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obbi\Desktop\Four Pillar Freedom\Excel Charts\1950-2016 S&amp;P500 Returns\"/>
    </mc:Choice>
  </mc:AlternateContent>
  <bookViews>
    <workbookView xWindow="0" yWindow="0" windowWidth="20490" windowHeight="9045" activeTab="5"/>
  </bookViews>
  <sheets>
    <sheet name="Data25x" sheetId="1" r:id="rId1"/>
    <sheet name="Data20x" sheetId="6" r:id="rId2"/>
    <sheet name="Data15x" sheetId="7" r:id="rId3"/>
    <sheet name="Data10x" sheetId="8" r:id="rId4"/>
    <sheet name="Data5x" sheetId="9" r:id="rId5"/>
    <sheet name="Results" sheetId="5" r:id="rId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9" i="5" l="1"/>
  <c r="N9" i="5"/>
  <c r="M9" i="5"/>
  <c r="L9" i="5"/>
  <c r="K9" i="5"/>
  <c r="H9" i="5"/>
  <c r="G9" i="5"/>
  <c r="F9" i="5"/>
  <c r="E9" i="5"/>
  <c r="D9" i="5"/>
  <c r="F227" i="9"/>
  <c r="F226" i="9"/>
  <c r="F225" i="9" s="1"/>
  <c r="F224" i="9" s="1"/>
  <c r="F223" i="9" s="1"/>
  <c r="F222" i="9" s="1"/>
  <c r="F221" i="9" s="1"/>
  <c r="F220" i="9" s="1"/>
  <c r="F219" i="9" s="1"/>
  <c r="F218" i="9" s="1"/>
  <c r="F217" i="9" s="1"/>
  <c r="F216" i="9" s="1"/>
  <c r="F215" i="9" s="1"/>
  <c r="F214" i="9" s="1"/>
  <c r="F213" i="9" s="1"/>
  <c r="F212" i="9" s="1"/>
  <c r="F211" i="9" s="1"/>
  <c r="F210" i="9" s="1"/>
  <c r="F209" i="9" s="1"/>
  <c r="F208" i="9" s="1"/>
  <c r="F207" i="9" s="1"/>
  <c r="F206" i="9" s="1"/>
  <c r="F205" i="9" s="1"/>
  <c r="F204" i="9" s="1"/>
  <c r="F203" i="9" s="1"/>
  <c r="F202" i="9" s="1"/>
  <c r="F201" i="9" s="1"/>
  <c r="F200" i="9" s="1"/>
  <c r="F199" i="9" s="1"/>
  <c r="F198" i="9" s="1"/>
  <c r="F197" i="9" s="1"/>
  <c r="F196" i="9" s="1"/>
  <c r="F195" i="9" s="1"/>
  <c r="F194" i="9" s="1"/>
  <c r="F193" i="9" s="1"/>
  <c r="F192" i="9" s="1"/>
  <c r="F191" i="9" s="1"/>
  <c r="F190" i="9" s="1"/>
  <c r="F189" i="9" s="1"/>
  <c r="F188" i="9" s="1"/>
  <c r="F187" i="9" s="1"/>
  <c r="F186" i="9" s="1"/>
  <c r="F185" i="9" s="1"/>
  <c r="F184" i="9" s="1"/>
  <c r="F183" i="9" s="1"/>
  <c r="F182" i="9" s="1"/>
  <c r="F181" i="9" s="1"/>
  <c r="F180" i="9" s="1"/>
  <c r="F179" i="9" s="1"/>
  <c r="F178" i="9" s="1"/>
  <c r="F177" i="9" s="1"/>
  <c r="F176" i="9" s="1"/>
  <c r="F175" i="9" s="1"/>
  <c r="F174" i="9" s="1"/>
  <c r="F173" i="9" s="1"/>
  <c r="F172" i="9" s="1"/>
  <c r="F171" i="9" s="1"/>
  <c r="F170" i="9" s="1"/>
  <c r="F169" i="9" s="1"/>
  <c r="F168" i="9" s="1"/>
  <c r="F167" i="9" s="1"/>
  <c r="F166" i="9" s="1"/>
  <c r="F165" i="9" s="1"/>
  <c r="F164" i="9" s="1"/>
  <c r="F163" i="9" s="1"/>
  <c r="F162" i="9" s="1"/>
  <c r="F161" i="9" s="1"/>
  <c r="F160" i="9" s="1"/>
  <c r="F159" i="9" s="1"/>
  <c r="F158" i="9" s="1"/>
  <c r="F157" i="9" s="1"/>
  <c r="F156" i="9" s="1"/>
  <c r="F155" i="9" s="1"/>
  <c r="F154" i="9" s="1"/>
  <c r="F153" i="9" s="1"/>
  <c r="F152" i="9" s="1"/>
  <c r="F151" i="9" s="1"/>
  <c r="F150" i="9" s="1"/>
  <c r="F149" i="9" s="1"/>
  <c r="F148" i="9" s="1"/>
  <c r="F147" i="9" s="1"/>
  <c r="F146" i="9" s="1"/>
  <c r="F145" i="9" s="1"/>
  <c r="F144" i="9" s="1"/>
  <c r="F143" i="9" s="1"/>
  <c r="F142" i="9" s="1"/>
  <c r="F141" i="9" s="1"/>
  <c r="F140" i="9" s="1"/>
  <c r="F139" i="9" s="1"/>
  <c r="D125" i="9"/>
  <c r="C125" i="9"/>
  <c r="B125" i="9" s="1"/>
  <c r="C227" i="9" s="1"/>
  <c r="C226" i="9" s="1"/>
  <c r="C225" i="9" s="1"/>
  <c r="C224" i="9" s="1"/>
  <c r="C223" i="9" s="1"/>
  <c r="C222" i="9" s="1"/>
  <c r="C221" i="9" s="1"/>
  <c r="C220" i="9" s="1"/>
  <c r="C219" i="9" s="1"/>
  <c r="C218" i="9" s="1"/>
  <c r="C217" i="9" s="1"/>
  <c r="C216" i="9" s="1"/>
  <c r="C215" i="9" s="1"/>
  <c r="C214" i="9" s="1"/>
  <c r="C213" i="9" s="1"/>
  <c r="C212" i="9" s="1"/>
  <c r="C211" i="9" s="1"/>
  <c r="C210" i="9" s="1"/>
  <c r="C209" i="9" s="1"/>
  <c r="C208" i="9" s="1"/>
  <c r="C207" i="9" s="1"/>
  <c r="C206" i="9" s="1"/>
  <c r="C205" i="9" s="1"/>
  <c r="C204" i="9" s="1"/>
  <c r="C203" i="9" s="1"/>
  <c r="C202" i="9" s="1"/>
  <c r="C201" i="9" s="1"/>
  <c r="C200" i="9" s="1"/>
  <c r="C199" i="9" s="1"/>
  <c r="C198" i="9" s="1"/>
  <c r="C197" i="9" s="1"/>
  <c r="C196" i="9" s="1"/>
  <c r="C195" i="9" s="1"/>
  <c r="C194" i="9" s="1"/>
  <c r="C193" i="9" s="1"/>
  <c r="C192" i="9" s="1"/>
  <c r="C191" i="9" s="1"/>
  <c r="C190" i="9" s="1"/>
  <c r="C189" i="9" s="1"/>
  <c r="C188" i="9" s="1"/>
  <c r="C187" i="9" s="1"/>
  <c r="C186" i="9" s="1"/>
  <c r="C185" i="9" s="1"/>
  <c r="C184" i="9" s="1"/>
  <c r="C183" i="9" s="1"/>
  <c r="C182" i="9" s="1"/>
  <c r="C181" i="9" s="1"/>
  <c r="C180" i="9" s="1"/>
  <c r="C179" i="9" s="1"/>
  <c r="C178" i="9" s="1"/>
  <c r="C177" i="9" s="1"/>
  <c r="C176" i="9" s="1"/>
  <c r="C175" i="9" s="1"/>
  <c r="C174" i="9" s="1"/>
  <c r="C173" i="9" s="1"/>
  <c r="C172" i="9" s="1"/>
  <c r="C171" i="9" s="1"/>
  <c r="C170" i="9" s="1"/>
  <c r="C169" i="9" s="1"/>
  <c r="C168" i="9" s="1"/>
  <c r="C167" i="9" s="1"/>
  <c r="C166" i="9" s="1"/>
  <c r="C165" i="9" s="1"/>
  <c r="C164" i="9" s="1"/>
  <c r="C163" i="9" s="1"/>
  <c r="C162" i="9" s="1"/>
  <c r="C161" i="9" s="1"/>
  <c r="C160" i="9" s="1"/>
  <c r="C159" i="9" s="1"/>
  <c r="C158" i="9" s="1"/>
  <c r="C157" i="9" s="1"/>
  <c r="C156" i="9" s="1"/>
  <c r="C155" i="9" s="1"/>
  <c r="C154" i="9" s="1"/>
  <c r="C153" i="9" s="1"/>
  <c r="C152" i="9" s="1"/>
  <c r="C151" i="9" s="1"/>
  <c r="C150" i="9" s="1"/>
  <c r="C149" i="9" s="1"/>
  <c r="C148" i="9" s="1"/>
  <c r="C147" i="9" s="1"/>
  <c r="C146" i="9" s="1"/>
  <c r="C145" i="9" s="1"/>
  <c r="C144" i="9" s="1"/>
  <c r="C143" i="9" s="1"/>
  <c r="C142" i="9" s="1"/>
  <c r="C141" i="9" s="1"/>
  <c r="C140" i="9" s="1"/>
  <c r="C139" i="9" s="1"/>
  <c r="CE116" i="9"/>
  <c r="CD116" i="9"/>
  <c r="CC116" i="9"/>
  <c r="CB116" i="9"/>
  <c r="CA116" i="9"/>
  <c r="BZ116" i="9"/>
  <c r="BY116" i="9"/>
  <c r="BX116" i="9"/>
  <c r="BW116" i="9"/>
  <c r="BV116" i="9"/>
  <c r="BU116" i="9"/>
  <c r="BT116" i="9"/>
  <c r="BS116" i="9"/>
  <c r="BR116" i="9"/>
  <c r="BQ116" i="9"/>
  <c r="BP116" i="9"/>
  <c r="BO116" i="9"/>
  <c r="BN116" i="9"/>
  <c r="BM116" i="9"/>
  <c r="BL116" i="9"/>
  <c r="BK116" i="9"/>
  <c r="BJ116" i="9"/>
  <c r="BI116" i="9"/>
  <c r="BH116" i="9"/>
  <c r="BG116" i="9"/>
  <c r="BF116" i="9"/>
  <c r="BE116" i="9"/>
  <c r="BD116" i="9"/>
  <c r="BC116" i="9"/>
  <c r="BB116" i="9"/>
  <c r="BA116" i="9"/>
  <c r="AZ116" i="9"/>
  <c r="AY116" i="9"/>
  <c r="AX116" i="9"/>
  <c r="AW116" i="9"/>
  <c r="AV116" i="9"/>
  <c r="AU116" i="9"/>
  <c r="AT116" i="9"/>
  <c r="AS116" i="9"/>
  <c r="AR116" i="9"/>
  <c r="AQ116" i="9"/>
  <c r="AP116" i="9"/>
  <c r="AO116" i="9"/>
  <c r="AN116" i="9"/>
  <c r="AM116" i="9"/>
  <c r="AL116" i="9"/>
  <c r="AK116" i="9"/>
  <c r="AJ116" i="9"/>
  <c r="AI116" i="9"/>
  <c r="AH116" i="9"/>
  <c r="AG116" i="9"/>
  <c r="AF116" i="9"/>
  <c r="AE116" i="9"/>
  <c r="AD116" i="9"/>
  <c r="AC116" i="9"/>
  <c r="AB116" i="9"/>
  <c r="AA116" i="9"/>
  <c r="Z116" i="9"/>
  <c r="Y116" i="9"/>
  <c r="X116" i="9"/>
  <c r="W116" i="9"/>
  <c r="V116" i="9"/>
  <c r="U116" i="9"/>
  <c r="T116" i="9"/>
  <c r="S116" i="9"/>
  <c r="R116" i="9"/>
  <c r="Q116" i="9"/>
  <c r="P116" i="9"/>
  <c r="O116" i="9"/>
  <c r="N116" i="9"/>
  <c r="M116" i="9"/>
  <c r="L116" i="9"/>
  <c r="K116" i="9"/>
  <c r="J116" i="9"/>
  <c r="I116" i="9"/>
  <c r="H116" i="9"/>
  <c r="G116" i="9"/>
  <c r="F116" i="9"/>
  <c r="E116" i="9"/>
  <c r="D116" i="9"/>
  <c r="C116" i="9"/>
  <c r="B116" i="9"/>
  <c r="CE115" i="9"/>
  <c r="CD115" i="9"/>
  <c r="CC115" i="9"/>
  <c r="CB115" i="9"/>
  <c r="CA115" i="9"/>
  <c r="BZ115" i="9"/>
  <c r="BY115" i="9"/>
  <c r="BX115" i="9"/>
  <c r="BW115" i="9"/>
  <c r="BV115" i="9"/>
  <c r="BU115" i="9"/>
  <c r="BT115" i="9"/>
  <c r="BS115" i="9"/>
  <c r="BR115" i="9"/>
  <c r="BQ115" i="9"/>
  <c r="BP115" i="9"/>
  <c r="BO115" i="9"/>
  <c r="BN115" i="9"/>
  <c r="BM115" i="9"/>
  <c r="BL115" i="9"/>
  <c r="BK115" i="9"/>
  <c r="BJ115" i="9"/>
  <c r="BI115" i="9"/>
  <c r="BH115" i="9"/>
  <c r="BG115" i="9"/>
  <c r="BF115" i="9"/>
  <c r="BE115" i="9"/>
  <c r="BD115" i="9"/>
  <c r="BC115" i="9"/>
  <c r="BB115" i="9"/>
  <c r="BA115" i="9"/>
  <c r="AZ115" i="9"/>
  <c r="AY115" i="9"/>
  <c r="AX115" i="9"/>
  <c r="AW115" i="9"/>
  <c r="AV115" i="9"/>
  <c r="AU115" i="9"/>
  <c r="AT115" i="9"/>
  <c r="AS115" i="9"/>
  <c r="AR115" i="9"/>
  <c r="AQ115" i="9"/>
  <c r="AP115" i="9"/>
  <c r="AO115" i="9"/>
  <c r="AN115" i="9"/>
  <c r="AM115" i="9"/>
  <c r="AL115" i="9"/>
  <c r="AK115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F115" i="9"/>
  <c r="E115" i="9"/>
  <c r="D115" i="9"/>
  <c r="C115" i="9"/>
  <c r="B115" i="9"/>
  <c r="CE114" i="9"/>
  <c r="CD114" i="9"/>
  <c r="CC114" i="9"/>
  <c r="CB114" i="9"/>
  <c r="CA114" i="9"/>
  <c r="BZ114" i="9"/>
  <c r="BY114" i="9"/>
  <c r="BX114" i="9"/>
  <c r="BW114" i="9"/>
  <c r="BV114" i="9"/>
  <c r="BU114" i="9"/>
  <c r="BT114" i="9"/>
  <c r="BS114" i="9"/>
  <c r="BR114" i="9"/>
  <c r="BQ114" i="9"/>
  <c r="BP114" i="9"/>
  <c r="BO114" i="9"/>
  <c r="BN114" i="9"/>
  <c r="BM114" i="9"/>
  <c r="BL114" i="9"/>
  <c r="BK114" i="9"/>
  <c r="BJ114" i="9"/>
  <c r="BI114" i="9"/>
  <c r="BH114" i="9"/>
  <c r="BG114" i="9"/>
  <c r="BF114" i="9"/>
  <c r="BE114" i="9"/>
  <c r="BD114" i="9"/>
  <c r="BC114" i="9"/>
  <c r="BB114" i="9"/>
  <c r="BA114" i="9"/>
  <c r="AZ114" i="9"/>
  <c r="AY114" i="9"/>
  <c r="AX114" i="9"/>
  <c r="AW114" i="9"/>
  <c r="AV114" i="9"/>
  <c r="AU114" i="9"/>
  <c r="AT114" i="9"/>
  <c r="AS114" i="9"/>
  <c r="AR114" i="9"/>
  <c r="AQ114" i="9"/>
  <c r="AP114" i="9"/>
  <c r="AO114" i="9"/>
  <c r="AN114" i="9"/>
  <c r="AM114" i="9"/>
  <c r="AL114" i="9"/>
  <c r="AK114" i="9"/>
  <c r="AJ114" i="9"/>
  <c r="AI114" i="9"/>
  <c r="AH114" i="9"/>
  <c r="AG114" i="9"/>
  <c r="AF114" i="9"/>
  <c r="AE114" i="9"/>
  <c r="AD114" i="9"/>
  <c r="AC114" i="9"/>
  <c r="AB114" i="9"/>
  <c r="AA114" i="9"/>
  <c r="Z114" i="9"/>
  <c r="Y114" i="9"/>
  <c r="X114" i="9"/>
  <c r="W114" i="9"/>
  <c r="V114" i="9"/>
  <c r="U114" i="9"/>
  <c r="T114" i="9"/>
  <c r="S114" i="9"/>
  <c r="R114" i="9"/>
  <c r="Q114" i="9"/>
  <c r="P114" i="9"/>
  <c r="O114" i="9"/>
  <c r="N114" i="9"/>
  <c r="M114" i="9"/>
  <c r="L114" i="9"/>
  <c r="K114" i="9"/>
  <c r="J114" i="9"/>
  <c r="I114" i="9"/>
  <c r="H114" i="9"/>
  <c r="G114" i="9"/>
  <c r="F114" i="9"/>
  <c r="E114" i="9"/>
  <c r="D114" i="9"/>
  <c r="C114" i="9"/>
  <c r="B114" i="9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O113" i="9"/>
  <c r="AN113" i="9"/>
  <c r="AM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C113" i="9"/>
  <c r="B113" i="9"/>
  <c r="CE112" i="9"/>
  <c r="CD112" i="9"/>
  <c r="CC112" i="9"/>
  <c r="CB112" i="9"/>
  <c r="CA112" i="9"/>
  <c r="BZ112" i="9"/>
  <c r="BY112" i="9"/>
  <c r="BX112" i="9"/>
  <c r="BW112" i="9"/>
  <c r="BV112" i="9"/>
  <c r="BU112" i="9"/>
  <c r="BT112" i="9"/>
  <c r="BS112" i="9"/>
  <c r="BR112" i="9"/>
  <c r="BQ112" i="9"/>
  <c r="BP112" i="9"/>
  <c r="BO112" i="9"/>
  <c r="BN112" i="9"/>
  <c r="BM112" i="9"/>
  <c r="BL112" i="9"/>
  <c r="BK112" i="9"/>
  <c r="BJ112" i="9"/>
  <c r="BI112" i="9"/>
  <c r="BH112" i="9"/>
  <c r="BG112" i="9"/>
  <c r="BF112" i="9"/>
  <c r="BE112" i="9"/>
  <c r="BD112" i="9"/>
  <c r="BC112" i="9"/>
  <c r="BB112" i="9"/>
  <c r="BA112" i="9"/>
  <c r="AZ112" i="9"/>
  <c r="AY112" i="9"/>
  <c r="AX112" i="9"/>
  <c r="AW112" i="9"/>
  <c r="AV112" i="9"/>
  <c r="AU112" i="9"/>
  <c r="AT112" i="9"/>
  <c r="AS112" i="9"/>
  <c r="AR112" i="9"/>
  <c r="AQ112" i="9"/>
  <c r="AP112" i="9"/>
  <c r="AO112" i="9"/>
  <c r="AN112" i="9"/>
  <c r="AM112" i="9"/>
  <c r="AL112" i="9"/>
  <c r="AK112" i="9"/>
  <c r="AJ112" i="9"/>
  <c r="AI112" i="9"/>
  <c r="AH112" i="9"/>
  <c r="AG112" i="9"/>
  <c r="AF112" i="9"/>
  <c r="AE112" i="9"/>
  <c r="AD112" i="9"/>
  <c r="AC112" i="9"/>
  <c r="AB112" i="9"/>
  <c r="AA112" i="9"/>
  <c r="Z112" i="9"/>
  <c r="Y112" i="9"/>
  <c r="X112" i="9"/>
  <c r="W112" i="9"/>
  <c r="V112" i="9"/>
  <c r="U112" i="9"/>
  <c r="T112" i="9"/>
  <c r="S112" i="9"/>
  <c r="R112" i="9"/>
  <c r="Q112" i="9"/>
  <c r="P112" i="9"/>
  <c r="O112" i="9"/>
  <c r="N112" i="9"/>
  <c r="M112" i="9"/>
  <c r="L112" i="9"/>
  <c r="K112" i="9"/>
  <c r="J112" i="9"/>
  <c r="I112" i="9"/>
  <c r="H112" i="9"/>
  <c r="G112" i="9"/>
  <c r="F112" i="9"/>
  <c r="E112" i="9"/>
  <c r="D112" i="9"/>
  <c r="C112" i="9"/>
  <c r="B112" i="9"/>
  <c r="K91" i="9"/>
  <c r="G91" i="9"/>
  <c r="FK72" i="9"/>
  <c r="FQ72" i="9" s="1"/>
  <c r="FW72" i="9" s="1"/>
  <c r="GC72" i="9" s="1"/>
  <c r="GI72" i="9" s="1"/>
  <c r="GO72" i="9" s="1"/>
  <c r="GU72" i="9" s="1"/>
  <c r="HA72" i="9" s="1"/>
  <c r="HG72" i="9" s="1"/>
  <c r="HM72" i="9" s="1"/>
  <c r="HS72" i="9" s="1"/>
  <c r="HY72" i="9" s="1"/>
  <c r="IE72" i="9" s="1"/>
  <c r="IK72" i="9" s="1"/>
  <c r="IQ72" i="9" s="1"/>
  <c r="IW72" i="9" s="1"/>
  <c r="JC72" i="9" s="1"/>
  <c r="JI72" i="9" s="1"/>
  <c r="JO72" i="9" s="1"/>
  <c r="JU72" i="9" s="1"/>
  <c r="KA72" i="9" s="1"/>
  <c r="KG72" i="9" s="1"/>
  <c r="KM72" i="9" s="1"/>
  <c r="KS72" i="9" s="1"/>
  <c r="KY72" i="9" s="1"/>
  <c r="LE72" i="9" s="1"/>
  <c r="LK72" i="9" s="1"/>
  <c r="LQ72" i="9" s="1"/>
  <c r="LW72" i="9" s="1"/>
  <c r="MC72" i="9" s="1"/>
  <c r="MI72" i="9" s="1"/>
  <c r="MO72" i="9" s="1"/>
  <c r="MU72" i="9" s="1"/>
  <c r="NA72" i="9" s="1"/>
  <c r="NG72" i="9" s="1"/>
  <c r="NM72" i="9" s="1"/>
  <c r="NS72" i="9" s="1"/>
  <c r="NY72" i="9" s="1"/>
  <c r="OE72" i="9" s="1"/>
  <c r="OK72" i="9" s="1"/>
  <c r="OQ72" i="9" s="1"/>
  <c r="OW72" i="9" s="1"/>
  <c r="PC72" i="9" s="1"/>
  <c r="PI72" i="9" s="1"/>
  <c r="PO72" i="9" s="1"/>
  <c r="PU72" i="9" s="1"/>
  <c r="QA72" i="9" s="1"/>
  <c r="QG72" i="9" s="1"/>
  <c r="QM72" i="9" s="1"/>
  <c r="QS72" i="9" s="1"/>
  <c r="DC72" i="9"/>
  <c r="DI72" i="9" s="1"/>
  <c r="DO72" i="9" s="1"/>
  <c r="DU72" i="9" s="1"/>
  <c r="EA72" i="9" s="1"/>
  <c r="EG72" i="9" s="1"/>
  <c r="EM72" i="9" s="1"/>
  <c r="ES72" i="9" s="1"/>
  <c r="EY72" i="9" s="1"/>
  <c r="FE72" i="9" s="1"/>
  <c r="DU66" i="9"/>
  <c r="DU65" i="9"/>
  <c r="DE65" i="9"/>
  <c r="DU64" i="9"/>
  <c r="DK64" i="9"/>
  <c r="DE64" i="9"/>
  <c r="DK63" i="9"/>
  <c r="DQ63" i="9" s="1"/>
  <c r="DE63" i="9"/>
  <c r="DK62" i="9"/>
  <c r="DQ62" i="9" s="1"/>
  <c r="DW62" i="9" s="1"/>
  <c r="DE62" i="9"/>
  <c r="EM61" i="9"/>
  <c r="DE61" i="9"/>
  <c r="DK61" i="9" s="1"/>
  <c r="DQ61" i="9" s="1"/>
  <c r="DW61" i="9" s="1"/>
  <c r="EC61" i="9" s="1"/>
  <c r="DE60" i="9"/>
  <c r="DK60" i="9" s="1"/>
  <c r="DQ60" i="9" s="1"/>
  <c r="DW60" i="9" s="1"/>
  <c r="EC60" i="9" s="1"/>
  <c r="EI60" i="9" s="1"/>
  <c r="EO60" i="9" s="1"/>
  <c r="EX59" i="9"/>
  <c r="EY59" i="9" s="1"/>
  <c r="DE59" i="9"/>
  <c r="DK59" i="9" s="1"/>
  <c r="DQ59" i="9" s="1"/>
  <c r="DW59" i="9" s="1"/>
  <c r="EC59" i="9" s="1"/>
  <c r="EI59" i="9" s="1"/>
  <c r="DE58" i="9"/>
  <c r="DK58" i="9" s="1"/>
  <c r="DQ58" i="9" s="1"/>
  <c r="DW58" i="9" s="1"/>
  <c r="EC58" i="9" s="1"/>
  <c r="EI58" i="9" s="1"/>
  <c r="EO58" i="9" s="1"/>
  <c r="EU58" i="9" s="1"/>
  <c r="EU57" i="9"/>
  <c r="FA57" i="9" s="1"/>
  <c r="DE57" i="9"/>
  <c r="DK57" i="9" s="1"/>
  <c r="DQ57" i="9" s="1"/>
  <c r="DW57" i="9" s="1"/>
  <c r="EC57" i="9" s="1"/>
  <c r="EI57" i="9" s="1"/>
  <c r="EO57" i="9" s="1"/>
  <c r="DE56" i="9"/>
  <c r="DK56" i="9" s="1"/>
  <c r="DQ56" i="9" s="1"/>
  <c r="DW56" i="9" s="1"/>
  <c r="EC56" i="9" s="1"/>
  <c r="EI56" i="9" s="1"/>
  <c r="EO56" i="9" s="1"/>
  <c r="EU56" i="9" s="1"/>
  <c r="FA56" i="9" s="1"/>
  <c r="FG56" i="9" s="1"/>
  <c r="DE55" i="9"/>
  <c r="DK55" i="9" s="1"/>
  <c r="DQ55" i="9" s="1"/>
  <c r="DW55" i="9" s="1"/>
  <c r="EC55" i="9" s="1"/>
  <c r="EI55" i="9" s="1"/>
  <c r="EO55" i="9" s="1"/>
  <c r="EU55" i="9" s="1"/>
  <c r="FA55" i="9" s="1"/>
  <c r="FG55" i="9" s="1"/>
  <c r="FM55" i="9" s="1"/>
  <c r="DE54" i="9"/>
  <c r="DK54" i="9" s="1"/>
  <c r="DQ54" i="9" s="1"/>
  <c r="DW54" i="9" s="1"/>
  <c r="EC54" i="9" s="1"/>
  <c r="EI54" i="9" s="1"/>
  <c r="EO54" i="9" s="1"/>
  <c r="EU54" i="9" s="1"/>
  <c r="FA54" i="9" s="1"/>
  <c r="FG54" i="9" s="1"/>
  <c r="FM54" i="9" s="1"/>
  <c r="FS54" i="9" s="1"/>
  <c r="DE53" i="9"/>
  <c r="DK53" i="9" s="1"/>
  <c r="DQ53" i="9" s="1"/>
  <c r="DW53" i="9" s="1"/>
  <c r="EC53" i="9" s="1"/>
  <c r="EI53" i="9" s="1"/>
  <c r="EO53" i="9" s="1"/>
  <c r="EU53" i="9" s="1"/>
  <c r="FA53" i="9" s="1"/>
  <c r="FG53" i="9" s="1"/>
  <c r="FM53" i="9" s="1"/>
  <c r="FS53" i="9" s="1"/>
  <c r="FY53" i="9" s="1"/>
  <c r="DK52" i="9"/>
  <c r="DQ52" i="9" s="1"/>
  <c r="DW52" i="9" s="1"/>
  <c r="EC52" i="9" s="1"/>
  <c r="EI52" i="9" s="1"/>
  <c r="EO52" i="9" s="1"/>
  <c r="EU52" i="9" s="1"/>
  <c r="FA52" i="9" s="1"/>
  <c r="FG52" i="9" s="1"/>
  <c r="FM52" i="9" s="1"/>
  <c r="FS52" i="9" s="1"/>
  <c r="FY52" i="9" s="1"/>
  <c r="GE52" i="9" s="1"/>
  <c r="DE52" i="9"/>
  <c r="EU51" i="9"/>
  <c r="FA51" i="9" s="1"/>
  <c r="FG51" i="9" s="1"/>
  <c r="FM51" i="9" s="1"/>
  <c r="FS51" i="9" s="1"/>
  <c r="FY51" i="9" s="1"/>
  <c r="GE51" i="9" s="1"/>
  <c r="GK51" i="9" s="1"/>
  <c r="DE51" i="9"/>
  <c r="DK51" i="9" s="1"/>
  <c r="DQ51" i="9" s="1"/>
  <c r="DW51" i="9" s="1"/>
  <c r="EC51" i="9" s="1"/>
  <c r="EI51" i="9" s="1"/>
  <c r="EO51" i="9" s="1"/>
  <c r="EC50" i="9"/>
  <c r="EI50" i="9" s="1"/>
  <c r="EO50" i="9" s="1"/>
  <c r="EU50" i="9" s="1"/>
  <c r="FA50" i="9" s="1"/>
  <c r="FG50" i="9" s="1"/>
  <c r="FM50" i="9" s="1"/>
  <c r="FS50" i="9" s="1"/>
  <c r="FY50" i="9" s="1"/>
  <c r="GE50" i="9" s="1"/>
  <c r="GK50" i="9" s="1"/>
  <c r="GQ50" i="9" s="1"/>
  <c r="DQ50" i="9"/>
  <c r="DW50" i="9" s="1"/>
  <c r="DE50" i="9"/>
  <c r="DK50" i="9" s="1"/>
  <c r="DE49" i="9"/>
  <c r="DK49" i="9" s="1"/>
  <c r="DQ49" i="9" s="1"/>
  <c r="DW49" i="9" s="1"/>
  <c r="EC49" i="9" s="1"/>
  <c r="EI49" i="9" s="1"/>
  <c r="EO49" i="9" s="1"/>
  <c r="EU49" i="9" s="1"/>
  <c r="FA49" i="9" s="1"/>
  <c r="FG49" i="9" s="1"/>
  <c r="FM49" i="9" s="1"/>
  <c r="FS49" i="9" s="1"/>
  <c r="FY49" i="9" s="1"/>
  <c r="GE49" i="9" s="1"/>
  <c r="GK49" i="9" s="1"/>
  <c r="GQ49" i="9" s="1"/>
  <c r="GW49" i="9" s="1"/>
  <c r="GE48" i="9"/>
  <c r="GK48" i="9" s="1"/>
  <c r="GQ48" i="9" s="1"/>
  <c r="GW48" i="9" s="1"/>
  <c r="HC48" i="9" s="1"/>
  <c r="EO48" i="9"/>
  <c r="EU48" i="9" s="1"/>
  <c r="FA48" i="9" s="1"/>
  <c r="FG48" i="9" s="1"/>
  <c r="FM48" i="9" s="1"/>
  <c r="FS48" i="9" s="1"/>
  <c r="FY48" i="9" s="1"/>
  <c r="EC48" i="9"/>
  <c r="EI48" i="9" s="1"/>
  <c r="DK48" i="9"/>
  <c r="DQ48" i="9" s="1"/>
  <c r="DW48" i="9" s="1"/>
  <c r="DE48" i="9"/>
  <c r="GK47" i="9"/>
  <c r="GQ47" i="9" s="1"/>
  <c r="GW47" i="9" s="1"/>
  <c r="HC47" i="9" s="1"/>
  <c r="HI47" i="9" s="1"/>
  <c r="DE47" i="9"/>
  <c r="DK47" i="9" s="1"/>
  <c r="DQ47" i="9" s="1"/>
  <c r="DW47" i="9" s="1"/>
  <c r="EC47" i="9" s="1"/>
  <c r="EI47" i="9" s="1"/>
  <c r="EO47" i="9" s="1"/>
  <c r="EU47" i="9" s="1"/>
  <c r="FA47" i="9" s="1"/>
  <c r="FG47" i="9" s="1"/>
  <c r="FM47" i="9" s="1"/>
  <c r="FS47" i="9" s="1"/>
  <c r="FY47" i="9" s="1"/>
  <c r="GE47" i="9" s="1"/>
  <c r="DE46" i="9"/>
  <c r="DK46" i="9" s="1"/>
  <c r="DQ46" i="9" s="1"/>
  <c r="DW46" i="9" s="1"/>
  <c r="EC46" i="9" s="1"/>
  <c r="EI46" i="9" s="1"/>
  <c r="EO46" i="9" s="1"/>
  <c r="EU46" i="9" s="1"/>
  <c r="FA46" i="9" s="1"/>
  <c r="FG46" i="9" s="1"/>
  <c r="FM46" i="9" s="1"/>
  <c r="FS46" i="9" s="1"/>
  <c r="FY46" i="9" s="1"/>
  <c r="GE46" i="9" s="1"/>
  <c r="GK46" i="9" s="1"/>
  <c r="GQ46" i="9" s="1"/>
  <c r="GW46" i="9" s="1"/>
  <c r="HC46" i="9" s="1"/>
  <c r="HI46" i="9" s="1"/>
  <c r="HO46" i="9" s="1"/>
  <c r="DE45" i="9"/>
  <c r="DK45" i="9" s="1"/>
  <c r="DQ45" i="9" s="1"/>
  <c r="DW45" i="9" s="1"/>
  <c r="EC45" i="9" s="1"/>
  <c r="EI45" i="9" s="1"/>
  <c r="EO45" i="9" s="1"/>
  <c r="EU45" i="9" s="1"/>
  <c r="FA45" i="9" s="1"/>
  <c r="FG45" i="9" s="1"/>
  <c r="FM45" i="9" s="1"/>
  <c r="FS45" i="9" s="1"/>
  <c r="FY45" i="9" s="1"/>
  <c r="GE45" i="9" s="1"/>
  <c r="GK45" i="9" s="1"/>
  <c r="GQ45" i="9" s="1"/>
  <c r="GW45" i="9" s="1"/>
  <c r="HC45" i="9" s="1"/>
  <c r="HI45" i="9" s="1"/>
  <c r="HO45" i="9" s="1"/>
  <c r="HU45" i="9" s="1"/>
  <c r="GK44" i="9"/>
  <c r="GQ44" i="9" s="1"/>
  <c r="GW44" i="9" s="1"/>
  <c r="HC44" i="9" s="1"/>
  <c r="HI44" i="9" s="1"/>
  <c r="HO44" i="9" s="1"/>
  <c r="HU44" i="9" s="1"/>
  <c r="IA44" i="9" s="1"/>
  <c r="EO44" i="9"/>
  <c r="EU44" i="9" s="1"/>
  <c r="FA44" i="9" s="1"/>
  <c r="FG44" i="9" s="1"/>
  <c r="FM44" i="9" s="1"/>
  <c r="FS44" i="9" s="1"/>
  <c r="FY44" i="9" s="1"/>
  <c r="GE44" i="9" s="1"/>
  <c r="DQ44" i="9"/>
  <c r="DW44" i="9" s="1"/>
  <c r="EC44" i="9" s="1"/>
  <c r="EI44" i="9" s="1"/>
  <c r="DK44" i="9"/>
  <c r="DE44" i="9"/>
  <c r="FY43" i="9"/>
  <c r="GE43" i="9" s="1"/>
  <c r="GK43" i="9" s="1"/>
  <c r="GQ43" i="9" s="1"/>
  <c r="GW43" i="9" s="1"/>
  <c r="HC43" i="9" s="1"/>
  <c r="HI43" i="9" s="1"/>
  <c r="HO43" i="9" s="1"/>
  <c r="HU43" i="9" s="1"/>
  <c r="IA43" i="9" s="1"/>
  <c r="IG43" i="9" s="1"/>
  <c r="EC43" i="9"/>
  <c r="EI43" i="9" s="1"/>
  <c r="EO43" i="9" s="1"/>
  <c r="EU43" i="9" s="1"/>
  <c r="FA43" i="9" s="1"/>
  <c r="FG43" i="9" s="1"/>
  <c r="FM43" i="9" s="1"/>
  <c r="FS43" i="9" s="1"/>
  <c r="DE43" i="9"/>
  <c r="DK43" i="9" s="1"/>
  <c r="DQ43" i="9" s="1"/>
  <c r="DW43" i="9" s="1"/>
  <c r="DE42" i="9"/>
  <c r="DK42" i="9" s="1"/>
  <c r="DQ42" i="9" s="1"/>
  <c r="DW42" i="9" s="1"/>
  <c r="EC42" i="9" s="1"/>
  <c r="EI42" i="9" s="1"/>
  <c r="EO42" i="9" s="1"/>
  <c r="EU42" i="9" s="1"/>
  <c r="FA42" i="9" s="1"/>
  <c r="FG42" i="9" s="1"/>
  <c r="FM42" i="9" s="1"/>
  <c r="FS42" i="9" s="1"/>
  <c r="FY42" i="9" s="1"/>
  <c r="GE42" i="9" s="1"/>
  <c r="GK42" i="9" s="1"/>
  <c r="GQ42" i="9" s="1"/>
  <c r="GW42" i="9" s="1"/>
  <c r="HC42" i="9" s="1"/>
  <c r="HI42" i="9" s="1"/>
  <c r="HO42" i="9" s="1"/>
  <c r="HU42" i="9" s="1"/>
  <c r="IA42" i="9" s="1"/>
  <c r="IG42" i="9" s="1"/>
  <c r="DE41" i="9"/>
  <c r="DK41" i="9" s="1"/>
  <c r="DQ41" i="9" s="1"/>
  <c r="DW41" i="9" s="1"/>
  <c r="EC41" i="9" s="1"/>
  <c r="EI41" i="9" s="1"/>
  <c r="EO41" i="9" s="1"/>
  <c r="EU41" i="9" s="1"/>
  <c r="FA41" i="9" s="1"/>
  <c r="FG41" i="9" s="1"/>
  <c r="FM41" i="9" s="1"/>
  <c r="FS41" i="9" s="1"/>
  <c r="FY41" i="9" s="1"/>
  <c r="GE41" i="9" s="1"/>
  <c r="GK41" i="9" s="1"/>
  <c r="GQ41" i="9" s="1"/>
  <c r="GW41" i="9" s="1"/>
  <c r="HC41" i="9" s="1"/>
  <c r="HI41" i="9" s="1"/>
  <c r="HO41" i="9" s="1"/>
  <c r="HU41" i="9" s="1"/>
  <c r="IA41" i="9" s="1"/>
  <c r="IG41" i="9" s="1"/>
  <c r="IM41" i="9" s="1"/>
  <c r="IS41" i="9" s="1"/>
  <c r="DQ40" i="9"/>
  <c r="DW40" i="9" s="1"/>
  <c r="EC40" i="9" s="1"/>
  <c r="EI40" i="9" s="1"/>
  <c r="EO40" i="9" s="1"/>
  <c r="EU40" i="9" s="1"/>
  <c r="FA40" i="9" s="1"/>
  <c r="FG40" i="9" s="1"/>
  <c r="FM40" i="9" s="1"/>
  <c r="FS40" i="9" s="1"/>
  <c r="FY40" i="9" s="1"/>
  <c r="GE40" i="9" s="1"/>
  <c r="GK40" i="9" s="1"/>
  <c r="GQ40" i="9" s="1"/>
  <c r="GW40" i="9" s="1"/>
  <c r="HC40" i="9" s="1"/>
  <c r="HI40" i="9" s="1"/>
  <c r="HO40" i="9" s="1"/>
  <c r="HU40" i="9" s="1"/>
  <c r="IA40" i="9" s="1"/>
  <c r="IG40" i="9" s="1"/>
  <c r="IM40" i="9" s="1"/>
  <c r="IS40" i="9" s="1"/>
  <c r="IY40" i="9" s="1"/>
  <c r="DE40" i="9"/>
  <c r="DK40" i="9" s="1"/>
  <c r="DK39" i="9"/>
  <c r="DQ39" i="9" s="1"/>
  <c r="DW39" i="9" s="1"/>
  <c r="EC39" i="9" s="1"/>
  <c r="EI39" i="9" s="1"/>
  <c r="EO39" i="9" s="1"/>
  <c r="EU39" i="9" s="1"/>
  <c r="FA39" i="9" s="1"/>
  <c r="FG39" i="9" s="1"/>
  <c r="FM39" i="9" s="1"/>
  <c r="FS39" i="9" s="1"/>
  <c r="FY39" i="9" s="1"/>
  <c r="GE39" i="9" s="1"/>
  <c r="GK39" i="9" s="1"/>
  <c r="GQ39" i="9" s="1"/>
  <c r="GW39" i="9" s="1"/>
  <c r="HC39" i="9" s="1"/>
  <c r="HI39" i="9" s="1"/>
  <c r="HO39" i="9" s="1"/>
  <c r="HU39" i="9" s="1"/>
  <c r="IA39" i="9" s="1"/>
  <c r="IG39" i="9" s="1"/>
  <c r="IM39" i="9" s="1"/>
  <c r="IS39" i="9" s="1"/>
  <c r="IY39" i="9" s="1"/>
  <c r="JE39" i="9" s="1"/>
  <c r="DE39" i="9"/>
  <c r="DE38" i="9"/>
  <c r="DK38" i="9" s="1"/>
  <c r="DQ38" i="9" s="1"/>
  <c r="DW38" i="9" s="1"/>
  <c r="EC38" i="9" s="1"/>
  <c r="EI38" i="9" s="1"/>
  <c r="EO38" i="9" s="1"/>
  <c r="EU38" i="9" s="1"/>
  <c r="FA38" i="9" s="1"/>
  <c r="FG38" i="9" s="1"/>
  <c r="FM38" i="9" s="1"/>
  <c r="FS38" i="9" s="1"/>
  <c r="FY38" i="9" s="1"/>
  <c r="GE38" i="9" s="1"/>
  <c r="GK38" i="9" s="1"/>
  <c r="GQ38" i="9" s="1"/>
  <c r="GW38" i="9" s="1"/>
  <c r="HC38" i="9" s="1"/>
  <c r="HI38" i="9" s="1"/>
  <c r="HO38" i="9" s="1"/>
  <c r="HU38" i="9" s="1"/>
  <c r="IA38" i="9" s="1"/>
  <c r="IG38" i="9" s="1"/>
  <c r="IM38" i="9" s="1"/>
  <c r="IS38" i="9" s="1"/>
  <c r="IY38" i="9" s="1"/>
  <c r="JE38" i="9" s="1"/>
  <c r="JK38" i="9" s="1"/>
  <c r="DE37" i="9"/>
  <c r="DK37" i="9" s="1"/>
  <c r="DQ37" i="9" s="1"/>
  <c r="DW37" i="9" s="1"/>
  <c r="EC37" i="9" s="1"/>
  <c r="EI37" i="9" s="1"/>
  <c r="EO37" i="9" s="1"/>
  <c r="EU37" i="9" s="1"/>
  <c r="FA37" i="9" s="1"/>
  <c r="FG37" i="9" s="1"/>
  <c r="FM37" i="9" s="1"/>
  <c r="FS37" i="9" s="1"/>
  <c r="FY37" i="9" s="1"/>
  <c r="GE37" i="9" s="1"/>
  <c r="GK37" i="9" s="1"/>
  <c r="GQ37" i="9" s="1"/>
  <c r="GW37" i="9" s="1"/>
  <c r="HC37" i="9" s="1"/>
  <c r="HI37" i="9" s="1"/>
  <c r="HO37" i="9" s="1"/>
  <c r="HU37" i="9" s="1"/>
  <c r="IA37" i="9" s="1"/>
  <c r="IG37" i="9" s="1"/>
  <c r="IM37" i="9" s="1"/>
  <c r="IS37" i="9" s="1"/>
  <c r="IY37" i="9" s="1"/>
  <c r="JE37" i="9" s="1"/>
  <c r="JK37" i="9" s="1"/>
  <c r="JQ37" i="9" s="1"/>
  <c r="FG36" i="9"/>
  <c r="FM36" i="9" s="1"/>
  <c r="FS36" i="9" s="1"/>
  <c r="FY36" i="9" s="1"/>
  <c r="GE36" i="9" s="1"/>
  <c r="GK36" i="9" s="1"/>
  <c r="GQ36" i="9" s="1"/>
  <c r="GW36" i="9" s="1"/>
  <c r="HC36" i="9" s="1"/>
  <c r="HI36" i="9" s="1"/>
  <c r="HO36" i="9" s="1"/>
  <c r="HU36" i="9" s="1"/>
  <c r="IA36" i="9" s="1"/>
  <c r="IG36" i="9" s="1"/>
  <c r="IM36" i="9" s="1"/>
  <c r="IS36" i="9" s="1"/>
  <c r="IY36" i="9" s="1"/>
  <c r="JE36" i="9" s="1"/>
  <c r="JK36" i="9" s="1"/>
  <c r="JQ36" i="9" s="1"/>
  <c r="JW36" i="9" s="1"/>
  <c r="EI36" i="9"/>
  <c r="EO36" i="9" s="1"/>
  <c r="EU36" i="9" s="1"/>
  <c r="FA36" i="9" s="1"/>
  <c r="DK36" i="9"/>
  <c r="DQ36" i="9" s="1"/>
  <c r="DW36" i="9" s="1"/>
  <c r="EC36" i="9" s="1"/>
  <c r="DE36" i="9"/>
  <c r="JE35" i="9"/>
  <c r="JK35" i="9" s="1"/>
  <c r="JQ35" i="9" s="1"/>
  <c r="JW35" i="9" s="1"/>
  <c r="KC35" i="9" s="1"/>
  <c r="HI35" i="9"/>
  <c r="HO35" i="9" s="1"/>
  <c r="HU35" i="9" s="1"/>
  <c r="IA35" i="9" s="1"/>
  <c r="IG35" i="9" s="1"/>
  <c r="IM35" i="9" s="1"/>
  <c r="IS35" i="9" s="1"/>
  <c r="IY35" i="9" s="1"/>
  <c r="DQ35" i="9"/>
  <c r="DW35" i="9" s="1"/>
  <c r="EC35" i="9" s="1"/>
  <c r="EI35" i="9" s="1"/>
  <c r="EO35" i="9" s="1"/>
  <c r="EU35" i="9" s="1"/>
  <c r="FA35" i="9" s="1"/>
  <c r="FG35" i="9" s="1"/>
  <c r="FM35" i="9" s="1"/>
  <c r="FS35" i="9" s="1"/>
  <c r="FY35" i="9" s="1"/>
  <c r="GE35" i="9" s="1"/>
  <c r="GK35" i="9" s="1"/>
  <c r="GQ35" i="9" s="1"/>
  <c r="GW35" i="9" s="1"/>
  <c r="HC35" i="9" s="1"/>
  <c r="DE35" i="9"/>
  <c r="DK35" i="9" s="1"/>
  <c r="DE34" i="9"/>
  <c r="DK34" i="9" s="1"/>
  <c r="DQ34" i="9" s="1"/>
  <c r="DW34" i="9" s="1"/>
  <c r="EC34" i="9" s="1"/>
  <c r="EI34" i="9" s="1"/>
  <c r="EO34" i="9" s="1"/>
  <c r="EU34" i="9" s="1"/>
  <c r="FA34" i="9" s="1"/>
  <c r="FG34" i="9" s="1"/>
  <c r="FM34" i="9" s="1"/>
  <c r="FS34" i="9" s="1"/>
  <c r="FY34" i="9" s="1"/>
  <c r="GE34" i="9" s="1"/>
  <c r="GK34" i="9" s="1"/>
  <c r="GQ34" i="9" s="1"/>
  <c r="GW34" i="9" s="1"/>
  <c r="HC34" i="9" s="1"/>
  <c r="HI34" i="9" s="1"/>
  <c r="HO34" i="9" s="1"/>
  <c r="HU34" i="9" s="1"/>
  <c r="IA34" i="9" s="1"/>
  <c r="IG34" i="9" s="1"/>
  <c r="IM34" i="9" s="1"/>
  <c r="IS34" i="9" s="1"/>
  <c r="IY34" i="9" s="1"/>
  <c r="JE34" i="9" s="1"/>
  <c r="JK34" i="9" s="1"/>
  <c r="JQ34" i="9" s="1"/>
  <c r="JW34" i="9" s="1"/>
  <c r="KC34" i="9" s="1"/>
  <c r="KI34" i="9" s="1"/>
  <c r="DQ33" i="9"/>
  <c r="DW33" i="9" s="1"/>
  <c r="EC33" i="9" s="1"/>
  <c r="EI33" i="9" s="1"/>
  <c r="EO33" i="9" s="1"/>
  <c r="EU33" i="9" s="1"/>
  <c r="FA33" i="9" s="1"/>
  <c r="FG33" i="9" s="1"/>
  <c r="FM33" i="9" s="1"/>
  <c r="FS33" i="9" s="1"/>
  <c r="FY33" i="9" s="1"/>
  <c r="GE33" i="9" s="1"/>
  <c r="GK33" i="9" s="1"/>
  <c r="GQ33" i="9" s="1"/>
  <c r="GW33" i="9" s="1"/>
  <c r="HC33" i="9" s="1"/>
  <c r="HI33" i="9" s="1"/>
  <c r="HO33" i="9" s="1"/>
  <c r="HU33" i="9" s="1"/>
  <c r="IA33" i="9" s="1"/>
  <c r="IG33" i="9" s="1"/>
  <c r="IM33" i="9" s="1"/>
  <c r="IS33" i="9" s="1"/>
  <c r="IY33" i="9" s="1"/>
  <c r="JE33" i="9" s="1"/>
  <c r="JK33" i="9" s="1"/>
  <c r="JQ33" i="9" s="1"/>
  <c r="JW33" i="9" s="1"/>
  <c r="KC33" i="9" s="1"/>
  <c r="KI33" i="9" s="1"/>
  <c r="DE33" i="9"/>
  <c r="DK33" i="9" s="1"/>
  <c r="EI32" i="9"/>
  <c r="EO32" i="9" s="1"/>
  <c r="EU32" i="9" s="1"/>
  <c r="FA32" i="9" s="1"/>
  <c r="FG32" i="9" s="1"/>
  <c r="FM32" i="9" s="1"/>
  <c r="FS32" i="9" s="1"/>
  <c r="FY32" i="9" s="1"/>
  <c r="GE32" i="9" s="1"/>
  <c r="GK32" i="9" s="1"/>
  <c r="GQ32" i="9" s="1"/>
  <c r="GW32" i="9" s="1"/>
  <c r="HC32" i="9" s="1"/>
  <c r="HI32" i="9" s="1"/>
  <c r="HO32" i="9" s="1"/>
  <c r="HU32" i="9" s="1"/>
  <c r="IA32" i="9" s="1"/>
  <c r="IG32" i="9" s="1"/>
  <c r="IM32" i="9" s="1"/>
  <c r="IS32" i="9" s="1"/>
  <c r="IY32" i="9" s="1"/>
  <c r="JE32" i="9" s="1"/>
  <c r="JK32" i="9" s="1"/>
  <c r="JQ32" i="9" s="1"/>
  <c r="JW32" i="9" s="1"/>
  <c r="KC32" i="9" s="1"/>
  <c r="KI32" i="9" s="1"/>
  <c r="KO32" i="9" s="1"/>
  <c r="KU32" i="9" s="1"/>
  <c r="DK32" i="9"/>
  <c r="DQ32" i="9" s="1"/>
  <c r="DW32" i="9" s="1"/>
  <c r="EC32" i="9" s="1"/>
  <c r="DE32" i="9"/>
  <c r="DE31" i="9"/>
  <c r="DK31" i="9" s="1"/>
  <c r="DQ31" i="9" s="1"/>
  <c r="DW31" i="9" s="1"/>
  <c r="EC31" i="9" s="1"/>
  <c r="EI31" i="9" s="1"/>
  <c r="EO31" i="9" s="1"/>
  <c r="EU31" i="9" s="1"/>
  <c r="FA31" i="9" s="1"/>
  <c r="FG31" i="9" s="1"/>
  <c r="FM31" i="9" s="1"/>
  <c r="FS31" i="9" s="1"/>
  <c r="FY31" i="9" s="1"/>
  <c r="GE31" i="9" s="1"/>
  <c r="GK31" i="9" s="1"/>
  <c r="GQ31" i="9" s="1"/>
  <c r="GW31" i="9" s="1"/>
  <c r="HC31" i="9" s="1"/>
  <c r="HI31" i="9" s="1"/>
  <c r="HO31" i="9" s="1"/>
  <c r="HU31" i="9" s="1"/>
  <c r="IA31" i="9" s="1"/>
  <c r="IG31" i="9" s="1"/>
  <c r="IM31" i="9" s="1"/>
  <c r="IS31" i="9" s="1"/>
  <c r="IY31" i="9" s="1"/>
  <c r="JE31" i="9" s="1"/>
  <c r="JK31" i="9" s="1"/>
  <c r="JQ31" i="9" s="1"/>
  <c r="JW31" i="9" s="1"/>
  <c r="KC31" i="9" s="1"/>
  <c r="KI31" i="9" s="1"/>
  <c r="KO31" i="9" s="1"/>
  <c r="KU31" i="9" s="1"/>
  <c r="LA31" i="9" s="1"/>
  <c r="DE30" i="9"/>
  <c r="DK30" i="9" s="1"/>
  <c r="DQ30" i="9" s="1"/>
  <c r="DW30" i="9" s="1"/>
  <c r="EC30" i="9" s="1"/>
  <c r="EI30" i="9" s="1"/>
  <c r="EO30" i="9" s="1"/>
  <c r="EU30" i="9" s="1"/>
  <c r="FA30" i="9" s="1"/>
  <c r="FG30" i="9" s="1"/>
  <c r="FM30" i="9" s="1"/>
  <c r="FS30" i="9" s="1"/>
  <c r="FY30" i="9" s="1"/>
  <c r="GE30" i="9" s="1"/>
  <c r="GK30" i="9" s="1"/>
  <c r="GQ30" i="9" s="1"/>
  <c r="GW30" i="9" s="1"/>
  <c r="HC30" i="9" s="1"/>
  <c r="HI30" i="9" s="1"/>
  <c r="HO30" i="9" s="1"/>
  <c r="HU30" i="9" s="1"/>
  <c r="IA30" i="9" s="1"/>
  <c r="IG30" i="9" s="1"/>
  <c r="IM30" i="9" s="1"/>
  <c r="IS30" i="9" s="1"/>
  <c r="IY30" i="9" s="1"/>
  <c r="JE30" i="9" s="1"/>
  <c r="JK30" i="9" s="1"/>
  <c r="JQ30" i="9" s="1"/>
  <c r="JW30" i="9" s="1"/>
  <c r="KC30" i="9" s="1"/>
  <c r="KI30" i="9" s="1"/>
  <c r="KO30" i="9" s="1"/>
  <c r="KU30" i="9" s="1"/>
  <c r="LA30" i="9" s="1"/>
  <c r="LG30" i="9" s="1"/>
  <c r="DW29" i="9"/>
  <c r="EC29" i="9" s="1"/>
  <c r="EI29" i="9" s="1"/>
  <c r="EO29" i="9" s="1"/>
  <c r="EU29" i="9" s="1"/>
  <c r="FA29" i="9" s="1"/>
  <c r="FG29" i="9" s="1"/>
  <c r="FM29" i="9" s="1"/>
  <c r="FS29" i="9" s="1"/>
  <c r="FY29" i="9" s="1"/>
  <c r="GE29" i="9" s="1"/>
  <c r="GK29" i="9" s="1"/>
  <c r="GQ29" i="9" s="1"/>
  <c r="GW29" i="9" s="1"/>
  <c r="HC29" i="9" s="1"/>
  <c r="HI29" i="9" s="1"/>
  <c r="HO29" i="9" s="1"/>
  <c r="HU29" i="9" s="1"/>
  <c r="IA29" i="9" s="1"/>
  <c r="IG29" i="9" s="1"/>
  <c r="IM29" i="9" s="1"/>
  <c r="IS29" i="9" s="1"/>
  <c r="IY29" i="9" s="1"/>
  <c r="JE29" i="9" s="1"/>
  <c r="JK29" i="9" s="1"/>
  <c r="JQ29" i="9" s="1"/>
  <c r="JW29" i="9" s="1"/>
  <c r="KC29" i="9" s="1"/>
  <c r="KI29" i="9" s="1"/>
  <c r="KO29" i="9" s="1"/>
  <c r="KU29" i="9" s="1"/>
  <c r="LA29" i="9" s="1"/>
  <c r="LG29" i="9" s="1"/>
  <c r="LM29" i="9" s="1"/>
  <c r="DE29" i="9"/>
  <c r="DK29" i="9" s="1"/>
  <c r="DQ29" i="9" s="1"/>
  <c r="DK28" i="9"/>
  <c r="DQ28" i="9" s="1"/>
  <c r="DW28" i="9" s="1"/>
  <c r="EC28" i="9" s="1"/>
  <c r="EI28" i="9" s="1"/>
  <c r="EO28" i="9" s="1"/>
  <c r="EU28" i="9" s="1"/>
  <c r="FA28" i="9" s="1"/>
  <c r="FG28" i="9" s="1"/>
  <c r="FM28" i="9" s="1"/>
  <c r="FS28" i="9" s="1"/>
  <c r="FY28" i="9" s="1"/>
  <c r="GE28" i="9" s="1"/>
  <c r="GK28" i="9" s="1"/>
  <c r="GQ28" i="9" s="1"/>
  <c r="GW28" i="9" s="1"/>
  <c r="HC28" i="9" s="1"/>
  <c r="HI28" i="9" s="1"/>
  <c r="HO28" i="9" s="1"/>
  <c r="HU28" i="9" s="1"/>
  <c r="IA28" i="9" s="1"/>
  <c r="IG28" i="9" s="1"/>
  <c r="IM28" i="9" s="1"/>
  <c r="IS28" i="9" s="1"/>
  <c r="IY28" i="9" s="1"/>
  <c r="JE28" i="9" s="1"/>
  <c r="JK28" i="9" s="1"/>
  <c r="JQ28" i="9" s="1"/>
  <c r="JW28" i="9" s="1"/>
  <c r="KC28" i="9" s="1"/>
  <c r="KI28" i="9" s="1"/>
  <c r="KO28" i="9" s="1"/>
  <c r="KU28" i="9" s="1"/>
  <c r="LA28" i="9" s="1"/>
  <c r="LG28" i="9" s="1"/>
  <c r="LM28" i="9" s="1"/>
  <c r="LS28" i="9" s="1"/>
  <c r="DE28" i="9"/>
  <c r="DE27" i="9"/>
  <c r="DK27" i="9" s="1"/>
  <c r="DQ27" i="9" s="1"/>
  <c r="DW27" i="9" s="1"/>
  <c r="EC27" i="9" s="1"/>
  <c r="EI27" i="9" s="1"/>
  <c r="EO27" i="9" s="1"/>
  <c r="EU27" i="9" s="1"/>
  <c r="FA27" i="9" s="1"/>
  <c r="FG27" i="9" s="1"/>
  <c r="FM27" i="9" s="1"/>
  <c r="FS27" i="9" s="1"/>
  <c r="FY27" i="9" s="1"/>
  <c r="GE27" i="9" s="1"/>
  <c r="GK27" i="9" s="1"/>
  <c r="GQ27" i="9" s="1"/>
  <c r="GW27" i="9" s="1"/>
  <c r="HC27" i="9" s="1"/>
  <c r="HI27" i="9" s="1"/>
  <c r="HO27" i="9" s="1"/>
  <c r="HU27" i="9" s="1"/>
  <c r="IA27" i="9" s="1"/>
  <c r="IG27" i="9" s="1"/>
  <c r="IM27" i="9" s="1"/>
  <c r="IS27" i="9" s="1"/>
  <c r="IY27" i="9" s="1"/>
  <c r="JE27" i="9" s="1"/>
  <c r="JK27" i="9" s="1"/>
  <c r="JQ27" i="9" s="1"/>
  <c r="JW27" i="9" s="1"/>
  <c r="KC27" i="9" s="1"/>
  <c r="KI27" i="9" s="1"/>
  <c r="KO27" i="9" s="1"/>
  <c r="KU27" i="9" s="1"/>
  <c r="LA27" i="9" s="1"/>
  <c r="LG27" i="9" s="1"/>
  <c r="LM27" i="9" s="1"/>
  <c r="LS27" i="9" s="1"/>
  <c r="LY27" i="9" s="1"/>
  <c r="DE26" i="9"/>
  <c r="DK26" i="9" s="1"/>
  <c r="DQ26" i="9" s="1"/>
  <c r="DW26" i="9" s="1"/>
  <c r="EC26" i="9" s="1"/>
  <c r="EI26" i="9" s="1"/>
  <c r="EO26" i="9" s="1"/>
  <c r="EU26" i="9" s="1"/>
  <c r="FA26" i="9" s="1"/>
  <c r="FG26" i="9" s="1"/>
  <c r="FM26" i="9" s="1"/>
  <c r="FS26" i="9" s="1"/>
  <c r="FY26" i="9" s="1"/>
  <c r="GE26" i="9" s="1"/>
  <c r="GK26" i="9" s="1"/>
  <c r="GQ26" i="9" s="1"/>
  <c r="GW26" i="9" s="1"/>
  <c r="HC26" i="9" s="1"/>
  <c r="HI26" i="9" s="1"/>
  <c r="HO26" i="9" s="1"/>
  <c r="HU26" i="9" s="1"/>
  <c r="IA26" i="9" s="1"/>
  <c r="IG26" i="9" s="1"/>
  <c r="IM26" i="9" s="1"/>
  <c r="IS26" i="9" s="1"/>
  <c r="IY26" i="9" s="1"/>
  <c r="JE26" i="9" s="1"/>
  <c r="JK26" i="9" s="1"/>
  <c r="JQ26" i="9" s="1"/>
  <c r="JW26" i="9" s="1"/>
  <c r="KC26" i="9" s="1"/>
  <c r="KI26" i="9" s="1"/>
  <c r="KO26" i="9" s="1"/>
  <c r="KU26" i="9" s="1"/>
  <c r="LA26" i="9" s="1"/>
  <c r="LG26" i="9" s="1"/>
  <c r="LM26" i="9" s="1"/>
  <c r="LS26" i="9" s="1"/>
  <c r="LY26" i="9" s="1"/>
  <c r="ME26" i="9" s="1"/>
  <c r="EU25" i="9"/>
  <c r="FA25" i="9" s="1"/>
  <c r="FG25" i="9" s="1"/>
  <c r="FM25" i="9" s="1"/>
  <c r="FS25" i="9" s="1"/>
  <c r="FY25" i="9" s="1"/>
  <c r="GE25" i="9" s="1"/>
  <c r="GK25" i="9" s="1"/>
  <c r="GQ25" i="9" s="1"/>
  <c r="GW25" i="9" s="1"/>
  <c r="HC25" i="9" s="1"/>
  <c r="HI25" i="9" s="1"/>
  <c r="HO25" i="9" s="1"/>
  <c r="HU25" i="9" s="1"/>
  <c r="IA25" i="9" s="1"/>
  <c r="IG25" i="9" s="1"/>
  <c r="IM25" i="9" s="1"/>
  <c r="IS25" i="9" s="1"/>
  <c r="IY25" i="9" s="1"/>
  <c r="JE25" i="9" s="1"/>
  <c r="JK25" i="9" s="1"/>
  <c r="JQ25" i="9" s="1"/>
  <c r="JW25" i="9" s="1"/>
  <c r="KC25" i="9" s="1"/>
  <c r="KI25" i="9" s="1"/>
  <c r="KO25" i="9" s="1"/>
  <c r="KU25" i="9" s="1"/>
  <c r="LA25" i="9" s="1"/>
  <c r="LG25" i="9" s="1"/>
  <c r="LM25" i="9" s="1"/>
  <c r="LS25" i="9" s="1"/>
  <c r="LY25" i="9" s="1"/>
  <c r="ME25" i="9" s="1"/>
  <c r="MK25" i="9" s="1"/>
  <c r="EO25" i="9"/>
  <c r="DW25" i="9"/>
  <c r="EC25" i="9" s="1"/>
  <c r="EI25" i="9" s="1"/>
  <c r="DQ25" i="9"/>
  <c r="DK25" i="9"/>
  <c r="DE25" i="9"/>
  <c r="EC24" i="9"/>
  <c r="EI24" i="9" s="1"/>
  <c r="EO24" i="9" s="1"/>
  <c r="EU24" i="9" s="1"/>
  <c r="FA24" i="9" s="1"/>
  <c r="FG24" i="9" s="1"/>
  <c r="FM24" i="9" s="1"/>
  <c r="FS24" i="9" s="1"/>
  <c r="FY24" i="9" s="1"/>
  <c r="GE24" i="9" s="1"/>
  <c r="GK24" i="9" s="1"/>
  <c r="GQ24" i="9" s="1"/>
  <c r="GW24" i="9" s="1"/>
  <c r="HC24" i="9" s="1"/>
  <c r="HI24" i="9" s="1"/>
  <c r="HO24" i="9" s="1"/>
  <c r="HU24" i="9" s="1"/>
  <c r="IA24" i="9" s="1"/>
  <c r="IG24" i="9" s="1"/>
  <c r="IM24" i="9" s="1"/>
  <c r="IS24" i="9" s="1"/>
  <c r="IY24" i="9" s="1"/>
  <c r="JE24" i="9" s="1"/>
  <c r="JK24" i="9" s="1"/>
  <c r="JQ24" i="9" s="1"/>
  <c r="JW24" i="9" s="1"/>
  <c r="KC24" i="9" s="1"/>
  <c r="KI24" i="9" s="1"/>
  <c r="KO24" i="9" s="1"/>
  <c r="KU24" i="9" s="1"/>
  <c r="LA24" i="9" s="1"/>
  <c r="LG24" i="9" s="1"/>
  <c r="LM24" i="9" s="1"/>
  <c r="LS24" i="9" s="1"/>
  <c r="LY24" i="9" s="1"/>
  <c r="ME24" i="9" s="1"/>
  <c r="MK24" i="9" s="1"/>
  <c r="MQ24" i="9" s="1"/>
  <c r="DW24" i="9"/>
  <c r="DE24" i="9"/>
  <c r="DK24" i="9" s="1"/>
  <c r="DQ24" i="9" s="1"/>
  <c r="DQ23" i="9"/>
  <c r="DW23" i="9" s="1"/>
  <c r="EC23" i="9" s="1"/>
  <c r="EI23" i="9" s="1"/>
  <c r="EO23" i="9" s="1"/>
  <c r="EU23" i="9" s="1"/>
  <c r="FA23" i="9" s="1"/>
  <c r="FG23" i="9" s="1"/>
  <c r="FM23" i="9" s="1"/>
  <c r="FS23" i="9" s="1"/>
  <c r="FY23" i="9" s="1"/>
  <c r="GE23" i="9" s="1"/>
  <c r="GK23" i="9" s="1"/>
  <c r="GQ23" i="9" s="1"/>
  <c r="GW23" i="9" s="1"/>
  <c r="HC23" i="9" s="1"/>
  <c r="HI23" i="9" s="1"/>
  <c r="HO23" i="9" s="1"/>
  <c r="HU23" i="9" s="1"/>
  <c r="IA23" i="9" s="1"/>
  <c r="IG23" i="9" s="1"/>
  <c r="IM23" i="9" s="1"/>
  <c r="IS23" i="9" s="1"/>
  <c r="IY23" i="9" s="1"/>
  <c r="JE23" i="9" s="1"/>
  <c r="JK23" i="9" s="1"/>
  <c r="JQ23" i="9" s="1"/>
  <c r="JW23" i="9" s="1"/>
  <c r="KC23" i="9" s="1"/>
  <c r="KI23" i="9" s="1"/>
  <c r="KO23" i="9" s="1"/>
  <c r="KU23" i="9" s="1"/>
  <c r="LA23" i="9" s="1"/>
  <c r="LG23" i="9" s="1"/>
  <c r="LM23" i="9" s="1"/>
  <c r="LS23" i="9" s="1"/>
  <c r="LY23" i="9" s="1"/>
  <c r="ME23" i="9" s="1"/>
  <c r="MK23" i="9" s="1"/>
  <c r="MQ23" i="9" s="1"/>
  <c r="MW23" i="9" s="1"/>
  <c r="DK23" i="9"/>
  <c r="DE23" i="9"/>
  <c r="DE22" i="9"/>
  <c r="DK22" i="9" s="1"/>
  <c r="DQ22" i="9" s="1"/>
  <c r="DW22" i="9" s="1"/>
  <c r="EC22" i="9" s="1"/>
  <c r="EI22" i="9" s="1"/>
  <c r="EO22" i="9" s="1"/>
  <c r="EU22" i="9" s="1"/>
  <c r="FA22" i="9" s="1"/>
  <c r="FG22" i="9" s="1"/>
  <c r="FM22" i="9" s="1"/>
  <c r="FS22" i="9" s="1"/>
  <c r="FY22" i="9" s="1"/>
  <c r="GE22" i="9" s="1"/>
  <c r="GK22" i="9" s="1"/>
  <c r="GQ22" i="9" s="1"/>
  <c r="GW22" i="9" s="1"/>
  <c r="HC22" i="9" s="1"/>
  <c r="HI22" i="9" s="1"/>
  <c r="HO22" i="9" s="1"/>
  <c r="HU22" i="9" s="1"/>
  <c r="IA22" i="9" s="1"/>
  <c r="IG22" i="9" s="1"/>
  <c r="IM22" i="9" s="1"/>
  <c r="IS22" i="9" s="1"/>
  <c r="IY22" i="9" s="1"/>
  <c r="JE22" i="9" s="1"/>
  <c r="JK22" i="9" s="1"/>
  <c r="JQ22" i="9" s="1"/>
  <c r="JW22" i="9" s="1"/>
  <c r="KC22" i="9" s="1"/>
  <c r="KI22" i="9" s="1"/>
  <c r="KO22" i="9" s="1"/>
  <c r="KU22" i="9" s="1"/>
  <c r="LA22" i="9" s="1"/>
  <c r="LG22" i="9" s="1"/>
  <c r="LM22" i="9" s="1"/>
  <c r="LS22" i="9" s="1"/>
  <c r="LY22" i="9" s="1"/>
  <c r="ME22" i="9" s="1"/>
  <c r="MK22" i="9" s="1"/>
  <c r="MQ22" i="9" s="1"/>
  <c r="MW22" i="9" s="1"/>
  <c r="NC22" i="9" s="1"/>
  <c r="DW21" i="9"/>
  <c r="EC21" i="9" s="1"/>
  <c r="EI21" i="9" s="1"/>
  <c r="EO21" i="9" s="1"/>
  <c r="EU21" i="9" s="1"/>
  <c r="FA21" i="9" s="1"/>
  <c r="FG21" i="9" s="1"/>
  <c r="FM21" i="9" s="1"/>
  <c r="FS21" i="9" s="1"/>
  <c r="FY21" i="9" s="1"/>
  <c r="GE21" i="9" s="1"/>
  <c r="GK21" i="9" s="1"/>
  <c r="GQ21" i="9" s="1"/>
  <c r="GW21" i="9" s="1"/>
  <c r="HC21" i="9" s="1"/>
  <c r="HI21" i="9" s="1"/>
  <c r="HO21" i="9" s="1"/>
  <c r="HU21" i="9" s="1"/>
  <c r="IA21" i="9" s="1"/>
  <c r="IG21" i="9" s="1"/>
  <c r="IM21" i="9" s="1"/>
  <c r="IS21" i="9" s="1"/>
  <c r="IY21" i="9" s="1"/>
  <c r="JE21" i="9" s="1"/>
  <c r="JK21" i="9" s="1"/>
  <c r="JQ21" i="9" s="1"/>
  <c r="JW21" i="9" s="1"/>
  <c r="KC21" i="9" s="1"/>
  <c r="KI21" i="9" s="1"/>
  <c r="KO21" i="9" s="1"/>
  <c r="KU21" i="9" s="1"/>
  <c r="LA21" i="9" s="1"/>
  <c r="LG21" i="9" s="1"/>
  <c r="LM21" i="9" s="1"/>
  <c r="LS21" i="9" s="1"/>
  <c r="LY21" i="9" s="1"/>
  <c r="ME21" i="9" s="1"/>
  <c r="MK21" i="9" s="1"/>
  <c r="MQ21" i="9" s="1"/>
  <c r="MW21" i="9" s="1"/>
  <c r="NC21" i="9" s="1"/>
  <c r="NI21" i="9" s="1"/>
  <c r="DK21" i="9"/>
  <c r="DQ21" i="9" s="1"/>
  <c r="DE21" i="9"/>
  <c r="DW20" i="9"/>
  <c r="EC20" i="9" s="1"/>
  <c r="EI20" i="9" s="1"/>
  <c r="EO20" i="9" s="1"/>
  <c r="EU20" i="9" s="1"/>
  <c r="FA20" i="9" s="1"/>
  <c r="FG20" i="9" s="1"/>
  <c r="FM20" i="9" s="1"/>
  <c r="FS20" i="9" s="1"/>
  <c r="FY20" i="9" s="1"/>
  <c r="GE20" i="9" s="1"/>
  <c r="GK20" i="9" s="1"/>
  <c r="GQ20" i="9" s="1"/>
  <c r="GW20" i="9" s="1"/>
  <c r="HC20" i="9" s="1"/>
  <c r="HI20" i="9" s="1"/>
  <c r="HO20" i="9" s="1"/>
  <c r="HU20" i="9" s="1"/>
  <c r="IA20" i="9" s="1"/>
  <c r="IG20" i="9" s="1"/>
  <c r="IM20" i="9" s="1"/>
  <c r="IS20" i="9" s="1"/>
  <c r="IY20" i="9" s="1"/>
  <c r="JE20" i="9" s="1"/>
  <c r="JK20" i="9" s="1"/>
  <c r="JQ20" i="9" s="1"/>
  <c r="JW20" i="9" s="1"/>
  <c r="KC20" i="9" s="1"/>
  <c r="KI20" i="9" s="1"/>
  <c r="KO20" i="9" s="1"/>
  <c r="KU20" i="9" s="1"/>
  <c r="LA20" i="9" s="1"/>
  <c r="LG20" i="9" s="1"/>
  <c r="LM20" i="9" s="1"/>
  <c r="LS20" i="9" s="1"/>
  <c r="LY20" i="9" s="1"/>
  <c r="ME20" i="9" s="1"/>
  <c r="MK20" i="9" s="1"/>
  <c r="MQ20" i="9" s="1"/>
  <c r="MW20" i="9" s="1"/>
  <c r="NC20" i="9" s="1"/>
  <c r="NI20" i="9" s="1"/>
  <c r="NO20" i="9" s="1"/>
  <c r="DK20" i="9"/>
  <c r="DQ20" i="9" s="1"/>
  <c r="DE20" i="9"/>
  <c r="DE19" i="9"/>
  <c r="DK19" i="9" s="1"/>
  <c r="DQ19" i="9" s="1"/>
  <c r="DW19" i="9" s="1"/>
  <c r="EC19" i="9" s="1"/>
  <c r="EI19" i="9" s="1"/>
  <c r="EO19" i="9" s="1"/>
  <c r="EU19" i="9" s="1"/>
  <c r="FA19" i="9" s="1"/>
  <c r="FG19" i="9" s="1"/>
  <c r="FM19" i="9" s="1"/>
  <c r="FS19" i="9" s="1"/>
  <c r="FY19" i="9" s="1"/>
  <c r="GE19" i="9" s="1"/>
  <c r="GK19" i="9" s="1"/>
  <c r="GQ19" i="9" s="1"/>
  <c r="GW19" i="9" s="1"/>
  <c r="HC19" i="9" s="1"/>
  <c r="HI19" i="9" s="1"/>
  <c r="HO19" i="9" s="1"/>
  <c r="HU19" i="9" s="1"/>
  <c r="IA19" i="9" s="1"/>
  <c r="IG19" i="9" s="1"/>
  <c r="IM19" i="9" s="1"/>
  <c r="IS19" i="9" s="1"/>
  <c r="IY19" i="9" s="1"/>
  <c r="JE19" i="9" s="1"/>
  <c r="JK19" i="9" s="1"/>
  <c r="JQ19" i="9" s="1"/>
  <c r="JW19" i="9" s="1"/>
  <c r="KC19" i="9" s="1"/>
  <c r="KI19" i="9" s="1"/>
  <c r="KO19" i="9" s="1"/>
  <c r="KU19" i="9" s="1"/>
  <c r="LA19" i="9" s="1"/>
  <c r="LG19" i="9" s="1"/>
  <c r="LM19" i="9" s="1"/>
  <c r="LS19" i="9" s="1"/>
  <c r="LY19" i="9" s="1"/>
  <c r="ME19" i="9" s="1"/>
  <c r="MK19" i="9" s="1"/>
  <c r="MQ19" i="9" s="1"/>
  <c r="MW19" i="9" s="1"/>
  <c r="NC19" i="9" s="1"/>
  <c r="NI19" i="9" s="1"/>
  <c r="NO19" i="9" s="1"/>
  <c r="NU19" i="9" s="1"/>
  <c r="DE18" i="9"/>
  <c r="DK18" i="9" s="1"/>
  <c r="DQ18" i="9" s="1"/>
  <c r="DW18" i="9" s="1"/>
  <c r="EC18" i="9" s="1"/>
  <c r="EI18" i="9" s="1"/>
  <c r="EO18" i="9" s="1"/>
  <c r="EU18" i="9" s="1"/>
  <c r="FA18" i="9" s="1"/>
  <c r="FG18" i="9" s="1"/>
  <c r="FM18" i="9" s="1"/>
  <c r="FS18" i="9" s="1"/>
  <c r="FY18" i="9" s="1"/>
  <c r="GE18" i="9" s="1"/>
  <c r="GK18" i="9" s="1"/>
  <c r="GQ18" i="9" s="1"/>
  <c r="GW18" i="9" s="1"/>
  <c r="HC18" i="9" s="1"/>
  <c r="HI18" i="9" s="1"/>
  <c r="HO18" i="9" s="1"/>
  <c r="HU18" i="9" s="1"/>
  <c r="IA18" i="9" s="1"/>
  <c r="IG18" i="9" s="1"/>
  <c r="IM18" i="9" s="1"/>
  <c r="IS18" i="9" s="1"/>
  <c r="IY18" i="9" s="1"/>
  <c r="JE18" i="9" s="1"/>
  <c r="JK18" i="9" s="1"/>
  <c r="JQ18" i="9" s="1"/>
  <c r="JW18" i="9" s="1"/>
  <c r="KC18" i="9" s="1"/>
  <c r="KI18" i="9" s="1"/>
  <c r="KO18" i="9" s="1"/>
  <c r="KU18" i="9" s="1"/>
  <c r="LA18" i="9" s="1"/>
  <c r="LG18" i="9" s="1"/>
  <c r="LM18" i="9" s="1"/>
  <c r="LS18" i="9" s="1"/>
  <c r="LY18" i="9" s="1"/>
  <c r="ME18" i="9" s="1"/>
  <c r="MK18" i="9" s="1"/>
  <c r="MQ18" i="9" s="1"/>
  <c r="MW18" i="9" s="1"/>
  <c r="NC18" i="9" s="1"/>
  <c r="NI18" i="9" s="1"/>
  <c r="NO18" i="9" s="1"/>
  <c r="NU18" i="9" s="1"/>
  <c r="OA18" i="9" s="1"/>
  <c r="DW17" i="9"/>
  <c r="EC17" i="9" s="1"/>
  <c r="EI17" i="9" s="1"/>
  <c r="EO17" i="9" s="1"/>
  <c r="EU17" i="9" s="1"/>
  <c r="FA17" i="9" s="1"/>
  <c r="FG17" i="9" s="1"/>
  <c r="FM17" i="9" s="1"/>
  <c r="FS17" i="9" s="1"/>
  <c r="FY17" i="9" s="1"/>
  <c r="GE17" i="9" s="1"/>
  <c r="GK17" i="9" s="1"/>
  <c r="GQ17" i="9" s="1"/>
  <c r="GW17" i="9" s="1"/>
  <c r="HC17" i="9" s="1"/>
  <c r="HI17" i="9" s="1"/>
  <c r="HO17" i="9" s="1"/>
  <c r="HU17" i="9" s="1"/>
  <c r="IA17" i="9" s="1"/>
  <c r="IG17" i="9" s="1"/>
  <c r="IM17" i="9" s="1"/>
  <c r="IS17" i="9" s="1"/>
  <c r="IY17" i="9" s="1"/>
  <c r="JE17" i="9" s="1"/>
  <c r="JK17" i="9" s="1"/>
  <c r="JQ17" i="9" s="1"/>
  <c r="JW17" i="9" s="1"/>
  <c r="KC17" i="9" s="1"/>
  <c r="KI17" i="9" s="1"/>
  <c r="KO17" i="9" s="1"/>
  <c r="KU17" i="9" s="1"/>
  <c r="LA17" i="9" s="1"/>
  <c r="LG17" i="9" s="1"/>
  <c r="LM17" i="9" s="1"/>
  <c r="LS17" i="9" s="1"/>
  <c r="LY17" i="9" s="1"/>
  <c r="ME17" i="9" s="1"/>
  <c r="MK17" i="9" s="1"/>
  <c r="MQ17" i="9" s="1"/>
  <c r="MW17" i="9" s="1"/>
  <c r="NC17" i="9" s="1"/>
  <c r="NI17" i="9" s="1"/>
  <c r="NO17" i="9" s="1"/>
  <c r="NU17" i="9" s="1"/>
  <c r="OA17" i="9" s="1"/>
  <c r="OG17" i="9" s="1"/>
  <c r="DK17" i="9"/>
  <c r="DQ17" i="9" s="1"/>
  <c r="DE17" i="9"/>
  <c r="DK16" i="9"/>
  <c r="DQ16" i="9" s="1"/>
  <c r="DW16" i="9" s="1"/>
  <c r="EC16" i="9" s="1"/>
  <c r="EI16" i="9" s="1"/>
  <c r="EO16" i="9" s="1"/>
  <c r="EU16" i="9" s="1"/>
  <c r="FA16" i="9" s="1"/>
  <c r="FG16" i="9" s="1"/>
  <c r="FM16" i="9" s="1"/>
  <c r="FS16" i="9" s="1"/>
  <c r="FY16" i="9" s="1"/>
  <c r="GE16" i="9" s="1"/>
  <c r="GK16" i="9" s="1"/>
  <c r="GQ16" i="9" s="1"/>
  <c r="GW16" i="9" s="1"/>
  <c r="HC16" i="9" s="1"/>
  <c r="HI16" i="9" s="1"/>
  <c r="HO16" i="9" s="1"/>
  <c r="HU16" i="9" s="1"/>
  <c r="IA16" i="9" s="1"/>
  <c r="IG16" i="9" s="1"/>
  <c r="IM16" i="9" s="1"/>
  <c r="IS16" i="9" s="1"/>
  <c r="IY16" i="9" s="1"/>
  <c r="JE16" i="9" s="1"/>
  <c r="JK16" i="9" s="1"/>
  <c r="JQ16" i="9" s="1"/>
  <c r="JW16" i="9" s="1"/>
  <c r="KC16" i="9" s="1"/>
  <c r="KI16" i="9" s="1"/>
  <c r="KO16" i="9" s="1"/>
  <c r="KU16" i="9" s="1"/>
  <c r="LA16" i="9" s="1"/>
  <c r="LG16" i="9" s="1"/>
  <c r="LM16" i="9" s="1"/>
  <c r="LS16" i="9" s="1"/>
  <c r="LY16" i="9" s="1"/>
  <c r="ME16" i="9" s="1"/>
  <c r="MK16" i="9" s="1"/>
  <c r="MQ16" i="9" s="1"/>
  <c r="MW16" i="9" s="1"/>
  <c r="NC16" i="9" s="1"/>
  <c r="NI16" i="9" s="1"/>
  <c r="NO16" i="9" s="1"/>
  <c r="NU16" i="9" s="1"/>
  <c r="OA16" i="9" s="1"/>
  <c r="OG16" i="9" s="1"/>
  <c r="OM16" i="9" s="1"/>
  <c r="DE16" i="9"/>
  <c r="DE15" i="9"/>
  <c r="DK15" i="9" s="1"/>
  <c r="DQ15" i="9" s="1"/>
  <c r="DW15" i="9" s="1"/>
  <c r="EC15" i="9" s="1"/>
  <c r="EI15" i="9" s="1"/>
  <c r="EO15" i="9" s="1"/>
  <c r="EU15" i="9" s="1"/>
  <c r="FA15" i="9" s="1"/>
  <c r="FG15" i="9" s="1"/>
  <c r="FM15" i="9" s="1"/>
  <c r="FS15" i="9" s="1"/>
  <c r="FY15" i="9" s="1"/>
  <c r="GE15" i="9" s="1"/>
  <c r="GK15" i="9" s="1"/>
  <c r="GQ15" i="9" s="1"/>
  <c r="GW15" i="9" s="1"/>
  <c r="HC15" i="9" s="1"/>
  <c r="HI15" i="9" s="1"/>
  <c r="HO15" i="9" s="1"/>
  <c r="HU15" i="9" s="1"/>
  <c r="IA15" i="9" s="1"/>
  <c r="IG15" i="9" s="1"/>
  <c r="IM15" i="9" s="1"/>
  <c r="IS15" i="9" s="1"/>
  <c r="IY15" i="9" s="1"/>
  <c r="JE15" i="9" s="1"/>
  <c r="JK15" i="9" s="1"/>
  <c r="JQ15" i="9" s="1"/>
  <c r="JW15" i="9" s="1"/>
  <c r="KC15" i="9" s="1"/>
  <c r="KI15" i="9" s="1"/>
  <c r="KO15" i="9" s="1"/>
  <c r="KU15" i="9" s="1"/>
  <c r="LA15" i="9" s="1"/>
  <c r="LG15" i="9" s="1"/>
  <c r="LM15" i="9" s="1"/>
  <c r="LS15" i="9" s="1"/>
  <c r="LY15" i="9" s="1"/>
  <c r="ME15" i="9" s="1"/>
  <c r="MK15" i="9" s="1"/>
  <c r="MQ15" i="9" s="1"/>
  <c r="MW15" i="9" s="1"/>
  <c r="NC15" i="9" s="1"/>
  <c r="NI15" i="9" s="1"/>
  <c r="NO15" i="9" s="1"/>
  <c r="NU15" i="9" s="1"/>
  <c r="OA15" i="9" s="1"/>
  <c r="OG15" i="9" s="1"/>
  <c r="OM15" i="9" s="1"/>
  <c r="OS15" i="9" s="1"/>
  <c r="DK14" i="9"/>
  <c r="DQ14" i="9" s="1"/>
  <c r="DW14" i="9" s="1"/>
  <c r="EC14" i="9" s="1"/>
  <c r="EI14" i="9" s="1"/>
  <c r="EO14" i="9" s="1"/>
  <c r="EU14" i="9" s="1"/>
  <c r="FA14" i="9" s="1"/>
  <c r="FG14" i="9" s="1"/>
  <c r="FM14" i="9" s="1"/>
  <c r="FS14" i="9" s="1"/>
  <c r="FY14" i="9" s="1"/>
  <c r="GE14" i="9" s="1"/>
  <c r="GK14" i="9" s="1"/>
  <c r="GQ14" i="9" s="1"/>
  <c r="GW14" i="9" s="1"/>
  <c r="HC14" i="9" s="1"/>
  <c r="HI14" i="9" s="1"/>
  <c r="HO14" i="9" s="1"/>
  <c r="HU14" i="9" s="1"/>
  <c r="IA14" i="9" s="1"/>
  <c r="IG14" i="9" s="1"/>
  <c r="IM14" i="9" s="1"/>
  <c r="IS14" i="9" s="1"/>
  <c r="IY14" i="9" s="1"/>
  <c r="JE14" i="9" s="1"/>
  <c r="JK14" i="9" s="1"/>
  <c r="JQ14" i="9" s="1"/>
  <c r="JW14" i="9" s="1"/>
  <c r="KC14" i="9" s="1"/>
  <c r="KI14" i="9" s="1"/>
  <c r="KO14" i="9" s="1"/>
  <c r="KU14" i="9" s="1"/>
  <c r="LA14" i="9" s="1"/>
  <c r="LG14" i="9" s="1"/>
  <c r="LM14" i="9" s="1"/>
  <c r="LS14" i="9" s="1"/>
  <c r="LY14" i="9" s="1"/>
  <c r="ME14" i="9" s="1"/>
  <c r="MK14" i="9" s="1"/>
  <c r="MQ14" i="9" s="1"/>
  <c r="MW14" i="9" s="1"/>
  <c r="NC14" i="9" s="1"/>
  <c r="NI14" i="9" s="1"/>
  <c r="NO14" i="9" s="1"/>
  <c r="NU14" i="9" s="1"/>
  <c r="OA14" i="9" s="1"/>
  <c r="OG14" i="9" s="1"/>
  <c r="OM14" i="9" s="1"/>
  <c r="OS14" i="9" s="1"/>
  <c r="DE14" i="9"/>
  <c r="DK13" i="9"/>
  <c r="DQ13" i="9" s="1"/>
  <c r="DW13" i="9" s="1"/>
  <c r="EC13" i="9" s="1"/>
  <c r="EI13" i="9" s="1"/>
  <c r="EO13" i="9" s="1"/>
  <c r="EU13" i="9" s="1"/>
  <c r="FA13" i="9" s="1"/>
  <c r="FG13" i="9" s="1"/>
  <c r="FM13" i="9" s="1"/>
  <c r="FS13" i="9" s="1"/>
  <c r="FY13" i="9" s="1"/>
  <c r="GE13" i="9" s="1"/>
  <c r="GK13" i="9" s="1"/>
  <c r="GQ13" i="9" s="1"/>
  <c r="GW13" i="9" s="1"/>
  <c r="HC13" i="9" s="1"/>
  <c r="HI13" i="9" s="1"/>
  <c r="HO13" i="9" s="1"/>
  <c r="HU13" i="9" s="1"/>
  <c r="IA13" i="9" s="1"/>
  <c r="IG13" i="9" s="1"/>
  <c r="IM13" i="9" s="1"/>
  <c r="IS13" i="9" s="1"/>
  <c r="IY13" i="9" s="1"/>
  <c r="JE13" i="9" s="1"/>
  <c r="JK13" i="9" s="1"/>
  <c r="JQ13" i="9" s="1"/>
  <c r="JW13" i="9" s="1"/>
  <c r="KC13" i="9" s="1"/>
  <c r="KI13" i="9" s="1"/>
  <c r="KO13" i="9" s="1"/>
  <c r="KU13" i="9" s="1"/>
  <c r="LA13" i="9" s="1"/>
  <c r="LG13" i="9" s="1"/>
  <c r="LM13" i="9" s="1"/>
  <c r="LS13" i="9" s="1"/>
  <c r="LY13" i="9" s="1"/>
  <c r="ME13" i="9" s="1"/>
  <c r="MK13" i="9" s="1"/>
  <c r="MQ13" i="9" s="1"/>
  <c r="MW13" i="9" s="1"/>
  <c r="NC13" i="9" s="1"/>
  <c r="NI13" i="9" s="1"/>
  <c r="NO13" i="9" s="1"/>
  <c r="NU13" i="9" s="1"/>
  <c r="OA13" i="9" s="1"/>
  <c r="OG13" i="9" s="1"/>
  <c r="OM13" i="9" s="1"/>
  <c r="OS13" i="9" s="1"/>
  <c r="OY13" i="9" s="1"/>
  <c r="PE13" i="9" s="1"/>
  <c r="DE13" i="9"/>
  <c r="DK12" i="9"/>
  <c r="DQ12" i="9" s="1"/>
  <c r="DW12" i="9" s="1"/>
  <c r="EC12" i="9" s="1"/>
  <c r="EI12" i="9" s="1"/>
  <c r="EO12" i="9" s="1"/>
  <c r="EU12" i="9" s="1"/>
  <c r="FA12" i="9" s="1"/>
  <c r="FG12" i="9" s="1"/>
  <c r="FM12" i="9" s="1"/>
  <c r="FS12" i="9" s="1"/>
  <c r="FY12" i="9" s="1"/>
  <c r="GE12" i="9" s="1"/>
  <c r="GK12" i="9" s="1"/>
  <c r="GQ12" i="9" s="1"/>
  <c r="GW12" i="9" s="1"/>
  <c r="HC12" i="9" s="1"/>
  <c r="HI12" i="9" s="1"/>
  <c r="HO12" i="9" s="1"/>
  <c r="HU12" i="9" s="1"/>
  <c r="IA12" i="9" s="1"/>
  <c r="IG12" i="9" s="1"/>
  <c r="IM12" i="9" s="1"/>
  <c r="IS12" i="9" s="1"/>
  <c r="IY12" i="9" s="1"/>
  <c r="JE12" i="9" s="1"/>
  <c r="JK12" i="9" s="1"/>
  <c r="JQ12" i="9" s="1"/>
  <c r="JW12" i="9" s="1"/>
  <c r="KC12" i="9" s="1"/>
  <c r="KI12" i="9" s="1"/>
  <c r="KO12" i="9" s="1"/>
  <c r="KU12" i="9" s="1"/>
  <c r="LA12" i="9" s="1"/>
  <c r="LG12" i="9" s="1"/>
  <c r="LM12" i="9" s="1"/>
  <c r="LS12" i="9" s="1"/>
  <c r="LY12" i="9" s="1"/>
  <c r="ME12" i="9" s="1"/>
  <c r="MK12" i="9" s="1"/>
  <c r="MQ12" i="9" s="1"/>
  <c r="MW12" i="9" s="1"/>
  <c r="NC12" i="9" s="1"/>
  <c r="NI12" i="9" s="1"/>
  <c r="NO12" i="9" s="1"/>
  <c r="NU12" i="9" s="1"/>
  <c r="OA12" i="9" s="1"/>
  <c r="OG12" i="9" s="1"/>
  <c r="OM12" i="9" s="1"/>
  <c r="OS12" i="9" s="1"/>
  <c r="OY12" i="9" s="1"/>
  <c r="PE12" i="9" s="1"/>
  <c r="PK12" i="9" s="1"/>
  <c r="DE12" i="9"/>
  <c r="DE11" i="9"/>
  <c r="DK11" i="9" s="1"/>
  <c r="DQ11" i="9" s="1"/>
  <c r="DW11" i="9" s="1"/>
  <c r="EC11" i="9" s="1"/>
  <c r="EI11" i="9" s="1"/>
  <c r="EO11" i="9" s="1"/>
  <c r="EU11" i="9" s="1"/>
  <c r="FA11" i="9" s="1"/>
  <c r="FG11" i="9" s="1"/>
  <c r="FM11" i="9" s="1"/>
  <c r="FS11" i="9" s="1"/>
  <c r="FY11" i="9" s="1"/>
  <c r="GE11" i="9" s="1"/>
  <c r="GK11" i="9" s="1"/>
  <c r="GQ11" i="9" s="1"/>
  <c r="GW11" i="9" s="1"/>
  <c r="HC11" i="9" s="1"/>
  <c r="HI11" i="9" s="1"/>
  <c r="HO11" i="9" s="1"/>
  <c r="HU11" i="9" s="1"/>
  <c r="IA11" i="9" s="1"/>
  <c r="IG11" i="9" s="1"/>
  <c r="IM11" i="9" s="1"/>
  <c r="IS11" i="9" s="1"/>
  <c r="IY11" i="9" s="1"/>
  <c r="JE11" i="9" s="1"/>
  <c r="JK11" i="9" s="1"/>
  <c r="JQ11" i="9" s="1"/>
  <c r="JW11" i="9" s="1"/>
  <c r="KC11" i="9" s="1"/>
  <c r="KI11" i="9" s="1"/>
  <c r="KO11" i="9" s="1"/>
  <c r="KU11" i="9" s="1"/>
  <c r="LA11" i="9" s="1"/>
  <c r="LG11" i="9" s="1"/>
  <c r="LM11" i="9" s="1"/>
  <c r="LS11" i="9" s="1"/>
  <c r="LY11" i="9" s="1"/>
  <c r="ME11" i="9" s="1"/>
  <c r="MK11" i="9" s="1"/>
  <c r="MQ11" i="9" s="1"/>
  <c r="MW11" i="9" s="1"/>
  <c r="NC11" i="9" s="1"/>
  <c r="NI11" i="9" s="1"/>
  <c r="NO11" i="9" s="1"/>
  <c r="NU11" i="9" s="1"/>
  <c r="OA11" i="9" s="1"/>
  <c r="OG11" i="9" s="1"/>
  <c r="OM11" i="9" s="1"/>
  <c r="OS11" i="9" s="1"/>
  <c r="OY11" i="9" s="1"/>
  <c r="PE11" i="9" s="1"/>
  <c r="PK11" i="9" s="1"/>
  <c r="PQ11" i="9" s="1"/>
  <c r="DE10" i="9"/>
  <c r="DK10" i="9" s="1"/>
  <c r="DQ10" i="9" s="1"/>
  <c r="DW10" i="9" s="1"/>
  <c r="EC10" i="9" s="1"/>
  <c r="EI10" i="9" s="1"/>
  <c r="EO10" i="9" s="1"/>
  <c r="EU10" i="9" s="1"/>
  <c r="FA10" i="9" s="1"/>
  <c r="FG10" i="9" s="1"/>
  <c r="FM10" i="9" s="1"/>
  <c r="FS10" i="9" s="1"/>
  <c r="FY10" i="9" s="1"/>
  <c r="GE10" i="9" s="1"/>
  <c r="GK10" i="9" s="1"/>
  <c r="GQ10" i="9" s="1"/>
  <c r="GW10" i="9" s="1"/>
  <c r="HC10" i="9" s="1"/>
  <c r="HI10" i="9" s="1"/>
  <c r="HO10" i="9" s="1"/>
  <c r="HU10" i="9" s="1"/>
  <c r="IA10" i="9" s="1"/>
  <c r="IG10" i="9" s="1"/>
  <c r="IM10" i="9" s="1"/>
  <c r="IS10" i="9" s="1"/>
  <c r="IY10" i="9" s="1"/>
  <c r="JE10" i="9" s="1"/>
  <c r="JK10" i="9" s="1"/>
  <c r="JQ10" i="9" s="1"/>
  <c r="JW10" i="9" s="1"/>
  <c r="KC10" i="9" s="1"/>
  <c r="KI10" i="9" s="1"/>
  <c r="KO10" i="9" s="1"/>
  <c r="KU10" i="9" s="1"/>
  <c r="LA10" i="9" s="1"/>
  <c r="LG10" i="9" s="1"/>
  <c r="LM10" i="9" s="1"/>
  <c r="LS10" i="9" s="1"/>
  <c r="LY10" i="9" s="1"/>
  <c r="ME10" i="9" s="1"/>
  <c r="MK10" i="9" s="1"/>
  <c r="MQ10" i="9" s="1"/>
  <c r="MW10" i="9" s="1"/>
  <c r="NC10" i="9" s="1"/>
  <c r="NI10" i="9" s="1"/>
  <c r="NO10" i="9" s="1"/>
  <c r="NU10" i="9" s="1"/>
  <c r="OA10" i="9" s="1"/>
  <c r="OG10" i="9" s="1"/>
  <c r="OM10" i="9" s="1"/>
  <c r="OS10" i="9" s="1"/>
  <c r="OY10" i="9" s="1"/>
  <c r="PE10" i="9" s="1"/>
  <c r="PK10" i="9" s="1"/>
  <c r="PQ10" i="9" s="1"/>
  <c r="PW10" i="9" s="1"/>
  <c r="DE9" i="9"/>
  <c r="DK9" i="9" s="1"/>
  <c r="DQ9" i="9" s="1"/>
  <c r="DW9" i="9" s="1"/>
  <c r="EC9" i="9" s="1"/>
  <c r="EI9" i="9" s="1"/>
  <c r="EO9" i="9" s="1"/>
  <c r="EU9" i="9" s="1"/>
  <c r="FA9" i="9" s="1"/>
  <c r="FG9" i="9" s="1"/>
  <c r="FM9" i="9" s="1"/>
  <c r="FS9" i="9" s="1"/>
  <c r="FY9" i="9" s="1"/>
  <c r="GE9" i="9" s="1"/>
  <c r="GK9" i="9" s="1"/>
  <c r="GQ9" i="9" s="1"/>
  <c r="GW9" i="9" s="1"/>
  <c r="HC9" i="9" s="1"/>
  <c r="HI9" i="9" s="1"/>
  <c r="HO9" i="9" s="1"/>
  <c r="HU9" i="9" s="1"/>
  <c r="IA9" i="9" s="1"/>
  <c r="IG9" i="9" s="1"/>
  <c r="IM9" i="9" s="1"/>
  <c r="IS9" i="9" s="1"/>
  <c r="IY9" i="9" s="1"/>
  <c r="JE9" i="9" s="1"/>
  <c r="JK9" i="9" s="1"/>
  <c r="JQ9" i="9" s="1"/>
  <c r="JW9" i="9" s="1"/>
  <c r="KC9" i="9" s="1"/>
  <c r="KI9" i="9" s="1"/>
  <c r="KO9" i="9" s="1"/>
  <c r="KU9" i="9" s="1"/>
  <c r="LA9" i="9" s="1"/>
  <c r="LG9" i="9" s="1"/>
  <c r="LM9" i="9" s="1"/>
  <c r="LS9" i="9" s="1"/>
  <c r="LY9" i="9" s="1"/>
  <c r="ME9" i="9" s="1"/>
  <c r="MK9" i="9" s="1"/>
  <c r="MQ9" i="9" s="1"/>
  <c r="MW9" i="9" s="1"/>
  <c r="NC9" i="9" s="1"/>
  <c r="NI9" i="9" s="1"/>
  <c r="NO9" i="9" s="1"/>
  <c r="NU9" i="9" s="1"/>
  <c r="OA9" i="9" s="1"/>
  <c r="OG9" i="9" s="1"/>
  <c r="OM9" i="9" s="1"/>
  <c r="OS9" i="9" s="1"/>
  <c r="OY9" i="9" s="1"/>
  <c r="PE9" i="9" s="1"/>
  <c r="PK9" i="9" s="1"/>
  <c r="PQ9" i="9" s="1"/>
  <c r="PW9" i="9" s="1"/>
  <c r="QC9" i="9" s="1"/>
  <c r="DE8" i="9"/>
  <c r="DK8" i="9" s="1"/>
  <c r="DQ8" i="9" s="1"/>
  <c r="DW8" i="9" s="1"/>
  <c r="EC8" i="9" s="1"/>
  <c r="EI8" i="9" s="1"/>
  <c r="EO8" i="9" s="1"/>
  <c r="EU8" i="9" s="1"/>
  <c r="FA8" i="9" s="1"/>
  <c r="FG8" i="9" s="1"/>
  <c r="FM8" i="9" s="1"/>
  <c r="FS8" i="9" s="1"/>
  <c r="FY8" i="9" s="1"/>
  <c r="GE8" i="9" s="1"/>
  <c r="GK8" i="9" s="1"/>
  <c r="GQ8" i="9" s="1"/>
  <c r="GW8" i="9" s="1"/>
  <c r="HC8" i="9" s="1"/>
  <c r="HI8" i="9" s="1"/>
  <c r="HO8" i="9" s="1"/>
  <c r="HU8" i="9" s="1"/>
  <c r="IA8" i="9" s="1"/>
  <c r="IG8" i="9" s="1"/>
  <c r="IM8" i="9" s="1"/>
  <c r="IS8" i="9" s="1"/>
  <c r="IY8" i="9" s="1"/>
  <c r="JE8" i="9" s="1"/>
  <c r="JK8" i="9" s="1"/>
  <c r="JQ8" i="9" s="1"/>
  <c r="JW8" i="9" s="1"/>
  <c r="KC8" i="9" s="1"/>
  <c r="KI8" i="9" s="1"/>
  <c r="KO8" i="9" s="1"/>
  <c r="KU8" i="9" s="1"/>
  <c r="LA8" i="9" s="1"/>
  <c r="LG8" i="9" s="1"/>
  <c r="LM8" i="9" s="1"/>
  <c r="LS8" i="9" s="1"/>
  <c r="LY8" i="9" s="1"/>
  <c r="ME8" i="9" s="1"/>
  <c r="MK8" i="9" s="1"/>
  <c r="MQ8" i="9" s="1"/>
  <c r="MW8" i="9" s="1"/>
  <c r="NC8" i="9" s="1"/>
  <c r="NI8" i="9" s="1"/>
  <c r="NO8" i="9" s="1"/>
  <c r="NU8" i="9" s="1"/>
  <c r="OA8" i="9" s="1"/>
  <c r="OG8" i="9" s="1"/>
  <c r="OM8" i="9" s="1"/>
  <c r="OS8" i="9" s="1"/>
  <c r="OY8" i="9" s="1"/>
  <c r="PE8" i="9" s="1"/>
  <c r="PK8" i="9" s="1"/>
  <c r="PQ8" i="9" s="1"/>
  <c r="PW8" i="9" s="1"/>
  <c r="QC8" i="9" s="1"/>
  <c r="QI8" i="9" s="1"/>
  <c r="DE7" i="9"/>
  <c r="DK7" i="9" s="1"/>
  <c r="DQ7" i="9" s="1"/>
  <c r="DW7" i="9" s="1"/>
  <c r="EC7" i="9" s="1"/>
  <c r="EI7" i="9" s="1"/>
  <c r="EO7" i="9" s="1"/>
  <c r="EU7" i="9" s="1"/>
  <c r="FA7" i="9" s="1"/>
  <c r="FG7" i="9" s="1"/>
  <c r="FM7" i="9" s="1"/>
  <c r="FS7" i="9" s="1"/>
  <c r="FY7" i="9" s="1"/>
  <c r="GE7" i="9" s="1"/>
  <c r="GK7" i="9" s="1"/>
  <c r="GQ7" i="9" s="1"/>
  <c r="GW7" i="9" s="1"/>
  <c r="HC7" i="9" s="1"/>
  <c r="HI7" i="9" s="1"/>
  <c r="HO7" i="9" s="1"/>
  <c r="HU7" i="9" s="1"/>
  <c r="IA7" i="9" s="1"/>
  <c r="IG7" i="9" s="1"/>
  <c r="IM7" i="9" s="1"/>
  <c r="IS7" i="9" s="1"/>
  <c r="IY7" i="9" s="1"/>
  <c r="JE7" i="9" s="1"/>
  <c r="JK7" i="9" s="1"/>
  <c r="JQ7" i="9" s="1"/>
  <c r="JW7" i="9" s="1"/>
  <c r="KC7" i="9" s="1"/>
  <c r="KI7" i="9" s="1"/>
  <c r="KO7" i="9" s="1"/>
  <c r="KU7" i="9" s="1"/>
  <c r="LA7" i="9" s="1"/>
  <c r="LG7" i="9" s="1"/>
  <c r="LM7" i="9" s="1"/>
  <c r="LS7" i="9" s="1"/>
  <c r="LY7" i="9" s="1"/>
  <c r="ME7" i="9" s="1"/>
  <c r="MK7" i="9" s="1"/>
  <c r="MQ7" i="9" s="1"/>
  <c r="MW7" i="9" s="1"/>
  <c r="NC7" i="9" s="1"/>
  <c r="NI7" i="9" s="1"/>
  <c r="NO7" i="9" s="1"/>
  <c r="NU7" i="9" s="1"/>
  <c r="OA7" i="9" s="1"/>
  <c r="OG7" i="9" s="1"/>
  <c r="OM7" i="9" s="1"/>
  <c r="OS7" i="9" s="1"/>
  <c r="OY7" i="9" s="1"/>
  <c r="PE7" i="9" s="1"/>
  <c r="PK7" i="9" s="1"/>
  <c r="PQ7" i="9" s="1"/>
  <c r="PW7" i="9" s="1"/>
  <c r="QC7" i="9" s="1"/>
  <c r="QI7" i="9" s="1"/>
  <c r="QO7" i="9" s="1"/>
  <c r="DE6" i="9"/>
  <c r="DK6" i="9" s="1"/>
  <c r="DQ6" i="9" s="1"/>
  <c r="DW6" i="9" s="1"/>
  <c r="EC6" i="9" s="1"/>
  <c r="EI6" i="9" s="1"/>
  <c r="EO6" i="9" s="1"/>
  <c r="EU6" i="9" s="1"/>
  <c r="FA6" i="9" s="1"/>
  <c r="FG6" i="9" s="1"/>
  <c r="FM6" i="9" s="1"/>
  <c r="FS6" i="9" s="1"/>
  <c r="FY6" i="9" s="1"/>
  <c r="GE6" i="9" s="1"/>
  <c r="GK6" i="9" s="1"/>
  <c r="GQ6" i="9" s="1"/>
  <c r="GW6" i="9" s="1"/>
  <c r="HC6" i="9" s="1"/>
  <c r="HI6" i="9" s="1"/>
  <c r="HO6" i="9" s="1"/>
  <c r="HU6" i="9" s="1"/>
  <c r="IA6" i="9" s="1"/>
  <c r="IG6" i="9" s="1"/>
  <c r="IM6" i="9" s="1"/>
  <c r="IS6" i="9" s="1"/>
  <c r="IY6" i="9" s="1"/>
  <c r="JE6" i="9" s="1"/>
  <c r="JK6" i="9" s="1"/>
  <c r="JQ6" i="9" s="1"/>
  <c r="JW6" i="9" s="1"/>
  <c r="KC6" i="9" s="1"/>
  <c r="KI6" i="9" s="1"/>
  <c r="KO6" i="9" s="1"/>
  <c r="KU6" i="9" s="1"/>
  <c r="LA6" i="9" s="1"/>
  <c r="LG6" i="9" s="1"/>
  <c r="LM6" i="9" s="1"/>
  <c r="LS6" i="9" s="1"/>
  <c r="LY6" i="9" s="1"/>
  <c r="ME6" i="9" s="1"/>
  <c r="MK6" i="9" s="1"/>
  <c r="MQ6" i="9" s="1"/>
  <c r="MW6" i="9" s="1"/>
  <c r="NC6" i="9" s="1"/>
  <c r="NI6" i="9" s="1"/>
  <c r="NO6" i="9" s="1"/>
  <c r="NU6" i="9" s="1"/>
  <c r="OA6" i="9" s="1"/>
  <c r="OG6" i="9" s="1"/>
  <c r="OM6" i="9" s="1"/>
  <c r="OS6" i="9" s="1"/>
  <c r="OY6" i="9" s="1"/>
  <c r="PE6" i="9" s="1"/>
  <c r="PK6" i="9" s="1"/>
  <c r="PQ6" i="9" s="1"/>
  <c r="PW6" i="9" s="1"/>
  <c r="QC6" i="9" s="1"/>
  <c r="QI6" i="9" s="1"/>
  <c r="QO6" i="9" s="1"/>
  <c r="DE5" i="9"/>
  <c r="DK5" i="9" s="1"/>
  <c r="DQ5" i="9" s="1"/>
  <c r="DW5" i="9" s="1"/>
  <c r="EC5" i="9" s="1"/>
  <c r="EI5" i="9" s="1"/>
  <c r="EO5" i="9" s="1"/>
  <c r="EU5" i="9" s="1"/>
  <c r="FA5" i="9" s="1"/>
  <c r="FG5" i="9" s="1"/>
  <c r="FM5" i="9" s="1"/>
  <c r="FS5" i="9" s="1"/>
  <c r="FY5" i="9" s="1"/>
  <c r="GE5" i="9" s="1"/>
  <c r="GK5" i="9" s="1"/>
  <c r="GQ5" i="9" s="1"/>
  <c r="GW5" i="9" s="1"/>
  <c r="HC5" i="9" s="1"/>
  <c r="HI5" i="9" s="1"/>
  <c r="HO5" i="9" s="1"/>
  <c r="HU5" i="9" s="1"/>
  <c r="IA5" i="9" s="1"/>
  <c r="IG5" i="9" s="1"/>
  <c r="IM5" i="9" s="1"/>
  <c r="IS5" i="9" s="1"/>
  <c r="IY5" i="9" s="1"/>
  <c r="JE5" i="9" s="1"/>
  <c r="JK5" i="9" s="1"/>
  <c r="JQ5" i="9" s="1"/>
  <c r="JW5" i="9" s="1"/>
  <c r="KC5" i="9" s="1"/>
  <c r="KI5" i="9" s="1"/>
  <c r="KO5" i="9" s="1"/>
  <c r="KU5" i="9" s="1"/>
  <c r="LA5" i="9" s="1"/>
  <c r="LG5" i="9" s="1"/>
  <c r="LM5" i="9" s="1"/>
  <c r="LS5" i="9" s="1"/>
  <c r="LY5" i="9" s="1"/>
  <c r="ME5" i="9" s="1"/>
  <c r="MK5" i="9" s="1"/>
  <c r="MQ5" i="9" s="1"/>
  <c r="MW5" i="9" s="1"/>
  <c r="NC5" i="9" s="1"/>
  <c r="NI5" i="9" s="1"/>
  <c r="NO5" i="9" s="1"/>
  <c r="NU5" i="9" s="1"/>
  <c r="OA5" i="9" s="1"/>
  <c r="OG5" i="9" s="1"/>
  <c r="OM5" i="9" s="1"/>
  <c r="OS5" i="9" s="1"/>
  <c r="OY5" i="9" s="1"/>
  <c r="PE5" i="9" s="1"/>
  <c r="PK5" i="9" s="1"/>
  <c r="PQ5" i="9" s="1"/>
  <c r="PW5" i="9" s="1"/>
  <c r="QC5" i="9" s="1"/>
  <c r="QI5" i="9" s="1"/>
  <c r="QO5" i="9" s="1"/>
  <c r="DE4" i="9"/>
  <c r="DK4" i="9" s="1"/>
  <c r="DQ4" i="9" s="1"/>
  <c r="DW4" i="9" s="1"/>
  <c r="EC4" i="9" s="1"/>
  <c r="EI4" i="9" s="1"/>
  <c r="EO4" i="9" s="1"/>
  <c r="EU4" i="9" s="1"/>
  <c r="FA4" i="9" s="1"/>
  <c r="FG4" i="9" s="1"/>
  <c r="FM4" i="9" s="1"/>
  <c r="FS4" i="9" s="1"/>
  <c r="FY4" i="9" s="1"/>
  <c r="GE4" i="9" s="1"/>
  <c r="GK4" i="9" s="1"/>
  <c r="GQ4" i="9" s="1"/>
  <c r="GW4" i="9" s="1"/>
  <c r="HC4" i="9" s="1"/>
  <c r="HI4" i="9" s="1"/>
  <c r="HO4" i="9" s="1"/>
  <c r="HU4" i="9" s="1"/>
  <c r="IA4" i="9" s="1"/>
  <c r="IG4" i="9" s="1"/>
  <c r="IM4" i="9" s="1"/>
  <c r="IS4" i="9" s="1"/>
  <c r="IY4" i="9" s="1"/>
  <c r="JE4" i="9" s="1"/>
  <c r="JK4" i="9" s="1"/>
  <c r="JQ4" i="9" s="1"/>
  <c r="JW4" i="9" s="1"/>
  <c r="KC4" i="9" s="1"/>
  <c r="KI4" i="9" s="1"/>
  <c r="KO4" i="9" s="1"/>
  <c r="KU4" i="9" s="1"/>
  <c r="LA4" i="9" s="1"/>
  <c r="LG4" i="9" s="1"/>
  <c r="LM4" i="9" s="1"/>
  <c r="LS4" i="9" s="1"/>
  <c r="LY4" i="9" s="1"/>
  <c r="ME4" i="9" s="1"/>
  <c r="MK4" i="9" s="1"/>
  <c r="MQ4" i="9" s="1"/>
  <c r="MW4" i="9" s="1"/>
  <c r="NC4" i="9" s="1"/>
  <c r="NI4" i="9" s="1"/>
  <c r="NO4" i="9" s="1"/>
  <c r="NU4" i="9" s="1"/>
  <c r="OA4" i="9" s="1"/>
  <c r="OG4" i="9" s="1"/>
  <c r="OM4" i="9" s="1"/>
  <c r="OS4" i="9" s="1"/>
  <c r="OY4" i="9" s="1"/>
  <c r="PE4" i="9" s="1"/>
  <c r="PK4" i="9" s="1"/>
  <c r="PQ4" i="9" s="1"/>
  <c r="PW4" i="9" s="1"/>
  <c r="QC4" i="9" s="1"/>
  <c r="QI4" i="9" s="1"/>
  <c r="QO4" i="9" s="1"/>
  <c r="DE3" i="9"/>
  <c r="DK3" i="9" s="1"/>
  <c r="DQ3" i="9" s="1"/>
  <c r="DW3" i="9" s="1"/>
  <c r="EC3" i="9" s="1"/>
  <c r="EI3" i="9" s="1"/>
  <c r="EO3" i="9" s="1"/>
  <c r="EU3" i="9" s="1"/>
  <c r="FA3" i="9" s="1"/>
  <c r="FG3" i="9" s="1"/>
  <c r="FM3" i="9" s="1"/>
  <c r="FS3" i="9" s="1"/>
  <c r="FY3" i="9" s="1"/>
  <c r="GE3" i="9" s="1"/>
  <c r="GK3" i="9" s="1"/>
  <c r="GQ3" i="9" s="1"/>
  <c r="GW3" i="9" s="1"/>
  <c r="HC3" i="9" s="1"/>
  <c r="HI3" i="9" s="1"/>
  <c r="HO3" i="9" s="1"/>
  <c r="HU3" i="9" s="1"/>
  <c r="IA3" i="9" s="1"/>
  <c r="IG3" i="9" s="1"/>
  <c r="IM3" i="9" s="1"/>
  <c r="IS3" i="9" s="1"/>
  <c r="IY3" i="9" s="1"/>
  <c r="JE3" i="9" s="1"/>
  <c r="JK3" i="9" s="1"/>
  <c r="JQ3" i="9" s="1"/>
  <c r="JW3" i="9" s="1"/>
  <c r="KC3" i="9" s="1"/>
  <c r="KI3" i="9" s="1"/>
  <c r="KO3" i="9" s="1"/>
  <c r="KU3" i="9" s="1"/>
  <c r="LA3" i="9" s="1"/>
  <c r="LG3" i="9" s="1"/>
  <c r="LM3" i="9" s="1"/>
  <c r="LS3" i="9" s="1"/>
  <c r="LY3" i="9" s="1"/>
  <c r="ME3" i="9" s="1"/>
  <c r="MK3" i="9" s="1"/>
  <c r="MQ3" i="9" s="1"/>
  <c r="MW3" i="9" s="1"/>
  <c r="NC3" i="9" s="1"/>
  <c r="NI3" i="9" s="1"/>
  <c r="NO3" i="9" s="1"/>
  <c r="NU3" i="9" s="1"/>
  <c r="OA3" i="9" s="1"/>
  <c r="OG3" i="9" s="1"/>
  <c r="OM3" i="9" s="1"/>
  <c r="OS3" i="9" s="1"/>
  <c r="OY3" i="9" s="1"/>
  <c r="PE3" i="9" s="1"/>
  <c r="PK3" i="9" s="1"/>
  <c r="PQ3" i="9" s="1"/>
  <c r="PW3" i="9" s="1"/>
  <c r="QC3" i="9" s="1"/>
  <c r="QI3" i="9" s="1"/>
  <c r="QO3" i="9" s="1"/>
  <c r="DE2" i="9"/>
  <c r="DK2" i="9" s="1"/>
  <c r="F227" i="8"/>
  <c r="F226" i="8" s="1"/>
  <c r="F225" i="8" s="1"/>
  <c r="F224" i="8" s="1"/>
  <c r="F223" i="8" s="1"/>
  <c r="F222" i="8" s="1"/>
  <c r="F221" i="8" s="1"/>
  <c r="F220" i="8" s="1"/>
  <c r="F219" i="8" s="1"/>
  <c r="F218" i="8" s="1"/>
  <c r="F217" i="8" s="1"/>
  <c r="F216" i="8" s="1"/>
  <c r="F215" i="8" s="1"/>
  <c r="F214" i="8" s="1"/>
  <c r="F213" i="8" s="1"/>
  <c r="F212" i="8" s="1"/>
  <c r="F211" i="8" s="1"/>
  <c r="F210" i="8" s="1"/>
  <c r="F209" i="8" s="1"/>
  <c r="F208" i="8" s="1"/>
  <c r="F207" i="8" s="1"/>
  <c r="F206" i="8" s="1"/>
  <c r="F205" i="8" s="1"/>
  <c r="F204" i="8" s="1"/>
  <c r="F203" i="8" s="1"/>
  <c r="F202" i="8" s="1"/>
  <c r="F201" i="8" s="1"/>
  <c r="F200" i="8" s="1"/>
  <c r="F199" i="8" s="1"/>
  <c r="F198" i="8" s="1"/>
  <c r="F197" i="8" s="1"/>
  <c r="F196" i="8" s="1"/>
  <c r="F195" i="8" s="1"/>
  <c r="F194" i="8" s="1"/>
  <c r="F193" i="8" s="1"/>
  <c r="F192" i="8" s="1"/>
  <c r="F191" i="8" s="1"/>
  <c r="F190" i="8" s="1"/>
  <c r="F189" i="8" s="1"/>
  <c r="F188" i="8" s="1"/>
  <c r="F187" i="8" s="1"/>
  <c r="F186" i="8" s="1"/>
  <c r="F185" i="8" s="1"/>
  <c r="F184" i="8" s="1"/>
  <c r="F183" i="8" s="1"/>
  <c r="F182" i="8" s="1"/>
  <c r="F181" i="8" s="1"/>
  <c r="F180" i="8" s="1"/>
  <c r="F179" i="8" s="1"/>
  <c r="F178" i="8" s="1"/>
  <c r="F177" i="8" s="1"/>
  <c r="F176" i="8" s="1"/>
  <c r="F175" i="8" s="1"/>
  <c r="F174" i="8" s="1"/>
  <c r="F173" i="8" s="1"/>
  <c r="F172" i="8" s="1"/>
  <c r="F171" i="8" s="1"/>
  <c r="F170" i="8" s="1"/>
  <c r="F169" i="8" s="1"/>
  <c r="F168" i="8" s="1"/>
  <c r="F167" i="8" s="1"/>
  <c r="F166" i="8" s="1"/>
  <c r="F165" i="8" s="1"/>
  <c r="F164" i="8" s="1"/>
  <c r="F163" i="8" s="1"/>
  <c r="F162" i="8" s="1"/>
  <c r="F161" i="8" s="1"/>
  <c r="F160" i="8" s="1"/>
  <c r="F159" i="8" s="1"/>
  <c r="F158" i="8" s="1"/>
  <c r="F157" i="8" s="1"/>
  <c r="F156" i="8" s="1"/>
  <c r="F155" i="8" s="1"/>
  <c r="F154" i="8" s="1"/>
  <c r="F153" i="8" s="1"/>
  <c r="F152" i="8" s="1"/>
  <c r="F151" i="8" s="1"/>
  <c r="F150" i="8" s="1"/>
  <c r="F149" i="8" s="1"/>
  <c r="F148" i="8"/>
  <c r="F147" i="8" s="1"/>
  <c r="F146" i="8"/>
  <c r="F145" i="8" s="1"/>
  <c r="F144" i="8" s="1"/>
  <c r="F143" i="8" s="1"/>
  <c r="F142" i="8" s="1"/>
  <c r="F141" i="8" s="1"/>
  <c r="F140" i="8" s="1"/>
  <c r="F139" i="8" s="1"/>
  <c r="D125" i="8"/>
  <c r="C125" i="8"/>
  <c r="B125" i="8" s="1"/>
  <c r="C227" i="8" s="1"/>
  <c r="C226" i="8" s="1"/>
  <c r="C225" i="8" s="1"/>
  <c r="C224" i="8" s="1"/>
  <c r="C223" i="8" s="1"/>
  <c r="C222" i="8" s="1"/>
  <c r="C221" i="8" s="1"/>
  <c r="C220" i="8" s="1"/>
  <c r="C219" i="8" s="1"/>
  <c r="C218" i="8" s="1"/>
  <c r="C217" i="8" s="1"/>
  <c r="C216" i="8" s="1"/>
  <c r="C215" i="8" s="1"/>
  <c r="C214" i="8" s="1"/>
  <c r="C213" i="8" s="1"/>
  <c r="C212" i="8" s="1"/>
  <c r="C211" i="8" s="1"/>
  <c r="C210" i="8" s="1"/>
  <c r="C209" i="8" s="1"/>
  <c r="C208" i="8" s="1"/>
  <c r="C207" i="8" s="1"/>
  <c r="C206" i="8" s="1"/>
  <c r="C205" i="8" s="1"/>
  <c r="C204" i="8" s="1"/>
  <c r="C203" i="8" s="1"/>
  <c r="C202" i="8" s="1"/>
  <c r="C201" i="8" s="1"/>
  <c r="C200" i="8" s="1"/>
  <c r="C199" i="8" s="1"/>
  <c r="C198" i="8" s="1"/>
  <c r="C197" i="8" s="1"/>
  <c r="C196" i="8" s="1"/>
  <c r="C195" i="8" s="1"/>
  <c r="C194" i="8" s="1"/>
  <c r="C193" i="8" s="1"/>
  <c r="C192" i="8" s="1"/>
  <c r="C191" i="8" s="1"/>
  <c r="C190" i="8" s="1"/>
  <c r="C189" i="8" s="1"/>
  <c r="C188" i="8" s="1"/>
  <c r="C187" i="8" s="1"/>
  <c r="C186" i="8" s="1"/>
  <c r="C185" i="8" s="1"/>
  <c r="C184" i="8" s="1"/>
  <c r="C183" i="8" s="1"/>
  <c r="C182" i="8" s="1"/>
  <c r="C181" i="8" s="1"/>
  <c r="C180" i="8" s="1"/>
  <c r="C179" i="8" s="1"/>
  <c r="C178" i="8" s="1"/>
  <c r="C177" i="8" s="1"/>
  <c r="C176" i="8" s="1"/>
  <c r="C175" i="8" s="1"/>
  <c r="C174" i="8" s="1"/>
  <c r="C173" i="8" s="1"/>
  <c r="C172" i="8" s="1"/>
  <c r="C171" i="8" s="1"/>
  <c r="C170" i="8" s="1"/>
  <c r="C169" i="8" s="1"/>
  <c r="C168" i="8" s="1"/>
  <c r="C167" i="8" s="1"/>
  <c r="C166" i="8" s="1"/>
  <c r="C165" i="8" s="1"/>
  <c r="C164" i="8" s="1"/>
  <c r="C163" i="8" s="1"/>
  <c r="C162" i="8" s="1"/>
  <c r="C161" i="8" s="1"/>
  <c r="C160" i="8" s="1"/>
  <c r="C159" i="8" s="1"/>
  <c r="C158" i="8" s="1"/>
  <c r="C157" i="8" s="1"/>
  <c r="C156" i="8" s="1"/>
  <c r="C155" i="8" s="1"/>
  <c r="C154" i="8" s="1"/>
  <c r="C153" i="8" s="1"/>
  <c r="C152" i="8" s="1"/>
  <c r="C151" i="8" s="1"/>
  <c r="C150" i="8" s="1"/>
  <c r="C149" i="8" s="1"/>
  <c r="C148" i="8" s="1"/>
  <c r="C147" i="8" s="1"/>
  <c r="C146" i="8" s="1"/>
  <c r="C145" i="8" s="1"/>
  <c r="C144" i="8" s="1"/>
  <c r="C143" i="8" s="1"/>
  <c r="C142" i="8" s="1"/>
  <c r="C141" i="8" s="1"/>
  <c r="C140" i="8" s="1"/>
  <c r="C139" i="8" s="1"/>
  <c r="CE116" i="8"/>
  <c r="CD116" i="8"/>
  <c r="CC116" i="8"/>
  <c r="CB116" i="8"/>
  <c r="CA116" i="8"/>
  <c r="BZ116" i="8"/>
  <c r="BY116" i="8"/>
  <c r="BX116" i="8"/>
  <c r="BW116" i="8"/>
  <c r="BV116" i="8"/>
  <c r="BU116" i="8"/>
  <c r="BT116" i="8"/>
  <c r="BS116" i="8"/>
  <c r="BR116" i="8"/>
  <c r="BQ116" i="8"/>
  <c r="BP116" i="8"/>
  <c r="BO116" i="8"/>
  <c r="BN116" i="8"/>
  <c r="BM116" i="8"/>
  <c r="BL116" i="8"/>
  <c r="BK116" i="8"/>
  <c r="BJ116" i="8"/>
  <c r="BI116" i="8"/>
  <c r="BH116" i="8"/>
  <c r="BG116" i="8"/>
  <c r="BF116" i="8"/>
  <c r="BE116" i="8"/>
  <c r="BD116" i="8"/>
  <c r="BC116" i="8"/>
  <c r="BB116" i="8"/>
  <c r="BA116" i="8"/>
  <c r="AZ116" i="8"/>
  <c r="AY116" i="8"/>
  <c r="AX116" i="8"/>
  <c r="AW116" i="8"/>
  <c r="AV116" i="8"/>
  <c r="AU116" i="8"/>
  <c r="AT116" i="8"/>
  <c r="AS116" i="8"/>
  <c r="AR116" i="8"/>
  <c r="AQ116" i="8"/>
  <c r="AP116" i="8"/>
  <c r="AO116" i="8"/>
  <c r="AN116" i="8"/>
  <c r="AM116" i="8"/>
  <c r="AL116" i="8"/>
  <c r="AK116" i="8"/>
  <c r="AJ116" i="8"/>
  <c r="AI116" i="8"/>
  <c r="AH116" i="8"/>
  <c r="AG116" i="8"/>
  <c r="AF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C116" i="8"/>
  <c r="B116" i="8"/>
  <c r="CE115" i="8"/>
  <c r="CD115" i="8"/>
  <c r="CC115" i="8"/>
  <c r="CB115" i="8"/>
  <c r="CA115" i="8"/>
  <c r="BZ115" i="8"/>
  <c r="BY115" i="8"/>
  <c r="BX115" i="8"/>
  <c r="BW115" i="8"/>
  <c r="BV115" i="8"/>
  <c r="BU115" i="8"/>
  <c r="BT115" i="8"/>
  <c r="BS115" i="8"/>
  <c r="BR115" i="8"/>
  <c r="BQ115" i="8"/>
  <c r="BP115" i="8"/>
  <c r="BO115" i="8"/>
  <c r="BN115" i="8"/>
  <c r="BM115" i="8"/>
  <c r="BL115" i="8"/>
  <c r="BK115" i="8"/>
  <c r="BJ115" i="8"/>
  <c r="BI115" i="8"/>
  <c r="BH115" i="8"/>
  <c r="BG115" i="8"/>
  <c r="BF115" i="8"/>
  <c r="BE115" i="8"/>
  <c r="BD115" i="8"/>
  <c r="BC115" i="8"/>
  <c r="BB115" i="8"/>
  <c r="BA115" i="8"/>
  <c r="AZ115" i="8"/>
  <c r="AY115" i="8"/>
  <c r="AX115" i="8"/>
  <c r="AW115" i="8"/>
  <c r="AV115" i="8"/>
  <c r="AU115" i="8"/>
  <c r="AT115" i="8"/>
  <c r="AS115" i="8"/>
  <c r="AR115" i="8"/>
  <c r="AQ115" i="8"/>
  <c r="AP115" i="8"/>
  <c r="AO115" i="8"/>
  <c r="AN115" i="8"/>
  <c r="AM115" i="8"/>
  <c r="AL115" i="8"/>
  <c r="AK115" i="8"/>
  <c r="AJ115" i="8"/>
  <c r="AI115" i="8"/>
  <c r="AH115" i="8"/>
  <c r="AG115" i="8"/>
  <c r="AF115" i="8"/>
  <c r="AE115" i="8"/>
  <c r="AD115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C115" i="8"/>
  <c r="B115" i="8"/>
  <c r="CE114" i="8"/>
  <c r="CD114" i="8"/>
  <c r="CC114" i="8"/>
  <c r="CB114" i="8"/>
  <c r="CA114" i="8"/>
  <c r="BZ114" i="8"/>
  <c r="BY114" i="8"/>
  <c r="BX114" i="8"/>
  <c r="BW114" i="8"/>
  <c r="BV114" i="8"/>
  <c r="BU114" i="8"/>
  <c r="BT114" i="8"/>
  <c r="BS114" i="8"/>
  <c r="BR114" i="8"/>
  <c r="BQ114" i="8"/>
  <c r="BP114" i="8"/>
  <c r="BO114" i="8"/>
  <c r="BN114" i="8"/>
  <c r="BM114" i="8"/>
  <c r="BL114" i="8"/>
  <c r="BK114" i="8"/>
  <c r="BJ114" i="8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C114" i="8"/>
  <c r="B114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113" i="8"/>
  <c r="B113" i="8"/>
  <c r="CE112" i="8"/>
  <c r="CD112" i="8"/>
  <c r="CC112" i="8"/>
  <c r="CB112" i="8"/>
  <c r="CA112" i="8"/>
  <c r="BZ112" i="8"/>
  <c r="BY112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112" i="8"/>
  <c r="B112" i="8"/>
  <c r="G91" i="8"/>
  <c r="K91" i="8" s="1"/>
  <c r="O91" i="8" s="1"/>
  <c r="HM72" i="8"/>
  <c r="HS72" i="8" s="1"/>
  <c r="HY72" i="8" s="1"/>
  <c r="IE72" i="8" s="1"/>
  <c r="IK72" i="8" s="1"/>
  <c r="IQ72" i="8" s="1"/>
  <c r="IW72" i="8" s="1"/>
  <c r="JC72" i="8" s="1"/>
  <c r="JI72" i="8" s="1"/>
  <c r="JO72" i="8" s="1"/>
  <c r="JU72" i="8" s="1"/>
  <c r="KA72" i="8" s="1"/>
  <c r="KG72" i="8" s="1"/>
  <c r="KM72" i="8" s="1"/>
  <c r="KS72" i="8" s="1"/>
  <c r="KY72" i="8" s="1"/>
  <c r="LE72" i="8" s="1"/>
  <c r="LK72" i="8" s="1"/>
  <c r="LQ72" i="8" s="1"/>
  <c r="LW72" i="8" s="1"/>
  <c r="MC72" i="8" s="1"/>
  <c r="MI72" i="8" s="1"/>
  <c r="MO72" i="8" s="1"/>
  <c r="MU72" i="8" s="1"/>
  <c r="NA72" i="8" s="1"/>
  <c r="NG72" i="8" s="1"/>
  <c r="NM72" i="8" s="1"/>
  <c r="NS72" i="8" s="1"/>
  <c r="NY72" i="8" s="1"/>
  <c r="OE72" i="8" s="1"/>
  <c r="OK72" i="8" s="1"/>
  <c r="OQ72" i="8" s="1"/>
  <c r="OW72" i="8" s="1"/>
  <c r="PC72" i="8" s="1"/>
  <c r="PI72" i="8" s="1"/>
  <c r="PO72" i="8" s="1"/>
  <c r="PU72" i="8" s="1"/>
  <c r="QA72" i="8" s="1"/>
  <c r="QG72" i="8" s="1"/>
  <c r="QM72" i="8" s="1"/>
  <c r="QS72" i="8" s="1"/>
  <c r="GC72" i="8"/>
  <c r="GI72" i="8" s="1"/>
  <c r="GO72" i="8" s="1"/>
  <c r="GU72" i="8" s="1"/>
  <c r="HA72" i="8" s="1"/>
  <c r="HG72" i="8" s="1"/>
  <c r="DC72" i="8"/>
  <c r="DI72" i="8" s="1"/>
  <c r="DO72" i="8" s="1"/>
  <c r="DU72" i="8" s="1"/>
  <c r="EA72" i="8" s="1"/>
  <c r="EG72" i="8" s="1"/>
  <c r="EM72" i="8" s="1"/>
  <c r="ES72" i="8" s="1"/>
  <c r="EY72" i="8" s="1"/>
  <c r="FE72" i="8" s="1"/>
  <c r="FK72" i="8" s="1"/>
  <c r="FQ72" i="8" s="1"/>
  <c r="FW72" i="8" s="1"/>
  <c r="DU66" i="8"/>
  <c r="DU65" i="8"/>
  <c r="DE65" i="8"/>
  <c r="DU64" i="8"/>
  <c r="DE64" i="8"/>
  <c r="DK64" i="8" s="1"/>
  <c r="DQ63" i="8"/>
  <c r="DE63" i="8"/>
  <c r="DK63" i="8" s="1"/>
  <c r="DE62" i="8"/>
  <c r="DK62" i="8" s="1"/>
  <c r="DQ62" i="8" s="1"/>
  <c r="DW62" i="8" s="1"/>
  <c r="EM61" i="8"/>
  <c r="DE61" i="8"/>
  <c r="DK61" i="8" s="1"/>
  <c r="DQ61" i="8" s="1"/>
  <c r="DW61" i="8" s="1"/>
  <c r="EC61" i="8" s="1"/>
  <c r="EI61" i="8" s="1"/>
  <c r="DE60" i="8"/>
  <c r="DK60" i="8" s="1"/>
  <c r="DQ60" i="8" s="1"/>
  <c r="DW60" i="8" s="1"/>
  <c r="EC60" i="8" s="1"/>
  <c r="EI60" i="8" s="1"/>
  <c r="EO60" i="8" s="1"/>
  <c r="EY59" i="8"/>
  <c r="EX59" i="8"/>
  <c r="DE59" i="8"/>
  <c r="DK59" i="8" s="1"/>
  <c r="DQ59" i="8" s="1"/>
  <c r="DW59" i="8" s="1"/>
  <c r="EC59" i="8" s="1"/>
  <c r="EI59" i="8" s="1"/>
  <c r="EO59" i="8" s="1"/>
  <c r="DW58" i="8"/>
  <c r="EC58" i="8" s="1"/>
  <c r="EI58" i="8" s="1"/>
  <c r="EO58" i="8" s="1"/>
  <c r="EU58" i="8" s="1"/>
  <c r="DE58" i="8"/>
  <c r="DK58" i="8" s="1"/>
  <c r="DQ58" i="8" s="1"/>
  <c r="DW57" i="8"/>
  <c r="EC57" i="8" s="1"/>
  <c r="EI57" i="8" s="1"/>
  <c r="EO57" i="8" s="1"/>
  <c r="EU57" i="8" s="1"/>
  <c r="FA57" i="8" s="1"/>
  <c r="DE57" i="8"/>
  <c r="DK57" i="8" s="1"/>
  <c r="DQ57" i="8" s="1"/>
  <c r="DE56" i="8"/>
  <c r="DK56" i="8" s="1"/>
  <c r="DQ56" i="8" s="1"/>
  <c r="DW56" i="8" s="1"/>
  <c r="EC56" i="8" s="1"/>
  <c r="EI56" i="8" s="1"/>
  <c r="EO56" i="8" s="1"/>
  <c r="EU56" i="8" s="1"/>
  <c r="FA56" i="8" s="1"/>
  <c r="FG56" i="8" s="1"/>
  <c r="FM55" i="8"/>
  <c r="DQ55" i="8"/>
  <c r="DW55" i="8" s="1"/>
  <c r="EC55" i="8" s="1"/>
  <c r="EI55" i="8" s="1"/>
  <c r="EO55" i="8" s="1"/>
  <c r="EU55" i="8" s="1"/>
  <c r="FA55" i="8" s="1"/>
  <c r="FG55" i="8" s="1"/>
  <c r="DK55" i="8"/>
  <c r="DE55" i="8"/>
  <c r="DE54" i="8"/>
  <c r="DK54" i="8" s="1"/>
  <c r="DQ54" i="8" s="1"/>
  <c r="DW54" i="8" s="1"/>
  <c r="EC54" i="8" s="1"/>
  <c r="EI54" i="8" s="1"/>
  <c r="EO54" i="8" s="1"/>
  <c r="EU54" i="8" s="1"/>
  <c r="FA54" i="8" s="1"/>
  <c r="FG54" i="8" s="1"/>
  <c r="FM54" i="8" s="1"/>
  <c r="FS54" i="8" s="1"/>
  <c r="DE53" i="8"/>
  <c r="DK53" i="8" s="1"/>
  <c r="DQ53" i="8" s="1"/>
  <c r="DW53" i="8" s="1"/>
  <c r="EC53" i="8" s="1"/>
  <c r="EI53" i="8" s="1"/>
  <c r="EO53" i="8" s="1"/>
  <c r="EU53" i="8" s="1"/>
  <c r="FA53" i="8" s="1"/>
  <c r="FG53" i="8" s="1"/>
  <c r="FM53" i="8" s="1"/>
  <c r="FS53" i="8" s="1"/>
  <c r="FY53" i="8" s="1"/>
  <c r="DK52" i="8"/>
  <c r="DQ52" i="8" s="1"/>
  <c r="DW52" i="8" s="1"/>
  <c r="EC52" i="8" s="1"/>
  <c r="EI52" i="8" s="1"/>
  <c r="EO52" i="8" s="1"/>
  <c r="EU52" i="8" s="1"/>
  <c r="FA52" i="8" s="1"/>
  <c r="FG52" i="8" s="1"/>
  <c r="FM52" i="8" s="1"/>
  <c r="FS52" i="8" s="1"/>
  <c r="FY52" i="8" s="1"/>
  <c r="GE52" i="8" s="1"/>
  <c r="DE52" i="8"/>
  <c r="DQ51" i="8"/>
  <c r="DW51" i="8" s="1"/>
  <c r="EC51" i="8" s="1"/>
  <c r="EI51" i="8" s="1"/>
  <c r="EO51" i="8" s="1"/>
  <c r="EU51" i="8" s="1"/>
  <c r="FA51" i="8" s="1"/>
  <c r="FG51" i="8" s="1"/>
  <c r="FM51" i="8" s="1"/>
  <c r="FS51" i="8" s="1"/>
  <c r="FY51" i="8" s="1"/>
  <c r="GE51" i="8" s="1"/>
  <c r="GK51" i="8" s="1"/>
  <c r="DE51" i="8"/>
  <c r="DK51" i="8" s="1"/>
  <c r="DE50" i="8"/>
  <c r="DK50" i="8" s="1"/>
  <c r="DQ50" i="8" s="1"/>
  <c r="DW50" i="8" s="1"/>
  <c r="EC50" i="8" s="1"/>
  <c r="EI50" i="8" s="1"/>
  <c r="EO50" i="8" s="1"/>
  <c r="EU50" i="8" s="1"/>
  <c r="FA50" i="8" s="1"/>
  <c r="FG50" i="8" s="1"/>
  <c r="FM50" i="8" s="1"/>
  <c r="FS50" i="8" s="1"/>
  <c r="FY50" i="8" s="1"/>
  <c r="GE50" i="8" s="1"/>
  <c r="GK50" i="8" s="1"/>
  <c r="GQ50" i="8" s="1"/>
  <c r="DE49" i="8"/>
  <c r="DK49" i="8" s="1"/>
  <c r="DQ49" i="8" s="1"/>
  <c r="DW49" i="8" s="1"/>
  <c r="EC49" i="8" s="1"/>
  <c r="EI49" i="8" s="1"/>
  <c r="EO49" i="8" s="1"/>
  <c r="EU49" i="8" s="1"/>
  <c r="FA49" i="8" s="1"/>
  <c r="FG49" i="8" s="1"/>
  <c r="FM49" i="8" s="1"/>
  <c r="FS49" i="8" s="1"/>
  <c r="FY49" i="8" s="1"/>
  <c r="GE49" i="8" s="1"/>
  <c r="GK49" i="8" s="1"/>
  <c r="GQ49" i="8" s="1"/>
  <c r="GW49" i="8" s="1"/>
  <c r="DE48" i="8"/>
  <c r="DK48" i="8" s="1"/>
  <c r="DQ48" i="8" s="1"/>
  <c r="DW48" i="8" s="1"/>
  <c r="EC48" i="8" s="1"/>
  <c r="EI48" i="8" s="1"/>
  <c r="EO48" i="8" s="1"/>
  <c r="EU48" i="8" s="1"/>
  <c r="FA48" i="8" s="1"/>
  <c r="FG48" i="8" s="1"/>
  <c r="FM48" i="8" s="1"/>
  <c r="FS48" i="8" s="1"/>
  <c r="FY48" i="8" s="1"/>
  <c r="GE48" i="8" s="1"/>
  <c r="GK48" i="8" s="1"/>
  <c r="GQ48" i="8" s="1"/>
  <c r="GW48" i="8" s="1"/>
  <c r="HC48" i="8" s="1"/>
  <c r="EU47" i="8"/>
  <c r="FA47" i="8" s="1"/>
  <c r="FG47" i="8" s="1"/>
  <c r="FM47" i="8" s="1"/>
  <c r="FS47" i="8" s="1"/>
  <c r="FY47" i="8" s="1"/>
  <c r="GE47" i="8" s="1"/>
  <c r="GK47" i="8" s="1"/>
  <c r="GQ47" i="8" s="1"/>
  <c r="GW47" i="8" s="1"/>
  <c r="HC47" i="8" s="1"/>
  <c r="HI47" i="8" s="1"/>
  <c r="DW47" i="8"/>
  <c r="EC47" i="8" s="1"/>
  <c r="EI47" i="8" s="1"/>
  <c r="EO47" i="8" s="1"/>
  <c r="DQ47" i="8"/>
  <c r="DK47" i="8"/>
  <c r="DE47" i="8"/>
  <c r="FM46" i="8"/>
  <c r="FS46" i="8" s="1"/>
  <c r="FY46" i="8" s="1"/>
  <c r="GE46" i="8" s="1"/>
  <c r="GK46" i="8" s="1"/>
  <c r="GQ46" i="8" s="1"/>
  <c r="GW46" i="8" s="1"/>
  <c r="HC46" i="8" s="1"/>
  <c r="HI46" i="8" s="1"/>
  <c r="HO46" i="8" s="1"/>
  <c r="EO46" i="8"/>
  <c r="EU46" i="8" s="1"/>
  <c r="FA46" i="8" s="1"/>
  <c r="FG46" i="8" s="1"/>
  <c r="DQ46" i="8"/>
  <c r="DW46" i="8" s="1"/>
  <c r="EC46" i="8" s="1"/>
  <c r="EI46" i="8" s="1"/>
  <c r="DK46" i="8"/>
  <c r="DE46" i="8"/>
  <c r="DE45" i="8"/>
  <c r="DK45" i="8" s="1"/>
  <c r="DQ45" i="8" s="1"/>
  <c r="DW45" i="8" s="1"/>
  <c r="EC45" i="8" s="1"/>
  <c r="EI45" i="8" s="1"/>
  <c r="EO45" i="8" s="1"/>
  <c r="EU45" i="8" s="1"/>
  <c r="FA45" i="8" s="1"/>
  <c r="FG45" i="8" s="1"/>
  <c r="FM45" i="8" s="1"/>
  <c r="FS45" i="8" s="1"/>
  <c r="FY45" i="8" s="1"/>
  <c r="GE45" i="8" s="1"/>
  <c r="GK45" i="8" s="1"/>
  <c r="GQ45" i="8" s="1"/>
  <c r="GW45" i="8" s="1"/>
  <c r="HC45" i="8" s="1"/>
  <c r="HI45" i="8" s="1"/>
  <c r="HO45" i="8" s="1"/>
  <c r="HU45" i="8" s="1"/>
  <c r="DE44" i="8"/>
  <c r="DK44" i="8" s="1"/>
  <c r="DQ44" i="8" s="1"/>
  <c r="DW44" i="8" s="1"/>
  <c r="EC44" i="8" s="1"/>
  <c r="EI44" i="8" s="1"/>
  <c r="EO44" i="8" s="1"/>
  <c r="EU44" i="8" s="1"/>
  <c r="FA44" i="8" s="1"/>
  <c r="FG44" i="8" s="1"/>
  <c r="FM44" i="8" s="1"/>
  <c r="FS44" i="8" s="1"/>
  <c r="FY44" i="8" s="1"/>
  <c r="GE44" i="8" s="1"/>
  <c r="GK44" i="8" s="1"/>
  <c r="GQ44" i="8" s="1"/>
  <c r="GW44" i="8" s="1"/>
  <c r="HC44" i="8" s="1"/>
  <c r="HI44" i="8" s="1"/>
  <c r="HO44" i="8" s="1"/>
  <c r="HU44" i="8" s="1"/>
  <c r="IA44" i="8" s="1"/>
  <c r="DE43" i="8"/>
  <c r="DK43" i="8" s="1"/>
  <c r="DQ43" i="8" s="1"/>
  <c r="DW43" i="8" s="1"/>
  <c r="EC43" i="8" s="1"/>
  <c r="EI43" i="8" s="1"/>
  <c r="EO43" i="8" s="1"/>
  <c r="EU43" i="8" s="1"/>
  <c r="FA43" i="8" s="1"/>
  <c r="FG43" i="8" s="1"/>
  <c r="FM43" i="8" s="1"/>
  <c r="FS43" i="8" s="1"/>
  <c r="FY43" i="8" s="1"/>
  <c r="GE43" i="8" s="1"/>
  <c r="GK43" i="8" s="1"/>
  <c r="GQ43" i="8" s="1"/>
  <c r="GW43" i="8" s="1"/>
  <c r="HC43" i="8" s="1"/>
  <c r="HI43" i="8" s="1"/>
  <c r="HO43" i="8" s="1"/>
  <c r="HU43" i="8" s="1"/>
  <c r="IA43" i="8" s="1"/>
  <c r="IG43" i="8" s="1"/>
  <c r="IM42" i="8"/>
  <c r="DK42" i="8"/>
  <c r="DQ42" i="8" s="1"/>
  <c r="DW42" i="8" s="1"/>
  <c r="EC42" i="8" s="1"/>
  <c r="EI42" i="8" s="1"/>
  <c r="EO42" i="8" s="1"/>
  <c r="EU42" i="8" s="1"/>
  <c r="FA42" i="8" s="1"/>
  <c r="FG42" i="8" s="1"/>
  <c r="FM42" i="8" s="1"/>
  <c r="FS42" i="8" s="1"/>
  <c r="FY42" i="8" s="1"/>
  <c r="GE42" i="8" s="1"/>
  <c r="GK42" i="8" s="1"/>
  <c r="GQ42" i="8" s="1"/>
  <c r="GW42" i="8" s="1"/>
  <c r="HC42" i="8" s="1"/>
  <c r="HI42" i="8" s="1"/>
  <c r="HO42" i="8" s="1"/>
  <c r="HU42" i="8" s="1"/>
  <c r="IA42" i="8" s="1"/>
  <c r="IG42" i="8" s="1"/>
  <c r="DE42" i="8"/>
  <c r="DE41" i="8"/>
  <c r="DK41" i="8" s="1"/>
  <c r="DQ41" i="8" s="1"/>
  <c r="DW41" i="8" s="1"/>
  <c r="EC41" i="8" s="1"/>
  <c r="EI41" i="8" s="1"/>
  <c r="EO41" i="8" s="1"/>
  <c r="EU41" i="8" s="1"/>
  <c r="FA41" i="8" s="1"/>
  <c r="FG41" i="8" s="1"/>
  <c r="FM41" i="8" s="1"/>
  <c r="FS41" i="8" s="1"/>
  <c r="FY41" i="8" s="1"/>
  <c r="GE41" i="8" s="1"/>
  <c r="GK41" i="8" s="1"/>
  <c r="GQ41" i="8" s="1"/>
  <c r="GW41" i="8" s="1"/>
  <c r="HC41" i="8" s="1"/>
  <c r="HI41" i="8" s="1"/>
  <c r="HO41" i="8" s="1"/>
  <c r="HU41" i="8" s="1"/>
  <c r="IA41" i="8" s="1"/>
  <c r="IG41" i="8" s="1"/>
  <c r="IM41" i="8" s="1"/>
  <c r="IS41" i="8" s="1"/>
  <c r="DE40" i="8"/>
  <c r="DK40" i="8" s="1"/>
  <c r="DQ40" i="8" s="1"/>
  <c r="DW40" i="8" s="1"/>
  <c r="EC40" i="8" s="1"/>
  <c r="EI40" i="8" s="1"/>
  <c r="EO40" i="8" s="1"/>
  <c r="EU40" i="8" s="1"/>
  <c r="FA40" i="8" s="1"/>
  <c r="FG40" i="8" s="1"/>
  <c r="FM40" i="8" s="1"/>
  <c r="FS40" i="8" s="1"/>
  <c r="FY40" i="8" s="1"/>
  <c r="GE40" i="8" s="1"/>
  <c r="GK40" i="8" s="1"/>
  <c r="GQ40" i="8" s="1"/>
  <c r="GW40" i="8" s="1"/>
  <c r="HC40" i="8" s="1"/>
  <c r="HI40" i="8" s="1"/>
  <c r="HO40" i="8" s="1"/>
  <c r="HU40" i="8" s="1"/>
  <c r="IA40" i="8" s="1"/>
  <c r="IG40" i="8" s="1"/>
  <c r="IM40" i="8" s="1"/>
  <c r="IS40" i="8" s="1"/>
  <c r="IY40" i="8" s="1"/>
  <c r="DE39" i="8"/>
  <c r="DK39" i="8" s="1"/>
  <c r="DQ39" i="8" s="1"/>
  <c r="DW39" i="8" s="1"/>
  <c r="EC39" i="8" s="1"/>
  <c r="EI39" i="8" s="1"/>
  <c r="EO39" i="8" s="1"/>
  <c r="EU39" i="8" s="1"/>
  <c r="FA39" i="8" s="1"/>
  <c r="FG39" i="8" s="1"/>
  <c r="FM39" i="8" s="1"/>
  <c r="FS39" i="8" s="1"/>
  <c r="FY39" i="8" s="1"/>
  <c r="GE39" i="8" s="1"/>
  <c r="GK39" i="8" s="1"/>
  <c r="GQ39" i="8" s="1"/>
  <c r="GW39" i="8" s="1"/>
  <c r="HC39" i="8" s="1"/>
  <c r="HI39" i="8" s="1"/>
  <c r="HO39" i="8" s="1"/>
  <c r="HU39" i="8" s="1"/>
  <c r="IA39" i="8" s="1"/>
  <c r="IG39" i="8" s="1"/>
  <c r="IM39" i="8" s="1"/>
  <c r="IS39" i="8" s="1"/>
  <c r="IY39" i="8" s="1"/>
  <c r="JE39" i="8" s="1"/>
  <c r="DK38" i="8"/>
  <c r="DQ38" i="8" s="1"/>
  <c r="DW38" i="8" s="1"/>
  <c r="EC38" i="8" s="1"/>
  <c r="EI38" i="8" s="1"/>
  <c r="EO38" i="8" s="1"/>
  <c r="EU38" i="8" s="1"/>
  <c r="FA38" i="8" s="1"/>
  <c r="FG38" i="8" s="1"/>
  <c r="FM38" i="8" s="1"/>
  <c r="FS38" i="8" s="1"/>
  <c r="FY38" i="8" s="1"/>
  <c r="GE38" i="8" s="1"/>
  <c r="GK38" i="8" s="1"/>
  <c r="GQ38" i="8" s="1"/>
  <c r="GW38" i="8" s="1"/>
  <c r="HC38" i="8" s="1"/>
  <c r="HI38" i="8" s="1"/>
  <c r="HO38" i="8" s="1"/>
  <c r="HU38" i="8" s="1"/>
  <c r="IA38" i="8" s="1"/>
  <c r="IG38" i="8" s="1"/>
  <c r="IM38" i="8" s="1"/>
  <c r="IS38" i="8" s="1"/>
  <c r="IY38" i="8" s="1"/>
  <c r="JE38" i="8" s="1"/>
  <c r="JK38" i="8" s="1"/>
  <c r="DE38" i="8"/>
  <c r="EI37" i="8"/>
  <c r="EO37" i="8" s="1"/>
  <c r="EU37" i="8" s="1"/>
  <c r="FA37" i="8" s="1"/>
  <c r="FG37" i="8" s="1"/>
  <c r="FM37" i="8" s="1"/>
  <c r="FS37" i="8" s="1"/>
  <c r="FY37" i="8" s="1"/>
  <c r="GE37" i="8" s="1"/>
  <c r="GK37" i="8" s="1"/>
  <c r="GQ37" i="8" s="1"/>
  <c r="GW37" i="8" s="1"/>
  <c r="HC37" i="8" s="1"/>
  <c r="HI37" i="8" s="1"/>
  <c r="HO37" i="8" s="1"/>
  <c r="HU37" i="8" s="1"/>
  <c r="IA37" i="8" s="1"/>
  <c r="IG37" i="8" s="1"/>
  <c r="IM37" i="8" s="1"/>
  <c r="IS37" i="8" s="1"/>
  <c r="IY37" i="8" s="1"/>
  <c r="JE37" i="8" s="1"/>
  <c r="JK37" i="8" s="1"/>
  <c r="JQ37" i="8" s="1"/>
  <c r="DW37" i="8"/>
  <c r="EC37" i="8" s="1"/>
  <c r="DK37" i="8"/>
  <c r="DQ37" i="8" s="1"/>
  <c r="DE37" i="8"/>
  <c r="DE36" i="8"/>
  <c r="DK36" i="8" s="1"/>
  <c r="DQ36" i="8" s="1"/>
  <c r="DW36" i="8" s="1"/>
  <c r="EC36" i="8" s="1"/>
  <c r="EI36" i="8" s="1"/>
  <c r="EO36" i="8" s="1"/>
  <c r="EU36" i="8" s="1"/>
  <c r="FA36" i="8" s="1"/>
  <c r="FG36" i="8" s="1"/>
  <c r="FM36" i="8" s="1"/>
  <c r="FS36" i="8" s="1"/>
  <c r="FY36" i="8" s="1"/>
  <c r="GE36" i="8" s="1"/>
  <c r="GK36" i="8" s="1"/>
  <c r="GQ36" i="8" s="1"/>
  <c r="GW36" i="8" s="1"/>
  <c r="HC36" i="8" s="1"/>
  <c r="HI36" i="8" s="1"/>
  <c r="HO36" i="8" s="1"/>
  <c r="HU36" i="8" s="1"/>
  <c r="IA36" i="8" s="1"/>
  <c r="IG36" i="8" s="1"/>
  <c r="IM36" i="8" s="1"/>
  <c r="IS36" i="8" s="1"/>
  <c r="IY36" i="8" s="1"/>
  <c r="JE36" i="8" s="1"/>
  <c r="JK36" i="8" s="1"/>
  <c r="JQ36" i="8" s="1"/>
  <c r="JW36" i="8" s="1"/>
  <c r="DW35" i="8"/>
  <c r="EC35" i="8" s="1"/>
  <c r="EI35" i="8" s="1"/>
  <c r="EO35" i="8" s="1"/>
  <c r="EU35" i="8" s="1"/>
  <c r="FA35" i="8" s="1"/>
  <c r="FG35" i="8" s="1"/>
  <c r="FM35" i="8" s="1"/>
  <c r="FS35" i="8" s="1"/>
  <c r="FY35" i="8" s="1"/>
  <c r="GE35" i="8" s="1"/>
  <c r="GK35" i="8" s="1"/>
  <c r="GQ35" i="8" s="1"/>
  <c r="GW35" i="8" s="1"/>
  <c r="HC35" i="8" s="1"/>
  <c r="HI35" i="8" s="1"/>
  <c r="HO35" i="8" s="1"/>
  <c r="HU35" i="8" s="1"/>
  <c r="IA35" i="8" s="1"/>
  <c r="IG35" i="8" s="1"/>
  <c r="IM35" i="8" s="1"/>
  <c r="IS35" i="8" s="1"/>
  <c r="IY35" i="8" s="1"/>
  <c r="JE35" i="8" s="1"/>
  <c r="JK35" i="8" s="1"/>
  <c r="JQ35" i="8" s="1"/>
  <c r="JW35" i="8" s="1"/>
  <c r="KC35" i="8" s="1"/>
  <c r="DK35" i="8"/>
  <c r="DQ35" i="8" s="1"/>
  <c r="DE35" i="8"/>
  <c r="DQ34" i="8"/>
  <c r="DW34" i="8" s="1"/>
  <c r="EC34" i="8" s="1"/>
  <c r="EI34" i="8" s="1"/>
  <c r="EO34" i="8" s="1"/>
  <c r="EU34" i="8" s="1"/>
  <c r="FA34" i="8" s="1"/>
  <c r="FG34" i="8" s="1"/>
  <c r="FM34" i="8" s="1"/>
  <c r="FS34" i="8" s="1"/>
  <c r="FY34" i="8" s="1"/>
  <c r="GE34" i="8" s="1"/>
  <c r="GK34" i="8" s="1"/>
  <c r="GQ34" i="8" s="1"/>
  <c r="GW34" i="8" s="1"/>
  <c r="HC34" i="8" s="1"/>
  <c r="HI34" i="8" s="1"/>
  <c r="HO34" i="8" s="1"/>
  <c r="HU34" i="8" s="1"/>
  <c r="IA34" i="8" s="1"/>
  <c r="IG34" i="8" s="1"/>
  <c r="IM34" i="8" s="1"/>
  <c r="IS34" i="8" s="1"/>
  <c r="IY34" i="8" s="1"/>
  <c r="JE34" i="8" s="1"/>
  <c r="JK34" i="8" s="1"/>
  <c r="JQ34" i="8" s="1"/>
  <c r="JW34" i="8" s="1"/>
  <c r="KC34" i="8" s="1"/>
  <c r="KI34" i="8" s="1"/>
  <c r="DK34" i="8"/>
  <c r="DE34" i="8"/>
  <c r="DK33" i="8"/>
  <c r="DQ33" i="8" s="1"/>
  <c r="DW33" i="8" s="1"/>
  <c r="EC33" i="8" s="1"/>
  <c r="EI33" i="8" s="1"/>
  <c r="EO33" i="8" s="1"/>
  <c r="EU33" i="8" s="1"/>
  <c r="FA33" i="8" s="1"/>
  <c r="FG33" i="8" s="1"/>
  <c r="FM33" i="8" s="1"/>
  <c r="FS33" i="8" s="1"/>
  <c r="FY33" i="8" s="1"/>
  <c r="GE33" i="8" s="1"/>
  <c r="GK33" i="8" s="1"/>
  <c r="GQ33" i="8" s="1"/>
  <c r="GW33" i="8" s="1"/>
  <c r="HC33" i="8" s="1"/>
  <c r="HI33" i="8" s="1"/>
  <c r="HO33" i="8" s="1"/>
  <c r="HU33" i="8" s="1"/>
  <c r="IA33" i="8" s="1"/>
  <c r="IG33" i="8" s="1"/>
  <c r="IM33" i="8" s="1"/>
  <c r="IS33" i="8" s="1"/>
  <c r="IY33" i="8" s="1"/>
  <c r="JE33" i="8" s="1"/>
  <c r="JK33" i="8" s="1"/>
  <c r="JQ33" i="8" s="1"/>
  <c r="JW33" i="8" s="1"/>
  <c r="KC33" i="8" s="1"/>
  <c r="KI33" i="8" s="1"/>
  <c r="KO33" i="8" s="1"/>
  <c r="DE33" i="8"/>
  <c r="DE32" i="8"/>
  <c r="DK32" i="8" s="1"/>
  <c r="DQ32" i="8" s="1"/>
  <c r="DW32" i="8" s="1"/>
  <c r="EC32" i="8" s="1"/>
  <c r="EI32" i="8" s="1"/>
  <c r="EO32" i="8" s="1"/>
  <c r="EU32" i="8" s="1"/>
  <c r="FA32" i="8" s="1"/>
  <c r="FG32" i="8" s="1"/>
  <c r="FM32" i="8" s="1"/>
  <c r="FS32" i="8" s="1"/>
  <c r="FY32" i="8" s="1"/>
  <c r="GE32" i="8" s="1"/>
  <c r="GK32" i="8" s="1"/>
  <c r="GQ32" i="8" s="1"/>
  <c r="GW32" i="8" s="1"/>
  <c r="HC32" i="8" s="1"/>
  <c r="HI32" i="8" s="1"/>
  <c r="HO32" i="8" s="1"/>
  <c r="HU32" i="8" s="1"/>
  <c r="IA32" i="8" s="1"/>
  <c r="IG32" i="8" s="1"/>
  <c r="IM32" i="8" s="1"/>
  <c r="IS32" i="8" s="1"/>
  <c r="IY32" i="8" s="1"/>
  <c r="JE32" i="8" s="1"/>
  <c r="JK32" i="8" s="1"/>
  <c r="JQ32" i="8" s="1"/>
  <c r="JW32" i="8" s="1"/>
  <c r="KC32" i="8" s="1"/>
  <c r="KI32" i="8" s="1"/>
  <c r="KO32" i="8" s="1"/>
  <c r="KU32" i="8" s="1"/>
  <c r="DE31" i="8"/>
  <c r="DK31" i="8" s="1"/>
  <c r="DQ31" i="8" s="1"/>
  <c r="DW31" i="8" s="1"/>
  <c r="EC31" i="8" s="1"/>
  <c r="EI31" i="8" s="1"/>
  <c r="EO31" i="8" s="1"/>
  <c r="EU31" i="8" s="1"/>
  <c r="FA31" i="8" s="1"/>
  <c r="FG31" i="8" s="1"/>
  <c r="FM31" i="8" s="1"/>
  <c r="FS31" i="8" s="1"/>
  <c r="FY31" i="8" s="1"/>
  <c r="GE31" i="8" s="1"/>
  <c r="GK31" i="8" s="1"/>
  <c r="GQ31" i="8" s="1"/>
  <c r="GW31" i="8" s="1"/>
  <c r="HC31" i="8" s="1"/>
  <c r="HI31" i="8" s="1"/>
  <c r="HO31" i="8" s="1"/>
  <c r="HU31" i="8" s="1"/>
  <c r="IA31" i="8" s="1"/>
  <c r="IG31" i="8" s="1"/>
  <c r="IM31" i="8" s="1"/>
  <c r="IS31" i="8" s="1"/>
  <c r="IY31" i="8" s="1"/>
  <c r="JE31" i="8" s="1"/>
  <c r="JK31" i="8" s="1"/>
  <c r="JQ31" i="8" s="1"/>
  <c r="JW31" i="8" s="1"/>
  <c r="KC31" i="8" s="1"/>
  <c r="KI31" i="8" s="1"/>
  <c r="KO31" i="8" s="1"/>
  <c r="KU31" i="8" s="1"/>
  <c r="LA31" i="8" s="1"/>
  <c r="DE30" i="8"/>
  <c r="DK30" i="8" s="1"/>
  <c r="DQ30" i="8" s="1"/>
  <c r="DW30" i="8" s="1"/>
  <c r="EC30" i="8" s="1"/>
  <c r="EI30" i="8" s="1"/>
  <c r="EO30" i="8" s="1"/>
  <c r="EU30" i="8" s="1"/>
  <c r="FA30" i="8" s="1"/>
  <c r="FG30" i="8" s="1"/>
  <c r="FM30" i="8" s="1"/>
  <c r="FS30" i="8" s="1"/>
  <c r="FY30" i="8" s="1"/>
  <c r="GE30" i="8" s="1"/>
  <c r="GK30" i="8" s="1"/>
  <c r="GQ30" i="8" s="1"/>
  <c r="GW30" i="8" s="1"/>
  <c r="HC30" i="8" s="1"/>
  <c r="HI30" i="8" s="1"/>
  <c r="HO30" i="8" s="1"/>
  <c r="HU30" i="8" s="1"/>
  <c r="IA30" i="8" s="1"/>
  <c r="IG30" i="8" s="1"/>
  <c r="IM30" i="8" s="1"/>
  <c r="IS30" i="8" s="1"/>
  <c r="IY30" i="8" s="1"/>
  <c r="JE30" i="8" s="1"/>
  <c r="JK30" i="8" s="1"/>
  <c r="JQ30" i="8" s="1"/>
  <c r="JW30" i="8" s="1"/>
  <c r="KC30" i="8" s="1"/>
  <c r="KI30" i="8" s="1"/>
  <c r="KO30" i="8" s="1"/>
  <c r="KU30" i="8" s="1"/>
  <c r="LA30" i="8" s="1"/>
  <c r="LG30" i="8" s="1"/>
  <c r="DW29" i="8"/>
  <c r="EC29" i="8" s="1"/>
  <c r="EI29" i="8" s="1"/>
  <c r="EO29" i="8" s="1"/>
  <c r="EU29" i="8" s="1"/>
  <c r="FA29" i="8" s="1"/>
  <c r="FG29" i="8" s="1"/>
  <c r="FM29" i="8" s="1"/>
  <c r="FS29" i="8" s="1"/>
  <c r="FY29" i="8" s="1"/>
  <c r="GE29" i="8" s="1"/>
  <c r="GK29" i="8" s="1"/>
  <c r="GQ29" i="8" s="1"/>
  <c r="GW29" i="8" s="1"/>
  <c r="HC29" i="8" s="1"/>
  <c r="HI29" i="8" s="1"/>
  <c r="HO29" i="8" s="1"/>
  <c r="HU29" i="8" s="1"/>
  <c r="IA29" i="8" s="1"/>
  <c r="IG29" i="8" s="1"/>
  <c r="IM29" i="8" s="1"/>
  <c r="IS29" i="8" s="1"/>
  <c r="IY29" i="8" s="1"/>
  <c r="JE29" i="8" s="1"/>
  <c r="JK29" i="8" s="1"/>
  <c r="JQ29" i="8" s="1"/>
  <c r="JW29" i="8" s="1"/>
  <c r="KC29" i="8" s="1"/>
  <c r="KI29" i="8" s="1"/>
  <c r="KO29" i="8" s="1"/>
  <c r="KU29" i="8" s="1"/>
  <c r="LA29" i="8" s="1"/>
  <c r="LG29" i="8" s="1"/>
  <c r="LM29" i="8" s="1"/>
  <c r="DK29" i="8"/>
  <c r="DQ29" i="8" s="1"/>
  <c r="DE29" i="8"/>
  <c r="DE28" i="8"/>
  <c r="DK28" i="8" s="1"/>
  <c r="DQ28" i="8" s="1"/>
  <c r="DW28" i="8" s="1"/>
  <c r="EC28" i="8" s="1"/>
  <c r="EI28" i="8" s="1"/>
  <c r="EO28" i="8" s="1"/>
  <c r="EU28" i="8" s="1"/>
  <c r="FA28" i="8" s="1"/>
  <c r="FG28" i="8" s="1"/>
  <c r="FM28" i="8" s="1"/>
  <c r="FS28" i="8" s="1"/>
  <c r="FY28" i="8" s="1"/>
  <c r="GE28" i="8" s="1"/>
  <c r="GK28" i="8" s="1"/>
  <c r="GQ28" i="8" s="1"/>
  <c r="GW28" i="8" s="1"/>
  <c r="HC28" i="8" s="1"/>
  <c r="HI28" i="8" s="1"/>
  <c r="HO28" i="8" s="1"/>
  <c r="HU28" i="8" s="1"/>
  <c r="IA28" i="8" s="1"/>
  <c r="IG28" i="8" s="1"/>
  <c r="IM28" i="8" s="1"/>
  <c r="IS28" i="8" s="1"/>
  <c r="IY28" i="8" s="1"/>
  <c r="JE28" i="8" s="1"/>
  <c r="JK28" i="8" s="1"/>
  <c r="JQ28" i="8" s="1"/>
  <c r="JW28" i="8" s="1"/>
  <c r="KC28" i="8" s="1"/>
  <c r="KI28" i="8" s="1"/>
  <c r="KO28" i="8" s="1"/>
  <c r="KU28" i="8" s="1"/>
  <c r="LA28" i="8" s="1"/>
  <c r="LG28" i="8" s="1"/>
  <c r="LM28" i="8" s="1"/>
  <c r="LS28" i="8" s="1"/>
  <c r="DE27" i="8"/>
  <c r="DK27" i="8" s="1"/>
  <c r="DQ27" i="8" s="1"/>
  <c r="DW27" i="8" s="1"/>
  <c r="EC27" i="8" s="1"/>
  <c r="EI27" i="8" s="1"/>
  <c r="EO27" i="8" s="1"/>
  <c r="EU27" i="8" s="1"/>
  <c r="FA27" i="8" s="1"/>
  <c r="FG27" i="8" s="1"/>
  <c r="FM27" i="8" s="1"/>
  <c r="FS27" i="8" s="1"/>
  <c r="FY27" i="8" s="1"/>
  <c r="GE27" i="8" s="1"/>
  <c r="GK27" i="8" s="1"/>
  <c r="GQ27" i="8" s="1"/>
  <c r="GW27" i="8" s="1"/>
  <c r="HC27" i="8" s="1"/>
  <c r="HI27" i="8" s="1"/>
  <c r="HO27" i="8" s="1"/>
  <c r="HU27" i="8" s="1"/>
  <c r="IA27" i="8" s="1"/>
  <c r="IG27" i="8" s="1"/>
  <c r="IM27" i="8" s="1"/>
  <c r="IS27" i="8" s="1"/>
  <c r="IY27" i="8" s="1"/>
  <c r="JE27" i="8" s="1"/>
  <c r="JK27" i="8" s="1"/>
  <c r="JQ27" i="8" s="1"/>
  <c r="JW27" i="8" s="1"/>
  <c r="KC27" i="8" s="1"/>
  <c r="KI27" i="8" s="1"/>
  <c r="KO27" i="8" s="1"/>
  <c r="KU27" i="8" s="1"/>
  <c r="LA27" i="8" s="1"/>
  <c r="LG27" i="8" s="1"/>
  <c r="LM27" i="8" s="1"/>
  <c r="LS27" i="8" s="1"/>
  <c r="EC26" i="8"/>
  <c r="EI26" i="8" s="1"/>
  <c r="EO26" i="8" s="1"/>
  <c r="EU26" i="8" s="1"/>
  <c r="FA26" i="8" s="1"/>
  <c r="FG26" i="8" s="1"/>
  <c r="FM26" i="8" s="1"/>
  <c r="FS26" i="8" s="1"/>
  <c r="FY26" i="8" s="1"/>
  <c r="GE26" i="8" s="1"/>
  <c r="GK26" i="8" s="1"/>
  <c r="GQ26" i="8" s="1"/>
  <c r="GW26" i="8" s="1"/>
  <c r="HC26" i="8" s="1"/>
  <c r="HI26" i="8" s="1"/>
  <c r="HO26" i="8" s="1"/>
  <c r="HU26" i="8" s="1"/>
  <c r="IA26" i="8" s="1"/>
  <c r="IG26" i="8" s="1"/>
  <c r="IM26" i="8" s="1"/>
  <c r="IS26" i="8" s="1"/>
  <c r="IY26" i="8" s="1"/>
  <c r="JE26" i="8" s="1"/>
  <c r="JK26" i="8" s="1"/>
  <c r="JQ26" i="8" s="1"/>
  <c r="JW26" i="8" s="1"/>
  <c r="KC26" i="8" s="1"/>
  <c r="KI26" i="8" s="1"/>
  <c r="KO26" i="8" s="1"/>
  <c r="KU26" i="8" s="1"/>
  <c r="LA26" i="8" s="1"/>
  <c r="LG26" i="8" s="1"/>
  <c r="LM26" i="8" s="1"/>
  <c r="LS26" i="8" s="1"/>
  <c r="LY26" i="8" s="1"/>
  <c r="ME26" i="8" s="1"/>
  <c r="DE26" i="8"/>
  <c r="DK26" i="8" s="1"/>
  <c r="DQ26" i="8" s="1"/>
  <c r="DW26" i="8" s="1"/>
  <c r="DE25" i="8"/>
  <c r="DK25" i="8" s="1"/>
  <c r="DQ25" i="8" s="1"/>
  <c r="DW25" i="8" s="1"/>
  <c r="EC25" i="8" s="1"/>
  <c r="EI25" i="8" s="1"/>
  <c r="EO25" i="8" s="1"/>
  <c r="EU25" i="8" s="1"/>
  <c r="FA25" i="8" s="1"/>
  <c r="FG25" i="8" s="1"/>
  <c r="FM25" i="8" s="1"/>
  <c r="FS25" i="8" s="1"/>
  <c r="FY25" i="8" s="1"/>
  <c r="GE25" i="8" s="1"/>
  <c r="GK25" i="8" s="1"/>
  <c r="GQ25" i="8" s="1"/>
  <c r="GW25" i="8" s="1"/>
  <c r="HC25" i="8" s="1"/>
  <c r="HI25" i="8" s="1"/>
  <c r="HO25" i="8" s="1"/>
  <c r="HU25" i="8" s="1"/>
  <c r="IA25" i="8" s="1"/>
  <c r="IG25" i="8" s="1"/>
  <c r="IM25" i="8" s="1"/>
  <c r="IS25" i="8" s="1"/>
  <c r="IY25" i="8" s="1"/>
  <c r="JE25" i="8" s="1"/>
  <c r="JK25" i="8" s="1"/>
  <c r="JQ25" i="8" s="1"/>
  <c r="JW25" i="8" s="1"/>
  <c r="KC25" i="8" s="1"/>
  <c r="KI25" i="8" s="1"/>
  <c r="KO25" i="8" s="1"/>
  <c r="KU25" i="8" s="1"/>
  <c r="LA25" i="8" s="1"/>
  <c r="LG25" i="8" s="1"/>
  <c r="LM25" i="8" s="1"/>
  <c r="LS25" i="8" s="1"/>
  <c r="LY25" i="8" s="1"/>
  <c r="ME25" i="8" s="1"/>
  <c r="MK25" i="8" s="1"/>
  <c r="FS24" i="8"/>
  <c r="FY24" i="8" s="1"/>
  <c r="GE24" i="8" s="1"/>
  <c r="GK24" i="8" s="1"/>
  <c r="GQ24" i="8" s="1"/>
  <c r="GW24" i="8" s="1"/>
  <c r="HC24" i="8" s="1"/>
  <c r="HI24" i="8" s="1"/>
  <c r="HO24" i="8" s="1"/>
  <c r="HU24" i="8" s="1"/>
  <c r="IA24" i="8" s="1"/>
  <c r="IG24" i="8" s="1"/>
  <c r="IM24" i="8" s="1"/>
  <c r="IS24" i="8" s="1"/>
  <c r="IY24" i="8" s="1"/>
  <c r="JE24" i="8" s="1"/>
  <c r="JK24" i="8" s="1"/>
  <c r="JQ24" i="8" s="1"/>
  <c r="JW24" i="8" s="1"/>
  <c r="KC24" i="8" s="1"/>
  <c r="KI24" i="8" s="1"/>
  <c r="KO24" i="8" s="1"/>
  <c r="KU24" i="8" s="1"/>
  <c r="LA24" i="8" s="1"/>
  <c r="LG24" i="8" s="1"/>
  <c r="LM24" i="8" s="1"/>
  <c r="LS24" i="8" s="1"/>
  <c r="LY24" i="8" s="1"/>
  <c r="ME24" i="8" s="1"/>
  <c r="MK24" i="8" s="1"/>
  <c r="MQ24" i="8" s="1"/>
  <c r="EO24" i="8"/>
  <c r="EU24" i="8" s="1"/>
  <c r="FA24" i="8" s="1"/>
  <c r="FG24" i="8" s="1"/>
  <c r="FM24" i="8" s="1"/>
  <c r="DW24" i="8"/>
  <c r="EC24" i="8" s="1"/>
  <c r="EI24" i="8" s="1"/>
  <c r="DE24" i="8"/>
  <c r="DK24" i="8" s="1"/>
  <c r="DQ24" i="8" s="1"/>
  <c r="DE23" i="8"/>
  <c r="DK23" i="8" s="1"/>
  <c r="DQ23" i="8" s="1"/>
  <c r="DW23" i="8" s="1"/>
  <c r="EC23" i="8" s="1"/>
  <c r="EI23" i="8" s="1"/>
  <c r="EO23" i="8" s="1"/>
  <c r="EU23" i="8" s="1"/>
  <c r="FA23" i="8" s="1"/>
  <c r="FG23" i="8" s="1"/>
  <c r="FM23" i="8" s="1"/>
  <c r="FS23" i="8" s="1"/>
  <c r="FY23" i="8" s="1"/>
  <c r="GE23" i="8" s="1"/>
  <c r="GK23" i="8" s="1"/>
  <c r="GQ23" i="8" s="1"/>
  <c r="GW23" i="8" s="1"/>
  <c r="HC23" i="8" s="1"/>
  <c r="HI23" i="8" s="1"/>
  <c r="HO23" i="8" s="1"/>
  <c r="HU23" i="8" s="1"/>
  <c r="IA23" i="8" s="1"/>
  <c r="IG23" i="8" s="1"/>
  <c r="IM23" i="8" s="1"/>
  <c r="IS23" i="8" s="1"/>
  <c r="IY23" i="8" s="1"/>
  <c r="JE23" i="8" s="1"/>
  <c r="JK23" i="8" s="1"/>
  <c r="JQ23" i="8" s="1"/>
  <c r="JW23" i="8" s="1"/>
  <c r="KC23" i="8" s="1"/>
  <c r="KI23" i="8" s="1"/>
  <c r="KO23" i="8" s="1"/>
  <c r="KU23" i="8" s="1"/>
  <c r="LA23" i="8" s="1"/>
  <c r="LG23" i="8" s="1"/>
  <c r="LM23" i="8" s="1"/>
  <c r="LS23" i="8" s="1"/>
  <c r="LY23" i="8" s="1"/>
  <c r="ME23" i="8" s="1"/>
  <c r="MK23" i="8" s="1"/>
  <c r="MQ23" i="8" s="1"/>
  <c r="MW23" i="8" s="1"/>
  <c r="DE22" i="8"/>
  <c r="DK22" i="8" s="1"/>
  <c r="DQ22" i="8" s="1"/>
  <c r="DW22" i="8" s="1"/>
  <c r="EC22" i="8" s="1"/>
  <c r="EI22" i="8" s="1"/>
  <c r="EO22" i="8" s="1"/>
  <c r="EU22" i="8" s="1"/>
  <c r="FA22" i="8" s="1"/>
  <c r="FG22" i="8" s="1"/>
  <c r="FM22" i="8" s="1"/>
  <c r="FS22" i="8" s="1"/>
  <c r="FY22" i="8" s="1"/>
  <c r="GE22" i="8" s="1"/>
  <c r="GK22" i="8" s="1"/>
  <c r="GQ22" i="8" s="1"/>
  <c r="GW22" i="8" s="1"/>
  <c r="HC22" i="8" s="1"/>
  <c r="HI22" i="8" s="1"/>
  <c r="HO22" i="8" s="1"/>
  <c r="HU22" i="8" s="1"/>
  <c r="IA22" i="8" s="1"/>
  <c r="IG22" i="8" s="1"/>
  <c r="IM22" i="8" s="1"/>
  <c r="IS22" i="8" s="1"/>
  <c r="IY22" i="8" s="1"/>
  <c r="JE22" i="8" s="1"/>
  <c r="JK22" i="8" s="1"/>
  <c r="JQ22" i="8" s="1"/>
  <c r="JW22" i="8" s="1"/>
  <c r="KC22" i="8" s="1"/>
  <c r="KI22" i="8" s="1"/>
  <c r="KO22" i="8" s="1"/>
  <c r="KU22" i="8" s="1"/>
  <c r="LA22" i="8" s="1"/>
  <c r="LG22" i="8" s="1"/>
  <c r="LM22" i="8" s="1"/>
  <c r="LS22" i="8" s="1"/>
  <c r="LY22" i="8" s="1"/>
  <c r="ME22" i="8" s="1"/>
  <c r="MK22" i="8" s="1"/>
  <c r="MQ22" i="8" s="1"/>
  <c r="MW22" i="8" s="1"/>
  <c r="NC22" i="8" s="1"/>
  <c r="DK21" i="8"/>
  <c r="DQ21" i="8" s="1"/>
  <c r="DW21" i="8" s="1"/>
  <c r="EC21" i="8" s="1"/>
  <c r="EI21" i="8" s="1"/>
  <c r="EO21" i="8" s="1"/>
  <c r="EU21" i="8" s="1"/>
  <c r="FA21" i="8" s="1"/>
  <c r="FG21" i="8" s="1"/>
  <c r="FM21" i="8" s="1"/>
  <c r="FS21" i="8" s="1"/>
  <c r="FY21" i="8" s="1"/>
  <c r="GE21" i="8" s="1"/>
  <c r="GK21" i="8" s="1"/>
  <c r="GQ21" i="8" s="1"/>
  <c r="GW21" i="8" s="1"/>
  <c r="HC21" i="8" s="1"/>
  <c r="HI21" i="8" s="1"/>
  <c r="HO21" i="8" s="1"/>
  <c r="HU21" i="8" s="1"/>
  <c r="IA21" i="8" s="1"/>
  <c r="IG21" i="8" s="1"/>
  <c r="IM21" i="8" s="1"/>
  <c r="IS21" i="8" s="1"/>
  <c r="IY21" i="8" s="1"/>
  <c r="JE21" i="8" s="1"/>
  <c r="JK21" i="8" s="1"/>
  <c r="JQ21" i="8" s="1"/>
  <c r="JW21" i="8" s="1"/>
  <c r="KC21" i="8" s="1"/>
  <c r="KI21" i="8" s="1"/>
  <c r="KO21" i="8" s="1"/>
  <c r="KU21" i="8" s="1"/>
  <c r="LA21" i="8" s="1"/>
  <c r="LG21" i="8" s="1"/>
  <c r="LM21" i="8" s="1"/>
  <c r="LS21" i="8" s="1"/>
  <c r="LY21" i="8" s="1"/>
  <c r="ME21" i="8" s="1"/>
  <c r="MK21" i="8" s="1"/>
  <c r="MQ21" i="8" s="1"/>
  <c r="MW21" i="8" s="1"/>
  <c r="NC21" i="8" s="1"/>
  <c r="NI21" i="8" s="1"/>
  <c r="DE21" i="8"/>
  <c r="DQ20" i="8"/>
  <c r="DW20" i="8" s="1"/>
  <c r="EC20" i="8" s="1"/>
  <c r="EI20" i="8" s="1"/>
  <c r="EO20" i="8" s="1"/>
  <c r="EU20" i="8" s="1"/>
  <c r="FA20" i="8" s="1"/>
  <c r="FG20" i="8" s="1"/>
  <c r="FM20" i="8" s="1"/>
  <c r="FS20" i="8" s="1"/>
  <c r="FY20" i="8" s="1"/>
  <c r="GE20" i="8" s="1"/>
  <c r="GK20" i="8" s="1"/>
  <c r="GQ20" i="8" s="1"/>
  <c r="GW20" i="8" s="1"/>
  <c r="HC20" i="8" s="1"/>
  <c r="HI20" i="8" s="1"/>
  <c r="HO20" i="8" s="1"/>
  <c r="HU20" i="8" s="1"/>
  <c r="IA20" i="8" s="1"/>
  <c r="IG20" i="8" s="1"/>
  <c r="IM20" i="8" s="1"/>
  <c r="IS20" i="8" s="1"/>
  <c r="IY20" i="8" s="1"/>
  <c r="JE20" i="8" s="1"/>
  <c r="JK20" i="8" s="1"/>
  <c r="JQ20" i="8" s="1"/>
  <c r="JW20" i="8" s="1"/>
  <c r="KC20" i="8" s="1"/>
  <c r="KI20" i="8" s="1"/>
  <c r="KO20" i="8" s="1"/>
  <c r="KU20" i="8" s="1"/>
  <c r="LA20" i="8" s="1"/>
  <c r="LG20" i="8" s="1"/>
  <c r="LM20" i="8" s="1"/>
  <c r="LS20" i="8" s="1"/>
  <c r="LY20" i="8" s="1"/>
  <c r="ME20" i="8" s="1"/>
  <c r="MK20" i="8" s="1"/>
  <c r="MQ20" i="8" s="1"/>
  <c r="MW20" i="8" s="1"/>
  <c r="NC20" i="8" s="1"/>
  <c r="NI20" i="8" s="1"/>
  <c r="NO20" i="8" s="1"/>
  <c r="DK20" i="8"/>
  <c r="DE20" i="8"/>
  <c r="EI19" i="8"/>
  <c r="EO19" i="8" s="1"/>
  <c r="EU19" i="8" s="1"/>
  <c r="FA19" i="8" s="1"/>
  <c r="FG19" i="8" s="1"/>
  <c r="FM19" i="8" s="1"/>
  <c r="FS19" i="8" s="1"/>
  <c r="FY19" i="8" s="1"/>
  <c r="GE19" i="8" s="1"/>
  <c r="GK19" i="8" s="1"/>
  <c r="GQ19" i="8" s="1"/>
  <c r="GW19" i="8" s="1"/>
  <c r="HC19" i="8" s="1"/>
  <c r="HI19" i="8" s="1"/>
  <c r="HO19" i="8" s="1"/>
  <c r="HU19" i="8" s="1"/>
  <c r="IA19" i="8" s="1"/>
  <c r="IG19" i="8" s="1"/>
  <c r="IM19" i="8" s="1"/>
  <c r="IS19" i="8" s="1"/>
  <c r="IY19" i="8" s="1"/>
  <c r="JE19" i="8" s="1"/>
  <c r="JK19" i="8" s="1"/>
  <c r="JQ19" i="8" s="1"/>
  <c r="JW19" i="8" s="1"/>
  <c r="KC19" i="8" s="1"/>
  <c r="KI19" i="8" s="1"/>
  <c r="KO19" i="8" s="1"/>
  <c r="KU19" i="8" s="1"/>
  <c r="LA19" i="8" s="1"/>
  <c r="LG19" i="8" s="1"/>
  <c r="LM19" i="8" s="1"/>
  <c r="LS19" i="8" s="1"/>
  <c r="LY19" i="8" s="1"/>
  <c r="ME19" i="8" s="1"/>
  <c r="MK19" i="8" s="1"/>
  <c r="MQ19" i="8" s="1"/>
  <c r="MW19" i="8" s="1"/>
  <c r="NC19" i="8" s="1"/>
  <c r="NI19" i="8" s="1"/>
  <c r="NO19" i="8" s="1"/>
  <c r="NU19" i="8" s="1"/>
  <c r="DE19" i="8"/>
  <c r="DK19" i="8" s="1"/>
  <c r="DQ19" i="8" s="1"/>
  <c r="DW19" i="8" s="1"/>
  <c r="EC19" i="8" s="1"/>
  <c r="DE18" i="8"/>
  <c r="DK18" i="8" s="1"/>
  <c r="DQ18" i="8" s="1"/>
  <c r="DW18" i="8" s="1"/>
  <c r="EC18" i="8" s="1"/>
  <c r="EI18" i="8" s="1"/>
  <c r="EO18" i="8" s="1"/>
  <c r="EU18" i="8" s="1"/>
  <c r="FA18" i="8" s="1"/>
  <c r="FG18" i="8" s="1"/>
  <c r="FM18" i="8" s="1"/>
  <c r="FS18" i="8" s="1"/>
  <c r="FY18" i="8" s="1"/>
  <c r="GE18" i="8" s="1"/>
  <c r="GK18" i="8" s="1"/>
  <c r="GQ18" i="8" s="1"/>
  <c r="GW18" i="8" s="1"/>
  <c r="HC18" i="8" s="1"/>
  <c r="HI18" i="8" s="1"/>
  <c r="HO18" i="8" s="1"/>
  <c r="HU18" i="8" s="1"/>
  <c r="IA18" i="8" s="1"/>
  <c r="IG18" i="8" s="1"/>
  <c r="IM18" i="8" s="1"/>
  <c r="IS18" i="8" s="1"/>
  <c r="IY18" i="8" s="1"/>
  <c r="JE18" i="8" s="1"/>
  <c r="JK18" i="8" s="1"/>
  <c r="JQ18" i="8" s="1"/>
  <c r="JW18" i="8" s="1"/>
  <c r="KC18" i="8" s="1"/>
  <c r="KI18" i="8" s="1"/>
  <c r="KO18" i="8" s="1"/>
  <c r="KU18" i="8" s="1"/>
  <c r="LA18" i="8" s="1"/>
  <c r="LG18" i="8" s="1"/>
  <c r="LM18" i="8" s="1"/>
  <c r="LS18" i="8" s="1"/>
  <c r="LY18" i="8" s="1"/>
  <c r="ME18" i="8" s="1"/>
  <c r="MK18" i="8" s="1"/>
  <c r="MQ18" i="8" s="1"/>
  <c r="MW18" i="8" s="1"/>
  <c r="NC18" i="8" s="1"/>
  <c r="NI18" i="8" s="1"/>
  <c r="NO18" i="8" s="1"/>
  <c r="NU18" i="8" s="1"/>
  <c r="OA18" i="8" s="1"/>
  <c r="DE17" i="8"/>
  <c r="DK17" i="8" s="1"/>
  <c r="DQ17" i="8" s="1"/>
  <c r="DW17" i="8" s="1"/>
  <c r="EC17" i="8" s="1"/>
  <c r="EI17" i="8" s="1"/>
  <c r="EO17" i="8" s="1"/>
  <c r="EU17" i="8" s="1"/>
  <c r="FA17" i="8" s="1"/>
  <c r="FG17" i="8" s="1"/>
  <c r="FM17" i="8" s="1"/>
  <c r="FS17" i="8" s="1"/>
  <c r="FY17" i="8" s="1"/>
  <c r="GE17" i="8" s="1"/>
  <c r="GK17" i="8" s="1"/>
  <c r="GQ17" i="8" s="1"/>
  <c r="GW17" i="8" s="1"/>
  <c r="HC17" i="8" s="1"/>
  <c r="HI17" i="8" s="1"/>
  <c r="HO17" i="8" s="1"/>
  <c r="HU17" i="8" s="1"/>
  <c r="IA17" i="8" s="1"/>
  <c r="IG17" i="8" s="1"/>
  <c r="IM17" i="8" s="1"/>
  <c r="IS17" i="8" s="1"/>
  <c r="IY17" i="8" s="1"/>
  <c r="JE17" i="8" s="1"/>
  <c r="JK17" i="8" s="1"/>
  <c r="JQ17" i="8" s="1"/>
  <c r="JW17" i="8" s="1"/>
  <c r="KC17" i="8" s="1"/>
  <c r="KI17" i="8" s="1"/>
  <c r="KO17" i="8" s="1"/>
  <c r="KU17" i="8" s="1"/>
  <c r="LA17" i="8" s="1"/>
  <c r="LG17" i="8" s="1"/>
  <c r="LM17" i="8" s="1"/>
  <c r="LS17" i="8" s="1"/>
  <c r="LY17" i="8" s="1"/>
  <c r="ME17" i="8" s="1"/>
  <c r="MK17" i="8" s="1"/>
  <c r="MQ17" i="8" s="1"/>
  <c r="MW17" i="8" s="1"/>
  <c r="NC17" i="8" s="1"/>
  <c r="NI17" i="8" s="1"/>
  <c r="NO17" i="8" s="1"/>
  <c r="NU17" i="8" s="1"/>
  <c r="OA17" i="8" s="1"/>
  <c r="OG17" i="8" s="1"/>
  <c r="DE16" i="8"/>
  <c r="DK16" i="8" s="1"/>
  <c r="DQ16" i="8" s="1"/>
  <c r="DW16" i="8" s="1"/>
  <c r="EC16" i="8" s="1"/>
  <c r="EI16" i="8" s="1"/>
  <c r="EO16" i="8" s="1"/>
  <c r="EU16" i="8" s="1"/>
  <c r="FA16" i="8" s="1"/>
  <c r="FG16" i="8" s="1"/>
  <c r="FM16" i="8" s="1"/>
  <c r="FS16" i="8" s="1"/>
  <c r="FY16" i="8" s="1"/>
  <c r="GE16" i="8" s="1"/>
  <c r="GK16" i="8" s="1"/>
  <c r="GQ16" i="8" s="1"/>
  <c r="GW16" i="8" s="1"/>
  <c r="HC16" i="8" s="1"/>
  <c r="HI16" i="8" s="1"/>
  <c r="HO16" i="8" s="1"/>
  <c r="HU16" i="8" s="1"/>
  <c r="IA16" i="8" s="1"/>
  <c r="IG16" i="8" s="1"/>
  <c r="IM16" i="8" s="1"/>
  <c r="IS16" i="8" s="1"/>
  <c r="IY16" i="8" s="1"/>
  <c r="JE16" i="8" s="1"/>
  <c r="JK16" i="8" s="1"/>
  <c r="JQ16" i="8" s="1"/>
  <c r="JW16" i="8" s="1"/>
  <c r="KC16" i="8" s="1"/>
  <c r="KI16" i="8" s="1"/>
  <c r="KO16" i="8" s="1"/>
  <c r="KU16" i="8" s="1"/>
  <c r="LA16" i="8" s="1"/>
  <c r="LG16" i="8" s="1"/>
  <c r="LM16" i="8" s="1"/>
  <c r="LS16" i="8" s="1"/>
  <c r="LY16" i="8" s="1"/>
  <c r="ME16" i="8" s="1"/>
  <c r="MK16" i="8" s="1"/>
  <c r="MQ16" i="8" s="1"/>
  <c r="MW16" i="8" s="1"/>
  <c r="NC16" i="8" s="1"/>
  <c r="NI16" i="8" s="1"/>
  <c r="NO16" i="8" s="1"/>
  <c r="NU16" i="8" s="1"/>
  <c r="OA16" i="8" s="1"/>
  <c r="OG16" i="8" s="1"/>
  <c r="OM16" i="8" s="1"/>
  <c r="DK15" i="8"/>
  <c r="DQ15" i="8" s="1"/>
  <c r="DW15" i="8" s="1"/>
  <c r="EC15" i="8" s="1"/>
  <c r="EI15" i="8" s="1"/>
  <c r="EO15" i="8" s="1"/>
  <c r="EU15" i="8" s="1"/>
  <c r="FA15" i="8" s="1"/>
  <c r="FG15" i="8" s="1"/>
  <c r="FM15" i="8" s="1"/>
  <c r="FS15" i="8" s="1"/>
  <c r="FY15" i="8" s="1"/>
  <c r="GE15" i="8" s="1"/>
  <c r="GK15" i="8" s="1"/>
  <c r="GQ15" i="8" s="1"/>
  <c r="GW15" i="8" s="1"/>
  <c r="HC15" i="8" s="1"/>
  <c r="HI15" i="8" s="1"/>
  <c r="HO15" i="8" s="1"/>
  <c r="HU15" i="8" s="1"/>
  <c r="IA15" i="8" s="1"/>
  <c r="IG15" i="8" s="1"/>
  <c r="IM15" i="8" s="1"/>
  <c r="IS15" i="8" s="1"/>
  <c r="IY15" i="8" s="1"/>
  <c r="JE15" i="8" s="1"/>
  <c r="JK15" i="8" s="1"/>
  <c r="JQ15" i="8" s="1"/>
  <c r="JW15" i="8" s="1"/>
  <c r="KC15" i="8" s="1"/>
  <c r="KI15" i="8" s="1"/>
  <c r="KO15" i="8" s="1"/>
  <c r="KU15" i="8" s="1"/>
  <c r="LA15" i="8" s="1"/>
  <c r="LG15" i="8" s="1"/>
  <c r="LM15" i="8" s="1"/>
  <c r="LS15" i="8" s="1"/>
  <c r="LY15" i="8" s="1"/>
  <c r="ME15" i="8" s="1"/>
  <c r="MK15" i="8" s="1"/>
  <c r="MQ15" i="8" s="1"/>
  <c r="MW15" i="8" s="1"/>
  <c r="NC15" i="8" s="1"/>
  <c r="NI15" i="8" s="1"/>
  <c r="NO15" i="8" s="1"/>
  <c r="NU15" i="8" s="1"/>
  <c r="OA15" i="8" s="1"/>
  <c r="OG15" i="8" s="1"/>
  <c r="OM15" i="8" s="1"/>
  <c r="OS15" i="8" s="1"/>
  <c r="DE15" i="8"/>
  <c r="DE14" i="8"/>
  <c r="DK14" i="8" s="1"/>
  <c r="DQ14" i="8" s="1"/>
  <c r="DW14" i="8" s="1"/>
  <c r="EC14" i="8" s="1"/>
  <c r="EI14" i="8" s="1"/>
  <c r="EO14" i="8" s="1"/>
  <c r="EU14" i="8" s="1"/>
  <c r="FA14" i="8" s="1"/>
  <c r="FG14" i="8" s="1"/>
  <c r="FM14" i="8" s="1"/>
  <c r="FS14" i="8" s="1"/>
  <c r="FY14" i="8" s="1"/>
  <c r="GE14" i="8" s="1"/>
  <c r="GK14" i="8" s="1"/>
  <c r="GQ14" i="8" s="1"/>
  <c r="GW14" i="8" s="1"/>
  <c r="HC14" i="8" s="1"/>
  <c r="HI14" i="8" s="1"/>
  <c r="HO14" i="8" s="1"/>
  <c r="HU14" i="8" s="1"/>
  <c r="IA14" i="8" s="1"/>
  <c r="IG14" i="8" s="1"/>
  <c r="IM14" i="8" s="1"/>
  <c r="IS14" i="8" s="1"/>
  <c r="IY14" i="8" s="1"/>
  <c r="JE14" i="8" s="1"/>
  <c r="JK14" i="8" s="1"/>
  <c r="JQ14" i="8" s="1"/>
  <c r="JW14" i="8" s="1"/>
  <c r="KC14" i="8" s="1"/>
  <c r="KI14" i="8" s="1"/>
  <c r="KO14" i="8" s="1"/>
  <c r="KU14" i="8" s="1"/>
  <c r="LA14" i="8" s="1"/>
  <c r="LG14" i="8" s="1"/>
  <c r="LM14" i="8" s="1"/>
  <c r="LS14" i="8" s="1"/>
  <c r="LY14" i="8" s="1"/>
  <c r="ME14" i="8" s="1"/>
  <c r="MK14" i="8" s="1"/>
  <c r="MQ14" i="8" s="1"/>
  <c r="MW14" i="8" s="1"/>
  <c r="NC14" i="8" s="1"/>
  <c r="NI14" i="8" s="1"/>
  <c r="NO14" i="8" s="1"/>
  <c r="NU14" i="8" s="1"/>
  <c r="OA14" i="8" s="1"/>
  <c r="OG14" i="8" s="1"/>
  <c r="OM14" i="8" s="1"/>
  <c r="OS14" i="8" s="1"/>
  <c r="OY14" i="8" s="1"/>
  <c r="DE13" i="8"/>
  <c r="DK13" i="8" s="1"/>
  <c r="DQ13" i="8" s="1"/>
  <c r="DW13" i="8" s="1"/>
  <c r="EC13" i="8" s="1"/>
  <c r="EI13" i="8" s="1"/>
  <c r="EO13" i="8" s="1"/>
  <c r="EU13" i="8" s="1"/>
  <c r="FA13" i="8" s="1"/>
  <c r="FG13" i="8" s="1"/>
  <c r="FM13" i="8" s="1"/>
  <c r="FS13" i="8" s="1"/>
  <c r="FY13" i="8" s="1"/>
  <c r="GE13" i="8" s="1"/>
  <c r="GK13" i="8" s="1"/>
  <c r="GQ13" i="8" s="1"/>
  <c r="GW13" i="8" s="1"/>
  <c r="HC13" i="8" s="1"/>
  <c r="HI13" i="8" s="1"/>
  <c r="HO13" i="8" s="1"/>
  <c r="HU13" i="8" s="1"/>
  <c r="IA13" i="8" s="1"/>
  <c r="IG13" i="8" s="1"/>
  <c r="IM13" i="8" s="1"/>
  <c r="IS13" i="8" s="1"/>
  <c r="IY13" i="8" s="1"/>
  <c r="JE13" i="8" s="1"/>
  <c r="JK13" i="8" s="1"/>
  <c r="JQ13" i="8" s="1"/>
  <c r="JW13" i="8" s="1"/>
  <c r="KC13" i="8" s="1"/>
  <c r="KI13" i="8" s="1"/>
  <c r="KO13" i="8" s="1"/>
  <c r="KU13" i="8" s="1"/>
  <c r="LA13" i="8" s="1"/>
  <c r="LG13" i="8" s="1"/>
  <c r="LM13" i="8" s="1"/>
  <c r="LS13" i="8" s="1"/>
  <c r="LY13" i="8" s="1"/>
  <c r="ME13" i="8" s="1"/>
  <c r="MK13" i="8" s="1"/>
  <c r="MQ13" i="8" s="1"/>
  <c r="MW13" i="8" s="1"/>
  <c r="NC13" i="8" s="1"/>
  <c r="NI13" i="8" s="1"/>
  <c r="NO13" i="8" s="1"/>
  <c r="NU13" i="8" s="1"/>
  <c r="OA13" i="8" s="1"/>
  <c r="OG13" i="8" s="1"/>
  <c r="OM13" i="8" s="1"/>
  <c r="OS13" i="8" s="1"/>
  <c r="OY13" i="8" s="1"/>
  <c r="PE13" i="8" s="1"/>
  <c r="DQ12" i="8"/>
  <c r="DW12" i="8" s="1"/>
  <c r="EC12" i="8" s="1"/>
  <c r="EI12" i="8" s="1"/>
  <c r="EO12" i="8" s="1"/>
  <c r="EU12" i="8" s="1"/>
  <c r="FA12" i="8" s="1"/>
  <c r="FG12" i="8" s="1"/>
  <c r="FM12" i="8" s="1"/>
  <c r="FS12" i="8" s="1"/>
  <c r="FY12" i="8" s="1"/>
  <c r="GE12" i="8" s="1"/>
  <c r="GK12" i="8" s="1"/>
  <c r="GQ12" i="8" s="1"/>
  <c r="GW12" i="8" s="1"/>
  <c r="HC12" i="8" s="1"/>
  <c r="HI12" i="8" s="1"/>
  <c r="HO12" i="8" s="1"/>
  <c r="HU12" i="8" s="1"/>
  <c r="IA12" i="8" s="1"/>
  <c r="IG12" i="8" s="1"/>
  <c r="IM12" i="8" s="1"/>
  <c r="IS12" i="8" s="1"/>
  <c r="IY12" i="8" s="1"/>
  <c r="JE12" i="8" s="1"/>
  <c r="JK12" i="8" s="1"/>
  <c r="JQ12" i="8" s="1"/>
  <c r="JW12" i="8" s="1"/>
  <c r="KC12" i="8" s="1"/>
  <c r="KI12" i="8" s="1"/>
  <c r="KO12" i="8" s="1"/>
  <c r="KU12" i="8" s="1"/>
  <c r="LA12" i="8" s="1"/>
  <c r="LG12" i="8" s="1"/>
  <c r="LM12" i="8" s="1"/>
  <c r="LS12" i="8" s="1"/>
  <c r="LY12" i="8" s="1"/>
  <c r="ME12" i="8" s="1"/>
  <c r="MK12" i="8" s="1"/>
  <c r="MQ12" i="8" s="1"/>
  <c r="MW12" i="8" s="1"/>
  <c r="NC12" i="8" s="1"/>
  <c r="NI12" i="8" s="1"/>
  <c r="NO12" i="8" s="1"/>
  <c r="NU12" i="8" s="1"/>
  <c r="OA12" i="8" s="1"/>
  <c r="OG12" i="8" s="1"/>
  <c r="OM12" i="8" s="1"/>
  <c r="OS12" i="8" s="1"/>
  <c r="OY12" i="8" s="1"/>
  <c r="PE12" i="8" s="1"/>
  <c r="PK12" i="8" s="1"/>
  <c r="DE12" i="8"/>
  <c r="DK12" i="8" s="1"/>
  <c r="DK11" i="8"/>
  <c r="DQ11" i="8" s="1"/>
  <c r="DW11" i="8" s="1"/>
  <c r="EC11" i="8" s="1"/>
  <c r="EI11" i="8" s="1"/>
  <c r="EO11" i="8" s="1"/>
  <c r="EU11" i="8" s="1"/>
  <c r="FA11" i="8" s="1"/>
  <c r="FG11" i="8" s="1"/>
  <c r="FM11" i="8" s="1"/>
  <c r="FS11" i="8" s="1"/>
  <c r="FY11" i="8" s="1"/>
  <c r="GE11" i="8" s="1"/>
  <c r="GK11" i="8" s="1"/>
  <c r="GQ11" i="8" s="1"/>
  <c r="GW11" i="8" s="1"/>
  <c r="HC11" i="8" s="1"/>
  <c r="HI11" i="8" s="1"/>
  <c r="HO11" i="8" s="1"/>
  <c r="HU11" i="8" s="1"/>
  <c r="IA11" i="8" s="1"/>
  <c r="IG11" i="8" s="1"/>
  <c r="IM11" i="8" s="1"/>
  <c r="IS11" i="8" s="1"/>
  <c r="IY11" i="8" s="1"/>
  <c r="JE11" i="8" s="1"/>
  <c r="JK11" i="8" s="1"/>
  <c r="JQ11" i="8" s="1"/>
  <c r="JW11" i="8" s="1"/>
  <c r="KC11" i="8" s="1"/>
  <c r="KI11" i="8" s="1"/>
  <c r="KO11" i="8" s="1"/>
  <c r="KU11" i="8" s="1"/>
  <c r="LA11" i="8" s="1"/>
  <c r="LG11" i="8" s="1"/>
  <c r="LM11" i="8" s="1"/>
  <c r="LS11" i="8" s="1"/>
  <c r="LY11" i="8" s="1"/>
  <c r="ME11" i="8" s="1"/>
  <c r="MK11" i="8" s="1"/>
  <c r="MQ11" i="8" s="1"/>
  <c r="MW11" i="8" s="1"/>
  <c r="NC11" i="8" s="1"/>
  <c r="NI11" i="8" s="1"/>
  <c r="NO11" i="8" s="1"/>
  <c r="NU11" i="8" s="1"/>
  <c r="OA11" i="8" s="1"/>
  <c r="OG11" i="8" s="1"/>
  <c r="OM11" i="8" s="1"/>
  <c r="OS11" i="8" s="1"/>
  <c r="OY11" i="8" s="1"/>
  <c r="PE11" i="8" s="1"/>
  <c r="PK11" i="8" s="1"/>
  <c r="PQ11" i="8" s="1"/>
  <c r="DE11" i="8"/>
  <c r="DE10" i="8"/>
  <c r="DK10" i="8" s="1"/>
  <c r="DQ10" i="8" s="1"/>
  <c r="DW10" i="8" s="1"/>
  <c r="EC10" i="8" s="1"/>
  <c r="EI10" i="8" s="1"/>
  <c r="EO10" i="8" s="1"/>
  <c r="EU10" i="8" s="1"/>
  <c r="FA10" i="8" s="1"/>
  <c r="FG10" i="8" s="1"/>
  <c r="FM10" i="8" s="1"/>
  <c r="FS10" i="8" s="1"/>
  <c r="FY10" i="8" s="1"/>
  <c r="GE10" i="8" s="1"/>
  <c r="GK10" i="8" s="1"/>
  <c r="GQ10" i="8" s="1"/>
  <c r="GW10" i="8" s="1"/>
  <c r="HC10" i="8" s="1"/>
  <c r="HI10" i="8" s="1"/>
  <c r="HO10" i="8" s="1"/>
  <c r="HU10" i="8" s="1"/>
  <c r="IA10" i="8" s="1"/>
  <c r="IG10" i="8" s="1"/>
  <c r="IM10" i="8" s="1"/>
  <c r="IS10" i="8" s="1"/>
  <c r="IY10" i="8" s="1"/>
  <c r="JE10" i="8" s="1"/>
  <c r="JK10" i="8" s="1"/>
  <c r="JQ10" i="8" s="1"/>
  <c r="JW10" i="8" s="1"/>
  <c r="KC10" i="8" s="1"/>
  <c r="KI10" i="8" s="1"/>
  <c r="KO10" i="8" s="1"/>
  <c r="KU10" i="8" s="1"/>
  <c r="LA10" i="8" s="1"/>
  <c r="LG10" i="8" s="1"/>
  <c r="LM10" i="8" s="1"/>
  <c r="LS10" i="8" s="1"/>
  <c r="LY10" i="8" s="1"/>
  <c r="ME10" i="8" s="1"/>
  <c r="MK10" i="8" s="1"/>
  <c r="MQ10" i="8" s="1"/>
  <c r="MW10" i="8" s="1"/>
  <c r="NC10" i="8" s="1"/>
  <c r="NI10" i="8" s="1"/>
  <c r="NO10" i="8" s="1"/>
  <c r="NU10" i="8" s="1"/>
  <c r="OA10" i="8" s="1"/>
  <c r="OG10" i="8" s="1"/>
  <c r="OM10" i="8" s="1"/>
  <c r="OS10" i="8" s="1"/>
  <c r="OY10" i="8" s="1"/>
  <c r="PE10" i="8" s="1"/>
  <c r="PK10" i="8" s="1"/>
  <c r="PQ10" i="8" s="1"/>
  <c r="PW10" i="8" s="1"/>
  <c r="DE9" i="8"/>
  <c r="DK9" i="8" s="1"/>
  <c r="DQ9" i="8" s="1"/>
  <c r="DW9" i="8" s="1"/>
  <c r="EC9" i="8" s="1"/>
  <c r="EI9" i="8" s="1"/>
  <c r="EO9" i="8" s="1"/>
  <c r="EU9" i="8" s="1"/>
  <c r="FA9" i="8" s="1"/>
  <c r="FG9" i="8" s="1"/>
  <c r="FM9" i="8" s="1"/>
  <c r="FS9" i="8" s="1"/>
  <c r="FY9" i="8" s="1"/>
  <c r="GE9" i="8" s="1"/>
  <c r="GK9" i="8" s="1"/>
  <c r="GQ9" i="8" s="1"/>
  <c r="GW9" i="8" s="1"/>
  <c r="HC9" i="8" s="1"/>
  <c r="HI9" i="8" s="1"/>
  <c r="HO9" i="8" s="1"/>
  <c r="HU9" i="8" s="1"/>
  <c r="IA9" i="8" s="1"/>
  <c r="IG9" i="8" s="1"/>
  <c r="IM9" i="8" s="1"/>
  <c r="IS9" i="8" s="1"/>
  <c r="IY9" i="8" s="1"/>
  <c r="JE9" i="8" s="1"/>
  <c r="JK9" i="8" s="1"/>
  <c r="JQ9" i="8" s="1"/>
  <c r="JW9" i="8" s="1"/>
  <c r="KC9" i="8" s="1"/>
  <c r="KI9" i="8" s="1"/>
  <c r="KO9" i="8" s="1"/>
  <c r="KU9" i="8" s="1"/>
  <c r="LA9" i="8" s="1"/>
  <c r="LG9" i="8" s="1"/>
  <c r="LM9" i="8" s="1"/>
  <c r="LS9" i="8" s="1"/>
  <c r="LY9" i="8" s="1"/>
  <c r="ME9" i="8" s="1"/>
  <c r="MK9" i="8" s="1"/>
  <c r="MQ9" i="8" s="1"/>
  <c r="MW9" i="8" s="1"/>
  <c r="NC9" i="8" s="1"/>
  <c r="NI9" i="8" s="1"/>
  <c r="NO9" i="8" s="1"/>
  <c r="NU9" i="8" s="1"/>
  <c r="OA9" i="8" s="1"/>
  <c r="OG9" i="8" s="1"/>
  <c r="OM9" i="8" s="1"/>
  <c r="OS9" i="8" s="1"/>
  <c r="OY9" i="8" s="1"/>
  <c r="PE9" i="8" s="1"/>
  <c r="PK9" i="8" s="1"/>
  <c r="PQ9" i="8" s="1"/>
  <c r="PW9" i="8" s="1"/>
  <c r="QC9" i="8" s="1"/>
  <c r="GE8" i="8"/>
  <c r="GK8" i="8" s="1"/>
  <c r="GQ8" i="8" s="1"/>
  <c r="GW8" i="8" s="1"/>
  <c r="HC8" i="8" s="1"/>
  <c r="HI8" i="8" s="1"/>
  <c r="HO8" i="8" s="1"/>
  <c r="HU8" i="8" s="1"/>
  <c r="IA8" i="8" s="1"/>
  <c r="IG8" i="8" s="1"/>
  <c r="IM8" i="8" s="1"/>
  <c r="IS8" i="8" s="1"/>
  <c r="IY8" i="8" s="1"/>
  <c r="JE8" i="8" s="1"/>
  <c r="JK8" i="8" s="1"/>
  <c r="JQ8" i="8" s="1"/>
  <c r="JW8" i="8" s="1"/>
  <c r="KC8" i="8" s="1"/>
  <c r="KI8" i="8" s="1"/>
  <c r="KO8" i="8" s="1"/>
  <c r="KU8" i="8" s="1"/>
  <c r="LA8" i="8" s="1"/>
  <c r="LG8" i="8" s="1"/>
  <c r="LM8" i="8" s="1"/>
  <c r="LS8" i="8" s="1"/>
  <c r="LY8" i="8" s="1"/>
  <c r="ME8" i="8" s="1"/>
  <c r="MK8" i="8" s="1"/>
  <c r="MQ8" i="8" s="1"/>
  <c r="MW8" i="8" s="1"/>
  <c r="NC8" i="8" s="1"/>
  <c r="NI8" i="8" s="1"/>
  <c r="NO8" i="8" s="1"/>
  <c r="NU8" i="8" s="1"/>
  <c r="OA8" i="8" s="1"/>
  <c r="OG8" i="8" s="1"/>
  <c r="OM8" i="8" s="1"/>
  <c r="OS8" i="8" s="1"/>
  <c r="OY8" i="8" s="1"/>
  <c r="PE8" i="8" s="1"/>
  <c r="PK8" i="8" s="1"/>
  <c r="PQ8" i="8" s="1"/>
  <c r="PW8" i="8" s="1"/>
  <c r="QC8" i="8" s="1"/>
  <c r="QI8" i="8" s="1"/>
  <c r="FG8" i="8"/>
  <c r="FM8" i="8" s="1"/>
  <c r="FS8" i="8" s="1"/>
  <c r="FY8" i="8" s="1"/>
  <c r="EI8" i="8"/>
  <c r="EO8" i="8" s="1"/>
  <c r="EU8" i="8" s="1"/>
  <c r="FA8" i="8" s="1"/>
  <c r="DK8" i="8"/>
  <c r="DQ8" i="8" s="1"/>
  <c r="DW8" i="8" s="1"/>
  <c r="EC8" i="8" s="1"/>
  <c r="DE8" i="8"/>
  <c r="EC7" i="8"/>
  <c r="EI7" i="8" s="1"/>
  <c r="EO7" i="8" s="1"/>
  <c r="EU7" i="8" s="1"/>
  <c r="FA7" i="8" s="1"/>
  <c r="FG7" i="8" s="1"/>
  <c r="FM7" i="8" s="1"/>
  <c r="FS7" i="8" s="1"/>
  <c r="FY7" i="8" s="1"/>
  <c r="GE7" i="8" s="1"/>
  <c r="GK7" i="8" s="1"/>
  <c r="GQ7" i="8" s="1"/>
  <c r="GW7" i="8" s="1"/>
  <c r="HC7" i="8" s="1"/>
  <c r="HI7" i="8" s="1"/>
  <c r="HO7" i="8" s="1"/>
  <c r="HU7" i="8" s="1"/>
  <c r="IA7" i="8" s="1"/>
  <c r="IG7" i="8" s="1"/>
  <c r="IM7" i="8" s="1"/>
  <c r="IS7" i="8" s="1"/>
  <c r="IY7" i="8" s="1"/>
  <c r="JE7" i="8" s="1"/>
  <c r="JK7" i="8" s="1"/>
  <c r="JQ7" i="8" s="1"/>
  <c r="JW7" i="8" s="1"/>
  <c r="KC7" i="8" s="1"/>
  <c r="KI7" i="8" s="1"/>
  <c r="KO7" i="8" s="1"/>
  <c r="KU7" i="8" s="1"/>
  <c r="LA7" i="8" s="1"/>
  <c r="LG7" i="8" s="1"/>
  <c r="LM7" i="8" s="1"/>
  <c r="LS7" i="8" s="1"/>
  <c r="LY7" i="8" s="1"/>
  <c r="ME7" i="8" s="1"/>
  <c r="MK7" i="8" s="1"/>
  <c r="MQ7" i="8" s="1"/>
  <c r="MW7" i="8" s="1"/>
  <c r="NC7" i="8" s="1"/>
  <c r="NI7" i="8" s="1"/>
  <c r="NO7" i="8" s="1"/>
  <c r="NU7" i="8" s="1"/>
  <c r="OA7" i="8" s="1"/>
  <c r="OG7" i="8" s="1"/>
  <c r="OM7" i="8" s="1"/>
  <c r="OS7" i="8" s="1"/>
  <c r="OY7" i="8" s="1"/>
  <c r="PE7" i="8" s="1"/>
  <c r="PK7" i="8" s="1"/>
  <c r="PQ7" i="8" s="1"/>
  <c r="PW7" i="8" s="1"/>
  <c r="QC7" i="8" s="1"/>
  <c r="QI7" i="8" s="1"/>
  <c r="QO7" i="8" s="1"/>
  <c r="DE7" i="8"/>
  <c r="DK7" i="8" s="1"/>
  <c r="DQ7" i="8" s="1"/>
  <c r="DW7" i="8" s="1"/>
  <c r="DE6" i="8"/>
  <c r="DK6" i="8" s="1"/>
  <c r="DQ6" i="8" s="1"/>
  <c r="DW6" i="8" s="1"/>
  <c r="EC6" i="8" s="1"/>
  <c r="EI6" i="8" s="1"/>
  <c r="EO6" i="8" s="1"/>
  <c r="EU6" i="8" s="1"/>
  <c r="FA6" i="8" s="1"/>
  <c r="FG6" i="8" s="1"/>
  <c r="FM6" i="8" s="1"/>
  <c r="FS6" i="8" s="1"/>
  <c r="FY6" i="8" s="1"/>
  <c r="GE6" i="8" s="1"/>
  <c r="GK6" i="8" s="1"/>
  <c r="GQ6" i="8" s="1"/>
  <c r="GW6" i="8" s="1"/>
  <c r="HC6" i="8" s="1"/>
  <c r="HI6" i="8" s="1"/>
  <c r="HO6" i="8" s="1"/>
  <c r="HU6" i="8" s="1"/>
  <c r="IA6" i="8" s="1"/>
  <c r="IG6" i="8" s="1"/>
  <c r="IM6" i="8" s="1"/>
  <c r="IS6" i="8" s="1"/>
  <c r="IY6" i="8" s="1"/>
  <c r="JE6" i="8" s="1"/>
  <c r="JK6" i="8" s="1"/>
  <c r="JQ6" i="8" s="1"/>
  <c r="JW6" i="8" s="1"/>
  <c r="KC6" i="8" s="1"/>
  <c r="KI6" i="8" s="1"/>
  <c r="KO6" i="8" s="1"/>
  <c r="KU6" i="8" s="1"/>
  <c r="LA6" i="8" s="1"/>
  <c r="LG6" i="8" s="1"/>
  <c r="LM6" i="8" s="1"/>
  <c r="LS6" i="8" s="1"/>
  <c r="LY6" i="8" s="1"/>
  <c r="ME6" i="8" s="1"/>
  <c r="MK6" i="8" s="1"/>
  <c r="MQ6" i="8" s="1"/>
  <c r="MW6" i="8" s="1"/>
  <c r="NC6" i="8" s="1"/>
  <c r="NI6" i="8" s="1"/>
  <c r="NO6" i="8" s="1"/>
  <c r="NU6" i="8" s="1"/>
  <c r="OA6" i="8" s="1"/>
  <c r="OG6" i="8" s="1"/>
  <c r="OM6" i="8" s="1"/>
  <c r="OS6" i="8" s="1"/>
  <c r="OY6" i="8" s="1"/>
  <c r="PE6" i="8" s="1"/>
  <c r="PK6" i="8" s="1"/>
  <c r="PQ6" i="8" s="1"/>
  <c r="PW6" i="8" s="1"/>
  <c r="QC6" i="8" s="1"/>
  <c r="QI6" i="8" s="1"/>
  <c r="QO6" i="8" s="1"/>
  <c r="DQ5" i="8"/>
  <c r="DW5" i="8" s="1"/>
  <c r="EC5" i="8" s="1"/>
  <c r="EI5" i="8" s="1"/>
  <c r="EO5" i="8" s="1"/>
  <c r="EU5" i="8" s="1"/>
  <c r="FA5" i="8" s="1"/>
  <c r="FG5" i="8" s="1"/>
  <c r="FM5" i="8" s="1"/>
  <c r="FS5" i="8" s="1"/>
  <c r="FY5" i="8" s="1"/>
  <c r="GE5" i="8" s="1"/>
  <c r="GK5" i="8" s="1"/>
  <c r="GQ5" i="8" s="1"/>
  <c r="GW5" i="8" s="1"/>
  <c r="HC5" i="8" s="1"/>
  <c r="HI5" i="8" s="1"/>
  <c r="HO5" i="8" s="1"/>
  <c r="HU5" i="8" s="1"/>
  <c r="IA5" i="8" s="1"/>
  <c r="IG5" i="8" s="1"/>
  <c r="IM5" i="8" s="1"/>
  <c r="IS5" i="8" s="1"/>
  <c r="IY5" i="8" s="1"/>
  <c r="JE5" i="8" s="1"/>
  <c r="JK5" i="8" s="1"/>
  <c r="JQ5" i="8" s="1"/>
  <c r="JW5" i="8" s="1"/>
  <c r="KC5" i="8" s="1"/>
  <c r="KI5" i="8" s="1"/>
  <c r="KO5" i="8" s="1"/>
  <c r="KU5" i="8" s="1"/>
  <c r="LA5" i="8" s="1"/>
  <c r="LG5" i="8" s="1"/>
  <c r="LM5" i="8" s="1"/>
  <c r="LS5" i="8" s="1"/>
  <c r="LY5" i="8" s="1"/>
  <c r="ME5" i="8" s="1"/>
  <c r="MK5" i="8" s="1"/>
  <c r="MQ5" i="8" s="1"/>
  <c r="MW5" i="8" s="1"/>
  <c r="NC5" i="8" s="1"/>
  <c r="NI5" i="8" s="1"/>
  <c r="NO5" i="8" s="1"/>
  <c r="NU5" i="8" s="1"/>
  <c r="OA5" i="8" s="1"/>
  <c r="OG5" i="8" s="1"/>
  <c r="OM5" i="8" s="1"/>
  <c r="OS5" i="8" s="1"/>
  <c r="OY5" i="8" s="1"/>
  <c r="PE5" i="8" s="1"/>
  <c r="PK5" i="8" s="1"/>
  <c r="PQ5" i="8" s="1"/>
  <c r="PW5" i="8" s="1"/>
  <c r="QC5" i="8" s="1"/>
  <c r="QI5" i="8" s="1"/>
  <c r="QO5" i="8" s="1"/>
  <c r="DK5" i="8"/>
  <c r="DE5" i="8"/>
  <c r="GE4" i="8"/>
  <c r="GK4" i="8" s="1"/>
  <c r="GQ4" i="8" s="1"/>
  <c r="GW4" i="8" s="1"/>
  <c r="HC4" i="8" s="1"/>
  <c r="HI4" i="8" s="1"/>
  <c r="HO4" i="8" s="1"/>
  <c r="HU4" i="8" s="1"/>
  <c r="IA4" i="8" s="1"/>
  <c r="IG4" i="8" s="1"/>
  <c r="IM4" i="8" s="1"/>
  <c r="IS4" i="8" s="1"/>
  <c r="IY4" i="8" s="1"/>
  <c r="JE4" i="8" s="1"/>
  <c r="JK4" i="8" s="1"/>
  <c r="JQ4" i="8" s="1"/>
  <c r="JW4" i="8" s="1"/>
  <c r="KC4" i="8" s="1"/>
  <c r="KI4" i="8" s="1"/>
  <c r="KO4" i="8" s="1"/>
  <c r="KU4" i="8" s="1"/>
  <c r="LA4" i="8" s="1"/>
  <c r="LG4" i="8" s="1"/>
  <c r="LM4" i="8" s="1"/>
  <c r="LS4" i="8" s="1"/>
  <c r="LY4" i="8" s="1"/>
  <c r="ME4" i="8" s="1"/>
  <c r="MK4" i="8" s="1"/>
  <c r="MQ4" i="8" s="1"/>
  <c r="MW4" i="8" s="1"/>
  <c r="NC4" i="8" s="1"/>
  <c r="NI4" i="8" s="1"/>
  <c r="NO4" i="8" s="1"/>
  <c r="NU4" i="8" s="1"/>
  <c r="OA4" i="8" s="1"/>
  <c r="OG4" i="8" s="1"/>
  <c r="OM4" i="8" s="1"/>
  <c r="OS4" i="8" s="1"/>
  <c r="OY4" i="8" s="1"/>
  <c r="PE4" i="8" s="1"/>
  <c r="PK4" i="8" s="1"/>
  <c r="PQ4" i="8" s="1"/>
  <c r="PW4" i="8" s="1"/>
  <c r="QC4" i="8" s="1"/>
  <c r="QI4" i="8" s="1"/>
  <c r="QO4" i="8" s="1"/>
  <c r="FG4" i="8"/>
  <c r="FM4" i="8" s="1"/>
  <c r="FS4" i="8" s="1"/>
  <c r="FY4" i="8" s="1"/>
  <c r="EI4" i="8"/>
  <c r="EO4" i="8" s="1"/>
  <c r="EU4" i="8" s="1"/>
  <c r="FA4" i="8" s="1"/>
  <c r="DK4" i="8"/>
  <c r="DQ4" i="8" s="1"/>
  <c r="DW4" i="8" s="1"/>
  <c r="EC4" i="8" s="1"/>
  <c r="DE4" i="8"/>
  <c r="FY3" i="8"/>
  <c r="GE3" i="8" s="1"/>
  <c r="GK3" i="8" s="1"/>
  <c r="GQ3" i="8" s="1"/>
  <c r="GW3" i="8" s="1"/>
  <c r="HC3" i="8" s="1"/>
  <c r="HI3" i="8" s="1"/>
  <c r="HO3" i="8" s="1"/>
  <c r="HU3" i="8" s="1"/>
  <c r="IA3" i="8" s="1"/>
  <c r="IG3" i="8" s="1"/>
  <c r="IM3" i="8" s="1"/>
  <c r="IS3" i="8" s="1"/>
  <c r="IY3" i="8" s="1"/>
  <c r="JE3" i="8" s="1"/>
  <c r="JK3" i="8" s="1"/>
  <c r="JQ3" i="8" s="1"/>
  <c r="JW3" i="8" s="1"/>
  <c r="KC3" i="8" s="1"/>
  <c r="KI3" i="8" s="1"/>
  <c r="KO3" i="8" s="1"/>
  <c r="KU3" i="8" s="1"/>
  <c r="LA3" i="8" s="1"/>
  <c r="LG3" i="8" s="1"/>
  <c r="LM3" i="8" s="1"/>
  <c r="LS3" i="8" s="1"/>
  <c r="LY3" i="8" s="1"/>
  <c r="ME3" i="8" s="1"/>
  <c r="MK3" i="8" s="1"/>
  <c r="MQ3" i="8" s="1"/>
  <c r="MW3" i="8" s="1"/>
  <c r="NC3" i="8" s="1"/>
  <c r="NI3" i="8" s="1"/>
  <c r="NO3" i="8" s="1"/>
  <c r="NU3" i="8" s="1"/>
  <c r="OA3" i="8" s="1"/>
  <c r="OG3" i="8" s="1"/>
  <c r="OM3" i="8" s="1"/>
  <c r="OS3" i="8" s="1"/>
  <c r="OY3" i="8" s="1"/>
  <c r="PE3" i="8" s="1"/>
  <c r="PK3" i="8" s="1"/>
  <c r="PQ3" i="8" s="1"/>
  <c r="PW3" i="8" s="1"/>
  <c r="QC3" i="8" s="1"/>
  <c r="QI3" i="8" s="1"/>
  <c r="QO3" i="8" s="1"/>
  <c r="FA3" i="8"/>
  <c r="FG3" i="8" s="1"/>
  <c r="FM3" i="8" s="1"/>
  <c r="FS3" i="8" s="1"/>
  <c r="EC3" i="8"/>
  <c r="EI3" i="8" s="1"/>
  <c r="EO3" i="8" s="1"/>
  <c r="EU3" i="8" s="1"/>
  <c r="DE3" i="8"/>
  <c r="DK3" i="8" s="1"/>
  <c r="DQ3" i="8" s="1"/>
  <c r="DW3" i="8" s="1"/>
  <c r="DE2" i="8"/>
  <c r="F227" i="7"/>
  <c r="F226" i="7" s="1"/>
  <c r="F225" i="7" s="1"/>
  <c r="F224" i="7" s="1"/>
  <c r="F223" i="7" s="1"/>
  <c r="F222" i="7" s="1"/>
  <c r="F221" i="7" s="1"/>
  <c r="F220" i="7" s="1"/>
  <c r="F219" i="7" s="1"/>
  <c r="F218" i="7" s="1"/>
  <c r="F217" i="7" s="1"/>
  <c r="F216" i="7" s="1"/>
  <c r="F215" i="7" s="1"/>
  <c r="F214" i="7" s="1"/>
  <c r="F213" i="7" s="1"/>
  <c r="F212" i="7" s="1"/>
  <c r="F211" i="7" s="1"/>
  <c r="F210" i="7" s="1"/>
  <c r="F209" i="7" s="1"/>
  <c r="F208" i="7" s="1"/>
  <c r="F207" i="7" s="1"/>
  <c r="F206" i="7" s="1"/>
  <c r="F205" i="7" s="1"/>
  <c r="F204" i="7" s="1"/>
  <c r="F203" i="7" s="1"/>
  <c r="F202" i="7" s="1"/>
  <c r="F201" i="7" s="1"/>
  <c r="F200" i="7" s="1"/>
  <c r="F199" i="7" s="1"/>
  <c r="F198" i="7" s="1"/>
  <c r="F197" i="7" s="1"/>
  <c r="F196" i="7" s="1"/>
  <c r="F195" i="7" s="1"/>
  <c r="F194" i="7" s="1"/>
  <c r="F193" i="7" s="1"/>
  <c r="F192" i="7" s="1"/>
  <c r="F191" i="7" s="1"/>
  <c r="F190" i="7" s="1"/>
  <c r="F189" i="7" s="1"/>
  <c r="F188" i="7" s="1"/>
  <c r="F187" i="7" s="1"/>
  <c r="F186" i="7" s="1"/>
  <c r="F185" i="7" s="1"/>
  <c r="F184" i="7" s="1"/>
  <c r="F183" i="7" s="1"/>
  <c r="F182" i="7" s="1"/>
  <c r="F181" i="7" s="1"/>
  <c r="F180" i="7" s="1"/>
  <c r="F179" i="7" s="1"/>
  <c r="F178" i="7" s="1"/>
  <c r="F177" i="7" s="1"/>
  <c r="F176" i="7" s="1"/>
  <c r="F175" i="7" s="1"/>
  <c r="F174" i="7" s="1"/>
  <c r="F173" i="7" s="1"/>
  <c r="F172" i="7" s="1"/>
  <c r="F171" i="7" s="1"/>
  <c r="F170" i="7" s="1"/>
  <c r="F169" i="7" s="1"/>
  <c r="F168" i="7" s="1"/>
  <c r="F167" i="7" s="1"/>
  <c r="F166" i="7" s="1"/>
  <c r="F165" i="7" s="1"/>
  <c r="F164" i="7" s="1"/>
  <c r="F163" i="7" s="1"/>
  <c r="F162" i="7" s="1"/>
  <c r="F161" i="7" s="1"/>
  <c r="F160" i="7" s="1"/>
  <c r="F159" i="7" s="1"/>
  <c r="F158" i="7" s="1"/>
  <c r="F157" i="7" s="1"/>
  <c r="F156" i="7" s="1"/>
  <c r="F155" i="7" s="1"/>
  <c r="F154" i="7" s="1"/>
  <c r="F153" i="7" s="1"/>
  <c r="F152" i="7" s="1"/>
  <c r="F151" i="7" s="1"/>
  <c r="F150" i="7" s="1"/>
  <c r="F149" i="7" s="1"/>
  <c r="F148" i="7" s="1"/>
  <c r="F147" i="7" s="1"/>
  <c r="F146" i="7" s="1"/>
  <c r="F145" i="7" s="1"/>
  <c r="F144" i="7" s="1"/>
  <c r="F143" i="7" s="1"/>
  <c r="F142" i="7" s="1"/>
  <c r="F141" i="7" s="1"/>
  <c r="F140" i="7" s="1"/>
  <c r="F139" i="7" s="1"/>
  <c r="D125" i="7"/>
  <c r="C125" i="7"/>
  <c r="CE116" i="7"/>
  <c r="CD116" i="7"/>
  <c r="CC116" i="7"/>
  <c r="CB116" i="7"/>
  <c r="CA116" i="7"/>
  <c r="BZ116" i="7"/>
  <c r="BY116" i="7"/>
  <c r="BX116" i="7"/>
  <c r="BW116" i="7"/>
  <c r="BV116" i="7"/>
  <c r="BU116" i="7"/>
  <c r="BT116" i="7"/>
  <c r="BS116" i="7"/>
  <c r="BR116" i="7"/>
  <c r="BQ116" i="7"/>
  <c r="BP116" i="7"/>
  <c r="BO116" i="7"/>
  <c r="BN116" i="7"/>
  <c r="BM116" i="7"/>
  <c r="BL116" i="7"/>
  <c r="BK116" i="7"/>
  <c r="BJ116" i="7"/>
  <c r="BI116" i="7"/>
  <c r="BH116" i="7"/>
  <c r="BG116" i="7"/>
  <c r="BF116" i="7"/>
  <c r="BE116" i="7"/>
  <c r="BD116" i="7"/>
  <c r="BC116" i="7"/>
  <c r="BB116" i="7"/>
  <c r="BA116" i="7"/>
  <c r="AZ116" i="7"/>
  <c r="AY116" i="7"/>
  <c r="AX116" i="7"/>
  <c r="AW116" i="7"/>
  <c r="AV116" i="7"/>
  <c r="AU116" i="7"/>
  <c r="AT116" i="7"/>
  <c r="AS116" i="7"/>
  <c r="AR116" i="7"/>
  <c r="AQ116" i="7"/>
  <c r="AP116" i="7"/>
  <c r="AO116" i="7"/>
  <c r="AN116" i="7"/>
  <c r="AM116" i="7"/>
  <c r="AL116" i="7"/>
  <c r="AK116" i="7"/>
  <c r="AJ116" i="7"/>
  <c r="AI116" i="7"/>
  <c r="AH116" i="7"/>
  <c r="AG116" i="7"/>
  <c r="AF116" i="7"/>
  <c r="AE116" i="7"/>
  <c r="AD116" i="7"/>
  <c r="AC116" i="7"/>
  <c r="AB116" i="7"/>
  <c r="AA116" i="7"/>
  <c r="Z116" i="7"/>
  <c r="Y116" i="7"/>
  <c r="X116" i="7"/>
  <c r="W116" i="7"/>
  <c r="V116" i="7"/>
  <c r="U116" i="7"/>
  <c r="T116" i="7"/>
  <c r="S116" i="7"/>
  <c r="R116" i="7"/>
  <c r="Q116" i="7"/>
  <c r="P116" i="7"/>
  <c r="O116" i="7"/>
  <c r="N116" i="7"/>
  <c r="M116" i="7"/>
  <c r="L116" i="7"/>
  <c r="K116" i="7"/>
  <c r="J116" i="7"/>
  <c r="I116" i="7"/>
  <c r="H116" i="7"/>
  <c r="G116" i="7"/>
  <c r="F116" i="7"/>
  <c r="E116" i="7"/>
  <c r="D116" i="7"/>
  <c r="C116" i="7"/>
  <c r="B116" i="7"/>
  <c r="CE115" i="7"/>
  <c r="CD115" i="7"/>
  <c r="CC115" i="7"/>
  <c r="CB115" i="7"/>
  <c r="CA115" i="7"/>
  <c r="BZ115" i="7"/>
  <c r="BY115" i="7"/>
  <c r="BX115" i="7"/>
  <c r="BW115" i="7"/>
  <c r="BV115" i="7"/>
  <c r="BU115" i="7"/>
  <c r="BT115" i="7"/>
  <c r="BS115" i="7"/>
  <c r="BR115" i="7"/>
  <c r="BQ115" i="7"/>
  <c r="BP115" i="7"/>
  <c r="BO115" i="7"/>
  <c r="BN115" i="7"/>
  <c r="BM115" i="7"/>
  <c r="BL115" i="7"/>
  <c r="BK115" i="7"/>
  <c r="BJ115" i="7"/>
  <c r="BI115" i="7"/>
  <c r="BH115" i="7"/>
  <c r="BG115" i="7"/>
  <c r="BF115" i="7"/>
  <c r="BE115" i="7"/>
  <c r="BD115" i="7"/>
  <c r="BC115" i="7"/>
  <c r="BB115" i="7"/>
  <c r="BA115" i="7"/>
  <c r="AZ115" i="7"/>
  <c r="AY115" i="7"/>
  <c r="AX115" i="7"/>
  <c r="AW115" i="7"/>
  <c r="AV115" i="7"/>
  <c r="AU115" i="7"/>
  <c r="AT115" i="7"/>
  <c r="AS115" i="7"/>
  <c r="AR115" i="7"/>
  <c r="AQ115" i="7"/>
  <c r="AP115" i="7"/>
  <c r="AO115" i="7"/>
  <c r="AN115" i="7"/>
  <c r="AM115" i="7"/>
  <c r="AL115" i="7"/>
  <c r="AK115" i="7"/>
  <c r="AJ115" i="7"/>
  <c r="AI115" i="7"/>
  <c r="AH115" i="7"/>
  <c r="AG115" i="7"/>
  <c r="AF115" i="7"/>
  <c r="AE115" i="7"/>
  <c r="AD115" i="7"/>
  <c r="AC115" i="7"/>
  <c r="AB115" i="7"/>
  <c r="AA115" i="7"/>
  <c r="Z115" i="7"/>
  <c r="Y115" i="7"/>
  <c r="X115" i="7"/>
  <c r="W115" i="7"/>
  <c r="V115" i="7"/>
  <c r="U115" i="7"/>
  <c r="T115" i="7"/>
  <c r="S115" i="7"/>
  <c r="R115" i="7"/>
  <c r="Q115" i="7"/>
  <c r="P115" i="7"/>
  <c r="O115" i="7"/>
  <c r="N115" i="7"/>
  <c r="M115" i="7"/>
  <c r="L115" i="7"/>
  <c r="K115" i="7"/>
  <c r="J115" i="7"/>
  <c r="I115" i="7"/>
  <c r="H115" i="7"/>
  <c r="G115" i="7"/>
  <c r="F115" i="7"/>
  <c r="E115" i="7"/>
  <c r="D115" i="7"/>
  <c r="C115" i="7"/>
  <c r="B115" i="7"/>
  <c r="CE114" i="7"/>
  <c r="CD114" i="7"/>
  <c r="CC114" i="7"/>
  <c r="CB114" i="7"/>
  <c r="CA114" i="7"/>
  <c r="BZ114" i="7"/>
  <c r="BY114" i="7"/>
  <c r="BX114" i="7"/>
  <c r="BW114" i="7"/>
  <c r="BV114" i="7"/>
  <c r="BU114" i="7"/>
  <c r="BT114" i="7"/>
  <c r="BS114" i="7"/>
  <c r="BR114" i="7"/>
  <c r="BQ114" i="7"/>
  <c r="BP114" i="7"/>
  <c r="BO114" i="7"/>
  <c r="BN114" i="7"/>
  <c r="BM114" i="7"/>
  <c r="BL114" i="7"/>
  <c r="BK114" i="7"/>
  <c r="BJ114" i="7"/>
  <c r="BI114" i="7"/>
  <c r="BH114" i="7"/>
  <c r="BG114" i="7"/>
  <c r="BF114" i="7"/>
  <c r="BE114" i="7"/>
  <c r="BD114" i="7"/>
  <c r="BC114" i="7"/>
  <c r="BB114" i="7"/>
  <c r="BA114" i="7"/>
  <c r="AZ114" i="7"/>
  <c r="AY114" i="7"/>
  <c r="AX114" i="7"/>
  <c r="AW114" i="7"/>
  <c r="AV114" i="7"/>
  <c r="AU114" i="7"/>
  <c r="AT114" i="7"/>
  <c r="AS114" i="7"/>
  <c r="AR114" i="7"/>
  <c r="AQ114" i="7"/>
  <c r="AP114" i="7"/>
  <c r="AO114" i="7"/>
  <c r="AN114" i="7"/>
  <c r="AM114" i="7"/>
  <c r="AL114" i="7"/>
  <c r="AK114" i="7"/>
  <c r="AJ114" i="7"/>
  <c r="AI114" i="7"/>
  <c r="AH114" i="7"/>
  <c r="AG114" i="7"/>
  <c r="AF114" i="7"/>
  <c r="AE114" i="7"/>
  <c r="AD114" i="7"/>
  <c r="AC114" i="7"/>
  <c r="AB114" i="7"/>
  <c r="AA114" i="7"/>
  <c r="Z114" i="7"/>
  <c r="Y114" i="7"/>
  <c r="X114" i="7"/>
  <c r="W114" i="7"/>
  <c r="V114" i="7"/>
  <c r="U114" i="7"/>
  <c r="T114" i="7"/>
  <c r="S114" i="7"/>
  <c r="R114" i="7"/>
  <c r="Q114" i="7"/>
  <c r="P114" i="7"/>
  <c r="O114" i="7"/>
  <c r="N114" i="7"/>
  <c r="M114" i="7"/>
  <c r="L114" i="7"/>
  <c r="K114" i="7"/>
  <c r="J114" i="7"/>
  <c r="I114" i="7"/>
  <c r="H114" i="7"/>
  <c r="G114" i="7"/>
  <c r="F114" i="7"/>
  <c r="E114" i="7"/>
  <c r="D114" i="7"/>
  <c r="C114" i="7"/>
  <c r="B114" i="7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AP113" i="7"/>
  <c r="AO113" i="7"/>
  <c r="AN113" i="7"/>
  <c r="AM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C113" i="7"/>
  <c r="B113" i="7"/>
  <c r="CE112" i="7"/>
  <c r="CD112" i="7"/>
  <c r="CC112" i="7"/>
  <c r="CB112" i="7"/>
  <c r="CA112" i="7"/>
  <c r="BZ112" i="7"/>
  <c r="BY112" i="7"/>
  <c r="BX112" i="7"/>
  <c r="BW112" i="7"/>
  <c r="BV112" i="7"/>
  <c r="BU112" i="7"/>
  <c r="BT112" i="7"/>
  <c r="BS112" i="7"/>
  <c r="BR112" i="7"/>
  <c r="BQ112" i="7"/>
  <c r="BP112" i="7"/>
  <c r="BO112" i="7"/>
  <c r="BN112" i="7"/>
  <c r="BM112" i="7"/>
  <c r="BL112" i="7"/>
  <c r="BK112" i="7"/>
  <c r="BJ112" i="7"/>
  <c r="BI112" i="7"/>
  <c r="BH112" i="7"/>
  <c r="BG112" i="7"/>
  <c r="BF112" i="7"/>
  <c r="BE112" i="7"/>
  <c r="BD112" i="7"/>
  <c r="BC112" i="7"/>
  <c r="BB112" i="7"/>
  <c r="BA112" i="7"/>
  <c r="AZ112" i="7"/>
  <c r="AY112" i="7"/>
  <c r="AX112" i="7"/>
  <c r="AW112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C112" i="7"/>
  <c r="B112" i="7"/>
  <c r="G91" i="7"/>
  <c r="K91" i="7" s="1"/>
  <c r="KY72" i="7"/>
  <c r="LE72" i="7" s="1"/>
  <c r="LK72" i="7" s="1"/>
  <c r="LQ72" i="7" s="1"/>
  <c r="LW72" i="7" s="1"/>
  <c r="MC72" i="7" s="1"/>
  <c r="MI72" i="7" s="1"/>
  <c r="MO72" i="7" s="1"/>
  <c r="MU72" i="7" s="1"/>
  <c r="NA72" i="7" s="1"/>
  <c r="NG72" i="7" s="1"/>
  <c r="NM72" i="7" s="1"/>
  <c r="NS72" i="7" s="1"/>
  <c r="NY72" i="7" s="1"/>
  <c r="OE72" i="7" s="1"/>
  <c r="OK72" i="7" s="1"/>
  <c r="OQ72" i="7" s="1"/>
  <c r="OW72" i="7" s="1"/>
  <c r="PC72" i="7" s="1"/>
  <c r="PI72" i="7" s="1"/>
  <c r="PO72" i="7" s="1"/>
  <c r="PU72" i="7" s="1"/>
  <c r="QA72" i="7" s="1"/>
  <c r="QG72" i="7" s="1"/>
  <c r="QM72" i="7" s="1"/>
  <c r="QS72" i="7" s="1"/>
  <c r="HM72" i="7"/>
  <c r="HS72" i="7" s="1"/>
  <c r="HY72" i="7" s="1"/>
  <c r="IE72" i="7" s="1"/>
  <c r="IK72" i="7" s="1"/>
  <c r="IQ72" i="7" s="1"/>
  <c r="IW72" i="7" s="1"/>
  <c r="JC72" i="7" s="1"/>
  <c r="JI72" i="7" s="1"/>
  <c r="JO72" i="7" s="1"/>
  <c r="JU72" i="7" s="1"/>
  <c r="KA72" i="7" s="1"/>
  <c r="KG72" i="7" s="1"/>
  <c r="KM72" i="7" s="1"/>
  <c r="KS72" i="7" s="1"/>
  <c r="DO72" i="7"/>
  <c r="DU72" i="7" s="1"/>
  <c r="EA72" i="7" s="1"/>
  <c r="EG72" i="7" s="1"/>
  <c r="EM72" i="7" s="1"/>
  <c r="ES72" i="7" s="1"/>
  <c r="EY72" i="7" s="1"/>
  <c r="FE72" i="7" s="1"/>
  <c r="FK72" i="7" s="1"/>
  <c r="FQ72" i="7" s="1"/>
  <c r="FW72" i="7" s="1"/>
  <c r="GC72" i="7" s="1"/>
  <c r="GI72" i="7" s="1"/>
  <c r="GO72" i="7" s="1"/>
  <c r="GU72" i="7" s="1"/>
  <c r="HA72" i="7" s="1"/>
  <c r="HG72" i="7" s="1"/>
  <c r="DC72" i="7"/>
  <c r="DI72" i="7" s="1"/>
  <c r="DU66" i="7"/>
  <c r="DU65" i="7"/>
  <c r="DE65" i="7"/>
  <c r="DU64" i="7"/>
  <c r="DK64" i="7"/>
  <c r="DE64" i="7"/>
  <c r="DE63" i="7"/>
  <c r="DK63" i="7" s="1"/>
  <c r="DQ63" i="7" s="1"/>
  <c r="DE62" i="7"/>
  <c r="DK62" i="7" s="1"/>
  <c r="DQ62" i="7" s="1"/>
  <c r="DW62" i="7" s="1"/>
  <c r="EM61" i="7"/>
  <c r="DW61" i="7"/>
  <c r="DE61" i="7"/>
  <c r="DK61" i="7" s="1"/>
  <c r="DQ61" i="7" s="1"/>
  <c r="EI60" i="7"/>
  <c r="DQ60" i="7"/>
  <c r="DW60" i="7" s="1"/>
  <c r="EC60" i="7" s="1"/>
  <c r="DK60" i="7"/>
  <c r="DE60" i="7"/>
  <c r="EX59" i="7"/>
  <c r="EY59" i="7" s="1"/>
  <c r="DW59" i="7"/>
  <c r="EC59" i="7" s="1"/>
  <c r="EI59" i="7" s="1"/>
  <c r="EO59" i="7" s="1"/>
  <c r="DE59" i="7"/>
  <c r="DK59" i="7" s="1"/>
  <c r="DQ59" i="7" s="1"/>
  <c r="DE58" i="7"/>
  <c r="DK58" i="7" s="1"/>
  <c r="DQ58" i="7" s="1"/>
  <c r="DW58" i="7" s="1"/>
  <c r="EC58" i="7" s="1"/>
  <c r="EI58" i="7" s="1"/>
  <c r="EO58" i="7" s="1"/>
  <c r="EU58" i="7" s="1"/>
  <c r="DE57" i="7"/>
  <c r="DK57" i="7" s="1"/>
  <c r="DQ57" i="7" s="1"/>
  <c r="DW57" i="7" s="1"/>
  <c r="EC57" i="7" s="1"/>
  <c r="EI57" i="7" s="1"/>
  <c r="EO57" i="7" s="1"/>
  <c r="EU57" i="7" s="1"/>
  <c r="FA57" i="7" s="1"/>
  <c r="DE56" i="7"/>
  <c r="DK56" i="7" s="1"/>
  <c r="DQ56" i="7" s="1"/>
  <c r="DW56" i="7" s="1"/>
  <c r="EC56" i="7" s="1"/>
  <c r="EI56" i="7" s="1"/>
  <c r="EO56" i="7" s="1"/>
  <c r="EU56" i="7" s="1"/>
  <c r="FA56" i="7" s="1"/>
  <c r="FG56" i="7" s="1"/>
  <c r="DQ55" i="7"/>
  <c r="DW55" i="7" s="1"/>
  <c r="EC55" i="7" s="1"/>
  <c r="EI55" i="7" s="1"/>
  <c r="EO55" i="7" s="1"/>
  <c r="EU55" i="7" s="1"/>
  <c r="FA55" i="7" s="1"/>
  <c r="FG55" i="7" s="1"/>
  <c r="FM55" i="7" s="1"/>
  <c r="DK55" i="7"/>
  <c r="DE55" i="7"/>
  <c r="EI54" i="7"/>
  <c r="EO54" i="7" s="1"/>
  <c r="EU54" i="7" s="1"/>
  <c r="FA54" i="7" s="1"/>
  <c r="FG54" i="7" s="1"/>
  <c r="FM54" i="7" s="1"/>
  <c r="FS54" i="7" s="1"/>
  <c r="EC54" i="7"/>
  <c r="DK54" i="7"/>
  <c r="DQ54" i="7" s="1"/>
  <c r="DW54" i="7" s="1"/>
  <c r="DE54" i="7"/>
  <c r="FM53" i="7"/>
  <c r="FS53" i="7" s="1"/>
  <c r="FY53" i="7" s="1"/>
  <c r="EI53" i="7"/>
  <c r="EO53" i="7" s="1"/>
  <c r="EU53" i="7" s="1"/>
  <c r="FA53" i="7" s="1"/>
  <c r="FG53" i="7" s="1"/>
  <c r="DQ53" i="7"/>
  <c r="DW53" i="7" s="1"/>
  <c r="EC53" i="7" s="1"/>
  <c r="DK53" i="7"/>
  <c r="DE53" i="7"/>
  <c r="DE52" i="7"/>
  <c r="DK52" i="7" s="1"/>
  <c r="DQ52" i="7" s="1"/>
  <c r="DW52" i="7" s="1"/>
  <c r="EC52" i="7" s="1"/>
  <c r="EI52" i="7" s="1"/>
  <c r="EO52" i="7" s="1"/>
  <c r="EU52" i="7" s="1"/>
  <c r="FA52" i="7" s="1"/>
  <c r="FG52" i="7" s="1"/>
  <c r="FM52" i="7" s="1"/>
  <c r="FS52" i="7" s="1"/>
  <c r="FY52" i="7" s="1"/>
  <c r="GE52" i="7" s="1"/>
  <c r="DQ51" i="7"/>
  <c r="DW51" i="7" s="1"/>
  <c r="EC51" i="7" s="1"/>
  <c r="EI51" i="7" s="1"/>
  <c r="EO51" i="7" s="1"/>
  <c r="EU51" i="7" s="1"/>
  <c r="FA51" i="7" s="1"/>
  <c r="FG51" i="7" s="1"/>
  <c r="FM51" i="7" s="1"/>
  <c r="FS51" i="7" s="1"/>
  <c r="FY51" i="7" s="1"/>
  <c r="GE51" i="7" s="1"/>
  <c r="GK51" i="7" s="1"/>
  <c r="DE51" i="7"/>
  <c r="DK51" i="7" s="1"/>
  <c r="DW50" i="7"/>
  <c r="EC50" i="7" s="1"/>
  <c r="EI50" i="7" s="1"/>
  <c r="EO50" i="7" s="1"/>
  <c r="EU50" i="7" s="1"/>
  <c r="FA50" i="7" s="1"/>
  <c r="FG50" i="7" s="1"/>
  <c r="FM50" i="7" s="1"/>
  <c r="FS50" i="7" s="1"/>
  <c r="FY50" i="7" s="1"/>
  <c r="GE50" i="7" s="1"/>
  <c r="GK50" i="7" s="1"/>
  <c r="GQ50" i="7" s="1"/>
  <c r="DK50" i="7"/>
  <c r="DQ50" i="7" s="1"/>
  <c r="DE50" i="7"/>
  <c r="DE49" i="7"/>
  <c r="DK49" i="7" s="1"/>
  <c r="DQ49" i="7" s="1"/>
  <c r="DW49" i="7" s="1"/>
  <c r="EC49" i="7" s="1"/>
  <c r="EI49" i="7" s="1"/>
  <c r="EO49" i="7" s="1"/>
  <c r="EU49" i="7" s="1"/>
  <c r="FA49" i="7" s="1"/>
  <c r="FG49" i="7" s="1"/>
  <c r="FM49" i="7" s="1"/>
  <c r="FS49" i="7" s="1"/>
  <c r="FY49" i="7" s="1"/>
  <c r="GE49" i="7" s="1"/>
  <c r="GK49" i="7" s="1"/>
  <c r="GQ49" i="7" s="1"/>
  <c r="GW49" i="7" s="1"/>
  <c r="DE48" i="7"/>
  <c r="DK48" i="7" s="1"/>
  <c r="DQ48" i="7" s="1"/>
  <c r="DW48" i="7" s="1"/>
  <c r="EC48" i="7" s="1"/>
  <c r="EI48" i="7" s="1"/>
  <c r="EO48" i="7" s="1"/>
  <c r="EU48" i="7" s="1"/>
  <c r="FA48" i="7" s="1"/>
  <c r="FG48" i="7" s="1"/>
  <c r="FM48" i="7" s="1"/>
  <c r="FS48" i="7" s="1"/>
  <c r="FY48" i="7" s="1"/>
  <c r="GE48" i="7" s="1"/>
  <c r="GK48" i="7" s="1"/>
  <c r="GQ48" i="7" s="1"/>
  <c r="GW48" i="7" s="1"/>
  <c r="HC48" i="7" s="1"/>
  <c r="GQ47" i="7"/>
  <c r="GW47" i="7" s="1"/>
  <c r="HC47" i="7" s="1"/>
  <c r="HI47" i="7" s="1"/>
  <c r="EU47" i="7"/>
  <c r="FA47" i="7" s="1"/>
  <c r="FG47" i="7" s="1"/>
  <c r="FM47" i="7" s="1"/>
  <c r="FS47" i="7" s="1"/>
  <c r="FY47" i="7" s="1"/>
  <c r="GE47" i="7" s="1"/>
  <c r="GK47" i="7" s="1"/>
  <c r="DW47" i="7"/>
  <c r="EC47" i="7" s="1"/>
  <c r="EI47" i="7" s="1"/>
  <c r="EO47" i="7" s="1"/>
  <c r="DK47" i="7"/>
  <c r="DQ47" i="7" s="1"/>
  <c r="DE47" i="7"/>
  <c r="GQ46" i="7"/>
  <c r="GW46" i="7" s="1"/>
  <c r="HC46" i="7" s="1"/>
  <c r="HI46" i="7" s="1"/>
  <c r="HO46" i="7" s="1"/>
  <c r="EU46" i="7"/>
  <c r="FA46" i="7" s="1"/>
  <c r="FG46" i="7" s="1"/>
  <c r="FM46" i="7" s="1"/>
  <c r="FS46" i="7" s="1"/>
  <c r="FY46" i="7" s="1"/>
  <c r="GE46" i="7" s="1"/>
  <c r="GK46" i="7" s="1"/>
  <c r="DW46" i="7"/>
  <c r="EC46" i="7" s="1"/>
  <c r="EI46" i="7" s="1"/>
  <c r="EO46" i="7" s="1"/>
  <c r="DK46" i="7"/>
  <c r="DQ46" i="7" s="1"/>
  <c r="DE46" i="7"/>
  <c r="DE45" i="7"/>
  <c r="DK45" i="7" s="1"/>
  <c r="DQ45" i="7" s="1"/>
  <c r="DW45" i="7" s="1"/>
  <c r="EC45" i="7" s="1"/>
  <c r="EI45" i="7" s="1"/>
  <c r="EO45" i="7" s="1"/>
  <c r="EU45" i="7" s="1"/>
  <c r="FA45" i="7" s="1"/>
  <c r="FG45" i="7" s="1"/>
  <c r="FM45" i="7" s="1"/>
  <c r="FS45" i="7" s="1"/>
  <c r="FY45" i="7" s="1"/>
  <c r="GE45" i="7" s="1"/>
  <c r="GK45" i="7" s="1"/>
  <c r="GQ45" i="7" s="1"/>
  <c r="GW45" i="7" s="1"/>
  <c r="HC45" i="7" s="1"/>
  <c r="HI45" i="7" s="1"/>
  <c r="HO45" i="7" s="1"/>
  <c r="HU45" i="7" s="1"/>
  <c r="DE44" i="7"/>
  <c r="DK44" i="7" s="1"/>
  <c r="DQ44" i="7" s="1"/>
  <c r="DW44" i="7" s="1"/>
  <c r="EC44" i="7" s="1"/>
  <c r="EI44" i="7" s="1"/>
  <c r="EO44" i="7" s="1"/>
  <c r="EU44" i="7" s="1"/>
  <c r="FA44" i="7" s="1"/>
  <c r="FG44" i="7" s="1"/>
  <c r="FM44" i="7" s="1"/>
  <c r="FS44" i="7" s="1"/>
  <c r="FY44" i="7" s="1"/>
  <c r="GE44" i="7" s="1"/>
  <c r="GK44" i="7" s="1"/>
  <c r="GQ44" i="7" s="1"/>
  <c r="GW44" i="7" s="1"/>
  <c r="HC44" i="7" s="1"/>
  <c r="HI44" i="7" s="1"/>
  <c r="HO44" i="7" s="1"/>
  <c r="HU44" i="7" s="1"/>
  <c r="IA44" i="7" s="1"/>
  <c r="DW43" i="7"/>
  <c r="EC43" i="7" s="1"/>
  <c r="EI43" i="7" s="1"/>
  <c r="EO43" i="7" s="1"/>
  <c r="EU43" i="7" s="1"/>
  <c r="FA43" i="7" s="1"/>
  <c r="FG43" i="7" s="1"/>
  <c r="FM43" i="7" s="1"/>
  <c r="FS43" i="7" s="1"/>
  <c r="FY43" i="7" s="1"/>
  <c r="GE43" i="7" s="1"/>
  <c r="GK43" i="7" s="1"/>
  <c r="GQ43" i="7" s="1"/>
  <c r="GW43" i="7" s="1"/>
  <c r="HC43" i="7" s="1"/>
  <c r="HI43" i="7" s="1"/>
  <c r="HO43" i="7" s="1"/>
  <c r="HU43" i="7" s="1"/>
  <c r="IA43" i="7" s="1"/>
  <c r="IG43" i="7" s="1"/>
  <c r="DE43" i="7"/>
  <c r="DK43" i="7" s="1"/>
  <c r="DQ43" i="7" s="1"/>
  <c r="DW42" i="7"/>
  <c r="EC42" i="7" s="1"/>
  <c r="EI42" i="7" s="1"/>
  <c r="EO42" i="7" s="1"/>
  <c r="EU42" i="7" s="1"/>
  <c r="FA42" i="7" s="1"/>
  <c r="FG42" i="7" s="1"/>
  <c r="FM42" i="7" s="1"/>
  <c r="FS42" i="7" s="1"/>
  <c r="FY42" i="7" s="1"/>
  <c r="GE42" i="7" s="1"/>
  <c r="GK42" i="7" s="1"/>
  <c r="GQ42" i="7" s="1"/>
  <c r="GW42" i="7" s="1"/>
  <c r="HC42" i="7" s="1"/>
  <c r="HI42" i="7" s="1"/>
  <c r="HO42" i="7" s="1"/>
  <c r="HU42" i="7" s="1"/>
  <c r="IA42" i="7" s="1"/>
  <c r="IG42" i="7" s="1"/>
  <c r="IM42" i="7" s="1"/>
  <c r="DE42" i="7"/>
  <c r="DK42" i="7" s="1"/>
  <c r="DQ42" i="7" s="1"/>
  <c r="DW41" i="7"/>
  <c r="EC41" i="7" s="1"/>
  <c r="EI41" i="7" s="1"/>
  <c r="EO41" i="7" s="1"/>
  <c r="EU41" i="7" s="1"/>
  <c r="FA41" i="7" s="1"/>
  <c r="FG41" i="7" s="1"/>
  <c r="FM41" i="7" s="1"/>
  <c r="FS41" i="7" s="1"/>
  <c r="FY41" i="7" s="1"/>
  <c r="GE41" i="7" s="1"/>
  <c r="GK41" i="7" s="1"/>
  <c r="GQ41" i="7" s="1"/>
  <c r="GW41" i="7" s="1"/>
  <c r="HC41" i="7" s="1"/>
  <c r="HI41" i="7" s="1"/>
  <c r="HO41" i="7" s="1"/>
  <c r="HU41" i="7" s="1"/>
  <c r="IA41" i="7" s="1"/>
  <c r="IG41" i="7" s="1"/>
  <c r="IM41" i="7" s="1"/>
  <c r="IS41" i="7" s="1"/>
  <c r="DE41" i="7"/>
  <c r="DK41" i="7" s="1"/>
  <c r="DQ41" i="7" s="1"/>
  <c r="DE40" i="7"/>
  <c r="DK40" i="7" s="1"/>
  <c r="DQ40" i="7" s="1"/>
  <c r="DW40" i="7" s="1"/>
  <c r="EC40" i="7" s="1"/>
  <c r="EI40" i="7" s="1"/>
  <c r="EO40" i="7" s="1"/>
  <c r="EU40" i="7" s="1"/>
  <c r="FA40" i="7" s="1"/>
  <c r="FG40" i="7" s="1"/>
  <c r="FM40" i="7" s="1"/>
  <c r="FS40" i="7" s="1"/>
  <c r="FY40" i="7" s="1"/>
  <c r="GE40" i="7" s="1"/>
  <c r="GK40" i="7" s="1"/>
  <c r="GQ40" i="7" s="1"/>
  <c r="GW40" i="7" s="1"/>
  <c r="HC40" i="7" s="1"/>
  <c r="HI40" i="7" s="1"/>
  <c r="HO40" i="7" s="1"/>
  <c r="HU40" i="7" s="1"/>
  <c r="IA40" i="7" s="1"/>
  <c r="IG40" i="7" s="1"/>
  <c r="IM40" i="7" s="1"/>
  <c r="IS40" i="7" s="1"/>
  <c r="IY40" i="7" s="1"/>
  <c r="HO39" i="7"/>
  <c r="HU39" i="7" s="1"/>
  <c r="IA39" i="7" s="1"/>
  <c r="IG39" i="7" s="1"/>
  <c r="IM39" i="7" s="1"/>
  <c r="IS39" i="7" s="1"/>
  <c r="IY39" i="7" s="1"/>
  <c r="FY39" i="7"/>
  <c r="GE39" i="7" s="1"/>
  <c r="GK39" i="7" s="1"/>
  <c r="GQ39" i="7" s="1"/>
  <c r="GW39" i="7" s="1"/>
  <c r="HC39" i="7" s="1"/>
  <c r="HI39" i="7" s="1"/>
  <c r="DW39" i="7"/>
  <c r="EC39" i="7" s="1"/>
  <c r="EI39" i="7" s="1"/>
  <c r="EO39" i="7" s="1"/>
  <c r="EU39" i="7" s="1"/>
  <c r="FA39" i="7" s="1"/>
  <c r="FG39" i="7" s="1"/>
  <c r="FM39" i="7" s="1"/>
  <c r="FS39" i="7" s="1"/>
  <c r="DE39" i="7"/>
  <c r="DK39" i="7" s="1"/>
  <c r="DQ39" i="7" s="1"/>
  <c r="FS38" i="7"/>
  <c r="FY38" i="7" s="1"/>
  <c r="GE38" i="7" s="1"/>
  <c r="GK38" i="7" s="1"/>
  <c r="GQ38" i="7" s="1"/>
  <c r="GW38" i="7" s="1"/>
  <c r="HC38" i="7" s="1"/>
  <c r="HI38" i="7" s="1"/>
  <c r="HO38" i="7" s="1"/>
  <c r="HU38" i="7" s="1"/>
  <c r="IA38" i="7" s="1"/>
  <c r="IG38" i="7" s="1"/>
  <c r="IM38" i="7" s="1"/>
  <c r="IS38" i="7" s="1"/>
  <c r="IY38" i="7" s="1"/>
  <c r="JE38" i="7" s="1"/>
  <c r="JK38" i="7" s="1"/>
  <c r="DE38" i="7"/>
  <c r="DK38" i="7" s="1"/>
  <c r="DQ38" i="7" s="1"/>
  <c r="DW38" i="7" s="1"/>
  <c r="EC38" i="7" s="1"/>
  <c r="EI38" i="7" s="1"/>
  <c r="EO38" i="7" s="1"/>
  <c r="EU38" i="7" s="1"/>
  <c r="FA38" i="7" s="1"/>
  <c r="FG38" i="7" s="1"/>
  <c r="FM38" i="7" s="1"/>
  <c r="GQ37" i="7"/>
  <c r="GW37" i="7" s="1"/>
  <c r="HC37" i="7" s="1"/>
  <c r="HI37" i="7" s="1"/>
  <c r="HO37" i="7" s="1"/>
  <c r="HU37" i="7" s="1"/>
  <c r="IA37" i="7" s="1"/>
  <c r="IG37" i="7" s="1"/>
  <c r="IM37" i="7" s="1"/>
  <c r="IS37" i="7" s="1"/>
  <c r="IY37" i="7" s="1"/>
  <c r="JE37" i="7" s="1"/>
  <c r="JK37" i="7" s="1"/>
  <c r="JQ37" i="7" s="1"/>
  <c r="DE37" i="7"/>
  <c r="DK37" i="7" s="1"/>
  <c r="DQ37" i="7" s="1"/>
  <c r="DW37" i="7" s="1"/>
  <c r="EC37" i="7" s="1"/>
  <c r="EI37" i="7" s="1"/>
  <c r="EO37" i="7" s="1"/>
  <c r="EU37" i="7" s="1"/>
  <c r="FA37" i="7" s="1"/>
  <c r="FG37" i="7" s="1"/>
  <c r="FM37" i="7" s="1"/>
  <c r="FS37" i="7" s="1"/>
  <c r="FY37" i="7" s="1"/>
  <c r="GE37" i="7" s="1"/>
  <c r="GK37" i="7" s="1"/>
  <c r="DE36" i="7"/>
  <c r="DK36" i="7" s="1"/>
  <c r="DQ36" i="7" s="1"/>
  <c r="DW36" i="7" s="1"/>
  <c r="EC36" i="7" s="1"/>
  <c r="EI36" i="7" s="1"/>
  <c r="EO36" i="7" s="1"/>
  <c r="EU36" i="7" s="1"/>
  <c r="FA36" i="7" s="1"/>
  <c r="FG36" i="7" s="1"/>
  <c r="FM36" i="7" s="1"/>
  <c r="FS36" i="7" s="1"/>
  <c r="FY36" i="7" s="1"/>
  <c r="GE36" i="7" s="1"/>
  <c r="GK36" i="7" s="1"/>
  <c r="GQ36" i="7" s="1"/>
  <c r="GW36" i="7" s="1"/>
  <c r="HC36" i="7" s="1"/>
  <c r="HI36" i="7" s="1"/>
  <c r="HO36" i="7" s="1"/>
  <c r="HU36" i="7" s="1"/>
  <c r="IA36" i="7" s="1"/>
  <c r="IG36" i="7" s="1"/>
  <c r="IM36" i="7" s="1"/>
  <c r="IS36" i="7" s="1"/>
  <c r="IY36" i="7" s="1"/>
  <c r="JE36" i="7" s="1"/>
  <c r="JK36" i="7" s="1"/>
  <c r="JQ36" i="7" s="1"/>
  <c r="JW36" i="7" s="1"/>
  <c r="DK35" i="7"/>
  <c r="DQ35" i="7" s="1"/>
  <c r="DW35" i="7" s="1"/>
  <c r="EC35" i="7" s="1"/>
  <c r="EI35" i="7" s="1"/>
  <c r="EO35" i="7" s="1"/>
  <c r="EU35" i="7" s="1"/>
  <c r="FA35" i="7" s="1"/>
  <c r="FG35" i="7" s="1"/>
  <c r="FM35" i="7" s="1"/>
  <c r="FS35" i="7" s="1"/>
  <c r="FY35" i="7" s="1"/>
  <c r="GE35" i="7" s="1"/>
  <c r="GK35" i="7" s="1"/>
  <c r="GQ35" i="7" s="1"/>
  <c r="GW35" i="7" s="1"/>
  <c r="HC35" i="7" s="1"/>
  <c r="HI35" i="7" s="1"/>
  <c r="HO35" i="7" s="1"/>
  <c r="HU35" i="7" s="1"/>
  <c r="IA35" i="7" s="1"/>
  <c r="IG35" i="7" s="1"/>
  <c r="IM35" i="7" s="1"/>
  <c r="IS35" i="7" s="1"/>
  <c r="IY35" i="7" s="1"/>
  <c r="JE35" i="7" s="1"/>
  <c r="JK35" i="7" s="1"/>
  <c r="JQ35" i="7" s="1"/>
  <c r="JW35" i="7" s="1"/>
  <c r="KC35" i="7" s="1"/>
  <c r="DE35" i="7"/>
  <c r="JK34" i="7"/>
  <c r="JQ34" i="7" s="1"/>
  <c r="JW34" i="7" s="1"/>
  <c r="KC34" i="7" s="1"/>
  <c r="KI34" i="7" s="1"/>
  <c r="FG34" i="7"/>
  <c r="FM34" i="7" s="1"/>
  <c r="FS34" i="7" s="1"/>
  <c r="FY34" i="7" s="1"/>
  <c r="GE34" i="7" s="1"/>
  <c r="GK34" i="7" s="1"/>
  <c r="GQ34" i="7" s="1"/>
  <c r="GW34" i="7" s="1"/>
  <c r="HC34" i="7" s="1"/>
  <c r="HI34" i="7" s="1"/>
  <c r="HO34" i="7" s="1"/>
  <c r="HU34" i="7" s="1"/>
  <c r="IA34" i="7" s="1"/>
  <c r="IG34" i="7" s="1"/>
  <c r="IM34" i="7" s="1"/>
  <c r="IS34" i="7" s="1"/>
  <c r="IY34" i="7" s="1"/>
  <c r="JE34" i="7" s="1"/>
  <c r="DW34" i="7"/>
  <c r="EC34" i="7" s="1"/>
  <c r="EI34" i="7" s="1"/>
  <c r="EO34" i="7" s="1"/>
  <c r="EU34" i="7" s="1"/>
  <c r="FA34" i="7" s="1"/>
  <c r="DK34" i="7"/>
  <c r="DQ34" i="7" s="1"/>
  <c r="DE34" i="7"/>
  <c r="DE33" i="7"/>
  <c r="DK33" i="7" s="1"/>
  <c r="DQ33" i="7" s="1"/>
  <c r="DW33" i="7" s="1"/>
  <c r="EC33" i="7" s="1"/>
  <c r="EI33" i="7" s="1"/>
  <c r="EO33" i="7" s="1"/>
  <c r="EU33" i="7" s="1"/>
  <c r="FA33" i="7" s="1"/>
  <c r="FG33" i="7" s="1"/>
  <c r="FM33" i="7" s="1"/>
  <c r="FS33" i="7" s="1"/>
  <c r="FY33" i="7" s="1"/>
  <c r="GE33" i="7" s="1"/>
  <c r="GK33" i="7" s="1"/>
  <c r="GQ33" i="7" s="1"/>
  <c r="GW33" i="7" s="1"/>
  <c r="HC33" i="7" s="1"/>
  <c r="HI33" i="7" s="1"/>
  <c r="HO33" i="7" s="1"/>
  <c r="HU33" i="7" s="1"/>
  <c r="IA33" i="7" s="1"/>
  <c r="IG33" i="7" s="1"/>
  <c r="IM33" i="7" s="1"/>
  <c r="IS33" i="7" s="1"/>
  <c r="IY33" i="7" s="1"/>
  <c r="JE33" i="7" s="1"/>
  <c r="JK33" i="7" s="1"/>
  <c r="JQ33" i="7" s="1"/>
  <c r="JW33" i="7" s="1"/>
  <c r="KC33" i="7" s="1"/>
  <c r="KI33" i="7" s="1"/>
  <c r="KO33" i="7" s="1"/>
  <c r="DE32" i="7"/>
  <c r="DK32" i="7" s="1"/>
  <c r="DQ32" i="7" s="1"/>
  <c r="DW32" i="7" s="1"/>
  <c r="EC32" i="7" s="1"/>
  <c r="EI32" i="7" s="1"/>
  <c r="EO32" i="7" s="1"/>
  <c r="EU32" i="7" s="1"/>
  <c r="FA32" i="7" s="1"/>
  <c r="FG32" i="7" s="1"/>
  <c r="FM32" i="7" s="1"/>
  <c r="FS32" i="7" s="1"/>
  <c r="FY32" i="7" s="1"/>
  <c r="GE32" i="7" s="1"/>
  <c r="GK32" i="7" s="1"/>
  <c r="GQ32" i="7" s="1"/>
  <c r="GW32" i="7" s="1"/>
  <c r="HC32" i="7" s="1"/>
  <c r="HI32" i="7" s="1"/>
  <c r="HO32" i="7" s="1"/>
  <c r="HU32" i="7" s="1"/>
  <c r="IA32" i="7" s="1"/>
  <c r="IG32" i="7" s="1"/>
  <c r="IM32" i="7" s="1"/>
  <c r="IS32" i="7" s="1"/>
  <c r="IY32" i="7" s="1"/>
  <c r="JE32" i="7" s="1"/>
  <c r="JK32" i="7" s="1"/>
  <c r="JQ32" i="7" s="1"/>
  <c r="JW32" i="7" s="1"/>
  <c r="KC32" i="7" s="1"/>
  <c r="KI32" i="7" s="1"/>
  <c r="KO32" i="7" s="1"/>
  <c r="KU32" i="7" s="1"/>
  <c r="EU31" i="7"/>
  <c r="FA31" i="7" s="1"/>
  <c r="FG31" i="7" s="1"/>
  <c r="FM31" i="7" s="1"/>
  <c r="FS31" i="7" s="1"/>
  <c r="FY31" i="7" s="1"/>
  <c r="GE31" i="7" s="1"/>
  <c r="GK31" i="7" s="1"/>
  <c r="GQ31" i="7" s="1"/>
  <c r="GW31" i="7" s="1"/>
  <c r="HC31" i="7" s="1"/>
  <c r="HI31" i="7" s="1"/>
  <c r="HO31" i="7" s="1"/>
  <c r="HU31" i="7" s="1"/>
  <c r="IA31" i="7" s="1"/>
  <c r="IG31" i="7" s="1"/>
  <c r="IM31" i="7" s="1"/>
  <c r="IS31" i="7" s="1"/>
  <c r="IY31" i="7" s="1"/>
  <c r="JE31" i="7" s="1"/>
  <c r="JK31" i="7" s="1"/>
  <c r="JQ31" i="7" s="1"/>
  <c r="JW31" i="7" s="1"/>
  <c r="KC31" i="7" s="1"/>
  <c r="KI31" i="7" s="1"/>
  <c r="KO31" i="7" s="1"/>
  <c r="KU31" i="7" s="1"/>
  <c r="LA31" i="7" s="1"/>
  <c r="DW31" i="7"/>
  <c r="EC31" i="7" s="1"/>
  <c r="EI31" i="7" s="1"/>
  <c r="EO31" i="7" s="1"/>
  <c r="DK31" i="7"/>
  <c r="DQ31" i="7" s="1"/>
  <c r="DE31" i="7"/>
  <c r="DK30" i="7"/>
  <c r="DQ30" i="7" s="1"/>
  <c r="DW30" i="7" s="1"/>
  <c r="EC30" i="7" s="1"/>
  <c r="EI30" i="7" s="1"/>
  <c r="EO30" i="7" s="1"/>
  <c r="EU30" i="7" s="1"/>
  <c r="FA30" i="7" s="1"/>
  <c r="FG30" i="7" s="1"/>
  <c r="FM30" i="7" s="1"/>
  <c r="FS30" i="7" s="1"/>
  <c r="FY30" i="7" s="1"/>
  <c r="GE30" i="7" s="1"/>
  <c r="GK30" i="7" s="1"/>
  <c r="GQ30" i="7" s="1"/>
  <c r="GW30" i="7" s="1"/>
  <c r="HC30" i="7" s="1"/>
  <c r="HI30" i="7" s="1"/>
  <c r="HO30" i="7" s="1"/>
  <c r="HU30" i="7" s="1"/>
  <c r="IA30" i="7" s="1"/>
  <c r="IG30" i="7" s="1"/>
  <c r="IM30" i="7" s="1"/>
  <c r="IS30" i="7" s="1"/>
  <c r="IY30" i="7" s="1"/>
  <c r="JE30" i="7" s="1"/>
  <c r="JK30" i="7" s="1"/>
  <c r="JQ30" i="7" s="1"/>
  <c r="JW30" i="7" s="1"/>
  <c r="KC30" i="7" s="1"/>
  <c r="KI30" i="7" s="1"/>
  <c r="KO30" i="7" s="1"/>
  <c r="KU30" i="7" s="1"/>
  <c r="LA30" i="7" s="1"/>
  <c r="LG30" i="7" s="1"/>
  <c r="DE30" i="7"/>
  <c r="DE29" i="7"/>
  <c r="DK29" i="7" s="1"/>
  <c r="DQ29" i="7" s="1"/>
  <c r="DW29" i="7" s="1"/>
  <c r="EC29" i="7" s="1"/>
  <c r="EI29" i="7" s="1"/>
  <c r="EO29" i="7" s="1"/>
  <c r="EU29" i="7" s="1"/>
  <c r="FA29" i="7" s="1"/>
  <c r="FG29" i="7" s="1"/>
  <c r="FM29" i="7" s="1"/>
  <c r="FS29" i="7" s="1"/>
  <c r="FY29" i="7" s="1"/>
  <c r="GE29" i="7" s="1"/>
  <c r="GK29" i="7" s="1"/>
  <c r="GQ29" i="7" s="1"/>
  <c r="GW29" i="7" s="1"/>
  <c r="HC29" i="7" s="1"/>
  <c r="HI29" i="7" s="1"/>
  <c r="HO29" i="7" s="1"/>
  <c r="HU29" i="7" s="1"/>
  <c r="IA29" i="7" s="1"/>
  <c r="IG29" i="7" s="1"/>
  <c r="IM29" i="7" s="1"/>
  <c r="IS29" i="7" s="1"/>
  <c r="IY29" i="7" s="1"/>
  <c r="JE29" i="7" s="1"/>
  <c r="JK29" i="7" s="1"/>
  <c r="JQ29" i="7" s="1"/>
  <c r="JW29" i="7" s="1"/>
  <c r="KC29" i="7" s="1"/>
  <c r="KI29" i="7" s="1"/>
  <c r="KO29" i="7" s="1"/>
  <c r="KU29" i="7" s="1"/>
  <c r="LA29" i="7" s="1"/>
  <c r="LG29" i="7" s="1"/>
  <c r="LM29" i="7" s="1"/>
  <c r="DE28" i="7"/>
  <c r="DK28" i="7" s="1"/>
  <c r="DQ28" i="7" s="1"/>
  <c r="DW28" i="7" s="1"/>
  <c r="EC28" i="7" s="1"/>
  <c r="EI28" i="7" s="1"/>
  <c r="EO28" i="7" s="1"/>
  <c r="EU28" i="7" s="1"/>
  <c r="FA28" i="7" s="1"/>
  <c r="FG28" i="7" s="1"/>
  <c r="FM28" i="7" s="1"/>
  <c r="FS28" i="7" s="1"/>
  <c r="FY28" i="7" s="1"/>
  <c r="GE28" i="7" s="1"/>
  <c r="GK28" i="7" s="1"/>
  <c r="GQ28" i="7" s="1"/>
  <c r="GW28" i="7" s="1"/>
  <c r="HC28" i="7" s="1"/>
  <c r="HI28" i="7" s="1"/>
  <c r="HO28" i="7" s="1"/>
  <c r="HU28" i="7" s="1"/>
  <c r="IA28" i="7" s="1"/>
  <c r="IG28" i="7" s="1"/>
  <c r="IM28" i="7" s="1"/>
  <c r="IS28" i="7" s="1"/>
  <c r="IY28" i="7" s="1"/>
  <c r="JE28" i="7" s="1"/>
  <c r="JK28" i="7" s="1"/>
  <c r="JQ28" i="7" s="1"/>
  <c r="JW28" i="7" s="1"/>
  <c r="KC28" i="7" s="1"/>
  <c r="KI28" i="7" s="1"/>
  <c r="KO28" i="7" s="1"/>
  <c r="KU28" i="7" s="1"/>
  <c r="LA28" i="7" s="1"/>
  <c r="LG28" i="7" s="1"/>
  <c r="LM28" i="7" s="1"/>
  <c r="LS28" i="7" s="1"/>
  <c r="IM27" i="7"/>
  <c r="IS27" i="7" s="1"/>
  <c r="IY27" i="7" s="1"/>
  <c r="JE27" i="7" s="1"/>
  <c r="JK27" i="7" s="1"/>
  <c r="JQ27" i="7" s="1"/>
  <c r="JW27" i="7" s="1"/>
  <c r="KC27" i="7" s="1"/>
  <c r="KI27" i="7" s="1"/>
  <c r="KO27" i="7" s="1"/>
  <c r="KU27" i="7" s="1"/>
  <c r="LA27" i="7" s="1"/>
  <c r="LG27" i="7" s="1"/>
  <c r="LM27" i="7" s="1"/>
  <c r="LS27" i="7" s="1"/>
  <c r="LY27" i="7" s="1"/>
  <c r="DQ27" i="7"/>
  <c r="DW27" i="7" s="1"/>
  <c r="EC27" i="7" s="1"/>
  <c r="EI27" i="7" s="1"/>
  <c r="EO27" i="7" s="1"/>
  <c r="EU27" i="7" s="1"/>
  <c r="FA27" i="7" s="1"/>
  <c r="FG27" i="7" s="1"/>
  <c r="FM27" i="7" s="1"/>
  <c r="FS27" i="7" s="1"/>
  <c r="FY27" i="7" s="1"/>
  <c r="GE27" i="7" s="1"/>
  <c r="GK27" i="7" s="1"/>
  <c r="GQ27" i="7" s="1"/>
  <c r="GW27" i="7" s="1"/>
  <c r="HC27" i="7" s="1"/>
  <c r="HI27" i="7" s="1"/>
  <c r="HO27" i="7" s="1"/>
  <c r="HU27" i="7" s="1"/>
  <c r="IA27" i="7" s="1"/>
  <c r="IG27" i="7" s="1"/>
  <c r="DE27" i="7"/>
  <c r="DK27" i="7" s="1"/>
  <c r="IG26" i="7"/>
  <c r="IM26" i="7" s="1"/>
  <c r="IS26" i="7" s="1"/>
  <c r="IY26" i="7" s="1"/>
  <c r="JE26" i="7" s="1"/>
  <c r="JK26" i="7" s="1"/>
  <c r="JQ26" i="7" s="1"/>
  <c r="JW26" i="7" s="1"/>
  <c r="KC26" i="7" s="1"/>
  <c r="KI26" i="7" s="1"/>
  <c r="KO26" i="7" s="1"/>
  <c r="KU26" i="7" s="1"/>
  <c r="LA26" i="7" s="1"/>
  <c r="LG26" i="7" s="1"/>
  <c r="LM26" i="7" s="1"/>
  <c r="LS26" i="7" s="1"/>
  <c r="LY26" i="7" s="1"/>
  <c r="ME26" i="7" s="1"/>
  <c r="EO26" i="7"/>
  <c r="EU26" i="7" s="1"/>
  <c r="FA26" i="7" s="1"/>
  <c r="FG26" i="7" s="1"/>
  <c r="FM26" i="7" s="1"/>
  <c r="FS26" i="7" s="1"/>
  <c r="FY26" i="7" s="1"/>
  <c r="GE26" i="7" s="1"/>
  <c r="GK26" i="7" s="1"/>
  <c r="GQ26" i="7" s="1"/>
  <c r="GW26" i="7" s="1"/>
  <c r="HC26" i="7" s="1"/>
  <c r="HI26" i="7" s="1"/>
  <c r="HO26" i="7" s="1"/>
  <c r="HU26" i="7" s="1"/>
  <c r="IA26" i="7" s="1"/>
  <c r="EC26" i="7"/>
  <c r="EI26" i="7" s="1"/>
  <c r="DQ26" i="7"/>
  <c r="DW26" i="7" s="1"/>
  <c r="DE26" i="7"/>
  <c r="DK26" i="7" s="1"/>
  <c r="DE25" i="7"/>
  <c r="DK25" i="7" s="1"/>
  <c r="DQ25" i="7" s="1"/>
  <c r="DW25" i="7" s="1"/>
  <c r="EC25" i="7" s="1"/>
  <c r="EI25" i="7" s="1"/>
  <c r="EO25" i="7" s="1"/>
  <c r="EU25" i="7" s="1"/>
  <c r="FA25" i="7" s="1"/>
  <c r="FG25" i="7" s="1"/>
  <c r="FM25" i="7" s="1"/>
  <c r="FS25" i="7" s="1"/>
  <c r="FY25" i="7" s="1"/>
  <c r="GE25" i="7" s="1"/>
  <c r="GK25" i="7" s="1"/>
  <c r="GQ25" i="7" s="1"/>
  <c r="GW25" i="7" s="1"/>
  <c r="HC25" i="7" s="1"/>
  <c r="HI25" i="7" s="1"/>
  <c r="HO25" i="7" s="1"/>
  <c r="HU25" i="7" s="1"/>
  <c r="IA25" i="7" s="1"/>
  <c r="IG25" i="7" s="1"/>
  <c r="IM25" i="7" s="1"/>
  <c r="IS25" i="7" s="1"/>
  <c r="IY25" i="7" s="1"/>
  <c r="JE25" i="7" s="1"/>
  <c r="JK25" i="7" s="1"/>
  <c r="JQ25" i="7" s="1"/>
  <c r="JW25" i="7" s="1"/>
  <c r="KC25" i="7" s="1"/>
  <c r="KI25" i="7" s="1"/>
  <c r="KO25" i="7" s="1"/>
  <c r="KU25" i="7" s="1"/>
  <c r="LA25" i="7" s="1"/>
  <c r="LG25" i="7" s="1"/>
  <c r="LM25" i="7" s="1"/>
  <c r="LS25" i="7" s="1"/>
  <c r="LY25" i="7" s="1"/>
  <c r="ME25" i="7" s="1"/>
  <c r="MK25" i="7" s="1"/>
  <c r="DE24" i="7"/>
  <c r="DK24" i="7" s="1"/>
  <c r="DQ24" i="7" s="1"/>
  <c r="DW24" i="7" s="1"/>
  <c r="EC24" i="7" s="1"/>
  <c r="EI24" i="7" s="1"/>
  <c r="EO24" i="7" s="1"/>
  <c r="EU24" i="7" s="1"/>
  <c r="FA24" i="7" s="1"/>
  <c r="FG24" i="7" s="1"/>
  <c r="FM24" i="7" s="1"/>
  <c r="FS24" i="7" s="1"/>
  <c r="FY24" i="7" s="1"/>
  <c r="GE24" i="7" s="1"/>
  <c r="GK24" i="7" s="1"/>
  <c r="GQ24" i="7" s="1"/>
  <c r="GW24" i="7" s="1"/>
  <c r="HC24" i="7" s="1"/>
  <c r="HI24" i="7" s="1"/>
  <c r="HO24" i="7" s="1"/>
  <c r="HU24" i="7" s="1"/>
  <c r="IA24" i="7" s="1"/>
  <c r="IG24" i="7" s="1"/>
  <c r="IM24" i="7" s="1"/>
  <c r="IS24" i="7" s="1"/>
  <c r="IY24" i="7" s="1"/>
  <c r="JE24" i="7" s="1"/>
  <c r="JK24" i="7" s="1"/>
  <c r="JQ24" i="7" s="1"/>
  <c r="JW24" i="7" s="1"/>
  <c r="KC24" i="7" s="1"/>
  <c r="KI24" i="7" s="1"/>
  <c r="KO24" i="7" s="1"/>
  <c r="KU24" i="7" s="1"/>
  <c r="LA24" i="7" s="1"/>
  <c r="LG24" i="7" s="1"/>
  <c r="LM24" i="7" s="1"/>
  <c r="LS24" i="7" s="1"/>
  <c r="LY24" i="7" s="1"/>
  <c r="ME24" i="7" s="1"/>
  <c r="MK24" i="7" s="1"/>
  <c r="MQ24" i="7" s="1"/>
  <c r="DE23" i="7"/>
  <c r="DK23" i="7" s="1"/>
  <c r="DQ23" i="7" s="1"/>
  <c r="DW23" i="7" s="1"/>
  <c r="EC23" i="7" s="1"/>
  <c r="EI23" i="7" s="1"/>
  <c r="EO23" i="7" s="1"/>
  <c r="EU23" i="7" s="1"/>
  <c r="FA23" i="7" s="1"/>
  <c r="FG23" i="7" s="1"/>
  <c r="FM23" i="7" s="1"/>
  <c r="FS23" i="7" s="1"/>
  <c r="FY23" i="7" s="1"/>
  <c r="GE23" i="7" s="1"/>
  <c r="GK23" i="7" s="1"/>
  <c r="GQ23" i="7" s="1"/>
  <c r="GW23" i="7" s="1"/>
  <c r="HC23" i="7" s="1"/>
  <c r="HI23" i="7" s="1"/>
  <c r="HO23" i="7" s="1"/>
  <c r="HU23" i="7" s="1"/>
  <c r="IA23" i="7" s="1"/>
  <c r="IG23" i="7" s="1"/>
  <c r="IM23" i="7" s="1"/>
  <c r="IS23" i="7" s="1"/>
  <c r="IY23" i="7" s="1"/>
  <c r="JE23" i="7" s="1"/>
  <c r="JK23" i="7" s="1"/>
  <c r="JQ23" i="7" s="1"/>
  <c r="JW23" i="7" s="1"/>
  <c r="KC23" i="7" s="1"/>
  <c r="KI23" i="7" s="1"/>
  <c r="KO23" i="7" s="1"/>
  <c r="KU23" i="7" s="1"/>
  <c r="LA23" i="7" s="1"/>
  <c r="LG23" i="7" s="1"/>
  <c r="LM23" i="7" s="1"/>
  <c r="LS23" i="7" s="1"/>
  <c r="LY23" i="7" s="1"/>
  <c r="ME23" i="7" s="1"/>
  <c r="MK23" i="7" s="1"/>
  <c r="MQ23" i="7" s="1"/>
  <c r="MW23" i="7" s="1"/>
  <c r="FA22" i="7"/>
  <c r="FG22" i="7" s="1"/>
  <c r="FM22" i="7" s="1"/>
  <c r="FS22" i="7" s="1"/>
  <c r="FY22" i="7" s="1"/>
  <c r="GE22" i="7" s="1"/>
  <c r="GK22" i="7" s="1"/>
  <c r="GQ22" i="7" s="1"/>
  <c r="GW22" i="7" s="1"/>
  <c r="HC22" i="7" s="1"/>
  <c r="HI22" i="7" s="1"/>
  <c r="HO22" i="7" s="1"/>
  <c r="HU22" i="7" s="1"/>
  <c r="IA22" i="7" s="1"/>
  <c r="IG22" i="7" s="1"/>
  <c r="IM22" i="7" s="1"/>
  <c r="IS22" i="7" s="1"/>
  <c r="IY22" i="7" s="1"/>
  <c r="JE22" i="7" s="1"/>
  <c r="JK22" i="7" s="1"/>
  <c r="JQ22" i="7" s="1"/>
  <c r="JW22" i="7" s="1"/>
  <c r="KC22" i="7" s="1"/>
  <c r="KI22" i="7" s="1"/>
  <c r="KO22" i="7" s="1"/>
  <c r="KU22" i="7" s="1"/>
  <c r="LA22" i="7" s="1"/>
  <c r="LG22" i="7" s="1"/>
  <c r="LM22" i="7" s="1"/>
  <c r="LS22" i="7" s="1"/>
  <c r="LY22" i="7" s="1"/>
  <c r="ME22" i="7" s="1"/>
  <c r="MK22" i="7" s="1"/>
  <c r="MQ22" i="7" s="1"/>
  <c r="MW22" i="7" s="1"/>
  <c r="NC22" i="7" s="1"/>
  <c r="DE22" i="7"/>
  <c r="DK22" i="7" s="1"/>
  <c r="DQ22" i="7" s="1"/>
  <c r="DW22" i="7" s="1"/>
  <c r="EC22" i="7" s="1"/>
  <c r="EI22" i="7" s="1"/>
  <c r="EO22" i="7" s="1"/>
  <c r="EU22" i="7" s="1"/>
  <c r="DE21" i="7"/>
  <c r="DK21" i="7" s="1"/>
  <c r="DQ21" i="7" s="1"/>
  <c r="DW21" i="7" s="1"/>
  <c r="EC21" i="7" s="1"/>
  <c r="EI21" i="7" s="1"/>
  <c r="EO21" i="7" s="1"/>
  <c r="EU21" i="7" s="1"/>
  <c r="FA21" i="7" s="1"/>
  <c r="FG21" i="7" s="1"/>
  <c r="FM21" i="7" s="1"/>
  <c r="FS21" i="7" s="1"/>
  <c r="FY21" i="7" s="1"/>
  <c r="GE21" i="7" s="1"/>
  <c r="GK21" i="7" s="1"/>
  <c r="GQ21" i="7" s="1"/>
  <c r="GW21" i="7" s="1"/>
  <c r="HC21" i="7" s="1"/>
  <c r="HI21" i="7" s="1"/>
  <c r="HO21" i="7" s="1"/>
  <c r="HU21" i="7" s="1"/>
  <c r="IA21" i="7" s="1"/>
  <c r="IG21" i="7" s="1"/>
  <c r="IM21" i="7" s="1"/>
  <c r="IS21" i="7" s="1"/>
  <c r="IY21" i="7" s="1"/>
  <c r="JE21" i="7" s="1"/>
  <c r="JK21" i="7" s="1"/>
  <c r="JQ21" i="7" s="1"/>
  <c r="JW21" i="7" s="1"/>
  <c r="KC21" i="7" s="1"/>
  <c r="KI21" i="7" s="1"/>
  <c r="KO21" i="7" s="1"/>
  <c r="KU21" i="7" s="1"/>
  <c r="LA21" i="7" s="1"/>
  <c r="LG21" i="7" s="1"/>
  <c r="LM21" i="7" s="1"/>
  <c r="LS21" i="7" s="1"/>
  <c r="LY21" i="7" s="1"/>
  <c r="ME21" i="7" s="1"/>
  <c r="MK21" i="7" s="1"/>
  <c r="MQ21" i="7" s="1"/>
  <c r="MW21" i="7" s="1"/>
  <c r="NC21" i="7" s="1"/>
  <c r="NI21" i="7" s="1"/>
  <c r="DE20" i="7"/>
  <c r="DK20" i="7" s="1"/>
  <c r="DQ20" i="7" s="1"/>
  <c r="DW20" i="7" s="1"/>
  <c r="EC20" i="7" s="1"/>
  <c r="EI20" i="7" s="1"/>
  <c r="EO20" i="7" s="1"/>
  <c r="EU20" i="7" s="1"/>
  <c r="FA20" i="7" s="1"/>
  <c r="FG20" i="7" s="1"/>
  <c r="FM20" i="7" s="1"/>
  <c r="FS20" i="7" s="1"/>
  <c r="FY20" i="7" s="1"/>
  <c r="GE20" i="7" s="1"/>
  <c r="GK20" i="7" s="1"/>
  <c r="GQ20" i="7" s="1"/>
  <c r="GW20" i="7" s="1"/>
  <c r="HC20" i="7" s="1"/>
  <c r="HI20" i="7" s="1"/>
  <c r="HO20" i="7" s="1"/>
  <c r="HU20" i="7" s="1"/>
  <c r="IA20" i="7" s="1"/>
  <c r="IG20" i="7" s="1"/>
  <c r="IM20" i="7" s="1"/>
  <c r="IS20" i="7" s="1"/>
  <c r="IY20" i="7" s="1"/>
  <c r="JE20" i="7" s="1"/>
  <c r="JK20" i="7" s="1"/>
  <c r="JQ20" i="7" s="1"/>
  <c r="JW20" i="7" s="1"/>
  <c r="KC20" i="7" s="1"/>
  <c r="KI20" i="7" s="1"/>
  <c r="KO20" i="7" s="1"/>
  <c r="KU20" i="7" s="1"/>
  <c r="LA20" i="7" s="1"/>
  <c r="LG20" i="7" s="1"/>
  <c r="LM20" i="7" s="1"/>
  <c r="LS20" i="7" s="1"/>
  <c r="LY20" i="7" s="1"/>
  <c r="ME20" i="7" s="1"/>
  <c r="MK20" i="7" s="1"/>
  <c r="MQ20" i="7" s="1"/>
  <c r="MW20" i="7" s="1"/>
  <c r="NC20" i="7" s="1"/>
  <c r="NI20" i="7" s="1"/>
  <c r="NO20" i="7" s="1"/>
  <c r="EC19" i="7"/>
  <c r="EI19" i="7" s="1"/>
  <c r="EO19" i="7" s="1"/>
  <c r="EU19" i="7" s="1"/>
  <c r="FA19" i="7" s="1"/>
  <c r="FG19" i="7" s="1"/>
  <c r="FM19" i="7" s="1"/>
  <c r="FS19" i="7" s="1"/>
  <c r="FY19" i="7" s="1"/>
  <c r="GE19" i="7" s="1"/>
  <c r="GK19" i="7" s="1"/>
  <c r="GQ19" i="7" s="1"/>
  <c r="GW19" i="7" s="1"/>
  <c r="HC19" i="7" s="1"/>
  <c r="HI19" i="7" s="1"/>
  <c r="HO19" i="7" s="1"/>
  <c r="HU19" i="7" s="1"/>
  <c r="IA19" i="7" s="1"/>
  <c r="IG19" i="7" s="1"/>
  <c r="IM19" i="7" s="1"/>
  <c r="IS19" i="7" s="1"/>
  <c r="IY19" i="7" s="1"/>
  <c r="JE19" i="7" s="1"/>
  <c r="JK19" i="7" s="1"/>
  <c r="JQ19" i="7" s="1"/>
  <c r="JW19" i="7" s="1"/>
  <c r="KC19" i="7" s="1"/>
  <c r="KI19" i="7" s="1"/>
  <c r="KO19" i="7" s="1"/>
  <c r="KU19" i="7" s="1"/>
  <c r="LA19" i="7" s="1"/>
  <c r="LG19" i="7" s="1"/>
  <c r="LM19" i="7" s="1"/>
  <c r="LS19" i="7" s="1"/>
  <c r="LY19" i="7" s="1"/>
  <c r="ME19" i="7" s="1"/>
  <c r="MK19" i="7" s="1"/>
  <c r="MQ19" i="7" s="1"/>
  <c r="MW19" i="7" s="1"/>
  <c r="NC19" i="7" s="1"/>
  <c r="NI19" i="7" s="1"/>
  <c r="NO19" i="7" s="1"/>
  <c r="NU19" i="7" s="1"/>
  <c r="DQ19" i="7"/>
  <c r="DW19" i="7" s="1"/>
  <c r="DE19" i="7"/>
  <c r="DK19" i="7" s="1"/>
  <c r="EC18" i="7"/>
  <c r="EI18" i="7" s="1"/>
  <c r="EO18" i="7" s="1"/>
  <c r="EU18" i="7" s="1"/>
  <c r="FA18" i="7" s="1"/>
  <c r="FG18" i="7" s="1"/>
  <c r="FM18" i="7" s="1"/>
  <c r="FS18" i="7" s="1"/>
  <c r="FY18" i="7" s="1"/>
  <c r="GE18" i="7" s="1"/>
  <c r="GK18" i="7" s="1"/>
  <c r="GQ18" i="7" s="1"/>
  <c r="GW18" i="7" s="1"/>
  <c r="HC18" i="7" s="1"/>
  <c r="HI18" i="7" s="1"/>
  <c r="HO18" i="7" s="1"/>
  <c r="HU18" i="7" s="1"/>
  <c r="IA18" i="7" s="1"/>
  <c r="IG18" i="7" s="1"/>
  <c r="IM18" i="7" s="1"/>
  <c r="IS18" i="7" s="1"/>
  <c r="IY18" i="7" s="1"/>
  <c r="JE18" i="7" s="1"/>
  <c r="JK18" i="7" s="1"/>
  <c r="JQ18" i="7" s="1"/>
  <c r="JW18" i="7" s="1"/>
  <c r="KC18" i="7" s="1"/>
  <c r="KI18" i="7" s="1"/>
  <c r="KO18" i="7" s="1"/>
  <c r="KU18" i="7" s="1"/>
  <c r="LA18" i="7" s="1"/>
  <c r="LG18" i="7" s="1"/>
  <c r="LM18" i="7" s="1"/>
  <c r="LS18" i="7" s="1"/>
  <c r="LY18" i="7" s="1"/>
  <c r="ME18" i="7" s="1"/>
  <c r="MK18" i="7" s="1"/>
  <c r="MQ18" i="7" s="1"/>
  <c r="MW18" i="7" s="1"/>
  <c r="NC18" i="7" s="1"/>
  <c r="NI18" i="7" s="1"/>
  <c r="NO18" i="7" s="1"/>
  <c r="NU18" i="7" s="1"/>
  <c r="OA18" i="7" s="1"/>
  <c r="DE18" i="7"/>
  <c r="DK18" i="7" s="1"/>
  <c r="DQ18" i="7" s="1"/>
  <c r="DW18" i="7" s="1"/>
  <c r="FM17" i="7"/>
  <c r="FS17" i="7" s="1"/>
  <c r="FY17" i="7" s="1"/>
  <c r="GE17" i="7" s="1"/>
  <c r="GK17" i="7" s="1"/>
  <c r="GQ17" i="7" s="1"/>
  <c r="GW17" i="7" s="1"/>
  <c r="HC17" i="7" s="1"/>
  <c r="HI17" i="7" s="1"/>
  <c r="HO17" i="7" s="1"/>
  <c r="HU17" i="7" s="1"/>
  <c r="IA17" i="7" s="1"/>
  <c r="IG17" i="7" s="1"/>
  <c r="IM17" i="7" s="1"/>
  <c r="IS17" i="7" s="1"/>
  <c r="IY17" i="7" s="1"/>
  <c r="JE17" i="7" s="1"/>
  <c r="JK17" i="7" s="1"/>
  <c r="JQ17" i="7" s="1"/>
  <c r="JW17" i="7" s="1"/>
  <c r="KC17" i="7" s="1"/>
  <c r="KI17" i="7" s="1"/>
  <c r="KO17" i="7" s="1"/>
  <c r="KU17" i="7" s="1"/>
  <c r="LA17" i="7" s="1"/>
  <c r="LG17" i="7" s="1"/>
  <c r="LM17" i="7" s="1"/>
  <c r="LS17" i="7" s="1"/>
  <c r="LY17" i="7" s="1"/>
  <c r="ME17" i="7" s="1"/>
  <c r="MK17" i="7" s="1"/>
  <c r="MQ17" i="7" s="1"/>
  <c r="MW17" i="7" s="1"/>
  <c r="NC17" i="7" s="1"/>
  <c r="NI17" i="7" s="1"/>
  <c r="NO17" i="7" s="1"/>
  <c r="NU17" i="7" s="1"/>
  <c r="OA17" i="7" s="1"/>
  <c r="OG17" i="7" s="1"/>
  <c r="DK17" i="7"/>
  <c r="DQ17" i="7" s="1"/>
  <c r="DW17" i="7" s="1"/>
  <c r="EC17" i="7" s="1"/>
  <c r="EI17" i="7" s="1"/>
  <c r="EO17" i="7" s="1"/>
  <c r="EU17" i="7" s="1"/>
  <c r="FA17" i="7" s="1"/>
  <c r="FG17" i="7" s="1"/>
  <c r="DE17" i="7"/>
  <c r="DE16" i="7"/>
  <c r="DK16" i="7" s="1"/>
  <c r="DQ16" i="7" s="1"/>
  <c r="DW16" i="7" s="1"/>
  <c r="EC16" i="7" s="1"/>
  <c r="EI16" i="7" s="1"/>
  <c r="EO16" i="7" s="1"/>
  <c r="EU16" i="7" s="1"/>
  <c r="FA16" i="7" s="1"/>
  <c r="FG16" i="7" s="1"/>
  <c r="FM16" i="7" s="1"/>
  <c r="FS16" i="7" s="1"/>
  <c r="FY16" i="7" s="1"/>
  <c r="GE16" i="7" s="1"/>
  <c r="GK16" i="7" s="1"/>
  <c r="GQ16" i="7" s="1"/>
  <c r="GW16" i="7" s="1"/>
  <c r="HC16" i="7" s="1"/>
  <c r="HI16" i="7" s="1"/>
  <c r="HO16" i="7" s="1"/>
  <c r="HU16" i="7" s="1"/>
  <c r="IA16" i="7" s="1"/>
  <c r="IG16" i="7" s="1"/>
  <c r="IM16" i="7" s="1"/>
  <c r="IS16" i="7" s="1"/>
  <c r="IY16" i="7" s="1"/>
  <c r="JE16" i="7" s="1"/>
  <c r="JK16" i="7" s="1"/>
  <c r="JQ16" i="7" s="1"/>
  <c r="JW16" i="7" s="1"/>
  <c r="KC16" i="7" s="1"/>
  <c r="KI16" i="7" s="1"/>
  <c r="KO16" i="7" s="1"/>
  <c r="KU16" i="7" s="1"/>
  <c r="LA16" i="7" s="1"/>
  <c r="LG16" i="7" s="1"/>
  <c r="LM16" i="7" s="1"/>
  <c r="LS16" i="7" s="1"/>
  <c r="LY16" i="7" s="1"/>
  <c r="ME16" i="7" s="1"/>
  <c r="MK16" i="7" s="1"/>
  <c r="MQ16" i="7" s="1"/>
  <c r="MW16" i="7" s="1"/>
  <c r="NC16" i="7" s="1"/>
  <c r="NI16" i="7" s="1"/>
  <c r="NO16" i="7" s="1"/>
  <c r="NU16" i="7" s="1"/>
  <c r="OA16" i="7" s="1"/>
  <c r="OG16" i="7" s="1"/>
  <c r="OM16" i="7" s="1"/>
  <c r="JE15" i="7"/>
  <c r="JK15" i="7" s="1"/>
  <c r="JQ15" i="7" s="1"/>
  <c r="JW15" i="7" s="1"/>
  <c r="KC15" i="7" s="1"/>
  <c r="KI15" i="7" s="1"/>
  <c r="KO15" i="7" s="1"/>
  <c r="KU15" i="7" s="1"/>
  <c r="LA15" i="7" s="1"/>
  <c r="LG15" i="7" s="1"/>
  <c r="LM15" i="7" s="1"/>
  <c r="LS15" i="7" s="1"/>
  <c r="LY15" i="7" s="1"/>
  <c r="ME15" i="7" s="1"/>
  <c r="MK15" i="7" s="1"/>
  <c r="MQ15" i="7" s="1"/>
  <c r="MW15" i="7" s="1"/>
  <c r="NC15" i="7" s="1"/>
  <c r="NI15" i="7" s="1"/>
  <c r="NO15" i="7" s="1"/>
  <c r="NU15" i="7" s="1"/>
  <c r="OA15" i="7" s="1"/>
  <c r="OG15" i="7" s="1"/>
  <c r="OM15" i="7" s="1"/>
  <c r="OS15" i="7" s="1"/>
  <c r="FA15" i="7"/>
  <c r="FG15" i="7" s="1"/>
  <c r="FM15" i="7" s="1"/>
  <c r="FS15" i="7" s="1"/>
  <c r="FY15" i="7" s="1"/>
  <c r="GE15" i="7" s="1"/>
  <c r="GK15" i="7" s="1"/>
  <c r="GQ15" i="7" s="1"/>
  <c r="GW15" i="7" s="1"/>
  <c r="HC15" i="7" s="1"/>
  <c r="HI15" i="7" s="1"/>
  <c r="HO15" i="7" s="1"/>
  <c r="HU15" i="7" s="1"/>
  <c r="IA15" i="7" s="1"/>
  <c r="IG15" i="7" s="1"/>
  <c r="IM15" i="7" s="1"/>
  <c r="IS15" i="7" s="1"/>
  <c r="IY15" i="7" s="1"/>
  <c r="DK15" i="7"/>
  <c r="DQ15" i="7" s="1"/>
  <c r="DW15" i="7" s="1"/>
  <c r="EC15" i="7" s="1"/>
  <c r="EI15" i="7" s="1"/>
  <c r="EO15" i="7" s="1"/>
  <c r="EU15" i="7" s="1"/>
  <c r="DE15" i="7"/>
  <c r="DW14" i="7"/>
  <c r="EC14" i="7" s="1"/>
  <c r="EI14" i="7" s="1"/>
  <c r="EO14" i="7" s="1"/>
  <c r="EU14" i="7" s="1"/>
  <c r="FA14" i="7" s="1"/>
  <c r="FG14" i="7" s="1"/>
  <c r="FM14" i="7" s="1"/>
  <c r="FS14" i="7" s="1"/>
  <c r="FY14" i="7" s="1"/>
  <c r="GE14" i="7" s="1"/>
  <c r="GK14" i="7" s="1"/>
  <c r="GQ14" i="7" s="1"/>
  <c r="GW14" i="7" s="1"/>
  <c r="HC14" i="7" s="1"/>
  <c r="HI14" i="7" s="1"/>
  <c r="HO14" i="7" s="1"/>
  <c r="HU14" i="7" s="1"/>
  <c r="IA14" i="7" s="1"/>
  <c r="IG14" i="7" s="1"/>
  <c r="IM14" i="7" s="1"/>
  <c r="IS14" i="7" s="1"/>
  <c r="IY14" i="7" s="1"/>
  <c r="JE14" i="7" s="1"/>
  <c r="JK14" i="7" s="1"/>
  <c r="JQ14" i="7" s="1"/>
  <c r="JW14" i="7" s="1"/>
  <c r="KC14" i="7" s="1"/>
  <c r="KI14" i="7" s="1"/>
  <c r="KO14" i="7" s="1"/>
  <c r="KU14" i="7" s="1"/>
  <c r="LA14" i="7" s="1"/>
  <c r="LG14" i="7" s="1"/>
  <c r="LM14" i="7" s="1"/>
  <c r="LS14" i="7" s="1"/>
  <c r="LY14" i="7" s="1"/>
  <c r="ME14" i="7" s="1"/>
  <c r="MK14" i="7" s="1"/>
  <c r="MQ14" i="7" s="1"/>
  <c r="MW14" i="7" s="1"/>
  <c r="NC14" i="7" s="1"/>
  <c r="NI14" i="7" s="1"/>
  <c r="NO14" i="7" s="1"/>
  <c r="NU14" i="7" s="1"/>
  <c r="OA14" i="7" s="1"/>
  <c r="OG14" i="7" s="1"/>
  <c r="OM14" i="7" s="1"/>
  <c r="OS14" i="7" s="1"/>
  <c r="OY14" i="7" s="1"/>
  <c r="DK14" i="7"/>
  <c r="DQ14" i="7" s="1"/>
  <c r="DE14" i="7"/>
  <c r="EC13" i="7"/>
  <c r="EI13" i="7" s="1"/>
  <c r="EO13" i="7" s="1"/>
  <c r="EU13" i="7" s="1"/>
  <c r="FA13" i="7" s="1"/>
  <c r="FG13" i="7" s="1"/>
  <c r="FM13" i="7" s="1"/>
  <c r="FS13" i="7" s="1"/>
  <c r="FY13" i="7" s="1"/>
  <c r="GE13" i="7" s="1"/>
  <c r="GK13" i="7" s="1"/>
  <c r="GQ13" i="7" s="1"/>
  <c r="GW13" i="7" s="1"/>
  <c r="HC13" i="7" s="1"/>
  <c r="HI13" i="7" s="1"/>
  <c r="HO13" i="7" s="1"/>
  <c r="HU13" i="7" s="1"/>
  <c r="IA13" i="7" s="1"/>
  <c r="IG13" i="7" s="1"/>
  <c r="IM13" i="7" s="1"/>
  <c r="IS13" i="7" s="1"/>
  <c r="IY13" i="7" s="1"/>
  <c r="JE13" i="7" s="1"/>
  <c r="JK13" i="7" s="1"/>
  <c r="JQ13" i="7" s="1"/>
  <c r="JW13" i="7" s="1"/>
  <c r="KC13" i="7" s="1"/>
  <c r="KI13" i="7" s="1"/>
  <c r="KO13" i="7" s="1"/>
  <c r="KU13" i="7" s="1"/>
  <c r="LA13" i="7" s="1"/>
  <c r="LG13" i="7" s="1"/>
  <c r="LM13" i="7" s="1"/>
  <c r="LS13" i="7" s="1"/>
  <c r="LY13" i="7" s="1"/>
  <c r="ME13" i="7" s="1"/>
  <c r="MK13" i="7" s="1"/>
  <c r="MQ13" i="7" s="1"/>
  <c r="MW13" i="7" s="1"/>
  <c r="NC13" i="7" s="1"/>
  <c r="NI13" i="7" s="1"/>
  <c r="NO13" i="7" s="1"/>
  <c r="NU13" i="7" s="1"/>
  <c r="OA13" i="7" s="1"/>
  <c r="OG13" i="7" s="1"/>
  <c r="OM13" i="7" s="1"/>
  <c r="OS13" i="7" s="1"/>
  <c r="OY13" i="7" s="1"/>
  <c r="PE13" i="7" s="1"/>
  <c r="DE13" i="7"/>
  <c r="DK13" i="7" s="1"/>
  <c r="DQ13" i="7" s="1"/>
  <c r="DW13" i="7" s="1"/>
  <c r="DE12" i="7"/>
  <c r="DK12" i="7" s="1"/>
  <c r="DQ12" i="7" s="1"/>
  <c r="DW12" i="7" s="1"/>
  <c r="EC12" i="7" s="1"/>
  <c r="EI12" i="7" s="1"/>
  <c r="EO12" i="7" s="1"/>
  <c r="EU12" i="7" s="1"/>
  <c r="FA12" i="7" s="1"/>
  <c r="FG12" i="7" s="1"/>
  <c r="FM12" i="7" s="1"/>
  <c r="FS12" i="7" s="1"/>
  <c r="FY12" i="7" s="1"/>
  <c r="GE12" i="7" s="1"/>
  <c r="GK12" i="7" s="1"/>
  <c r="GQ12" i="7" s="1"/>
  <c r="GW12" i="7" s="1"/>
  <c r="HC12" i="7" s="1"/>
  <c r="HI12" i="7" s="1"/>
  <c r="HO12" i="7" s="1"/>
  <c r="HU12" i="7" s="1"/>
  <c r="IA12" i="7" s="1"/>
  <c r="IG12" i="7" s="1"/>
  <c r="IM12" i="7" s="1"/>
  <c r="IS12" i="7" s="1"/>
  <c r="IY12" i="7" s="1"/>
  <c r="JE12" i="7" s="1"/>
  <c r="JK12" i="7" s="1"/>
  <c r="JQ12" i="7" s="1"/>
  <c r="JW12" i="7" s="1"/>
  <c r="KC12" i="7" s="1"/>
  <c r="KI12" i="7" s="1"/>
  <c r="KO12" i="7" s="1"/>
  <c r="KU12" i="7" s="1"/>
  <c r="LA12" i="7" s="1"/>
  <c r="LG12" i="7" s="1"/>
  <c r="LM12" i="7" s="1"/>
  <c r="LS12" i="7" s="1"/>
  <c r="LY12" i="7" s="1"/>
  <c r="ME12" i="7" s="1"/>
  <c r="MK12" i="7" s="1"/>
  <c r="MQ12" i="7" s="1"/>
  <c r="MW12" i="7" s="1"/>
  <c r="NC12" i="7" s="1"/>
  <c r="NI12" i="7" s="1"/>
  <c r="NO12" i="7" s="1"/>
  <c r="NU12" i="7" s="1"/>
  <c r="OA12" i="7" s="1"/>
  <c r="OG12" i="7" s="1"/>
  <c r="OM12" i="7" s="1"/>
  <c r="OS12" i="7" s="1"/>
  <c r="OY12" i="7" s="1"/>
  <c r="PE12" i="7" s="1"/>
  <c r="PK12" i="7" s="1"/>
  <c r="DE11" i="7"/>
  <c r="DK11" i="7" s="1"/>
  <c r="DQ11" i="7" s="1"/>
  <c r="DW11" i="7" s="1"/>
  <c r="EC11" i="7" s="1"/>
  <c r="EI11" i="7" s="1"/>
  <c r="EO11" i="7" s="1"/>
  <c r="EU11" i="7" s="1"/>
  <c r="FA11" i="7" s="1"/>
  <c r="FG11" i="7" s="1"/>
  <c r="FM11" i="7" s="1"/>
  <c r="FS11" i="7" s="1"/>
  <c r="FY11" i="7" s="1"/>
  <c r="GE11" i="7" s="1"/>
  <c r="GK11" i="7" s="1"/>
  <c r="GQ11" i="7" s="1"/>
  <c r="GW11" i="7" s="1"/>
  <c r="HC11" i="7" s="1"/>
  <c r="HI11" i="7" s="1"/>
  <c r="HO11" i="7" s="1"/>
  <c r="HU11" i="7" s="1"/>
  <c r="IA11" i="7" s="1"/>
  <c r="IG11" i="7" s="1"/>
  <c r="IM11" i="7" s="1"/>
  <c r="IS11" i="7" s="1"/>
  <c r="IY11" i="7" s="1"/>
  <c r="JE11" i="7" s="1"/>
  <c r="JK11" i="7" s="1"/>
  <c r="JQ11" i="7" s="1"/>
  <c r="JW11" i="7" s="1"/>
  <c r="KC11" i="7" s="1"/>
  <c r="KI11" i="7" s="1"/>
  <c r="KO11" i="7" s="1"/>
  <c r="KU11" i="7" s="1"/>
  <c r="LA11" i="7" s="1"/>
  <c r="LG11" i="7" s="1"/>
  <c r="LM11" i="7" s="1"/>
  <c r="LS11" i="7" s="1"/>
  <c r="LY11" i="7" s="1"/>
  <c r="ME11" i="7" s="1"/>
  <c r="MK11" i="7" s="1"/>
  <c r="MQ11" i="7" s="1"/>
  <c r="MW11" i="7" s="1"/>
  <c r="NC11" i="7" s="1"/>
  <c r="NI11" i="7" s="1"/>
  <c r="NO11" i="7" s="1"/>
  <c r="NU11" i="7" s="1"/>
  <c r="OA11" i="7" s="1"/>
  <c r="OG11" i="7" s="1"/>
  <c r="OM11" i="7" s="1"/>
  <c r="OS11" i="7" s="1"/>
  <c r="OY11" i="7" s="1"/>
  <c r="PE11" i="7" s="1"/>
  <c r="PK11" i="7" s="1"/>
  <c r="PQ11" i="7" s="1"/>
  <c r="DE10" i="7"/>
  <c r="DK10" i="7" s="1"/>
  <c r="DQ10" i="7" s="1"/>
  <c r="DW10" i="7" s="1"/>
  <c r="EC10" i="7" s="1"/>
  <c r="EI10" i="7" s="1"/>
  <c r="EO10" i="7" s="1"/>
  <c r="EU10" i="7" s="1"/>
  <c r="FA10" i="7" s="1"/>
  <c r="FG10" i="7" s="1"/>
  <c r="FM10" i="7" s="1"/>
  <c r="FS10" i="7" s="1"/>
  <c r="FY10" i="7" s="1"/>
  <c r="GE10" i="7" s="1"/>
  <c r="GK10" i="7" s="1"/>
  <c r="GQ10" i="7" s="1"/>
  <c r="GW10" i="7" s="1"/>
  <c r="HC10" i="7" s="1"/>
  <c r="HI10" i="7" s="1"/>
  <c r="HO10" i="7" s="1"/>
  <c r="HU10" i="7" s="1"/>
  <c r="IA10" i="7" s="1"/>
  <c r="IG10" i="7" s="1"/>
  <c r="IM10" i="7" s="1"/>
  <c r="IS10" i="7" s="1"/>
  <c r="IY10" i="7" s="1"/>
  <c r="JE10" i="7" s="1"/>
  <c r="JK10" i="7" s="1"/>
  <c r="JQ10" i="7" s="1"/>
  <c r="JW10" i="7" s="1"/>
  <c r="KC10" i="7" s="1"/>
  <c r="KI10" i="7" s="1"/>
  <c r="KO10" i="7" s="1"/>
  <c r="KU10" i="7" s="1"/>
  <c r="LA10" i="7" s="1"/>
  <c r="LG10" i="7" s="1"/>
  <c r="LM10" i="7" s="1"/>
  <c r="LS10" i="7" s="1"/>
  <c r="LY10" i="7" s="1"/>
  <c r="ME10" i="7" s="1"/>
  <c r="MK10" i="7" s="1"/>
  <c r="MQ10" i="7" s="1"/>
  <c r="MW10" i="7" s="1"/>
  <c r="NC10" i="7" s="1"/>
  <c r="NI10" i="7" s="1"/>
  <c r="NO10" i="7" s="1"/>
  <c r="NU10" i="7" s="1"/>
  <c r="OA10" i="7" s="1"/>
  <c r="OG10" i="7" s="1"/>
  <c r="OM10" i="7" s="1"/>
  <c r="OS10" i="7" s="1"/>
  <c r="OY10" i="7" s="1"/>
  <c r="PE10" i="7" s="1"/>
  <c r="PK10" i="7" s="1"/>
  <c r="PQ10" i="7" s="1"/>
  <c r="PW10" i="7" s="1"/>
  <c r="DW9" i="7"/>
  <c r="EC9" i="7" s="1"/>
  <c r="EI9" i="7" s="1"/>
  <c r="EO9" i="7" s="1"/>
  <c r="EU9" i="7" s="1"/>
  <c r="FA9" i="7" s="1"/>
  <c r="FG9" i="7" s="1"/>
  <c r="FM9" i="7" s="1"/>
  <c r="FS9" i="7" s="1"/>
  <c r="FY9" i="7" s="1"/>
  <c r="GE9" i="7" s="1"/>
  <c r="GK9" i="7" s="1"/>
  <c r="GQ9" i="7" s="1"/>
  <c r="GW9" i="7" s="1"/>
  <c r="HC9" i="7" s="1"/>
  <c r="HI9" i="7" s="1"/>
  <c r="HO9" i="7" s="1"/>
  <c r="HU9" i="7" s="1"/>
  <c r="IA9" i="7" s="1"/>
  <c r="IG9" i="7" s="1"/>
  <c r="IM9" i="7" s="1"/>
  <c r="IS9" i="7" s="1"/>
  <c r="IY9" i="7" s="1"/>
  <c r="JE9" i="7" s="1"/>
  <c r="JK9" i="7" s="1"/>
  <c r="JQ9" i="7" s="1"/>
  <c r="JW9" i="7" s="1"/>
  <c r="KC9" i="7" s="1"/>
  <c r="KI9" i="7" s="1"/>
  <c r="KO9" i="7" s="1"/>
  <c r="KU9" i="7" s="1"/>
  <c r="LA9" i="7" s="1"/>
  <c r="LG9" i="7" s="1"/>
  <c r="LM9" i="7" s="1"/>
  <c r="LS9" i="7" s="1"/>
  <c r="LY9" i="7" s="1"/>
  <c r="ME9" i="7" s="1"/>
  <c r="MK9" i="7" s="1"/>
  <c r="MQ9" i="7" s="1"/>
  <c r="MW9" i="7" s="1"/>
  <c r="NC9" i="7" s="1"/>
  <c r="NI9" i="7" s="1"/>
  <c r="NO9" i="7" s="1"/>
  <c r="NU9" i="7" s="1"/>
  <c r="OA9" i="7" s="1"/>
  <c r="OG9" i="7" s="1"/>
  <c r="OM9" i="7" s="1"/>
  <c r="OS9" i="7" s="1"/>
  <c r="OY9" i="7" s="1"/>
  <c r="PE9" i="7" s="1"/>
  <c r="PK9" i="7" s="1"/>
  <c r="PQ9" i="7" s="1"/>
  <c r="PW9" i="7" s="1"/>
  <c r="QC9" i="7" s="1"/>
  <c r="DK9" i="7"/>
  <c r="DQ9" i="7" s="1"/>
  <c r="DE9" i="7"/>
  <c r="DQ8" i="7"/>
  <c r="DW8" i="7" s="1"/>
  <c r="EC8" i="7" s="1"/>
  <c r="EI8" i="7" s="1"/>
  <c r="EO8" i="7" s="1"/>
  <c r="EU8" i="7" s="1"/>
  <c r="FA8" i="7" s="1"/>
  <c r="FG8" i="7" s="1"/>
  <c r="FM8" i="7" s="1"/>
  <c r="FS8" i="7" s="1"/>
  <c r="FY8" i="7" s="1"/>
  <c r="GE8" i="7" s="1"/>
  <c r="GK8" i="7" s="1"/>
  <c r="GQ8" i="7" s="1"/>
  <c r="GW8" i="7" s="1"/>
  <c r="HC8" i="7" s="1"/>
  <c r="HI8" i="7" s="1"/>
  <c r="HO8" i="7" s="1"/>
  <c r="HU8" i="7" s="1"/>
  <c r="IA8" i="7" s="1"/>
  <c r="IG8" i="7" s="1"/>
  <c r="IM8" i="7" s="1"/>
  <c r="IS8" i="7" s="1"/>
  <c r="IY8" i="7" s="1"/>
  <c r="JE8" i="7" s="1"/>
  <c r="JK8" i="7" s="1"/>
  <c r="JQ8" i="7" s="1"/>
  <c r="JW8" i="7" s="1"/>
  <c r="KC8" i="7" s="1"/>
  <c r="KI8" i="7" s="1"/>
  <c r="KO8" i="7" s="1"/>
  <c r="KU8" i="7" s="1"/>
  <c r="LA8" i="7" s="1"/>
  <c r="LG8" i="7" s="1"/>
  <c r="LM8" i="7" s="1"/>
  <c r="LS8" i="7" s="1"/>
  <c r="LY8" i="7" s="1"/>
  <c r="ME8" i="7" s="1"/>
  <c r="MK8" i="7" s="1"/>
  <c r="MQ8" i="7" s="1"/>
  <c r="MW8" i="7" s="1"/>
  <c r="NC8" i="7" s="1"/>
  <c r="NI8" i="7" s="1"/>
  <c r="NO8" i="7" s="1"/>
  <c r="NU8" i="7" s="1"/>
  <c r="OA8" i="7" s="1"/>
  <c r="OG8" i="7" s="1"/>
  <c r="OM8" i="7" s="1"/>
  <c r="OS8" i="7" s="1"/>
  <c r="OY8" i="7" s="1"/>
  <c r="PE8" i="7" s="1"/>
  <c r="PK8" i="7" s="1"/>
  <c r="PQ8" i="7" s="1"/>
  <c r="PW8" i="7" s="1"/>
  <c r="QC8" i="7" s="1"/>
  <c r="QI8" i="7" s="1"/>
  <c r="DK8" i="7"/>
  <c r="DE8" i="7"/>
  <c r="DE7" i="7"/>
  <c r="DK7" i="7" s="1"/>
  <c r="DQ7" i="7" s="1"/>
  <c r="DW7" i="7" s="1"/>
  <c r="EC7" i="7" s="1"/>
  <c r="EI7" i="7" s="1"/>
  <c r="EO7" i="7" s="1"/>
  <c r="EU7" i="7" s="1"/>
  <c r="FA7" i="7" s="1"/>
  <c r="FG7" i="7" s="1"/>
  <c r="FM7" i="7" s="1"/>
  <c r="FS7" i="7" s="1"/>
  <c r="FY7" i="7" s="1"/>
  <c r="GE7" i="7" s="1"/>
  <c r="GK7" i="7" s="1"/>
  <c r="GQ7" i="7" s="1"/>
  <c r="GW7" i="7" s="1"/>
  <c r="HC7" i="7" s="1"/>
  <c r="HI7" i="7" s="1"/>
  <c r="HO7" i="7" s="1"/>
  <c r="HU7" i="7" s="1"/>
  <c r="IA7" i="7" s="1"/>
  <c r="IG7" i="7" s="1"/>
  <c r="IM7" i="7" s="1"/>
  <c r="IS7" i="7" s="1"/>
  <c r="IY7" i="7" s="1"/>
  <c r="JE7" i="7" s="1"/>
  <c r="JK7" i="7" s="1"/>
  <c r="JQ7" i="7" s="1"/>
  <c r="JW7" i="7" s="1"/>
  <c r="KC7" i="7" s="1"/>
  <c r="KI7" i="7" s="1"/>
  <c r="KO7" i="7" s="1"/>
  <c r="KU7" i="7" s="1"/>
  <c r="LA7" i="7" s="1"/>
  <c r="LG7" i="7" s="1"/>
  <c r="LM7" i="7" s="1"/>
  <c r="LS7" i="7" s="1"/>
  <c r="LY7" i="7" s="1"/>
  <c r="ME7" i="7" s="1"/>
  <c r="MK7" i="7" s="1"/>
  <c r="MQ7" i="7" s="1"/>
  <c r="MW7" i="7" s="1"/>
  <c r="NC7" i="7" s="1"/>
  <c r="NI7" i="7" s="1"/>
  <c r="NO7" i="7" s="1"/>
  <c r="NU7" i="7" s="1"/>
  <c r="OA7" i="7" s="1"/>
  <c r="OG7" i="7" s="1"/>
  <c r="OM7" i="7" s="1"/>
  <c r="OS7" i="7" s="1"/>
  <c r="OY7" i="7" s="1"/>
  <c r="PE7" i="7" s="1"/>
  <c r="PK7" i="7" s="1"/>
  <c r="PQ7" i="7" s="1"/>
  <c r="PW7" i="7" s="1"/>
  <c r="QC7" i="7" s="1"/>
  <c r="QI7" i="7" s="1"/>
  <c r="QO7" i="7" s="1"/>
  <c r="DE6" i="7"/>
  <c r="DK6" i="7" s="1"/>
  <c r="DQ6" i="7" s="1"/>
  <c r="DW6" i="7" s="1"/>
  <c r="EC6" i="7" s="1"/>
  <c r="EI6" i="7" s="1"/>
  <c r="EO6" i="7" s="1"/>
  <c r="EU6" i="7" s="1"/>
  <c r="FA6" i="7" s="1"/>
  <c r="FG6" i="7" s="1"/>
  <c r="FM6" i="7" s="1"/>
  <c r="FS6" i="7" s="1"/>
  <c r="FY6" i="7" s="1"/>
  <c r="GE6" i="7" s="1"/>
  <c r="GK6" i="7" s="1"/>
  <c r="GQ6" i="7" s="1"/>
  <c r="GW6" i="7" s="1"/>
  <c r="HC6" i="7" s="1"/>
  <c r="HI6" i="7" s="1"/>
  <c r="HO6" i="7" s="1"/>
  <c r="HU6" i="7" s="1"/>
  <c r="IA6" i="7" s="1"/>
  <c r="IG6" i="7" s="1"/>
  <c r="IM6" i="7" s="1"/>
  <c r="IS6" i="7" s="1"/>
  <c r="IY6" i="7" s="1"/>
  <c r="JE6" i="7" s="1"/>
  <c r="JK6" i="7" s="1"/>
  <c r="JQ6" i="7" s="1"/>
  <c r="JW6" i="7" s="1"/>
  <c r="KC6" i="7" s="1"/>
  <c r="KI6" i="7" s="1"/>
  <c r="KO6" i="7" s="1"/>
  <c r="KU6" i="7" s="1"/>
  <c r="LA6" i="7" s="1"/>
  <c r="LG6" i="7" s="1"/>
  <c r="LM6" i="7" s="1"/>
  <c r="LS6" i="7" s="1"/>
  <c r="LY6" i="7" s="1"/>
  <c r="ME6" i="7" s="1"/>
  <c r="MK6" i="7" s="1"/>
  <c r="MQ6" i="7" s="1"/>
  <c r="MW6" i="7" s="1"/>
  <c r="NC6" i="7" s="1"/>
  <c r="NI6" i="7" s="1"/>
  <c r="NO6" i="7" s="1"/>
  <c r="NU6" i="7" s="1"/>
  <c r="OA6" i="7" s="1"/>
  <c r="OG6" i="7" s="1"/>
  <c r="OM6" i="7" s="1"/>
  <c r="OS6" i="7" s="1"/>
  <c r="OY6" i="7" s="1"/>
  <c r="PE6" i="7" s="1"/>
  <c r="PK6" i="7" s="1"/>
  <c r="PQ6" i="7" s="1"/>
  <c r="PW6" i="7" s="1"/>
  <c r="QC6" i="7" s="1"/>
  <c r="QI6" i="7" s="1"/>
  <c r="QO6" i="7" s="1"/>
  <c r="DE5" i="7"/>
  <c r="DK5" i="7" s="1"/>
  <c r="DQ5" i="7" s="1"/>
  <c r="DW5" i="7" s="1"/>
  <c r="EC5" i="7" s="1"/>
  <c r="EI5" i="7" s="1"/>
  <c r="EO5" i="7" s="1"/>
  <c r="EU5" i="7" s="1"/>
  <c r="FA5" i="7" s="1"/>
  <c r="FG5" i="7" s="1"/>
  <c r="FM5" i="7" s="1"/>
  <c r="FS5" i="7" s="1"/>
  <c r="FY5" i="7" s="1"/>
  <c r="GE5" i="7" s="1"/>
  <c r="GK5" i="7" s="1"/>
  <c r="GQ5" i="7" s="1"/>
  <c r="GW5" i="7" s="1"/>
  <c r="HC5" i="7" s="1"/>
  <c r="HI5" i="7" s="1"/>
  <c r="HO5" i="7" s="1"/>
  <c r="HU5" i="7" s="1"/>
  <c r="IA5" i="7" s="1"/>
  <c r="IG5" i="7" s="1"/>
  <c r="IM5" i="7" s="1"/>
  <c r="IS5" i="7" s="1"/>
  <c r="IY5" i="7" s="1"/>
  <c r="JE5" i="7" s="1"/>
  <c r="JK5" i="7" s="1"/>
  <c r="JQ5" i="7" s="1"/>
  <c r="JW5" i="7" s="1"/>
  <c r="KC5" i="7" s="1"/>
  <c r="KI5" i="7" s="1"/>
  <c r="KO5" i="7" s="1"/>
  <c r="KU5" i="7" s="1"/>
  <c r="LA5" i="7" s="1"/>
  <c r="LG5" i="7" s="1"/>
  <c r="LM5" i="7" s="1"/>
  <c r="LS5" i="7" s="1"/>
  <c r="LY5" i="7" s="1"/>
  <c r="ME5" i="7" s="1"/>
  <c r="MK5" i="7" s="1"/>
  <c r="MQ5" i="7" s="1"/>
  <c r="MW5" i="7" s="1"/>
  <c r="NC5" i="7" s="1"/>
  <c r="NI5" i="7" s="1"/>
  <c r="NO5" i="7" s="1"/>
  <c r="NU5" i="7" s="1"/>
  <c r="OA5" i="7" s="1"/>
  <c r="OG5" i="7" s="1"/>
  <c r="OM5" i="7" s="1"/>
  <c r="OS5" i="7" s="1"/>
  <c r="OY5" i="7" s="1"/>
  <c r="PE5" i="7" s="1"/>
  <c r="PK5" i="7" s="1"/>
  <c r="PQ5" i="7" s="1"/>
  <c r="PW5" i="7" s="1"/>
  <c r="QC5" i="7" s="1"/>
  <c r="QI5" i="7" s="1"/>
  <c r="QO5" i="7" s="1"/>
  <c r="DE4" i="7"/>
  <c r="DK4" i="7" s="1"/>
  <c r="DQ4" i="7" s="1"/>
  <c r="DW4" i="7" s="1"/>
  <c r="EC4" i="7" s="1"/>
  <c r="EI4" i="7" s="1"/>
  <c r="EO4" i="7" s="1"/>
  <c r="EU4" i="7" s="1"/>
  <c r="FA4" i="7" s="1"/>
  <c r="FG4" i="7" s="1"/>
  <c r="FM4" i="7" s="1"/>
  <c r="FS4" i="7" s="1"/>
  <c r="FY4" i="7" s="1"/>
  <c r="GE4" i="7" s="1"/>
  <c r="GK4" i="7" s="1"/>
  <c r="GQ4" i="7" s="1"/>
  <c r="GW4" i="7" s="1"/>
  <c r="HC4" i="7" s="1"/>
  <c r="HI4" i="7" s="1"/>
  <c r="HO4" i="7" s="1"/>
  <c r="HU4" i="7" s="1"/>
  <c r="IA4" i="7" s="1"/>
  <c r="IG4" i="7" s="1"/>
  <c r="IM4" i="7" s="1"/>
  <c r="IS4" i="7" s="1"/>
  <c r="IY4" i="7" s="1"/>
  <c r="JE4" i="7" s="1"/>
  <c r="JK4" i="7" s="1"/>
  <c r="JQ4" i="7" s="1"/>
  <c r="JW4" i="7" s="1"/>
  <c r="KC4" i="7" s="1"/>
  <c r="KI4" i="7" s="1"/>
  <c r="KO4" i="7" s="1"/>
  <c r="KU4" i="7" s="1"/>
  <c r="LA4" i="7" s="1"/>
  <c r="LG4" i="7" s="1"/>
  <c r="LM4" i="7" s="1"/>
  <c r="LS4" i="7" s="1"/>
  <c r="LY4" i="7" s="1"/>
  <c r="ME4" i="7" s="1"/>
  <c r="MK4" i="7" s="1"/>
  <c r="MQ4" i="7" s="1"/>
  <c r="MW4" i="7" s="1"/>
  <c r="NC4" i="7" s="1"/>
  <c r="NI4" i="7" s="1"/>
  <c r="NO4" i="7" s="1"/>
  <c r="NU4" i="7" s="1"/>
  <c r="OA4" i="7" s="1"/>
  <c r="OG4" i="7" s="1"/>
  <c r="OM4" i="7" s="1"/>
  <c r="OS4" i="7" s="1"/>
  <c r="OY4" i="7" s="1"/>
  <c r="PE4" i="7" s="1"/>
  <c r="PK4" i="7" s="1"/>
  <c r="PQ4" i="7" s="1"/>
  <c r="PW4" i="7" s="1"/>
  <c r="QC4" i="7" s="1"/>
  <c r="QI4" i="7" s="1"/>
  <c r="QO4" i="7" s="1"/>
  <c r="DE3" i="7"/>
  <c r="DK3" i="7" s="1"/>
  <c r="DQ3" i="7" s="1"/>
  <c r="DW3" i="7" s="1"/>
  <c r="EC3" i="7" s="1"/>
  <c r="EI3" i="7" s="1"/>
  <c r="EO3" i="7" s="1"/>
  <c r="EU3" i="7" s="1"/>
  <c r="FA3" i="7" s="1"/>
  <c r="FG3" i="7" s="1"/>
  <c r="FM3" i="7" s="1"/>
  <c r="FS3" i="7" s="1"/>
  <c r="FY3" i="7" s="1"/>
  <c r="GE3" i="7" s="1"/>
  <c r="GK3" i="7" s="1"/>
  <c r="GQ3" i="7" s="1"/>
  <c r="GW3" i="7" s="1"/>
  <c r="HC3" i="7" s="1"/>
  <c r="HI3" i="7" s="1"/>
  <c r="HO3" i="7" s="1"/>
  <c r="HU3" i="7" s="1"/>
  <c r="IA3" i="7" s="1"/>
  <c r="IG3" i="7" s="1"/>
  <c r="IM3" i="7" s="1"/>
  <c r="IS3" i="7" s="1"/>
  <c r="IY3" i="7" s="1"/>
  <c r="JE3" i="7" s="1"/>
  <c r="JK3" i="7" s="1"/>
  <c r="JQ3" i="7" s="1"/>
  <c r="JW3" i="7" s="1"/>
  <c r="KC3" i="7" s="1"/>
  <c r="KI3" i="7" s="1"/>
  <c r="KO3" i="7" s="1"/>
  <c r="KU3" i="7" s="1"/>
  <c r="LA3" i="7" s="1"/>
  <c r="LG3" i="7" s="1"/>
  <c r="LM3" i="7" s="1"/>
  <c r="LS3" i="7" s="1"/>
  <c r="LY3" i="7" s="1"/>
  <c r="ME3" i="7" s="1"/>
  <c r="MK3" i="7" s="1"/>
  <c r="MQ3" i="7" s="1"/>
  <c r="MW3" i="7" s="1"/>
  <c r="NC3" i="7" s="1"/>
  <c r="NI3" i="7" s="1"/>
  <c r="NO3" i="7" s="1"/>
  <c r="NU3" i="7" s="1"/>
  <c r="OA3" i="7" s="1"/>
  <c r="OG3" i="7" s="1"/>
  <c r="OM3" i="7" s="1"/>
  <c r="OS3" i="7" s="1"/>
  <c r="OY3" i="7" s="1"/>
  <c r="PE3" i="7" s="1"/>
  <c r="PK3" i="7" s="1"/>
  <c r="PQ3" i="7" s="1"/>
  <c r="PW3" i="7" s="1"/>
  <c r="QC3" i="7" s="1"/>
  <c r="QI3" i="7" s="1"/>
  <c r="QO3" i="7" s="1"/>
  <c r="DE2" i="7"/>
  <c r="F227" i="6"/>
  <c r="F226" i="6" s="1"/>
  <c r="F225" i="6" s="1"/>
  <c r="F224" i="6" s="1"/>
  <c r="F223" i="6" s="1"/>
  <c r="F222" i="6" s="1"/>
  <c r="F221" i="6" s="1"/>
  <c r="F220" i="6" s="1"/>
  <c r="F219" i="6" s="1"/>
  <c r="F218" i="6" s="1"/>
  <c r="F217" i="6" s="1"/>
  <c r="F216" i="6" s="1"/>
  <c r="F215" i="6" s="1"/>
  <c r="F214" i="6" s="1"/>
  <c r="F213" i="6" s="1"/>
  <c r="F212" i="6" s="1"/>
  <c r="F211" i="6" s="1"/>
  <c r="F210" i="6" s="1"/>
  <c r="F209" i="6" s="1"/>
  <c r="F208" i="6" s="1"/>
  <c r="F207" i="6" s="1"/>
  <c r="F206" i="6" s="1"/>
  <c r="F205" i="6" s="1"/>
  <c r="F204" i="6" s="1"/>
  <c r="F203" i="6" s="1"/>
  <c r="F202" i="6" s="1"/>
  <c r="F201" i="6" s="1"/>
  <c r="F200" i="6" s="1"/>
  <c r="F199" i="6" s="1"/>
  <c r="F198" i="6" s="1"/>
  <c r="F197" i="6" s="1"/>
  <c r="F196" i="6" s="1"/>
  <c r="F195" i="6" s="1"/>
  <c r="F194" i="6" s="1"/>
  <c r="F193" i="6" s="1"/>
  <c r="F192" i="6" s="1"/>
  <c r="F191" i="6" s="1"/>
  <c r="F190" i="6" s="1"/>
  <c r="F189" i="6" s="1"/>
  <c r="F188" i="6" s="1"/>
  <c r="F187" i="6" s="1"/>
  <c r="F186" i="6" s="1"/>
  <c r="F185" i="6" s="1"/>
  <c r="F184" i="6" s="1"/>
  <c r="F183" i="6" s="1"/>
  <c r="F182" i="6" s="1"/>
  <c r="F181" i="6" s="1"/>
  <c r="F180" i="6" s="1"/>
  <c r="F179" i="6" s="1"/>
  <c r="F178" i="6" s="1"/>
  <c r="F177" i="6" s="1"/>
  <c r="F176" i="6" s="1"/>
  <c r="F175" i="6" s="1"/>
  <c r="F174" i="6" s="1"/>
  <c r="F173" i="6" s="1"/>
  <c r="F172" i="6" s="1"/>
  <c r="F171" i="6" s="1"/>
  <c r="F170" i="6" s="1"/>
  <c r="F169" i="6" s="1"/>
  <c r="F168" i="6" s="1"/>
  <c r="F167" i="6" s="1"/>
  <c r="F166" i="6" s="1"/>
  <c r="F165" i="6" s="1"/>
  <c r="F164" i="6" s="1"/>
  <c r="F163" i="6" s="1"/>
  <c r="F162" i="6" s="1"/>
  <c r="F161" i="6" s="1"/>
  <c r="F160" i="6" s="1"/>
  <c r="F159" i="6" s="1"/>
  <c r="F158" i="6" s="1"/>
  <c r="F157" i="6" s="1"/>
  <c r="F156" i="6" s="1"/>
  <c r="F155" i="6" s="1"/>
  <c r="F154" i="6" s="1"/>
  <c r="F153" i="6" s="1"/>
  <c r="F152" i="6" s="1"/>
  <c r="F151" i="6" s="1"/>
  <c r="F150" i="6" s="1"/>
  <c r="F149" i="6" s="1"/>
  <c r="F148" i="6" s="1"/>
  <c r="F147" i="6" s="1"/>
  <c r="F146" i="6" s="1"/>
  <c r="F145" i="6" s="1"/>
  <c r="F144" i="6" s="1"/>
  <c r="F143" i="6" s="1"/>
  <c r="F142" i="6" s="1"/>
  <c r="F141" i="6" s="1"/>
  <c r="F140" i="6" s="1"/>
  <c r="F139" i="6" s="1"/>
  <c r="D125" i="6"/>
  <c r="C125" i="6"/>
  <c r="CE116" i="6"/>
  <c r="CD116" i="6"/>
  <c r="CC116" i="6"/>
  <c r="CB116" i="6"/>
  <c r="CA116" i="6"/>
  <c r="BZ116" i="6"/>
  <c r="BY116" i="6"/>
  <c r="BX116" i="6"/>
  <c r="BW116" i="6"/>
  <c r="BV116" i="6"/>
  <c r="BU116" i="6"/>
  <c r="BT116" i="6"/>
  <c r="BS116" i="6"/>
  <c r="BR116" i="6"/>
  <c r="BQ116" i="6"/>
  <c r="BP116" i="6"/>
  <c r="BO116" i="6"/>
  <c r="BN116" i="6"/>
  <c r="BM116" i="6"/>
  <c r="BL116" i="6"/>
  <c r="BK116" i="6"/>
  <c r="BJ116" i="6"/>
  <c r="BI116" i="6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AQ116" i="6"/>
  <c r="AP116" i="6"/>
  <c r="AO116" i="6"/>
  <c r="AN116" i="6"/>
  <c r="AM116" i="6"/>
  <c r="AL116" i="6"/>
  <c r="AK116" i="6"/>
  <c r="AJ116" i="6"/>
  <c r="AI116" i="6"/>
  <c r="AH116" i="6"/>
  <c r="AG116" i="6"/>
  <c r="AF116" i="6"/>
  <c r="AE116" i="6"/>
  <c r="AD116" i="6"/>
  <c r="AC116" i="6"/>
  <c r="AB116" i="6"/>
  <c r="AA116" i="6"/>
  <c r="Z116" i="6"/>
  <c r="Y116" i="6"/>
  <c r="X116" i="6"/>
  <c r="W116" i="6"/>
  <c r="V116" i="6"/>
  <c r="U116" i="6"/>
  <c r="T116" i="6"/>
  <c r="S116" i="6"/>
  <c r="R116" i="6"/>
  <c r="Q116" i="6"/>
  <c r="P116" i="6"/>
  <c r="O116" i="6"/>
  <c r="N116" i="6"/>
  <c r="M116" i="6"/>
  <c r="L116" i="6"/>
  <c r="K116" i="6"/>
  <c r="J116" i="6"/>
  <c r="I116" i="6"/>
  <c r="H116" i="6"/>
  <c r="G116" i="6"/>
  <c r="F116" i="6"/>
  <c r="E116" i="6"/>
  <c r="D116" i="6"/>
  <c r="C116" i="6"/>
  <c r="B116" i="6"/>
  <c r="CE115" i="6"/>
  <c r="CD115" i="6"/>
  <c r="CC115" i="6"/>
  <c r="CB115" i="6"/>
  <c r="CA115" i="6"/>
  <c r="BZ115" i="6"/>
  <c r="BY115" i="6"/>
  <c r="BX115" i="6"/>
  <c r="BW115" i="6"/>
  <c r="BV115" i="6"/>
  <c r="BU115" i="6"/>
  <c r="BT115" i="6"/>
  <c r="BS115" i="6"/>
  <c r="BR115" i="6"/>
  <c r="BQ115" i="6"/>
  <c r="BP115" i="6"/>
  <c r="BO115" i="6"/>
  <c r="BN115" i="6"/>
  <c r="BM115" i="6"/>
  <c r="BL115" i="6"/>
  <c r="BK115" i="6"/>
  <c r="BJ115" i="6"/>
  <c r="BI115" i="6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AQ115" i="6"/>
  <c r="AP115" i="6"/>
  <c r="AO115" i="6"/>
  <c r="AN115" i="6"/>
  <c r="AM115" i="6"/>
  <c r="AL115" i="6"/>
  <c r="AK115" i="6"/>
  <c r="AJ115" i="6"/>
  <c r="AI115" i="6"/>
  <c r="AH115" i="6"/>
  <c r="AG115" i="6"/>
  <c r="AF115" i="6"/>
  <c r="AE115" i="6"/>
  <c r="AD115" i="6"/>
  <c r="AC115" i="6"/>
  <c r="AB115" i="6"/>
  <c r="AA115" i="6"/>
  <c r="Z115" i="6"/>
  <c r="Y115" i="6"/>
  <c r="X115" i="6"/>
  <c r="W115" i="6"/>
  <c r="V115" i="6"/>
  <c r="U115" i="6"/>
  <c r="T115" i="6"/>
  <c r="S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D115" i="6"/>
  <c r="C115" i="6"/>
  <c r="B115" i="6"/>
  <c r="CE114" i="6"/>
  <c r="CD114" i="6"/>
  <c r="CC114" i="6"/>
  <c r="CB114" i="6"/>
  <c r="CA114" i="6"/>
  <c r="BZ114" i="6"/>
  <c r="BY114" i="6"/>
  <c r="BX114" i="6"/>
  <c r="BW114" i="6"/>
  <c r="BV114" i="6"/>
  <c r="BU114" i="6"/>
  <c r="BT114" i="6"/>
  <c r="BS114" i="6"/>
  <c r="BR114" i="6"/>
  <c r="BQ114" i="6"/>
  <c r="BP114" i="6"/>
  <c r="BO114" i="6"/>
  <c r="BN114" i="6"/>
  <c r="BM114" i="6"/>
  <c r="BL114" i="6"/>
  <c r="BK114" i="6"/>
  <c r="BJ114" i="6"/>
  <c r="BI114" i="6"/>
  <c r="BH114" i="6"/>
  <c r="BG114" i="6"/>
  <c r="BF114" i="6"/>
  <c r="BE114" i="6"/>
  <c r="BD114" i="6"/>
  <c r="BC114" i="6"/>
  <c r="BB114" i="6"/>
  <c r="BA114" i="6"/>
  <c r="AZ114" i="6"/>
  <c r="AY114" i="6"/>
  <c r="AX114" i="6"/>
  <c r="AW114" i="6"/>
  <c r="AV114" i="6"/>
  <c r="AU114" i="6"/>
  <c r="AT114" i="6"/>
  <c r="AS114" i="6"/>
  <c r="AR114" i="6"/>
  <c r="AQ114" i="6"/>
  <c r="AP114" i="6"/>
  <c r="AO114" i="6"/>
  <c r="AN114" i="6"/>
  <c r="AM114" i="6"/>
  <c r="AL114" i="6"/>
  <c r="AK114" i="6"/>
  <c r="AJ114" i="6"/>
  <c r="AI114" i="6"/>
  <c r="AH114" i="6"/>
  <c r="AG114" i="6"/>
  <c r="AF114" i="6"/>
  <c r="AE114" i="6"/>
  <c r="AD114" i="6"/>
  <c r="AC114" i="6"/>
  <c r="AB114" i="6"/>
  <c r="AA114" i="6"/>
  <c r="Z114" i="6"/>
  <c r="Y114" i="6"/>
  <c r="X114" i="6"/>
  <c r="W114" i="6"/>
  <c r="V114" i="6"/>
  <c r="U114" i="6"/>
  <c r="T114" i="6"/>
  <c r="S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D114" i="6"/>
  <c r="C114" i="6"/>
  <c r="B114" i="6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AT113" i="6"/>
  <c r="AS113" i="6"/>
  <c r="AR113" i="6"/>
  <c r="AQ113" i="6"/>
  <c r="AP113" i="6"/>
  <c r="AO113" i="6"/>
  <c r="AN113" i="6"/>
  <c r="AM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B113" i="6"/>
  <c r="CE112" i="6"/>
  <c r="CD112" i="6"/>
  <c r="CC112" i="6"/>
  <c r="CB112" i="6"/>
  <c r="CA112" i="6"/>
  <c r="BZ112" i="6"/>
  <c r="BY112" i="6"/>
  <c r="BX112" i="6"/>
  <c r="BW112" i="6"/>
  <c r="BV112" i="6"/>
  <c r="BU112" i="6"/>
  <c r="BT112" i="6"/>
  <c r="BS112" i="6"/>
  <c r="BR112" i="6"/>
  <c r="BQ112" i="6"/>
  <c r="BP112" i="6"/>
  <c r="BO112" i="6"/>
  <c r="BN112" i="6"/>
  <c r="BM112" i="6"/>
  <c r="BL112" i="6"/>
  <c r="BK112" i="6"/>
  <c r="BJ112" i="6"/>
  <c r="BI112" i="6"/>
  <c r="BH112" i="6"/>
  <c r="BG112" i="6"/>
  <c r="BF112" i="6"/>
  <c r="BE112" i="6"/>
  <c r="BD112" i="6"/>
  <c r="BC112" i="6"/>
  <c r="BB112" i="6"/>
  <c r="BA112" i="6"/>
  <c r="AZ112" i="6"/>
  <c r="AY112" i="6"/>
  <c r="AX112" i="6"/>
  <c r="AW112" i="6"/>
  <c r="AV112" i="6"/>
  <c r="AU112" i="6"/>
  <c r="AT112" i="6"/>
  <c r="AS112" i="6"/>
  <c r="AR112" i="6"/>
  <c r="AQ112" i="6"/>
  <c r="AP112" i="6"/>
  <c r="AO112" i="6"/>
  <c r="AN112" i="6"/>
  <c r="AM112" i="6"/>
  <c r="AL112" i="6"/>
  <c r="AK112" i="6"/>
  <c r="AJ112" i="6"/>
  <c r="AI112" i="6"/>
  <c r="AH112" i="6"/>
  <c r="AG112" i="6"/>
  <c r="AF112" i="6"/>
  <c r="AE112" i="6"/>
  <c r="AD112" i="6"/>
  <c r="AC112" i="6"/>
  <c r="AB112" i="6"/>
  <c r="AA112" i="6"/>
  <c r="Z112" i="6"/>
  <c r="Y112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E112" i="6"/>
  <c r="D112" i="6"/>
  <c r="C112" i="6"/>
  <c r="B112" i="6"/>
  <c r="W91" i="6"/>
  <c r="AA91" i="6" s="1"/>
  <c r="AE91" i="6" s="1"/>
  <c r="AI91" i="6" s="1"/>
  <c r="AM91" i="6" s="1"/>
  <c r="AQ91" i="6" s="1"/>
  <c r="AU91" i="6" s="1"/>
  <c r="AY91" i="6" s="1"/>
  <c r="BC91" i="6" s="1"/>
  <c r="BG91" i="6" s="1"/>
  <c r="BK91" i="6" s="1"/>
  <c r="BO91" i="6" s="1"/>
  <c r="BS91" i="6" s="1"/>
  <c r="BW91" i="6" s="1"/>
  <c r="CA91" i="6" s="1"/>
  <c r="CE91" i="6" s="1"/>
  <c r="CI91" i="6" s="1"/>
  <c r="CM91" i="6" s="1"/>
  <c r="G91" i="6"/>
  <c r="K91" i="6" s="1"/>
  <c r="O91" i="6" s="1"/>
  <c r="S91" i="6" s="1"/>
  <c r="DI72" i="6"/>
  <c r="DO72" i="6" s="1"/>
  <c r="DU72" i="6" s="1"/>
  <c r="EA72" i="6" s="1"/>
  <c r="EG72" i="6" s="1"/>
  <c r="EM72" i="6" s="1"/>
  <c r="ES72" i="6" s="1"/>
  <c r="EY72" i="6" s="1"/>
  <c r="FE72" i="6" s="1"/>
  <c r="FK72" i="6" s="1"/>
  <c r="FQ72" i="6" s="1"/>
  <c r="FW72" i="6" s="1"/>
  <c r="GC72" i="6" s="1"/>
  <c r="GI72" i="6" s="1"/>
  <c r="GO72" i="6" s="1"/>
  <c r="GU72" i="6" s="1"/>
  <c r="HA72" i="6" s="1"/>
  <c r="HG72" i="6" s="1"/>
  <c r="HM72" i="6" s="1"/>
  <c r="HS72" i="6" s="1"/>
  <c r="HY72" i="6" s="1"/>
  <c r="IE72" i="6" s="1"/>
  <c r="IK72" i="6" s="1"/>
  <c r="IQ72" i="6" s="1"/>
  <c r="IW72" i="6" s="1"/>
  <c r="JC72" i="6" s="1"/>
  <c r="JI72" i="6" s="1"/>
  <c r="JO72" i="6" s="1"/>
  <c r="JU72" i="6" s="1"/>
  <c r="KA72" i="6" s="1"/>
  <c r="KG72" i="6" s="1"/>
  <c r="KM72" i="6" s="1"/>
  <c r="KS72" i="6" s="1"/>
  <c r="KY72" i="6" s="1"/>
  <c r="LE72" i="6" s="1"/>
  <c r="LK72" i="6" s="1"/>
  <c r="LQ72" i="6" s="1"/>
  <c r="LW72" i="6" s="1"/>
  <c r="MC72" i="6" s="1"/>
  <c r="MI72" i="6" s="1"/>
  <c r="MO72" i="6" s="1"/>
  <c r="MU72" i="6" s="1"/>
  <c r="NA72" i="6" s="1"/>
  <c r="NG72" i="6" s="1"/>
  <c r="NM72" i="6" s="1"/>
  <c r="NS72" i="6" s="1"/>
  <c r="NY72" i="6" s="1"/>
  <c r="OE72" i="6" s="1"/>
  <c r="OK72" i="6" s="1"/>
  <c r="OQ72" i="6" s="1"/>
  <c r="OW72" i="6" s="1"/>
  <c r="PC72" i="6" s="1"/>
  <c r="PI72" i="6" s="1"/>
  <c r="PO72" i="6" s="1"/>
  <c r="PU72" i="6" s="1"/>
  <c r="QA72" i="6" s="1"/>
  <c r="QG72" i="6" s="1"/>
  <c r="QM72" i="6" s="1"/>
  <c r="QS72" i="6" s="1"/>
  <c r="DC72" i="6"/>
  <c r="DU66" i="6"/>
  <c r="DU65" i="6"/>
  <c r="DE65" i="6"/>
  <c r="DU64" i="6"/>
  <c r="DE64" i="6"/>
  <c r="DK64" i="6" s="1"/>
  <c r="DE63" i="6"/>
  <c r="DK63" i="6" s="1"/>
  <c r="DQ63" i="6" s="1"/>
  <c r="DK62" i="6"/>
  <c r="DQ62" i="6" s="1"/>
  <c r="DW62" i="6" s="1"/>
  <c r="DE62" i="6"/>
  <c r="EM61" i="6"/>
  <c r="EI61" i="6"/>
  <c r="DK61" i="6"/>
  <c r="DQ61" i="6" s="1"/>
  <c r="DW61" i="6" s="1"/>
  <c r="EC61" i="6" s="1"/>
  <c r="DE61" i="6"/>
  <c r="DE60" i="6"/>
  <c r="DK60" i="6" s="1"/>
  <c r="DQ60" i="6" s="1"/>
  <c r="DW60" i="6" s="1"/>
  <c r="EC60" i="6" s="1"/>
  <c r="EI60" i="6" s="1"/>
  <c r="EO60" i="6" s="1"/>
  <c r="EX59" i="6"/>
  <c r="EY59" i="6" s="1"/>
  <c r="DK59" i="6"/>
  <c r="DQ59" i="6" s="1"/>
  <c r="DW59" i="6" s="1"/>
  <c r="EC59" i="6" s="1"/>
  <c r="EI59" i="6" s="1"/>
  <c r="EO59" i="6" s="1"/>
  <c r="DE59" i="6"/>
  <c r="DE58" i="6"/>
  <c r="DK58" i="6" s="1"/>
  <c r="DQ58" i="6" s="1"/>
  <c r="DW58" i="6" s="1"/>
  <c r="EC58" i="6" s="1"/>
  <c r="EI58" i="6" s="1"/>
  <c r="EO58" i="6" s="1"/>
  <c r="EU58" i="6" s="1"/>
  <c r="DE57" i="6"/>
  <c r="DK57" i="6" s="1"/>
  <c r="DQ57" i="6" s="1"/>
  <c r="DW57" i="6" s="1"/>
  <c r="EC57" i="6" s="1"/>
  <c r="EI57" i="6" s="1"/>
  <c r="EO57" i="6" s="1"/>
  <c r="EU57" i="6" s="1"/>
  <c r="FA57" i="6" s="1"/>
  <c r="DE56" i="6"/>
  <c r="DK56" i="6" s="1"/>
  <c r="DQ56" i="6" s="1"/>
  <c r="DW56" i="6" s="1"/>
  <c r="EC56" i="6" s="1"/>
  <c r="EI56" i="6" s="1"/>
  <c r="EO56" i="6" s="1"/>
  <c r="EU56" i="6" s="1"/>
  <c r="FA56" i="6" s="1"/>
  <c r="FG56" i="6" s="1"/>
  <c r="DK55" i="6"/>
  <c r="DQ55" i="6" s="1"/>
  <c r="DW55" i="6" s="1"/>
  <c r="EC55" i="6" s="1"/>
  <c r="EI55" i="6" s="1"/>
  <c r="EO55" i="6" s="1"/>
  <c r="EU55" i="6" s="1"/>
  <c r="FA55" i="6" s="1"/>
  <c r="FG55" i="6" s="1"/>
  <c r="FM55" i="6" s="1"/>
  <c r="DE55" i="6"/>
  <c r="DE54" i="6"/>
  <c r="DK54" i="6" s="1"/>
  <c r="DQ54" i="6" s="1"/>
  <c r="DW54" i="6" s="1"/>
  <c r="EC54" i="6" s="1"/>
  <c r="EI54" i="6" s="1"/>
  <c r="EO54" i="6" s="1"/>
  <c r="EU54" i="6" s="1"/>
  <c r="FA54" i="6" s="1"/>
  <c r="FG54" i="6" s="1"/>
  <c r="FM54" i="6" s="1"/>
  <c r="FS54" i="6" s="1"/>
  <c r="DE53" i="6"/>
  <c r="DK53" i="6" s="1"/>
  <c r="DQ53" i="6" s="1"/>
  <c r="DW53" i="6" s="1"/>
  <c r="EC53" i="6" s="1"/>
  <c r="EI53" i="6" s="1"/>
  <c r="EO53" i="6" s="1"/>
  <c r="EU53" i="6" s="1"/>
  <c r="FA53" i="6" s="1"/>
  <c r="FG53" i="6" s="1"/>
  <c r="FM53" i="6" s="1"/>
  <c r="FS53" i="6" s="1"/>
  <c r="FY53" i="6" s="1"/>
  <c r="DE52" i="6"/>
  <c r="DK52" i="6" s="1"/>
  <c r="DQ52" i="6" s="1"/>
  <c r="DW52" i="6" s="1"/>
  <c r="EC52" i="6" s="1"/>
  <c r="EI52" i="6" s="1"/>
  <c r="EO52" i="6" s="1"/>
  <c r="EU52" i="6" s="1"/>
  <c r="FA52" i="6" s="1"/>
  <c r="FG52" i="6" s="1"/>
  <c r="FM52" i="6" s="1"/>
  <c r="FS52" i="6" s="1"/>
  <c r="FY52" i="6" s="1"/>
  <c r="GE52" i="6" s="1"/>
  <c r="DE51" i="6"/>
  <c r="DK51" i="6" s="1"/>
  <c r="DQ51" i="6" s="1"/>
  <c r="DW51" i="6" s="1"/>
  <c r="EC51" i="6" s="1"/>
  <c r="EI51" i="6" s="1"/>
  <c r="EO51" i="6" s="1"/>
  <c r="EU51" i="6" s="1"/>
  <c r="FA51" i="6" s="1"/>
  <c r="FG51" i="6" s="1"/>
  <c r="FM51" i="6" s="1"/>
  <c r="FS51" i="6" s="1"/>
  <c r="FY51" i="6" s="1"/>
  <c r="GE51" i="6" s="1"/>
  <c r="GK51" i="6" s="1"/>
  <c r="DE50" i="6"/>
  <c r="DK50" i="6" s="1"/>
  <c r="DQ50" i="6" s="1"/>
  <c r="DW50" i="6" s="1"/>
  <c r="EC50" i="6" s="1"/>
  <c r="EI50" i="6" s="1"/>
  <c r="EO50" i="6" s="1"/>
  <c r="EU50" i="6" s="1"/>
  <c r="FA50" i="6" s="1"/>
  <c r="FG50" i="6" s="1"/>
  <c r="FM50" i="6" s="1"/>
  <c r="FS50" i="6" s="1"/>
  <c r="FY50" i="6" s="1"/>
  <c r="GE50" i="6" s="1"/>
  <c r="GK50" i="6" s="1"/>
  <c r="GQ50" i="6" s="1"/>
  <c r="DE49" i="6"/>
  <c r="DK49" i="6" s="1"/>
  <c r="DQ49" i="6" s="1"/>
  <c r="DW49" i="6" s="1"/>
  <c r="EC49" i="6" s="1"/>
  <c r="EI49" i="6" s="1"/>
  <c r="EO49" i="6" s="1"/>
  <c r="EU49" i="6" s="1"/>
  <c r="FA49" i="6" s="1"/>
  <c r="FG49" i="6" s="1"/>
  <c r="FM49" i="6" s="1"/>
  <c r="FS49" i="6" s="1"/>
  <c r="FY49" i="6" s="1"/>
  <c r="GE49" i="6" s="1"/>
  <c r="GK49" i="6" s="1"/>
  <c r="GQ49" i="6" s="1"/>
  <c r="GW49" i="6" s="1"/>
  <c r="DE48" i="6"/>
  <c r="DK48" i="6" s="1"/>
  <c r="DQ48" i="6" s="1"/>
  <c r="DW48" i="6" s="1"/>
  <c r="EC48" i="6" s="1"/>
  <c r="EI48" i="6" s="1"/>
  <c r="EO48" i="6" s="1"/>
  <c r="EU48" i="6" s="1"/>
  <c r="FA48" i="6" s="1"/>
  <c r="FG48" i="6" s="1"/>
  <c r="FM48" i="6" s="1"/>
  <c r="FS48" i="6" s="1"/>
  <c r="FY48" i="6" s="1"/>
  <c r="GE48" i="6" s="1"/>
  <c r="GK48" i="6" s="1"/>
  <c r="GQ48" i="6" s="1"/>
  <c r="GW48" i="6" s="1"/>
  <c r="HC48" i="6" s="1"/>
  <c r="DE47" i="6"/>
  <c r="DK47" i="6" s="1"/>
  <c r="DQ47" i="6" s="1"/>
  <c r="DW47" i="6" s="1"/>
  <c r="EC47" i="6" s="1"/>
  <c r="EI47" i="6" s="1"/>
  <c r="EO47" i="6" s="1"/>
  <c r="EU47" i="6" s="1"/>
  <c r="FA47" i="6" s="1"/>
  <c r="FG47" i="6" s="1"/>
  <c r="FM47" i="6" s="1"/>
  <c r="FS47" i="6" s="1"/>
  <c r="FY47" i="6" s="1"/>
  <c r="GE47" i="6" s="1"/>
  <c r="GK47" i="6" s="1"/>
  <c r="GQ47" i="6" s="1"/>
  <c r="GW47" i="6" s="1"/>
  <c r="HC47" i="6" s="1"/>
  <c r="HI47" i="6" s="1"/>
  <c r="DE46" i="6"/>
  <c r="DK46" i="6" s="1"/>
  <c r="DQ46" i="6" s="1"/>
  <c r="DW46" i="6" s="1"/>
  <c r="EC46" i="6" s="1"/>
  <c r="EI46" i="6" s="1"/>
  <c r="EO46" i="6" s="1"/>
  <c r="EU46" i="6" s="1"/>
  <c r="FA46" i="6" s="1"/>
  <c r="FG46" i="6" s="1"/>
  <c r="FM46" i="6" s="1"/>
  <c r="FS46" i="6" s="1"/>
  <c r="FY46" i="6" s="1"/>
  <c r="GE46" i="6" s="1"/>
  <c r="GK46" i="6" s="1"/>
  <c r="GQ46" i="6" s="1"/>
  <c r="GW46" i="6" s="1"/>
  <c r="HC46" i="6" s="1"/>
  <c r="HI46" i="6" s="1"/>
  <c r="HO46" i="6" s="1"/>
  <c r="DE45" i="6"/>
  <c r="DK45" i="6" s="1"/>
  <c r="DQ45" i="6" s="1"/>
  <c r="DW45" i="6" s="1"/>
  <c r="EC45" i="6" s="1"/>
  <c r="EI45" i="6" s="1"/>
  <c r="EO45" i="6" s="1"/>
  <c r="EU45" i="6" s="1"/>
  <c r="FA45" i="6" s="1"/>
  <c r="FG45" i="6" s="1"/>
  <c r="FM45" i="6" s="1"/>
  <c r="FS45" i="6" s="1"/>
  <c r="FY45" i="6" s="1"/>
  <c r="GE45" i="6" s="1"/>
  <c r="GK45" i="6" s="1"/>
  <c r="GQ45" i="6" s="1"/>
  <c r="GW45" i="6" s="1"/>
  <c r="HC45" i="6" s="1"/>
  <c r="HI45" i="6" s="1"/>
  <c r="HO45" i="6" s="1"/>
  <c r="HU45" i="6" s="1"/>
  <c r="DE44" i="6"/>
  <c r="DK44" i="6" s="1"/>
  <c r="DQ44" i="6" s="1"/>
  <c r="DW44" i="6" s="1"/>
  <c r="EC44" i="6" s="1"/>
  <c r="EI44" i="6" s="1"/>
  <c r="EO44" i="6" s="1"/>
  <c r="EU44" i="6" s="1"/>
  <c r="FA44" i="6" s="1"/>
  <c r="FG44" i="6" s="1"/>
  <c r="FM44" i="6" s="1"/>
  <c r="FS44" i="6" s="1"/>
  <c r="FY44" i="6" s="1"/>
  <c r="GE44" i="6" s="1"/>
  <c r="GK44" i="6" s="1"/>
  <c r="GQ44" i="6" s="1"/>
  <c r="GW44" i="6" s="1"/>
  <c r="HC44" i="6" s="1"/>
  <c r="HI44" i="6" s="1"/>
  <c r="HO44" i="6" s="1"/>
  <c r="HU44" i="6" s="1"/>
  <c r="IA44" i="6" s="1"/>
  <c r="DE43" i="6"/>
  <c r="DK43" i="6" s="1"/>
  <c r="DQ43" i="6" s="1"/>
  <c r="DW43" i="6" s="1"/>
  <c r="EC43" i="6" s="1"/>
  <c r="EI43" i="6" s="1"/>
  <c r="EO43" i="6" s="1"/>
  <c r="EU43" i="6" s="1"/>
  <c r="FA43" i="6" s="1"/>
  <c r="FG43" i="6" s="1"/>
  <c r="FM43" i="6" s="1"/>
  <c r="FS43" i="6" s="1"/>
  <c r="FY43" i="6" s="1"/>
  <c r="GE43" i="6" s="1"/>
  <c r="GK43" i="6" s="1"/>
  <c r="GQ43" i="6" s="1"/>
  <c r="GW43" i="6" s="1"/>
  <c r="HC43" i="6" s="1"/>
  <c r="HI43" i="6" s="1"/>
  <c r="HO43" i="6" s="1"/>
  <c r="HU43" i="6" s="1"/>
  <c r="IA43" i="6" s="1"/>
  <c r="IG43" i="6" s="1"/>
  <c r="DE42" i="6"/>
  <c r="DK42" i="6" s="1"/>
  <c r="DQ42" i="6" s="1"/>
  <c r="DW42" i="6" s="1"/>
  <c r="EC42" i="6" s="1"/>
  <c r="EI42" i="6" s="1"/>
  <c r="EO42" i="6" s="1"/>
  <c r="EU42" i="6" s="1"/>
  <c r="FA42" i="6" s="1"/>
  <c r="FG42" i="6" s="1"/>
  <c r="FM42" i="6" s="1"/>
  <c r="FS42" i="6" s="1"/>
  <c r="FY42" i="6" s="1"/>
  <c r="GE42" i="6" s="1"/>
  <c r="GK42" i="6" s="1"/>
  <c r="GQ42" i="6" s="1"/>
  <c r="GW42" i="6" s="1"/>
  <c r="HC42" i="6" s="1"/>
  <c r="HI42" i="6" s="1"/>
  <c r="HO42" i="6" s="1"/>
  <c r="HU42" i="6" s="1"/>
  <c r="IA42" i="6" s="1"/>
  <c r="IG42" i="6" s="1"/>
  <c r="IM42" i="6" s="1"/>
  <c r="DE41" i="6"/>
  <c r="DK41" i="6" s="1"/>
  <c r="DQ41" i="6" s="1"/>
  <c r="DW41" i="6" s="1"/>
  <c r="EC41" i="6" s="1"/>
  <c r="EI41" i="6" s="1"/>
  <c r="EO41" i="6" s="1"/>
  <c r="EU41" i="6" s="1"/>
  <c r="FA41" i="6" s="1"/>
  <c r="FG41" i="6" s="1"/>
  <c r="FM41" i="6" s="1"/>
  <c r="FS41" i="6" s="1"/>
  <c r="FY41" i="6" s="1"/>
  <c r="GE41" i="6" s="1"/>
  <c r="GK41" i="6" s="1"/>
  <c r="GQ41" i="6" s="1"/>
  <c r="GW41" i="6" s="1"/>
  <c r="HC41" i="6" s="1"/>
  <c r="HI41" i="6" s="1"/>
  <c r="HO41" i="6" s="1"/>
  <c r="HU41" i="6" s="1"/>
  <c r="IA41" i="6" s="1"/>
  <c r="IG41" i="6" s="1"/>
  <c r="IM41" i="6" s="1"/>
  <c r="IS41" i="6" s="1"/>
  <c r="DE40" i="6"/>
  <c r="DK40" i="6" s="1"/>
  <c r="DQ40" i="6" s="1"/>
  <c r="DW40" i="6" s="1"/>
  <c r="EC40" i="6" s="1"/>
  <c r="EI40" i="6" s="1"/>
  <c r="EO40" i="6" s="1"/>
  <c r="EU40" i="6" s="1"/>
  <c r="FA40" i="6" s="1"/>
  <c r="FG40" i="6" s="1"/>
  <c r="FM40" i="6" s="1"/>
  <c r="FS40" i="6" s="1"/>
  <c r="FY40" i="6" s="1"/>
  <c r="GE40" i="6" s="1"/>
  <c r="GK40" i="6" s="1"/>
  <c r="GQ40" i="6" s="1"/>
  <c r="GW40" i="6" s="1"/>
  <c r="HC40" i="6" s="1"/>
  <c r="HI40" i="6" s="1"/>
  <c r="HO40" i="6" s="1"/>
  <c r="HU40" i="6" s="1"/>
  <c r="IA40" i="6" s="1"/>
  <c r="IG40" i="6" s="1"/>
  <c r="IM40" i="6" s="1"/>
  <c r="IS40" i="6" s="1"/>
  <c r="IY40" i="6" s="1"/>
  <c r="DE39" i="6"/>
  <c r="DK39" i="6" s="1"/>
  <c r="DQ39" i="6" s="1"/>
  <c r="DW39" i="6" s="1"/>
  <c r="EC39" i="6" s="1"/>
  <c r="EI39" i="6" s="1"/>
  <c r="EO39" i="6" s="1"/>
  <c r="EU39" i="6" s="1"/>
  <c r="FA39" i="6" s="1"/>
  <c r="FG39" i="6" s="1"/>
  <c r="FM39" i="6" s="1"/>
  <c r="FS39" i="6" s="1"/>
  <c r="FY39" i="6" s="1"/>
  <c r="GE39" i="6" s="1"/>
  <c r="GK39" i="6" s="1"/>
  <c r="GQ39" i="6" s="1"/>
  <c r="GW39" i="6" s="1"/>
  <c r="HC39" i="6" s="1"/>
  <c r="HI39" i="6" s="1"/>
  <c r="HO39" i="6" s="1"/>
  <c r="HU39" i="6" s="1"/>
  <c r="IA39" i="6" s="1"/>
  <c r="IG39" i="6" s="1"/>
  <c r="IM39" i="6" s="1"/>
  <c r="IS39" i="6" s="1"/>
  <c r="IY39" i="6" s="1"/>
  <c r="JE39" i="6" s="1"/>
  <c r="DE38" i="6"/>
  <c r="DK38" i="6" s="1"/>
  <c r="DQ38" i="6" s="1"/>
  <c r="DW38" i="6" s="1"/>
  <c r="EC38" i="6" s="1"/>
  <c r="EI38" i="6" s="1"/>
  <c r="EO38" i="6" s="1"/>
  <c r="EU38" i="6" s="1"/>
  <c r="FA38" i="6" s="1"/>
  <c r="FG38" i="6" s="1"/>
  <c r="FM38" i="6" s="1"/>
  <c r="FS38" i="6" s="1"/>
  <c r="FY38" i="6" s="1"/>
  <c r="GE38" i="6" s="1"/>
  <c r="GK38" i="6" s="1"/>
  <c r="GQ38" i="6" s="1"/>
  <c r="GW38" i="6" s="1"/>
  <c r="HC38" i="6" s="1"/>
  <c r="HI38" i="6" s="1"/>
  <c r="HO38" i="6" s="1"/>
  <c r="HU38" i="6" s="1"/>
  <c r="IA38" i="6" s="1"/>
  <c r="IG38" i="6" s="1"/>
  <c r="IM38" i="6" s="1"/>
  <c r="IS38" i="6" s="1"/>
  <c r="IY38" i="6" s="1"/>
  <c r="JE38" i="6" s="1"/>
  <c r="JK38" i="6" s="1"/>
  <c r="DE37" i="6"/>
  <c r="DK37" i="6" s="1"/>
  <c r="DQ37" i="6" s="1"/>
  <c r="DW37" i="6" s="1"/>
  <c r="EC37" i="6" s="1"/>
  <c r="EI37" i="6" s="1"/>
  <c r="EO37" i="6" s="1"/>
  <c r="EU37" i="6" s="1"/>
  <c r="FA37" i="6" s="1"/>
  <c r="FG37" i="6" s="1"/>
  <c r="FM37" i="6" s="1"/>
  <c r="FS37" i="6" s="1"/>
  <c r="FY37" i="6" s="1"/>
  <c r="GE37" i="6" s="1"/>
  <c r="GK37" i="6" s="1"/>
  <c r="GQ37" i="6" s="1"/>
  <c r="GW37" i="6" s="1"/>
  <c r="HC37" i="6" s="1"/>
  <c r="HI37" i="6" s="1"/>
  <c r="HO37" i="6" s="1"/>
  <c r="HU37" i="6" s="1"/>
  <c r="IA37" i="6" s="1"/>
  <c r="IG37" i="6" s="1"/>
  <c r="IM37" i="6" s="1"/>
  <c r="IS37" i="6" s="1"/>
  <c r="IY37" i="6" s="1"/>
  <c r="JE37" i="6" s="1"/>
  <c r="JK37" i="6" s="1"/>
  <c r="JQ37" i="6" s="1"/>
  <c r="DK36" i="6"/>
  <c r="DQ36" i="6" s="1"/>
  <c r="DW36" i="6" s="1"/>
  <c r="EC36" i="6" s="1"/>
  <c r="EI36" i="6" s="1"/>
  <c r="EO36" i="6" s="1"/>
  <c r="EU36" i="6" s="1"/>
  <c r="FA36" i="6" s="1"/>
  <c r="FG36" i="6" s="1"/>
  <c r="FM36" i="6" s="1"/>
  <c r="FS36" i="6" s="1"/>
  <c r="FY36" i="6" s="1"/>
  <c r="GE36" i="6" s="1"/>
  <c r="GK36" i="6" s="1"/>
  <c r="GQ36" i="6" s="1"/>
  <c r="GW36" i="6" s="1"/>
  <c r="HC36" i="6" s="1"/>
  <c r="HI36" i="6" s="1"/>
  <c r="HO36" i="6" s="1"/>
  <c r="HU36" i="6" s="1"/>
  <c r="IA36" i="6" s="1"/>
  <c r="IG36" i="6" s="1"/>
  <c r="IM36" i="6" s="1"/>
  <c r="IS36" i="6" s="1"/>
  <c r="IY36" i="6" s="1"/>
  <c r="JE36" i="6" s="1"/>
  <c r="JK36" i="6" s="1"/>
  <c r="JQ36" i="6" s="1"/>
  <c r="JW36" i="6" s="1"/>
  <c r="DE36" i="6"/>
  <c r="DE35" i="6"/>
  <c r="DK35" i="6" s="1"/>
  <c r="DQ35" i="6" s="1"/>
  <c r="DW35" i="6" s="1"/>
  <c r="EC35" i="6" s="1"/>
  <c r="EI35" i="6" s="1"/>
  <c r="EO35" i="6" s="1"/>
  <c r="EU35" i="6" s="1"/>
  <c r="FA35" i="6" s="1"/>
  <c r="FG35" i="6" s="1"/>
  <c r="FM35" i="6" s="1"/>
  <c r="FS35" i="6" s="1"/>
  <c r="FY35" i="6" s="1"/>
  <c r="GE35" i="6" s="1"/>
  <c r="GK35" i="6" s="1"/>
  <c r="GQ35" i="6" s="1"/>
  <c r="GW35" i="6" s="1"/>
  <c r="HC35" i="6" s="1"/>
  <c r="HI35" i="6" s="1"/>
  <c r="HO35" i="6" s="1"/>
  <c r="HU35" i="6" s="1"/>
  <c r="IA35" i="6" s="1"/>
  <c r="IG35" i="6" s="1"/>
  <c r="IM35" i="6" s="1"/>
  <c r="IS35" i="6" s="1"/>
  <c r="IY35" i="6" s="1"/>
  <c r="JE35" i="6" s="1"/>
  <c r="JK35" i="6" s="1"/>
  <c r="JQ35" i="6" s="1"/>
  <c r="JW35" i="6" s="1"/>
  <c r="KC35" i="6" s="1"/>
  <c r="DE34" i="6"/>
  <c r="DK34" i="6" s="1"/>
  <c r="DQ34" i="6" s="1"/>
  <c r="DW34" i="6" s="1"/>
  <c r="EC34" i="6" s="1"/>
  <c r="EI34" i="6" s="1"/>
  <c r="EO34" i="6" s="1"/>
  <c r="EU34" i="6" s="1"/>
  <c r="FA34" i="6" s="1"/>
  <c r="FG34" i="6" s="1"/>
  <c r="FM34" i="6" s="1"/>
  <c r="FS34" i="6" s="1"/>
  <c r="FY34" i="6" s="1"/>
  <c r="GE34" i="6" s="1"/>
  <c r="GK34" i="6" s="1"/>
  <c r="GQ34" i="6" s="1"/>
  <c r="GW34" i="6" s="1"/>
  <c r="HC34" i="6" s="1"/>
  <c r="HI34" i="6" s="1"/>
  <c r="HO34" i="6" s="1"/>
  <c r="HU34" i="6" s="1"/>
  <c r="IA34" i="6" s="1"/>
  <c r="IG34" i="6" s="1"/>
  <c r="IM34" i="6" s="1"/>
  <c r="IS34" i="6" s="1"/>
  <c r="IY34" i="6" s="1"/>
  <c r="JE34" i="6" s="1"/>
  <c r="JK34" i="6" s="1"/>
  <c r="JQ34" i="6" s="1"/>
  <c r="JW34" i="6" s="1"/>
  <c r="KC34" i="6" s="1"/>
  <c r="KI34" i="6" s="1"/>
  <c r="DE33" i="6"/>
  <c r="DK33" i="6" s="1"/>
  <c r="DQ33" i="6" s="1"/>
  <c r="DW33" i="6" s="1"/>
  <c r="EC33" i="6" s="1"/>
  <c r="EI33" i="6" s="1"/>
  <c r="EO33" i="6" s="1"/>
  <c r="EU33" i="6" s="1"/>
  <c r="FA33" i="6" s="1"/>
  <c r="FG33" i="6" s="1"/>
  <c r="FM33" i="6" s="1"/>
  <c r="FS33" i="6" s="1"/>
  <c r="FY33" i="6" s="1"/>
  <c r="GE33" i="6" s="1"/>
  <c r="GK33" i="6" s="1"/>
  <c r="GQ33" i="6" s="1"/>
  <c r="GW33" i="6" s="1"/>
  <c r="HC33" i="6" s="1"/>
  <c r="HI33" i="6" s="1"/>
  <c r="HO33" i="6" s="1"/>
  <c r="HU33" i="6" s="1"/>
  <c r="IA33" i="6" s="1"/>
  <c r="IG33" i="6" s="1"/>
  <c r="IM33" i="6" s="1"/>
  <c r="IS33" i="6" s="1"/>
  <c r="IY33" i="6" s="1"/>
  <c r="JE33" i="6" s="1"/>
  <c r="JK33" i="6" s="1"/>
  <c r="JQ33" i="6" s="1"/>
  <c r="JW33" i="6" s="1"/>
  <c r="KC33" i="6" s="1"/>
  <c r="KI33" i="6" s="1"/>
  <c r="KO33" i="6" s="1"/>
  <c r="DE32" i="6"/>
  <c r="DK32" i="6" s="1"/>
  <c r="DQ32" i="6" s="1"/>
  <c r="DW32" i="6" s="1"/>
  <c r="EC32" i="6" s="1"/>
  <c r="EI32" i="6" s="1"/>
  <c r="EO32" i="6" s="1"/>
  <c r="EU32" i="6" s="1"/>
  <c r="FA32" i="6" s="1"/>
  <c r="FG32" i="6" s="1"/>
  <c r="FM32" i="6" s="1"/>
  <c r="FS32" i="6" s="1"/>
  <c r="FY32" i="6" s="1"/>
  <c r="GE32" i="6" s="1"/>
  <c r="GK32" i="6" s="1"/>
  <c r="GQ32" i="6" s="1"/>
  <c r="GW32" i="6" s="1"/>
  <c r="HC32" i="6" s="1"/>
  <c r="HI32" i="6" s="1"/>
  <c r="HO32" i="6" s="1"/>
  <c r="HU32" i="6" s="1"/>
  <c r="IA32" i="6" s="1"/>
  <c r="IG32" i="6" s="1"/>
  <c r="IM32" i="6" s="1"/>
  <c r="IS32" i="6" s="1"/>
  <c r="IY32" i="6" s="1"/>
  <c r="JE32" i="6" s="1"/>
  <c r="JK32" i="6" s="1"/>
  <c r="JQ32" i="6" s="1"/>
  <c r="JW32" i="6" s="1"/>
  <c r="KC32" i="6" s="1"/>
  <c r="KI32" i="6" s="1"/>
  <c r="KO32" i="6" s="1"/>
  <c r="KU32" i="6" s="1"/>
  <c r="DE31" i="6"/>
  <c r="DK31" i="6" s="1"/>
  <c r="DQ31" i="6" s="1"/>
  <c r="DW31" i="6" s="1"/>
  <c r="EC31" i="6" s="1"/>
  <c r="EI31" i="6" s="1"/>
  <c r="EO31" i="6" s="1"/>
  <c r="EU31" i="6" s="1"/>
  <c r="FA31" i="6" s="1"/>
  <c r="FG31" i="6" s="1"/>
  <c r="FM31" i="6" s="1"/>
  <c r="FS31" i="6" s="1"/>
  <c r="FY31" i="6" s="1"/>
  <c r="GE31" i="6" s="1"/>
  <c r="GK31" i="6" s="1"/>
  <c r="GQ31" i="6" s="1"/>
  <c r="GW31" i="6" s="1"/>
  <c r="HC31" i="6" s="1"/>
  <c r="HI31" i="6" s="1"/>
  <c r="HO31" i="6" s="1"/>
  <c r="HU31" i="6" s="1"/>
  <c r="IA31" i="6" s="1"/>
  <c r="IG31" i="6" s="1"/>
  <c r="IM31" i="6" s="1"/>
  <c r="IS31" i="6" s="1"/>
  <c r="IY31" i="6" s="1"/>
  <c r="JE31" i="6" s="1"/>
  <c r="JK31" i="6" s="1"/>
  <c r="JQ31" i="6" s="1"/>
  <c r="JW31" i="6" s="1"/>
  <c r="KC31" i="6" s="1"/>
  <c r="KI31" i="6" s="1"/>
  <c r="KO31" i="6" s="1"/>
  <c r="KU31" i="6" s="1"/>
  <c r="LA31" i="6" s="1"/>
  <c r="DE30" i="6"/>
  <c r="DK30" i="6" s="1"/>
  <c r="DQ30" i="6" s="1"/>
  <c r="DW30" i="6" s="1"/>
  <c r="EC30" i="6" s="1"/>
  <c r="EI30" i="6" s="1"/>
  <c r="EO30" i="6" s="1"/>
  <c r="EU30" i="6" s="1"/>
  <c r="FA30" i="6" s="1"/>
  <c r="FG30" i="6" s="1"/>
  <c r="FM30" i="6" s="1"/>
  <c r="FS30" i="6" s="1"/>
  <c r="FY30" i="6" s="1"/>
  <c r="GE30" i="6" s="1"/>
  <c r="GK30" i="6" s="1"/>
  <c r="GQ30" i="6" s="1"/>
  <c r="GW30" i="6" s="1"/>
  <c r="HC30" i="6" s="1"/>
  <c r="HI30" i="6" s="1"/>
  <c r="HO30" i="6" s="1"/>
  <c r="HU30" i="6" s="1"/>
  <c r="IA30" i="6" s="1"/>
  <c r="IG30" i="6" s="1"/>
  <c r="IM30" i="6" s="1"/>
  <c r="IS30" i="6" s="1"/>
  <c r="IY30" i="6" s="1"/>
  <c r="JE30" i="6" s="1"/>
  <c r="JK30" i="6" s="1"/>
  <c r="JQ30" i="6" s="1"/>
  <c r="JW30" i="6" s="1"/>
  <c r="KC30" i="6" s="1"/>
  <c r="KI30" i="6" s="1"/>
  <c r="KO30" i="6" s="1"/>
  <c r="KU30" i="6" s="1"/>
  <c r="LA30" i="6" s="1"/>
  <c r="LG30" i="6" s="1"/>
  <c r="DE29" i="6"/>
  <c r="DK29" i="6" s="1"/>
  <c r="DQ29" i="6" s="1"/>
  <c r="DW29" i="6" s="1"/>
  <c r="EC29" i="6" s="1"/>
  <c r="EI29" i="6" s="1"/>
  <c r="EO29" i="6" s="1"/>
  <c r="EU29" i="6" s="1"/>
  <c r="FA29" i="6" s="1"/>
  <c r="FG29" i="6" s="1"/>
  <c r="FM29" i="6" s="1"/>
  <c r="FS29" i="6" s="1"/>
  <c r="FY29" i="6" s="1"/>
  <c r="GE29" i="6" s="1"/>
  <c r="GK29" i="6" s="1"/>
  <c r="GQ29" i="6" s="1"/>
  <c r="GW29" i="6" s="1"/>
  <c r="HC29" i="6" s="1"/>
  <c r="HI29" i="6" s="1"/>
  <c r="HO29" i="6" s="1"/>
  <c r="HU29" i="6" s="1"/>
  <c r="IA29" i="6" s="1"/>
  <c r="IG29" i="6" s="1"/>
  <c r="IM29" i="6" s="1"/>
  <c r="IS29" i="6" s="1"/>
  <c r="IY29" i="6" s="1"/>
  <c r="JE29" i="6" s="1"/>
  <c r="JK29" i="6" s="1"/>
  <c r="JQ29" i="6" s="1"/>
  <c r="JW29" i="6" s="1"/>
  <c r="KC29" i="6" s="1"/>
  <c r="KI29" i="6" s="1"/>
  <c r="KO29" i="6" s="1"/>
  <c r="KU29" i="6" s="1"/>
  <c r="LA29" i="6" s="1"/>
  <c r="LG29" i="6" s="1"/>
  <c r="LM29" i="6" s="1"/>
  <c r="DE28" i="6"/>
  <c r="DK28" i="6" s="1"/>
  <c r="DQ28" i="6" s="1"/>
  <c r="DW28" i="6" s="1"/>
  <c r="EC28" i="6" s="1"/>
  <c r="EI28" i="6" s="1"/>
  <c r="EO28" i="6" s="1"/>
  <c r="EU28" i="6" s="1"/>
  <c r="FA28" i="6" s="1"/>
  <c r="FG28" i="6" s="1"/>
  <c r="FM28" i="6" s="1"/>
  <c r="FS28" i="6" s="1"/>
  <c r="FY28" i="6" s="1"/>
  <c r="GE28" i="6" s="1"/>
  <c r="GK28" i="6" s="1"/>
  <c r="GQ28" i="6" s="1"/>
  <c r="GW28" i="6" s="1"/>
  <c r="HC28" i="6" s="1"/>
  <c r="HI28" i="6" s="1"/>
  <c r="HO28" i="6" s="1"/>
  <c r="HU28" i="6" s="1"/>
  <c r="IA28" i="6" s="1"/>
  <c r="IG28" i="6" s="1"/>
  <c r="IM28" i="6" s="1"/>
  <c r="IS28" i="6" s="1"/>
  <c r="IY28" i="6" s="1"/>
  <c r="JE28" i="6" s="1"/>
  <c r="JK28" i="6" s="1"/>
  <c r="JQ28" i="6" s="1"/>
  <c r="JW28" i="6" s="1"/>
  <c r="KC28" i="6" s="1"/>
  <c r="KI28" i="6" s="1"/>
  <c r="KO28" i="6" s="1"/>
  <c r="KU28" i="6" s="1"/>
  <c r="LA28" i="6" s="1"/>
  <c r="LG28" i="6" s="1"/>
  <c r="LM28" i="6" s="1"/>
  <c r="LS28" i="6" s="1"/>
  <c r="DE27" i="6"/>
  <c r="DK27" i="6" s="1"/>
  <c r="DQ27" i="6" s="1"/>
  <c r="DW27" i="6" s="1"/>
  <c r="EC27" i="6" s="1"/>
  <c r="EI27" i="6" s="1"/>
  <c r="EO27" i="6" s="1"/>
  <c r="EU27" i="6" s="1"/>
  <c r="FA27" i="6" s="1"/>
  <c r="FG27" i="6" s="1"/>
  <c r="FM27" i="6" s="1"/>
  <c r="FS27" i="6" s="1"/>
  <c r="FY27" i="6" s="1"/>
  <c r="GE27" i="6" s="1"/>
  <c r="GK27" i="6" s="1"/>
  <c r="GQ27" i="6" s="1"/>
  <c r="GW27" i="6" s="1"/>
  <c r="HC27" i="6" s="1"/>
  <c r="HI27" i="6" s="1"/>
  <c r="HO27" i="6" s="1"/>
  <c r="HU27" i="6" s="1"/>
  <c r="IA27" i="6" s="1"/>
  <c r="IG27" i="6" s="1"/>
  <c r="IM27" i="6" s="1"/>
  <c r="IS27" i="6" s="1"/>
  <c r="IY27" i="6" s="1"/>
  <c r="JE27" i="6" s="1"/>
  <c r="JK27" i="6" s="1"/>
  <c r="JQ27" i="6" s="1"/>
  <c r="JW27" i="6" s="1"/>
  <c r="KC27" i="6" s="1"/>
  <c r="KI27" i="6" s="1"/>
  <c r="KO27" i="6" s="1"/>
  <c r="KU27" i="6" s="1"/>
  <c r="LA27" i="6" s="1"/>
  <c r="LG27" i="6" s="1"/>
  <c r="LM27" i="6" s="1"/>
  <c r="LS27" i="6" s="1"/>
  <c r="LY27" i="6" s="1"/>
  <c r="DE26" i="6"/>
  <c r="DK26" i="6" s="1"/>
  <c r="DQ26" i="6" s="1"/>
  <c r="DW26" i="6" s="1"/>
  <c r="EC26" i="6" s="1"/>
  <c r="EI26" i="6" s="1"/>
  <c r="EO26" i="6" s="1"/>
  <c r="EU26" i="6" s="1"/>
  <c r="FA26" i="6" s="1"/>
  <c r="FG26" i="6" s="1"/>
  <c r="FM26" i="6" s="1"/>
  <c r="FS26" i="6" s="1"/>
  <c r="FY26" i="6" s="1"/>
  <c r="GE26" i="6" s="1"/>
  <c r="GK26" i="6" s="1"/>
  <c r="GQ26" i="6" s="1"/>
  <c r="GW26" i="6" s="1"/>
  <c r="HC26" i="6" s="1"/>
  <c r="HI26" i="6" s="1"/>
  <c r="HO26" i="6" s="1"/>
  <c r="HU26" i="6" s="1"/>
  <c r="IA26" i="6" s="1"/>
  <c r="IG26" i="6" s="1"/>
  <c r="IM26" i="6" s="1"/>
  <c r="IS26" i="6" s="1"/>
  <c r="IY26" i="6" s="1"/>
  <c r="JE26" i="6" s="1"/>
  <c r="JK26" i="6" s="1"/>
  <c r="JQ26" i="6" s="1"/>
  <c r="JW26" i="6" s="1"/>
  <c r="KC26" i="6" s="1"/>
  <c r="KI26" i="6" s="1"/>
  <c r="KO26" i="6" s="1"/>
  <c r="KU26" i="6" s="1"/>
  <c r="LA26" i="6" s="1"/>
  <c r="LG26" i="6" s="1"/>
  <c r="LM26" i="6" s="1"/>
  <c r="LS26" i="6" s="1"/>
  <c r="LY26" i="6" s="1"/>
  <c r="ME26" i="6" s="1"/>
  <c r="DE25" i="6"/>
  <c r="DK25" i="6" s="1"/>
  <c r="DQ25" i="6" s="1"/>
  <c r="DW25" i="6" s="1"/>
  <c r="EC25" i="6" s="1"/>
  <c r="EI25" i="6" s="1"/>
  <c r="EO25" i="6" s="1"/>
  <c r="EU25" i="6" s="1"/>
  <c r="FA25" i="6" s="1"/>
  <c r="FG25" i="6" s="1"/>
  <c r="FM25" i="6" s="1"/>
  <c r="FS25" i="6" s="1"/>
  <c r="FY25" i="6" s="1"/>
  <c r="GE25" i="6" s="1"/>
  <c r="GK25" i="6" s="1"/>
  <c r="GQ25" i="6" s="1"/>
  <c r="GW25" i="6" s="1"/>
  <c r="HC25" i="6" s="1"/>
  <c r="HI25" i="6" s="1"/>
  <c r="HO25" i="6" s="1"/>
  <c r="HU25" i="6" s="1"/>
  <c r="IA25" i="6" s="1"/>
  <c r="IG25" i="6" s="1"/>
  <c r="IM25" i="6" s="1"/>
  <c r="IS25" i="6" s="1"/>
  <c r="IY25" i="6" s="1"/>
  <c r="JE25" i="6" s="1"/>
  <c r="JK25" i="6" s="1"/>
  <c r="JQ25" i="6" s="1"/>
  <c r="JW25" i="6" s="1"/>
  <c r="KC25" i="6" s="1"/>
  <c r="KI25" i="6" s="1"/>
  <c r="KO25" i="6" s="1"/>
  <c r="KU25" i="6" s="1"/>
  <c r="LA25" i="6" s="1"/>
  <c r="LG25" i="6" s="1"/>
  <c r="LM25" i="6" s="1"/>
  <c r="LS25" i="6" s="1"/>
  <c r="LY25" i="6" s="1"/>
  <c r="ME25" i="6" s="1"/>
  <c r="MK25" i="6" s="1"/>
  <c r="DE24" i="6"/>
  <c r="DK24" i="6" s="1"/>
  <c r="DQ24" i="6" s="1"/>
  <c r="DW24" i="6" s="1"/>
  <c r="EC24" i="6" s="1"/>
  <c r="EI24" i="6" s="1"/>
  <c r="EO24" i="6" s="1"/>
  <c r="EU24" i="6" s="1"/>
  <c r="FA24" i="6" s="1"/>
  <c r="FG24" i="6" s="1"/>
  <c r="FM24" i="6" s="1"/>
  <c r="FS24" i="6" s="1"/>
  <c r="FY24" i="6" s="1"/>
  <c r="GE24" i="6" s="1"/>
  <c r="GK24" i="6" s="1"/>
  <c r="GQ24" i="6" s="1"/>
  <c r="GW24" i="6" s="1"/>
  <c r="HC24" i="6" s="1"/>
  <c r="HI24" i="6" s="1"/>
  <c r="HO24" i="6" s="1"/>
  <c r="HU24" i="6" s="1"/>
  <c r="IA24" i="6" s="1"/>
  <c r="IG24" i="6" s="1"/>
  <c r="IM24" i="6" s="1"/>
  <c r="IS24" i="6" s="1"/>
  <c r="IY24" i="6" s="1"/>
  <c r="JE24" i="6" s="1"/>
  <c r="JK24" i="6" s="1"/>
  <c r="JQ24" i="6" s="1"/>
  <c r="JW24" i="6" s="1"/>
  <c r="KC24" i="6" s="1"/>
  <c r="KI24" i="6" s="1"/>
  <c r="KO24" i="6" s="1"/>
  <c r="KU24" i="6" s="1"/>
  <c r="LA24" i="6" s="1"/>
  <c r="LG24" i="6" s="1"/>
  <c r="LM24" i="6" s="1"/>
  <c r="LS24" i="6" s="1"/>
  <c r="LY24" i="6" s="1"/>
  <c r="ME24" i="6" s="1"/>
  <c r="MK24" i="6" s="1"/>
  <c r="MQ24" i="6" s="1"/>
  <c r="DE23" i="6"/>
  <c r="DK23" i="6" s="1"/>
  <c r="DQ23" i="6" s="1"/>
  <c r="DW23" i="6" s="1"/>
  <c r="EC23" i="6" s="1"/>
  <c r="EI23" i="6" s="1"/>
  <c r="EO23" i="6" s="1"/>
  <c r="EU23" i="6" s="1"/>
  <c r="FA23" i="6" s="1"/>
  <c r="FG23" i="6" s="1"/>
  <c r="FM23" i="6" s="1"/>
  <c r="FS23" i="6" s="1"/>
  <c r="FY23" i="6" s="1"/>
  <c r="GE23" i="6" s="1"/>
  <c r="GK23" i="6" s="1"/>
  <c r="GQ23" i="6" s="1"/>
  <c r="GW23" i="6" s="1"/>
  <c r="HC23" i="6" s="1"/>
  <c r="HI23" i="6" s="1"/>
  <c r="HO23" i="6" s="1"/>
  <c r="HU23" i="6" s="1"/>
  <c r="IA23" i="6" s="1"/>
  <c r="IG23" i="6" s="1"/>
  <c r="IM23" i="6" s="1"/>
  <c r="IS23" i="6" s="1"/>
  <c r="IY23" i="6" s="1"/>
  <c r="JE23" i="6" s="1"/>
  <c r="JK23" i="6" s="1"/>
  <c r="JQ23" i="6" s="1"/>
  <c r="JW23" i="6" s="1"/>
  <c r="KC23" i="6" s="1"/>
  <c r="KI23" i="6" s="1"/>
  <c r="KO23" i="6" s="1"/>
  <c r="KU23" i="6" s="1"/>
  <c r="LA23" i="6" s="1"/>
  <c r="LG23" i="6" s="1"/>
  <c r="LM23" i="6" s="1"/>
  <c r="LS23" i="6" s="1"/>
  <c r="LY23" i="6" s="1"/>
  <c r="ME23" i="6" s="1"/>
  <c r="MK23" i="6" s="1"/>
  <c r="MQ23" i="6" s="1"/>
  <c r="MW23" i="6" s="1"/>
  <c r="DE22" i="6"/>
  <c r="DK22" i="6" s="1"/>
  <c r="DQ22" i="6" s="1"/>
  <c r="DW22" i="6" s="1"/>
  <c r="EC22" i="6" s="1"/>
  <c r="EI22" i="6" s="1"/>
  <c r="EO22" i="6" s="1"/>
  <c r="EU22" i="6" s="1"/>
  <c r="FA22" i="6" s="1"/>
  <c r="FG22" i="6" s="1"/>
  <c r="FM22" i="6" s="1"/>
  <c r="FS22" i="6" s="1"/>
  <c r="FY22" i="6" s="1"/>
  <c r="GE22" i="6" s="1"/>
  <c r="GK22" i="6" s="1"/>
  <c r="GQ22" i="6" s="1"/>
  <c r="GW22" i="6" s="1"/>
  <c r="HC22" i="6" s="1"/>
  <c r="HI22" i="6" s="1"/>
  <c r="HO22" i="6" s="1"/>
  <c r="HU22" i="6" s="1"/>
  <c r="IA22" i="6" s="1"/>
  <c r="IG22" i="6" s="1"/>
  <c r="IM22" i="6" s="1"/>
  <c r="IS22" i="6" s="1"/>
  <c r="IY22" i="6" s="1"/>
  <c r="JE22" i="6" s="1"/>
  <c r="JK22" i="6" s="1"/>
  <c r="JQ22" i="6" s="1"/>
  <c r="JW22" i="6" s="1"/>
  <c r="KC22" i="6" s="1"/>
  <c r="KI22" i="6" s="1"/>
  <c r="KO22" i="6" s="1"/>
  <c r="KU22" i="6" s="1"/>
  <c r="LA22" i="6" s="1"/>
  <c r="LG22" i="6" s="1"/>
  <c r="LM22" i="6" s="1"/>
  <c r="LS22" i="6" s="1"/>
  <c r="LY22" i="6" s="1"/>
  <c r="ME22" i="6" s="1"/>
  <c r="MK22" i="6" s="1"/>
  <c r="MQ22" i="6" s="1"/>
  <c r="MW22" i="6" s="1"/>
  <c r="NC22" i="6" s="1"/>
  <c r="DE21" i="6"/>
  <c r="DK21" i="6" s="1"/>
  <c r="DQ21" i="6" s="1"/>
  <c r="DW21" i="6" s="1"/>
  <c r="EC21" i="6" s="1"/>
  <c r="EI21" i="6" s="1"/>
  <c r="EO21" i="6" s="1"/>
  <c r="EU21" i="6" s="1"/>
  <c r="FA21" i="6" s="1"/>
  <c r="FG21" i="6" s="1"/>
  <c r="FM21" i="6" s="1"/>
  <c r="FS21" i="6" s="1"/>
  <c r="FY21" i="6" s="1"/>
  <c r="GE21" i="6" s="1"/>
  <c r="GK21" i="6" s="1"/>
  <c r="GQ21" i="6" s="1"/>
  <c r="GW21" i="6" s="1"/>
  <c r="HC21" i="6" s="1"/>
  <c r="HI21" i="6" s="1"/>
  <c r="HO21" i="6" s="1"/>
  <c r="HU21" i="6" s="1"/>
  <c r="IA21" i="6" s="1"/>
  <c r="IG21" i="6" s="1"/>
  <c r="IM21" i="6" s="1"/>
  <c r="IS21" i="6" s="1"/>
  <c r="IY21" i="6" s="1"/>
  <c r="JE21" i="6" s="1"/>
  <c r="JK21" i="6" s="1"/>
  <c r="JQ21" i="6" s="1"/>
  <c r="JW21" i="6" s="1"/>
  <c r="KC21" i="6" s="1"/>
  <c r="KI21" i="6" s="1"/>
  <c r="KO21" i="6" s="1"/>
  <c r="KU21" i="6" s="1"/>
  <c r="LA21" i="6" s="1"/>
  <c r="LG21" i="6" s="1"/>
  <c r="LM21" i="6" s="1"/>
  <c r="LS21" i="6" s="1"/>
  <c r="LY21" i="6" s="1"/>
  <c r="ME21" i="6" s="1"/>
  <c r="MK21" i="6" s="1"/>
  <c r="MQ21" i="6" s="1"/>
  <c r="MW21" i="6" s="1"/>
  <c r="NC21" i="6" s="1"/>
  <c r="NI21" i="6" s="1"/>
  <c r="DE20" i="6"/>
  <c r="DK20" i="6" s="1"/>
  <c r="DQ20" i="6" s="1"/>
  <c r="DW20" i="6" s="1"/>
  <c r="EC20" i="6" s="1"/>
  <c r="EI20" i="6" s="1"/>
  <c r="EO20" i="6" s="1"/>
  <c r="EU20" i="6" s="1"/>
  <c r="FA20" i="6" s="1"/>
  <c r="FG20" i="6" s="1"/>
  <c r="FM20" i="6" s="1"/>
  <c r="FS20" i="6" s="1"/>
  <c r="FY20" i="6" s="1"/>
  <c r="GE20" i="6" s="1"/>
  <c r="GK20" i="6" s="1"/>
  <c r="GQ20" i="6" s="1"/>
  <c r="GW20" i="6" s="1"/>
  <c r="HC20" i="6" s="1"/>
  <c r="HI20" i="6" s="1"/>
  <c r="HO20" i="6" s="1"/>
  <c r="HU20" i="6" s="1"/>
  <c r="IA20" i="6" s="1"/>
  <c r="IG20" i="6" s="1"/>
  <c r="IM20" i="6" s="1"/>
  <c r="IS20" i="6" s="1"/>
  <c r="IY20" i="6" s="1"/>
  <c r="JE20" i="6" s="1"/>
  <c r="JK20" i="6" s="1"/>
  <c r="JQ20" i="6" s="1"/>
  <c r="JW20" i="6" s="1"/>
  <c r="KC20" i="6" s="1"/>
  <c r="KI20" i="6" s="1"/>
  <c r="KO20" i="6" s="1"/>
  <c r="KU20" i="6" s="1"/>
  <c r="LA20" i="6" s="1"/>
  <c r="LG20" i="6" s="1"/>
  <c r="LM20" i="6" s="1"/>
  <c r="LS20" i="6" s="1"/>
  <c r="LY20" i="6" s="1"/>
  <c r="ME20" i="6" s="1"/>
  <c r="MK20" i="6" s="1"/>
  <c r="MQ20" i="6" s="1"/>
  <c r="MW20" i="6" s="1"/>
  <c r="NC20" i="6" s="1"/>
  <c r="NI20" i="6" s="1"/>
  <c r="NO20" i="6" s="1"/>
  <c r="DE19" i="6"/>
  <c r="DK19" i="6" s="1"/>
  <c r="DQ19" i="6" s="1"/>
  <c r="DW19" i="6" s="1"/>
  <c r="EC19" i="6" s="1"/>
  <c r="EI19" i="6" s="1"/>
  <c r="EO19" i="6" s="1"/>
  <c r="EU19" i="6" s="1"/>
  <c r="FA19" i="6" s="1"/>
  <c r="FG19" i="6" s="1"/>
  <c r="FM19" i="6" s="1"/>
  <c r="FS19" i="6" s="1"/>
  <c r="FY19" i="6" s="1"/>
  <c r="GE19" i="6" s="1"/>
  <c r="GK19" i="6" s="1"/>
  <c r="GQ19" i="6" s="1"/>
  <c r="GW19" i="6" s="1"/>
  <c r="HC19" i="6" s="1"/>
  <c r="HI19" i="6" s="1"/>
  <c r="HO19" i="6" s="1"/>
  <c r="HU19" i="6" s="1"/>
  <c r="IA19" i="6" s="1"/>
  <c r="IG19" i="6" s="1"/>
  <c r="IM19" i="6" s="1"/>
  <c r="IS19" i="6" s="1"/>
  <c r="IY19" i="6" s="1"/>
  <c r="JE19" i="6" s="1"/>
  <c r="JK19" i="6" s="1"/>
  <c r="JQ19" i="6" s="1"/>
  <c r="JW19" i="6" s="1"/>
  <c r="KC19" i="6" s="1"/>
  <c r="KI19" i="6" s="1"/>
  <c r="KO19" i="6" s="1"/>
  <c r="KU19" i="6" s="1"/>
  <c r="LA19" i="6" s="1"/>
  <c r="LG19" i="6" s="1"/>
  <c r="LM19" i="6" s="1"/>
  <c r="LS19" i="6" s="1"/>
  <c r="LY19" i="6" s="1"/>
  <c r="ME19" i="6" s="1"/>
  <c r="MK19" i="6" s="1"/>
  <c r="MQ19" i="6" s="1"/>
  <c r="MW19" i="6" s="1"/>
  <c r="NC19" i="6" s="1"/>
  <c r="NI19" i="6" s="1"/>
  <c r="NO19" i="6" s="1"/>
  <c r="NU19" i="6" s="1"/>
  <c r="DE18" i="6"/>
  <c r="DK18" i="6" s="1"/>
  <c r="DQ18" i="6" s="1"/>
  <c r="DW18" i="6" s="1"/>
  <c r="EC18" i="6" s="1"/>
  <c r="EI18" i="6" s="1"/>
  <c r="EO18" i="6" s="1"/>
  <c r="EU18" i="6" s="1"/>
  <c r="FA18" i="6" s="1"/>
  <c r="FG18" i="6" s="1"/>
  <c r="FM18" i="6" s="1"/>
  <c r="FS18" i="6" s="1"/>
  <c r="FY18" i="6" s="1"/>
  <c r="GE18" i="6" s="1"/>
  <c r="GK18" i="6" s="1"/>
  <c r="GQ18" i="6" s="1"/>
  <c r="GW18" i="6" s="1"/>
  <c r="HC18" i="6" s="1"/>
  <c r="HI18" i="6" s="1"/>
  <c r="HO18" i="6" s="1"/>
  <c r="HU18" i="6" s="1"/>
  <c r="IA18" i="6" s="1"/>
  <c r="IG18" i="6" s="1"/>
  <c r="IM18" i="6" s="1"/>
  <c r="IS18" i="6" s="1"/>
  <c r="IY18" i="6" s="1"/>
  <c r="JE18" i="6" s="1"/>
  <c r="JK18" i="6" s="1"/>
  <c r="JQ18" i="6" s="1"/>
  <c r="JW18" i="6" s="1"/>
  <c r="KC18" i="6" s="1"/>
  <c r="KI18" i="6" s="1"/>
  <c r="KO18" i="6" s="1"/>
  <c r="KU18" i="6" s="1"/>
  <c r="LA18" i="6" s="1"/>
  <c r="LG18" i="6" s="1"/>
  <c r="LM18" i="6" s="1"/>
  <c r="LS18" i="6" s="1"/>
  <c r="LY18" i="6" s="1"/>
  <c r="ME18" i="6" s="1"/>
  <c r="MK18" i="6" s="1"/>
  <c r="MQ18" i="6" s="1"/>
  <c r="MW18" i="6" s="1"/>
  <c r="NC18" i="6" s="1"/>
  <c r="NI18" i="6" s="1"/>
  <c r="NO18" i="6" s="1"/>
  <c r="NU18" i="6" s="1"/>
  <c r="OA18" i="6" s="1"/>
  <c r="DE17" i="6"/>
  <c r="DK17" i="6" s="1"/>
  <c r="DQ17" i="6" s="1"/>
  <c r="DW17" i="6" s="1"/>
  <c r="EC17" i="6" s="1"/>
  <c r="EI17" i="6" s="1"/>
  <c r="EO17" i="6" s="1"/>
  <c r="EU17" i="6" s="1"/>
  <c r="FA17" i="6" s="1"/>
  <c r="FG17" i="6" s="1"/>
  <c r="FM17" i="6" s="1"/>
  <c r="FS17" i="6" s="1"/>
  <c r="FY17" i="6" s="1"/>
  <c r="GE17" i="6" s="1"/>
  <c r="GK17" i="6" s="1"/>
  <c r="GQ17" i="6" s="1"/>
  <c r="GW17" i="6" s="1"/>
  <c r="HC17" i="6" s="1"/>
  <c r="HI17" i="6" s="1"/>
  <c r="HO17" i="6" s="1"/>
  <c r="HU17" i="6" s="1"/>
  <c r="IA17" i="6" s="1"/>
  <c r="IG17" i="6" s="1"/>
  <c r="IM17" i="6" s="1"/>
  <c r="IS17" i="6" s="1"/>
  <c r="IY17" i="6" s="1"/>
  <c r="JE17" i="6" s="1"/>
  <c r="JK17" i="6" s="1"/>
  <c r="JQ17" i="6" s="1"/>
  <c r="JW17" i="6" s="1"/>
  <c r="KC17" i="6" s="1"/>
  <c r="KI17" i="6" s="1"/>
  <c r="KO17" i="6" s="1"/>
  <c r="KU17" i="6" s="1"/>
  <c r="LA17" i="6" s="1"/>
  <c r="LG17" i="6" s="1"/>
  <c r="LM17" i="6" s="1"/>
  <c r="LS17" i="6" s="1"/>
  <c r="LY17" i="6" s="1"/>
  <c r="ME17" i="6" s="1"/>
  <c r="MK17" i="6" s="1"/>
  <c r="MQ17" i="6" s="1"/>
  <c r="MW17" i="6" s="1"/>
  <c r="NC17" i="6" s="1"/>
  <c r="NI17" i="6" s="1"/>
  <c r="NO17" i="6" s="1"/>
  <c r="NU17" i="6" s="1"/>
  <c r="OA17" i="6" s="1"/>
  <c r="OG17" i="6" s="1"/>
  <c r="DE16" i="6"/>
  <c r="DK16" i="6" s="1"/>
  <c r="DQ16" i="6" s="1"/>
  <c r="DW16" i="6" s="1"/>
  <c r="EC16" i="6" s="1"/>
  <c r="EI16" i="6" s="1"/>
  <c r="EO16" i="6" s="1"/>
  <c r="EU16" i="6" s="1"/>
  <c r="FA16" i="6" s="1"/>
  <c r="FG16" i="6" s="1"/>
  <c r="FM16" i="6" s="1"/>
  <c r="FS16" i="6" s="1"/>
  <c r="FY16" i="6" s="1"/>
  <c r="GE16" i="6" s="1"/>
  <c r="GK16" i="6" s="1"/>
  <c r="GQ16" i="6" s="1"/>
  <c r="GW16" i="6" s="1"/>
  <c r="HC16" i="6" s="1"/>
  <c r="HI16" i="6" s="1"/>
  <c r="HO16" i="6" s="1"/>
  <c r="HU16" i="6" s="1"/>
  <c r="IA16" i="6" s="1"/>
  <c r="IG16" i="6" s="1"/>
  <c r="IM16" i="6" s="1"/>
  <c r="IS16" i="6" s="1"/>
  <c r="IY16" i="6" s="1"/>
  <c r="JE16" i="6" s="1"/>
  <c r="JK16" i="6" s="1"/>
  <c r="JQ16" i="6" s="1"/>
  <c r="JW16" i="6" s="1"/>
  <c r="KC16" i="6" s="1"/>
  <c r="KI16" i="6" s="1"/>
  <c r="KO16" i="6" s="1"/>
  <c r="KU16" i="6" s="1"/>
  <c r="LA16" i="6" s="1"/>
  <c r="LG16" i="6" s="1"/>
  <c r="LM16" i="6" s="1"/>
  <c r="LS16" i="6" s="1"/>
  <c r="LY16" i="6" s="1"/>
  <c r="ME16" i="6" s="1"/>
  <c r="MK16" i="6" s="1"/>
  <c r="MQ16" i="6" s="1"/>
  <c r="MW16" i="6" s="1"/>
  <c r="NC16" i="6" s="1"/>
  <c r="NI16" i="6" s="1"/>
  <c r="NO16" i="6" s="1"/>
  <c r="NU16" i="6" s="1"/>
  <c r="OA16" i="6" s="1"/>
  <c r="OG16" i="6" s="1"/>
  <c r="OM16" i="6" s="1"/>
  <c r="DE15" i="6"/>
  <c r="DK15" i="6" s="1"/>
  <c r="DQ15" i="6" s="1"/>
  <c r="DW15" i="6" s="1"/>
  <c r="EC15" i="6" s="1"/>
  <c r="EI15" i="6" s="1"/>
  <c r="EO15" i="6" s="1"/>
  <c r="EU15" i="6" s="1"/>
  <c r="FA15" i="6" s="1"/>
  <c r="FG15" i="6" s="1"/>
  <c r="FM15" i="6" s="1"/>
  <c r="FS15" i="6" s="1"/>
  <c r="FY15" i="6" s="1"/>
  <c r="GE15" i="6" s="1"/>
  <c r="GK15" i="6" s="1"/>
  <c r="GQ15" i="6" s="1"/>
  <c r="GW15" i="6" s="1"/>
  <c r="HC15" i="6" s="1"/>
  <c r="HI15" i="6" s="1"/>
  <c r="HO15" i="6" s="1"/>
  <c r="HU15" i="6" s="1"/>
  <c r="IA15" i="6" s="1"/>
  <c r="IG15" i="6" s="1"/>
  <c r="IM15" i="6" s="1"/>
  <c r="IS15" i="6" s="1"/>
  <c r="IY15" i="6" s="1"/>
  <c r="JE15" i="6" s="1"/>
  <c r="JK15" i="6" s="1"/>
  <c r="JQ15" i="6" s="1"/>
  <c r="JW15" i="6" s="1"/>
  <c r="KC15" i="6" s="1"/>
  <c r="KI15" i="6" s="1"/>
  <c r="KO15" i="6" s="1"/>
  <c r="KU15" i="6" s="1"/>
  <c r="LA15" i="6" s="1"/>
  <c r="LG15" i="6" s="1"/>
  <c r="LM15" i="6" s="1"/>
  <c r="LS15" i="6" s="1"/>
  <c r="LY15" i="6" s="1"/>
  <c r="ME15" i="6" s="1"/>
  <c r="MK15" i="6" s="1"/>
  <c r="MQ15" i="6" s="1"/>
  <c r="MW15" i="6" s="1"/>
  <c r="NC15" i="6" s="1"/>
  <c r="NI15" i="6" s="1"/>
  <c r="NO15" i="6" s="1"/>
  <c r="NU15" i="6" s="1"/>
  <c r="OA15" i="6" s="1"/>
  <c r="OG15" i="6" s="1"/>
  <c r="OM15" i="6" s="1"/>
  <c r="OS15" i="6" s="1"/>
  <c r="DW14" i="6"/>
  <c r="EC14" i="6" s="1"/>
  <c r="EI14" i="6" s="1"/>
  <c r="EO14" i="6" s="1"/>
  <c r="EU14" i="6" s="1"/>
  <c r="FA14" i="6" s="1"/>
  <c r="FG14" i="6" s="1"/>
  <c r="FM14" i="6" s="1"/>
  <c r="FS14" i="6" s="1"/>
  <c r="FY14" i="6" s="1"/>
  <c r="GE14" i="6" s="1"/>
  <c r="GK14" i="6" s="1"/>
  <c r="GQ14" i="6" s="1"/>
  <c r="GW14" i="6" s="1"/>
  <c r="HC14" i="6" s="1"/>
  <c r="HI14" i="6" s="1"/>
  <c r="HO14" i="6" s="1"/>
  <c r="HU14" i="6" s="1"/>
  <c r="IA14" i="6" s="1"/>
  <c r="IG14" i="6" s="1"/>
  <c r="IM14" i="6" s="1"/>
  <c r="IS14" i="6" s="1"/>
  <c r="IY14" i="6" s="1"/>
  <c r="JE14" i="6" s="1"/>
  <c r="JK14" i="6" s="1"/>
  <c r="JQ14" i="6" s="1"/>
  <c r="JW14" i="6" s="1"/>
  <c r="KC14" i="6" s="1"/>
  <c r="KI14" i="6" s="1"/>
  <c r="KO14" i="6" s="1"/>
  <c r="KU14" i="6" s="1"/>
  <c r="LA14" i="6" s="1"/>
  <c r="LG14" i="6" s="1"/>
  <c r="LM14" i="6" s="1"/>
  <c r="LS14" i="6" s="1"/>
  <c r="LY14" i="6" s="1"/>
  <c r="ME14" i="6" s="1"/>
  <c r="MK14" i="6" s="1"/>
  <c r="MQ14" i="6" s="1"/>
  <c r="MW14" i="6" s="1"/>
  <c r="NC14" i="6" s="1"/>
  <c r="NI14" i="6" s="1"/>
  <c r="NO14" i="6" s="1"/>
  <c r="NU14" i="6" s="1"/>
  <c r="OA14" i="6" s="1"/>
  <c r="OG14" i="6" s="1"/>
  <c r="OM14" i="6" s="1"/>
  <c r="OS14" i="6" s="1"/>
  <c r="OY14" i="6" s="1"/>
  <c r="DE14" i="6"/>
  <c r="DK14" i="6" s="1"/>
  <c r="DQ14" i="6" s="1"/>
  <c r="DE13" i="6"/>
  <c r="DK13" i="6" s="1"/>
  <c r="DQ13" i="6" s="1"/>
  <c r="DW13" i="6" s="1"/>
  <c r="EC13" i="6" s="1"/>
  <c r="EI13" i="6" s="1"/>
  <c r="EO13" i="6" s="1"/>
  <c r="EU13" i="6" s="1"/>
  <c r="FA13" i="6" s="1"/>
  <c r="FG13" i="6" s="1"/>
  <c r="FM13" i="6" s="1"/>
  <c r="FS13" i="6" s="1"/>
  <c r="FY13" i="6" s="1"/>
  <c r="GE13" i="6" s="1"/>
  <c r="GK13" i="6" s="1"/>
  <c r="GQ13" i="6" s="1"/>
  <c r="GW13" i="6" s="1"/>
  <c r="HC13" i="6" s="1"/>
  <c r="HI13" i="6" s="1"/>
  <c r="HO13" i="6" s="1"/>
  <c r="HU13" i="6" s="1"/>
  <c r="IA13" i="6" s="1"/>
  <c r="IG13" i="6" s="1"/>
  <c r="IM13" i="6" s="1"/>
  <c r="IS13" i="6" s="1"/>
  <c r="IY13" i="6" s="1"/>
  <c r="JE13" i="6" s="1"/>
  <c r="JK13" i="6" s="1"/>
  <c r="JQ13" i="6" s="1"/>
  <c r="JW13" i="6" s="1"/>
  <c r="KC13" i="6" s="1"/>
  <c r="KI13" i="6" s="1"/>
  <c r="KO13" i="6" s="1"/>
  <c r="KU13" i="6" s="1"/>
  <c r="LA13" i="6" s="1"/>
  <c r="LG13" i="6" s="1"/>
  <c r="LM13" i="6" s="1"/>
  <c r="LS13" i="6" s="1"/>
  <c r="LY13" i="6" s="1"/>
  <c r="ME13" i="6" s="1"/>
  <c r="MK13" i="6" s="1"/>
  <c r="MQ13" i="6" s="1"/>
  <c r="MW13" i="6" s="1"/>
  <c r="NC13" i="6" s="1"/>
  <c r="NI13" i="6" s="1"/>
  <c r="NO13" i="6" s="1"/>
  <c r="NU13" i="6" s="1"/>
  <c r="OA13" i="6" s="1"/>
  <c r="OG13" i="6" s="1"/>
  <c r="OM13" i="6" s="1"/>
  <c r="OS13" i="6" s="1"/>
  <c r="OY13" i="6" s="1"/>
  <c r="PE13" i="6" s="1"/>
  <c r="DW12" i="6"/>
  <c r="EC12" i="6" s="1"/>
  <c r="EI12" i="6" s="1"/>
  <c r="EO12" i="6" s="1"/>
  <c r="EU12" i="6" s="1"/>
  <c r="FA12" i="6" s="1"/>
  <c r="FG12" i="6" s="1"/>
  <c r="FM12" i="6" s="1"/>
  <c r="FS12" i="6" s="1"/>
  <c r="FY12" i="6" s="1"/>
  <c r="GE12" i="6" s="1"/>
  <c r="GK12" i="6" s="1"/>
  <c r="GQ12" i="6" s="1"/>
  <c r="GW12" i="6" s="1"/>
  <c r="HC12" i="6" s="1"/>
  <c r="HI12" i="6" s="1"/>
  <c r="HO12" i="6" s="1"/>
  <c r="HU12" i="6" s="1"/>
  <c r="IA12" i="6" s="1"/>
  <c r="IG12" i="6" s="1"/>
  <c r="IM12" i="6" s="1"/>
  <c r="IS12" i="6" s="1"/>
  <c r="IY12" i="6" s="1"/>
  <c r="JE12" i="6" s="1"/>
  <c r="JK12" i="6" s="1"/>
  <c r="JQ12" i="6" s="1"/>
  <c r="JW12" i="6" s="1"/>
  <c r="KC12" i="6" s="1"/>
  <c r="KI12" i="6" s="1"/>
  <c r="KO12" i="6" s="1"/>
  <c r="KU12" i="6" s="1"/>
  <c r="LA12" i="6" s="1"/>
  <c r="LG12" i="6" s="1"/>
  <c r="LM12" i="6" s="1"/>
  <c r="LS12" i="6" s="1"/>
  <c r="LY12" i="6" s="1"/>
  <c r="ME12" i="6" s="1"/>
  <c r="MK12" i="6" s="1"/>
  <c r="MQ12" i="6" s="1"/>
  <c r="MW12" i="6" s="1"/>
  <c r="NC12" i="6" s="1"/>
  <c r="NI12" i="6" s="1"/>
  <c r="NO12" i="6" s="1"/>
  <c r="NU12" i="6" s="1"/>
  <c r="OA12" i="6" s="1"/>
  <c r="OG12" i="6" s="1"/>
  <c r="OM12" i="6" s="1"/>
  <c r="OS12" i="6" s="1"/>
  <c r="OY12" i="6" s="1"/>
  <c r="PE12" i="6" s="1"/>
  <c r="PK12" i="6" s="1"/>
  <c r="DK12" i="6"/>
  <c r="DQ12" i="6" s="1"/>
  <c r="DE12" i="6"/>
  <c r="DE11" i="6"/>
  <c r="DK11" i="6" s="1"/>
  <c r="DQ11" i="6" s="1"/>
  <c r="DW11" i="6" s="1"/>
  <c r="EC11" i="6" s="1"/>
  <c r="EI11" i="6" s="1"/>
  <c r="EO11" i="6" s="1"/>
  <c r="EU11" i="6" s="1"/>
  <c r="FA11" i="6" s="1"/>
  <c r="FG11" i="6" s="1"/>
  <c r="FM11" i="6" s="1"/>
  <c r="FS11" i="6" s="1"/>
  <c r="FY11" i="6" s="1"/>
  <c r="GE11" i="6" s="1"/>
  <c r="GK11" i="6" s="1"/>
  <c r="GQ11" i="6" s="1"/>
  <c r="GW11" i="6" s="1"/>
  <c r="HC11" i="6" s="1"/>
  <c r="HI11" i="6" s="1"/>
  <c r="HO11" i="6" s="1"/>
  <c r="HU11" i="6" s="1"/>
  <c r="IA11" i="6" s="1"/>
  <c r="IG11" i="6" s="1"/>
  <c r="IM11" i="6" s="1"/>
  <c r="IS11" i="6" s="1"/>
  <c r="IY11" i="6" s="1"/>
  <c r="JE11" i="6" s="1"/>
  <c r="JK11" i="6" s="1"/>
  <c r="JQ11" i="6" s="1"/>
  <c r="JW11" i="6" s="1"/>
  <c r="KC11" i="6" s="1"/>
  <c r="KI11" i="6" s="1"/>
  <c r="KO11" i="6" s="1"/>
  <c r="KU11" i="6" s="1"/>
  <c r="LA11" i="6" s="1"/>
  <c r="LG11" i="6" s="1"/>
  <c r="LM11" i="6" s="1"/>
  <c r="LS11" i="6" s="1"/>
  <c r="LY11" i="6" s="1"/>
  <c r="ME11" i="6" s="1"/>
  <c r="MK11" i="6" s="1"/>
  <c r="MQ11" i="6" s="1"/>
  <c r="MW11" i="6" s="1"/>
  <c r="NC11" i="6" s="1"/>
  <c r="NI11" i="6" s="1"/>
  <c r="NO11" i="6" s="1"/>
  <c r="NU11" i="6" s="1"/>
  <c r="OA11" i="6" s="1"/>
  <c r="OG11" i="6" s="1"/>
  <c r="OM11" i="6" s="1"/>
  <c r="OS11" i="6" s="1"/>
  <c r="OY11" i="6" s="1"/>
  <c r="PE11" i="6" s="1"/>
  <c r="PK11" i="6" s="1"/>
  <c r="PQ11" i="6" s="1"/>
  <c r="DQ10" i="6"/>
  <c r="DW10" i="6" s="1"/>
  <c r="EC10" i="6" s="1"/>
  <c r="EI10" i="6" s="1"/>
  <c r="EO10" i="6" s="1"/>
  <c r="EU10" i="6" s="1"/>
  <c r="FA10" i="6" s="1"/>
  <c r="FG10" i="6" s="1"/>
  <c r="FM10" i="6" s="1"/>
  <c r="FS10" i="6" s="1"/>
  <c r="FY10" i="6" s="1"/>
  <c r="GE10" i="6" s="1"/>
  <c r="GK10" i="6" s="1"/>
  <c r="GQ10" i="6" s="1"/>
  <c r="GW10" i="6" s="1"/>
  <c r="HC10" i="6" s="1"/>
  <c r="HI10" i="6" s="1"/>
  <c r="HO10" i="6" s="1"/>
  <c r="HU10" i="6" s="1"/>
  <c r="IA10" i="6" s="1"/>
  <c r="IG10" i="6" s="1"/>
  <c r="IM10" i="6" s="1"/>
  <c r="IS10" i="6" s="1"/>
  <c r="IY10" i="6" s="1"/>
  <c r="JE10" i="6" s="1"/>
  <c r="JK10" i="6" s="1"/>
  <c r="JQ10" i="6" s="1"/>
  <c r="JW10" i="6" s="1"/>
  <c r="KC10" i="6" s="1"/>
  <c r="KI10" i="6" s="1"/>
  <c r="KO10" i="6" s="1"/>
  <c r="KU10" i="6" s="1"/>
  <c r="LA10" i="6" s="1"/>
  <c r="LG10" i="6" s="1"/>
  <c r="LM10" i="6" s="1"/>
  <c r="LS10" i="6" s="1"/>
  <c r="LY10" i="6" s="1"/>
  <c r="ME10" i="6" s="1"/>
  <c r="MK10" i="6" s="1"/>
  <c r="MQ10" i="6" s="1"/>
  <c r="MW10" i="6" s="1"/>
  <c r="NC10" i="6" s="1"/>
  <c r="NI10" i="6" s="1"/>
  <c r="NO10" i="6" s="1"/>
  <c r="NU10" i="6" s="1"/>
  <c r="OA10" i="6" s="1"/>
  <c r="OG10" i="6" s="1"/>
  <c r="OM10" i="6" s="1"/>
  <c r="OS10" i="6" s="1"/>
  <c r="OY10" i="6" s="1"/>
  <c r="PE10" i="6" s="1"/>
  <c r="PK10" i="6" s="1"/>
  <c r="PQ10" i="6" s="1"/>
  <c r="PW10" i="6" s="1"/>
  <c r="DK10" i="6"/>
  <c r="DE10" i="6"/>
  <c r="DE9" i="6"/>
  <c r="DK9" i="6" s="1"/>
  <c r="DQ9" i="6" s="1"/>
  <c r="DW9" i="6" s="1"/>
  <c r="EC9" i="6" s="1"/>
  <c r="EI9" i="6" s="1"/>
  <c r="EO9" i="6" s="1"/>
  <c r="EU9" i="6" s="1"/>
  <c r="FA9" i="6" s="1"/>
  <c r="FG9" i="6" s="1"/>
  <c r="FM9" i="6" s="1"/>
  <c r="FS9" i="6" s="1"/>
  <c r="FY9" i="6" s="1"/>
  <c r="GE9" i="6" s="1"/>
  <c r="GK9" i="6" s="1"/>
  <c r="GQ9" i="6" s="1"/>
  <c r="GW9" i="6" s="1"/>
  <c r="HC9" i="6" s="1"/>
  <c r="HI9" i="6" s="1"/>
  <c r="HO9" i="6" s="1"/>
  <c r="HU9" i="6" s="1"/>
  <c r="IA9" i="6" s="1"/>
  <c r="IG9" i="6" s="1"/>
  <c r="IM9" i="6" s="1"/>
  <c r="IS9" i="6" s="1"/>
  <c r="IY9" i="6" s="1"/>
  <c r="JE9" i="6" s="1"/>
  <c r="JK9" i="6" s="1"/>
  <c r="JQ9" i="6" s="1"/>
  <c r="JW9" i="6" s="1"/>
  <c r="KC9" i="6" s="1"/>
  <c r="KI9" i="6" s="1"/>
  <c r="KO9" i="6" s="1"/>
  <c r="KU9" i="6" s="1"/>
  <c r="LA9" i="6" s="1"/>
  <c r="LG9" i="6" s="1"/>
  <c r="LM9" i="6" s="1"/>
  <c r="LS9" i="6" s="1"/>
  <c r="LY9" i="6" s="1"/>
  <c r="ME9" i="6" s="1"/>
  <c r="MK9" i="6" s="1"/>
  <c r="MQ9" i="6" s="1"/>
  <c r="MW9" i="6" s="1"/>
  <c r="NC9" i="6" s="1"/>
  <c r="NI9" i="6" s="1"/>
  <c r="NO9" i="6" s="1"/>
  <c r="NU9" i="6" s="1"/>
  <c r="OA9" i="6" s="1"/>
  <c r="OG9" i="6" s="1"/>
  <c r="OM9" i="6" s="1"/>
  <c r="OS9" i="6" s="1"/>
  <c r="OY9" i="6" s="1"/>
  <c r="PE9" i="6" s="1"/>
  <c r="PK9" i="6" s="1"/>
  <c r="PQ9" i="6" s="1"/>
  <c r="PW9" i="6" s="1"/>
  <c r="QC9" i="6" s="1"/>
  <c r="DE8" i="6"/>
  <c r="DK8" i="6" s="1"/>
  <c r="DQ8" i="6" s="1"/>
  <c r="DW8" i="6" s="1"/>
  <c r="EC8" i="6" s="1"/>
  <c r="EI8" i="6" s="1"/>
  <c r="EO8" i="6" s="1"/>
  <c r="EU8" i="6" s="1"/>
  <c r="FA8" i="6" s="1"/>
  <c r="FG8" i="6" s="1"/>
  <c r="FM8" i="6" s="1"/>
  <c r="FS8" i="6" s="1"/>
  <c r="FY8" i="6" s="1"/>
  <c r="GE8" i="6" s="1"/>
  <c r="GK8" i="6" s="1"/>
  <c r="GQ8" i="6" s="1"/>
  <c r="GW8" i="6" s="1"/>
  <c r="HC8" i="6" s="1"/>
  <c r="HI8" i="6" s="1"/>
  <c r="HO8" i="6" s="1"/>
  <c r="HU8" i="6" s="1"/>
  <c r="IA8" i="6" s="1"/>
  <c r="IG8" i="6" s="1"/>
  <c r="IM8" i="6" s="1"/>
  <c r="IS8" i="6" s="1"/>
  <c r="IY8" i="6" s="1"/>
  <c r="JE8" i="6" s="1"/>
  <c r="JK8" i="6" s="1"/>
  <c r="JQ8" i="6" s="1"/>
  <c r="JW8" i="6" s="1"/>
  <c r="KC8" i="6" s="1"/>
  <c r="KI8" i="6" s="1"/>
  <c r="KO8" i="6" s="1"/>
  <c r="KU8" i="6" s="1"/>
  <c r="LA8" i="6" s="1"/>
  <c r="LG8" i="6" s="1"/>
  <c r="LM8" i="6" s="1"/>
  <c r="LS8" i="6" s="1"/>
  <c r="LY8" i="6" s="1"/>
  <c r="ME8" i="6" s="1"/>
  <c r="MK8" i="6" s="1"/>
  <c r="MQ8" i="6" s="1"/>
  <c r="MW8" i="6" s="1"/>
  <c r="NC8" i="6" s="1"/>
  <c r="NI8" i="6" s="1"/>
  <c r="NO8" i="6" s="1"/>
  <c r="NU8" i="6" s="1"/>
  <c r="OA8" i="6" s="1"/>
  <c r="OG8" i="6" s="1"/>
  <c r="OM8" i="6" s="1"/>
  <c r="OS8" i="6" s="1"/>
  <c r="OY8" i="6" s="1"/>
  <c r="PE8" i="6" s="1"/>
  <c r="PK8" i="6" s="1"/>
  <c r="PQ8" i="6" s="1"/>
  <c r="PW8" i="6" s="1"/>
  <c r="QC8" i="6" s="1"/>
  <c r="QI8" i="6" s="1"/>
  <c r="DE7" i="6"/>
  <c r="DK7" i="6" s="1"/>
  <c r="DQ7" i="6" s="1"/>
  <c r="DW7" i="6" s="1"/>
  <c r="EC7" i="6" s="1"/>
  <c r="EI7" i="6" s="1"/>
  <c r="EO7" i="6" s="1"/>
  <c r="EU7" i="6" s="1"/>
  <c r="FA7" i="6" s="1"/>
  <c r="FG7" i="6" s="1"/>
  <c r="FM7" i="6" s="1"/>
  <c r="FS7" i="6" s="1"/>
  <c r="FY7" i="6" s="1"/>
  <c r="GE7" i="6" s="1"/>
  <c r="GK7" i="6" s="1"/>
  <c r="GQ7" i="6" s="1"/>
  <c r="GW7" i="6" s="1"/>
  <c r="HC7" i="6" s="1"/>
  <c r="HI7" i="6" s="1"/>
  <c r="HO7" i="6" s="1"/>
  <c r="HU7" i="6" s="1"/>
  <c r="IA7" i="6" s="1"/>
  <c r="IG7" i="6" s="1"/>
  <c r="IM7" i="6" s="1"/>
  <c r="IS7" i="6" s="1"/>
  <c r="IY7" i="6" s="1"/>
  <c r="JE7" i="6" s="1"/>
  <c r="JK7" i="6" s="1"/>
  <c r="JQ7" i="6" s="1"/>
  <c r="JW7" i="6" s="1"/>
  <c r="KC7" i="6" s="1"/>
  <c r="KI7" i="6" s="1"/>
  <c r="KO7" i="6" s="1"/>
  <c r="KU7" i="6" s="1"/>
  <c r="LA7" i="6" s="1"/>
  <c r="LG7" i="6" s="1"/>
  <c r="LM7" i="6" s="1"/>
  <c r="LS7" i="6" s="1"/>
  <c r="LY7" i="6" s="1"/>
  <c r="ME7" i="6" s="1"/>
  <c r="MK7" i="6" s="1"/>
  <c r="MQ7" i="6" s="1"/>
  <c r="MW7" i="6" s="1"/>
  <c r="NC7" i="6" s="1"/>
  <c r="NI7" i="6" s="1"/>
  <c r="NO7" i="6" s="1"/>
  <c r="NU7" i="6" s="1"/>
  <c r="OA7" i="6" s="1"/>
  <c r="OG7" i="6" s="1"/>
  <c r="OM7" i="6" s="1"/>
  <c r="OS7" i="6" s="1"/>
  <c r="OY7" i="6" s="1"/>
  <c r="PE7" i="6" s="1"/>
  <c r="PK7" i="6" s="1"/>
  <c r="PQ7" i="6" s="1"/>
  <c r="PW7" i="6" s="1"/>
  <c r="QC7" i="6" s="1"/>
  <c r="QI7" i="6" s="1"/>
  <c r="QO7" i="6" s="1"/>
  <c r="DQ6" i="6"/>
  <c r="DW6" i="6" s="1"/>
  <c r="EC6" i="6" s="1"/>
  <c r="EI6" i="6" s="1"/>
  <c r="EO6" i="6" s="1"/>
  <c r="EU6" i="6" s="1"/>
  <c r="FA6" i="6" s="1"/>
  <c r="FG6" i="6" s="1"/>
  <c r="FM6" i="6" s="1"/>
  <c r="FS6" i="6" s="1"/>
  <c r="FY6" i="6" s="1"/>
  <c r="GE6" i="6" s="1"/>
  <c r="GK6" i="6" s="1"/>
  <c r="GQ6" i="6" s="1"/>
  <c r="GW6" i="6" s="1"/>
  <c r="HC6" i="6" s="1"/>
  <c r="HI6" i="6" s="1"/>
  <c r="HO6" i="6" s="1"/>
  <c r="HU6" i="6" s="1"/>
  <c r="IA6" i="6" s="1"/>
  <c r="IG6" i="6" s="1"/>
  <c r="IM6" i="6" s="1"/>
  <c r="IS6" i="6" s="1"/>
  <c r="IY6" i="6" s="1"/>
  <c r="JE6" i="6" s="1"/>
  <c r="JK6" i="6" s="1"/>
  <c r="JQ6" i="6" s="1"/>
  <c r="JW6" i="6" s="1"/>
  <c r="KC6" i="6" s="1"/>
  <c r="KI6" i="6" s="1"/>
  <c r="KO6" i="6" s="1"/>
  <c r="KU6" i="6" s="1"/>
  <c r="LA6" i="6" s="1"/>
  <c r="LG6" i="6" s="1"/>
  <c r="LM6" i="6" s="1"/>
  <c r="LS6" i="6" s="1"/>
  <c r="LY6" i="6" s="1"/>
  <c r="ME6" i="6" s="1"/>
  <c r="MK6" i="6" s="1"/>
  <c r="MQ6" i="6" s="1"/>
  <c r="MW6" i="6" s="1"/>
  <c r="NC6" i="6" s="1"/>
  <c r="NI6" i="6" s="1"/>
  <c r="NO6" i="6" s="1"/>
  <c r="NU6" i="6" s="1"/>
  <c r="OA6" i="6" s="1"/>
  <c r="OG6" i="6" s="1"/>
  <c r="OM6" i="6" s="1"/>
  <c r="OS6" i="6" s="1"/>
  <c r="OY6" i="6" s="1"/>
  <c r="PE6" i="6" s="1"/>
  <c r="PK6" i="6" s="1"/>
  <c r="PQ6" i="6" s="1"/>
  <c r="PW6" i="6" s="1"/>
  <c r="QC6" i="6" s="1"/>
  <c r="QI6" i="6" s="1"/>
  <c r="QO6" i="6" s="1"/>
  <c r="DK6" i="6"/>
  <c r="DE6" i="6"/>
  <c r="DE5" i="6"/>
  <c r="DK5" i="6" s="1"/>
  <c r="DQ5" i="6" s="1"/>
  <c r="DW5" i="6" s="1"/>
  <c r="EC5" i="6" s="1"/>
  <c r="EI5" i="6" s="1"/>
  <c r="EO5" i="6" s="1"/>
  <c r="EU5" i="6" s="1"/>
  <c r="FA5" i="6" s="1"/>
  <c r="FG5" i="6" s="1"/>
  <c r="FM5" i="6" s="1"/>
  <c r="FS5" i="6" s="1"/>
  <c r="FY5" i="6" s="1"/>
  <c r="GE5" i="6" s="1"/>
  <c r="GK5" i="6" s="1"/>
  <c r="GQ5" i="6" s="1"/>
  <c r="GW5" i="6" s="1"/>
  <c r="HC5" i="6" s="1"/>
  <c r="HI5" i="6" s="1"/>
  <c r="HO5" i="6" s="1"/>
  <c r="HU5" i="6" s="1"/>
  <c r="IA5" i="6" s="1"/>
  <c r="IG5" i="6" s="1"/>
  <c r="IM5" i="6" s="1"/>
  <c r="IS5" i="6" s="1"/>
  <c r="IY5" i="6" s="1"/>
  <c r="JE5" i="6" s="1"/>
  <c r="JK5" i="6" s="1"/>
  <c r="JQ5" i="6" s="1"/>
  <c r="JW5" i="6" s="1"/>
  <c r="KC5" i="6" s="1"/>
  <c r="KI5" i="6" s="1"/>
  <c r="KO5" i="6" s="1"/>
  <c r="KU5" i="6" s="1"/>
  <c r="LA5" i="6" s="1"/>
  <c r="LG5" i="6" s="1"/>
  <c r="LM5" i="6" s="1"/>
  <c r="LS5" i="6" s="1"/>
  <c r="LY5" i="6" s="1"/>
  <c r="ME5" i="6" s="1"/>
  <c r="MK5" i="6" s="1"/>
  <c r="MQ5" i="6" s="1"/>
  <c r="MW5" i="6" s="1"/>
  <c r="NC5" i="6" s="1"/>
  <c r="NI5" i="6" s="1"/>
  <c r="NO5" i="6" s="1"/>
  <c r="NU5" i="6" s="1"/>
  <c r="OA5" i="6" s="1"/>
  <c r="OG5" i="6" s="1"/>
  <c r="OM5" i="6" s="1"/>
  <c r="OS5" i="6" s="1"/>
  <c r="OY5" i="6" s="1"/>
  <c r="PE5" i="6" s="1"/>
  <c r="PK5" i="6" s="1"/>
  <c r="PQ5" i="6" s="1"/>
  <c r="PW5" i="6" s="1"/>
  <c r="QC5" i="6" s="1"/>
  <c r="QI5" i="6" s="1"/>
  <c r="QO5" i="6" s="1"/>
  <c r="DE4" i="6"/>
  <c r="DK4" i="6" s="1"/>
  <c r="DQ4" i="6" s="1"/>
  <c r="DW4" i="6" s="1"/>
  <c r="EC4" i="6" s="1"/>
  <c r="EI4" i="6" s="1"/>
  <c r="EO4" i="6" s="1"/>
  <c r="EU4" i="6" s="1"/>
  <c r="FA4" i="6" s="1"/>
  <c r="FG4" i="6" s="1"/>
  <c r="FM4" i="6" s="1"/>
  <c r="FS4" i="6" s="1"/>
  <c r="FY4" i="6" s="1"/>
  <c r="GE4" i="6" s="1"/>
  <c r="GK4" i="6" s="1"/>
  <c r="GQ4" i="6" s="1"/>
  <c r="GW4" i="6" s="1"/>
  <c r="HC4" i="6" s="1"/>
  <c r="HI4" i="6" s="1"/>
  <c r="HO4" i="6" s="1"/>
  <c r="HU4" i="6" s="1"/>
  <c r="IA4" i="6" s="1"/>
  <c r="IG4" i="6" s="1"/>
  <c r="IM4" i="6" s="1"/>
  <c r="IS4" i="6" s="1"/>
  <c r="IY4" i="6" s="1"/>
  <c r="JE4" i="6" s="1"/>
  <c r="JK4" i="6" s="1"/>
  <c r="JQ4" i="6" s="1"/>
  <c r="JW4" i="6" s="1"/>
  <c r="KC4" i="6" s="1"/>
  <c r="KI4" i="6" s="1"/>
  <c r="KO4" i="6" s="1"/>
  <c r="KU4" i="6" s="1"/>
  <c r="LA4" i="6" s="1"/>
  <c r="LG4" i="6" s="1"/>
  <c r="LM4" i="6" s="1"/>
  <c r="LS4" i="6" s="1"/>
  <c r="LY4" i="6" s="1"/>
  <c r="ME4" i="6" s="1"/>
  <c r="MK4" i="6" s="1"/>
  <c r="MQ4" i="6" s="1"/>
  <c r="MW4" i="6" s="1"/>
  <c r="NC4" i="6" s="1"/>
  <c r="NI4" i="6" s="1"/>
  <c r="NO4" i="6" s="1"/>
  <c r="NU4" i="6" s="1"/>
  <c r="OA4" i="6" s="1"/>
  <c r="OG4" i="6" s="1"/>
  <c r="OM4" i="6" s="1"/>
  <c r="OS4" i="6" s="1"/>
  <c r="OY4" i="6" s="1"/>
  <c r="PE4" i="6" s="1"/>
  <c r="PK4" i="6" s="1"/>
  <c r="PQ4" i="6" s="1"/>
  <c r="PW4" i="6" s="1"/>
  <c r="QC4" i="6" s="1"/>
  <c r="QI4" i="6" s="1"/>
  <c r="QO4" i="6" s="1"/>
  <c r="DE3" i="6"/>
  <c r="DK3" i="6" s="1"/>
  <c r="DQ3" i="6" s="1"/>
  <c r="DW3" i="6" s="1"/>
  <c r="EC3" i="6" s="1"/>
  <c r="EI3" i="6" s="1"/>
  <c r="EO3" i="6" s="1"/>
  <c r="EU3" i="6" s="1"/>
  <c r="FA3" i="6" s="1"/>
  <c r="FG3" i="6" s="1"/>
  <c r="FM3" i="6" s="1"/>
  <c r="FS3" i="6" s="1"/>
  <c r="FY3" i="6" s="1"/>
  <c r="GE3" i="6" s="1"/>
  <c r="GK3" i="6" s="1"/>
  <c r="GQ3" i="6" s="1"/>
  <c r="GW3" i="6" s="1"/>
  <c r="HC3" i="6" s="1"/>
  <c r="HI3" i="6" s="1"/>
  <c r="HO3" i="6" s="1"/>
  <c r="HU3" i="6" s="1"/>
  <c r="IA3" i="6" s="1"/>
  <c r="IG3" i="6" s="1"/>
  <c r="IM3" i="6" s="1"/>
  <c r="IS3" i="6" s="1"/>
  <c r="IY3" i="6" s="1"/>
  <c r="JE3" i="6" s="1"/>
  <c r="JK3" i="6" s="1"/>
  <c r="JQ3" i="6" s="1"/>
  <c r="JW3" i="6" s="1"/>
  <c r="KC3" i="6" s="1"/>
  <c r="KI3" i="6" s="1"/>
  <c r="KO3" i="6" s="1"/>
  <c r="KU3" i="6" s="1"/>
  <c r="LA3" i="6" s="1"/>
  <c r="LG3" i="6" s="1"/>
  <c r="LM3" i="6" s="1"/>
  <c r="LS3" i="6" s="1"/>
  <c r="LY3" i="6" s="1"/>
  <c r="ME3" i="6" s="1"/>
  <c r="MK3" i="6" s="1"/>
  <c r="MQ3" i="6" s="1"/>
  <c r="MW3" i="6" s="1"/>
  <c r="NC3" i="6" s="1"/>
  <c r="NI3" i="6" s="1"/>
  <c r="NO3" i="6" s="1"/>
  <c r="NU3" i="6" s="1"/>
  <c r="OA3" i="6" s="1"/>
  <c r="OG3" i="6" s="1"/>
  <c r="OM3" i="6" s="1"/>
  <c r="OS3" i="6" s="1"/>
  <c r="OY3" i="6" s="1"/>
  <c r="PE3" i="6" s="1"/>
  <c r="PK3" i="6" s="1"/>
  <c r="PQ3" i="6" s="1"/>
  <c r="PW3" i="6" s="1"/>
  <c r="QC3" i="6" s="1"/>
  <c r="QI3" i="6" s="1"/>
  <c r="QO3" i="6" s="1"/>
  <c r="DE2" i="6"/>
  <c r="DK2" i="6" s="1"/>
  <c r="C125" i="1"/>
  <c r="B125" i="1" s="1"/>
  <c r="D125" i="1"/>
  <c r="EX59" i="1"/>
  <c r="B124" i="8" l="1"/>
  <c r="B125" i="7"/>
  <c r="C227" i="7" s="1"/>
  <c r="C226" i="7" s="1"/>
  <c r="C225" i="7" s="1"/>
  <c r="C224" i="7" s="1"/>
  <c r="C223" i="7" s="1"/>
  <c r="C222" i="7" s="1"/>
  <c r="C221" i="7" s="1"/>
  <c r="C220" i="7" s="1"/>
  <c r="C219" i="7" s="1"/>
  <c r="C218" i="7" s="1"/>
  <c r="C217" i="7" s="1"/>
  <c r="C216" i="7" s="1"/>
  <c r="C215" i="7" s="1"/>
  <c r="C214" i="7" s="1"/>
  <c r="C213" i="7" s="1"/>
  <c r="C212" i="7" s="1"/>
  <c r="C211" i="7" s="1"/>
  <c r="C210" i="7" s="1"/>
  <c r="C209" i="7" s="1"/>
  <c r="C208" i="7" s="1"/>
  <c r="C207" i="7" s="1"/>
  <c r="C206" i="7" s="1"/>
  <c r="C205" i="7" s="1"/>
  <c r="C204" i="7" s="1"/>
  <c r="C203" i="7" s="1"/>
  <c r="C202" i="7" s="1"/>
  <c r="C201" i="7" s="1"/>
  <c r="C200" i="7" s="1"/>
  <c r="C199" i="7" s="1"/>
  <c r="C198" i="7" s="1"/>
  <c r="C197" i="7" s="1"/>
  <c r="C196" i="7" s="1"/>
  <c r="C195" i="7" s="1"/>
  <c r="C194" i="7" s="1"/>
  <c r="C193" i="7" s="1"/>
  <c r="C192" i="7" s="1"/>
  <c r="C191" i="7" s="1"/>
  <c r="C190" i="7" s="1"/>
  <c r="C189" i="7" s="1"/>
  <c r="C188" i="7" s="1"/>
  <c r="C187" i="7" s="1"/>
  <c r="C186" i="7" s="1"/>
  <c r="C185" i="7" s="1"/>
  <c r="C184" i="7" s="1"/>
  <c r="C183" i="7" s="1"/>
  <c r="C182" i="7" s="1"/>
  <c r="C181" i="7" s="1"/>
  <c r="C180" i="7" s="1"/>
  <c r="C179" i="7" s="1"/>
  <c r="C178" i="7" s="1"/>
  <c r="C177" i="7" s="1"/>
  <c r="C176" i="7" s="1"/>
  <c r="C175" i="7" s="1"/>
  <c r="C174" i="7" s="1"/>
  <c r="C173" i="7" s="1"/>
  <c r="C172" i="7" s="1"/>
  <c r="C171" i="7" s="1"/>
  <c r="C170" i="7" s="1"/>
  <c r="C169" i="7" s="1"/>
  <c r="C168" i="7" s="1"/>
  <c r="C167" i="7" s="1"/>
  <c r="C166" i="7" s="1"/>
  <c r="C165" i="7" s="1"/>
  <c r="C164" i="7" s="1"/>
  <c r="C163" i="7" s="1"/>
  <c r="C162" i="7" s="1"/>
  <c r="C161" i="7" s="1"/>
  <c r="C160" i="7" s="1"/>
  <c r="C159" i="7" s="1"/>
  <c r="C158" i="7" s="1"/>
  <c r="C157" i="7" s="1"/>
  <c r="C156" i="7" s="1"/>
  <c r="C155" i="7" s="1"/>
  <c r="C154" i="7" s="1"/>
  <c r="C153" i="7" s="1"/>
  <c r="C152" i="7" s="1"/>
  <c r="C151" i="7" s="1"/>
  <c r="C150" i="7" s="1"/>
  <c r="C149" i="7" s="1"/>
  <c r="C148" i="7" s="1"/>
  <c r="C147" i="7" s="1"/>
  <c r="C146" i="7" s="1"/>
  <c r="C145" i="7" s="1"/>
  <c r="C144" i="7" s="1"/>
  <c r="C143" i="7" s="1"/>
  <c r="C142" i="7" s="1"/>
  <c r="C141" i="7" s="1"/>
  <c r="C140" i="7" s="1"/>
  <c r="C139" i="7" s="1"/>
  <c r="B124" i="7"/>
  <c r="B125" i="6"/>
  <c r="C227" i="6" s="1"/>
  <c r="C226" i="6" s="1"/>
  <c r="C225" i="6" s="1"/>
  <c r="C224" i="6" s="1"/>
  <c r="C223" i="6" s="1"/>
  <c r="C222" i="6" s="1"/>
  <c r="C221" i="6" s="1"/>
  <c r="C220" i="6" s="1"/>
  <c r="C219" i="6" s="1"/>
  <c r="C218" i="6" s="1"/>
  <c r="C217" i="6" s="1"/>
  <c r="C216" i="6" s="1"/>
  <c r="C215" i="6" s="1"/>
  <c r="C214" i="6" s="1"/>
  <c r="C213" i="6" s="1"/>
  <c r="C212" i="6" s="1"/>
  <c r="C211" i="6" s="1"/>
  <c r="C210" i="6" s="1"/>
  <c r="C209" i="6" s="1"/>
  <c r="C208" i="6" s="1"/>
  <c r="C207" i="6" s="1"/>
  <c r="C206" i="6" s="1"/>
  <c r="C205" i="6" s="1"/>
  <c r="C204" i="6" s="1"/>
  <c r="C203" i="6" s="1"/>
  <c r="C202" i="6" s="1"/>
  <c r="C201" i="6" s="1"/>
  <c r="C200" i="6" s="1"/>
  <c r="C199" i="6" s="1"/>
  <c r="C198" i="6" s="1"/>
  <c r="C197" i="6" s="1"/>
  <c r="C196" i="6" s="1"/>
  <c r="C195" i="6" s="1"/>
  <c r="C194" i="6" s="1"/>
  <c r="C193" i="6" s="1"/>
  <c r="C192" i="6" s="1"/>
  <c r="C191" i="6" s="1"/>
  <c r="C190" i="6" s="1"/>
  <c r="C189" i="6" s="1"/>
  <c r="C188" i="6" s="1"/>
  <c r="C187" i="6" s="1"/>
  <c r="C186" i="6" s="1"/>
  <c r="C185" i="6" s="1"/>
  <c r="C184" i="6" s="1"/>
  <c r="C183" i="6" s="1"/>
  <c r="C182" i="6" s="1"/>
  <c r="C181" i="6" s="1"/>
  <c r="C180" i="6" s="1"/>
  <c r="C179" i="6" s="1"/>
  <c r="C178" i="6" s="1"/>
  <c r="C177" i="6" s="1"/>
  <c r="C176" i="6" s="1"/>
  <c r="C175" i="6" s="1"/>
  <c r="C174" i="6" s="1"/>
  <c r="C173" i="6" s="1"/>
  <c r="C172" i="6" s="1"/>
  <c r="C171" i="6" s="1"/>
  <c r="C170" i="6" s="1"/>
  <c r="C169" i="6" s="1"/>
  <c r="C168" i="6" s="1"/>
  <c r="C167" i="6" s="1"/>
  <c r="C166" i="6" s="1"/>
  <c r="C165" i="6" s="1"/>
  <c r="C164" i="6" s="1"/>
  <c r="C163" i="6" s="1"/>
  <c r="C162" i="6" s="1"/>
  <c r="C161" i="6" s="1"/>
  <c r="C160" i="6" s="1"/>
  <c r="C159" i="6" s="1"/>
  <c r="C158" i="6" s="1"/>
  <c r="C157" i="6" s="1"/>
  <c r="C156" i="6" s="1"/>
  <c r="C155" i="6" s="1"/>
  <c r="C154" i="6" s="1"/>
  <c r="C153" i="6" s="1"/>
  <c r="C152" i="6" s="1"/>
  <c r="C151" i="6" s="1"/>
  <c r="C150" i="6" s="1"/>
  <c r="C149" i="6" s="1"/>
  <c r="C148" i="6" s="1"/>
  <c r="C147" i="6" s="1"/>
  <c r="C146" i="6" s="1"/>
  <c r="C145" i="6" s="1"/>
  <c r="C144" i="6" s="1"/>
  <c r="C143" i="6" s="1"/>
  <c r="C142" i="6" s="1"/>
  <c r="C141" i="6" s="1"/>
  <c r="C140" i="6" s="1"/>
  <c r="C139" i="6" s="1"/>
  <c r="B124" i="6"/>
  <c r="Q87" i="8"/>
  <c r="R87" i="8" s="1"/>
  <c r="AK82" i="8"/>
  <c r="AL82" i="8" s="1"/>
  <c r="BE77" i="8"/>
  <c r="BF77" i="8" s="1"/>
  <c r="CC71" i="8"/>
  <c r="CD71" i="8" s="1"/>
  <c r="CU67" i="8"/>
  <c r="CU66" i="8" s="1"/>
  <c r="CU65" i="8" s="1"/>
  <c r="CU64" i="8" s="1"/>
  <c r="CU63" i="8" s="1"/>
  <c r="CU62" i="8" s="1"/>
  <c r="CU61" i="8" s="1"/>
  <c r="CU60" i="8" s="1"/>
  <c r="CU59" i="8" s="1"/>
  <c r="CU58" i="8" s="1"/>
  <c r="CU57" i="8" s="1"/>
  <c r="CU56" i="8" s="1"/>
  <c r="CU55" i="8" s="1"/>
  <c r="CU54" i="8" s="1"/>
  <c r="CU53" i="8" s="1"/>
  <c r="CU52" i="8" s="1"/>
  <c r="CU51" i="8" s="1"/>
  <c r="CU50" i="8" s="1"/>
  <c r="CU49" i="8" s="1"/>
  <c r="CU48" i="8" s="1"/>
  <c r="CU47" i="8" s="1"/>
  <c r="CU46" i="8" s="1"/>
  <c r="CU45" i="8" s="1"/>
  <c r="CU44" i="8" s="1"/>
  <c r="CU43" i="8" s="1"/>
  <c r="CU42" i="8" s="1"/>
  <c r="CU41" i="8" s="1"/>
  <c r="CU40" i="8" s="1"/>
  <c r="CU39" i="8" s="1"/>
  <c r="CU38" i="8" s="1"/>
  <c r="CU37" i="8" s="1"/>
  <c r="CU36" i="8" s="1"/>
  <c r="CU35" i="8" s="1"/>
  <c r="CU34" i="8" s="1"/>
  <c r="CU33" i="8" s="1"/>
  <c r="CU32" i="8" s="1"/>
  <c r="CU31" i="8" s="1"/>
  <c r="CU30" i="8" s="1"/>
  <c r="CU29" i="8" s="1"/>
  <c r="CU28" i="8" s="1"/>
  <c r="CU27" i="8" s="1"/>
  <c r="CU26" i="8" s="1"/>
  <c r="CU25" i="8" s="1"/>
  <c r="CU24" i="8" s="1"/>
  <c r="CU23" i="8" s="1"/>
  <c r="CU22" i="8" s="1"/>
  <c r="CU21" i="8" s="1"/>
  <c r="CU20" i="8" s="1"/>
  <c r="CU19" i="8" s="1"/>
  <c r="CU18" i="8" s="1"/>
  <c r="CU17" i="8" s="1"/>
  <c r="CU16" i="8" s="1"/>
  <c r="CU15" i="8" s="1"/>
  <c r="CU14" i="8" s="1"/>
  <c r="CU13" i="8" s="1"/>
  <c r="CU12" i="8" s="1"/>
  <c r="CU11" i="8" s="1"/>
  <c r="CU10" i="8" s="1"/>
  <c r="CU9" i="8" s="1"/>
  <c r="CU8" i="8" s="1"/>
  <c r="CU7" i="8" s="1"/>
  <c r="CU6" i="8" s="1"/>
  <c r="CU5" i="8" s="1"/>
  <c r="CU4" i="8" s="1"/>
  <c r="CU3" i="8" s="1"/>
  <c r="CU2" i="8" s="1"/>
  <c r="FI56" i="8"/>
  <c r="FI55" i="8" s="1"/>
  <c r="FI54" i="8" s="1"/>
  <c r="FI53" i="8" s="1"/>
  <c r="FI52" i="8" s="1"/>
  <c r="FI51" i="8" s="1"/>
  <c r="FI50" i="8" s="1"/>
  <c r="FI49" i="8" s="1"/>
  <c r="FI48" i="8" s="1"/>
  <c r="FI47" i="8" s="1"/>
  <c r="FI46" i="8" s="1"/>
  <c r="FI45" i="8" s="1"/>
  <c r="FI44" i="8" s="1"/>
  <c r="FI43" i="8" s="1"/>
  <c r="FI42" i="8" s="1"/>
  <c r="FI41" i="8" s="1"/>
  <c r="FI40" i="8" s="1"/>
  <c r="FI39" i="8" s="1"/>
  <c r="FI38" i="8" s="1"/>
  <c r="FI37" i="8" s="1"/>
  <c r="FI36" i="8" s="1"/>
  <c r="FI35" i="8" s="1"/>
  <c r="FI34" i="8" s="1"/>
  <c r="FI33" i="8" s="1"/>
  <c r="FI32" i="8" s="1"/>
  <c r="FI31" i="8" s="1"/>
  <c r="FI30" i="8" s="1"/>
  <c r="FI29" i="8" s="1"/>
  <c r="FI28" i="8" s="1"/>
  <c r="FI27" i="8" s="1"/>
  <c r="FI26" i="8" s="1"/>
  <c r="FI25" i="8" s="1"/>
  <c r="FI24" i="8" s="1"/>
  <c r="FI23" i="8" s="1"/>
  <c r="FI22" i="8" s="1"/>
  <c r="FI21" i="8" s="1"/>
  <c r="FI20" i="8" s="1"/>
  <c r="FI19" i="8" s="1"/>
  <c r="FI18" i="8" s="1"/>
  <c r="FI17" i="8" s="1"/>
  <c r="FI16" i="8" s="1"/>
  <c r="FI15" i="8" s="1"/>
  <c r="FI14" i="8" s="1"/>
  <c r="FI13" i="8" s="1"/>
  <c r="FI12" i="8" s="1"/>
  <c r="FI11" i="8" s="1"/>
  <c r="FI10" i="8" s="1"/>
  <c r="FI9" i="8" s="1"/>
  <c r="FI8" i="8" s="1"/>
  <c r="FI7" i="8" s="1"/>
  <c r="FI6" i="8" s="1"/>
  <c r="FI5" i="8" s="1"/>
  <c r="FI4" i="8" s="1"/>
  <c r="FI3" i="8" s="1"/>
  <c r="FI2" i="8" s="1"/>
  <c r="FO55" i="8"/>
  <c r="FO54" i="8" s="1"/>
  <c r="FO53" i="8" s="1"/>
  <c r="FO52" i="8" s="1"/>
  <c r="FO51" i="8" s="1"/>
  <c r="FO50" i="8" s="1"/>
  <c r="FO49" i="8" s="1"/>
  <c r="FO48" i="8" s="1"/>
  <c r="FO47" i="8" s="1"/>
  <c r="FO46" i="8" s="1"/>
  <c r="FO45" i="8" s="1"/>
  <c r="FO44" i="8" s="1"/>
  <c r="FO43" i="8" s="1"/>
  <c r="FO42" i="8" s="1"/>
  <c r="FO41" i="8" s="1"/>
  <c r="FO40" i="8" s="1"/>
  <c r="FO39" i="8" s="1"/>
  <c r="FO38" i="8" s="1"/>
  <c r="FO37" i="8" s="1"/>
  <c r="FO36" i="8" s="1"/>
  <c r="FO35" i="8" s="1"/>
  <c r="FO34" i="8" s="1"/>
  <c r="FO33" i="8" s="1"/>
  <c r="FO32" i="8" s="1"/>
  <c r="FO31" i="8" s="1"/>
  <c r="FO30" i="8" s="1"/>
  <c r="FO29" i="8" s="1"/>
  <c r="FO28" i="8" s="1"/>
  <c r="FO27" i="8" s="1"/>
  <c r="FO26" i="8" s="1"/>
  <c r="FO25" i="8" s="1"/>
  <c r="FO24" i="8" s="1"/>
  <c r="FO23" i="8" s="1"/>
  <c r="FO22" i="8" s="1"/>
  <c r="FO21" i="8" s="1"/>
  <c r="FO20" i="8" s="1"/>
  <c r="FO19" i="8" s="1"/>
  <c r="FO18" i="8" s="1"/>
  <c r="FO17" i="8" s="1"/>
  <c r="FO16" i="8" s="1"/>
  <c r="FO15" i="8" s="1"/>
  <c r="FO14" i="8" s="1"/>
  <c r="FO13" i="8" s="1"/>
  <c r="FO12" i="8" s="1"/>
  <c r="FO11" i="8" s="1"/>
  <c r="FO10" i="8" s="1"/>
  <c r="FO9" i="8" s="1"/>
  <c r="FO8" i="8" s="1"/>
  <c r="FO7" i="8" s="1"/>
  <c r="FO6" i="8" s="1"/>
  <c r="FO5" i="8" s="1"/>
  <c r="FO4" i="8" s="1"/>
  <c r="FO3" i="8" s="1"/>
  <c r="FO2" i="8" s="1"/>
  <c r="GG52" i="8"/>
  <c r="GG51" i="8" s="1"/>
  <c r="GG50" i="8" s="1"/>
  <c r="GG49" i="8" s="1"/>
  <c r="GG48" i="8" s="1"/>
  <c r="GG47" i="8" s="1"/>
  <c r="GG46" i="8" s="1"/>
  <c r="GG45" i="8" s="1"/>
  <c r="GG44" i="8" s="1"/>
  <c r="GG43" i="8" s="1"/>
  <c r="GG42" i="8" s="1"/>
  <c r="GG41" i="8" s="1"/>
  <c r="GG40" i="8" s="1"/>
  <c r="GG39" i="8" s="1"/>
  <c r="GG38" i="8" s="1"/>
  <c r="GG37" i="8" s="1"/>
  <c r="GG36" i="8" s="1"/>
  <c r="GG35" i="8" s="1"/>
  <c r="GG34" i="8" s="1"/>
  <c r="GG33" i="8" s="1"/>
  <c r="GG32" i="8" s="1"/>
  <c r="GG31" i="8" s="1"/>
  <c r="GG30" i="8" s="1"/>
  <c r="GG29" i="8" s="1"/>
  <c r="GG28" i="8" s="1"/>
  <c r="GG27" i="8" s="1"/>
  <c r="GG26" i="8" s="1"/>
  <c r="GG25" i="8" s="1"/>
  <c r="GG24" i="8" s="1"/>
  <c r="GG23" i="8" s="1"/>
  <c r="GG22" i="8" s="1"/>
  <c r="GG21" i="8" s="1"/>
  <c r="GG20" i="8" s="1"/>
  <c r="GG19" i="8" s="1"/>
  <c r="GG18" i="8" s="1"/>
  <c r="GG17" i="8" s="1"/>
  <c r="GG16" i="8" s="1"/>
  <c r="GG15" i="8" s="1"/>
  <c r="GG14" i="8" s="1"/>
  <c r="GG13" i="8" s="1"/>
  <c r="GG12" i="8" s="1"/>
  <c r="GG11" i="8" s="1"/>
  <c r="GG10" i="8" s="1"/>
  <c r="GG9" i="8" s="1"/>
  <c r="GG8" i="8" s="1"/>
  <c r="GG7" i="8" s="1"/>
  <c r="GG6" i="8" s="1"/>
  <c r="GG5" i="8" s="1"/>
  <c r="GG4" i="8" s="1"/>
  <c r="GG3" i="8" s="1"/>
  <c r="GG2" i="8" s="1"/>
  <c r="I89" i="8"/>
  <c r="J89" i="8" s="1"/>
  <c r="Y85" i="8"/>
  <c r="Z85" i="8" s="1"/>
  <c r="AS80" i="8"/>
  <c r="AT80" i="8" s="1"/>
  <c r="BQ74" i="8"/>
  <c r="BR74" i="8" s="1"/>
  <c r="BY72" i="8"/>
  <c r="BZ72" i="8" s="1"/>
  <c r="CO68" i="8"/>
  <c r="CO67" i="8" s="1"/>
  <c r="CO66" i="8" s="1"/>
  <c r="CO65" i="8" s="1"/>
  <c r="CO64" i="8" s="1"/>
  <c r="CO63" i="8" s="1"/>
  <c r="CO62" i="8" s="1"/>
  <c r="CO61" i="8" s="1"/>
  <c r="CO60" i="8" s="1"/>
  <c r="CO59" i="8" s="1"/>
  <c r="CO58" i="8" s="1"/>
  <c r="CO57" i="8" s="1"/>
  <c r="CO56" i="8" s="1"/>
  <c r="CO55" i="8" s="1"/>
  <c r="CO54" i="8" s="1"/>
  <c r="CO53" i="8" s="1"/>
  <c r="CO52" i="8" s="1"/>
  <c r="CO51" i="8" s="1"/>
  <c r="CO50" i="8" s="1"/>
  <c r="CO49" i="8" s="1"/>
  <c r="CO48" i="8" s="1"/>
  <c r="CO47" i="8" s="1"/>
  <c r="CO46" i="8" s="1"/>
  <c r="CO45" i="8" s="1"/>
  <c r="CO44" i="8" s="1"/>
  <c r="CO43" i="8" s="1"/>
  <c r="CO42" i="8" s="1"/>
  <c r="CO41" i="8" s="1"/>
  <c r="CO40" i="8" s="1"/>
  <c r="CO39" i="8" s="1"/>
  <c r="CO38" i="8" s="1"/>
  <c r="CO37" i="8" s="1"/>
  <c r="CO36" i="8" s="1"/>
  <c r="CO35" i="8" s="1"/>
  <c r="CO34" i="8" s="1"/>
  <c r="CO33" i="8" s="1"/>
  <c r="CO32" i="8" s="1"/>
  <c r="CO31" i="8" s="1"/>
  <c r="CO30" i="8" s="1"/>
  <c r="CO29" i="8" s="1"/>
  <c r="CO28" i="8" s="1"/>
  <c r="CO27" i="8" s="1"/>
  <c r="CO26" i="8" s="1"/>
  <c r="CO25" i="8" s="1"/>
  <c r="CO24" i="8" s="1"/>
  <c r="CO23" i="8" s="1"/>
  <c r="CO22" i="8" s="1"/>
  <c r="CO21" i="8" s="1"/>
  <c r="CO20" i="8" s="1"/>
  <c r="CO19" i="8" s="1"/>
  <c r="CO18" i="8" s="1"/>
  <c r="CO17" i="8" s="1"/>
  <c r="CO16" i="8" s="1"/>
  <c r="CO15" i="8" s="1"/>
  <c r="CO14" i="8" s="1"/>
  <c r="CO13" i="8" s="1"/>
  <c r="CO12" i="8" s="1"/>
  <c r="CO11" i="8" s="1"/>
  <c r="CO10" i="8" s="1"/>
  <c r="CO9" i="8" s="1"/>
  <c r="CO8" i="8" s="1"/>
  <c r="CO7" i="8" s="1"/>
  <c r="CO6" i="8" s="1"/>
  <c r="CO5" i="8" s="1"/>
  <c r="CO4" i="8" s="1"/>
  <c r="CO3" i="8" s="1"/>
  <c r="CO2" i="8" s="1"/>
  <c r="DB66" i="8"/>
  <c r="DG65" i="8"/>
  <c r="DG64" i="8" s="1"/>
  <c r="DG63" i="8" s="1"/>
  <c r="DG62" i="8" s="1"/>
  <c r="DG61" i="8" s="1"/>
  <c r="DG60" i="8" s="1"/>
  <c r="DG59" i="8" s="1"/>
  <c r="DG58" i="8" s="1"/>
  <c r="DG57" i="8" s="1"/>
  <c r="DG56" i="8" s="1"/>
  <c r="DG55" i="8" s="1"/>
  <c r="DG54" i="8" s="1"/>
  <c r="DG53" i="8" s="1"/>
  <c r="DG52" i="8" s="1"/>
  <c r="DG51" i="8" s="1"/>
  <c r="DG50" i="8" s="1"/>
  <c r="DG49" i="8" s="1"/>
  <c r="DG48" i="8" s="1"/>
  <c r="DG47" i="8" s="1"/>
  <c r="DG46" i="8" s="1"/>
  <c r="DG45" i="8" s="1"/>
  <c r="DG44" i="8" s="1"/>
  <c r="DG43" i="8" s="1"/>
  <c r="DG42" i="8" s="1"/>
  <c r="DG41" i="8" s="1"/>
  <c r="DG40" i="8" s="1"/>
  <c r="DG39" i="8" s="1"/>
  <c r="DG38" i="8" s="1"/>
  <c r="DG37" i="8" s="1"/>
  <c r="DG36" i="8" s="1"/>
  <c r="DG35" i="8" s="1"/>
  <c r="DG34" i="8" s="1"/>
  <c r="DG33" i="8" s="1"/>
  <c r="DG32" i="8" s="1"/>
  <c r="DG31" i="8" s="1"/>
  <c r="DG30" i="8" s="1"/>
  <c r="DG29" i="8" s="1"/>
  <c r="DG28" i="8" s="1"/>
  <c r="DG27" i="8" s="1"/>
  <c r="DG26" i="8" s="1"/>
  <c r="DG25" i="8" s="1"/>
  <c r="DG24" i="8" s="1"/>
  <c r="DG23" i="8" s="1"/>
  <c r="DG22" i="8" s="1"/>
  <c r="DG21" i="8" s="1"/>
  <c r="DG20" i="8" s="1"/>
  <c r="DG19" i="8" s="1"/>
  <c r="DG18" i="8" s="1"/>
  <c r="DG17" i="8" s="1"/>
  <c r="DG16" i="8" s="1"/>
  <c r="DG15" i="8" s="1"/>
  <c r="DG14" i="8" s="1"/>
  <c r="DG13" i="8" s="1"/>
  <c r="DG12" i="8" s="1"/>
  <c r="DG11" i="8" s="1"/>
  <c r="DG10" i="8" s="1"/>
  <c r="DG9" i="8" s="1"/>
  <c r="DG8" i="8" s="1"/>
  <c r="DG7" i="8" s="1"/>
  <c r="DG6" i="8" s="1"/>
  <c r="DG5" i="8" s="1"/>
  <c r="DG4" i="8" s="1"/>
  <c r="DG3" i="8" s="1"/>
  <c r="DG2" i="8" s="1"/>
  <c r="DN64" i="8"/>
  <c r="DN63" i="8" s="1"/>
  <c r="DS63" i="8"/>
  <c r="DS62" i="8" s="1"/>
  <c r="DS61" i="8" s="1"/>
  <c r="DS60" i="8" s="1"/>
  <c r="DS59" i="8" s="1"/>
  <c r="DS58" i="8" s="1"/>
  <c r="DS57" i="8" s="1"/>
  <c r="DS56" i="8" s="1"/>
  <c r="DS55" i="8" s="1"/>
  <c r="DS54" i="8" s="1"/>
  <c r="DS53" i="8" s="1"/>
  <c r="DS52" i="8" s="1"/>
  <c r="DS51" i="8" s="1"/>
  <c r="DS50" i="8" s="1"/>
  <c r="DS49" i="8" s="1"/>
  <c r="DS48" i="8" s="1"/>
  <c r="DS47" i="8" s="1"/>
  <c r="DS46" i="8" s="1"/>
  <c r="DS45" i="8" s="1"/>
  <c r="DS44" i="8" s="1"/>
  <c r="DS43" i="8" s="1"/>
  <c r="DS42" i="8" s="1"/>
  <c r="DS41" i="8" s="1"/>
  <c r="DS40" i="8" s="1"/>
  <c r="DS39" i="8" s="1"/>
  <c r="DS38" i="8" s="1"/>
  <c r="DS37" i="8" s="1"/>
  <c r="DS36" i="8" s="1"/>
  <c r="DS35" i="8" s="1"/>
  <c r="DS34" i="8" s="1"/>
  <c r="DS33" i="8" s="1"/>
  <c r="DS32" i="8" s="1"/>
  <c r="DS31" i="8" s="1"/>
  <c r="DS30" i="8" s="1"/>
  <c r="DS29" i="8" s="1"/>
  <c r="DS28" i="8" s="1"/>
  <c r="DS27" i="8" s="1"/>
  <c r="DS26" i="8" s="1"/>
  <c r="DS25" i="8" s="1"/>
  <c r="DS24" i="8" s="1"/>
  <c r="DS23" i="8" s="1"/>
  <c r="DS22" i="8" s="1"/>
  <c r="DS21" i="8" s="1"/>
  <c r="DS20" i="8" s="1"/>
  <c r="DS19" i="8" s="1"/>
  <c r="DS18" i="8" s="1"/>
  <c r="DS17" i="8" s="1"/>
  <c r="DS16" i="8" s="1"/>
  <c r="DS15" i="8" s="1"/>
  <c r="DS14" i="8" s="1"/>
  <c r="DS13" i="8" s="1"/>
  <c r="DS12" i="8" s="1"/>
  <c r="DS11" i="8" s="1"/>
  <c r="DS10" i="8" s="1"/>
  <c r="DS9" i="8" s="1"/>
  <c r="DS8" i="8" s="1"/>
  <c r="DS7" i="8" s="1"/>
  <c r="DS6" i="8" s="1"/>
  <c r="DS5" i="8" s="1"/>
  <c r="DS4" i="8" s="1"/>
  <c r="DS3" i="8" s="1"/>
  <c r="DS2" i="8" s="1"/>
  <c r="DY62" i="8"/>
  <c r="DY61" i="8" s="1"/>
  <c r="DY60" i="8" s="1"/>
  <c r="DY59" i="8" s="1"/>
  <c r="DY58" i="8" s="1"/>
  <c r="DY57" i="8" s="1"/>
  <c r="DY56" i="8" s="1"/>
  <c r="DY55" i="8" s="1"/>
  <c r="DY54" i="8" s="1"/>
  <c r="DY53" i="8" s="1"/>
  <c r="DY52" i="8" s="1"/>
  <c r="DY51" i="8" s="1"/>
  <c r="DY50" i="8" s="1"/>
  <c r="DY49" i="8" s="1"/>
  <c r="DY48" i="8" s="1"/>
  <c r="DY47" i="8" s="1"/>
  <c r="DY46" i="8" s="1"/>
  <c r="DY45" i="8" s="1"/>
  <c r="DY44" i="8" s="1"/>
  <c r="DY43" i="8" s="1"/>
  <c r="DY42" i="8" s="1"/>
  <c r="DY41" i="8" s="1"/>
  <c r="DY40" i="8" s="1"/>
  <c r="DY39" i="8" s="1"/>
  <c r="DY38" i="8" s="1"/>
  <c r="DY37" i="8" s="1"/>
  <c r="DY36" i="8" s="1"/>
  <c r="DY35" i="8" s="1"/>
  <c r="DY34" i="8" s="1"/>
  <c r="DY33" i="8" s="1"/>
  <c r="DY32" i="8" s="1"/>
  <c r="DY31" i="8" s="1"/>
  <c r="DY30" i="8" s="1"/>
  <c r="DY29" i="8" s="1"/>
  <c r="DY28" i="8" s="1"/>
  <c r="DY27" i="8" s="1"/>
  <c r="DY26" i="8" s="1"/>
  <c r="DY25" i="8" s="1"/>
  <c r="DY24" i="8" s="1"/>
  <c r="DY23" i="8" s="1"/>
  <c r="DY22" i="8" s="1"/>
  <c r="DY21" i="8" s="1"/>
  <c r="DY20" i="8" s="1"/>
  <c r="DY19" i="8" s="1"/>
  <c r="DY18" i="8" s="1"/>
  <c r="DY17" i="8" s="1"/>
  <c r="DY16" i="8" s="1"/>
  <c r="DY15" i="8" s="1"/>
  <c r="DY14" i="8" s="1"/>
  <c r="DY13" i="8" s="1"/>
  <c r="DY12" i="8" s="1"/>
  <c r="DY11" i="8" s="1"/>
  <c r="DY10" i="8" s="1"/>
  <c r="DY9" i="8" s="1"/>
  <c r="DY8" i="8" s="1"/>
  <c r="DY7" i="8" s="1"/>
  <c r="DY6" i="8" s="1"/>
  <c r="DY5" i="8" s="1"/>
  <c r="DY4" i="8" s="1"/>
  <c r="DY3" i="8" s="1"/>
  <c r="DY2" i="8" s="1"/>
  <c r="EF61" i="8"/>
  <c r="EQ60" i="8"/>
  <c r="EQ59" i="8" s="1"/>
  <c r="EQ58" i="8" s="1"/>
  <c r="EQ57" i="8" s="1"/>
  <c r="EQ56" i="8" s="1"/>
  <c r="EQ55" i="8" s="1"/>
  <c r="EQ54" i="8" s="1"/>
  <c r="EQ53" i="8" s="1"/>
  <c r="EQ52" i="8" s="1"/>
  <c r="EQ51" i="8" s="1"/>
  <c r="EQ50" i="8" s="1"/>
  <c r="EQ49" i="8" s="1"/>
  <c r="EQ48" i="8" s="1"/>
  <c r="EQ47" i="8" s="1"/>
  <c r="EQ46" i="8" s="1"/>
  <c r="EQ45" i="8" s="1"/>
  <c r="EQ44" i="8" s="1"/>
  <c r="EQ43" i="8" s="1"/>
  <c r="EQ42" i="8" s="1"/>
  <c r="EQ41" i="8" s="1"/>
  <c r="EQ40" i="8" s="1"/>
  <c r="EQ39" i="8" s="1"/>
  <c r="EQ38" i="8" s="1"/>
  <c r="EQ37" i="8" s="1"/>
  <c r="EQ36" i="8" s="1"/>
  <c r="EQ35" i="8" s="1"/>
  <c r="EQ34" i="8" s="1"/>
  <c r="EQ33" i="8" s="1"/>
  <c r="EQ32" i="8" s="1"/>
  <c r="EQ31" i="8" s="1"/>
  <c r="EQ30" i="8" s="1"/>
  <c r="EQ29" i="8" s="1"/>
  <c r="EQ28" i="8" s="1"/>
  <c r="EQ27" i="8" s="1"/>
  <c r="EQ26" i="8" s="1"/>
  <c r="EQ25" i="8" s="1"/>
  <c r="EQ24" i="8" s="1"/>
  <c r="EQ23" i="8" s="1"/>
  <c r="EQ22" i="8" s="1"/>
  <c r="EQ21" i="8" s="1"/>
  <c r="EQ20" i="8" s="1"/>
  <c r="EQ19" i="8" s="1"/>
  <c r="EQ18" i="8" s="1"/>
  <c r="EQ17" i="8" s="1"/>
  <c r="EQ16" i="8" s="1"/>
  <c r="EQ15" i="8" s="1"/>
  <c r="EQ14" i="8" s="1"/>
  <c r="EQ13" i="8" s="1"/>
  <c r="EQ12" i="8" s="1"/>
  <c r="EQ11" i="8" s="1"/>
  <c r="EQ10" i="8" s="1"/>
  <c r="EQ9" i="8" s="1"/>
  <c r="EQ8" i="8" s="1"/>
  <c r="EQ7" i="8" s="1"/>
  <c r="EQ6" i="8" s="1"/>
  <c r="EQ5" i="8" s="1"/>
  <c r="EQ4" i="8" s="1"/>
  <c r="EQ3" i="8" s="1"/>
  <c r="EQ2" i="8" s="1"/>
  <c r="ER59" i="8"/>
  <c r="ER58" i="8" s="1"/>
  <c r="EW58" i="8"/>
  <c r="EW57" i="8" s="1"/>
  <c r="EW56" i="8" s="1"/>
  <c r="EW55" i="8" s="1"/>
  <c r="EW54" i="8" s="1"/>
  <c r="EW53" i="8" s="1"/>
  <c r="EW52" i="8" s="1"/>
  <c r="EW51" i="8" s="1"/>
  <c r="EW50" i="8" s="1"/>
  <c r="EW49" i="8" s="1"/>
  <c r="EW48" i="8" s="1"/>
  <c r="EW47" i="8" s="1"/>
  <c r="EW46" i="8" s="1"/>
  <c r="EW45" i="8" s="1"/>
  <c r="EW44" i="8" s="1"/>
  <c r="EW43" i="8" s="1"/>
  <c r="EW42" i="8" s="1"/>
  <c r="EW41" i="8" s="1"/>
  <c r="EW40" i="8" s="1"/>
  <c r="EW39" i="8" s="1"/>
  <c r="EW38" i="8" s="1"/>
  <c r="EW37" i="8" s="1"/>
  <c r="EW36" i="8" s="1"/>
  <c r="EW35" i="8" s="1"/>
  <c r="EW34" i="8" s="1"/>
  <c r="EW33" i="8" s="1"/>
  <c r="EW32" i="8" s="1"/>
  <c r="EW31" i="8" s="1"/>
  <c r="EW30" i="8" s="1"/>
  <c r="EW29" i="8" s="1"/>
  <c r="EW28" i="8" s="1"/>
  <c r="EW27" i="8" s="1"/>
  <c r="EW26" i="8" s="1"/>
  <c r="EW25" i="8" s="1"/>
  <c r="EW24" i="8" s="1"/>
  <c r="EW23" i="8" s="1"/>
  <c r="EW22" i="8" s="1"/>
  <c r="EW21" i="8" s="1"/>
  <c r="EW20" i="8" s="1"/>
  <c r="EW19" i="8" s="1"/>
  <c r="EW18" i="8" s="1"/>
  <c r="EW17" i="8" s="1"/>
  <c r="EW16" i="8" s="1"/>
  <c r="EW15" i="8" s="1"/>
  <c r="EW14" i="8" s="1"/>
  <c r="EW13" i="8" s="1"/>
  <c r="EW12" i="8" s="1"/>
  <c r="EW11" i="8" s="1"/>
  <c r="EW10" i="8" s="1"/>
  <c r="EW9" i="8" s="1"/>
  <c r="EW8" i="8" s="1"/>
  <c r="EW7" i="8" s="1"/>
  <c r="EW6" i="8" s="1"/>
  <c r="EW5" i="8" s="1"/>
  <c r="EW4" i="8" s="1"/>
  <c r="EW3" i="8" s="1"/>
  <c r="EW2" i="8" s="1"/>
  <c r="FC57" i="8"/>
  <c r="FC56" i="8" s="1"/>
  <c r="FC55" i="8" s="1"/>
  <c r="FC54" i="8" s="1"/>
  <c r="FC53" i="8" s="1"/>
  <c r="FC52" i="8" s="1"/>
  <c r="FC51" i="8" s="1"/>
  <c r="FC50" i="8" s="1"/>
  <c r="FC49" i="8" s="1"/>
  <c r="FC48" i="8" s="1"/>
  <c r="FC47" i="8" s="1"/>
  <c r="FC46" i="8" s="1"/>
  <c r="FC45" i="8" s="1"/>
  <c r="FC44" i="8" s="1"/>
  <c r="FC43" i="8" s="1"/>
  <c r="FC42" i="8" s="1"/>
  <c r="FC41" i="8" s="1"/>
  <c r="FC40" i="8" s="1"/>
  <c r="FC39" i="8" s="1"/>
  <c r="FC38" i="8" s="1"/>
  <c r="FC37" i="8" s="1"/>
  <c r="FC36" i="8" s="1"/>
  <c r="FC35" i="8" s="1"/>
  <c r="FC34" i="8" s="1"/>
  <c r="FC33" i="8" s="1"/>
  <c r="FC32" i="8" s="1"/>
  <c r="FC31" i="8" s="1"/>
  <c r="FC30" i="8" s="1"/>
  <c r="FC29" i="8" s="1"/>
  <c r="FC28" i="8" s="1"/>
  <c r="FC27" i="8" s="1"/>
  <c r="FC26" i="8" s="1"/>
  <c r="FC25" i="8" s="1"/>
  <c r="FC24" i="8" s="1"/>
  <c r="FC23" i="8" s="1"/>
  <c r="FC22" i="8" s="1"/>
  <c r="FC21" i="8" s="1"/>
  <c r="FC20" i="8" s="1"/>
  <c r="FC19" i="8" s="1"/>
  <c r="FC18" i="8" s="1"/>
  <c r="FC17" i="8" s="1"/>
  <c r="FC16" i="8" s="1"/>
  <c r="FC15" i="8" s="1"/>
  <c r="FC14" i="8" s="1"/>
  <c r="FC13" i="8" s="1"/>
  <c r="FC12" i="8" s="1"/>
  <c r="FC11" i="8" s="1"/>
  <c r="FC10" i="8" s="1"/>
  <c r="FC9" i="8" s="1"/>
  <c r="FC8" i="8" s="1"/>
  <c r="FC7" i="8" s="1"/>
  <c r="FC6" i="8" s="1"/>
  <c r="FC5" i="8" s="1"/>
  <c r="FC4" i="8" s="1"/>
  <c r="FC3" i="8" s="1"/>
  <c r="FC2" i="8" s="1"/>
  <c r="B124" i="9"/>
  <c r="KO33" i="9"/>
  <c r="DQ2" i="9"/>
  <c r="IM42" i="9"/>
  <c r="OY14" i="9"/>
  <c r="EI61" i="9"/>
  <c r="EO59" i="9"/>
  <c r="O91" i="9"/>
  <c r="DO64" i="8"/>
  <c r="U86" i="8"/>
  <c r="V86" i="8" s="1"/>
  <c r="AG83" i="8"/>
  <c r="AH83" i="8" s="1"/>
  <c r="AW79" i="8"/>
  <c r="AX79" i="8" s="1"/>
  <c r="BM75" i="8"/>
  <c r="BN75" i="8" s="1"/>
  <c r="BU73" i="8"/>
  <c r="BV73" i="8" s="1"/>
  <c r="CG70" i="8"/>
  <c r="CH70" i="8" s="1"/>
  <c r="CP68" i="8"/>
  <c r="CQ68" i="8" s="1"/>
  <c r="EK61" i="8"/>
  <c r="EK60" i="8" s="1"/>
  <c r="EK59" i="8" s="1"/>
  <c r="EK58" i="8" s="1"/>
  <c r="EK57" i="8" s="1"/>
  <c r="EK56" i="8" s="1"/>
  <c r="EK55" i="8" s="1"/>
  <c r="EK54" i="8" s="1"/>
  <c r="EK53" i="8" s="1"/>
  <c r="EK52" i="8" s="1"/>
  <c r="EK51" i="8" s="1"/>
  <c r="EK50" i="8" s="1"/>
  <c r="EK49" i="8" s="1"/>
  <c r="EK48" i="8" s="1"/>
  <c r="EK47" i="8" s="1"/>
  <c r="EK46" i="8" s="1"/>
  <c r="EK45" i="8" s="1"/>
  <c r="EK44" i="8" s="1"/>
  <c r="EK43" i="8" s="1"/>
  <c r="EK42" i="8" s="1"/>
  <c r="EK41" i="8" s="1"/>
  <c r="EK40" i="8" s="1"/>
  <c r="EK39" i="8" s="1"/>
  <c r="EK38" i="8" s="1"/>
  <c r="EK37" i="8" s="1"/>
  <c r="EK36" i="8" s="1"/>
  <c r="EK35" i="8" s="1"/>
  <c r="EK34" i="8" s="1"/>
  <c r="EK33" i="8" s="1"/>
  <c r="EK32" i="8" s="1"/>
  <c r="EK31" i="8" s="1"/>
  <c r="EK30" i="8" s="1"/>
  <c r="EK29" i="8" s="1"/>
  <c r="EK28" i="8" s="1"/>
  <c r="EK27" i="8" s="1"/>
  <c r="EK26" i="8" s="1"/>
  <c r="EK25" i="8" s="1"/>
  <c r="EK24" i="8" s="1"/>
  <c r="EK23" i="8" s="1"/>
  <c r="EK22" i="8" s="1"/>
  <c r="EK21" i="8" s="1"/>
  <c r="EK20" i="8" s="1"/>
  <c r="EK19" i="8" s="1"/>
  <c r="EK18" i="8" s="1"/>
  <c r="EK17" i="8" s="1"/>
  <c r="EK16" i="8" s="1"/>
  <c r="EK15" i="8" s="1"/>
  <c r="EK14" i="8" s="1"/>
  <c r="EK13" i="8" s="1"/>
  <c r="EK12" i="8" s="1"/>
  <c r="EK11" i="8" s="1"/>
  <c r="EK10" i="8" s="1"/>
  <c r="EK9" i="8" s="1"/>
  <c r="EK8" i="8" s="1"/>
  <c r="EK7" i="8" s="1"/>
  <c r="EK6" i="8" s="1"/>
  <c r="EK5" i="8" s="1"/>
  <c r="EK4" i="8" s="1"/>
  <c r="EK3" i="8" s="1"/>
  <c r="EK2" i="8" s="1"/>
  <c r="EL60" i="8"/>
  <c r="EL59" i="8" s="1"/>
  <c r="FD57" i="8"/>
  <c r="FE57" i="8" s="1"/>
  <c r="FV54" i="8"/>
  <c r="FW54" i="8" s="1"/>
  <c r="GB53" i="8"/>
  <c r="GC53" i="8" s="1"/>
  <c r="GY49" i="8"/>
  <c r="GY48" i="8" s="1"/>
  <c r="GY47" i="8" s="1"/>
  <c r="GY46" i="8" s="1"/>
  <c r="GY45" i="8" s="1"/>
  <c r="GY44" i="8" s="1"/>
  <c r="GY43" i="8" s="1"/>
  <c r="GY42" i="8" s="1"/>
  <c r="GY41" i="8" s="1"/>
  <c r="GY40" i="8" s="1"/>
  <c r="GY39" i="8" s="1"/>
  <c r="GY38" i="8" s="1"/>
  <c r="GY37" i="8" s="1"/>
  <c r="GY36" i="8" s="1"/>
  <c r="GY35" i="8" s="1"/>
  <c r="GY34" i="8" s="1"/>
  <c r="GY33" i="8" s="1"/>
  <c r="GY32" i="8" s="1"/>
  <c r="GY31" i="8" s="1"/>
  <c r="GY30" i="8" s="1"/>
  <c r="GY29" i="8" s="1"/>
  <c r="GY28" i="8" s="1"/>
  <c r="GY27" i="8" s="1"/>
  <c r="GY26" i="8" s="1"/>
  <c r="GY25" i="8" s="1"/>
  <c r="GY24" i="8" s="1"/>
  <c r="GY23" i="8" s="1"/>
  <c r="GY22" i="8" s="1"/>
  <c r="GY21" i="8" s="1"/>
  <c r="GY20" i="8" s="1"/>
  <c r="GY19" i="8" s="1"/>
  <c r="GY18" i="8" s="1"/>
  <c r="GY17" i="8" s="1"/>
  <c r="GY16" i="8" s="1"/>
  <c r="GY15" i="8" s="1"/>
  <c r="GY14" i="8" s="1"/>
  <c r="GY13" i="8" s="1"/>
  <c r="GY12" i="8" s="1"/>
  <c r="GY11" i="8" s="1"/>
  <c r="GY10" i="8" s="1"/>
  <c r="GY9" i="8" s="1"/>
  <c r="GY8" i="8" s="1"/>
  <c r="GY7" i="8" s="1"/>
  <c r="GY6" i="8" s="1"/>
  <c r="GY5" i="8" s="1"/>
  <c r="GY4" i="8" s="1"/>
  <c r="GY3" i="8" s="1"/>
  <c r="GY2" i="8" s="1"/>
  <c r="HQ46" i="8"/>
  <c r="HQ45" i="8" s="1"/>
  <c r="HQ44" i="8" s="1"/>
  <c r="HQ43" i="8" s="1"/>
  <c r="HQ42" i="8" s="1"/>
  <c r="HQ41" i="8" s="1"/>
  <c r="HQ40" i="8" s="1"/>
  <c r="HQ39" i="8" s="1"/>
  <c r="HQ38" i="8" s="1"/>
  <c r="HQ37" i="8" s="1"/>
  <c r="HQ36" i="8" s="1"/>
  <c r="HQ35" i="8" s="1"/>
  <c r="HQ34" i="8" s="1"/>
  <c r="HQ33" i="8" s="1"/>
  <c r="HQ32" i="8" s="1"/>
  <c r="HQ31" i="8" s="1"/>
  <c r="HQ30" i="8" s="1"/>
  <c r="HQ29" i="8" s="1"/>
  <c r="HQ28" i="8" s="1"/>
  <c r="HQ27" i="8" s="1"/>
  <c r="HQ26" i="8" s="1"/>
  <c r="HQ25" i="8" s="1"/>
  <c r="HQ24" i="8" s="1"/>
  <c r="HQ23" i="8" s="1"/>
  <c r="HQ22" i="8" s="1"/>
  <c r="HQ21" i="8" s="1"/>
  <c r="HQ20" i="8" s="1"/>
  <c r="HQ19" i="8" s="1"/>
  <c r="HQ18" i="8" s="1"/>
  <c r="HQ17" i="8" s="1"/>
  <c r="HQ16" i="8" s="1"/>
  <c r="HQ15" i="8" s="1"/>
  <c r="HQ14" i="8" s="1"/>
  <c r="HQ13" i="8" s="1"/>
  <c r="HQ12" i="8" s="1"/>
  <c r="HQ11" i="8" s="1"/>
  <c r="HQ10" i="8" s="1"/>
  <c r="HQ9" i="8" s="1"/>
  <c r="HQ8" i="8" s="1"/>
  <c r="HQ7" i="8" s="1"/>
  <c r="HQ6" i="8" s="1"/>
  <c r="HQ5" i="8" s="1"/>
  <c r="HQ4" i="8" s="1"/>
  <c r="HQ3" i="8" s="1"/>
  <c r="HQ2" i="8" s="1"/>
  <c r="HX45" i="8"/>
  <c r="HY45" i="8" s="1"/>
  <c r="IO42" i="8"/>
  <c r="IO41" i="8" s="1"/>
  <c r="IO40" i="8" s="1"/>
  <c r="IO39" i="8" s="1"/>
  <c r="IO38" i="8" s="1"/>
  <c r="IO37" i="8" s="1"/>
  <c r="IO36" i="8" s="1"/>
  <c r="IO35" i="8" s="1"/>
  <c r="IO34" i="8" s="1"/>
  <c r="IO33" i="8" s="1"/>
  <c r="IO32" i="8" s="1"/>
  <c r="IO31" i="8" s="1"/>
  <c r="IO30" i="8" s="1"/>
  <c r="IO29" i="8" s="1"/>
  <c r="IO28" i="8" s="1"/>
  <c r="IO27" i="8" s="1"/>
  <c r="IO26" i="8" s="1"/>
  <c r="IO25" i="8" s="1"/>
  <c r="IO24" i="8" s="1"/>
  <c r="IO23" i="8" s="1"/>
  <c r="IO22" i="8" s="1"/>
  <c r="IO21" i="8" s="1"/>
  <c r="IO20" i="8" s="1"/>
  <c r="IO19" i="8" s="1"/>
  <c r="IO18" i="8" s="1"/>
  <c r="IO17" i="8" s="1"/>
  <c r="IO16" i="8" s="1"/>
  <c r="IO15" i="8" s="1"/>
  <c r="IO14" i="8" s="1"/>
  <c r="IO13" i="8" s="1"/>
  <c r="IO12" i="8" s="1"/>
  <c r="IO11" i="8" s="1"/>
  <c r="IO10" i="8" s="1"/>
  <c r="IO9" i="8" s="1"/>
  <c r="IO8" i="8" s="1"/>
  <c r="IO7" i="8" s="1"/>
  <c r="IO6" i="8" s="1"/>
  <c r="IO5" i="8" s="1"/>
  <c r="IO4" i="8" s="1"/>
  <c r="IO3" i="8" s="1"/>
  <c r="IO2" i="8" s="1"/>
  <c r="JG39" i="8"/>
  <c r="JG38" i="8" s="1"/>
  <c r="JG37" i="8" s="1"/>
  <c r="JG36" i="8" s="1"/>
  <c r="JG35" i="8" s="1"/>
  <c r="JG34" i="8" s="1"/>
  <c r="JG33" i="8" s="1"/>
  <c r="JG32" i="8" s="1"/>
  <c r="JG31" i="8" s="1"/>
  <c r="JG30" i="8" s="1"/>
  <c r="JG29" i="8" s="1"/>
  <c r="JG28" i="8" s="1"/>
  <c r="JG27" i="8" s="1"/>
  <c r="JG26" i="8" s="1"/>
  <c r="JG25" i="8" s="1"/>
  <c r="JG24" i="8" s="1"/>
  <c r="JG23" i="8" s="1"/>
  <c r="JG22" i="8" s="1"/>
  <c r="JG21" i="8" s="1"/>
  <c r="JG20" i="8" s="1"/>
  <c r="JG19" i="8" s="1"/>
  <c r="JG18" i="8" s="1"/>
  <c r="JG17" i="8" s="1"/>
  <c r="JG16" i="8" s="1"/>
  <c r="JG15" i="8" s="1"/>
  <c r="JG14" i="8" s="1"/>
  <c r="JG13" i="8" s="1"/>
  <c r="JG12" i="8" s="1"/>
  <c r="JG11" i="8" s="1"/>
  <c r="JG10" i="8" s="1"/>
  <c r="JG9" i="8" s="1"/>
  <c r="JG8" i="8" s="1"/>
  <c r="JG7" i="8" s="1"/>
  <c r="JG6" i="8" s="1"/>
  <c r="JG5" i="8" s="1"/>
  <c r="JG4" i="8" s="1"/>
  <c r="JG3" i="8" s="1"/>
  <c r="JG2" i="8" s="1"/>
  <c r="JM38" i="8"/>
  <c r="JM37" i="8" s="1"/>
  <c r="JM36" i="8" s="1"/>
  <c r="JM35" i="8" s="1"/>
  <c r="JM34" i="8" s="1"/>
  <c r="JM33" i="8" s="1"/>
  <c r="JM32" i="8" s="1"/>
  <c r="JM31" i="8" s="1"/>
  <c r="JM30" i="8" s="1"/>
  <c r="JM29" i="8" s="1"/>
  <c r="JM28" i="8" s="1"/>
  <c r="JM27" i="8" s="1"/>
  <c r="JM26" i="8" s="1"/>
  <c r="JM25" i="8" s="1"/>
  <c r="JM24" i="8" s="1"/>
  <c r="JM23" i="8" s="1"/>
  <c r="JM22" i="8" s="1"/>
  <c r="JM21" i="8" s="1"/>
  <c r="JM20" i="8" s="1"/>
  <c r="JM19" i="8" s="1"/>
  <c r="JM18" i="8" s="1"/>
  <c r="JM17" i="8" s="1"/>
  <c r="JM16" i="8" s="1"/>
  <c r="JM15" i="8" s="1"/>
  <c r="JM14" i="8" s="1"/>
  <c r="JM13" i="8" s="1"/>
  <c r="JM12" i="8" s="1"/>
  <c r="JM11" i="8" s="1"/>
  <c r="JM10" i="8" s="1"/>
  <c r="JM9" i="8" s="1"/>
  <c r="JM8" i="8" s="1"/>
  <c r="JM7" i="8" s="1"/>
  <c r="JM6" i="8" s="1"/>
  <c r="JM5" i="8" s="1"/>
  <c r="JM4" i="8" s="1"/>
  <c r="JM3" i="8" s="1"/>
  <c r="JM2" i="8" s="1"/>
  <c r="JT37" i="8"/>
  <c r="JU37" i="8" s="1"/>
  <c r="JY36" i="8"/>
  <c r="JY35" i="8" s="1"/>
  <c r="JY34" i="8" s="1"/>
  <c r="JY33" i="8" s="1"/>
  <c r="JY32" i="8" s="1"/>
  <c r="JY31" i="8" s="1"/>
  <c r="JY30" i="8" s="1"/>
  <c r="JY29" i="8" s="1"/>
  <c r="JY28" i="8" s="1"/>
  <c r="JY27" i="8" s="1"/>
  <c r="JY26" i="8" s="1"/>
  <c r="JY25" i="8" s="1"/>
  <c r="JY24" i="8" s="1"/>
  <c r="JY23" i="8" s="1"/>
  <c r="JY22" i="8" s="1"/>
  <c r="JY21" i="8" s="1"/>
  <c r="JY20" i="8" s="1"/>
  <c r="JY19" i="8" s="1"/>
  <c r="JY18" i="8" s="1"/>
  <c r="JY17" i="8" s="1"/>
  <c r="JY16" i="8" s="1"/>
  <c r="JY15" i="8" s="1"/>
  <c r="JY14" i="8" s="1"/>
  <c r="JY13" i="8" s="1"/>
  <c r="JY12" i="8" s="1"/>
  <c r="JY11" i="8" s="1"/>
  <c r="JY10" i="8" s="1"/>
  <c r="JY9" i="8" s="1"/>
  <c r="JY8" i="8" s="1"/>
  <c r="JY7" i="8" s="1"/>
  <c r="JY6" i="8" s="1"/>
  <c r="JY5" i="8" s="1"/>
  <c r="JY4" i="8" s="1"/>
  <c r="JY3" i="8" s="1"/>
  <c r="JY2" i="8" s="1"/>
  <c r="KL34" i="8"/>
  <c r="KM34" i="8" s="1"/>
  <c r="KR33" i="8"/>
  <c r="KS33" i="8" s="1"/>
  <c r="LV28" i="8"/>
  <c r="LW28" i="8" s="1"/>
  <c r="MB27" i="8"/>
  <c r="MC27" i="8" s="1"/>
  <c r="MH26" i="8"/>
  <c r="MI26" i="8" s="1"/>
  <c r="LY27" i="8"/>
  <c r="DK2" i="8"/>
  <c r="EG61" i="8"/>
  <c r="EF60" i="8"/>
  <c r="S91" i="8"/>
  <c r="DK2" i="7"/>
  <c r="JE39" i="7"/>
  <c r="EC61" i="7"/>
  <c r="EI61" i="7" s="1"/>
  <c r="EO60" i="7"/>
  <c r="O91" i="7"/>
  <c r="DQ2" i="6"/>
  <c r="B124" i="1"/>
  <c r="QL8" i="1" s="1"/>
  <c r="QL7" i="1" s="1"/>
  <c r="QL6" i="1" s="1"/>
  <c r="QL5" i="1" s="1"/>
  <c r="QL4" i="1" s="1"/>
  <c r="QL3" i="1" s="1"/>
  <c r="QL2" i="1" s="1"/>
  <c r="BQ74" i="1" l="1"/>
  <c r="BQ73" i="1" s="1"/>
  <c r="BQ72" i="1" s="1"/>
  <c r="BQ71" i="1" s="1"/>
  <c r="BQ70" i="1" s="1"/>
  <c r="BQ69" i="1" s="1"/>
  <c r="BQ68" i="1" s="1"/>
  <c r="BQ67" i="1" s="1"/>
  <c r="BQ66" i="1" s="1"/>
  <c r="BQ65" i="1" s="1"/>
  <c r="BQ64" i="1" s="1"/>
  <c r="BQ63" i="1" s="1"/>
  <c r="BQ62" i="1" s="1"/>
  <c r="BQ61" i="1" s="1"/>
  <c r="BQ60" i="1" s="1"/>
  <c r="BQ59" i="1" s="1"/>
  <c r="BQ58" i="1" s="1"/>
  <c r="BQ57" i="1" s="1"/>
  <c r="BQ56" i="1" s="1"/>
  <c r="BQ55" i="1" s="1"/>
  <c r="BQ54" i="1" s="1"/>
  <c r="BQ53" i="1" s="1"/>
  <c r="BQ52" i="1" s="1"/>
  <c r="BQ51" i="1" s="1"/>
  <c r="BQ50" i="1" s="1"/>
  <c r="BQ49" i="1" s="1"/>
  <c r="BQ48" i="1" s="1"/>
  <c r="BQ47" i="1" s="1"/>
  <c r="BQ46" i="1" s="1"/>
  <c r="BQ45" i="1" s="1"/>
  <c r="BQ44" i="1" s="1"/>
  <c r="BQ43" i="1" s="1"/>
  <c r="BQ42" i="1" s="1"/>
  <c r="BQ41" i="1" s="1"/>
  <c r="BQ40" i="1" s="1"/>
  <c r="BQ39" i="1" s="1"/>
  <c r="BQ38" i="1" s="1"/>
  <c r="BQ37" i="1" s="1"/>
  <c r="BQ36" i="1" s="1"/>
  <c r="BQ35" i="1" s="1"/>
  <c r="BQ34" i="1" s="1"/>
  <c r="BQ33" i="1" s="1"/>
  <c r="BQ32" i="1" s="1"/>
  <c r="BQ31" i="1" s="1"/>
  <c r="BQ30" i="1" s="1"/>
  <c r="BQ29" i="1" s="1"/>
  <c r="BQ28" i="1" s="1"/>
  <c r="BQ27" i="1" s="1"/>
  <c r="BQ26" i="1" s="1"/>
  <c r="BQ25" i="1" s="1"/>
  <c r="BQ24" i="1" s="1"/>
  <c r="BQ23" i="1" s="1"/>
  <c r="BQ22" i="1" s="1"/>
  <c r="BQ21" i="1" s="1"/>
  <c r="BQ20" i="1" s="1"/>
  <c r="BQ19" i="1" s="1"/>
  <c r="BQ18" i="1" s="1"/>
  <c r="BQ17" i="1" s="1"/>
  <c r="BQ16" i="1" s="1"/>
  <c r="BQ15" i="1" s="1"/>
  <c r="BQ14" i="1" s="1"/>
  <c r="BQ13" i="1" s="1"/>
  <c r="BQ12" i="1" s="1"/>
  <c r="BQ11" i="1" s="1"/>
  <c r="BQ10" i="1" s="1"/>
  <c r="BQ9" i="1" s="1"/>
  <c r="BQ8" i="1" s="1"/>
  <c r="BQ7" i="1" s="1"/>
  <c r="BQ6" i="1" s="1"/>
  <c r="BQ5" i="1" s="1"/>
  <c r="BQ4" i="1" s="1"/>
  <c r="BQ3" i="1" s="1"/>
  <c r="BQ2" i="1" s="1"/>
  <c r="ES59" i="8"/>
  <c r="FV54" i="1"/>
  <c r="FV53" i="1" s="1"/>
  <c r="FV52" i="1" s="1"/>
  <c r="FV51" i="1" s="1"/>
  <c r="FV50" i="1" s="1"/>
  <c r="FV49" i="1" s="1"/>
  <c r="FV48" i="1" s="1"/>
  <c r="FV47" i="1" s="1"/>
  <c r="FV46" i="1" s="1"/>
  <c r="FV45" i="1" s="1"/>
  <c r="FV44" i="1" s="1"/>
  <c r="FV43" i="1" s="1"/>
  <c r="FV42" i="1" s="1"/>
  <c r="FV41" i="1" s="1"/>
  <c r="FV40" i="1" s="1"/>
  <c r="FV39" i="1" s="1"/>
  <c r="FV38" i="1" s="1"/>
  <c r="FV37" i="1" s="1"/>
  <c r="FV36" i="1" s="1"/>
  <c r="FV35" i="1" s="1"/>
  <c r="FV34" i="1" s="1"/>
  <c r="FV33" i="1" s="1"/>
  <c r="FV32" i="1" s="1"/>
  <c r="FV31" i="1" s="1"/>
  <c r="FV30" i="1" s="1"/>
  <c r="FV29" i="1" s="1"/>
  <c r="FV28" i="1" s="1"/>
  <c r="FV27" i="1" s="1"/>
  <c r="FV26" i="1" s="1"/>
  <c r="FV25" i="1" s="1"/>
  <c r="FV24" i="1" s="1"/>
  <c r="FV23" i="1" s="1"/>
  <c r="FV22" i="1" s="1"/>
  <c r="FV21" i="1" s="1"/>
  <c r="FV20" i="1" s="1"/>
  <c r="FV19" i="1" s="1"/>
  <c r="FV18" i="1" s="1"/>
  <c r="FV17" i="1" s="1"/>
  <c r="FV16" i="1" s="1"/>
  <c r="FV15" i="1" s="1"/>
  <c r="FV14" i="1" s="1"/>
  <c r="FV13" i="1" s="1"/>
  <c r="FV12" i="1" s="1"/>
  <c r="FV11" i="1" s="1"/>
  <c r="FV10" i="1" s="1"/>
  <c r="FV9" i="1" s="1"/>
  <c r="FV8" i="1" s="1"/>
  <c r="FV7" i="1" s="1"/>
  <c r="FV6" i="1" s="1"/>
  <c r="FV5" i="1" s="1"/>
  <c r="FV4" i="1" s="1"/>
  <c r="FV3" i="1" s="1"/>
  <c r="FV2" i="1" s="1"/>
  <c r="JT37" i="1"/>
  <c r="JT36" i="1" s="1"/>
  <c r="JT35" i="1" s="1"/>
  <c r="JT34" i="1" s="1"/>
  <c r="JT33" i="1" s="1"/>
  <c r="JT32" i="1" s="1"/>
  <c r="JT31" i="1" s="1"/>
  <c r="JT30" i="1" s="1"/>
  <c r="JT29" i="1" s="1"/>
  <c r="JT28" i="1" s="1"/>
  <c r="JT27" i="1" s="1"/>
  <c r="JT26" i="1" s="1"/>
  <c r="JT25" i="1" s="1"/>
  <c r="JT24" i="1" s="1"/>
  <c r="JT23" i="1" s="1"/>
  <c r="JT22" i="1" s="1"/>
  <c r="JT21" i="1" s="1"/>
  <c r="JT20" i="1" s="1"/>
  <c r="JT19" i="1" s="1"/>
  <c r="JT18" i="1" s="1"/>
  <c r="JT17" i="1" s="1"/>
  <c r="JT16" i="1" s="1"/>
  <c r="JT15" i="1" s="1"/>
  <c r="JT14" i="1" s="1"/>
  <c r="JT13" i="1" s="1"/>
  <c r="JT12" i="1" s="1"/>
  <c r="JT11" i="1" s="1"/>
  <c r="JT10" i="1" s="1"/>
  <c r="JT9" i="1" s="1"/>
  <c r="JT8" i="1" s="1"/>
  <c r="JT7" i="1" s="1"/>
  <c r="JT6" i="1" s="1"/>
  <c r="JT5" i="1" s="1"/>
  <c r="JT4" i="1" s="1"/>
  <c r="JT3" i="1" s="1"/>
  <c r="JT2" i="1" s="1"/>
  <c r="HL47" i="1"/>
  <c r="HL46" i="1" s="1"/>
  <c r="HL45" i="1" s="1"/>
  <c r="HL44" i="1" s="1"/>
  <c r="HL43" i="1" s="1"/>
  <c r="HL42" i="1" s="1"/>
  <c r="HL41" i="1" s="1"/>
  <c r="HL40" i="1" s="1"/>
  <c r="HL39" i="1" s="1"/>
  <c r="HL38" i="1" s="1"/>
  <c r="HL37" i="1" s="1"/>
  <c r="HL36" i="1" s="1"/>
  <c r="HL35" i="1" s="1"/>
  <c r="HL34" i="1" s="1"/>
  <c r="HL33" i="1" s="1"/>
  <c r="HL32" i="1" s="1"/>
  <c r="HL31" i="1" s="1"/>
  <c r="HL30" i="1" s="1"/>
  <c r="HL29" i="1" s="1"/>
  <c r="HL28" i="1" s="1"/>
  <c r="HL27" i="1" s="1"/>
  <c r="HL26" i="1" s="1"/>
  <c r="HL25" i="1" s="1"/>
  <c r="HL24" i="1" s="1"/>
  <c r="HL23" i="1" s="1"/>
  <c r="HL22" i="1" s="1"/>
  <c r="HL21" i="1" s="1"/>
  <c r="HL20" i="1" s="1"/>
  <c r="HL19" i="1" s="1"/>
  <c r="HL18" i="1" s="1"/>
  <c r="HL17" i="1" s="1"/>
  <c r="HL16" i="1" s="1"/>
  <c r="HL15" i="1" s="1"/>
  <c r="HL14" i="1" s="1"/>
  <c r="HL13" i="1" s="1"/>
  <c r="HL12" i="1" s="1"/>
  <c r="HL11" i="1" s="1"/>
  <c r="HL10" i="1" s="1"/>
  <c r="HL9" i="1" s="1"/>
  <c r="HL8" i="1" s="1"/>
  <c r="HL7" i="1" s="1"/>
  <c r="HL6" i="1" s="1"/>
  <c r="HL5" i="1" s="1"/>
  <c r="HL4" i="1" s="1"/>
  <c r="HL3" i="1" s="1"/>
  <c r="HL2" i="1" s="1"/>
  <c r="CV67" i="1"/>
  <c r="CV66" i="1" s="1"/>
  <c r="CV65" i="1" s="1"/>
  <c r="CV64" i="1" s="1"/>
  <c r="CV63" i="1" s="1"/>
  <c r="CV62" i="1" s="1"/>
  <c r="CV61" i="1" s="1"/>
  <c r="CV60" i="1" s="1"/>
  <c r="CV59" i="1" s="1"/>
  <c r="CV58" i="1" s="1"/>
  <c r="CV57" i="1" s="1"/>
  <c r="CV56" i="1" s="1"/>
  <c r="CV55" i="1" s="1"/>
  <c r="CV54" i="1" s="1"/>
  <c r="CV53" i="1" s="1"/>
  <c r="CV52" i="1" s="1"/>
  <c r="CV51" i="1" s="1"/>
  <c r="CV50" i="1" s="1"/>
  <c r="CV49" i="1" s="1"/>
  <c r="CV48" i="1" s="1"/>
  <c r="CV47" i="1" s="1"/>
  <c r="CV46" i="1" s="1"/>
  <c r="CV45" i="1" s="1"/>
  <c r="CV44" i="1" s="1"/>
  <c r="CV43" i="1" s="1"/>
  <c r="CV42" i="1" s="1"/>
  <c r="CV41" i="1" s="1"/>
  <c r="CV40" i="1" s="1"/>
  <c r="CV39" i="1" s="1"/>
  <c r="CV38" i="1" s="1"/>
  <c r="CV37" i="1" s="1"/>
  <c r="CV36" i="1" s="1"/>
  <c r="CV35" i="1" s="1"/>
  <c r="CV34" i="1" s="1"/>
  <c r="CV33" i="1" s="1"/>
  <c r="CV32" i="1" s="1"/>
  <c r="CV31" i="1" s="1"/>
  <c r="CV30" i="1" s="1"/>
  <c r="CV29" i="1" s="1"/>
  <c r="CV28" i="1" s="1"/>
  <c r="CV27" i="1" s="1"/>
  <c r="CV26" i="1" s="1"/>
  <c r="CV25" i="1" s="1"/>
  <c r="CV24" i="1" s="1"/>
  <c r="CV23" i="1" s="1"/>
  <c r="CV22" i="1" s="1"/>
  <c r="CV21" i="1" s="1"/>
  <c r="CV20" i="1" s="1"/>
  <c r="CV19" i="1" s="1"/>
  <c r="CV18" i="1" s="1"/>
  <c r="CV17" i="1" s="1"/>
  <c r="CV16" i="1" s="1"/>
  <c r="CV15" i="1" s="1"/>
  <c r="CV14" i="1" s="1"/>
  <c r="CV13" i="1" s="1"/>
  <c r="CV12" i="1" s="1"/>
  <c r="CV11" i="1" s="1"/>
  <c r="CV10" i="1" s="1"/>
  <c r="CV9" i="1" s="1"/>
  <c r="CV8" i="1" s="1"/>
  <c r="CV7" i="1" s="1"/>
  <c r="CV6" i="1" s="1"/>
  <c r="CV5" i="1" s="1"/>
  <c r="CV4" i="1" s="1"/>
  <c r="CV3" i="1" s="1"/>
  <c r="CV2" i="1" s="1"/>
  <c r="GB52" i="8"/>
  <c r="MZ23" i="1"/>
  <c r="MZ22" i="1" s="1"/>
  <c r="MZ21" i="1" s="1"/>
  <c r="MZ20" i="1" s="1"/>
  <c r="MZ19" i="1" s="1"/>
  <c r="MZ18" i="1" s="1"/>
  <c r="MZ17" i="1" s="1"/>
  <c r="MZ16" i="1" s="1"/>
  <c r="MZ15" i="1" s="1"/>
  <c r="MZ14" i="1" s="1"/>
  <c r="MZ13" i="1" s="1"/>
  <c r="MZ12" i="1" s="1"/>
  <c r="MZ11" i="1" s="1"/>
  <c r="MZ10" i="1" s="1"/>
  <c r="MZ9" i="1" s="1"/>
  <c r="MZ8" i="1" s="1"/>
  <c r="MZ7" i="1" s="1"/>
  <c r="MZ6" i="1" s="1"/>
  <c r="MZ5" i="1" s="1"/>
  <c r="MZ4" i="1" s="1"/>
  <c r="MZ3" i="1" s="1"/>
  <c r="MZ2" i="1" s="1"/>
  <c r="JN38" i="1"/>
  <c r="JN37" i="1" s="1"/>
  <c r="JN36" i="1" s="1"/>
  <c r="JN35" i="1" s="1"/>
  <c r="JN34" i="1" s="1"/>
  <c r="JN33" i="1" s="1"/>
  <c r="JN32" i="1" s="1"/>
  <c r="JN31" i="1" s="1"/>
  <c r="JN30" i="1" s="1"/>
  <c r="JN29" i="1" s="1"/>
  <c r="JN28" i="1" s="1"/>
  <c r="JN27" i="1" s="1"/>
  <c r="JN26" i="1" s="1"/>
  <c r="JN25" i="1" s="1"/>
  <c r="JN24" i="1" s="1"/>
  <c r="JN23" i="1" s="1"/>
  <c r="JN22" i="1" s="1"/>
  <c r="JN21" i="1" s="1"/>
  <c r="JN20" i="1" s="1"/>
  <c r="JN19" i="1" s="1"/>
  <c r="JN18" i="1" s="1"/>
  <c r="JN17" i="1" s="1"/>
  <c r="JN16" i="1" s="1"/>
  <c r="JN15" i="1" s="1"/>
  <c r="JN14" i="1" s="1"/>
  <c r="JN13" i="1" s="1"/>
  <c r="JN12" i="1" s="1"/>
  <c r="JN11" i="1" s="1"/>
  <c r="JN10" i="1" s="1"/>
  <c r="JN9" i="1" s="1"/>
  <c r="JN8" i="1" s="1"/>
  <c r="JN7" i="1" s="1"/>
  <c r="JN6" i="1" s="1"/>
  <c r="JN5" i="1" s="1"/>
  <c r="JN4" i="1" s="1"/>
  <c r="JN3" i="1" s="1"/>
  <c r="JN2" i="1" s="1"/>
  <c r="AC84" i="1"/>
  <c r="AC83" i="1" s="1"/>
  <c r="AC82" i="1" s="1"/>
  <c r="AC81" i="1" s="1"/>
  <c r="AC80" i="1" s="1"/>
  <c r="AC79" i="1" s="1"/>
  <c r="AC78" i="1" s="1"/>
  <c r="AC77" i="1" s="1"/>
  <c r="AC76" i="1" s="1"/>
  <c r="AC75" i="1" s="1"/>
  <c r="AC74" i="1" s="1"/>
  <c r="AC73" i="1" s="1"/>
  <c r="AC72" i="1" s="1"/>
  <c r="AC71" i="1" s="1"/>
  <c r="AC70" i="1" s="1"/>
  <c r="AC69" i="1" s="1"/>
  <c r="AC68" i="1" s="1"/>
  <c r="AC67" i="1" s="1"/>
  <c r="AC66" i="1" s="1"/>
  <c r="AC65" i="1" s="1"/>
  <c r="AC64" i="1" s="1"/>
  <c r="AC63" i="1" s="1"/>
  <c r="AC62" i="1" s="1"/>
  <c r="AC61" i="1" s="1"/>
  <c r="AC60" i="1" s="1"/>
  <c r="AC59" i="1" s="1"/>
  <c r="AC58" i="1" s="1"/>
  <c r="AC57" i="1" s="1"/>
  <c r="AC56" i="1" s="1"/>
  <c r="AC55" i="1" s="1"/>
  <c r="AC54" i="1" s="1"/>
  <c r="AC53" i="1" s="1"/>
  <c r="AC52" i="1" s="1"/>
  <c r="AC51" i="1" s="1"/>
  <c r="AC50" i="1" s="1"/>
  <c r="AC49" i="1" s="1"/>
  <c r="AC48" i="1" s="1"/>
  <c r="AC47" i="1" s="1"/>
  <c r="AC46" i="1" s="1"/>
  <c r="AC45" i="1" s="1"/>
  <c r="AC44" i="1" s="1"/>
  <c r="AC43" i="1" s="1"/>
  <c r="AC42" i="1" s="1"/>
  <c r="AC41" i="1" s="1"/>
  <c r="AC40" i="1" s="1"/>
  <c r="AC39" i="1" s="1"/>
  <c r="AC38" i="1" s="1"/>
  <c r="AC37" i="1" s="1"/>
  <c r="AC36" i="1" s="1"/>
  <c r="AC35" i="1" s="1"/>
  <c r="AC34" i="1" s="1"/>
  <c r="AC33" i="1" s="1"/>
  <c r="AC32" i="1" s="1"/>
  <c r="AC31" i="1" s="1"/>
  <c r="AC30" i="1" s="1"/>
  <c r="AC29" i="1" s="1"/>
  <c r="AC28" i="1" s="1"/>
  <c r="AC27" i="1" s="1"/>
  <c r="AC26" i="1" s="1"/>
  <c r="AC25" i="1" s="1"/>
  <c r="AC24" i="1" s="1"/>
  <c r="AC23" i="1" s="1"/>
  <c r="AC22" i="1" s="1"/>
  <c r="AC21" i="1" s="1"/>
  <c r="AC20" i="1" s="1"/>
  <c r="AC19" i="1" s="1"/>
  <c r="AC18" i="1" s="1"/>
  <c r="AC17" i="1" s="1"/>
  <c r="AC16" i="1" s="1"/>
  <c r="AC15" i="1" s="1"/>
  <c r="AC14" i="1" s="1"/>
  <c r="AC13" i="1" s="1"/>
  <c r="AC12" i="1" s="1"/>
  <c r="AC11" i="1" s="1"/>
  <c r="AC10" i="1" s="1"/>
  <c r="AC9" i="1" s="1"/>
  <c r="AC8" i="1" s="1"/>
  <c r="AC7" i="1" s="1"/>
  <c r="AC6" i="1" s="1"/>
  <c r="AC5" i="1" s="1"/>
  <c r="AC4" i="1" s="1"/>
  <c r="AC3" i="1" s="1"/>
  <c r="AC2" i="1" s="1"/>
  <c r="NL21" i="1"/>
  <c r="NL20" i="1" s="1"/>
  <c r="NL19" i="1" s="1"/>
  <c r="NL18" i="1" s="1"/>
  <c r="NL17" i="1" s="1"/>
  <c r="NL16" i="1" s="1"/>
  <c r="NL15" i="1" s="1"/>
  <c r="NL14" i="1" s="1"/>
  <c r="NL13" i="1" s="1"/>
  <c r="NL12" i="1" s="1"/>
  <c r="NL11" i="1" s="1"/>
  <c r="NL10" i="1" s="1"/>
  <c r="NL9" i="1" s="1"/>
  <c r="NL8" i="1" s="1"/>
  <c r="NL7" i="1" s="1"/>
  <c r="NL6" i="1" s="1"/>
  <c r="NL5" i="1" s="1"/>
  <c r="NL4" i="1" s="1"/>
  <c r="NL3" i="1" s="1"/>
  <c r="NL2" i="1" s="1"/>
  <c r="GH52" i="1"/>
  <c r="GH51" i="1" s="1"/>
  <c r="GH50" i="1" s="1"/>
  <c r="GH49" i="1" s="1"/>
  <c r="GH48" i="1" s="1"/>
  <c r="GH47" i="1" s="1"/>
  <c r="GH46" i="1" s="1"/>
  <c r="GH45" i="1" s="1"/>
  <c r="GH44" i="1" s="1"/>
  <c r="GH43" i="1" s="1"/>
  <c r="GH42" i="1" s="1"/>
  <c r="GH41" i="1" s="1"/>
  <c r="GH40" i="1" s="1"/>
  <c r="GH39" i="1" s="1"/>
  <c r="GH38" i="1" s="1"/>
  <c r="GH37" i="1" s="1"/>
  <c r="GH36" i="1" s="1"/>
  <c r="GH35" i="1" s="1"/>
  <c r="GH34" i="1" s="1"/>
  <c r="GH33" i="1" s="1"/>
  <c r="GH32" i="1" s="1"/>
  <c r="GH31" i="1" s="1"/>
  <c r="GH30" i="1" s="1"/>
  <c r="GH29" i="1" s="1"/>
  <c r="GH28" i="1" s="1"/>
  <c r="GH27" i="1" s="1"/>
  <c r="GH26" i="1" s="1"/>
  <c r="GH25" i="1" s="1"/>
  <c r="GH24" i="1" s="1"/>
  <c r="GH23" i="1" s="1"/>
  <c r="GH22" i="1" s="1"/>
  <c r="GH21" i="1" s="1"/>
  <c r="GH20" i="1" s="1"/>
  <c r="GH19" i="1" s="1"/>
  <c r="GH18" i="1" s="1"/>
  <c r="GH17" i="1" s="1"/>
  <c r="GH16" i="1" s="1"/>
  <c r="GH15" i="1" s="1"/>
  <c r="GH14" i="1" s="1"/>
  <c r="GH13" i="1" s="1"/>
  <c r="GH12" i="1" s="1"/>
  <c r="GH11" i="1" s="1"/>
  <c r="GH10" i="1" s="1"/>
  <c r="GH9" i="1" s="1"/>
  <c r="GH8" i="1" s="1"/>
  <c r="GH7" i="1" s="1"/>
  <c r="GH6" i="1" s="1"/>
  <c r="GH5" i="1" s="1"/>
  <c r="GH4" i="1" s="1"/>
  <c r="GH3" i="1" s="1"/>
  <c r="GH2" i="1" s="1"/>
  <c r="KR32" i="8"/>
  <c r="PT11" i="1"/>
  <c r="PT10" i="1" s="1"/>
  <c r="PT9" i="1" s="1"/>
  <c r="PT8" i="1" s="1"/>
  <c r="PT7" i="1" s="1"/>
  <c r="PT6" i="1" s="1"/>
  <c r="PT5" i="1" s="1"/>
  <c r="PT4" i="1" s="1"/>
  <c r="PT3" i="1" s="1"/>
  <c r="PT2" i="1" s="1"/>
  <c r="Y85" i="1"/>
  <c r="Y84" i="1" s="1"/>
  <c r="Y83" i="1" s="1"/>
  <c r="Y82" i="1" s="1"/>
  <c r="Y81" i="1" s="1"/>
  <c r="Y80" i="1" s="1"/>
  <c r="Y79" i="1" s="1"/>
  <c r="Y78" i="1" s="1"/>
  <c r="Y77" i="1" s="1"/>
  <c r="Y76" i="1" s="1"/>
  <c r="Y75" i="1" s="1"/>
  <c r="Y74" i="1" s="1"/>
  <c r="Y73" i="1" s="1"/>
  <c r="Y72" i="1" s="1"/>
  <c r="Y71" i="1" s="1"/>
  <c r="Y70" i="1" s="1"/>
  <c r="Y69" i="1" s="1"/>
  <c r="Y68" i="1" s="1"/>
  <c r="Y67" i="1" s="1"/>
  <c r="Y66" i="1" s="1"/>
  <c r="Y65" i="1" s="1"/>
  <c r="Y64" i="1" s="1"/>
  <c r="Y63" i="1" s="1"/>
  <c r="Y62" i="1" s="1"/>
  <c r="Y61" i="1" s="1"/>
  <c r="Y60" i="1" s="1"/>
  <c r="Y59" i="1" s="1"/>
  <c r="Y58" i="1" s="1"/>
  <c r="Y57" i="1" s="1"/>
  <c r="Y56" i="1" s="1"/>
  <c r="Y55" i="1" s="1"/>
  <c r="Y54" i="1" s="1"/>
  <c r="Y53" i="1" s="1"/>
  <c r="Y52" i="1" s="1"/>
  <c r="Y51" i="1" s="1"/>
  <c r="Y50" i="1" s="1"/>
  <c r="Y49" i="1" s="1"/>
  <c r="Y48" i="1" s="1"/>
  <c r="Y47" i="1" s="1"/>
  <c r="Y46" i="1" s="1"/>
  <c r="Y45" i="1" s="1"/>
  <c r="Y44" i="1" s="1"/>
  <c r="Y43" i="1" s="1"/>
  <c r="Y42" i="1" s="1"/>
  <c r="Y41" i="1" s="1"/>
  <c r="Y40" i="1" s="1"/>
  <c r="Y39" i="1" s="1"/>
  <c r="Y38" i="1" s="1"/>
  <c r="Y37" i="1" s="1"/>
  <c r="Y36" i="1" s="1"/>
  <c r="Y35" i="1" s="1"/>
  <c r="Y34" i="1" s="1"/>
  <c r="Y33" i="1" s="1"/>
  <c r="Y32" i="1" s="1"/>
  <c r="Y31" i="1" s="1"/>
  <c r="Y30" i="1" s="1"/>
  <c r="Y29" i="1" s="1"/>
  <c r="Y28" i="1" s="1"/>
  <c r="Y27" i="1" s="1"/>
  <c r="Y26" i="1" s="1"/>
  <c r="Y25" i="1" s="1"/>
  <c r="Y24" i="1" s="1"/>
  <c r="Y23" i="1" s="1"/>
  <c r="Y22" i="1" s="1"/>
  <c r="Y21" i="1" s="1"/>
  <c r="Y20" i="1" s="1"/>
  <c r="Y19" i="1" s="1"/>
  <c r="Y18" i="1" s="1"/>
  <c r="Y17" i="1" s="1"/>
  <c r="Y16" i="1" s="1"/>
  <c r="Y15" i="1" s="1"/>
  <c r="Y14" i="1" s="1"/>
  <c r="Y13" i="1" s="1"/>
  <c r="Y12" i="1" s="1"/>
  <c r="Y11" i="1" s="1"/>
  <c r="Y10" i="1" s="1"/>
  <c r="Y9" i="1" s="1"/>
  <c r="Y8" i="1" s="1"/>
  <c r="Y7" i="1" s="1"/>
  <c r="Y6" i="1" s="1"/>
  <c r="Y5" i="1" s="1"/>
  <c r="Y4" i="1" s="1"/>
  <c r="Y3" i="1" s="1"/>
  <c r="Y2" i="1" s="1"/>
  <c r="NF22" i="1"/>
  <c r="NF21" i="1" s="1"/>
  <c r="NF20" i="1" s="1"/>
  <c r="NF19" i="1" s="1"/>
  <c r="NF18" i="1" s="1"/>
  <c r="NF17" i="1" s="1"/>
  <c r="NF16" i="1" s="1"/>
  <c r="NF15" i="1" s="1"/>
  <c r="NF14" i="1" s="1"/>
  <c r="NF13" i="1" s="1"/>
  <c r="NF12" i="1" s="1"/>
  <c r="NF11" i="1" s="1"/>
  <c r="NF10" i="1" s="1"/>
  <c r="NF9" i="1" s="1"/>
  <c r="NF8" i="1" s="1"/>
  <c r="NF7" i="1" s="1"/>
  <c r="NF6" i="1" s="1"/>
  <c r="NF5" i="1" s="1"/>
  <c r="NF4" i="1" s="1"/>
  <c r="NF3" i="1" s="1"/>
  <c r="NF2" i="1" s="1"/>
  <c r="CP68" i="1"/>
  <c r="CP67" i="1" s="1"/>
  <c r="CP66" i="1" s="1"/>
  <c r="CP65" i="1" s="1"/>
  <c r="CP64" i="1" s="1"/>
  <c r="CP63" i="1" s="1"/>
  <c r="CP62" i="1" s="1"/>
  <c r="CP61" i="1" s="1"/>
  <c r="CP60" i="1" s="1"/>
  <c r="CP59" i="1" s="1"/>
  <c r="CP58" i="1" s="1"/>
  <c r="CP57" i="1" s="1"/>
  <c r="CP56" i="1" s="1"/>
  <c r="CP55" i="1" s="1"/>
  <c r="CP54" i="1" s="1"/>
  <c r="CP53" i="1" s="1"/>
  <c r="CP52" i="1" s="1"/>
  <c r="CP51" i="1" s="1"/>
  <c r="CP50" i="1" s="1"/>
  <c r="CP49" i="1" s="1"/>
  <c r="CP48" i="1" s="1"/>
  <c r="CP47" i="1" s="1"/>
  <c r="CP46" i="1" s="1"/>
  <c r="CP45" i="1" s="1"/>
  <c r="CP44" i="1" s="1"/>
  <c r="CP43" i="1" s="1"/>
  <c r="CP42" i="1" s="1"/>
  <c r="CP41" i="1" s="1"/>
  <c r="CP40" i="1" s="1"/>
  <c r="CP39" i="1" s="1"/>
  <c r="CP38" i="1" s="1"/>
  <c r="CP37" i="1" s="1"/>
  <c r="CP36" i="1" s="1"/>
  <c r="CP35" i="1" s="1"/>
  <c r="CP34" i="1" s="1"/>
  <c r="CP33" i="1" s="1"/>
  <c r="CP32" i="1" s="1"/>
  <c r="CP31" i="1" s="1"/>
  <c r="CP30" i="1" s="1"/>
  <c r="CP29" i="1" s="1"/>
  <c r="CP28" i="1" s="1"/>
  <c r="CP27" i="1" s="1"/>
  <c r="CP26" i="1" s="1"/>
  <c r="CP25" i="1" s="1"/>
  <c r="CP24" i="1" s="1"/>
  <c r="CP23" i="1" s="1"/>
  <c r="CP22" i="1" s="1"/>
  <c r="CP21" i="1" s="1"/>
  <c r="CP20" i="1" s="1"/>
  <c r="CP19" i="1" s="1"/>
  <c r="CP18" i="1" s="1"/>
  <c r="CP17" i="1" s="1"/>
  <c r="CP16" i="1" s="1"/>
  <c r="CP15" i="1" s="1"/>
  <c r="CP14" i="1" s="1"/>
  <c r="CP13" i="1" s="1"/>
  <c r="CP12" i="1" s="1"/>
  <c r="CP11" i="1" s="1"/>
  <c r="CP10" i="1" s="1"/>
  <c r="CP9" i="1" s="1"/>
  <c r="CP8" i="1" s="1"/>
  <c r="CP7" i="1" s="1"/>
  <c r="CP6" i="1" s="1"/>
  <c r="CP5" i="1" s="1"/>
  <c r="CP4" i="1" s="1"/>
  <c r="CP3" i="1" s="1"/>
  <c r="CP2" i="1" s="1"/>
  <c r="DB66" i="1"/>
  <c r="DB65" i="1" s="1"/>
  <c r="DB64" i="1" s="1"/>
  <c r="DB63" i="1" s="1"/>
  <c r="DB62" i="1" s="1"/>
  <c r="DB61" i="1" s="1"/>
  <c r="DB60" i="1" s="1"/>
  <c r="DB59" i="1" s="1"/>
  <c r="DB58" i="1" s="1"/>
  <c r="DB57" i="1" s="1"/>
  <c r="DB56" i="1" s="1"/>
  <c r="DB55" i="1" s="1"/>
  <c r="DB54" i="1" s="1"/>
  <c r="DB53" i="1" s="1"/>
  <c r="DB52" i="1" s="1"/>
  <c r="DB51" i="1" s="1"/>
  <c r="DB50" i="1" s="1"/>
  <c r="DB49" i="1" s="1"/>
  <c r="DB48" i="1" s="1"/>
  <c r="DB47" i="1" s="1"/>
  <c r="DB46" i="1" s="1"/>
  <c r="DB45" i="1" s="1"/>
  <c r="DB44" i="1" s="1"/>
  <c r="DB43" i="1" s="1"/>
  <c r="DB42" i="1" s="1"/>
  <c r="DB41" i="1" s="1"/>
  <c r="DB40" i="1" s="1"/>
  <c r="DB39" i="1" s="1"/>
  <c r="DB38" i="1" s="1"/>
  <c r="DB37" i="1" s="1"/>
  <c r="DB36" i="1" s="1"/>
  <c r="DB35" i="1" s="1"/>
  <c r="DB34" i="1" s="1"/>
  <c r="DB33" i="1" s="1"/>
  <c r="DB32" i="1" s="1"/>
  <c r="DB31" i="1" s="1"/>
  <c r="DB30" i="1" s="1"/>
  <c r="DB29" i="1" s="1"/>
  <c r="DB28" i="1" s="1"/>
  <c r="DB27" i="1" s="1"/>
  <c r="DB26" i="1" s="1"/>
  <c r="DB25" i="1" s="1"/>
  <c r="DB24" i="1" s="1"/>
  <c r="DB23" i="1" s="1"/>
  <c r="DB22" i="1" s="1"/>
  <c r="DB21" i="1" s="1"/>
  <c r="DB20" i="1" s="1"/>
  <c r="DB19" i="1" s="1"/>
  <c r="DB18" i="1" s="1"/>
  <c r="DB17" i="1" s="1"/>
  <c r="DB16" i="1" s="1"/>
  <c r="DB15" i="1" s="1"/>
  <c r="DB14" i="1" s="1"/>
  <c r="DB13" i="1" s="1"/>
  <c r="DB12" i="1" s="1"/>
  <c r="DB11" i="1" s="1"/>
  <c r="DB10" i="1" s="1"/>
  <c r="DB9" i="1" s="1"/>
  <c r="DB8" i="1" s="1"/>
  <c r="DB7" i="1" s="1"/>
  <c r="DB6" i="1" s="1"/>
  <c r="DB5" i="1" s="1"/>
  <c r="DB4" i="1" s="1"/>
  <c r="DB3" i="1" s="1"/>
  <c r="DB2" i="1" s="1"/>
  <c r="JZ36" i="1"/>
  <c r="JZ35" i="1" s="1"/>
  <c r="JZ34" i="1" s="1"/>
  <c r="JZ33" i="1" s="1"/>
  <c r="JZ32" i="1" s="1"/>
  <c r="JZ31" i="1" s="1"/>
  <c r="JZ30" i="1" s="1"/>
  <c r="JZ29" i="1" s="1"/>
  <c r="JZ28" i="1" s="1"/>
  <c r="JZ27" i="1" s="1"/>
  <c r="JZ26" i="1" s="1"/>
  <c r="JZ25" i="1" s="1"/>
  <c r="JZ24" i="1" s="1"/>
  <c r="JZ23" i="1" s="1"/>
  <c r="JZ22" i="1" s="1"/>
  <c r="JZ21" i="1" s="1"/>
  <c r="JZ20" i="1" s="1"/>
  <c r="JZ19" i="1" s="1"/>
  <c r="JZ18" i="1" s="1"/>
  <c r="JZ17" i="1" s="1"/>
  <c r="JZ16" i="1" s="1"/>
  <c r="JZ15" i="1" s="1"/>
  <c r="JZ14" i="1" s="1"/>
  <c r="JZ13" i="1" s="1"/>
  <c r="JZ12" i="1" s="1"/>
  <c r="JZ11" i="1" s="1"/>
  <c r="JZ10" i="1" s="1"/>
  <c r="JZ9" i="1" s="1"/>
  <c r="JZ8" i="1" s="1"/>
  <c r="JZ7" i="1" s="1"/>
  <c r="JZ6" i="1" s="1"/>
  <c r="JZ5" i="1" s="1"/>
  <c r="JZ4" i="1" s="1"/>
  <c r="JZ3" i="1" s="1"/>
  <c r="JZ2" i="1" s="1"/>
  <c r="MH25" i="8"/>
  <c r="MI25" i="8" s="1"/>
  <c r="PH13" i="1"/>
  <c r="PH12" i="1" s="1"/>
  <c r="PH11" i="1" s="1"/>
  <c r="PH10" i="1" s="1"/>
  <c r="PH9" i="1" s="1"/>
  <c r="PH8" i="1" s="1"/>
  <c r="PH7" i="1" s="1"/>
  <c r="PH6" i="1" s="1"/>
  <c r="PH5" i="1" s="1"/>
  <c r="PH4" i="1" s="1"/>
  <c r="PH3" i="1" s="1"/>
  <c r="PH2" i="1" s="1"/>
  <c r="CK69" i="1"/>
  <c r="CK68" i="1" s="1"/>
  <c r="CK67" i="1" s="1"/>
  <c r="CK66" i="1" s="1"/>
  <c r="CK65" i="1" s="1"/>
  <c r="CK64" i="1" s="1"/>
  <c r="CK63" i="1" s="1"/>
  <c r="CK62" i="1" s="1"/>
  <c r="CK61" i="1" s="1"/>
  <c r="CK60" i="1" s="1"/>
  <c r="CK59" i="1" s="1"/>
  <c r="CK58" i="1" s="1"/>
  <c r="CK57" i="1" s="1"/>
  <c r="CK56" i="1" s="1"/>
  <c r="CK55" i="1" s="1"/>
  <c r="CK54" i="1" s="1"/>
  <c r="CK53" i="1" s="1"/>
  <c r="CK52" i="1" s="1"/>
  <c r="CK51" i="1" s="1"/>
  <c r="CK50" i="1" s="1"/>
  <c r="CK49" i="1" s="1"/>
  <c r="CK48" i="1" s="1"/>
  <c r="CK47" i="1" s="1"/>
  <c r="CK46" i="1" s="1"/>
  <c r="CK45" i="1" s="1"/>
  <c r="CK44" i="1" s="1"/>
  <c r="CK43" i="1" s="1"/>
  <c r="CK42" i="1" s="1"/>
  <c r="CK41" i="1" s="1"/>
  <c r="CK40" i="1" s="1"/>
  <c r="CK39" i="1" s="1"/>
  <c r="CK38" i="1" s="1"/>
  <c r="CK37" i="1" s="1"/>
  <c r="CK36" i="1" s="1"/>
  <c r="CK35" i="1" s="1"/>
  <c r="CK34" i="1" s="1"/>
  <c r="CK33" i="1" s="1"/>
  <c r="CK32" i="1" s="1"/>
  <c r="CK31" i="1" s="1"/>
  <c r="CK30" i="1" s="1"/>
  <c r="CK29" i="1" s="1"/>
  <c r="CK28" i="1" s="1"/>
  <c r="CK27" i="1" s="1"/>
  <c r="CK26" i="1" s="1"/>
  <c r="CK25" i="1" s="1"/>
  <c r="CK24" i="1" s="1"/>
  <c r="CK23" i="1" s="1"/>
  <c r="CK22" i="1" s="1"/>
  <c r="CK21" i="1" s="1"/>
  <c r="CK20" i="1" s="1"/>
  <c r="CK19" i="1" s="1"/>
  <c r="CK18" i="1" s="1"/>
  <c r="CK17" i="1" s="1"/>
  <c r="CK16" i="1" s="1"/>
  <c r="CK15" i="1" s="1"/>
  <c r="CK14" i="1" s="1"/>
  <c r="CK13" i="1" s="1"/>
  <c r="CK12" i="1" s="1"/>
  <c r="CK11" i="1" s="1"/>
  <c r="CK10" i="1" s="1"/>
  <c r="CK9" i="1" s="1"/>
  <c r="CK8" i="1" s="1"/>
  <c r="CK7" i="1" s="1"/>
  <c r="CK6" i="1" s="1"/>
  <c r="CK5" i="1" s="1"/>
  <c r="CK4" i="1" s="1"/>
  <c r="CK3" i="1" s="1"/>
  <c r="CK2" i="1" s="1"/>
  <c r="CL2" i="1" s="1"/>
  <c r="PB14" i="1"/>
  <c r="PB13" i="1" s="1"/>
  <c r="PB12" i="1" s="1"/>
  <c r="PB11" i="1" s="1"/>
  <c r="PB10" i="1" s="1"/>
  <c r="PB9" i="1" s="1"/>
  <c r="PB8" i="1" s="1"/>
  <c r="PB7" i="1" s="1"/>
  <c r="PB6" i="1" s="1"/>
  <c r="PB5" i="1" s="1"/>
  <c r="PB4" i="1" s="1"/>
  <c r="PB3" i="1" s="1"/>
  <c r="PB2" i="1" s="1"/>
  <c r="GB53" i="1"/>
  <c r="GB52" i="1" s="1"/>
  <c r="GB51" i="1" s="1"/>
  <c r="GB50" i="1" s="1"/>
  <c r="GB49" i="1" s="1"/>
  <c r="GB48" i="1" s="1"/>
  <c r="GB47" i="1" s="1"/>
  <c r="GB46" i="1" s="1"/>
  <c r="GB45" i="1" s="1"/>
  <c r="GB44" i="1" s="1"/>
  <c r="GB43" i="1" s="1"/>
  <c r="GB42" i="1" s="1"/>
  <c r="GB41" i="1" s="1"/>
  <c r="GB40" i="1" s="1"/>
  <c r="GB39" i="1" s="1"/>
  <c r="GB38" i="1" s="1"/>
  <c r="GB37" i="1" s="1"/>
  <c r="GB36" i="1" s="1"/>
  <c r="GB35" i="1" s="1"/>
  <c r="GB34" i="1" s="1"/>
  <c r="GB33" i="1" s="1"/>
  <c r="GB32" i="1" s="1"/>
  <c r="GB31" i="1" s="1"/>
  <c r="GB30" i="1" s="1"/>
  <c r="GB29" i="1" s="1"/>
  <c r="GB28" i="1" s="1"/>
  <c r="GB27" i="1" s="1"/>
  <c r="GB26" i="1" s="1"/>
  <c r="GB25" i="1" s="1"/>
  <c r="GB24" i="1" s="1"/>
  <c r="GB23" i="1" s="1"/>
  <c r="GB22" i="1" s="1"/>
  <c r="GB21" i="1" s="1"/>
  <c r="GB20" i="1" s="1"/>
  <c r="GB19" i="1" s="1"/>
  <c r="GB18" i="1" s="1"/>
  <c r="GB17" i="1" s="1"/>
  <c r="GB16" i="1" s="1"/>
  <c r="GB15" i="1" s="1"/>
  <c r="GB14" i="1" s="1"/>
  <c r="GB13" i="1" s="1"/>
  <c r="GB12" i="1" s="1"/>
  <c r="GB11" i="1" s="1"/>
  <c r="GB10" i="1" s="1"/>
  <c r="GB9" i="1" s="1"/>
  <c r="GB8" i="1" s="1"/>
  <c r="GB7" i="1" s="1"/>
  <c r="GB6" i="1" s="1"/>
  <c r="GB5" i="1" s="1"/>
  <c r="GB4" i="1" s="1"/>
  <c r="GB3" i="1" s="1"/>
  <c r="GB2" i="1" s="1"/>
  <c r="AG83" i="1"/>
  <c r="AG82" i="1" s="1"/>
  <c r="AG81" i="1" s="1"/>
  <c r="AG80" i="1" s="1"/>
  <c r="AG79" i="1" s="1"/>
  <c r="AG78" i="1" s="1"/>
  <c r="AG77" i="1" s="1"/>
  <c r="AG76" i="1" s="1"/>
  <c r="AG75" i="1" s="1"/>
  <c r="AG74" i="1" s="1"/>
  <c r="AG73" i="1" s="1"/>
  <c r="AG72" i="1" s="1"/>
  <c r="AG71" i="1" s="1"/>
  <c r="AG70" i="1" s="1"/>
  <c r="AG69" i="1" s="1"/>
  <c r="AG68" i="1" s="1"/>
  <c r="AG67" i="1" s="1"/>
  <c r="AG66" i="1" s="1"/>
  <c r="AG65" i="1" s="1"/>
  <c r="AG64" i="1" s="1"/>
  <c r="AG63" i="1" s="1"/>
  <c r="AG62" i="1" s="1"/>
  <c r="AG61" i="1" s="1"/>
  <c r="AG60" i="1" s="1"/>
  <c r="AG59" i="1" s="1"/>
  <c r="AG58" i="1" s="1"/>
  <c r="AG57" i="1" s="1"/>
  <c r="AG56" i="1" s="1"/>
  <c r="AG55" i="1" s="1"/>
  <c r="AG54" i="1" s="1"/>
  <c r="AG53" i="1" s="1"/>
  <c r="AG52" i="1" s="1"/>
  <c r="AG51" i="1" s="1"/>
  <c r="AG50" i="1" s="1"/>
  <c r="AG49" i="1" s="1"/>
  <c r="AG48" i="1" s="1"/>
  <c r="AG47" i="1" s="1"/>
  <c r="AG46" i="1" s="1"/>
  <c r="AG45" i="1" s="1"/>
  <c r="AG44" i="1" s="1"/>
  <c r="AG43" i="1" s="1"/>
  <c r="AG42" i="1" s="1"/>
  <c r="AG41" i="1" s="1"/>
  <c r="AG40" i="1" s="1"/>
  <c r="AG39" i="1" s="1"/>
  <c r="AG38" i="1" s="1"/>
  <c r="AG37" i="1" s="1"/>
  <c r="AG36" i="1" s="1"/>
  <c r="AG35" i="1" s="1"/>
  <c r="AG34" i="1" s="1"/>
  <c r="AG33" i="1" s="1"/>
  <c r="AG32" i="1" s="1"/>
  <c r="AG31" i="1" s="1"/>
  <c r="AG30" i="1" s="1"/>
  <c r="AG29" i="1" s="1"/>
  <c r="AG28" i="1" s="1"/>
  <c r="AG27" i="1" s="1"/>
  <c r="AG26" i="1" s="1"/>
  <c r="AG25" i="1" s="1"/>
  <c r="AG24" i="1" s="1"/>
  <c r="AG23" i="1" s="1"/>
  <c r="AG22" i="1" s="1"/>
  <c r="AG21" i="1" s="1"/>
  <c r="AG20" i="1" s="1"/>
  <c r="AG19" i="1" s="1"/>
  <c r="AG18" i="1" s="1"/>
  <c r="AG17" i="1" s="1"/>
  <c r="AG16" i="1" s="1"/>
  <c r="AG15" i="1" s="1"/>
  <c r="AG14" i="1" s="1"/>
  <c r="AG13" i="1" s="1"/>
  <c r="AG12" i="1" s="1"/>
  <c r="AG11" i="1" s="1"/>
  <c r="AG10" i="1" s="1"/>
  <c r="AG9" i="1" s="1"/>
  <c r="AG8" i="1" s="1"/>
  <c r="AG7" i="1" s="1"/>
  <c r="AG6" i="1" s="1"/>
  <c r="AG5" i="1" s="1"/>
  <c r="AG4" i="1" s="1"/>
  <c r="AG3" i="1" s="1"/>
  <c r="AG2" i="1" s="1"/>
  <c r="NR20" i="1"/>
  <c r="NR19" i="1" s="1"/>
  <c r="NR18" i="1" s="1"/>
  <c r="NR17" i="1" s="1"/>
  <c r="NR16" i="1" s="1"/>
  <c r="NR15" i="1" s="1"/>
  <c r="NR14" i="1" s="1"/>
  <c r="NR13" i="1" s="1"/>
  <c r="NR12" i="1" s="1"/>
  <c r="NR11" i="1" s="1"/>
  <c r="NR10" i="1" s="1"/>
  <c r="NR9" i="1" s="1"/>
  <c r="NR8" i="1" s="1"/>
  <c r="NR7" i="1" s="1"/>
  <c r="NR6" i="1" s="1"/>
  <c r="NR5" i="1" s="1"/>
  <c r="NR4" i="1" s="1"/>
  <c r="NR3" i="1" s="1"/>
  <c r="NR2" i="1" s="1"/>
  <c r="EM60" i="8"/>
  <c r="PN12" i="1"/>
  <c r="PN11" i="1" s="1"/>
  <c r="PN10" i="1" s="1"/>
  <c r="PN9" i="1" s="1"/>
  <c r="PN8" i="1" s="1"/>
  <c r="PN7" i="1" s="1"/>
  <c r="PN6" i="1" s="1"/>
  <c r="PN5" i="1" s="1"/>
  <c r="PN4" i="1" s="1"/>
  <c r="PN3" i="1" s="1"/>
  <c r="PN2" i="1" s="1"/>
  <c r="AK82" i="1"/>
  <c r="AK81" i="1" s="1"/>
  <c r="AK80" i="1" s="1"/>
  <c r="AK79" i="1" s="1"/>
  <c r="AK78" i="1" s="1"/>
  <c r="AK77" i="1" s="1"/>
  <c r="AK76" i="1" s="1"/>
  <c r="AK75" i="1" s="1"/>
  <c r="AK74" i="1" s="1"/>
  <c r="AK73" i="1" s="1"/>
  <c r="AK72" i="1" s="1"/>
  <c r="AK71" i="1" s="1"/>
  <c r="AK70" i="1" s="1"/>
  <c r="AK69" i="1" s="1"/>
  <c r="AK68" i="1" s="1"/>
  <c r="AK67" i="1" s="1"/>
  <c r="AK66" i="1" s="1"/>
  <c r="AK65" i="1" s="1"/>
  <c r="AK64" i="1" s="1"/>
  <c r="AK63" i="1" s="1"/>
  <c r="AK62" i="1" s="1"/>
  <c r="AK61" i="1" s="1"/>
  <c r="AK60" i="1" s="1"/>
  <c r="AK59" i="1" s="1"/>
  <c r="AK58" i="1" s="1"/>
  <c r="AK57" i="1" s="1"/>
  <c r="AK56" i="1" s="1"/>
  <c r="AK55" i="1" s="1"/>
  <c r="AK54" i="1" s="1"/>
  <c r="AK53" i="1" s="1"/>
  <c r="AK52" i="1" s="1"/>
  <c r="AK51" i="1" s="1"/>
  <c r="AK50" i="1" s="1"/>
  <c r="AK49" i="1" s="1"/>
  <c r="AK48" i="1" s="1"/>
  <c r="AK47" i="1" s="1"/>
  <c r="AK46" i="1" s="1"/>
  <c r="AK45" i="1" s="1"/>
  <c r="AK44" i="1" s="1"/>
  <c r="AK43" i="1" s="1"/>
  <c r="AK42" i="1" s="1"/>
  <c r="AK41" i="1" s="1"/>
  <c r="AK40" i="1" s="1"/>
  <c r="AK39" i="1" s="1"/>
  <c r="AK38" i="1" s="1"/>
  <c r="AK37" i="1" s="1"/>
  <c r="AK36" i="1" s="1"/>
  <c r="AK35" i="1" s="1"/>
  <c r="AK34" i="1" s="1"/>
  <c r="AK33" i="1" s="1"/>
  <c r="AK32" i="1" s="1"/>
  <c r="AK31" i="1" s="1"/>
  <c r="AK30" i="1" s="1"/>
  <c r="AK29" i="1" s="1"/>
  <c r="AK28" i="1" s="1"/>
  <c r="AK27" i="1" s="1"/>
  <c r="AK26" i="1" s="1"/>
  <c r="AK25" i="1" s="1"/>
  <c r="AK24" i="1" s="1"/>
  <c r="AK23" i="1" s="1"/>
  <c r="AK22" i="1" s="1"/>
  <c r="AK21" i="1" s="1"/>
  <c r="AK20" i="1" s="1"/>
  <c r="AK19" i="1" s="1"/>
  <c r="AK18" i="1" s="1"/>
  <c r="AK17" i="1" s="1"/>
  <c r="AK16" i="1" s="1"/>
  <c r="AK15" i="1" s="1"/>
  <c r="AK14" i="1" s="1"/>
  <c r="AK13" i="1" s="1"/>
  <c r="AK12" i="1" s="1"/>
  <c r="AK11" i="1" s="1"/>
  <c r="AK10" i="1" s="1"/>
  <c r="AK9" i="1" s="1"/>
  <c r="AK8" i="1" s="1"/>
  <c r="AK7" i="1" s="1"/>
  <c r="AK6" i="1" s="1"/>
  <c r="AK5" i="1" s="1"/>
  <c r="AK4" i="1" s="1"/>
  <c r="AK3" i="1" s="1"/>
  <c r="AK2" i="1" s="1"/>
  <c r="KF35" i="1"/>
  <c r="KF34" i="1" s="1"/>
  <c r="KF33" i="1" s="1"/>
  <c r="KF32" i="1" s="1"/>
  <c r="KF31" i="1" s="1"/>
  <c r="KF30" i="1" s="1"/>
  <c r="KF29" i="1" s="1"/>
  <c r="KF28" i="1" s="1"/>
  <c r="KF27" i="1" s="1"/>
  <c r="KF26" i="1" s="1"/>
  <c r="KF25" i="1" s="1"/>
  <c r="KF24" i="1" s="1"/>
  <c r="KF23" i="1" s="1"/>
  <c r="KF22" i="1" s="1"/>
  <c r="KF21" i="1" s="1"/>
  <c r="KF20" i="1" s="1"/>
  <c r="KF19" i="1" s="1"/>
  <c r="KF18" i="1" s="1"/>
  <c r="KF17" i="1" s="1"/>
  <c r="KF16" i="1" s="1"/>
  <c r="KF15" i="1" s="1"/>
  <c r="KF14" i="1" s="1"/>
  <c r="KF13" i="1" s="1"/>
  <c r="KF12" i="1" s="1"/>
  <c r="KF11" i="1" s="1"/>
  <c r="KF10" i="1" s="1"/>
  <c r="KF9" i="1" s="1"/>
  <c r="KF8" i="1" s="1"/>
  <c r="KF7" i="1" s="1"/>
  <c r="KF6" i="1" s="1"/>
  <c r="KF5" i="1" s="1"/>
  <c r="KF4" i="1" s="1"/>
  <c r="KF3" i="1" s="1"/>
  <c r="KF2" i="1" s="1"/>
  <c r="NX19" i="1"/>
  <c r="NX18" i="1" s="1"/>
  <c r="NX17" i="1" s="1"/>
  <c r="NX16" i="1" s="1"/>
  <c r="NX15" i="1" s="1"/>
  <c r="NX14" i="1" s="1"/>
  <c r="NX13" i="1" s="1"/>
  <c r="NX12" i="1" s="1"/>
  <c r="NX11" i="1" s="1"/>
  <c r="NX10" i="1" s="1"/>
  <c r="NX9" i="1" s="1"/>
  <c r="NX8" i="1" s="1"/>
  <c r="NX7" i="1" s="1"/>
  <c r="NX6" i="1" s="1"/>
  <c r="NX5" i="1" s="1"/>
  <c r="NX4" i="1" s="1"/>
  <c r="NX3" i="1" s="1"/>
  <c r="NX2" i="1" s="1"/>
  <c r="AO81" i="1"/>
  <c r="AO80" i="1" s="1"/>
  <c r="AO79" i="1" s="1"/>
  <c r="AO78" i="1" s="1"/>
  <c r="AO77" i="1" s="1"/>
  <c r="AO76" i="1" s="1"/>
  <c r="AO75" i="1" s="1"/>
  <c r="AO74" i="1" s="1"/>
  <c r="AO73" i="1" s="1"/>
  <c r="AO72" i="1" s="1"/>
  <c r="AO71" i="1" s="1"/>
  <c r="AO70" i="1" s="1"/>
  <c r="AO69" i="1" s="1"/>
  <c r="AO68" i="1" s="1"/>
  <c r="AO67" i="1" s="1"/>
  <c r="AO66" i="1" s="1"/>
  <c r="AO65" i="1" s="1"/>
  <c r="AO64" i="1" s="1"/>
  <c r="AO63" i="1" s="1"/>
  <c r="AO62" i="1" s="1"/>
  <c r="AO61" i="1" s="1"/>
  <c r="AO60" i="1" s="1"/>
  <c r="AO59" i="1" s="1"/>
  <c r="AO58" i="1" s="1"/>
  <c r="AO57" i="1" s="1"/>
  <c r="AO56" i="1" s="1"/>
  <c r="AO55" i="1" s="1"/>
  <c r="AO54" i="1" s="1"/>
  <c r="AO53" i="1" s="1"/>
  <c r="AO52" i="1" s="1"/>
  <c r="AO51" i="1" s="1"/>
  <c r="AO50" i="1" s="1"/>
  <c r="AO49" i="1" s="1"/>
  <c r="AO48" i="1" s="1"/>
  <c r="AO47" i="1" s="1"/>
  <c r="AO46" i="1" s="1"/>
  <c r="AO45" i="1" s="1"/>
  <c r="AO44" i="1" s="1"/>
  <c r="AO43" i="1" s="1"/>
  <c r="AO42" i="1" s="1"/>
  <c r="AO41" i="1" s="1"/>
  <c r="AO40" i="1" s="1"/>
  <c r="AO39" i="1" s="1"/>
  <c r="AO38" i="1" s="1"/>
  <c r="AO37" i="1" s="1"/>
  <c r="AO36" i="1" s="1"/>
  <c r="AO35" i="1" s="1"/>
  <c r="AO34" i="1" s="1"/>
  <c r="AO33" i="1" s="1"/>
  <c r="AO32" i="1" s="1"/>
  <c r="AO31" i="1" s="1"/>
  <c r="AO30" i="1" s="1"/>
  <c r="AO29" i="1" s="1"/>
  <c r="AO28" i="1" s="1"/>
  <c r="AO27" i="1" s="1"/>
  <c r="AO26" i="1" s="1"/>
  <c r="AO25" i="1" s="1"/>
  <c r="AO24" i="1" s="1"/>
  <c r="AO23" i="1" s="1"/>
  <c r="AO22" i="1" s="1"/>
  <c r="AO21" i="1" s="1"/>
  <c r="AO20" i="1" s="1"/>
  <c r="AO19" i="1" s="1"/>
  <c r="AO18" i="1" s="1"/>
  <c r="AO17" i="1" s="1"/>
  <c r="AO16" i="1" s="1"/>
  <c r="AO15" i="1" s="1"/>
  <c r="AO14" i="1" s="1"/>
  <c r="AO13" i="1" s="1"/>
  <c r="AO12" i="1" s="1"/>
  <c r="AO11" i="1" s="1"/>
  <c r="AO10" i="1" s="1"/>
  <c r="AO9" i="1" s="1"/>
  <c r="AO8" i="1" s="1"/>
  <c r="AO7" i="1" s="1"/>
  <c r="AO6" i="1" s="1"/>
  <c r="AO5" i="1" s="1"/>
  <c r="AO4" i="1" s="1"/>
  <c r="AO3" i="1" s="1"/>
  <c r="AO2" i="1" s="1"/>
  <c r="DH65" i="1"/>
  <c r="DH64" i="1" s="1"/>
  <c r="DH63" i="1" s="1"/>
  <c r="DH62" i="1" s="1"/>
  <c r="DH61" i="1" s="1"/>
  <c r="DH60" i="1" s="1"/>
  <c r="DH59" i="1" s="1"/>
  <c r="DH58" i="1" s="1"/>
  <c r="DH57" i="1" s="1"/>
  <c r="DH56" i="1" s="1"/>
  <c r="DH55" i="1" s="1"/>
  <c r="DH54" i="1" s="1"/>
  <c r="DH53" i="1" s="1"/>
  <c r="DH52" i="1" s="1"/>
  <c r="DH51" i="1" s="1"/>
  <c r="DH50" i="1" s="1"/>
  <c r="DH49" i="1" s="1"/>
  <c r="DH48" i="1" s="1"/>
  <c r="DH47" i="1" s="1"/>
  <c r="DH46" i="1" s="1"/>
  <c r="DH45" i="1" s="1"/>
  <c r="DH44" i="1" s="1"/>
  <c r="DH43" i="1" s="1"/>
  <c r="DH42" i="1" s="1"/>
  <c r="DH41" i="1" s="1"/>
  <c r="DH40" i="1" s="1"/>
  <c r="DH39" i="1" s="1"/>
  <c r="DH38" i="1" s="1"/>
  <c r="DH37" i="1" s="1"/>
  <c r="DH36" i="1" s="1"/>
  <c r="DH35" i="1" s="1"/>
  <c r="DH34" i="1" s="1"/>
  <c r="DH33" i="1" s="1"/>
  <c r="DH32" i="1" s="1"/>
  <c r="DH31" i="1" s="1"/>
  <c r="DH30" i="1" s="1"/>
  <c r="DH29" i="1" s="1"/>
  <c r="DH28" i="1" s="1"/>
  <c r="DH27" i="1" s="1"/>
  <c r="DH26" i="1" s="1"/>
  <c r="DH25" i="1" s="1"/>
  <c r="DH24" i="1" s="1"/>
  <c r="DH23" i="1" s="1"/>
  <c r="DH22" i="1" s="1"/>
  <c r="DH21" i="1" s="1"/>
  <c r="DH20" i="1" s="1"/>
  <c r="DH19" i="1" s="1"/>
  <c r="DH18" i="1" s="1"/>
  <c r="DH17" i="1" s="1"/>
  <c r="DH16" i="1" s="1"/>
  <c r="DH15" i="1" s="1"/>
  <c r="DH14" i="1" s="1"/>
  <c r="DH13" i="1" s="1"/>
  <c r="DH12" i="1" s="1"/>
  <c r="DH11" i="1" s="1"/>
  <c r="DH10" i="1" s="1"/>
  <c r="DH9" i="1" s="1"/>
  <c r="DH8" i="1" s="1"/>
  <c r="DH7" i="1" s="1"/>
  <c r="DH6" i="1" s="1"/>
  <c r="DH5" i="1" s="1"/>
  <c r="DH4" i="1" s="1"/>
  <c r="DH3" i="1" s="1"/>
  <c r="DH2" i="1" s="1"/>
  <c r="GT50" i="1"/>
  <c r="GT49" i="1" s="1"/>
  <c r="GT48" i="1" s="1"/>
  <c r="GT47" i="1" s="1"/>
  <c r="GT46" i="1" s="1"/>
  <c r="GT45" i="1" s="1"/>
  <c r="GT44" i="1" s="1"/>
  <c r="GT43" i="1" s="1"/>
  <c r="GT42" i="1" s="1"/>
  <c r="GT41" i="1" s="1"/>
  <c r="GT40" i="1" s="1"/>
  <c r="GT39" i="1" s="1"/>
  <c r="GT38" i="1" s="1"/>
  <c r="GT37" i="1" s="1"/>
  <c r="GT36" i="1" s="1"/>
  <c r="GT35" i="1" s="1"/>
  <c r="GT34" i="1" s="1"/>
  <c r="GT33" i="1" s="1"/>
  <c r="GT32" i="1" s="1"/>
  <c r="GT31" i="1" s="1"/>
  <c r="GT30" i="1" s="1"/>
  <c r="GT29" i="1" s="1"/>
  <c r="GT28" i="1" s="1"/>
  <c r="GT27" i="1" s="1"/>
  <c r="GT26" i="1" s="1"/>
  <c r="GT25" i="1" s="1"/>
  <c r="GT24" i="1" s="1"/>
  <c r="GT23" i="1" s="1"/>
  <c r="GT22" i="1" s="1"/>
  <c r="GT21" i="1" s="1"/>
  <c r="GT20" i="1" s="1"/>
  <c r="GT19" i="1" s="1"/>
  <c r="GT18" i="1" s="1"/>
  <c r="GT17" i="1" s="1"/>
  <c r="GT16" i="1" s="1"/>
  <c r="GT15" i="1" s="1"/>
  <c r="GT14" i="1" s="1"/>
  <c r="GT13" i="1" s="1"/>
  <c r="GT12" i="1" s="1"/>
  <c r="GT11" i="1" s="1"/>
  <c r="GT10" i="1" s="1"/>
  <c r="GT9" i="1" s="1"/>
  <c r="GT8" i="1" s="1"/>
  <c r="GT7" i="1" s="1"/>
  <c r="GT6" i="1" s="1"/>
  <c r="GT5" i="1" s="1"/>
  <c r="GT4" i="1" s="1"/>
  <c r="GT3" i="1" s="1"/>
  <c r="GT2" i="1" s="1"/>
  <c r="KL34" i="1"/>
  <c r="KL33" i="1" s="1"/>
  <c r="KL32" i="1" s="1"/>
  <c r="KL31" i="1" s="1"/>
  <c r="KL30" i="1" s="1"/>
  <c r="KL29" i="1" s="1"/>
  <c r="KL28" i="1" s="1"/>
  <c r="KL27" i="1" s="1"/>
  <c r="KL26" i="1" s="1"/>
  <c r="KL25" i="1" s="1"/>
  <c r="KL24" i="1" s="1"/>
  <c r="KL23" i="1" s="1"/>
  <c r="KL22" i="1" s="1"/>
  <c r="KL21" i="1" s="1"/>
  <c r="KL20" i="1" s="1"/>
  <c r="KL19" i="1" s="1"/>
  <c r="KL18" i="1" s="1"/>
  <c r="KL17" i="1" s="1"/>
  <c r="KL16" i="1" s="1"/>
  <c r="KL15" i="1" s="1"/>
  <c r="KL14" i="1" s="1"/>
  <c r="KL13" i="1" s="1"/>
  <c r="KL12" i="1" s="1"/>
  <c r="KL11" i="1" s="1"/>
  <c r="KL10" i="1" s="1"/>
  <c r="KL9" i="1" s="1"/>
  <c r="KL8" i="1" s="1"/>
  <c r="KL7" i="1" s="1"/>
  <c r="KL6" i="1" s="1"/>
  <c r="KL5" i="1" s="1"/>
  <c r="KL4" i="1" s="1"/>
  <c r="KL3" i="1" s="1"/>
  <c r="KL2" i="1" s="1"/>
  <c r="OD18" i="1"/>
  <c r="OD17" i="1" s="1"/>
  <c r="OD16" i="1" s="1"/>
  <c r="OD15" i="1" s="1"/>
  <c r="OD14" i="1" s="1"/>
  <c r="OD13" i="1" s="1"/>
  <c r="OD12" i="1" s="1"/>
  <c r="OD11" i="1" s="1"/>
  <c r="OD10" i="1" s="1"/>
  <c r="OD9" i="1" s="1"/>
  <c r="OD8" i="1" s="1"/>
  <c r="OD7" i="1" s="1"/>
  <c r="OD6" i="1" s="1"/>
  <c r="OD5" i="1" s="1"/>
  <c r="OD4" i="1" s="1"/>
  <c r="OD3" i="1" s="1"/>
  <c r="OD2" i="1" s="1"/>
  <c r="DZ62" i="1"/>
  <c r="DZ61" i="1" s="1"/>
  <c r="DZ60" i="1" s="1"/>
  <c r="DZ59" i="1" s="1"/>
  <c r="DZ58" i="1" s="1"/>
  <c r="DZ57" i="1" s="1"/>
  <c r="DZ56" i="1" s="1"/>
  <c r="DZ55" i="1" s="1"/>
  <c r="DZ54" i="1" s="1"/>
  <c r="DZ53" i="1" s="1"/>
  <c r="DZ52" i="1" s="1"/>
  <c r="DZ51" i="1" s="1"/>
  <c r="DZ50" i="1" s="1"/>
  <c r="DZ49" i="1" s="1"/>
  <c r="DZ48" i="1" s="1"/>
  <c r="DZ47" i="1" s="1"/>
  <c r="DZ46" i="1" s="1"/>
  <c r="DZ45" i="1" s="1"/>
  <c r="DZ44" i="1" s="1"/>
  <c r="DZ43" i="1" s="1"/>
  <c r="DZ42" i="1" s="1"/>
  <c r="DZ41" i="1" s="1"/>
  <c r="DZ40" i="1" s="1"/>
  <c r="DZ39" i="1" s="1"/>
  <c r="DZ38" i="1" s="1"/>
  <c r="DZ37" i="1" s="1"/>
  <c r="DZ36" i="1" s="1"/>
  <c r="DZ35" i="1" s="1"/>
  <c r="DZ34" i="1" s="1"/>
  <c r="DZ33" i="1" s="1"/>
  <c r="DZ32" i="1" s="1"/>
  <c r="DZ31" i="1" s="1"/>
  <c r="DZ30" i="1" s="1"/>
  <c r="DZ29" i="1" s="1"/>
  <c r="DZ28" i="1" s="1"/>
  <c r="DZ27" i="1" s="1"/>
  <c r="DZ26" i="1" s="1"/>
  <c r="DZ25" i="1" s="1"/>
  <c r="DZ24" i="1" s="1"/>
  <c r="DZ23" i="1" s="1"/>
  <c r="DZ22" i="1" s="1"/>
  <c r="DZ21" i="1" s="1"/>
  <c r="DZ20" i="1" s="1"/>
  <c r="DZ19" i="1" s="1"/>
  <c r="DZ18" i="1" s="1"/>
  <c r="DZ17" i="1" s="1"/>
  <c r="DZ16" i="1" s="1"/>
  <c r="DZ15" i="1" s="1"/>
  <c r="DZ14" i="1" s="1"/>
  <c r="DZ13" i="1" s="1"/>
  <c r="DZ12" i="1" s="1"/>
  <c r="DZ11" i="1" s="1"/>
  <c r="DZ10" i="1" s="1"/>
  <c r="DZ9" i="1" s="1"/>
  <c r="DZ8" i="1" s="1"/>
  <c r="DZ7" i="1" s="1"/>
  <c r="DZ6" i="1" s="1"/>
  <c r="DZ5" i="1" s="1"/>
  <c r="DZ4" i="1" s="1"/>
  <c r="DZ3" i="1" s="1"/>
  <c r="DZ2" i="1" s="1"/>
  <c r="AS80" i="1"/>
  <c r="AS79" i="1" s="1"/>
  <c r="AS78" i="1" s="1"/>
  <c r="AS77" i="1" s="1"/>
  <c r="AS76" i="1" s="1"/>
  <c r="AS75" i="1" s="1"/>
  <c r="AS74" i="1" s="1"/>
  <c r="AS73" i="1" s="1"/>
  <c r="AS72" i="1" s="1"/>
  <c r="AS71" i="1" s="1"/>
  <c r="AS70" i="1" s="1"/>
  <c r="AS69" i="1" s="1"/>
  <c r="AS68" i="1" s="1"/>
  <c r="AS67" i="1" s="1"/>
  <c r="AS66" i="1" s="1"/>
  <c r="AS65" i="1" s="1"/>
  <c r="AS64" i="1" s="1"/>
  <c r="AS63" i="1" s="1"/>
  <c r="AS62" i="1" s="1"/>
  <c r="AS61" i="1" s="1"/>
  <c r="AS60" i="1" s="1"/>
  <c r="AS59" i="1" s="1"/>
  <c r="AS58" i="1" s="1"/>
  <c r="AS57" i="1" s="1"/>
  <c r="AS56" i="1" s="1"/>
  <c r="AS55" i="1" s="1"/>
  <c r="AS54" i="1" s="1"/>
  <c r="AS53" i="1" s="1"/>
  <c r="AS52" i="1" s="1"/>
  <c r="AS51" i="1" s="1"/>
  <c r="AS50" i="1" s="1"/>
  <c r="AS49" i="1" s="1"/>
  <c r="AS48" i="1" s="1"/>
  <c r="AS47" i="1" s="1"/>
  <c r="AS46" i="1" s="1"/>
  <c r="AS45" i="1" s="1"/>
  <c r="AS44" i="1" s="1"/>
  <c r="AS43" i="1" s="1"/>
  <c r="AS42" i="1" s="1"/>
  <c r="AS41" i="1" s="1"/>
  <c r="AS40" i="1" s="1"/>
  <c r="AS39" i="1" s="1"/>
  <c r="AS38" i="1" s="1"/>
  <c r="AS37" i="1" s="1"/>
  <c r="AS36" i="1" s="1"/>
  <c r="AS35" i="1" s="1"/>
  <c r="AS34" i="1" s="1"/>
  <c r="AS33" i="1" s="1"/>
  <c r="AS32" i="1" s="1"/>
  <c r="AS31" i="1" s="1"/>
  <c r="AS30" i="1" s="1"/>
  <c r="AS29" i="1" s="1"/>
  <c r="AS28" i="1" s="1"/>
  <c r="AS27" i="1" s="1"/>
  <c r="AS26" i="1" s="1"/>
  <c r="AS25" i="1" s="1"/>
  <c r="AS24" i="1" s="1"/>
  <c r="AS23" i="1" s="1"/>
  <c r="AS22" i="1" s="1"/>
  <c r="AS21" i="1" s="1"/>
  <c r="AS20" i="1" s="1"/>
  <c r="AS19" i="1" s="1"/>
  <c r="AS18" i="1" s="1"/>
  <c r="AS17" i="1" s="1"/>
  <c r="AS16" i="1" s="1"/>
  <c r="AS15" i="1" s="1"/>
  <c r="AS14" i="1" s="1"/>
  <c r="AS13" i="1" s="1"/>
  <c r="AS12" i="1" s="1"/>
  <c r="AS11" i="1" s="1"/>
  <c r="AS10" i="1" s="1"/>
  <c r="AS9" i="1" s="1"/>
  <c r="AS8" i="1" s="1"/>
  <c r="AS7" i="1" s="1"/>
  <c r="AS6" i="1" s="1"/>
  <c r="AS5" i="1" s="1"/>
  <c r="AS4" i="1" s="1"/>
  <c r="AS3" i="1" s="1"/>
  <c r="AS2" i="1" s="1"/>
  <c r="DN64" i="1"/>
  <c r="DN63" i="1" s="1"/>
  <c r="DN62" i="1" s="1"/>
  <c r="DN61" i="1" s="1"/>
  <c r="DN60" i="1" s="1"/>
  <c r="DN59" i="1" s="1"/>
  <c r="DN58" i="1" s="1"/>
  <c r="DN57" i="1" s="1"/>
  <c r="DN56" i="1" s="1"/>
  <c r="DN55" i="1" s="1"/>
  <c r="DN54" i="1" s="1"/>
  <c r="DN53" i="1" s="1"/>
  <c r="DN52" i="1" s="1"/>
  <c r="DN51" i="1" s="1"/>
  <c r="DN50" i="1" s="1"/>
  <c r="DN49" i="1" s="1"/>
  <c r="DN48" i="1" s="1"/>
  <c r="DN47" i="1" s="1"/>
  <c r="DN46" i="1" s="1"/>
  <c r="DN45" i="1" s="1"/>
  <c r="DN44" i="1" s="1"/>
  <c r="DN43" i="1" s="1"/>
  <c r="DN42" i="1" s="1"/>
  <c r="DN41" i="1" s="1"/>
  <c r="DN40" i="1" s="1"/>
  <c r="DN39" i="1" s="1"/>
  <c r="DN38" i="1" s="1"/>
  <c r="DN37" i="1" s="1"/>
  <c r="DN36" i="1" s="1"/>
  <c r="DN35" i="1" s="1"/>
  <c r="DN34" i="1" s="1"/>
  <c r="DN33" i="1" s="1"/>
  <c r="DN32" i="1" s="1"/>
  <c r="DN31" i="1" s="1"/>
  <c r="DN30" i="1" s="1"/>
  <c r="DN29" i="1" s="1"/>
  <c r="DN28" i="1" s="1"/>
  <c r="DN27" i="1" s="1"/>
  <c r="DN26" i="1" s="1"/>
  <c r="DN25" i="1" s="1"/>
  <c r="DN24" i="1" s="1"/>
  <c r="DN23" i="1" s="1"/>
  <c r="DN22" i="1" s="1"/>
  <c r="DN21" i="1" s="1"/>
  <c r="DN20" i="1" s="1"/>
  <c r="DN19" i="1" s="1"/>
  <c r="DN18" i="1" s="1"/>
  <c r="DN17" i="1" s="1"/>
  <c r="DN16" i="1" s="1"/>
  <c r="DN15" i="1" s="1"/>
  <c r="DN14" i="1" s="1"/>
  <c r="DN13" i="1" s="1"/>
  <c r="DN12" i="1" s="1"/>
  <c r="DN11" i="1" s="1"/>
  <c r="DN10" i="1" s="1"/>
  <c r="DN9" i="1" s="1"/>
  <c r="DN8" i="1" s="1"/>
  <c r="DN7" i="1" s="1"/>
  <c r="DN6" i="1" s="1"/>
  <c r="DN5" i="1" s="1"/>
  <c r="DN4" i="1" s="1"/>
  <c r="DN3" i="1" s="1"/>
  <c r="DN2" i="1" s="1"/>
  <c r="GZ49" i="1"/>
  <c r="GZ48" i="1" s="1"/>
  <c r="GZ47" i="1" s="1"/>
  <c r="GZ46" i="1" s="1"/>
  <c r="GZ45" i="1" s="1"/>
  <c r="GZ44" i="1" s="1"/>
  <c r="GZ43" i="1" s="1"/>
  <c r="GZ42" i="1" s="1"/>
  <c r="GZ41" i="1" s="1"/>
  <c r="GZ40" i="1" s="1"/>
  <c r="GZ39" i="1" s="1"/>
  <c r="GZ38" i="1" s="1"/>
  <c r="GZ37" i="1" s="1"/>
  <c r="GZ36" i="1" s="1"/>
  <c r="GZ35" i="1" s="1"/>
  <c r="GZ34" i="1" s="1"/>
  <c r="GZ33" i="1" s="1"/>
  <c r="GZ32" i="1" s="1"/>
  <c r="GZ31" i="1" s="1"/>
  <c r="GZ30" i="1" s="1"/>
  <c r="GZ29" i="1" s="1"/>
  <c r="GZ28" i="1" s="1"/>
  <c r="GZ27" i="1" s="1"/>
  <c r="GZ26" i="1" s="1"/>
  <c r="GZ25" i="1" s="1"/>
  <c r="GZ24" i="1" s="1"/>
  <c r="GZ23" i="1" s="1"/>
  <c r="GZ22" i="1" s="1"/>
  <c r="GZ21" i="1" s="1"/>
  <c r="GZ20" i="1" s="1"/>
  <c r="GZ19" i="1" s="1"/>
  <c r="GZ18" i="1" s="1"/>
  <c r="GZ17" i="1" s="1"/>
  <c r="GZ16" i="1" s="1"/>
  <c r="GZ15" i="1" s="1"/>
  <c r="GZ14" i="1" s="1"/>
  <c r="GZ13" i="1" s="1"/>
  <c r="GZ12" i="1" s="1"/>
  <c r="GZ11" i="1" s="1"/>
  <c r="GZ10" i="1" s="1"/>
  <c r="GZ9" i="1" s="1"/>
  <c r="GZ8" i="1" s="1"/>
  <c r="GZ7" i="1" s="1"/>
  <c r="GZ6" i="1" s="1"/>
  <c r="GZ5" i="1" s="1"/>
  <c r="GZ4" i="1" s="1"/>
  <c r="GZ3" i="1" s="1"/>
  <c r="GZ2" i="1" s="1"/>
  <c r="KR33" i="1"/>
  <c r="KR32" i="1" s="1"/>
  <c r="KR31" i="1" s="1"/>
  <c r="KR30" i="1" s="1"/>
  <c r="KR29" i="1" s="1"/>
  <c r="KR28" i="1" s="1"/>
  <c r="KR27" i="1" s="1"/>
  <c r="KR26" i="1" s="1"/>
  <c r="KR25" i="1" s="1"/>
  <c r="KR24" i="1" s="1"/>
  <c r="KR23" i="1" s="1"/>
  <c r="KR22" i="1" s="1"/>
  <c r="KR21" i="1" s="1"/>
  <c r="KR20" i="1" s="1"/>
  <c r="KR19" i="1" s="1"/>
  <c r="KR18" i="1" s="1"/>
  <c r="KR17" i="1" s="1"/>
  <c r="KR16" i="1" s="1"/>
  <c r="KR15" i="1" s="1"/>
  <c r="KR14" i="1" s="1"/>
  <c r="KR13" i="1" s="1"/>
  <c r="KR12" i="1" s="1"/>
  <c r="KR11" i="1" s="1"/>
  <c r="KR10" i="1" s="1"/>
  <c r="KR9" i="1" s="1"/>
  <c r="KR8" i="1" s="1"/>
  <c r="KR7" i="1" s="1"/>
  <c r="KR6" i="1" s="1"/>
  <c r="KR5" i="1" s="1"/>
  <c r="KR4" i="1" s="1"/>
  <c r="KR3" i="1" s="1"/>
  <c r="KR2" i="1" s="1"/>
  <c r="OJ17" i="1"/>
  <c r="OJ16" i="1" s="1"/>
  <c r="OJ15" i="1" s="1"/>
  <c r="OJ14" i="1" s="1"/>
  <c r="OJ13" i="1" s="1"/>
  <c r="OJ12" i="1" s="1"/>
  <c r="OJ11" i="1" s="1"/>
  <c r="OJ10" i="1" s="1"/>
  <c r="OJ9" i="1" s="1"/>
  <c r="OJ8" i="1" s="1"/>
  <c r="OJ7" i="1" s="1"/>
  <c r="OJ6" i="1" s="1"/>
  <c r="OJ5" i="1" s="1"/>
  <c r="OJ4" i="1" s="1"/>
  <c r="OJ3" i="1" s="1"/>
  <c r="OJ2" i="1" s="1"/>
  <c r="GN51" i="1"/>
  <c r="GN50" i="1" s="1"/>
  <c r="GN49" i="1" s="1"/>
  <c r="GN48" i="1" s="1"/>
  <c r="GN47" i="1" s="1"/>
  <c r="GN46" i="1" s="1"/>
  <c r="GN45" i="1" s="1"/>
  <c r="GN44" i="1" s="1"/>
  <c r="GN43" i="1" s="1"/>
  <c r="GN42" i="1" s="1"/>
  <c r="GN41" i="1" s="1"/>
  <c r="GN40" i="1" s="1"/>
  <c r="GN39" i="1" s="1"/>
  <c r="GN38" i="1" s="1"/>
  <c r="GN37" i="1" s="1"/>
  <c r="GN36" i="1" s="1"/>
  <c r="GN35" i="1" s="1"/>
  <c r="GN34" i="1" s="1"/>
  <c r="GN33" i="1" s="1"/>
  <c r="GN32" i="1" s="1"/>
  <c r="GN31" i="1" s="1"/>
  <c r="GN30" i="1" s="1"/>
  <c r="GN29" i="1" s="1"/>
  <c r="GN28" i="1" s="1"/>
  <c r="GN27" i="1" s="1"/>
  <c r="GN26" i="1" s="1"/>
  <c r="GN25" i="1" s="1"/>
  <c r="GN24" i="1" s="1"/>
  <c r="GN23" i="1" s="1"/>
  <c r="GN22" i="1" s="1"/>
  <c r="GN21" i="1" s="1"/>
  <c r="GN20" i="1" s="1"/>
  <c r="GN19" i="1" s="1"/>
  <c r="GN18" i="1" s="1"/>
  <c r="GN17" i="1" s="1"/>
  <c r="GN16" i="1" s="1"/>
  <c r="GN15" i="1" s="1"/>
  <c r="GN14" i="1" s="1"/>
  <c r="GN13" i="1" s="1"/>
  <c r="GN12" i="1" s="1"/>
  <c r="GN11" i="1" s="1"/>
  <c r="GN10" i="1" s="1"/>
  <c r="GN9" i="1" s="1"/>
  <c r="GN8" i="1" s="1"/>
  <c r="GN7" i="1" s="1"/>
  <c r="GN6" i="1" s="1"/>
  <c r="GN5" i="1" s="1"/>
  <c r="GN4" i="1" s="1"/>
  <c r="GN3" i="1" s="1"/>
  <c r="GN2" i="1" s="1"/>
  <c r="AW79" i="1"/>
  <c r="AW78" i="1" s="1"/>
  <c r="AW77" i="1" s="1"/>
  <c r="AW76" i="1" s="1"/>
  <c r="AW75" i="1" s="1"/>
  <c r="AW74" i="1" s="1"/>
  <c r="AW73" i="1" s="1"/>
  <c r="AW72" i="1" s="1"/>
  <c r="AW71" i="1" s="1"/>
  <c r="AW70" i="1" s="1"/>
  <c r="AW69" i="1" s="1"/>
  <c r="AW68" i="1" s="1"/>
  <c r="AW67" i="1" s="1"/>
  <c r="AW66" i="1" s="1"/>
  <c r="AW65" i="1" s="1"/>
  <c r="AW64" i="1" s="1"/>
  <c r="AW63" i="1" s="1"/>
  <c r="AW62" i="1" s="1"/>
  <c r="AW61" i="1" s="1"/>
  <c r="AW60" i="1" s="1"/>
  <c r="AW59" i="1" s="1"/>
  <c r="AW58" i="1" s="1"/>
  <c r="AW57" i="1" s="1"/>
  <c r="AW56" i="1" s="1"/>
  <c r="AW55" i="1" s="1"/>
  <c r="AW54" i="1" s="1"/>
  <c r="AW53" i="1" s="1"/>
  <c r="AW52" i="1" s="1"/>
  <c r="AW51" i="1" s="1"/>
  <c r="AW50" i="1" s="1"/>
  <c r="AW49" i="1" s="1"/>
  <c r="AW48" i="1" s="1"/>
  <c r="AW47" i="1" s="1"/>
  <c r="AW46" i="1" s="1"/>
  <c r="AW45" i="1" s="1"/>
  <c r="AW44" i="1" s="1"/>
  <c r="AW43" i="1" s="1"/>
  <c r="AW42" i="1" s="1"/>
  <c r="AW41" i="1" s="1"/>
  <c r="AW40" i="1" s="1"/>
  <c r="AW39" i="1" s="1"/>
  <c r="AW38" i="1" s="1"/>
  <c r="AW37" i="1" s="1"/>
  <c r="AW36" i="1" s="1"/>
  <c r="AW35" i="1" s="1"/>
  <c r="AW34" i="1" s="1"/>
  <c r="AW33" i="1" s="1"/>
  <c r="AW32" i="1" s="1"/>
  <c r="AW31" i="1" s="1"/>
  <c r="AW30" i="1" s="1"/>
  <c r="AW29" i="1" s="1"/>
  <c r="AW28" i="1" s="1"/>
  <c r="AW27" i="1" s="1"/>
  <c r="AW26" i="1" s="1"/>
  <c r="AW25" i="1" s="1"/>
  <c r="AW24" i="1" s="1"/>
  <c r="AW23" i="1" s="1"/>
  <c r="AW22" i="1" s="1"/>
  <c r="AW21" i="1" s="1"/>
  <c r="AW20" i="1" s="1"/>
  <c r="AW19" i="1" s="1"/>
  <c r="AW18" i="1" s="1"/>
  <c r="AW17" i="1" s="1"/>
  <c r="AW16" i="1" s="1"/>
  <c r="AW15" i="1" s="1"/>
  <c r="AW14" i="1" s="1"/>
  <c r="AW13" i="1" s="1"/>
  <c r="AW12" i="1" s="1"/>
  <c r="AW11" i="1" s="1"/>
  <c r="AW10" i="1" s="1"/>
  <c r="AW9" i="1" s="1"/>
  <c r="AW8" i="1" s="1"/>
  <c r="AW7" i="1" s="1"/>
  <c r="AW6" i="1" s="1"/>
  <c r="AW5" i="1" s="1"/>
  <c r="AW4" i="1" s="1"/>
  <c r="AW3" i="1" s="1"/>
  <c r="AW2" i="1" s="1"/>
  <c r="DT63" i="1"/>
  <c r="DT62" i="1" s="1"/>
  <c r="DT61" i="1" s="1"/>
  <c r="DT60" i="1" s="1"/>
  <c r="DT59" i="1" s="1"/>
  <c r="DT58" i="1" s="1"/>
  <c r="DT57" i="1" s="1"/>
  <c r="DT56" i="1" s="1"/>
  <c r="DT55" i="1" s="1"/>
  <c r="DT54" i="1" s="1"/>
  <c r="DT53" i="1" s="1"/>
  <c r="DT52" i="1" s="1"/>
  <c r="DT51" i="1" s="1"/>
  <c r="DT50" i="1" s="1"/>
  <c r="DT49" i="1" s="1"/>
  <c r="DT48" i="1" s="1"/>
  <c r="DT47" i="1" s="1"/>
  <c r="DT46" i="1" s="1"/>
  <c r="DT45" i="1" s="1"/>
  <c r="DT44" i="1" s="1"/>
  <c r="DT43" i="1" s="1"/>
  <c r="DT42" i="1" s="1"/>
  <c r="DT41" i="1" s="1"/>
  <c r="DT40" i="1" s="1"/>
  <c r="DT39" i="1" s="1"/>
  <c r="DT38" i="1" s="1"/>
  <c r="DT37" i="1" s="1"/>
  <c r="DT36" i="1" s="1"/>
  <c r="DT35" i="1" s="1"/>
  <c r="DT34" i="1" s="1"/>
  <c r="DT33" i="1" s="1"/>
  <c r="DT32" i="1" s="1"/>
  <c r="DT31" i="1" s="1"/>
  <c r="DT30" i="1" s="1"/>
  <c r="DT29" i="1" s="1"/>
  <c r="DT28" i="1" s="1"/>
  <c r="DT27" i="1" s="1"/>
  <c r="DT26" i="1" s="1"/>
  <c r="DT25" i="1" s="1"/>
  <c r="DT24" i="1" s="1"/>
  <c r="DT23" i="1" s="1"/>
  <c r="DT22" i="1" s="1"/>
  <c r="DT21" i="1" s="1"/>
  <c r="DT20" i="1" s="1"/>
  <c r="DT19" i="1" s="1"/>
  <c r="DT18" i="1" s="1"/>
  <c r="DT17" i="1" s="1"/>
  <c r="DT16" i="1" s="1"/>
  <c r="DT15" i="1" s="1"/>
  <c r="DT14" i="1" s="1"/>
  <c r="DT13" i="1" s="1"/>
  <c r="DT12" i="1" s="1"/>
  <c r="DT11" i="1" s="1"/>
  <c r="DT10" i="1" s="1"/>
  <c r="DT9" i="1" s="1"/>
  <c r="DT8" i="1" s="1"/>
  <c r="DT7" i="1" s="1"/>
  <c r="DT6" i="1" s="1"/>
  <c r="DT5" i="1" s="1"/>
  <c r="DT4" i="1" s="1"/>
  <c r="DT3" i="1" s="1"/>
  <c r="DT2" i="1" s="1"/>
  <c r="HF48" i="1"/>
  <c r="HF47" i="1" s="1"/>
  <c r="HF46" i="1" s="1"/>
  <c r="HF45" i="1" s="1"/>
  <c r="HF44" i="1" s="1"/>
  <c r="HF43" i="1" s="1"/>
  <c r="HF42" i="1" s="1"/>
  <c r="HF41" i="1" s="1"/>
  <c r="HF40" i="1" s="1"/>
  <c r="HF39" i="1" s="1"/>
  <c r="HF38" i="1" s="1"/>
  <c r="HF37" i="1" s="1"/>
  <c r="HF36" i="1" s="1"/>
  <c r="HF35" i="1" s="1"/>
  <c r="HF34" i="1" s="1"/>
  <c r="HF33" i="1" s="1"/>
  <c r="HF32" i="1" s="1"/>
  <c r="HF31" i="1" s="1"/>
  <c r="HF30" i="1" s="1"/>
  <c r="HF29" i="1" s="1"/>
  <c r="HF28" i="1" s="1"/>
  <c r="HF27" i="1" s="1"/>
  <c r="HF26" i="1" s="1"/>
  <c r="HF25" i="1" s="1"/>
  <c r="HF24" i="1" s="1"/>
  <c r="HF23" i="1" s="1"/>
  <c r="HF22" i="1" s="1"/>
  <c r="HF21" i="1" s="1"/>
  <c r="HF20" i="1" s="1"/>
  <c r="HF19" i="1" s="1"/>
  <c r="HF18" i="1" s="1"/>
  <c r="HF17" i="1" s="1"/>
  <c r="HF16" i="1" s="1"/>
  <c r="HF15" i="1" s="1"/>
  <c r="HF14" i="1" s="1"/>
  <c r="HF13" i="1" s="1"/>
  <c r="HF12" i="1" s="1"/>
  <c r="HF11" i="1" s="1"/>
  <c r="HF10" i="1" s="1"/>
  <c r="HF9" i="1" s="1"/>
  <c r="HF8" i="1" s="1"/>
  <c r="HF7" i="1" s="1"/>
  <c r="HF6" i="1" s="1"/>
  <c r="HF5" i="1" s="1"/>
  <c r="HF4" i="1" s="1"/>
  <c r="HF3" i="1" s="1"/>
  <c r="HF2" i="1" s="1"/>
  <c r="KX32" i="1"/>
  <c r="KX31" i="1" s="1"/>
  <c r="KX30" i="1" s="1"/>
  <c r="KX29" i="1" s="1"/>
  <c r="KX28" i="1" s="1"/>
  <c r="KX27" i="1" s="1"/>
  <c r="KX26" i="1" s="1"/>
  <c r="KX25" i="1" s="1"/>
  <c r="KX24" i="1" s="1"/>
  <c r="KX23" i="1" s="1"/>
  <c r="KX22" i="1" s="1"/>
  <c r="KX21" i="1" s="1"/>
  <c r="KX20" i="1" s="1"/>
  <c r="KX19" i="1" s="1"/>
  <c r="KX18" i="1" s="1"/>
  <c r="KX17" i="1" s="1"/>
  <c r="KX16" i="1" s="1"/>
  <c r="KX15" i="1" s="1"/>
  <c r="KX14" i="1" s="1"/>
  <c r="KX13" i="1" s="1"/>
  <c r="KX12" i="1" s="1"/>
  <c r="KX11" i="1" s="1"/>
  <c r="KX10" i="1" s="1"/>
  <c r="KX9" i="1" s="1"/>
  <c r="KX8" i="1" s="1"/>
  <c r="KX7" i="1" s="1"/>
  <c r="KX6" i="1" s="1"/>
  <c r="KX5" i="1" s="1"/>
  <c r="KX4" i="1" s="1"/>
  <c r="KX3" i="1" s="1"/>
  <c r="KX2" i="1" s="1"/>
  <c r="OP16" i="1"/>
  <c r="OP15" i="1" s="1"/>
  <c r="OP14" i="1" s="1"/>
  <c r="OP13" i="1" s="1"/>
  <c r="OP12" i="1" s="1"/>
  <c r="OP11" i="1" s="1"/>
  <c r="OP10" i="1" s="1"/>
  <c r="OP9" i="1" s="1"/>
  <c r="OP8" i="1" s="1"/>
  <c r="OP7" i="1" s="1"/>
  <c r="OP6" i="1" s="1"/>
  <c r="OP5" i="1" s="1"/>
  <c r="OP4" i="1" s="1"/>
  <c r="OP3" i="1" s="1"/>
  <c r="OP2" i="1" s="1"/>
  <c r="E90" i="8"/>
  <c r="BA78" i="8"/>
  <c r="BB78" i="8" s="1"/>
  <c r="DA66" i="8"/>
  <c r="DA65" i="8" s="1"/>
  <c r="DA64" i="8" s="1"/>
  <c r="DA63" i="8" s="1"/>
  <c r="DA62" i="8" s="1"/>
  <c r="DA61" i="8" s="1"/>
  <c r="DA60" i="8" s="1"/>
  <c r="DA59" i="8" s="1"/>
  <c r="DA58" i="8" s="1"/>
  <c r="DA57" i="8" s="1"/>
  <c r="DA56" i="8" s="1"/>
  <c r="DA55" i="8" s="1"/>
  <c r="DA54" i="8" s="1"/>
  <c r="DA53" i="8" s="1"/>
  <c r="DA52" i="8" s="1"/>
  <c r="DA51" i="8" s="1"/>
  <c r="DA50" i="8" s="1"/>
  <c r="DA49" i="8" s="1"/>
  <c r="DA48" i="8" s="1"/>
  <c r="DA47" i="8" s="1"/>
  <c r="DA46" i="8" s="1"/>
  <c r="DA45" i="8" s="1"/>
  <c r="DA44" i="8" s="1"/>
  <c r="DA43" i="8" s="1"/>
  <c r="DA42" i="8" s="1"/>
  <c r="DA41" i="8" s="1"/>
  <c r="DA40" i="8" s="1"/>
  <c r="DA39" i="8" s="1"/>
  <c r="DA38" i="8" s="1"/>
  <c r="DA37" i="8" s="1"/>
  <c r="DA36" i="8" s="1"/>
  <c r="DA35" i="8" s="1"/>
  <c r="DA34" i="8" s="1"/>
  <c r="DA33" i="8" s="1"/>
  <c r="DA32" i="8" s="1"/>
  <c r="DA31" i="8" s="1"/>
  <c r="DA30" i="8" s="1"/>
  <c r="DA29" i="8" s="1"/>
  <c r="DA28" i="8" s="1"/>
  <c r="DA27" i="8" s="1"/>
  <c r="DA26" i="8" s="1"/>
  <c r="DA25" i="8" s="1"/>
  <c r="DA24" i="8" s="1"/>
  <c r="DA23" i="8" s="1"/>
  <c r="DA22" i="8" s="1"/>
  <c r="DA21" i="8" s="1"/>
  <c r="DA20" i="8" s="1"/>
  <c r="DA19" i="8" s="1"/>
  <c r="DA18" i="8" s="1"/>
  <c r="DA17" i="8" s="1"/>
  <c r="DA16" i="8" s="1"/>
  <c r="DA15" i="8" s="1"/>
  <c r="DA14" i="8" s="1"/>
  <c r="DA13" i="8" s="1"/>
  <c r="DA12" i="8" s="1"/>
  <c r="DA11" i="8" s="1"/>
  <c r="DA10" i="8" s="1"/>
  <c r="DA9" i="8" s="1"/>
  <c r="DA8" i="8" s="1"/>
  <c r="DA7" i="8" s="1"/>
  <c r="DA6" i="8" s="1"/>
  <c r="DA5" i="8" s="1"/>
  <c r="DA4" i="8" s="1"/>
  <c r="DA3" i="8" s="1"/>
  <c r="DA2" i="8" s="1"/>
  <c r="EX58" i="8"/>
  <c r="FU54" i="8"/>
  <c r="FU53" i="8" s="1"/>
  <c r="FU52" i="8" s="1"/>
  <c r="FU51" i="8" s="1"/>
  <c r="FU50" i="8" s="1"/>
  <c r="FU49" i="8" s="1"/>
  <c r="FU48" i="8" s="1"/>
  <c r="FU47" i="8" s="1"/>
  <c r="FU46" i="8" s="1"/>
  <c r="FU45" i="8" s="1"/>
  <c r="FU44" i="8" s="1"/>
  <c r="FU43" i="8" s="1"/>
  <c r="FU42" i="8" s="1"/>
  <c r="FU41" i="8" s="1"/>
  <c r="FU40" i="8" s="1"/>
  <c r="FU39" i="8" s="1"/>
  <c r="FU38" i="8" s="1"/>
  <c r="FU37" i="8" s="1"/>
  <c r="FU36" i="8" s="1"/>
  <c r="FU35" i="8" s="1"/>
  <c r="FU34" i="8" s="1"/>
  <c r="FU33" i="8" s="1"/>
  <c r="FU32" i="8" s="1"/>
  <c r="FU31" i="8" s="1"/>
  <c r="FU30" i="8" s="1"/>
  <c r="FU29" i="8" s="1"/>
  <c r="FU28" i="8" s="1"/>
  <c r="FU27" i="8" s="1"/>
  <c r="FU26" i="8" s="1"/>
  <c r="FU25" i="8" s="1"/>
  <c r="FU24" i="8" s="1"/>
  <c r="FU23" i="8" s="1"/>
  <c r="FU22" i="8" s="1"/>
  <c r="FU21" i="8" s="1"/>
  <c r="FU20" i="8" s="1"/>
  <c r="FU19" i="8" s="1"/>
  <c r="FU18" i="8" s="1"/>
  <c r="FU17" i="8" s="1"/>
  <c r="FU16" i="8" s="1"/>
  <c r="FU15" i="8" s="1"/>
  <c r="FU14" i="8" s="1"/>
  <c r="FU13" i="8" s="1"/>
  <c r="FU12" i="8" s="1"/>
  <c r="FU11" i="8" s="1"/>
  <c r="FU10" i="8" s="1"/>
  <c r="FU9" i="8" s="1"/>
  <c r="FU8" i="8" s="1"/>
  <c r="FU7" i="8" s="1"/>
  <c r="FU6" i="8" s="1"/>
  <c r="FU5" i="8" s="1"/>
  <c r="FU4" i="8" s="1"/>
  <c r="FU3" i="8" s="1"/>
  <c r="FU2" i="8" s="1"/>
  <c r="GH52" i="8"/>
  <c r="GM51" i="8"/>
  <c r="GM50" i="8" s="1"/>
  <c r="GM49" i="8" s="1"/>
  <c r="GM48" i="8" s="1"/>
  <c r="GM47" i="8" s="1"/>
  <c r="GM46" i="8" s="1"/>
  <c r="GM45" i="8" s="1"/>
  <c r="GM44" i="8" s="1"/>
  <c r="GM43" i="8" s="1"/>
  <c r="GM42" i="8" s="1"/>
  <c r="GM41" i="8" s="1"/>
  <c r="GM40" i="8" s="1"/>
  <c r="GM39" i="8" s="1"/>
  <c r="GM38" i="8" s="1"/>
  <c r="GM37" i="8" s="1"/>
  <c r="GM36" i="8" s="1"/>
  <c r="GM35" i="8" s="1"/>
  <c r="GM34" i="8" s="1"/>
  <c r="GM33" i="8" s="1"/>
  <c r="GM32" i="8" s="1"/>
  <c r="GM31" i="8" s="1"/>
  <c r="GM30" i="8" s="1"/>
  <c r="GM29" i="8" s="1"/>
  <c r="GM28" i="8" s="1"/>
  <c r="GM27" i="8" s="1"/>
  <c r="GM26" i="8" s="1"/>
  <c r="GM25" i="8" s="1"/>
  <c r="GM24" i="8" s="1"/>
  <c r="GM23" i="8" s="1"/>
  <c r="GM22" i="8" s="1"/>
  <c r="GM21" i="8" s="1"/>
  <c r="GM20" i="8" s="1"/>
  <c r="GM19" i="8" s="1"/>
  <c r="GM18" i="8" s="1"/>
  <c r="GM17" i="8" s="1"/>
  <c r="GM16" i="8" s="1"/>
  <c r="GM15" i="8" s="1"/>
  <c r="GM14" i="8" s="1"/>
  <c r="GM13" i="8" s="1"/>
  <c r="GM12" i="8" s="1"/>
  <c r="GM11" i="8" s="1"/>
  <c r="GM10" i="8" s="1"/>
  <c r="GM9" i="8" s="1"/>
  <c r="GM8" i="8" s="1"/>
  <c r="GM7" i="8" s="1"/>
  <c r="GM6" i="8" s="1"/>
  <c r="GM5" i="8" s="1"/>
  <c r="GM4" i="8" s="1"/>
  <c r="GM3" i="8" s="1"/>
  <c r="GM2" i="8" s="1"/>
  <c r="GS50" i="8"/>
  <c r="GS49" i="8" s="1"/>
  <c r="GS48" i="8" s="1"/>
  <c r="GS47" i="8" s="1"/>
  <c r="GS46" i="8" s="1"/>
  <c r="GS45" i="8" s="1"/>
  <c r="GS44" i="8" s="1"/>
  <c r="GS43" i="8" s="1"/>
  <c r="GS42" i="8" s="1"/>
  <c r="GS41" i="8" s="1"/>
  <c r="GS40" i="8" s="1"/>
  <c r="GS39" i="8" s="1"/>
  <c r="GS38" i="8" s="1"/>
  <c r="GS37" i="8" s="1"/>
  <c r="GS36" i="8" s="1"/>
  <c r="GS35" i="8" s="1"/>
  <c r="GS34" i="8" s="1"/>
  <c r="GS33" i="8" s="1"/>
  <c r="GS32" i="8" s="1"/>
  <c r="GS31" i="8" s="1"/>
  <c r="GS30" i="8" s="1"/>
  <c r="GS29" i="8" s="1"/>
  <c r="GS28" i="8" s="1"/>
  <c r="GS27" i="8" s="1"/>
  <c r="GS26" i="8" s="1"/>
  <c r="GS25" i="8" s="1"/>
  <c r="GS24" i="8" s="1"/>
  <c r="GS23" i="8" s="1"/>
  <c r="GS22" i="8" s="1"/>
  <c r="GS21" i="8" s="1"/>
  <c r="GS20" i="8" s="1"/>
  <c r="GS19" i="8" s="1"/>
  <c r="GS18" i="8" s="1"/>
  <c r="GS17" i="8" s="1"/>
  <c r="GS16" i="8" s="1"/>
  <c r="GS15" i="8" s="1"/>
  <c r="GS14" i="8" s="1"/>
  <c r="GS13" i="8" s="1"/>
  <c r="GS12" i="8" s="1"/>
  <c r="GS11" i="8" s="1"/>
  <c r="GS10" i="8" s="1"/>
  <c r="GS9" i="8" s="1"/>
  <c r="GS8" i="8" s="1"/>
  <c r="GS7" i="8" s="1"/>
  <c r="GS6" i="8" s="1"/>
  <c r="GS5" i="8" s="1"/>
  <c r="GS4" i="8" s="1"/>
  <c r="GS3" i="8" s="1"/>
  <c r="GS2" i="8" s="1"/>
  <c r="HF48" i="8"/>
  <c r="HK47" i="8"/>
  <c r="HK46" i="8" s="1"/>
  <c r="HK45" i="8" s="1"/>
  <c r="HK44" i="8" s="1"/>
  <c r="HK43" i="8" s="1"/>
  <c r="HK42" i="8" s="1"/>
  <c r="HK41" i="8" s="1"/>
  <c r="HK40" i="8" s="1"/>
  <c r="HK39" i="8" s="1"/>
  <c r="HK38" i="8" s="1"/>
  <c r="HK37" i="8" s="1"/>
  <c r="HK36" i="8" s="1"/>
  <c r="HK35" i="8" s="1"/>
  <c r="HK34" i="8" s="1"/>
  <c r="HK33" i="8" s="1"/>
  <c r="HK32" i="8" s="1"/>
  <c r="HK31" i="8" s="1"/>
  <c r="HK30" i="8" s="1"/>
  <c r="HK29" i="8" s="1"/>
  <c r="HK28" i="8" s="1"/>
  <c r="HK27" i="8" s="1"/>
  <c r="HK26" i="8" s="1"/>
  <c r="HK25" i="8" s="1"/>
  <c r="HK24" i="8" s="1"/>
  <c r="HK23" i="8" s="1"/>
  <c r="HK22" i="8" s="1"/>
  <c r="HK21" i="8" s="1"/>
  <c r="HK20" i="8" s="1"/>
  <c r="HK19" i="8" s="1"/>
  <c r="HK18" i="8" s="1"/>
  <c r="HK17" i="8" s="1"/>
  <c r="HK16" i="8" s="1"/>
  <c r="HK15" i="8" s="1"/>
  <c r="HK14" i="8" s="1"/>
  <c r="HK13" i="8" s="1"/>
  <c r="HK12" i="8" s="1"/>
  <c r="HK11" i="8" s="1"/>
  <c r="HK10" i="8" s="1"/>
  <c r="HK9" i="8" s="1"/>
  <c r="HK8" i="8" s="1"/>
  <c r="HK7" i="8" s="1"/>
  <c r="HK6" i="8" s="1"/>
  <c r="HK5" i="8" s="1"/>
  <c r="HK4" i="8" s="1"/>
  <c r="HK3" i="8" s="1"/>
  <c r="HK2" i="8" s="1"/>
  <c r="HW45" i="8"/>
  <c r="HW44" i="8" s="1"/>
  <c r="HW43" i="8" s="1"/>
  <c r="HW42" i="8" s="1"/>
  <c r="HW41" i="8" s="1"/>
  <c r="HW40" i="8" s="1"/>
  <c r="HW39" i="8" s="1"/>
  <c r="HW38" i="8" s="1"/>
  <c r="HW37" i="8" s="1"/>
  <c r="HW36" i="8" s="1"/>
  <c r="HW35" i="8" s="1"/>
  <c r="HW34" i="8" s="1"/>
  <c r="HW33" i="8" s="1"/>
  <c r="HW32" i="8" s="1"/>
  <c r="HW31" i="8" s="1"/>
  <c r="HW30" i="8" s="1"/>
  <c r="HW29" i="8" s="1"/>
  <c r="HW28" i="8" s="1"/>
  <c r="HW27" i="8" s="1"/>
  <c r="HW26" i="8" s="1"/>
  <c r="HW25" i="8" s="1"/>
  <c r="HW24" i="8" s="1"/>
  <c r="HW23" i="8" s="1"/>
  <c r="HW22" i="8" s="1"/>
  <c r="HW21" i="8" s="1"/>
  <c r="HW20" i="8" s="1"/>
  <c r="HW19" i="8" s="1"/>
  <c r="HW18" i="8" s="1"/>
  <c r="HW17" i="8" s="1"/>
  <c r="HW16" i="8" s="1"/>
  <c r="HW15" i="8" s="1"/>
  <c r="HW14" i="8" s="1"/>
  <c r="HW13" i="8" s="1"/>
  <c r="HW12" i="8" s="1"/>
  <c r="HW11" i="8" s="1"/>
  <c r="HW10" i="8" s="1"/>
  <c r="HW9" i="8" s="1"/>
  <c r="HW8" i="8" s="1"/>
  <c r="HW7" i="8" s="1"/>
  <c r="HW6" i="8" s="1"/>
  <c r="HW5" i="8" s="1"/>
  <c r="HW4" i="8" s="1"/>
  <c r="HW3" i="8" s="1"/>
  <c r="HW2" i="8" s="1"/>
  <c r="IV41" i="8"/>
  <c r="JB40" i="8"/>
  <c r="KF35" i="8"/>
  <c r="LJ30" i="8"/>
  <c r="LO29" i="8"/>
  <c r="LO28" i="8" s="1"/>
  <c r="LO27" i="8" s="1"/>
  <c r="LO26" i="8" s="1"/>
  <c r="LO25" i="8" s="1"/>
  <c r="LO24" i="8" s="1"/>
  <c r="LO23" i="8" s="1"/>
  <c r="LO22" i="8" s="1"/>
  <c r="LO21" i="8" s="1"/>
  <c r="LO20" i="8" s="1"/>
  <c r="LO19" i="8" s="1"/>
  <c r="LO18" i="8" s="1"/>
  <c r="LO17" i="8" s="1"/>
  <c r="LO16" i="8" s="1"/>
  <c r="LO15" i="8" s="1"/>
  <c r="LO14" i="8" s="1"/>
  <c r="LO13" i="8" s="1"/>
  <c r="LO12" i="8" s="1"/>
  <c r="LO11" i="8" s="1"/>
  <c r="LO10" i="8" s="1"/>
  <c r="LO9" i="8" s="1"/>
  <c r="LO8" i="8" s="1"/>
  <c r="LO7" i="8" s="1"/>
  <c r="LO6" i="8" s="1"/>
  <c r="LO5" i="8" s="1"/>
  <c r="LO4" i="8" s="1"/>
  <c r="LO3" i="8" s="1"/>
  <c r="LO2" i="8" s="1"/>
  <c r="MA27" i="8"/>
  <c r="MA26" i="8" s="1"/>
  <c r="MA25" i="8" s="1"/>
  <c r="MA24" i="8" s="1"/>
  <c r="MA23" i="8" s="1"/>
  <c r="MA22" i="8" s="1"/>
  <c r="MA21" i="8" s="1"/>
  <c r="MA20" i="8" s="1"/>
  <c r="MA19" i="8" s="1"/>
  <c r="MA18" i="8" s="1"/>
  <c r="MA17" i="8" s="1"/>
  <c r="MA16" i="8" s="1"/>
  <c r="MA15" i="8" s="1"/>
  <c r="MA14" i="8" s="1"/>
  <c r="MA13" i="8" s="1"/>
  <c r="MA12" i="8" s="1"/>
  <c r="MA11" i="8" s="1"/>
  <c r="MA10" i="8" s="1"/>
  <c r="MA9" i="8" s="1"/>
  <c r="MA8" i="8" s="1"/>
  <c r="MA7" i="8" s="1"/>
  <c r="MA6" i="8" s="1"/>
  <c r="MA5" i="8" s="1"/>
  <c r="MA4" i="8" s="1"/>
  <c r="MA3" i="8" s="1"/>
  <c r="MA2" i="8" s="1"/>
  <c r="MT24" i="8"/>
  <c r="MY23" i="8"/>
  <c r="MY22" i="8" s="1"/>
  <c r="MY21" i="8" s="1"/>
  <c r="MY20" i="8" s="1"/>
  <c r="MY19" i="8" s="1"/>
  <c r="MY18" i="8" s="1"/>
  <c r="MY17" i="8" s="1"/>
  <c r="MY16" i="8" s="1"/>
  <c r="MY15" i="8" s="1"/>
  <c r="MY14" i="8" s="1"/>
  <c r="MY13" i="8" s="1"/>
  <c r="MY12" i="8" s="1"/>
  <c r="MY11" i="8" s="1"/>
  <c r="MY10" i="8" s="1"/>
  <c r="MY9" i="8" s="1"/>
  <c r="MY8" i="8" s="1"/>
  <c r="MY7" i="8" s="1"/>
  <c r="MY6" i="8" s="1"/>
  <c r="MY5" i="8" s="1"/>
  <c r="MY4" i="8" s="1"/>
  <c r="MY3" i="8" s="1"/>
  <c r="MY2" i="8" s="1"/>
  <c r="NE22" i="8"/>
  <c r="NE21" i="8" s="1"/>
  <c r="NE20" i="8" s="1"/>
  <c r="NE19" i="8" s="1"/>
  <c r="NE18" i="8" s="1"/>
  <c r="NE17" i="8" s="1"/>
  <c r="NE16" i="8" s="1"/>
  <c r="NE15" i="8" s="1"/>
  <c r="NE14" i="8" s="1"/>
  <c r="NE13" i="8" s="1"/>
  <c r="NE12" i="8" s="1"/>
  <c r="NE11" i="8" s="1"/>
  <c r="NE10" i="8" s="1"/>
  <c r="NE9" i="8" s="1"/>
  <c r="NE8" i="8" s="1"/>
  <c r="NE7" i="8" s="1"/>
  <c r="NE6" i="8" s="1"/>
  <c r="NE5" i="8" s="1"/>
  <c r="NE4" i="8" s="1"/>
  <c r="NE3" i="8" s="1"/>
  <c r="NE2" i="8" s="1"/>
  <c r="NQ20" i="8"/>
  <c r="NQ19" i="8" s="1"/>
  <c r="NQ18" i="8" s="1"/>
  <c r="NQ17" i="8" s="1"/>
  <c r="NQ16" i="8" s="1"/>
  <c r="NQ15" i="8" s="1"/>
  <c r="NQ14" i="8" s="1"/>
  <c r="NQ13" i="8" s="1"/>
  <c r="NQ12" i="8" s="1"/>
  <c r="NQ11" i="8" s="1"/>
  <c r="NQ10" i="8" s="1"/>
  <c r="NQ9" i="8" s="1"/>
  <c r="NQ8" i="8" s="1"/>
  <c r="NQ7" i="8" s="1"/>
  <c r="NQ6" i="8" s="1"/>
  <c r="NQ5" i="8" s="1"/>
  <c r="NQ4" i="8" s="1"/>
  <c r="NQ3" i="8" s="1"/>
  <c r="NQ2" i="8" s="1"/>
  <c r="NX19" i="8"/>
  <c r="OD18" i="8"/>
  <c r="OJ17" i="8"/>
  <c r="OO16" i="8"/>
  <c r="OO15" i="8" s="1"/>
  <c r="OO14" i="8" s="1"/>
  <c r="OO13" i="8" s="1"/>
  <c r="OO12" i="8" s="1"/>
  <c r="OO11" i="8" s="1"/>
  <c r="OO10" i="8" s="1"/>
  <c r="OO9" i="8" s="1"/>
  <c r="OO8" i="8" s="1"/>
  <c r="OO7" i="8" s="1"/>
  <c r="OO6" i="8" s="1"/>
  <c r="OO5" i="8" s="1"/>
  <c r="OO4" i="8" s="1"/>
  <c r="OO3" i="8" s="1"/>
  <c r="OO2" i="8" s="1"/>
  <c r="OU15" i="8"/>
  <c r="OU14" i="8" s="1"/>
  <c r="OU13" i="8" s="1"/>
  <c r="OU12" i="8" s="1"/>
  <c r="OU11" i="8" s="1"/>
  <c r="OU10" i="8" s="1"/>
  <c r="OU9" i="8" s="1"/>
  <c r="OU8" i="8" s="1"/>
  <c r="OU7" i="8" s="1"/>
  <c r="OU6" i="8" s="1"/>
  <c r="OU5" i="8" s="1"/>
  <c r="OU4" i="8" s="1"/>
  <c r="OU3" i="8" s="1"/>
  <c r="OU2" i="8" s="1"/>
  <c r="PN12" i="8"/>
  <c r="PT11" i="8"/>
  <c r="PZ10" i="8"/>
  <c r="QF9" i="8"/>
  <c r="QL8" i="8"/>
  <c r="AO81" i="8"/>
  <c r="AP81" i="8" s="1"/>
  <c r="II43" i="8"/>
  <c r="II42" i="8" s="1"/>
  <c r="II41" i="8" s="1"/>
  <c r="II40" i="8" s="1"/>
  <c r="II39" i="8" s="1"/>
  <c r="II38" i="8" s="1"/>
  <c r="II37" i="8" s="1"/>
  <c r="II36" i="8" s="1"/>
  <c r="II35" i="8" s="1"/>
  <c r="II34" i="8" s="1"/>
  <c r="II33" i="8" s="1"/>
  <c r="II32" i="8" s="1"/>
  <c r="II31" i="8" s="1"/>
  <c r="II30" i="8" s="1"/>
  <c r="II29" i="8" s="1"/>
  <c r="II28" i="8" s="1"/>
  <c r="II27" i="8" s="1"/>
  <c r="II26" i="8" s="1"/>
  <c r="II25" i="8" s="1"/>
  <c r="II24" i="8" s="1"/>
  <c r="II23" i="8" s="1"/>
  <c r="II22" i="8" s="1"/>
  <c r="II21" i="8" s="1"/>
  <c r="II20" i="8" s="1"/>
  <c r="II19" i="8" s="1"/>
  <c r="II18" i="8" s="1"/>
  <c r="II17" i="8" s="1"/>
  <c r="II16" i="8" s="1"/>
  <c r="II15" i="8" s="1"/>
  <c r="II14" i="8" s="1"/>
  <c r="II13" i="8" s="1"/>
  <c r="II12" i="8" s="1"/>
  <c r="II11" i="8" s="1"/>
  <c r="II10" i="8" s="1"/>
  <c r="II9" i="8" s="1"/>
  <c r="II8" i="8" s="1"/>
  <c r="II7" i="8" s="1"/>
  <c r="II6" i="8" s="1"/>
  <c r="II5" i="8" s="1"/>
  <c r="II4" i="8" s="1"/>
  <c r="II3" i="8" s="1"/>
  <c r="II2" i="8" s="1"/>
  <c r="JH39" i="8"/>
  <c r="KW32" i="8"/>
  <c r="KW31" i="8" s="1"/>
  <c r="KW30" i="8" s="1"/>
  <c r="KW29" i="8" s="1"/>
  <c r="KW28" i="8" s="1"/>
  <c r="KW27" i="8" s="1"/>
  <c r="KW26" i="8" s="1"/>
  <c r="KW25" i="8" s="1"/>
  <c r="KW24" i="8" s="1"/>
  <c r="KW23" i="8" s="1"/>
  <c r="KW22" i="8" s="1"/>
  <c r="KW21" i="8" s="1"/>
  <c r="KW20" i="8" s="1"/>
  <c r="KW19" i="8" s="1"/>
  <c r="KW18" i="8" s="1"/>
  <c r="KW17" i="8" s="1"/>
  <c r="KW16" i="8" s="1"/>
  <c r="KW15" i="8" s="1"/>
  <c r="KW14" i="8" s="1"/>
  <c r="KW13" i="8" s="1"/>
  <c r="KW12" i="8" s="1"/>
  <c r="KW11" i="8" s="1"/>
  <c r="KW10" i="8" s="1"/>
  <c r="KW9" i="8" s="1"/>
  <c r="KW8" i="8" s="1"/>
  <c r="KW7" i="8" s="1"/>
  <c r="KW6" i="8" s="1"/>
  <c r="KW5" i="8" s="1"/>
  <c r="KW4" i="8" s="1"/>
  <c r="KW3" i="8" s="1"/>
  <c r="KW2" i="8" s="1"/>
  <c r="LP29" i="8"/>
  <c r="NR20" i="8"/>
  <c r="OV15" i="8"/>
  <c r="M88" i="8"/>
  <c r="BI76" i="8"/>
  <c r="BJ76" i="8" s="1"/>
  <c r="CK69" i="8"/>
  <c r="CL69" i="8" s="1"/>
  <c r="DM64" i="8"/>
  <c r="DM63" i="8" s="1"/>
  <c r="DM62" i="8" s="1"/>
  <c r="DM61" i="8" s="1"/>
  <c r="DM60" i="8" s="1"/>
  <c r="DM59" i="8" s="1"/>
  <c r="DM58" i="8" s="1"/>
  <c r="DM57" i="8" s="1"/>
  <c r="DM56" i="8" s="1"/>
  <c r="DM55" i="8" s="1"/>
  <c r="DM54" i="8" s="1"/>
  <c r="DM53" i="8" s="1"/>
  <c r="DM52" i="8" s="1"/>
  <c r="DM51" i="8" s="1"/>
  <c r="DM50" i="8" s="1"/>
  <c r="DM49" i="8" s="1"/>
  <c r="DM48" i="8" s="1"/>
  <c r="DM47" i="8" s="1"/>
  <c r="DM46" i="8" s="1"/>
  <c r="DM45" i="8" s="1"/>
  <c r="DM44" i="8" s="1"/>
  <c r="DM43" i="8" s="1"/>
  <c r="DM42" i="8" s="1"/>
  <c r="DM41" i="8" s="1"/>
  <c r="DM40" i="8" s="1"/>
  <c r="DM39" i="8" s="1"/>
  <c r="DM38" i="8" s="1"/>
  <c r="DM37" i="8" s="1"/>
  <c r="DM36" i="8" s="1"/>
  <c r="DM35" i="8" s="1"/>
  <c r="DM34" i="8" s="1"/>
  <c r="DM33" i="8" s="1"/>
  <c r="DM32" i="8" s="1"/>
  <c r="DM31" i="8" s="1"/>
  <c r="DM30" i="8" s="1"/>
  <c r="DM29" i="8" s="1"/>
  <c r="DM28" i="8" s="1"/>
  <c r="DM27" i="8" s="1"/>
  <c r="DM26" i="8" s="1"/>
  <c r="DM25" i="8" s="1"/>
  <c r="DM24" i="8" s="1"/>
  <c r="DM23" i="8" s="1"/>
  <c r="DM22" i="8" s="1"/>
  <c r="DM21" i="8" s="1"/>
  <c r="DM20" i="8" s="1"/>
  <c r="DM19" i="8" s="1"/>
  <c r="DM18" i="8" s="1"/>
  <c r="DM17" i="8" s="1"/>
  <c r="DM16" i="8" s="1"/>
  <c r="DM15" i="8" s="1"/>
  <c r="DM14" i="8" s="1"/>
  <c r="DM13" i="8" s="1"/>
  <c r="DM12" i="8" s="1"/>
  <c r="DM11" i="8" s="1"/>
  <c r="DM10" i="8" s="1"/>
  <c r="DM9" i="8" s="1"/>
  <c r="DM8" i="8" s="1"/>
  <c r="DM7" i="8" s="1"/>
  <c r="DM6" i="8" s="1"/>
  <c r="DM5" i="8" s="1"/>
  <c r="DM4" i="8" s="1"/>
  <c r="DM3" i="8" s="1"/>
  <c r="DM2" i="8" s="1"/>
  <c r="FJ56" i="8"/>
  <c r="HE48" i="8"/>
  <c r="HE47" i="8" s="1"/>
  <c r="HE46" i="8" s="1"/>
  <c r="HE45" i="8" s="1"/>
  <c r="HE44" i="8" s="1"/>
  <c r="HE43" i="8" s="1"/>
  <c r="HE42" i="8" s="1"/>
  <c r="HE41" i="8" s="1"/>
  <c r="HE40" i="8" s="1"/>
  <c r="HE39" i="8" s="1"/>
  <c r="HE38" i="8" s="1"/>
  <c r="HE37" i="8" s="1"/>
  <c r="HE36" i="8" s="1"/>
  <c r="HE35" i="8" s="1"/>
  <c r="HE34" i="8" s="1"/>
  <c r="HE33" i="8" s="1"/>
  <c r="HE32" i="8" s="1"/>
  <c r="HE31" i="8" s="1"/>
  <c r="HE30" i="8" s="1"/>
  <c r="HE29" i="8" s="1"/>
  <c r="HE28" i="8" s="1"/>
  <c r="HE27" i="8" s="1"/>
  <c r="HE26" i="8" s="1"/>
  <c r="HE25" i="8" s="1"/>
  <c r="HE24" i="8" s="1"/>
  <c r="HE23" i="8" s="1"/>
  <c r="HE22" i="8" s="1"/>
  <c r="HE21" i="8" s="1"/>
  <c r="HE20" i="8" s="1"/>
  <c r="HE19" i="8" s="1"/>
  <c r="HE18" i="8" s="1"/>
  <c r="HE17" i="8" s="1"/>
  <c r="HE16" i="8" s="1"/>
  <c r="HE15" i="8" s="1"/>
  <c r="HE14" i="8" s="1"/>
  <c r="HE13" i="8" s="1"/>
  <c r="HE12" i="8" s="1"/>
  <c r="HE11" i="8" s="1"/>
  <c r="HE10" i="8" s="1"/>
  <c r="HE9" i="8" s="1"/>
  <c r="HE8" i="8" s="1"/>
  <c r="HE7" i="8" s="1"/>
  <c r="HE6" i="8" s="1"/>
  <c r="HE5" i="8" s="1"/>
  <c r="HE4" i="8" s="1"/>
  <c r="HE3" i="8" s="1"/>
  <c r="HE2" i="8" s="1"/>
  <c r="IU41" i="8"/>
  <c r="IU40" i="8" s="1"/>
  <c r="IU39" i="8" s="1"/>
  <c r="IU38" i="8" s="1"/>
  <c r="IU37" i="8" s="1"/>
  <c r="IU36" i="8" s="1"/>
  <c r="IU35" i="8" s="1"/>
  <c r="IU34" i="8" s="1"/>
  <c r="IU33" i="8" s="1"/>
  <c r="IU32" i="8" s="1"/>
  <c r="IU31" i="8" s="1"/>
  <c r="IU30" i="8" s="1"/>
  <c r="IU29" i="8" s="1"/>
  <c r="IU28" i="8" s="1"/>
  <c r="IU27" i="8" s="1"/>
  <c r="IU26" i="8" s="1"/>
  <c r="IU25" i="8" s="1"/>
  <c r="IU24" i="8" s="1"/>
  <c r="IU23" i="8" s="1"/>
  <c r="IU22" i="8" s="1"/>
  <c r="IU21" i="8" s="1"/>
  <c r="IU20" i="8" s="1"/>
  <c r="IU19" i="8" s="1"/>
  <c r="IU18" i="8" s="1"/>
  <c r="IU17" i="8" s="1"/>
  <c r="IU16" i="8" s="1"/>
  <c r="IU15" i="8" s="1"/>
  <c r="IU14" i="8" s="1"/>
  <c r="IU13" i="8" s="1"/>
  <c r="IU12" i="8" s="1"/>
  <c r="IU11" i="8" s="1"/>
  <c r="IU10" i="8" s="1"/>
  <c r="IU9" i="8" s="1"/>
  <c r="IU8" i="8" s="1"/>
  <c r="IU7" i="8" s="1"/>
  <c r="IU6" i="8" s="1"/>
  <c r="IU5" i="8" s="1"/>
  <c r="IU4" i="8" s="1"/>
  <c r="IU3" i="8" s="1"/>
  <c r="IU2" i="8" s="1"/>
  <c r="JA40" i="8"/>
  <c r="JA39" i="8" s="1"/>
  <c r="JA38" i="8" s="1"/>
  <c r="JA37" i="8" s="1"/>
  <c r="JA36" i="8" s="1"/>
  <c r="JA35" i="8" s="1"/>
  <c r="JA34" i="8" s="1"/>
  <c r="JA33" i="8" s="1"/>
  <c r="JA32" i="8" s="1"/>
  <c r="JA31" i="8" s="1"/>
  <c r="JA30" i="8" s="1"/>
  <c r="JA29" i="8" s="1"/>
  <c r="JA28" i="8" s="1"/>
  <c r="JA27" i="8" s="1"/>
  <c r="JA26" i="8" s="1"/>
  <c r="JA25" i="8" s="1"/>
  <c r="JA24" i="8" s="1"/>
  <c r="JA23" i="8" s="1"/>
  <c r="JA22" i="8" s="1"/>
  <c r="JA21" i="8" s="1"/>
  <c r="JA20" i="8" s="1"/>
  <c r="JA19" i="8" s="1"/>
  <c r="JA18" i="8" s="1"/>
  <c r="JA17" i="8" s="1"/>
  <c r="JA16" i="8" s="1"/>
  <c r="JA15" i="8" s="1"/>
  <c r="JA14" i="8" s="1"/>
  <c r="JA13" i="8" s="1"/>
  <c r="JA12" i="8" s="1"/>
  <c r="JA11" i="8" s="1"/>
  <c r="JA10" i="8" s="1"/>
  <c r="JA9" i="8" s="1"/>
  <c r="JA8" i="8" s="1"/>
  <c r="JA7" i="8" s="1"/>
  <c r="JA6" i="8" s="1"/>
  <c r="JA5" i="8" s="1"/>
  <c r="JA4" i="8" s="1"/>
  <c r="JA3" i="8" s="1"/>
  <c r="JA2" i="8" s="1"/>
  <c r="JS37" i="8"/>
  <c r="JS36" i="8" s="1"/>
  <c r="JS35" i="8" s="1"/>
  <c r="JS34" i="8" s="1"/>
  <c r="JS33" i="8" s="1"/>
  <c r="JS32" i="8" s="1"/>
  <c r="JS31" i="8" s="1"/>
  <c r="JS30" i="8" s="1"/>
  <c r="JS29" i="8" s="1"/>
  <c r="JS28" i="8" s="1"/>
  <c r="JS27" i="8" s="1"/>
  <c r="JS26" i="8" s="1"/>
  <c r="JS25" i="8" s="1"/>
  <c r="JS24" i="8" s="1"/>
  <c r="JS23" i="8" s="1"/>
  <c r="JS22" i="8" s="1"/>
  <c r="JS21" i="8" s="1"/>
  <c r="JS20" i="8" s="1"/>
  <c r="JS19" i="8" s="1"/>
  <c r="JS18" i="8" s="1"/>
  <c r="JS17" i="8" s="1"/>
  <c r="JS16" i="8" s="1"/>
  <c r="JS15" i="8" s="1"/>
  <c r="JS14" i="8" s="1"/>
  <c r="JS13" i="8" s="1"/>
  <c r="JS12" i="8" s="1"/>
  <c r="JS11" i="8" s="1"/>
  <c r="JS10" i="8" s="1"/>
  <c r="JS9" i="8" s="1"/>
  <c r="JS8" i="8" s="1"/>
  <c r="JS7" i="8" s="1"/>
  <c r="JS6" i="8" s="1"/>
  <c r="JS5" i="8" s="1"/>
  <c r="JS4" i="8" s="1"/>
  <c r="JS3" i="8" s="1"/>
  <c r="JS2" i="8" s="1"/>
  <c r="KE35" i="8"/>
  <c r="KE34" i="8" s="1"/>
  <c r="KE33" i="8" s="1"/>
  <c r="KE32" i="8" s="1"/>
  <c r="KE31" i="8" s="1"/>
  <c r="KE30" i="8" s="1"/>
  <c r="KE29" i="8" s="1"/>
  <c r="KE28" i="8" s="1"/>
  <c r="KE27" i="8" s="1"/>
  <c r="KE26" i="8" s="1"/>
  <c r="KE25" i="8" s="1"/>
  <c r="KE24" i="8" s="1"/>
  <c r="KE23" i="8" s="1"/>
  <c r="KE22" i="8" s="1"/>
  <c r="KE21" i="8" s="1"/>
  <c r="KE20" i="8" s="1"/>
  <c r="KE19" i="8" s="1"/>
  <c r="KE18" i="8" s="1"/>
  <c r="KE17" i="8" s="1"/>
  <c r="KE16" i="8" s="1"/>
  <c r="KE15" i="8" s="1"/>
  <c r="KE14" i="8" s="1"/>
  <c r="KE13" i="8" s="1"/>
  <c r="KE12" i="8" s="1"/>
  <c r="KE11" i="8" s="1"/>
  <c r="KE10" i="8" s="1"/>
  <c r="KE9" i="8" s="1"/>
  <c r="KE8" i="8" s="1"/>
  <c r="KE7" i="8" s="1"/>
  <c r="KE6" i="8" s="1"/>
  <c r="KE5" i="8" s="1"/>
  <c r="KE4" i="8" s="1"/>
  <c r="KE3" i="8" s="1"/>
  <c r="KE2" i="8" s="1"/>
  <c r="KK34" i="8"/>
  <c r="KK33" i="8" s="1"/>
  <c r="KK32" i="8" s="1"/>
  <c r="KK31" i="8" s="1"/>
  <c r="KK30" i="8" s="1"/>
  <c r="KK29" i="8" s="1"/>
  <c r="KK28" i="8" s="1"/>
  <c r="KK27" i="8" s="1"/>
  <c r="KK26" i="8" s="1"/>
  <c r="KK25" i="8" s="1"/>
  <c r="KK24" i="8" s="1"/>
  <c r="KK23" i="8" s="1"/>
  <c r="KK22" i="8" s="1"/>
  <c r="KK21" i="8" s="1"/>
  <c r="KK20" i="8" s="1"/>
  <c r="KK19" i="8" s="1"/>
  <c r="KK18" i="8" s="1"/>
  <c r="KK17" i="8" s="1"/>
  <c r="KK16" i="8" s="1"/>
  <c r="KK15" i="8" s="1"/>
  <c r="KK14" i="8" s="1"/>
  <c r="KK13" i="8" s="1"/>
  <c r="KK12" i="8" s="1"/>
  <c r="KK11" i="8" s="1"/>
  <c r="KK10" i="8" s="1"/>
  <c r="KK9" i="8" s="1"/>
  <c r="KK8" i="8" s="1"/>
  <c r="KK7" i="8" s="1"/>
  <c r="KK6" i="8" s="1"/>
  <c r="KK5" i="8" s="1"/>
  <c r="KK4" i="8" s="1"/>
  <c r="KK3" i="8" s="1"/>
  <c r="KK2" i="8" s="1"/>
  <c r="LD31" i="8"/>
  <c r="LI30" i="8"/>
  <c r="LI29" i="8" s="1"/>
  <c r="LI28" i="8" s="1"/>
  <c r="LI27" i="8" s="1"/>
  <c r="LI26" i="8" s="1"/>
  <c r="LI25" i="8" s="1"/>
  <c r="LI24" i="8" s="1"/>
  <c r="LI23" i="8" s="1"/>
  <c r="LI22" i="8" s="1"/>
  <c r="LI21" i="8" s="1"/>
  <c r="LI20" i="8" s="1"/>
  <c r="LI19" i="8" s="1"/>
  <c r="LI18" i="8" s="1"/>
  <c r="LI17" i="8" s="1"/>
  <c r="LI16" i="8" s="1"/>
  <c r="LI15" i="8" s="1"/>
  <c r="LI14" i="8" s="1"/>
  <c r="LI13" i="8" s="1"/>
  <c r="LI12" i="8" s="1"/>
  <c r="LI11" i="8" s="1"/>
  <c r="LI10" i="8" s="1"/>
  <c r="LI9" i="8" s="1"/>
  <c r="LI8" i="8" s="1"/>
  <c r="LI7" i="8" s="1"/>
  <c r="LI6" i="8" s="1"/>
  <c r="LI5" i="8" s="1"/>
  <c r="LI4" i="8" s="1"/>
  <c r="LI3" i="8" s="1"/>
  <c r="LI2" i="8" s="1"/>
  <c r="LU28" i="8"/>
  <c r="LU27" i="8" s="1"/>
  <c r="LU26" i="8" s="1"/>
  <c r="LU25" i="8" s="1"/>
  <c r="LU24" i="8" s="1"/>
  <c r="LU23" i="8" s="1"/>
  <c r="LU22" i="8" s="1"/>
  <c r="LU21" i="8" s="1"/>
  <c r="LU20" i="8" s="1"/>
  <c r="LU19" i="8" s="1"/>
  <c r="LU18" i="8" s="1"/>
  <c r="LU17" i="8" s="1"/>
  <c r="LU16" i="8" s="1"/>
  <c r="LU15" i="8" s="1"/>
  <c r="LU14" i="8" s="1"/>
  <c r="LU13" i="8" s="1"/>
  <c r="LU12" i="8" s="1"/>
  <c r="LU11" i="8" s="1"/>
  <c r="LU10" i="8" s="1"/>
  <c r="LU9" i="8" s="1"/>
  <c r="LU8" i="8" s="1"/>
  <c r="LU7" i="8" s="1"/>
  <c r="LU6" i="8" s="1"/>
  <c r="LU5" i="8" s="1"/>
  <c r="LU4" i="8" s="1"/>
  <c r="LU3" i="8" s="1"/>
  <c r="LU2" i="8" s="1"/>
  <c r="MN25" i="8"/>
  <c r="MS24" i="8"/>
  <c r="MS23" i="8" s="1"/>
  <c r="MS22" i="8" s="1"/>
  <c r="MS21" i="8" s="1"/>
  <c r="MS20" i="8" s="1"/>
  <c r="MS19" i="8" s="1"/>
  <c r="MS18" i="8" s="1"/>
  <c r="MS17" i="8" s="1"/>
  <c r="MS16" i="8" s="1"/>
  <c r="MS15" i="8" s="1"/>
  <c r="MS14" i="8" s="1"/>
  <c r="MS13" i="8" s="1"/>
  <c r="MS12" i="8" s="1"/>
  <c r="MS11" i="8" s="1"/>
  <c r="MS10" i="8" s="1"/>
  <c r="MS9" i="8" s="1"/>
  <c r="MS8" i="8" s="1"/>
  <c r="MS7" i="8" s="1"/>
  <c r="MS6" i="8" s="1"/>
  <c r="MS5" i="8" s="1"/>
  <c r="MS4" i="8" s="1"/>
  <c r="MS3" i="8" s="1"/>
  <c r="MS2" i="8" s="1"/>
  <c r="NW19" i="8"/>
  <c r="NW18" i="8" s="1"/>
  <c r="NW17" i="8" s="1"/>
  <c r="NW16" i="8" s="1"/>
  <c r="NW15" i="8" s="1"/>
  <c r="NW14" i="8" s="1"/>
  <c r="NW13" i="8" s="1"/>
  <c r="NW12" i="8" s="1"/>
  <c r="NW11" i="8" s="1"/>
  <c r="NW10" i="8" s="1"/>
  <c r="NW9" i="8" s="1"/>
  <c r="NW8" i="8" s="1"/>
  <c r="NW7" i="8" s="1"/>
  <c r="NW6" i="8" s="1"/>
  <c r="NW5" i="8" s="1"/>
  <c r="NW4" i="8" s="1"/>
  <c r="NW3" i="8" s="1"/>
  <c r="NW2" i="8" s="1"/>
  <c r="OC18" i="8"/>
  <c r="OC17" i="8" s="1"/>
  <c r="OC16" i="8" s="1"/>
  <c r="OC15" i="8" s="1"/>
  <c r="OC14" i="8" s="1"/>
  <c r="OC13" i="8" s="1"/>
  <c r="OC12" i="8" s="1"/>
  <c r="OC11" i="8" s="1"/>
  <c r="OC10" i="8" s="1"/>
  <c r="OC9" i="8" s="1"/>
  <c r="OC8" i="8" s="1"/>
  <c r="OC7" i="8" s="1"/>
  <c r="OC6" i="8" s="1"/>
  <c r="OC5" i="8" s="1"/>
  <c r="OC4" i="8" s="1"/>
  <c r="OC3" i="8" s="1"/>
  <c r="OC2" i="8" s="1"/>
  <c r="OI17" i="8"/>
  <c r="OI16" i="8" s="1"/>
  <c r="OI15" i="8" s="1"/>
  <c r="OI14" i="8" s="1"/>
  <c r="OI13" i="8" s="1"/>
  <c r="OI12" i="8" s="1"/>
  <c r="OI11" i="8" s="1"/>
  <c r="OI10" i="8" s="1"/>
  <c r="OI9" i="8" s="1"/>
  <c r="OI8" i="8" s="1"/>
  <c r="OI7" i="8" s="1"/>
  <c r="OI6" i="8" s="1"/>
  <c r="OI5" i="8" s="1"/>
  <c r="OI4" i="8" s="1"/>
  <c r="OI3" i="8" s="1"/>
  <c r="OI2" i="8" s="1"/>
  <c r="PH13" i="8"/>
  <c r="PM12" i="8"/>
  <c r="PM11" i="8" s="1"/>
  <c r="PM10" i="8" s="1"/>
  <c r="PM9" i="8" s="1"/>
  <c r="PM8" i="8" s="1"/>
  <c r="PM7" i="8" s="1"/>
  <c r="PM6" i="8" s="1"/>
  <c r="PM5" i="8" s="1"/>
  <c r="PM4" i="8" s="1"/>
  <c r="PM3" i="8" s="1"/>
  <c r="PM2" i="8" s="1"/>
  <c r="PS11" i="8"/>
  <c r="PS10" i="8" s="1"/>
  <c r="PS9" i="8" s="1"/>
  <c r="PS8" i="8" s="1"/>
  <c r="PS7" i="8" s="1"/>
  <c r="PS6" i="8" s="1"/>
  <c r="PS5" i="8" s="1"/>
  <c r="PS4" i="8" s="1"/>
  <c r="PS3" i="8" s="1"/>
  <c r="PS2" i="8" s="1"/>
  <c r="PY10" i="8"/>
  <c r="PY9" i="8" s="1"/>
  <c r="PY8" i="8" s="1"/>
  <c r="PY7" i="8" s="1"/>
  <c r="PY6" i="8" s="1"/>
  <c r="PY5" i="8" s="1"/>
  <c r="PY4" i="8" s="1"/>
  <c r="PY3" i="8" s="1"/>
  <c r="PY2" i="8" s="1"/>
  <c r="QE9" i="8"/>
  <c r="QE8" i="8" s="1"/>
  <c r="QE7" i="8" s="1"/>
  <c r="QE6" i="8" s="1"/>
  <c r="QE5" i="8" s="1"/>
  <c r="QE4" i="8" s="1"/>
  <c r="QE3" i="8" s="1"/>
  <c r="QE2" i="8" s="1"/>
  <c r="QK8" i="8"/>
  <c r="QK7" i="8" s="1"/>
  <c r="QK6" i="8" s="1"/>
  <c r="QK5" i="8" s="1"/>
  <c r="QK4" i="8" s="1"/>
  <c r="QK3" i="8" s="1"/>
  <c r="QK2" i="8" s="1"/>
  <c r="QR7" i="8"/>
  <c r="DT63" i="8"/>
  <c r="FP55" i="8"/>
  <c r="GN51" i="8"/>
  <c r="GT50" i="8"/>
  <c r="HL47" i="8"/>
  <c r="IC44" i="8"/>
  <c r="IC43" i="8" s="1"/>
  <c r="IC42" i="8" s="1"/>
  <c r="IC41" i="8" s="1"/>
  <c r="IC40" i="8" s="1"/>
  <c r="IC39" i="8" s="1"/>
  <c r="IC38" i="8" s="1"/>
  <c r="IC37" i="8" s="1"/>
  <c r="IC36" i="8" s="1"/>
  <c r="IC35" i="8" s="1"/>
  <c r="IC34" i="8" s="1"/>
  <c r="IC33" i="8" s="1"/>
  <c r="IC32" i="8" s="1"/>
  <c r="IC31" i="8" s="1"/>
  <c r="IC30" i="8" s="1"/>
  <c r="IC29" i="8" s="1"/>
  <c r="IC28" i="8" s="1"/>
  <c r="IC27" i="8" s="1"/>
  <c r="IC26" i="8" s="1"/>
  <c r="IC25" i="8" s="1"/>
  <c r="IC24" i="8" s="1"/>
  <c r="IC23" i="8" s="1"/>
  <c r="IC22" i="8" s="1"/>
  <c r="IC21" i="8" s="1"/>
  <c r="IC20" i="8" s="1"/>
  <c r="IC19" i="8" s="1"/>
  <c r="IC18" i="8" s="1"/>
  <c r="IC17" i="8" s="1"/>
  <c r="IC16" i="8" s="1"/>
  <c r="IC15" i="8" s="1"/>
  <c r="IC14" i="8" s="1"/>
  <c r="IC13" i="8" s="1"/>
  <c r="IC12" i="8" s="1"/>
  <c r="IC11" i="8" s="1"/>
  <c r="IC10" i="8" s="1"/>
  <c r="IC9" i="8" s="1"/>
  <c r="IC8" i="8" s="1"/>
  <c r="IC7" i="8" s="1"/>
  <c r="IC6" i="8" s="1"/>
  <c r="IC5" i="8" s="1"/>
  <c r="IC4" i="8" s="1"/>
  <c r="IC3" i="8" s="1"/>
  <c r="IC2" i="8" s="1"/>
  <c r="IP42" i="8"/>
  <c r="KQ33" i="8"/>
  <c r="KQ32" i="8" s="1"/>
  <c r="KQ31" i="8" s="1"/>
  <c r="KQ30" i="8" s="1"/>
  <c r="KQ29" i="8" s="1"/>
  <c r="KQ28" i="8" s="1"/>
  <c r="KQ27" i="8" s="1"/>
  <c r="KQ26" i="8" s="1"/>
  <c r="KQ25" i="8" s="1"/>
  <c r="KQ24" i="8" s="1"/>
  <c r="KQ23" i="8" s="1"/>
  <c r="KQ22" i="8" s="1"/>
  <c r="KQ21" i="8" s="1"/>
  <c r="KQ20" i="8" s="1"/>
  <c r="KQ19" i="8" s="1"/>
  <c r="KQ18" i="8" s="1"/>
  <c r="KQ17" i="8" s="1"/>
  <c r="KQ16" i="8" s="1"/>
  <c r="KQ15" i="8" s="1"/>
  <c r="KQ14" i="8" s="1"/>
  <c r="KQ13" i="8" s="1"/>
  <c r="KQ12" i="8" s="1"/>
  <c r="KQ11" i="8" s="1"/>
  <c r="KQ10" i="8" s="1"/>
  <c r="KQ9" i="8" s="1"/>
  <c r="KQ8" i="8" s="1"/>
  <c r="KQ7" i="8" s="1"/>
  <c r="KQ6" i="8" s="1"/>
  <c r="KQ5" i="8" s="1"/>
  <c r="KQ4" i="8" s="1"/>
  <c r="KQ3" i="8" s="1"/>
  <c r="KQ2" i="8" s="1"/>
  <c r="NF22" i="8"/>
  <c r="NK21" i="8"/>
  <c r="NK20" i="8" s="1"/>
  <c r="NK19" i="8" s="1"/>
  <c r="NK18" i="8" s="1"/>
  <c r="NK17" i="8" s="1"/>
  <c r="NK16" i="8" s="1"/>
  <c r="NK15" i="8" s="1"/>
  <c r="NK14" i="8" s="1"/>
  <c r="NK13" i="8" s="1"/>
  <c r="NK12" i="8" s="1"/>
  <c r="NK11" i="8" s="1"/>
  <c r="NK10" i="8" s="1"/>
  <c r="NK9" i="8" s="1"/>
  <c r="NK8" i="8" s="1"/>
  <c r="NK7" i="8" s="1"/>
  <c r="NK6" i="8" s="1"/>
  <c r="NK5" i="8" s="1"/>
  <c r="NK4" i="8" s="1"/>
  <c r="NK3" i="8" s="1"/>
  <c r="NK2" i="8" s="1"/>
  <c r="AC84" i="8"/>
  <c r="AD84" i="8" s="1"/>
  <c r="CV67" i="8"/>
  <c r="DH65" i="8"/>
  <c r="DZ62" i="8"/>
  <c r="EE61" i="8"/>
  <c r="EE60" i="8" s="1"/>
  <c r="EE59" i="8" s="1"/>
  <c r="EE58" i="8" s="1"/>
  <c r="EE57" i="8" s="1"/>
  <c r="EE56" i="8" s="1"/>
  <c r="EE55" i="8" s="1"/>
  <c r="EE54" i="8" s="1"/>
  <c r="EE53" i="8" s="1"/>
  <c r="EE52" i="8" s="1"/>
  <c r="EE51" i="8" s="1"/>
  <c r="EE50" i="8" s="1"/>
  <c r="EE49" i="8" s="1"/>
  <c r="EE48" i="8" s="1"/>
  <c r="EE47" i="8" s="1"/>
  <c r="EE46" i="8" s="1"/>
  <c r="EE45" i="8" s="1"/>
  <c r="EE44" i="8" s="1"/>
  <c r="EE43" i="8" s="1"/>
  <c r="EE42" i="8" s="1"/>
  <c r="EE41" i="8" s="1"/>
  <c r="EE40" i="8" s="1"/>
  <c r="EE39" i="8" s="1"/>
  <c r="EE38" i="8" s="1"/>
  <c r="EE37" i="8" s="1"/>
  <c r="EE36" i="8" s="1"/>
  <c r="EE35" i="8" s="1"/>
  <c r="EE34" i="8" s="1"/>
  <c r="EE33" i="8" s="1"/>
  <c r="EE32" i="8" s="1"/>
  <c r="EE31" i="8" s="1"/>
  <c r="EE30" i="8" s="1"/>
  <c r="EE29" i="8" s="1"/>
  <c r="EE28" i="8" s="1"/>
  <c r="EE27" i="8" s="1"/>
  <c r="EE26" i="8" s="1"/>
  <c r="EE25" i="8" s="1"/>
  <c r="EE24" i="8" s="1"/>
  <c r="EE23" i="8" s="1"/>
  <c r="EE22" i="8" s="1"/>
  <c r="EE21" i="8" s="1"/>
  <c r="EE20" i="8" s="1"/>
  <c r="EE19" i="8" s="1"/>
  <c r="EE18" i="8" s="1"/>
  <c r="EE17" i="8" s="1"/>
  <c r="EE16" i="8" s="1"/>
  <c r="EE15" i="8" s="1"/>
  <c r="EE14" i="8" s="1"/>
  <c r="EE13" i="8" s="1"/>
  <c r="EE12" i="8" s="1"/>
  <c r="EE11" i="8" s="1"/>
  <c r="EE10" i="8" s="1"/>
  <c r="EE9" i="8" s="1"/>
  <c r="EE8" i="8" s="1"/>
  <c r="EE7" i="8" s="1"/>
  <c r="EE6" i="8" s="1"/>
  <c r="EE5" i="8" s="1"/>
  <c r="EE4" i="8" s="1"/>
  <c r="EE3" i="8" s="1"/>
  <c r="EE2" i="8" s="1"/>
  <c r="GA53" i="8"/>
  <c r="GA52" i="8" s="1"/>
  <c r="GA51" i="8" s="1"/>
  <c r="GA50" i="8" s="1"/>
  <c r="GA49" i="8" s="1"/>
  <c r="GA48" i="8" s="1"/>
  <c r="GA47" i="8" s="1"/>
  <c r="GA46" i="8" s="1"/>
  <c r="GA45" i="8" s="1"/>
  <c r="GA44" i="8" s="1"/>
  <c r="GA43" i="8" s="1"/>
  <c r="GA42" i="8" s="1"/>
  <c r="GA41" i="8" s="1"/>
  <c r="GA40" i="8" s="1"/>
  <c r="GA39" i="8" s="1"/>
  <c r="GA38" i="8" s="1"/>
  <c r="GA37" i="8" s="1"/>
  <c r="GA36" i="8" s="1"/>
  <c r="GA35" i="8" s="1"/>
  <c r="GA34" i="8" s="1"/>
  <c r="GA33" i="8" s="1"/>
  <c r="GA32" i="8" s="1"/>
  <c r="GA31" i="8" s="1"/>
  <c r="GA30" i="8" s="1"/>
  <c r="GA29" i="8" s="1"/>
  <c r="GA28" i="8" s="1"/>
  <c r="GA27" i="8" s="1"/>
  <c r="GA26" i="8" s="1"/>
  <c r="GA25" i="8" s="1"/>
  <c r="GA24" i="8" s="1"/>
  <c r="GA23" i="8" s="1"/>
  <c r="GA22" i="8" s="1"/>
  <c r="GA21" i="8" s="1"/>
  <c r="GA20" i="8" s="1"/>
  <c r="GA19" i="8" s="1"/>
  <c r="GA18" i="8" s="1"/>
  <c r="GA17" i="8" s="1"/>
  <c r="GA16" i="8" s="1"/>
  <c r="GA15" i="8" s="1"/>
  <c r="GA14" i="8" s="1"/>
  <c r="GA13" i="8" s="1"/>
  <c r="GA12" i="8" s="1"/>
  <c r="GA11" i="8" s="1"/>
  <c r="GA10" i="8" s="1"/>
  <c r="GA9" i="8" s="1"/>
  <c r="GA8" i="8" s="1"/>
  <c r="GA7" i="8" s="1"/>
  <c r="GA6" i="8" s="1"/>
  <c r="GA5" i="8" s="1"/>
  <c r="GA4" i="8" s="1"/>
  <c r="GA3" i="8" s="1"/>
  <c r="GA2" i="8" s="1"/>
  <c r="GZ49" i="8"/>
  <c r="HR46" i="8"/>
  <c r="ID44" i="8"/>
  <c r="IJ43" i="8"/>
  <c r="JN38" i="8"/>
  <c r="JZ36" i="8"/>
  <c r="KX32" i="8"/>
  <c r="LC31" i="8"/>
  <c r="LC30" i="8" s="1"/>
  <c r="LC29" i="8" s="1"/>
  <c r="LC28" i="8" s="1"/>
  <c r="LC27" i="8" s="1"/>
  <c r="LC26" i="8" s="1"/>
  <c r="LC25" i="8" s="1"/>
  <c r="LC24" i="8" s="1"/>
  <c r="LC23" i="8" s="1"/>
  <c r="LC22" i="8" s="1"/>
  <c r="LC21" i="8" s="1"/>
  <c r="LC20" i="8" s="1"/>
  <c r="LC19" i="8" s="1"/>
  <c r="LC18" i="8" s="1"/>
  <c r="LC17" i="8" s="1"/>
  <c r="LC16" i="8" s="1"/>
  <c r="LC15" i="8" s="1"/>
  <c r="LC14" i="8" s="1"/>
  <c r="LC13" i="8" s="1"/>
  <c r="LC12" i="8" s="1"/>
  <c r="LC11" i="8" s="1"/>
  <c r="LC10" i="8" s="1"/>
  <c r="LC9" i="8" s="1"/>
  <c r="LC8" i="8" s="1"/>
  <c r="LC7" i="8" s="1"/>
  <c r="LC6" i="8" s="1"/>
  <c r="LC5" i="8" s="1"/>
  <c r="LC4" i="8" s="1"/>
  <c r="LC3" i="8" s="1"/>
  <c r="LC2" i="8" s="1"/>
  <c r="MG26" i="8"/>
  <c r="MG25" i="8" s="1"/>
  <c r="MG24" i="8" s="1"/>
  <c r="MG23" i="8" s="1"/>
  <c r="MG22" i="8" s="1"/>
  <c r="MG21" i="8" s="1"/>
  <c r="MG20" i="8" s="1"/>
  <c r="MG19" i="8" s="1"/>
  <c r="MG18" i="8" s="1"/>
  <c r="MG17" i="8" s="1"/>
  <c r="MG16" i="8" s="1"/>
  <c r="MG15" i="8" s="1"/>
  <c r="MG14" i="8" s="1"/>
  <c r="MG13" i="8" s="1"/>
  <c r="MG12" i="8" s="1"/>
  <c r="MG11" i="8" s="1"/>
  <c r="MG10" i="8" s="1"/>
  <c r="MG9" i="8" s="1"/>
  <c r="MG8" i="8" s="1"/>
  <c r="MG7" i="8" s="1"/>
  <c r="MG6" i="8" s="1"/>
  <c r="MG5" i="8" s="1"/>
  <c r="MG4" i="8" s="1"/>
  <c r="MG3" i="8" s="1"/>
  <c r="MG2" i="8" s="1"/>
  <c r="MM25" i="8"/>
  <c r="MM24" i="8" s="1"/>
  <c r="MM23" i="8" s="1"/>
  <c r="MM22" i="8" s="1"/>
  <c r="MM21" i="8" s="1"/>
  <c r="MM20" i="8" s="1"/>
  <c r="MM19" i="8" s="1"/>
  <c r="MM18" i="8" s="1"/>
  <c r="MM17" i="8" s="1"/>
  <c r="MM16" i="8" s="1"/>
  <c r="MM15" i="8" s="1"/>
  <c r="MM14" i="8" s="1"/>
  <c r="MM13" i="8" s="1"/>
  <c r="MM12" i="8" s="1"/>
  <c r="MM11" i="8" s="1"/>
  <c r="MM10" i="8" s="1"/>
  <c r="MM9" i="8" s="1"/>
  <c r="MM8" i="8" s="1"/>
  <c r="MM7" i="8" s="1"/>
  <c r="MM6" i="8" s="1"/>
  <c r="MM5" i="8" s="1"/>
  <c r="MM4" i="8" s="1"/>
  <c r="MM3" i="8" s="1"/>
  <c r="MM2" i="8" s="1"/>
  <c r="NL21" i="8"/>
  <c r="PB14" i="8"/>
  <c r="PG13" i="8"/>
  <c r="PG12" i="8" s="1"/>
  <c r="PG11" i="8" s="1"/>
  <c r="PG10" i="8" s="1"/>
  <c r="PG9" i="8" s="1"/>
  <c r="PG8" i="8" s="1"/>
  <c r="PG7" i="8" s="1"/>
  <c r="PG6" i="8" s="1"/>
  <c r="PG5" i="8" s="1"/>
  <c r="PG4" i="8" s="1"/>
  <c r="PG3" i="8" s="1"/>
  <c r="PG2" i="8" s="1"/>
  <c r="QQ7" i="8"/>
  <c r="QQ6" i="8" s="1"/>
  <c r="QQ5" i="8" s="1"/>
  <c r="QQ4" i="8" s="1"/>
  <c r="QQ3" i="8" s="1"/>
  <c r="QQ2" i="8" s="1"/>
  <c r="MZ23" i="8"/>
  <c r="OP16" i="8"/>
  <c r="PA14" i="8"/>
  <c r="PA13" i="8" s="1"/>
  <c r="PA12" i="8" s="1"/>
  <c r="PA11" i="8" s="1"/>
  <c r="PA10" i="8" s="1"/>
  <c r="PA9" i="8" s="1"/>
  <c r="PA8" i="8" s="1"/>
  <c r="PA7" i="8" s="1"/>
  <c r="PA6" i="8" s="1"/>
  <c r="PA5" i="8" s="1"/>
  <c r="PA4" i="8" s="1"/>
  <c r="PA3" i="8" s="1"/>
  <c r="PA2" i="8" s="1"/>
  <c r="IJ43" i="1"/>
  <c r="IJ42" i="1" s="1"/>
  <c r="IJ41" i="1" s="1"/>
  <c r="IJ40" i="1" s="1"/>
  <c r="IJ39" i="1" s="1"/>
  <c r="IJ38" i="1" s="1"/>
  <c r="IJ37" i="1" s="1"/>
  <c r="IJ36" i="1" s="1"/>
  <c r="IJ35" i="1" s="1"/>
  <c r="IJ34" i="1" s="1"/>
  <c r="IJ33" i="1" s="1"/>
  <c r="IJ32" i="1" s="1"/>
  <c r="IJ31" i="1" s="1"/>
  <c r="IJ30" i="1" s="1"/>
  <c r="IJ29" i="1" s="1"/>
  <c r="IJ28" i="1" s="1"/>
  <c r="IJ27" i="1" s="1"/>
  <c r="IJ26" i="1" s="1"/>
  <c r="IJ25" i="1" s="1"/>
  <c r="IJ24" i="1" s="1"/>
  <c r="IJ23" i="1" s="1"/>
  <c r="IJ22" i="1" s="1"/>
  <c r="IJ21" i="1" s="1"/>
  <c r="IJ20" i="1" s="1"/>
  <c r="IJ19" i="1" s="1"/>
  <c r="IJ18" i="1" s="1"/>
  <c r="IJ17" i="1" s="1"/>
  <c r="IJ16" i="1" s="1"/>
  <c r="IJ15" i="1" s="1"/>
  <c r="IJ14" i="1" s="1"/>
  <c r="IJ13" i="1" s="1"/>
  <c r="IJ12" i="1" s="1"/>
  <c r="IJ11" i="1" s="1"/>
  <c r="IJ10" i="1" s="1"/>
  <c r="IJ9" i="1" s="1"/>
  <c r="IJ8" i="1" s="1"/>
  <c r="IJ7" i="1" s="1"/>
  <c r="IJ6" i="1" s="1"/>
  <c r="IJ5" i="1" s="1"/>
  <c r="IJ4" i="1" s="1"/>
  <c r="IJ3" i="1" s="1"/>
  <c r="IJ2" i="1" s="1"/>
  <c r="BI76" i="1"/>
  <c r="BI75" i="1" s="1"/>
  <c r="BI74" i="1" s="1"/>
  <c r="BI73" i="1" s="1"/>
  <c r="BI72" i="1" s="1"/>
  <c r="BI71" i="1" s="1"/>
  <c r="BI70" i="1" s="1"/>
  <c r="BI69" i="1" s="1"/>
  <c r="BI68" i="1" s="1"/>
  <c r="BI67" i="1" s="1"/>
  <c r="BI66" i="1" s="1"/>
  <c r="BI65" i="1" s="1"/>
  <c r="BI64" i="1" s="1"/>
  <c r="BI63" i="1" s="1"/>
  <c r="BI62" i="1" s="1"/>
  <c r="BI61" i="1" s="1"/>
  <c r="BI60" i="1" s="1"/>
  <c r="BI59" i="1" s="1"/>
  <c r="BI58" i="1" s="1"/>
  <c r="BI57" i="1" s="1"/>
  <c r="BI56" i="1" s="1"/>
  <c r="BI55" i="1" s="1"/>
  <c r="BI54" i="1" s="1"/>
  <c r="BI53" i="1" s="1"/>
  <c r="BI52" i="1" s="1"/>
  <c r="BI51" i="1" s="1"/>
  <c r="BI50" i="1" s="1"/>
  <c r="BI49" i="1" s="1"/>
  <c r="BI48" i="1" s="1"/>
  <c r="BI47" i="1" s="1"/>
  <c r="BI46" i="1" s="1"/>
  <c r="BI45" i="1" s="1"/>
  <c r="BI44" i="1" s="1"/>
  <c r="BI43" i="1" s="1"/>
  <c r="BI42" i="1" s="1"/>
  <c r="BI41" i="1" s="1"/>
  <c r="BI40" i="1" s="1"/>
  <c r="BI39" i="1" s="1"/>
  <c r="BI38" i="1" s="1"/>
  <c r="BI37" i="1" s="1"/>
  <c r="BI36" i="1" s="1"/>
  <c r="BI35" i="1" s="1"/>
  <c r="BI34" i="1" s="1"/>
  <c r="BI33" i="1" s="1"/>
  <c r="BI32" i="1" s="1"/>
  <c r="BI31" i="1" s="1"/>
  <c r="BI30" i="1" s="1"/>
  <c r="BI29" i="1" s="1"/>
  <c r="BI28" i="1" s="1"/>
  <c r="BI27" i="1" s="1"/>
  <c r="BI26" i="1" s="1"/>
  <c r="BI25" i="1" s="1"/>
  <c r="BI24" i="1" s="1"/>
  <c r="BI23" i="1" s="1"/>
  <c r="BI22" i="1" s="1"/>
  <c r="BI21" i="1" s="1"/>
  <c r="BI20" i="1" s="1"/>
  <c r="BI19" i="1" s="1"/>
  <c r="BI18" i="1" s="1"/>
  <c r="BI17" i="1" s="1"/>
  <c r="BI16" i="1" s="1"/>
  <c r="BI15" i="1" s="1"/>
  <c r="BI14" i="1" s="1"/>
  <c r="BI13" i="1" s="1"/>
  <c r="BI12" i="1" s="1"/>
  <c r="BI11" i="1" s="1"/>
  <c r="BI10" i="1" s="1"/>
  <c r="BI9" i="1" s="1"/>
  <c r="BI8" i="1" s="1"/>
  <c r="BI7" i="1" s="1"/>
  <c r="BI6" i="1" s="1"/>
  <c r="BI5" i="1" s="1"/>
  <c r="BI4" i="1" s="1"/>
  <c r="BI3" i="1" s="1"/>
  <c r="BI2" i="1" s="1"/>
  <c r="EL60" i="1"/>
  <c r="EL59" i="1" s="1"/>
  <c r="EL58" i="1" s="1"/>
  <c r="EL57" i="1" s="1"/>
  <c r="EL56" i="1" s="1"/>
  <c r="EL55" i="1" s="1"/>
  <c r="EL54" i="1" s="1"/>
  <c r="EL53" i="1" s="1"/>
  <c r="EL52" i="1" s="1"/>
  <c r="EL51" i="1" s="1"/>
  <c r="EL50" i="1" s="1"/>
  <c r="EL49" i="1" s="1"/>
  <c r="EL48" i="1" s="1"/>
  <c r="EL47" i="1" s="1"/>
  <c r="EL46" i="1" s="1"/>
  <c r="EL45" i="1" s="1"/>
  <c r="EL44" i="1" s="1"/>
  <c r="EL43" i="1" s="1"/>
  <c r="EL42" i="1" s="1"/>
  <c r="EL41" i="1" s="1"/>
  <c r="EL40" i="1" s="1"/>
  <c r="EL39" i="1" s="1"/>
  <c r="EL38" i="1" s="1"/>
  <c r="EL37" i="1" s="1"/>
  <c r="EL36" i="1" s="1"/>
  <c r="EL35" i="1" s="1"/>
  <c r="EL34" i="1" s="1"/>
  <c r="EL33" i="1" s="1"/>
  <c r="EL32" i="1" s="1"/>
  <c r="EL31" i="1" s="1"/>
  <c r="EL30" i="1" s="1"/>
  <c r="EL29" i="1" s="1"/>
  <c r="EL28" i="1" s="1"/>
  <c r="EL27" i="1" s="1"/>
  <c r="EL26" i="1" s="1"/>
  <c r="EL25" i="1" s="1"/>
  <c r="EL24" i="1" s="1"/>
  <c r="EL23" i="1" s="1"/>
  <c r="EL22" i="1" s="1"/>
  <c r="EL21" i="1" s="1"/>
  <c r="EL20" i="1" s="1"/>
  <c r="EL19" i="1" s="1"/>
  <c r="EL18" i="1" s="1"/>
  <c r="EL17" i="1" s="1"/>
  <c r="EL16" i="1" s="1"/>
  <c r="EL15" i="1" s="1"/>
  <c r="EL14" i="1" s="1"/>
  <c r="EL13" i="1" s="1"/>
  <c r="EL12" i="1" s="1"/>
  <c r="EL11" i="1" s="1"/>
  <c r="EL10" i="1" s="1"/>
  <c r="EL9" i="1" s="1"/>
  <c r="EL8" i="1" s="1"/>
  <c r="EL7" i="1" s="1"/>
  <c r="EL6" i="1" s="1"/>
  <c r="EL5" i="1" s="1"/>
  <c r="EL4" i="1" s="1"/>
  <c r="EL3" i="1" s="1"/>
  <c r="EL2" i="1" s="1"/>
  <c r="HX45" i="1"/>
  <c r="HX44" i="1" s="1"/>
  <c r="HX43" i="1" s="1"/>
  <c r="HX42" i="1" s="1"/>
  <c r="HX41" i="1" s="1"/>
  <c r="HX40" i="1" s="1"/>
  <c r="HX39" i="1" s="1"/>
  <c r="HX38" i="1" s="1"/>
  <c r="HX37" i="1" s="1"/>
  <c r="HX36" i="1" s="1"/>
  <c r="HX35" i="1" s="1"/>
  <c r="HX34" i="1" s="1"/>
  <c r="HX33" i="1" s="1"/>
  <c r="HX32" i="1" s="1"/>
  <c r="HX31" i="1" s="1"/>
  <c r="HX30" i="1" s="1"/>
  <c r="HX29" i="1" s="1"/>
  <c r="HX28" i="1" s="1"/>
  <c r="HX27" i="1" s="1"/>
  <c r="HX26" i="1" s="1"/>
  <c r="HX25" i="1" s="1"/>
  <c r="HX24" i="1" s="1"/>
  <c r="HX23" i="1" s="1"/>
  <c r="HX22" i="1" s="1"/>
  <c r="HX21" i="1" s="1"/>
  <c r="HX20" i="1" s="1"/>
  <c r="HX19" i="1" s="1"/>
  <c r="HX18" i="1" s="1"/>
  <c r="HX17" i="1" s="1"/>
  <c r="HX16" i="1" s="1"/>
  <c r="HX15" i="1" s="1"/>
  <c r="HX14" i="1" s="1"/>
  <c r="HX13" i="1" s="1"/>
  <c r="HX12" i="1" s="1"/>
  <c r="HX11" i="1" s="1"/>
  <c r="HX10" i="1" s="1"/>
  <c r="HX9" i="1" s="1"/>
  <c r="HX8" i="1" s="1"/>
  <c r="HX7" i="1" s="1"/>
  <c r="HX6" i="1" s="1"/>
  <c r="HX5" i="1" s="1"/>
  <c r="HX4" i="1" s="1"/>
  <c r="HX3" i="1" s="1"/>
  <c r="HX2" i="1" s="1"/>
  <c r="LP29" i="1"/>
  <c r="LP28" i="1" s="1"/>
  <c r="LP27" i="1" s="1"/>
  <c r="LP26" i="1" s="1"/>
  <c r="LP25" i="1" s="1"/>
  <c r="LP24" i="1" s="1"/>
  <c r="LP23" i="1" s="1"/>
  <c r="LP22" i="1" s="1"/>
  <c r="LP21" i="1" s="1"/>
  <c r="LP20" i="1" s="1"/>
  <c r="LP19" i="1" s="1"/>
  <c r="LP18" i="1" s="1"/>
  <c r="LP17" i="1" s="1"/>
  <c r="LP16" i="1" s="1"/>
  <c r="LP15" i="1" s="1"/>
  <c r="LP14" i="1" s="1"/>
  <c r="LP13" i="1" s="1"/>
  <c r="LP12" i="1" s="1"/>
  <c r="LP11" i="1" s="1"/>
  <c r="LP10" i="1" s="1"/>
  <c r="LP9" i="1" s="1"/>
  <c r="LP8" i="1" s="1"/>
  <c r="LP7" i="1" s="1"/>
  <c r="LP6" i="1" s="1"/>
  <c r="LP5" i="1" s="1"/>
  <c r="LP4" i="1" s="1"/>
  <c r="LP3" i="1" s="1"/>
  <c r="LP2" i="1" s="1"/>
  <c r="QR7" i="1"/>
  <c r="QR6" i="1" s="1"/>
  <c r="QR5" i="1" s="1"/>
  <c r="QR4" i="1" s="1"/>
  <c r="QR3" i="1" s="1"/>
  <c r="QR2" i="1" s="1"/>
  <c r="JH39" i="1"/>
  <c r="JH38" i="1" s="1"/>
  <c r="JH37" i="1" s="1"/>
  <c r="JH36" i="1" s="1"/>
  <c r="JH35" i="1" s="1"/>
  <c r="JH34" i="1" s="1"/>
  <c r="JH33" i="1" s="1"/>
  <c r="JH32" i="1" s="1"/>
  <c r="JH31" i="1" s="1"/>
  <c r="JH30" i="1" s="1"/>
  <c r="JH29" i="1" s="1"/>
  <c r="JH28" i="1" s="1"/>
  <c r="JH27" i="1" s="1"/>
  <c r="JH26" i="1" s="1"/>
  <c r="JH25" i="1" s="1"/>
  <c r="JH24" i="1" s="1"/>
  <c r="JH23" i="1" s="1"/>
  <c r="JH22" i="1" s="1"/>
  <c r="JH21" i="1" s="1"/>
  <c r="JH20" i="1" s="1"/>
  <c r="JH19" i="1" s="1"/>
  <c r="JH18" i="1" s="1"/>
  <c r="JH17" i="1" s="1"/>
  <c r="JH16" i="1" s="1"/>
  <c r="JH15" i="1" s="1"/>
  <c r="JH14" i="1" s="1"/>
  <c r="JH13" i="1" s="1"/>
  <c r="JH12" i="1" s="1"/>
  <c r="JH11" i="1" s="1"/>
  <c r="JH10" i="1" s="1"/>
  <c r="JH9" i="1" s="1"/>
  <c r="JH8" i="1" s="1"/>
  <c r="JH7" i="1" s="1"/>
  <c r="JH6" i="1" s="1"/>
  <c r="JH5" i="1" s="1"/>
  <c r="JH4" i="1" s="1"/>
  <c r="JH3" i="1" s="1"/>
  <c r="JH2" i="1" s="1"/>
  <c r="BM75" i="1"/>
  <c r="BM74" i="1" s="1"/>
  <c r="BM73" i="1" s="1"/>
  <c r="BM72" i="1" s="1"/>
  <c r="BM71" i="1" s="1"/>
  <c r="BM70" i="1" s="1"/>
  <c r="BM69" i="1" s="1"/>
  <c r="BM68" i="1" s="1"/>
  <c r="BM67" i="1" s="1"/>
  <c r="BM66" i="1" s="1"/>
  <c r="BM65" i="1" s="1"/>
  <c r="BM64" i="1" s="1"/>
  <c r="BM63" i="1" s="1"/>
  <c r="BM62" i="1" s="1"/>
  <c r="BM61" i="1" s="1"/>
  <c r="BM60" i="1" s="1"/>
  <c r="BM59" i="1" s="1"/>
  <c r="BM58" i="1" s="1"/>
  <c r="BM57" i="1" s="1"/>
  <c r="BM56" i="1" s="1"/>
  <c r="BM55" i="1" s="1"/>
  <c r="BM54" i="1" s="1"/>
  <c r="BM53" i="1" s="1"/>
  <c r="BM52" i="1" s="1"/>
  <c r="BM51" i="1" s="1"/>
  <c r="BM50" i="1" s="1"/>
  <c r="BM49" i="1" s="1"/>
  <c r="BM48" i="1" s="1"/>
  <c r="BM47" i="1" s="1"/>
  <c r="BM46" i="1" s="1"/>
  <c r="BM45" i="1" s="1"/>
  <c r="BM44" i="1" s="1"/>
  <c r="BM43" i="1" s="1"/>
  <c r="BM42" i="1" s="1"/>
  <c r="BM41" i="1" s="1"/>
  <c r="BM40" i="1" s="1"/>
  <c r="BM39" i="1" s="1"/>
  <c r="BM38" i="1" s="1"/>
  <c r="BM37" i="1" s="1"/>
  <c r="BM36" i="1" s="1"/>
  <c r="BM35" i="1" s="1"/>
  <c r="BM34" i="1" s="1"/>
  <c r="BM33" i="1" s="1"/>
  <c r="BM32" i="1" s="1"/>
  <c r="BM31" i="1" s="1"/>
  <c r="BM30" i="1" s="1"/>
  <c r="BM29" i="1" s="1"/>
  <c r="BM28" i="1" s="1"/>
  <c r="BM27" i="1" s="1"/>
  <c r="BM26" i="1" s="1"/>
  <c r="BM25" i="1" s="1"/>
  <c r="BM24" i="1" s="1"/>
  <c r="BM23" i="1" s="1"/>
  <c r="BM22" i="1" s="1"/>
  <c r="BM21" i="1" s="1"/>
  <c r="BM20" i="1" s="1"/>
  <c r="BM19" i="1" s="1"/>
  <c r="BM18" i="1" s="1"/>
  <c r="BM17" i="1" s="1"/>
  <c r="BM16" i="1" s="1"/>
  <c r="BM15" i="1" s="1"/>
  <c r="BM14" i="1" s="1"/>
  <c r="BM13" i="1" s="1"/>
  <c r="BM12" i="1" s="1"/>
  <c r="BM11" i="1" s="1"/>
  <c r="BM10" i="1" s="1"/>
  <c r="BM9" i="1" s="1"/>
  <c r="BM8" i="1" s="1"/>
  <c r="BM7" i="1" s="1"/>
  <c r="BM6" i="1" s="1"/>
  <c r="BM5" i="1" s="1"/>
  <c r="BM4" i="1" s="1"/>
  <c r="BM3" i="1" s="1"/>
  <c r="BM2" i="1" s="1"/>
  <c r="ER59" i="1"/>
  <c r="ER58" i="1" s="1"/>
  <c r="ER57" i="1" s="1"/>
  <c r="ER56" i="1" s="1"/>
  <c r="ER55" i="1" s="1"/>
  <c r="ER54" i="1" s="1"/>
  <c r="ER53" i="1" s="1"/>
  <c r="ER52" i="1" s="1"/>
  <c r="ER51" i="1" s="1"/>
  <c r="ER50" i="1" s="1"/>
  <c r="ER49" i="1" s="1"/>
  <c r="ER48" i="1" s="1"/>
  <c r="ER47" i="1" s="1"/>
  <c r="ER46" i="1" s="1"/>
  <c r="ER45" i="1" s="1"/>
  <c r="ER44" i="1" s="1"/>
  <c r="ER43" i="1" s="1"/>
  <c r="ER42" i="1" s="1"/>
  <c r="ER41" i="1" s="1"/>
  <c r="ER40" i="1" s="1"/>
  <c r="ER39" i="1" s="1"/>
  <c r="ER38" i="1" s="1"/>
  <c r="ER37" i="1" s="1"/>
  <c r="ER36" i="1" s="1"/>
  <c r="ER35" i="1" s="1"/>
  <c r="ER34" i="1" s="1"/>
  <c r="ER33" i="1" s="1"/>
  <c r="ER32" i="1" s="1"/>
  <c r="ER31" i="1" s="1"/>
  <c r="ER30" i="1" s="1"/>
  <c r="ER29" i="1" s="1"/>
  <c r="ER28" i="1" s="1"/>
  <c r="ER27" i="1" s="1"/>
  <c r="ER26" i="1" s="1"/>
  <c r="ER25" i="1" s="1"/>
  <c r="ER24" i="1" s="1"/>
  <c r="ER23" i="1" s="1"/>
  <c r="ER22" i="1" s="1"/>
  <c r="ER21" i="1" s="1"/>
  <c r="ER20" i="1" s="1"/>
  <c r="ER19" i="1" s="1"/>
  <c r="ER18" i="1" s="1"/>
  <c r="ER17" i="1" s="1"/>
  <c r="ER16" i="1" s="1"/>
  <c r="ER15" i="1" s="1"/>
  <c r="ER14" i="1" s="1"/>
  <c r="ER13" i="1" s="1"/>
  <c r="ER12" i="1" s="1"/>
  <c r="ER11" i="1" s="1"/>
  <c r="ER10" i="1" s="1"/>
  <c r="ER9" i="1" s="1"/>
  <c r="ER8" i="1" s="1"/>
  <c r="ER7" i="1" s="1"/>
  <c r="ER6" i="1" s="1"/>
  <c r="ER5" i="1" s="1"/>
  <c r="ER4" i="1" s="1"/>
  <c r="ER3" i="1" s="1"/>
  <c r="ER2" i="1" s="1"/>
  <c r="ID44" i="1"/>
  <c r="ID43" i="1" s="1"/>
  <c r="ID42" i="1" s="1"/>
  <c r="ID41" i="1" s="1"/>
  <c r="ID40" i="1" s="1"/>
  <c r="ID39" i="1" s="1"/>
  <c r="ID38" i="1" s="1"/>
  <c r="ID37" i="1" s="1"/>
  <c r="ID36" i="1" s="1"/>
  <c r="ID35" i="1" s="1"/>
  <c r="ID34" i="1" s="1"/>
  <c r="ID33" i="1" s="1"/>
  <c r="ID32" i="1" s="1"/>
  <c r="ID31" i="1" s="1"/>
  <c r="ID30" i="1" s="1"/>
  <c r="ID29" i="1" s="1"/>
  <c r="ID28" i="1" s="1"/>
  <c r="ID27" i="1" s="1"/>
  <c r="ID26" i="1" s="1"/>
  <c r="ID25" i="1" s="1"/>
  <c r="ID24" i="1" s="1"/>
  <c r="ID23" i="1" s="1"/>
  <c r="ID22" i="1" s="1"/>
  <c r="ID21" i="1" s="1"/>
  <c r="ID20" i="1" s="1"/>
  <c r="ID19" i="1" s="1"/>
  <c r="ID18" i="1" s="1"/>
  <c r="ID17" i="1" s="1"/>
  <c r="ID16" i="1" s="1"/>
  <c r="ID15" i="1" s="1"/>
  <c r="ID14" i="1" s="1"/>
  <c r="ID13" i="1" s="1"/>
  <c r="ID12" i="1" s="1"/>
  <c r="ID11" i="1" s="1"/>
  <c r="ID10" i="1" s="1"/>
  <c r="ID9" i="1" s="1"/>
  <c r="ID8" i="1" s="1"/>
  <c r="ID7" i="1" s="1"/>
  <c r="ID6" i="1" s="1"/>
  <c r="ID5" i="1" s="1"/>
  <c r="ID4" i="1" s="1"/>
  <c r="ID3" i="1" s="1"/>
  <c r="ID2" i="1" s="1"/>
  <c r="LV28" i="1"/>
  <c r="LV27" i="1" s="1"/>
  <c r="LV26" i="1" s="1"/>
  <c r="LV25" i="1" s="1"/>
  <c r="LV24" i="1" s="1"/>
  <c r="LV23" i="1" s="1"/>
  <c r="LV22" i="1" s="1"/>
  <c r="LV21" i="1" s="1"/>
  <c r="LV20" i="1" s="1"/>
  <c r="LV19" i="1" s="1"/>
  <c r="LV18" i="1" s="1"/>
  <c r="LV17" i="1" s="1"/>
  <c r="LV16" i="1" s="1"/>
  <c r="LV15" i="1" s="1"/>
  <c r="LV14" i="1" s="1"/>
  <c r="LV13" i="1" s="1"/>
  <c r="LV12" i="1" s="1"/>
  <c r="LV11" i="1" s="1"/>
  <c r="LV10" i="1" s="1"/>
  <c r="LV9" i="1" s="1"/>
  <c r="LV8" i="1" s="1"/>
  <c r="LV7" i="1" s="1"/>
  <c r="LV6" i="1" s="1"/>
  <c r="LV5" i="1" s="1"/>
  <c r="LV4" i="1" s="1"/>
  <c r="LV3" i="1" s="1"/>
  <c r="LV2" i="1" s="1"/>
  <c r="E90" i="1"/>
  <c r="E89" i="1" s="1"/>
  <c r="MB26" i="8"/>
  <c r="MB25" i="8" s="1"/>
  <c r="QF9" i="1"/>
  <c r="QF8" i="1" s="1"/>
  <c r="QF7" i="1" s="1"/>
  <c r="QF6" i="1" s="1"/>
  <c r="QF5" i="1" s="1"/>
  <c r="QF4" i="1" s="1"/>
  <c r="QF3" i="1" s="1"/>
  <c r="QF2" i="1" s="1"/>
  <c r="CG70" i="1"/>
  <c r="CG69" i="1" s="1"/>
  <c r="CG68" i="1" s="1"/>
  <c r="CG67" i="1" s="1"/>
  <c r="CG66" i="1" s="1"/>
  <c r="CG65" i="1" s="1"/>
  <c r="CG64" i="1" s="1"/>
  <c r="CG63" i="1" s="1"/>
  <c r="CG62" i="1" s="1"/>
  <c r="CG61" i="1" s="1"/>
  <c r="CG60" i="1" s="1"/>
  <c r="CG59" i="1" s="1"/>
  <c r="CG58" i="1" s="1"/>
  <c r="CG57" i="1" s="1"/>
  <c r="CG56" i="1" s="1"/>
  <c r="CG55" i="1" s="1"/>
  <c r="CG54" i="1" s="1"/>
  <c r="CG53" i="1" s="1"/>
  <c r="CG52" i="1" s="1"/>
  <c r="CG51" i="1" s="1"/>
  <c r="CG50" i="1" s="1"/>
  <c r="CG49" i="1" s="1"/>
  <c r="CG48" i="1" s="1"/>
  <c r="CG47" i="1" s="1"/>
  <c r="CG46" i="1" s="1"/>
  <c r="CG45" i="1" s="1"/>
  <c r="CG44" i="1" s="1"/>
  <c r="CG43" i="1" s="1"/>
  <c r="CG42" i="1" s="1"/>
  <c r="CG41" i="1" s="1"/>
  <c r="CG40" i="1" s="1"/>
  <c r="CG39" i="1" s="1"/>
  <c r="CG38" i="1" s="1"/>
  <c r="CG37" i="1" s="1"/>
  <c r="CG36" i="1" s="1"/>
  <c r="CG35" i="1" s="1"/>
  <c r="CG34" i="1" s="1"/>
  <c r="CG33" i="1" s="1"/>
  <c r="CG32" i="1" s="1"/>
  <c r="CG31" i="1" s="1"/>
  <c r="CG30" i="1" s="1"/>
  <c r="CG29" i="1" s="1"/>
  <c r="CG28" i="1" s="1"/>
  <c r="CG27" i="1" s="1"/>
  <c r="CG26" i="1" s="1"/>
  <c r="CG25" i="1" s="1"/>
  <c r="CG24" i="1" s="1"/>
  <c r="CG23" i="1" s="1"/>
  <c r="CG22" i="1" s="1"/>
  <c r="CG21" i="1" s="1"/>
  <c r="CG20" i="1" s="1"/>
  <c r="CG19" i="1" s="1"/>
  <c r="CG18" i="1" s="1"/>
  <c r="CG17" i="1" s="1"/>
  <c r="CG16" i="1" s="1"/>
  <c r="CG15" i="1" s="1"/>
  <c r="CG14" i="1" s="1"/>
  <c r="CG13" i="1" s="1"/>
  <c r="CG12" i="1" s="1"/>
  <c r="CG11" i="1" s="1"/>
  <c r="CG10" i="1" s="1"/>
  <c r="CG9" i="1" s="1"/>
  <c r="CG8" i="1" s="1"/>
  <c r="CG7" i="1" s="1"/>
  <c r="CG6" i="1" s="1"/>
  <c r="CG5" i="1" s="1"/>
  <c r="CG4" i="1" s="1"/>
  <c r="CG3" i="1" s="1"/>
  <c r="CG2" i="1" s="1"/>
  <c r="LD31" i="1"/>
  <c r="LD30" i="1" s="1"/>
  <c r="LD29" i="1" s="1"/>
  <c r="LD28" i="1" s="1"/>
  <c r="LD27" i="1" s="1"/>
  <c r="LD26" i="1" s="1"/>
  <c r="LD25" i="1" s="1"/>
  <c r="LD24" i="1" s="1"/>
  <c r="LD23" i="1" s="1"/>
  <c r="LD22" i="1" s="1"/>
  <c r="LD21" i="1" s="1"/>
  <c r="LD20" i="1" s="1"/>
  <c r="LD19" i="1" s="1"/>
  <c r="LD18" i="1" s="1"/>
  <c r="LD17" i="1" s="1"/>
  <c r="LD16" i="1" s="1"/>
  <c r="LD15" i="1" s="1"/>
  <c r="LD14" i="1" s="1"/>
  <c r="LD13" i="1" s="1"/>
  <c r="LD12" i="1" s="1"/>
  <c r="LD11" i="1" s="1"/>
  <c r="LD10" i="1" s="1"/>
  <c r="LD9" i="1" s="1"/>
  <c r="LD8" i="1" s="1"/>
  <c r="LD7" i="1" s="1"/>
  <c r="LD6" i="1" s="1"/>
  <c r="LD5" i="1" s="1"/>
  <c r="LD4" i="1" s="1"/>
  <c r="LD3" i="1" s="1"/>
  <c r="LD2" i="1" s="1"/>
  <c r="OV15" i="1"/>
  <c r="OV14" i="1" s="1"/>
  <c r="OV13" i="1" s="1"/>
  <c r="OV12" i="1" s="1"/>
  <c r="OV11" i="1" s="1"/>
  <c r="OV10" i="1" s="1"/>
  <c r="OV9" i="1" s="1"/>
  <c r="OV8" i="1" s="1"/>
  <c r="OV7" i="1" s="1"/>
  <c r="OV6" i="1" s="1"/>
  <c r="OV5" i="1" s="1"/>
  <c r="OV4" i="1" s="1"/>
  <c r="OV3" i="1" s="1"/>
  <c r="OV2" i="1" s="1"/>
  <c r="BE77" i="1"/>
  <c r="BE76" i="1" s="1"/>
  <c r="BE75" i="1" s="1"/>
  <c r="BE74" i="1" s="1"/>
  <c r="BE73" i="1" s="1"/>
  <c r="BE72" i="1" s="1"/>
  <c r="BE71" i="1" s="1"/>
  <c r="BE70" i="1" s="1"/>
  <c r="BE69" i="1" s="1"/>
  <c r="BE68" i="1" s="1"/>
  <c r="BE67" i="1" s="1"/>
  <c r="BE66" i="1" s="1"/>
  <c r="BE65" i="1" s="1"/>
  <c r="BE64" i="1" s="1"/>
  <c r="BE63" i="1" s="1"/>
  <c r="BE62" i="1" s="1"/>
  <c r="BE61" i="1" s="1"/>
  <c r="BE60" i="1" s="1"/>
  <c r="BE59" i="1" s="1"/>
  <c r="BE58" i="1" s="1"/>
  <c r="BE57" i="1" s="1"/>
  <c r="BE56" i="1" s="1"/>
  <c r="BE55" i="1" s="1"/>
  <c r="BE54" i="1" s="1"/>
  <c r="BE53" i="1" s="1"/>
  <c r="BE52" i="1" s="1"/>
  <c r="BE51" i="1" s="1"/>
  <c r="BE50" i="1" s="1"/>
  <c r="BE49" i="1" s="1"/>
  <c r="BE48" i="1" s="1"/>
  <c r="BE47" i="1" s="1"/>
  <c r="BE46" i="1" s="1"/>
  <c r="BE45" i="1" s="1"/>
  <c r="BE44" i="1" s="1"/>
  <c r="BE43" i="1" s="1"/>
  <c r="BE42" i="1" s="1"/>
  <c r="BE41" i="1" s="1"/>
  <c r="BE40" i="1" s="1"/>
  <c r="BE39" i="1" s="1"/>
  <c r="BE38" i="1" s="1"/>
  <c r="BE37" i="1" s="1"/>
  <c r="BE36" i="1" s="1"/>
  <c r="BE35" i="1" s="1"/>
  <c r="BE34" i="1" s="1"/>
  <c r="BE33" i="1" s="1"/>
  <c r="BE32" i="1" s="1"/>
  <c r="BE31" i="1" s="1"/>
  <c r="BE30" i="1" s="1"/>
  <c r="BE29" i="1" s="1"/>
  <c r="BE28" i="1" s="1"/>
  <c r="BE27" i="1" s="1"/>
  <c r="BE26" i="1" s="1"/>
  <c r="BE25" i="1" s="1"/>
  <c r="BE24" i="1" s="1"/>
  <c r="BE23" i="1" s="1"/>
  <c r="BE22" i="1" s="1"/>
  <c r="BE21" i="1" s="1"/>
  <c r="BE20" i="1" s="1"/>
  <c r="BE19" i="1" s="1"/>
  <c r="BE18" i="1" s="1"/>
  <c r="BE17" i="1" s="1"/>
  <c r="BE16" i="1" s="1"/>
  <c r="BE15" i="1" s="1"/>
  <c r="BE14" i="1" s="1"/>
  <c r="BE13" i="1" s="1"/>
  <c r="BE12" i="1" s="1"/>
  <c r="BE11" i="1" s="1"/>
  <c r="BE10" i="1" s="1"/>
  <c r="BE9" i="1" s="1"/>
  <c r="BE8" i="1" s="1"/>
  <c r="BE7" i="1" s="1"/>
  <c r="BE6" i="1" s="1"/>
  <c r="BE5" i="1" s="1"/>
  <c r="BE4" i="1" s="1"/>
  <c r="BE3" i="1" s="1"/>
  <c r="BE2" i="1" s="1"/>
  <c r="EF61" i="1"/>
  <c r="EF60" i="1" s="1"/>
  <c r="EF59" i="1" s="1"/>
  <c r="EF58" i="1" s="1"/>
  <c r="EF57" i="1" s="1"/>
  <c r="EF56" i="1" s="1"/>
  <c r="EF55" i="1" s="1"/>
  <c r="EF54" i="1" s="1"/>
  <c r="EF53" i="1" s="1"/>
  <c r="EF52" i="1" s="1"/>
  <c r="EF51" i="1" s="1"/>
  <c r="EF50" i="1" s="1"/>
  <c r="EF49" i="1" s="1"/>
  <c r="EF48" i="1" s="1"/>
  <c r="EF47" i="1" s="1"/>
  <c r="EF46" i="1" s="1"/>
  <c r="EF45" i="1" s="1"/>
  <c r="EF44" i="1" s="1"/>
  <c r="EF43" i="1" s="1"/>
  <c r="EF42" i="1" s="1"/>
  <c r="EF41" i="1" s="1"/>
  <c r="EF40" i="1" s="1"/>
  <c r="EF39" i="1" s="1"/>
  <c r="EF38" i="1" s="1"/>
  <c r="EF37" i="1" s="1"/>
  <c r="EF36" i="1" s="1"/>
  <c r="EF35" i="1" s="1"/>
  <c r="EF34" i="1" s="1"/>
  <c r="EF33" i="1" s="1"/>
  <c r="EF32" i="1" s="1"/>
  <c r="EF31" i="1" s="1"/>
  <c r="EF30" i="1" s="1"/>
  <c r="EF29" i="1" s="1"/>
  <c r="EF28" i="1" s="1"/>
  <c r="EF27" i="1" s="1"/>
  <c r="EF26" i="1" s="1"/>
  <c r="EF25" i="1" s="1"/>
  <c r="EF24" i="1" s="1"/>
  <c r="EF23" i="1" s="1"/>
  <c r="EF22" i="1" s="1"/>
  <c r="EF21" i="1" s="1"/>
  <c r="EF20" i="1" s="1"/>
  <c r="EF19" i="1" s="1"/>
  <c r="EF18" i="1" s="1"/>
  <c r="EF17" i="1" s="1"/>
  <c r="EF16" i="1" s="1"/>
  <c r="EF15" i="1" s="1"/>
  <c r="EF14" i="1" s="1"/>
  <c r="EF13" i="1" s="1"/>
  <c r="EF12" i="1" s="1"/>
  <c r="EF11" i="1" s="1"/>
  <c r="EF10" i="1" s="1"/>
  <c r="EF9" i="1" s="1"/>
  <c r="EF8" i="1" s="1"/>
  <c r="EF7" i="1" s="1"/>
  <c r="EF6" i="1" s="1"/>
  <c r="EF5" i="1" s="1"/>
  <c r="EF4" i="1" s="1"/>
  <c r="EF3" i="1" s="1"/>
  <c r="EF2" i="1" s="1"/>
  <c r="HR46" i="1"/>
  <c r="HR45" i="1" s="1"/>
  <c r="HR44" i="1" s="1"/>
  <c r="HR43" i="1" s="1"/>
  <c r="HR42" i="1" s="1"/>
  <c r="HR41" i="1" s="1"/>
  <c r="HR40" i="1" s="1"/>
  <c r="HR39" i="1" s="1"/>
  <c r="HR38" i="1" s="1"/>
  <c r="HR37" i="1" s="1"/>
  <c r="HR36" i="1" s="1"/>
  <c r="HR35" i="1" s="1"/>
  <c r="HR34" i="1" s="1"/>
  <c r="HR33" i="1" s="1"/>
  <c r="HR32" i="1" s="1"/>
  <c r="HR31" i="1" s="1"/>
  <c r="HR30" i="1" s="1"/>
  <c r="HR29" i="1" s="1"/>
  <c r="HR28" i="1" s="1"/>
  <c r="HR27" i="1" s="1"/>
  <c r="HR26" i="1" s="1"/>
  <c r="HR25" i="1" s="1"/>
  <c r="HR24" i="1" s="1"/>
  <c r="HR23" i="1" s="1"/>
  <c r="HR22" i="1" s="1"/>
  <c r="HR21" i="1" s="1"/>
  <c r="HR20" i="1" s="1"/>
  <c r="HR19" i="1" s="1"/>
  <c r="HR18" i="1" s="1"/>
  <c r="HR17" i="1" s="1"/>
  <c r="HR16" i="1" s="1"/>
  <c r="HR15" i="1" s="1"/>
  <c r="HR14" i="1" s="1"/>
  <c r="HR13" i="1" s="1"/>
  <c r="HR12" i="1" s="1"/>
  <c r="HR11" i="1" s="1"/>
  <c r="HR10" i="1" s="1"/>
  <c r="HR9" i="1" s="1"/>
  <c r="HR8" i="1" s="1"/>
  <c r="HR7" i="1" s="1"/>
  <c r="HR6" i="1" s="1"/>
  <c r="HR5" i="1" s="1"/>
  <c r="HR4" i="1" s="1"/>
  <c r="HR3" i="1" s="1"/>
  <c r="HR2" i="1" s="1"/>
  <c r="LJ30" i="1"/>
  <c r="LJ29" i="1" s="1"/>
  <c r="LJ28" i="1" s="1"/>
  <c r="LJ27" i="1" s="1"/>
  <c r="LJ26" i="1" s="1"/>
  <c r="LJ25" i="1" s="1"/>
  <c r="LJ24" i="1" s="1"/>
  <c r="LJ23" i="1" s="1"/>
  <c r="LJ22" i="1" s="1"/>
  <c r="LJ21" i="1" s="1"/>
  <c r="LJ20" i="1" s="1"/>
  <c r="LJ19" i="1" s="1"/>
  <c r="LJ18" i="1" s="1"/>
  <c r="LJ17" i="1" s="1"/>
  <c r="LJ16" i="1" s="1"/>
  <c r="LJ15" i="1" s="1"/>
  <c r="LJ14" i="1" s="1"/>
  <c r="LJ13" i="1" s="1"/>
  <c r="LJ12" i="1" s="1"/>
  <c r="LJ11" i="1" s="1"/>
  <c r="LJ10" i="1" s="1"/>
  <c r="LJ9" i="1" s="1"/>
  <c r="LJ8" i="1" s="1"/>
  <c r="LJ7" i="1" s="1"/>
  <c r="LJ6" i="1" s="1"/>
  <c r="LJ5" i="1" s="1"/>
  <c r="LJ4" i="1" s="1"/>
  <c r="LJ3" i="1" s="1"/>
  <c r="LJ2" i="1" s="1"/>
  <c r="PZ10" i="1"/>
  <c r="PZ9" i="1" s="1"/>
  <c r="PZ8" i="1" s="1"/>
  <c r="PZ7" i="1" s="1"/>
  <c r="PZ6" i="1" s="1"/>
  <c r="PZ5" i="1" s="1"/>
  <c r="PZ4" i="1" s="1"/>
  <c r="PZ3" i="1" s="1"/>
  <c r="PZ2" i="1" s="1"/>
  <c r="FP55" i="1"/>
  <c r="FP54" i="1" s="1"/>
  <c r="FP53" i="1" s="1"/>
  <c r="FP52" i="1" s="1"/>
  <c r="FP51" i="1" s="1"/>
  <c r="FP50" i="1" s="1"/>
  <c r="FP49" i="1" s="1"/>
  <c r="FP48" i="1" s="1"/>
  <c r="FP47" i="1" s="1"/>
  <c r="FP46" i="1" s="1"/>
  <c r="FP45" i="1" s="1"/>
  <c r="FP44" i="1" s="1"/>
  <c r="FP43" i="1" s="1"/>
  <c r="FP42" i="1" s="1"/>
  <c r="FP41" i="1" s="1"/>
  <c r="FP40" i="1" s="1"/>
  <c r="FP39" i="1" s="1"/>
  <c r="FP38" i="1" s="1"/>
  <c r="FP37" i="1" s="1"/>
  <c r="FP36" i="1" s="1"/>
  <c r="FP35" i="1" s="1"/>
  <c r="FP34" i="1" s="1"/>
  <c r="FP33" i="1" s="1"/>
  <c r="FP32" i="1" s="1"/>
  <c r="FP31" i="1" s="1"/>
  <c r="FP30" i="1" s="1"/>
  <c r="FP29" i="1" s="1"/>
  <c r="FP28" i="1" s="1"/>
  <c r="FP27" i="1" s="1"/>
  <c r="FP26" i="1" s="1"/>
  <c r="FP25" i="1" s="1"/>
  <c r="FP24" i="1" s="1"/>
  <c r="FP23" i="1" s="1"/>
  <c r="FP22" i="1" s="1"/>
  <c r="FP21" i="1" s="1"/>
  <c r="FP20" i="1" s="1"/>
  <c r="FP19" i="1" s="1"/>
  <c r="FP18" i="1" s="1"/>
  <c r="FP17" i="1" s="1"/>
  <c r="FP16" i="1" s="1"/>
  <c r="FP15" i="1" s="1"/>
  <c r="FP14" i="1" s="1"/>
  <c r="FP13" i="1" s="1"/>
  <c r="FP12" i="1" s="1"/>
  <c r="FP11" i="1" s="1"/>
  <c r="FP10" i="1" s="1"/>
  <c r="FP9" i="1" s="1"/>
  <c r="FP8" i="1" s="1"/>
  <c r="FP7" i="1" s="1"/>
  <c r="FP6" i="1" s="1"/>
  <c r="FP5" i="1" s="1"/>
  <c r="FP4" i="1" s="1"/>
  <c r="FP3" i="1" s="1"/>
  <c r="FP2" i="1" s="1"/>
  <c r="MB27" i="1"/>
  <c r="MB26" i="1" s="1"/>
  <c r="MB25" i="1" s="1"/>
  <c r="MB24" i="1" s="1"/>
  <c r="MB23" i="1" s="1"/>
  <c r="MB22" i="1" s="1"/>
  <c r="MB21" i="1" s="1"/>
  <c r="MB20" i="1" s="1"/>
  <c r="MB19" i="1" s="1"/>
  <c r="MB18" i="1" s="1"/>
  <c r="MB17" i="1" s="1"/>
  <c r="MB16" i="1" s="1"/>
  <c r="MB15" i="1" s="1"/>
  <c r="MB14" i="1" s="1"/>
  <c r="MB13" i="1" s="1"/>
  <c r="MB12" i="1" s="1"/>
  <c r="MB11" i="1" s="1"/>
  <c r="MB10" i="1" s="1"/>
  <c r="MB9" i="1" s="1"/>
  <c r="MB8" i="1" s="1"/>
  <c r="MB7" i="1" s="1"/>
  <c r="MB6" i="1" s="1"/>
  <c r="MB5" i="1" s="1"/>
  <c r="MB4" i="1" s="1"/>
  <c r="MB3" i="1" s="1"/>
  <c r="MB2" i="1" s="1"/>
  <c r="I89" i="1"/>
  <c r="I88" i="1" s="1"/>
  <c r="I87" i="1" s="1"/>
  <c r="BU73" i="1"/>
  <c r="BU72" i="1" s="1"/>
  <c r="BU71" i="1" s="1"/>
  <c r="BU70" i="1" s="1"/>
  <c r="BU69" i="1" s="1"/>
  <c r="BU68" i="1" s="1"/>
  <c r="BU67" i="1" s="1"/>
  <c r="BU66" i="1" s="1"/>
  <c r="BU65" i="1" s="1"/>
  <c r="BU64" i="1" s="1"/>
  <c r="BU63" i="1" s="1"/>
  <c r="BU62" i="1" s="1"/>
  <c r="BU61" i="1" s="1"/>
  <c r="BU60" i="1" s="1"/>
  <c r="BU59" i="1" s="1"/>
  <c r="BU58" i="1" s="1"/>
  <c r="BU57" i="1" s="1"/>
  <c r="BU56" i="1" s="1"/>
  <c r="BU55" i="1" s="1"/>
  <c r="BU54" i="1" s="1"/>
  <c r="BU53" i="1" s="1"/>
  <c r="BU52" i="1" s="1"/>
  <c r="BU51" i="1" s="1"/>
  <c r="BU50" i="1" s="1"/>
  <c r="BU49" i="1" s="1"/>
  <c r="BU48" i="1" s="1"/>
  <c r="BU47" i="1" s="1"/>
  <c r="BU46" i="1" s="1"/>
  <c r="BU45" i="1" s="1"/>
  <c r="BU44" i="1" s="1"/>
  <c r="BU43" i="1" s="1"/>
  <c r="BU42" i="1" s="1"/>
  <c r="BU41" i="1" s="1"/>
  <c r="BU40" i="1" s="1"/>
  <c r="BU39" i="1" s="1"/>
  <c r="BU38" i="1" s="1"/>
  <c r="BU37" i="1" s="1"/>
  <c r="BU36" i="1" s="1"/>
  <c r="BU35" i="1" s="1"/>
  <c r="BU34" i="1" s="1"/>
  <c r="BU33" i="1" s="1"/>
  <c r="BU32" i="1" s="1"/>
  <c r="BU31" i="1" s="1"/>
  <c r="BU30" i="1" s="1"/>
  <c r="BU29" i="1" s="1"/>
  <c r="BU28" i="1" s="1"/>
  <c r="BU27" i="1" s="1"/>
  <c r="BU26" i="1" s="1"/>
  <c r="BU25" i="1" s="1"/>
  <c r="BU24" i="1" s="1"/>
  <c r="BU23" i="1" s="1"/>
  <c r="BU22" i="1" s="1"/>
  <c r="BU21" i="1" s="1"/>
  <c r="BU20" i="1" s="1"/>
  <c r="BU19" i="1" s="1"/>
  <c r="BU18" i="1" s="1"/>
  <c r="BU17" i="1" s="1"/>
  <c r="BU16" i="1" s="1"/>
  <c r="BU15" i="1" s="1"/>
  <c r="BU14" i="1" s="1"/>
  <c r="BU13" i="1" s="1"/>
  <c r="BU12" i="1" s="1"/>
  <c r="BU11" i="1" s="1"/>
  <c r="BU10" i="1" s="1"/>
  <c r="BU9" i="1" s="1"/>
  <c r="BU8" i="1" s="1"/>
  <c r="BU7" i="1" s="1"/>
  <c r="BU6" i="1" s="1"/>
  <c r="BU5" i="1" s="1"/>
  <c r="BU4" i="1" s="1"/>
  <c r="BU3" i="1" s="1"/>
  <c r="BU2" i="1" s="1"/>
  <c r="EX58" i="1"/>
  <c r="EX57" i="1" s="1"/>
  <c r="EX56" i="1" s="1"/>
  <c r="EX55" i="1" s="1"/>
  <c r="EX54" i="1" s="1"/>
  <c r="EX53" i="1" s="1"/>
  <c r="EX52" i="1" s="1"/>
  <c r="EX51" i="1" s="1"/>
  <c r="EX50" i="1" s="1"/>
  <c r="EX49" i="1" s="1"/>
  <c r="EX48" i="1" s="1"/>
  <c r="EX47" i="1" s="1"/>
  <c r="EX46" i="1" s="1"/>
  <c r="EX45" i="1" s="1"/>
  <c r="EX44" i="1" s="1"/>
  <c r="EX43" i="1" s="1"/>
  <c r="EX42" i="1" s="1"/>
  <c r="EX41" i="1" s="1"/>
  <c r="EX40" i="1" s="1"/>
  <c r="EX39" i="1" s="1"/>
  <c r="EX38" i="1" s="1"/>
  <c r="EX37" i="1" s="1"/>
  <c r="EX36" i="1" s="1"/>
  <c r="EX35" i="1" s="1"/>
  <c r="EX34" i="1" s="1"/>
  <c r="EX33" i="1" s="1"/>
  <c r="EX32" i="1" s="1"/>
  <c r="EX31" i="1" s="1"/>
  <c r="EX30" i="1" s="1"/>
  <c r="EX29" i="1" s="1"/>
  <c r="EX28" i="1" s="1"/>
  <c r="EX27" i="1" s="1"/>
  <c r="EX26" i="1" s="1"/>
  <c r="EX25" i="1" s="1"/>
  <c r="EX24" i="1" s="1"/>
  <c r="EX23" i="1" s="1"/>
  <c r="EX22" i="1" s="1"/>
  <c r="EX21" i="1" s="1"/>
  <c r="EX20" i="1" s="1"/>
  <c r="EX19" i="1" s="1"/>
  <c r="EX18" i="1" s="1"/>
  <c r="EX17" i="1" s="1"/>
  <c r="EX16" i="1" s="1"/>
  <c r="EX15" i="1" s="1"/>
  <c r="EX14" i="1" s="1"/>
  <c r="EX13" i="1" s="1"/>
  <c r="EX12" i="1" s="1"/>
  <c r="EX11" i="1" s="1"/>
  <c r="EX10" i="1" s="1"/>
  <c r="EX9" i="1" s="1"/>
  <c r="EX8" i="1" s="1"/>
  <c r="EX7" i="1" s="1"/>
  <c r="EX6" i="1" s="1"/>
  <c r="EX5" i="1" s="1"/>
  <c r="EX4" i="1" s="1"/>
  <c r="EX3" i="1" s="1"/>
  <c r="EX2" i="1" s="1"/>
  <c r="IP42" i="1"/>
  <c r="IP41" i="1" s="1"/>
  <c r="IP40" i="1" s="1"/>
  <c r="IP39" i="1" s="1"/>
  <c r="IP38" i="1" s="1"/>
  <c r="IP37" i="1" s="1"/>
  <c r="IP36" i="1" s="1"/>
  <c r="IP35" i="1" s="1"/>
  <c r="IP34" i="1" s="1"/>
  <c r="IP33" i="1" s="1"/>
  <c r="IP32" i="1" s="1"/>
  <c r="IP31" i="1" s="1"/>
  <c r="IP30" i="1" s="1"/>
  <c r="IP29" i="1" s="1"/>
  <c r="IP28" i="1" s="1"/>
  <c r="IP27" i="1" s="1"/>
  <c r="IP26" i="1" s="1"/>
  <c r="IP25" i="1" s="1"/>
  <c r="IP24" i="1" s="1"/>
  <c r="IP23" i="1" s="1"/>
  <c r="IP22" i="1" s="1"/>
  <c r="IP21" i="1" s="1"/>
  <c r="IP20" i="1" s="1"/>
  <c r="IP19" i="1" s="1"/>
  <c r="IP18" i="1" s="1"/>
  <c r="IP17" i="1" s="1"/>
  <c r="IP16" i="1" s="1"/>
  <c r="IP15" i="1" s="1"/>
  <c r="IP14" i="1" s="1"/>
  <c r="IP13" i="1" s="1"/>
  <c r="IP12" i="1" s="1"/>
  <c r="IP11" i="1" s="1"/>
  <c r="IP10" i="1" s="1"/>
  <c r="IP9" i="1" s="1"/>
  <c r="IP8" i="1" s="1"/>
  <c r="IP7" i="1" s="1"/>
  <c r="IP6" i="1" s="1"/>
  <c r="IP5" i="1" s="1"/>
  <c r="IP4" i="1" s="1"/>
  <c r="IP3" i="1" s="1"/>
  <c r="IP2" i="1" s="1"/>
  <c r="MH26" i="1"/>
  <c r="MH25" i="1" s="1"/>
  <c r="MH24" i="1" s="1"/>
  <c r="MH23" i="1" s="1"/>
  <c r="MH22" i="1" s="1"/>
  <c r="MH21" i="1" s="1"/>
  <c r="MH20" i="1" s="1"/>
  <c r="MH19" i="1" s="1"/>
  <c r="MH18" i="1" s="1"/>
  <c r="MH17" i="1" s="1"/>
  <c r="MH16" i="1" s="1"/>
  <c r="MH15" i="1" s="1"/>
  <c r="MH14" i="1" s="1"/>
  <c r="MH13" i="1" s="1"/>
  <c r="MH12" i="1" s="1"/>
  <c r="MH11" i="1" s="1"/>
  <c r="MH10" i="1" s="1"/>
  <c r="MH9" i="1" s="1"/>
  <c r="MH8" i="1" s="1"/>
  <c r="MH7" i="1" s="1"/>
  <c r="MH6" i="1" s="1"/>
  <c r="MH5" i="1" s="1"/>
  <c r="MH4" i="1" s="1"/>
  <c r="MH3" i="1" s="1"/>
  <c r="MH2" i="1" s="1"/>
  <c r="U86" i="1"/>
  <c r="U85" i="1" s="1"/>
  <c r="U84" i="1" s="1"/>
  <c r="U83" i="1" s="1"/>
  <c r="U82" i="1" s="1"/>
  <c r="U81" i="1" s="1"/>
  <c r="U80" i="1" s="1"/>
  <c r="U79" i="1" s="1"/>
  <c r="U78" i="1" s="1"/>
  <c r="U77" i="1" s="1"/>
  <c r="U76" i="1" s="1"/>
  <c r="U75" i="1" s="1"/>
  <c r="U74" i="1" s="1"/>
  <c r="U73" i="1" s="1"/>
  <c r="U72" i="1" s="1"/>
  <c r="U71" i="1" s="1"/>
  <c r="U70" i="1" s="1"/>
  <c r="U69" i="1" s="1"/>
  <c r="U68" i="1" s="1"/>
  <c r="U67" i="1" s="1"/>
  <c r="U66" i="1" s="1"/>
  <c r="U65" i="1" s="1"/>
  <c r="U64" i="1" s="1"/>
  <c r="U63" i="1" s="1"/>
  <c r="U62" i="1" s="1"/>
  <c r="U61" i="1" s="1"/>
  <c r="U60" i="1" s="1"/>
  <c r="U59" i="1" s="1"/>
  <c r="U58" i="1" s="1"/>
  <c r="U57" i="1" s="1"/>
  <c r="U56" i="1" s="1"/>
  <c r="U55" i="1" s="1"/>
  <c r="U54" i="1" s="1"/>
  <c r="U53" i="1" s="1"/>
  <c r="U52" i="1" s="1"/>
  <c r="U51" i="1" s="1"/>
  <c r="U50" i="1" s="1"/>
  <c r="U49" i="1" s="1"/>
  <c r="U48" i="1" s="1"/>
  <c r="U47" i="1" s="1"/>
  <c r="U46" i="1" s="1"/>
  <c r="U45" i="1" s="1"/>
  <c r="U44" i="1" s="1"/>
  <c r="U43" i="1" s="1"/>
  <c r="U42" i="1" s="1"/>
  <c r="U41" i="1" s="1"/>
  <c r="U40" i="1" s="1"/>
  <c r="U39" i="1" s="1"/>
  <c r="U38" i="1" s="1"/>
  <c r="U37" i="1" s="1"/>
  <c r="U36" i="1" s="1"/>
  <c r="U35" i="1" s="1"/>
  <c r="U34" i="1" s="1"/>
  <c r="U33" i="1" s="1"/>
  <c r="U32" i="1" s="1"/>
  <c r="U31" i="1" s="1"/>
  <c r="U30" i="1" s="1"/>
  <c r="U29" i="1" s="1"/>
  <c r="U28" i="1" s="1"/>
  <c r="U27" i="1" s="1"/>
  <c r="U26" i="1" s="1"/>
  <c r="U25" i="1" s="1"/>
  <c r="U24" i="1" s="1"/>
  <c r="U23" i="1" s="1"/>
  <c r="U22" i="1" s="1"/>
  <c r="U21" i="1" s="1"/>
  <c r="U20" i="1" s="1"/>
  <c r="U19" i="1" s="1"/>
  <c r="U18" i="1" s="1"/>
  <c r="U17" i="1" s="1"/>
  <c r="U16" i="1" s="1"/>
  <c r="U15" i="1" s="1"/>
  <c r="U14" i="1" s="1"/>
  <c r="U13" i="1" s="1"/>
  <c r="U12" i="1" s="1"/>
  <c r="U11" i="1" s="1"/>
  <c r="U10" i="1" s="1"/>
  <c r="U9" i="1" s="1"/>
  <c r="U8" i="1" s="1"/>
  <c r="U7" i="1" s="1"/>
  <c r="U6" i="1" s="1"/>
  <c r="U5" i="1" s="1"/>
  <c r="U4" i="1" s="1"/>
  <c r="U3" i="1" s="1"/>
  <c r="U2" i="1" s="1"/>
  <c r="M88" i="1"/>
  <c r="M87" i="1" s="1"/>
  <c r="M86" i="1" s="1"/>
  <c r="M85" i="1" s="1"/>
  <c r="M84" i="1" s="1"/>
  <c r="M83" i="1" s="1"/>
  <c r="M82" i="1" s="1"/>
  <c r="M81" i="1" s="1"/>
  <c r="M80" i="1" s="1"/>
  <c r="M79" i="1" s="1"/>
  <c r="M78" i="1" s="1"/>
  <c r="M77" i="1" s="1"/>
  <c r="M76" i="1" s="1"/>
  <c r="M75" i="1" s="1"/>
  <c r="M74" i="1" s="1"/>
  <c r="M73" i="1" s="1"/>
  <c r="M72" i="1" s="1"/>
  <c r="M71" i="1" s="1"/>
  <c r="M70" i="1" s="1"/>
  <c r="M69" i="1" s="1"/>
  <c r="M68" i="1" s="1"/>
  <c r="M67" i="1" s="1"/>
  <c r="M66" i="1" s="1"/>
  <c r="M65" i="1" s="1"/>
  <c r="M64" i="1" s="1"/>
  <c r="M63" i="1" s="1"/>
  <c r="M62" i="1" s="1"/>
  <c r="M61" i="1" s="1"/>
  <c r="M60" i="1" s="1"/>
  <c r="M59" i="1" s="1"/>
  <c r="M58" i="1" s="1"/>
  <c r="M57" i="1" s="1"/>
  <c r="M56" i="1" s="1"/>
  <c r="M55" i="1" s="1"/>
  <c r="M54" i="1" s="1"/>
  <c r="M53" i="1" s="1"/>
  <c r="M52" i="1" s="1"/>
  <c r="M51" i="1" s="1"/>
  <c r="M50" i="1" s="1"/>
  <c r="M49" i="1" s="1"/>
  <c r="M48" i="1" s="1"/>
  <c r="M47" i="1" s="1"/>
  <c r="M46" i="1" s="1"/>
  <c r="M45" i="1" s="1"/>
  <c r="M44" i="1" s="1"/>
  <c r="M43" i="1" s="1"/>
  <c r="M42" i="1" s="1"/>
  <c r="M41" i="1" s="1"/>
  <c r="M40" i="1" s="1"/>
  <c r="M39" i="1" s="1"/>
  <c r="M38" i="1" s="1"/>
  <c r="M37" i="1" s="1"/>
  <c r="M36" i="1" s="1"/>
  <c r="M35" i="1" s="1"/>
  <c r="M34" i="1" s="1"/>
  <c r="M33" i="1" s="1"/>
  <c r="M32" i="1" s="1"/>
  <c r="M31" i="1" s="1"/>
  <c r="M30" i="1" s="1"/>
  <c r="M29" i="1" s="1"/>
  <c r="M28" i="1" s="1"/>
  <c r="M27" i="1" s="1"/>
  <c r="M26" i="1" s="1"/>
  <c r="M25" i="1" s="1"/>
  <c r="M24" i="1" s="1"/>
  <c r="M23" i="1" s="1"/>
  <c r="M22" i="1" s="1"/>
  <c r="M21" i="1" s="1"/>
  <c r="M20" i="1" s="1"/>
  <c r="M19" i="1" s="1"/>
  <c r="M18" i="1" s="1"/>
  <c r="M17" i="1" s="1"/>
  <c r="M16" i="1" s="1"/>
  <c r="M15" i="1" s="1"/>
  <c r="M14" i="1" s="1"/>
  <c r="M13" i="1" s="1"/>
  <c r="M12" i="1" s="1"/>
  <c r="M11" i="1" s="1"/>
  <c r="M10" i="1" s="1"/>
  <c r="M9" i="1" s="1"/>
  <c r="M8" i="1" s="1"/>
  <c r="M7" i="1" s="1"/>
  <c r="M6" i="1" s="1"/>
  <c r="M5" i="1" s="1"/>
  <c r="M4" i="1" s="1"/>
  <c r="M3" i="1" s="1"/>
  <c r="M2" i="1" s="1"/>
  <c r="BY72" i="1"/>
  <c r="BY71" i="1" s="1"/>
  <c r="BY70" i="1" s="1"/>
  <c r="BY69" i="1" s="1"/>
  <c r="BY68" i="1" s="1"/>
  <c r="BY67" i="1" s="1"/>
  <c r="BY66" i="1" s="1"/>
  <c r="BY65" i="1" s="1"/>
  <c r="BY64" i="1" s="1"/>
  <c r="BY63" i="1" s="1"/>
  <c r="BY62" i="1" s="1"/>
  <c r="BY61" i="1" s="1"/>
  <c r="BY60" i="1" s="1"/>
  <c r="BY59" i="1" s="1"/>
  <c r="BY58" i="1" s="1"/>
  <c r="BY57" i="1" s="1"/>
  <c r="BY56" i="1" s="1"/>
  <c r="BY55" i="1" s="1"/>
  <c r="BY54" i="1" s="1"/>
  <c r="BY53" i="1" s="1"/>
  <c r="BY52" i="1" s="1"/>
  <c r="BY51" i="1" s="1"/>
  <c r="BY50" i="1" s="1"/>
  <c r="BY49" i="1" s="1"/>
  <c r="BY48" i="1" s="1"/>
  <c r="BY47" i="1" s="1"/>
  <c r="BY46" i="1" s="1"/>
  <c r="BY45" i="1" s="1"/>
  <c r="BY44" i="1" s="1"/>
  <c r="BY43" i="1" s="1"/>
  <c r="BY42" i="1" s="1"/>
  <c r="BY41" i="1" s="1"/>
  <c r="BY40" i="1" s="1"/>
  <c r="BY39" i="1" s="1"/>
  <c r="BY38" i="1" s="1"/>
  <c r="BY37" i="1" s="1"/>
  <c r="BY36" i="1" s="1"/>
  <c r="BY35" i="1" s="1"/>
  <c r="BY34" i="1" s="1"/>
  <c r="BY33" i="1" s="1"/>
  <c r="BY32" i="1" s="1"/>
  <c r="BY31" i="1" s="1"/>
  <c r="BY30" i="1" s="1"/>
  <c r="BY29" i="1" s="1"/>
  <c r="BY28" i="1" s="1"/>
  <c r="BY27" i="1" s="1"/>
  <c r="BY26" i="1" s="1"/>
  <c r="BY25" i="1" s="1"/>
  <c r="BY24" i="1" s="1"/>
  <c r="BY23" i="1" s="1"/>
  <c r="BY22" i="1" s="1"/>
  <c r="BY21" i="1" s="1"/>
  <c r="BY20" i="1" s="1"/>
  <c r="BY19" i="1" s="1"/>
  <c r="BY18" i="1" s="1"/>
  <c r="BY17" i="1" s="1"/>
  <c r="BY16" i="1" s="1"/>
  <c r="BY15" i="1" s="1"/>
  <c r="BY14" i="1" s="1"/>
  <c r="BY13" i="1" s="1"/>
  <c r="BY12" i="1" s="1"/>
  <c r="BY11" i="1" s="1"/>
  <c r="BY10" i="1" s="1"/>
  <c r="BY9" i="1" s="1"/>
  <c r="BY8" i="1" s="1"/>
  <c r="BY7" i="1" s="1"/>
  <c r="BY6" i="1" s="1"/>
  <c r="BY5" i="1" s="1"/>
  <c r="BY4" i="1" s="1"/>
  <c r="BY3" i="1" s="1"/>
  <c r="BY2" i="1" s="1"/>
  <c r="FD57" i="1"/>
  <c r="FD56" i="1" s="1"/>
  <c r="FD55" i="1" s="1"/>
  <c r="FD54" i="1" s="1"/>
  <c r="FD53" i="1" s="1"/>
  <c r="FD52" i="1" s="1"/>
  <c r="FD51" i="1" s="1"/>
  <c r="FD50" i="1" s="1"/>
  <c r="FD49" i="1" s="1"/>
  <c r="FD48" i="1" s="1"/>
  <c r="FD47" i="1" s="1"/>
  <c r="FD46" i="1" s="1"/>
  <c r="FD45" i="1" s="1"/>
  <c r="FD44" i="1" s="1"/>
  <c r="FD43" i="1" s="1"/>
  <c r="FD42" i="1" s="1"/>
  <c r="FD41" i="1" s="1"/>
  <c r="FD40" i="1" s="1"/>
  <c r="FD39" i="1" s="1"/>
  <c r="FD38" i="1" s="1"/>
  <c r="FD37" i="1" s="1"/>
  <c r="FD36" i="1" s="1"/>
  <c r="FD35" i="1" s="1"/>
  <c r="FD34" i="1" s="1"/>
  <c r="FD33" i="1" s="1"/>
  <c r="FD32" i="1" s="1"/>
  <c r="FD31" i="1" s="1"/>
  <c r="FD30" i="1" s="1"/>
  <c r="FD29" i="1" s="1"/>
  <c r="FD28" i="1" s="1"/>
  <c r="FD27" i="1" s="1"/>
  <c r="FD26" i="1" s="1"/>
  <c r="FD25" i="1" s="1"/>
  <c r="FD24" i="1" s="1"/>
  <c r="FD23" i="1" s="1"/>
  <c r="FD22" i="1" s="1"/>
  <c r="FD21" i="1" s="1"/>
  <c r="FD20" i="1" s="1"/>
  <c r="FD19" i="1" s="1"/>
  <c r="FD18" i="1" s="1"/>
  <c r="FD17" i="1" s="1"/>
  <c r="FD16" i="1" s="1"/>
  <c r="FD15" i="1" s="1"/>
  <c r="FD14" i="1" s="1"/>
  <c r="FD13" i="1" s="1"/>
  <c r="FD12" i="1" s="1"/>
  <c r="FD11" i="1" s="1"/>
  <c r="FD10" i="1" s="1"/>
  <c r="FD9" i="1" s="1"/>
  <c r="FD8" i="1" s="1"/>
  <c r="FD7" i="1" s="1"/>
  <c r="FD6" i="1" s="1"/>
  <c r="FD5" i="1" s="1"/>
  <c r="FD4" i="1" s="1"/>
  <c r="FD3" i="1" s="1"/>
  <c r="FD2" i="1" s="1"/>
  <c r="IV41" i="1"/>
  <c r="IV40" i="1" s="1"/>
  <c r="IV39" i="1" s="1"/>
  <c r="IV38" i="1" s="1"/>
  <c r="IV37" i="1" s="1"/>
  <c r="IV36" i="1" s="1"/>
  <c r="IV35" i="1" s="1"/>
  <c r="IV34" i="1" s="1"/>
  <c r="IV33" i="1" s="1"/>
  <c r="IV32" i="1" s="1"/>
  <c r="IV31" i="1" s="1"/>
  <c r="IV30" i="1" s="1"/>
  <c r="IV29" i="1" s="1"/>
  <c r="IV28" i="1" s="1"/>
  <c r="IV27" i="1" s="1"/>
  <c r="IV26" i="1" s="1"/>
  <c r="IV25" i="1" s="1"/>
  <c r="IV24" i="1" s="1"/>
  <c r="IV23" i="1" s="1"/>
  <c r="IV22" i="1" s="1"/>
  <c r="IV21" i="1" s="1"/>
  <c r="IV20" i="1" s="1"/>
  <c r="IV19" i="1" s="1"/>
  <c r="IV18" i="1" s="1"/>
  <c r="IV17" i="1" s="1"/>
  <c r="IV16" i="1" s="1"/>
  <c r="IV15" i="1" s="1"/>
  <c r="IV14" i="1" s="1"/>
  <c r="IV13" i="1" s="1"/>
  <c r="IV12" i="1" s="1"/>
  <c r="IV11" i="1" s="1"/>
  <c r="IV10" i="1" s="1"/>
  <c r="IV9" i="1" s="1"/>
  <c r="IV8" i="1" s="1"/>
  <c r="IV7" i="1" s="1"/>
  <c r="IV6" i="1" s="1"/>
  <c r="IV5" i="1" s="1"/>
  <c r="IV4" i="1" s="1"/>
  <c r="IV3" i="1" s="1"/>
  <c r="IV2" i="1" s="1"/>
  <c r="MN25" i="1"/>
  <c r="MN24" i="1" s="1"/>
  <c r="MN23" i="1" s="1"/>
  <c r="MN22" i="1" s="1"/>
  <c r="MN21" i="1" s="1"/>
  <c r="MN20" i="1" s="1"/>
  <c r="MN19" i="1" s="1"/>
  <c r="MN18" i="1" s="1"/>
  <c r="MN17" i="1" s="1"/>
  <c r="MN16" i="1" s="1"/>
  <c r="MN15" i="1" s="1"/>
  <c r="MN14" i="1" s="1"/>
  <c r="MN13" i="1" s="1"/>
  <c r="MN12" i="1" s="1"/>
  <c r="MN11" i="1" s="1"/>
  <c r="MN10" i="1" s="1"/>
  <c r="MN9" i="1" s="1"/>
  <c r="MN8" i="1" s="1"/>
  <c r="MN7" i="1" s="1"/>
  <c r="MN6" i="1" s="1"/>
  <c r="MN5" i="1" s="1"/>
  <c r="MN4" i="1" s="1"/>
  <c r="MN3" i="1" s="1"/>
  <c r="MN2" i="1" s="1"/>
  <c r="BA78" i="1"/>
  <c r="BA77" i="1" s="1"/>
  <c r="BA76" i="1" s="1"/>
  <c r="BA75" i="1" s="1"/>
  <c r="BA74" i="1" s="1"/>
  <c r="BA73" i="1" s="1"/>
  <c r="BA72" i="1" s="1"/>
  <c r="BA71" i="1" s="1"/>
  <c r="BA70" i="1" s="1"/>
  <c r="BA69" i="1" s="1"/>
  <c r="BA68" i="1" s="1"/>
  <c r="BA67" i="1" s="1"/>
  <c r="BA66" i="1" s="1"/>
  <c r="BA65" i="1" s="1"/>
  <c r="BA64" i="1" s="1"/>
  <c r="BA63" i="1" s="1"/>
  <c r="BA62" i="1" s="1"/>
  <c r="BA61" i="1" s="1"/>
  <c r="BA60" i="1" s="1"/>
  <c r="BA59" i="1" s="1"/>
  <c r="BA58" i="1" s="1"/>
  <c r="BA57" i="1" s="1"/>
  <c r="BA56" i="1" s="1"/>
  <c r="BA55" i="1" s="1"/>
  <c r="BA54" i="1" s="1"/>
  <c r="BA53" i="1" s="1"/>
  <c r="BA52" i="1" s="1"/>
  <c r="BA51" i="1" s="1"/>
  <c r="BA50" i="1" s="1"/>
  <c r="BA49" i="1" s="1"/>
  <c r="BA48" i="1" s="1"/>
  <c r="BA47" i="1" s="1"/>
  <c r="BA46" i="1" s="1"/>
  <c r="BA45" i="1" s="1"/>
  <c r="BA44" i="1" s="1"/>
  <c r="BA43" i="1" s="1"/>
  <c r="BA42" i="1" s="1"/>
  <c r="BA41" i="1" s="1"/>
  <c r="BA40" i="1" s="1"/>
  <c r="BA39" i="1" s="1"/>
  <c r="BA38" i="1" s="1"/>
  <c r="BA37" i="1" s="1"/>
  <c r="BA36" i="1" s="1"/>
  <c r="BA35" i="1" s="1"/>
  <c r="BA34" i="1" s="1"/>
  <c r="BA33" i="1" s="1"/>
  <c r="BA32" i="1" s="1"/>
  <c r="BA31" i="1" s="1"/>
  <c r="BA30" i="1" s="1"/>
  <c r="BA29" i="1" s="1"/>
  <c r="BA28" i="1" s="1"/>
  <c r="BA27" i="1" s="1"/>
  <c r="BA26" i="1" s="1"/>
  <c r="BA25" i="1" s="1"/>
  <c r="BA24" i="1" s="1"/>
  <c r="BA23" i="1" s="1"/>
  <c r="BA22" i="1" s="1"/>
  <c r="BA21" i="1" s="1"/>
  <c r="BA20" i="1" s="1"/>
  <c r="BA19" i="1" s="1"/>
  <c r="BA18" i="1" s="1"/>
  <c r="BA17" i="1" s="1"/>
  <c r="BA16" i="1" s="1"/>
  <c r="BA15" i="1" s="1"/>
  <c r="BA14" i="1" s="1"/>
  <c r="BA13" i="1" s="1"/>
  <c r="BA12" i="1" s="1"/>
  <c r="BA11" i="1" s="1"/>
  <c r="BA10" i="1" s="1"/>
  <c r="BA9" i="1" s="1"/>
  <c r="BA8" i="1" s="1"/>
  <c r="BA7" i="1" s="1"/>
  <c r="BA6" i="1" s="1"/>
  <c r="BA5" i="1" s="1"/>
  <c r="BA4" i="1" s="1"/>
  <c r="BA3" i="1" s="1"/>
  <c r="BA2" i="1" s="1"/>
  <c r="Q87" i="1"/>
  <c r="Q86" i="1" s="1"/>
  <c r="Q85" i="1" s="1"/>
  <c r="Q84" i="1" s="1"/>
  <c r="Q83" i="1" s="1"/>
  <c r="Q82" i="1" s="1"/>
  <c r="Q81" i="1" s="1"/>
  <c r="Q80" i="1" s="1"/>
  <c r="Q79" i="1" s="1"/>
  <c r="Q78" i="1" s="1"/>
  <c r="Q77" i="1" s="1"/>
  <c r="Q76" i="1" s="1"/>
  <c r="Q75" i="1" s="1"/>
  <c r="Q74" i="1" s="1"/>
  <c r="Q73" i="1" s="1"/>
  <c r="Q72" i="1" s="1"/>
  <c r="Q71" i="1" s="1"/>
  <c r="Q70" i="1" s="1"/>
  <c r="Q69" i="1" s="1"/>
  <c r="Q68" i="1" s="1"/>
  <c r="Q67" i="1" s="1"/>
  <c r="Q66" i="1" s="1"/>
  <c r="Q65" i="1" s="1"/>
  <c r="Q64" i="1" s="1"/>
  <c r="Q63" i="1" s="1"/>
  <c r="Q62" i="1" s="1"/>
  <c r="Q61" i="1" s="1"/>
  <c r="Q60" i="1" s="1"/>
  <c r="Q59" i="1" s="1"/>
  <c r="Q58" i="1" s="1"/>
  <c r="Q57" i="1" s="1"/>
  <c r="Q56" i="1" s="1"/>
  <c r="Q55" i="1" s="1"/>
  <c r="Q54" i="1" s="1"/>
  <c r="Q53" i="1" s="1"/>
  <c r="Q52" i="1" s="1"/>
  <c r="Q51" i="1" s="1"/>
  <c r="Q50" i="1" s="1"/>
  <c r="Q49" i="1" s="1"/>
  <c r="Q48" i="1" s="1"/>
  <c r="Q47" i="1" s="1"/>
  <c r="Q46" i="1" s="1"/>
  <c r="Q45" i="1" s="1"/>
  <c r="Q44" i="1" s="1"/>
  <c r="Q43" i="1" s="1"/>
  <c r="Q42" i="1" s="1"/>
  <c r="Q41" i="1" s="1"/>
  <c r="Q40" i="1" s="1"/>
  <c r="Q39" i="1" s="1"/>
  <c r="Q38" i="1" s="1"/>
  <c r="Q37" i="1" s="1"/>
  <c r="Q36" i="1" s="1"/>
  <c r="Q35" i="1" s="1"/>
  <c r="Q34" i="1" s="1"/>
  <c r="Q33" i="1" s="1"/>
  <c r="Q32" i="1" s="1"/>
  <c r="Q31" i="1" s="1"/>
  <c r="Q30" i="1" s="1"/>
  <c r="Q29" i="1" s="1"/>
  <c r="Q28" i="1" s="1"/>
  <c r="Q27" i="1" s="1"/>
  <c r="Q26" i="1" s="1"/>
  <c r="Q25" i="1" s="1"/>
  <c r="Q24" i="1" s="1"/>
  <c r="Q23" i="1" s="1"/>
  <c r="Q22" i="1" s="1"/>
  <c r="Q21" i="1" s="1"/>
  <c r="Q20" i="1" s="1"/>
  <c r="Q19" i="1" s="1"/>
  <c r="Q18" i="1" s="1"/>
  <c r="Q17" i="1" s="1"/>
  <c r="Q16" i="1" s="1"/>
  <c r="Q15" i="1" s="1"/>
  <c r="Q14" i="1" s="1"/>
  <c r="Q13" i="1" s="1"/>
  <c r="Q12" i="1" s="1"/>
  <c r="Q11" i="1" s="1"/>
  <c r="Q10" i="1" s="1"/>
  <c r="Q9" i="1" s="1"/>
  <c r="Q8" i="1" s="1"/>
  <c r="Q7" i="1" s="1"/>
  <c r="Q6" i="1" s="1"/>
  <c r="Q5" i="1" s="1"/>
  <c r="Q4" i="1" s="1"/>
  <c r="Q3" i="1" s="1"/>
  <c r="Q2" i="1" s="1"/>
  <c r="CC71" i="1"/>
  <c r="CC70" i="1" s="1"/>
  <c r="CC69" i="1" s="1"/>
  <c r="CC68" i="1" s="1"/>
  <c r="CC67" i="1" s="1"/>
  <c r="CC66" i="1" s="1"/>
  <c r="CC65" i="1" s="1"/>
  <c r="CC64" i="1" s="1"/>
  <c r="CC63" i="1" s="1"/>
  <c r="CC62" i="1" s="1"/>
  <c r="CC61" i="1" s="1"/>
  <c r="CC60" i="1" s="1"/>
  <c r="CC59" i="1" s="1"/>
  <c r="CC58" i="1" s="1"/>
  <c r="CC57" i="1" s="1"/>
  <c r="CC56" i="1" s="1"/>
  <c r="CC55" i="1" s="1"/>
  <c r="CC54" i="1" s="1"/>
  <c r="CC53" i="1" s="1"/>
  <c r="CC52" i="1" s="1"/>
  <c r="CC51" i="1" s="1"/>
  <c r="CC50" i="1" s="1"/>
  <c r="CC49" i="1" s="1"/>
  <c r="CC48" i="1" s="1"/>
  <c r="CC47" i="1" s="1"/>
  <c r="CC46" i="1" s="1"/>
  <c r="CC45" i="1" s="1"/>
  <c r="CC44" i="1" s="1"/>
  <c r="CC43" i="1" s="1"/>
  <c r="CC42" i="1" s="1"/>
  <c r="CC41" i="1" s="1"/>
  <c r="CC40" i="1" s="1"/>
  <c r="CC39" i="1" s="1"/>
  <c r="CC38" i="1" s="1"/>
  <c r="CC37" i="1" s="1"/>
  <c r="CC36" i="1" s="1"/>
  <c r="CC35" i="1" s="1"/>
  <c r="CC34" i="1" s="1"/>
  <c r="CC33" i="1" s="1"/>
  <c r="CC32" i="1" s="1"/>
  <c r="CC31" i="1" s="1"/>
  <c r="CC30" i="1" s="1"/>
  <c r="CC29" i="1" s="1"/>
  <c r="CC28" i="1" s="1"/>
  <c r="CC27" i="1" s="1"/>
  <c r="CC26" i="1" s="1"/>
  <c r="CC25" i="1" s="1"/>
  <c r="CC24" i="1" s="1"/>
  <c r="CC23" i="1" s="1"/>
  <c r="CC22" i="1" s="1"/>
  <c r="CC21" i="1" s="1"/>
  <c r="CC20" i="1" s="1"/>
  <c r="CC19" i="1" s="1"/>
  <c r="CC18" i="1" s="1"/>
  <c r="CC17" i="1" s="1"/>
  <c r="CC16" i="1" s="1"/>
  <c r="CC15" i="1" s="1"/>
  <c r="CC14" i="1" s="1"/>
  <c r="CC13" i="1" s="1"/>
  <c r="CC12" i="1" s="1"/>
  <c r="CC11" i="1" s="1"/>
  <c r="CC10" i="1" s="1"/>
  <c r="CC9" i="1" s="1"/>
  <c r="CC8" i="1" s="1"/>
  <c r="CC7" i="1" s="1"/>
  <c r="CC6" i="1" s="1"/>
  <c r="CC5" i="1" s="1"/>
  <c r="CC4" i="1" s="1"/>
  <c r="CC3" i="1" s="1"/>
  <c r="CC2" i="1" s="1"/>
  <c r="FJ56" i="1"/>
  <c r="FJ55" i="1" s="1"/>
  <c r="FJ54" i="1" s="1"/>
  <c r="FJ53" i="1" s="1"/>
  <c r="FJ52" i="1" s="1"/>
  <c r="FJ51" i="1" s="1"/>
  <c r="FJ50" i="1" s="1"/>
  <c r="FJ49" i="1" s="1"/>
  <c r="FJ48" i="1" s="1"/>
  <c r="FJ47" i="1" s="1"/>
  <c r="FJ46" i="1" s="1"/>
  <c r="FJ45" i="1" s="1"/>
  <c r="FJ44" i="1" s="1"/>
  <c r="FJ43" i="1" s="1"/>
  <c r="FJ42" i="1" s="1"/>
  <c r="FJ41" i="1" s="1"/>
  <c r="FJ40" i="1" s="1"/>
  <c r="FJ39" i="1" s="1"/>
  <c r="FJ38" i="1" s="1"/>
  <c r="FJ37" i="1" s="1"/>
  <c r="FJ36" i="1" s="1"/>
  <c r="FJ35" i="1" s="1"/>
  <c r="FJ34" i="1" s="1"/>
  <c r="FJ33" i="1" s="1"/>
  <c r="FJ32" i="1" s="1"/>
  <c r="FJ31" i="1" s="1"/>
  <c r="FJ30" i="1" s="1"/>
  <c r="FJ29" i="1" s="1"/>
  <c r="FJ28" i="1" s="1"/>
  <c r="FJ27" i="1" s="1"/>
  <c r="FJ26" i="1" s="1"/>
  <c r="FJ25" i="1" s="1"/>
  <c r="FJ24" i="1" s="1"/>
  <c r="FJ23" i="1" s="1"/>
  <c r="FJ22" i="1" s="1"/>
  <c r="FJ21" i="1" s="1"/>
  <c r="FJ20" i="1" s="1"/>
  <c r="FJ19" i="1" s="1"/>
  <c r="FJ18" i="1" s="1"/>
  <c r="FJ17" i="1" s="1"/>
  <c r="FJ16" i="1" s="1"/>
  <c r="FJ15" i="1" s="1"/>
  <c r="FJ14" i="1" s="1"/>
  <c r="FJ13" i="1" s="1"/>
  <c r="FJ12" i="1" s="1"/>
  <c r="FJ11" i="1" s="1"/>
  <c r="FJ10" i="1" s="1"/>
  <c r="FJ9" i="1" s="1"/>
  <c r="FJ8" i="1" s="1"/>
  <c r="FJ7" i="1" s="1"/>
  <c r="FJ6" i="1" s="1"/>
  <c r="FJ5" i="1" s="1"/>
  <c r="FJ4" i="1" s="1"/>
  <c r="FJ3" i="1" s="1"/>
  <c r="FJ2" i="1" s="1"/>
  <c r="JB40" i="1"/>
  <c r="JB39" i="1" s="1"/>
  <c r="JB38" i="1" s="1"/>
  <c r="JB37" i="1" s="1"/>
  <c r="JB36" i="1" s="1"/>
  <c r="JB35" i="1" s="1"/>
  <c r="JB34" i="1" s="1"/>
  <c r="JB33" i="1" s="1"/>
  <c r="JB32" i="1" s="1"/>
  <c r="JB31" i="1" s="1"/>
  <c r="JB30" i="1" s="1"/>
  <c r="JB29" i="1" s="1"/>
  <c r="JB28" i="1" s="1"/>
  <c r="JB27" i="1" s="1"/>
  <c r="JB26" i="1" s="1"/>
  <c r="JB25" i="1" s="1"/>
  <c r="JB24" i="1" s="1"/>
  <c r="JB23" i="1" s="1"/>
  <c r="JB22" i="1" s="1"/>
  <c r="JB21" i="1" s="1"/>
  <c r="JB20" i="1" s="1"/>
  <c r="JB19" i="1" s="1"/>
  <c r="JB18" i="1" s="1"/>
  <c r="JB17" i="1" s="1"/>
  <c r="JB16" i="1" s="1"/>
  <c r="JB15" i="1" s="1"/>
  <c r="JB14" i="1" s="1"/>
  <c r="JB13" i="1" s="1"/>
  <c r="JB12" i="1" s="1"/>
  <c r="JB11" i="1" s="1"/>
  <c r="JB10" i="1" s="1"/>
  <c r="JB9" i="1" s="1"/>
  <c r="JB8" i="1" s="1"/>
  <c r="JB7" i="1" s="1"/>
  <c r="JB6" i="1" s="1"/>
  <c r="JB5" i="1" s="1"/>
  <c r="JB4" i="1" s="1"/>
  <c r="JB3" i="1" s="1"/>
  <c r="JB2" i="1" s="1"/>
  <c r="MT24" i="1"/>
  <c r="MT23" i="1" s="1"/>
  <c r="MT22" i="1" s="1"/>
  <c r="MT21" i="1" s="1"/>
  <c r="MT20" i="1" s="1"/>
  <c r="MT19" i="1" s="1"/>
  <c r="MT18" i="1" s="1"/>
  <c r="MT17" i="1" s="1"/>
  <c r="MT16" i="1" s="1"/>
  <c r="MT15" i="1" s="1"/>
  <c r="MT14" i="1" s="1"/>
  <c r="MT13" i="1" s="1"/>
  <c r="MT12" i="1" s="1"/>
  <c r="MT11" i="1" s="1"/>
  <c r="MT10" i="1" s="1"/>
  <c r="MT9" i="1" s="1"/>
  <c r="MT8" i="1" s="1"/>
  <c r="MT7" i="1" s="1"/>
  <c r="MT6" i="1" s="1"/>
  <c r="MT5" i="1" s="1"/>
  <c r="MT4" i="1" s="1"/>
  <c r="MT3" i="1" s="1"/>
  <c r="MT2" i="1" s="1"/>
  <c r="DO63" i="8"/>
  <c r="DN62" i="8"/>
  <c r="DO62" i="8" s="1"/>
  <c r="I89" i="9"/>
  <c r="U86" i="9"/>
  <c r="V86" i="9" s="1"/>
  <c r="AK82" i="9"/>
  <c r="AL82" i="9" s="1"/>
  <c r="BE77" i="9"/>
  <c r="BF77" i="9" s="1"/>
  <c r="BQ74" i="9"/>
  <c r="BR74" i="9" s="1"/>
  <c r="BY72" i="9"/>
  <c r="BZ72" i="9" s="1"/>
  <c r="CP68" i="9"/>
  <c r="CQ68" i="9" s="1"/>
  <c r="CU67" i="9"/>
  <c r="CU66" i="9" s="1"/>
  <c r="CU65" i="9" s="1"/>
  <c r="CU64" i="9" s="1"/>
  <c r="CU63" i="9" s="1"/>
  <c r="CU62" i="9" s="1"/>
  <c r="CU61" i="9" s="1"/>
  <c r="CU60" i="9" s="1"/>
  <c r="CU59" i="9" s="1"/>
  <c r="CU58" i="9" s="1"/>
  <c r="CU57" i="9" s="1"/>
  <c r="CU56" i="9" s="1"/>
  <c r="CU55" i="9" s="1"/>
  <c r="CU54" i="9" s="1"/>
  <c r="CU53" i="9" s="1"/>
  <c r="CU52" i="9" s="1"/>
  <c r="CU51" i="9" s="1"/>
  <c r="CU50" i="9" s="1"/>
  <c r="CU49" i="9" s="1"/>
  <c r="CU48" i="9" s="1"/>
  <c r="CU47" i="9" s="1"/>
  <c r="CU46" i="9" s="1"/>
  <c r="CU45" i="9" s="1"/>
  <c r="CU44" i="9" s="1"/>
  <c r="CU43" i="9" s="1"/>
  <c r="CU42" i="9" s="1"/>
  <c r="CU41" i="9" s="1"/>
  <c r="CU40" i="9" s="1"/>
  <c r="CU39" i="9" s="1"/>
  <c r="CU38" i="9" s="1"/>
  <c r="CU37" i="9" s="1"/>
  <c r="CU36" i="9" s="1"/>
  <c r="CU35" i="9" s="1"/>
  <c r="CU34" i="9" s="1"/>
  <c r="CU33" i="9" s="1"/>
  <c r="CU32" i="9" s="1"/>
  <c r="CU31" i="9" s="1"/>
  <c r="CU30" i="9" s="1"/>
  <c r="CU29" i="9" s="1"/>
  <c r="CU28" i="9" s="1"/>
  <c r="CU27" i="9" s="1"/>
  <c r="CU26" i="9" s="1"/>
  <c r="CU25" i="9" s="1"/>
  <c r="CU24" i="9" s="1"/>
  <c r="CU23" i="9" s="1"/>
  <c r="CU22" i="9" s="1"/>
  <c r="CU21" i="9" s="1"/>
  <c r="CU20" i="9" s="1"/>
  <c r="CU19" i="9" s="1"/>
  <c r="CU18" i="9" s="1"/>
  <c r="CU17" i="9" s="1"/>
  <c r="CU16" i="9" s="1"/>
  <c r="CU15" i="9" s="1"/>
  <c r="CU14" i="9" s="1"/>
  <c r="CU13" i="9" s="1"/>
  <c r="CU12" i="9" s="1"/>
  <c r="CU11" i="9" s="1"/>
  <c r="CU10" i="9" s="1"/>
  <c r="CU9" i="9" s="1"/>
  <c r="CU8" i="9" s="1"/>
  <c r="CU7" i="9" s="1"/>
  <c r="CU6" i="9" s="1"/>
  <c r="CU5" i="9" s="1"/>
  <c r="CU4" i="9" s="1"/>
  <c r="CU3" i="9" s="1"/>
  <c r="CU2" i="9" s="1"/>
  <c r="DG65" i="9"/>
  <c r="DG64" i="9" s="1"/>
  <c r="DG63" i="9" s="1"/>
  <c r="DG62" i="9" s="1"/>
  <c r="DG61" i="9" s="1"/>
  <c r="DG60" i="9" s="1"/>
  <c r="DG59" i="9" s="1"/>
  <c r="DG58" i="9" s="1"/>
  <c r="DG57" i="9" s="1"/>
  <c r="DG56" i="9" s="1"/>
  <c r="DG55" i="9" s="1"/>
  <c r="DG54" i="9" s="1"/>
  <c r="DG53" i="9" s="1"/>
  <c r="DG52" i="9" s="1"/>
  <c r="DG51" i="9" s="1"/>
  <c r="DG50" i="9" s="1"/>
  <c r="DG49" i="9" s="1"/>
  <c r="DG48" i="9" s="1"/>
  <c r="DG47" i="9" s="1"/>
  <c r="DG46" i="9" s="1"/>
  <c r="DG45" i="9" s="1"/>
  <c r="DG44" i="9" s="1"/>
  <c r="DG43" i="9" s="1"/>
  <c r="DG42" i="9" s="1"/>
  <c r="DG41" i="9" s="1"/>
  <c r="DG40" i="9" s="1"/>
  <c r="DG39" i="9" s="1"/>
  <c r="DG38" i="9" s="1"/>
  <c r="DG37" i="9" s="1"/>
  <c r="DG36" i="9" s="1"/>
  <c r="DG35" i="9" s="1"/>
  <c r="DG34" i="9" s="1"/>
  <c r="DG33" i="9" s="1"/>
  <c r="DG32" i="9" s="1"/>
  <c r="DG31" i="9" s="1"/>
  <c r="DG30" i="9" s="1"/>
  <c r="DG29" i="9" s="1"/>
  <c r="DG28" i="9" s="1"/>
  <c r="DG27" i="9" s="1"/>
  <c r="DG26" i="9" s="1"/>
  <c r="DG25" i="9" s="1"/>
  <c r="DG24" i="9" s="1"/>
  <c r="DG23" i="9" s="1"/>
  <c r="DG22" i="9" s="1"/>
  <c r="DG21" i="9" s="1"/>
  <c r="DG20" i="9" s="1"/>
  <c r="DG19" i="9" s="1"/>
  <c r="DG18" i="9" s="1"/>
  <c r="DG17" i="9" s="1"/>
  <c r="DG16" i="9" s="1"/>
  <c r="DG15" i="9" s="1"/>
  <c r="DG14" i="9" s="1"/>
  <c r="DG13" i="9" s="1"/>
  <c r="DG12" i="9" s="1"/>
  <c r="DG11" i="9" s="1"/>
  <c r="DG10" i="9" s="1"/>
  <c r="DG9" i="9" s="1"/>
  <c r="DG8" i="9" s="1"/>
  <c r="DG7" i="9" s="1"/>
  <c r="DG6" i="9" s="1"/>
  <c r="DG5" i="9" s="1"/>
  <c r="DG4" i="9" s="1"/>
  <c r="DG3" i="9" s="1"/>
  <c r="DG2" i="9" s="1"/>
  <c r="DN64" i="9"/>
  <c r="DZ62" i="9"/>
  <c r="EE61" i="9"/>
  <c r="EE60" i="9" s="1"/>
  <c r="EE59" i="9" s="1"/>
  <c r="EE58" i="9" s="1"/>
  <c r="EE57" i="9" s="1"/>
  <c r="EE56" i="9" s="1"/>
  <c r="EE55" i="9" s="1"/>
  <c r="EE54" i="9" s="1"/>
  <c r="EE53" i="9" s="1"/>
  <c r="EE52" i="9" s="1"/>
  <c r="EE51" i="9" s="1"/>
  <c r="EE50" i="9" s="1"/>
  <c r="EE49" i="9" s="1"/>
  <c r="EE48" i="9" s="1"/>
  <c r="EE47" i="9" s="1"/>
  <c r="EE46" i="9" s="1"/>
  <c r="EE45" i="9" s="1"/>
  <c r="EE44" i="9" s="1"/>
  <c r="EE43" i="9" s="1"/>
  <c r="EE42" i="9" s="1"/>
  <c r="EE41" i="9" s="1"/>
  <c r="EE40" i="9" s="1"/>
  <c r="EE39" i="9" s="1"/>
  <c r="EE38" i="9" s="1"/>
  <c r="EE37" i="9" s="1"/>
  <c r="EE36" i="9" s="1"/>
  <c r="EE35" i="9" s="1"/>
  <c r="EE34" i="9" s="1"/>
  <c r="EE33" i="9" s="1"/>
  <c r="EE32" i="9" s="1"/>
  <c r="EE31" i="9" s="1"/>
  <c r="EE30" i="9" s="1"/>
  <c r="EE29" i="9" s="1"/>
  <c r="EE28" i="9" s="1"/>
  <c r="EE27" i="9" s="1"/>
  <c r="EE26" i="9" s="1"/>
  <c r="EE25" i="9" s="1"/>
  <c r="EE24" i="9" s="1"/>
  <c r="EE23" i="9" s="1"/>
  <c r="EE22" i="9" s="1"/>
  <c r="EE21" i="9" s="1"/>
  <c r="EE20" i="9" s="1"/>
  <c r="EE19" i="9" s="1"/>
  <c r="EE18" i="9" s="1"/>
  <c r="EE17" i="9" s="1"/>
  <c r="EE16" i="9" s="1"/>
  <c r="EE15" i="9" s="1"/>
  <c r="EE14" i="9" s="1"/>
  <c r="EE13" i="9" s="1"/>
  <c r="EE12" i="9" s="1"/>
  <c r="EE11" i="9" s="1"/>
  <c r="EE10" i="9" s="1"/>
  <c r="EE9" i="9" s="1"/>
  <c r="EE8" i="9" s="1"/>
  <c r="EE7" i="9" s="1"/>
  <c r="EE6" i="9" s="1"/>
  <c r="EE5" i="9" s="1"/>
  <c r="EE4" i="9" s="1"/>
  <c r="EE3" i="9" s="1"/>
  <c r="EE2" i="9" s="1"/>
  <c r="EQ60" i="9"/>
  <c r="ER59" i="9"/>
  <c r="ES59" i="9" s="1"/>
  <c r="EX58" i="9"/>
  <c r="FC57" i="9"/>
  <c r="FC56" i="9" s="1"/>
  <c r="FC55" i="9" s="1"/>
  <c r="FC54" i="9" s="1"/>
  <c r="FC53" i="9" s="1"/>
  <c r="FC52" i="9" s="1"/>
  <c r="FC51" i="9" s="1"/>
  <c r="FC50" i="9" s="1"/>
  <c r="FC49" i="9" s="1"/>
  <c r="FC48" i="9" s="1"/>
  <c r="FC47" i="9" s="1"/>
  <c r="FC46" i="9" s="1"/>
  <c r="FC45" i="9" s="1"/>
  <c r="FC44" i="9" s="1"/>
  <c r="FC43" i="9" s="1"/>
  <c r="FC42" i="9" s="1"/>
  <c r="FC41" i="9" s="1"/>
  <c r="FC40" i="9" s="1"/>
  <c r="FC39" i="9" s="1"/>
  <c r="FC38" i="9" s="1"/>
  <c r="FC37" i="9" s="1"/>
  <c r="FC36" i="9" s="1"/>
  <c r="FC35" i="9" s="1"/>
  <c r="FC34" i="9" s="1"/>
  <c r="FC33" i="9" s="1"/>
  <c r="FC32" i="9" s="1"/>
  <c r="FC31" i="9" s="1"/>
  <c r="FC30" i="9" s="1"/>
  <c r="FC29" i="9" s="1"/>
  <c r="FC28" i="9" s="1"/>
  <c r="FC27" i="9" s="1"/>
  <c r="FC26" i="9" s="1"/>
  <c r="FC25" i="9" s="1"/>
  <c r="FC24" i="9" s="1"/>
  <c r="FC23" i="9" s="1"/>
  <c r="FC22" i="9" s="1"/>
  <c r="FC21" i="9" s="1"/>
  <c r="FC20" i="9" s="1"/>
  <c r="FC19" i="9" s="1"/>
  <c r="FC18" i="9" s="1"/>
  <c r="FC17" i="9" s="1"/>
  <c r="FC16" i="9" s="1"/>
  <c r="FC15" i="9" s="1"/>
  <c r="FC14" i="9" s="1"/>
  <c r="FC13" i="9" s="1"/>
  <c r="FC12" i="9" s="1"/>
  <c r="FC11" i="9" s="1"/>
  <c r="FC10" i="9" s="1"/>
  <c r="FC9" i="9" s="1"/>
  <c r="FC8" i="9" s="1"/>
  <c r="FC7" i="9" s="1"/>
  <c r="FC6" i="9" s="1"/>
  <c r="FC5" i="9" s="1"/>
  <c r="FC4" i="9" s="1"/>
  <c r="FC3" i="9" s="1"/>
  <c r="FC2" i="9" s="1"/>
  <c r="FI56" i="9"/>
  <c r="FI55" i="9" s="1"/>
  <c r="FI54" i="9" s="1"/>
  <c r="FI53" i="9" s="1"/>
  <c r="FI52" i="9" s="1"/>
  <c r="FI51" i="9" s="1"/>
  <c r="FI50" i="9" s="1"/>
  <c r="FI49" i="9" s="1"/>
  <c r="FI48" i="9" s="1"/>
  <c r="FI47" i="9" s="1"/>
  <c r="FI46" i="9" s="1"/>
  <c r="FI45" i="9" s="1"/>
  <c r="FI44" i="9" s="1"/>
  <c r="FI43" i="9" s="1"/>
  <c r="FI42" i="9" s="1"/>
  <c r="FI41" i="9" s="1"/>
  <c r="FI40" i="9" s="1"/>
  <c r="FI39" i="9" s="1"/>
  <c r="FI38" i="9" s="1"/>
  <c r="FI37" i="9" s="1"/>
  <c r="FI36" i="9" s="1"/>
  <c r="FI35" i="9" s="1"/>
  <c r="FI34" i="9" s="1"/>
  <c r="FI33" i="9" s="1"/>
  <c r="FI32" i="9" s="1"/>
  <c r="FI31" i="9" s="1"/>
  <c r="FI30" i="9" s="1"/>
  <c r="FI29" i="9" s="1"/>
  <c r="FI28" i="9" s="1"/>
  <c r="FI27" i="9" s="1"/>
  <c r="FI26" i="9" s="1"/>
  <c r="FI25" i="9" s="1"/>
  <c r="FI24" i="9" s="1"/>
  <c r="FI23" i="9" s="1"/>
  <c r="FI22" i="9" s="1"/>
  <c r="FI21" i="9" s="1"/>
  <c r="FI20" i="9" s="1"/>
  <c r="FI19" i="9" s="1"/>
  <c r="FI18" i="9" s="1"/>
  <c r="FI17" i="9" s="1"/>
  <c r="FI16" i="9" s="1"/>
  <c r="FI15" i="9" s="1"/>
  <c r="FI14" i="9" s="1"/>
  <c r="FI13" i="9" s="1"/>
  <c r="FI12" i="9" s="1"/>
  <c r="FI11" i="9" s="1"/>
  <c r="FI10" i="9" s="1"/>
  <c r="FI9" i="9" s="1"/>
  <c r="FI8" i="9" s="1"/>
  <c r="FI7" i="9" s="1"/>
  <c r="FI6" i="9" s="1"/>
  <c r="FI5" i="9" s="1"/>
  <c r="FI4" i="9" s="1"/>
  <c r="FI3" i="9" s="1"/>
  <c r="FI2" i="9" s="1"/>
  <c r="FP55" i="9"/>
  <c r="GB53" i="9"/>
  <c r="GH52" i="9"/>
  <c r="GN51" i="9"/>
  <c r="GZ49" i="9"/>
  <c r="HL47" i="9"/>
  <c r="IJ43" i="9"/>
  <c r="IO42" i="9"/>
  <c r="IO41" i="9" s="1"/>
  <c r="IO40" i="9" s="1"/>
  <c r="IO39" i="9" s="1"/>
  <c r="IO38" i="9" s="1"/>
  <c r="IO37" i="9" s="1"/>
  <c r="IO36" i="9" s="1"/>
  <c r="IO35" i="9" s="1"/>
  <c r="IO34" i="9" s="1"/>
  <c r="IO33" i="9" s="1"/>
  <c r="IO32" i="9" s="1"/>
  <c r="IO31" i="9" s="1"/>
  <c r="IO30" i="9" s="1"/>
  <c r="IO29" i="9" s="1"/>
  <c r="IO28" i="9" s="1"/>
  <c r="IO27" i="9" s="1"/>
  <c r="IO26" i="9" s="1"/>
  <c r="IO25" i="9" s="1"/>
  <c r="IO24" i="9" s="1"/>
  <c r="IO23" i="9" s="1"/>
  <c r="IO22" i="9" s="1"/>
  <c r="IO21" i="9" s="1"/>
  <c r="IO20" i="9" s="1"/>
  <c r="IO19" i="9" s="1"/>
  <c r="IO18" i="9" s="1"/>
  <c r="IO17" i="9" s="1"/>
  <c r="IO16" i="9" s="1"/>
  <c r="IO15" i="9" s="1"/>
  <c r="IO14" i="9" s="1"/>
  <c r="IO13" i="9" s="1"/>
  <c r="IO12" i="9" s="1"/>
  <c r="IO11" i="9" s="1"/>
  <c r="IO10" i="9" s="1"/>
  <c r="IO9" i="9" s="1"/>
  <c r="IO8" i="9" s="1"/>
  <c r="IO7" i="9" s="1"/>
  <c r="IO6" i="9" s="1"/>
  <c r="IO5" i="9" s="1"/>
  <c r="IO4" i="9" s="1"/>
  <c r="IO3" i="9" s="1"/>
  <c r="IO2" i="9" s="1"/>
  <c r="IU41" i="9"/>
  <c r="IU40" i="9" s="1"/>
  <c r="IU39" i="9" s="1"/>
  <c r="IU38" i="9" s="1"/>
  <c r="IU37" i="9" s="1"/>
  <c r="IU36" i="9" s="1"/>
  <c r="IU35" i="9" s="1"/>
  <c r="IU34" i="9" s="1"/>
  <c r="IU33" i="9" s="1"/>
  <c r="IU32" i="9" s="1"/>
  <c r="IU31" i="9" s="1"/>
  <c r="IU30" i="9" s="1"/>
  <c r="IU29" i="9" s="1"/>
  <c r="IU28" i="9" s="1"/>
  <c r="IU27" i="9" s="1"/>
  <c r="IU26" i="9" s="1"/>
  <c r="IU25" i="9" s="1"/>
  <c r="IU24" i="9" s="1"/>
  <c r="IU23" i="9" s="1"/>
  <c r="IU22" i="9" s="1"/>
  <c r="IU21" i="9" s="1"/>
  <c r="IU20" i="9" s="1"/>
  <c r="IU19" i="9" s="1"/>
  <c r="IU18" i="9" s="1"/>
  <c r="IU17" i="9" s="1"/>
  <c r="IU16" i="9" s="1"/>
  <c r="IU15" i="9" s="1"/>
  <c r="IU14" i="9" s="1"/>
  <c r="IU13" i="9" s="1"/>
  <c r="IU12" i="9" s="1"/>
  <c r="IU11" i="9" s="1"/>
  <c r="IU10" i="9" s="1"/>
  <c r="IU9" i="9" s="1"/>
  <c r="IU8" i="9" s="1"/>
  <c r="IU7" i="9" s="1"/>
  <c r="IU6" i="9" s="1"/>
  <c r="IU5" i="9" s="1"/>
  <c r="IU4" i="9" s="1"/>
  <c r="IU3" i="9" s="1"/>
  <c r="IU2" i="9" s="1"/>
  <c r="JA40" i="9"/>
  <c r="JA39" i="9" s="1"/>
  <c r="JA38" i="9" s="1"/>
  <c r="JA37" i="9" s="1"/>
  <c r="JA36" i="9" s="1"/>
  <c r="JA35" i="9" s="1"/>
  <c r="JA34" i="9" s="1"/>
  <c r="JA33" i="9" s="1"/>
  <c r="JA32" i="9" s="1"/>
  <c r="JA31" i="9" s="1"/>
  <c r="JA30" i="9" s="1"/>
  <c r="JA29" i="9" s="1"/>
  <c r="JA28" i="9" s="1"/>
  <c r="JA27" i="9" s="1"/>
  <c r="JA26" i="9" s="1"/>
  <c r="JA25" i="9" s="1"/>
  <c r="JA24" i="9" s="1"/>
  <c r="JA23" i="9" s="1"/>
  <c r="JA22" i="9" s="1"/>
  <c r="JA21" i="9" s="1"/>
  <c r="JA20" i="9" s="1"/>
  <c r="JA19" i="9" s="1"/>
  <c r="JA18" i="9" s="1"/>
  <c r="JA17" i="9" s="1"/>
  <c r="JA16" i="9" s="1"/>
  <c r="JA15" i="9" s="1"/>
  <c r="JA14" i="9" s="1"/>
  <c r="JA13" i="9" s="1"/>
  <c r="JA12" i="9" s="1"/>
  <c r="JA11" i="9" s="1"/>
  <c r="JA10" i="9" s="1"/>
  <c r="JA9" i="9" s="1"/>
  <c r="JA8" i="9" s="1"/>
  <c r="JA7" i="9" s="1"/>
  <c r="JA6" i="9" s="1"/>
  <c r="JA5" i="9" s="1"/>
  <c r="JA4" i="9" s="1"/>
  <c r="JA3" i="9" s="1"/>
  <c r="JA2" i="9" s="1"/>
  <c r="JH39" i="9"/>
  <c r="JN38" i="9"/>
  <c r="KF35" i="9"/>
  <c r="LI30" i="9"/>
  <c r="LI29" i="9" s="1"/>
  <c r="LI28" i="9" s="1"/>
  <c r="LI27" i="9" s="1"/>
  <c r="LI26" i="9" s="1"/>
  <c r="LI25" i="9" s="1"/>
  <c r="LI24" i="9" s="1"/>
  <c r="LI23" i="9" s="1"/>
  <c r="LI22" i="9" s="1"/>
  <c r="LI21" i="9" s="1"/>
  <c r="LI20" i="9" s="1"/>
  <c r="LI19" i="9" s="1"/>
  <c r="LI18" i="9" s="1"/>
  <c r="LI17" i="9" s="1"/>
  <c r="LI16" i="9" s="1"/>
  <c r="LI15" i="9" s="1"/>
  <c r="LI14" i="9" s="1"/>
  <c r="LI13" i="9" s="1"/>
  <c r="LI12" i="9" s="1"/>
  <c r="LI11" i="9" s="1"/>
  <c r="LI10" i="9" s="1"/>
  <c r="LI9" i="9" s="1"/>
  <c r="LI8" i="9" s="1"/>
  <c r="LI7" i="9" s="1"/>
  <c r="LI6" i="9" s="1"/>
  <c r="LI5" i="9" s="1"/>
  <c r="LI4" i="9" s="1"/>
  <c r="LI3" i="9" s="1"/>
  <c r="LI2" i="9" s="1"/>
  <c r="LO29" i="9"/>
  <c r="LO28" i="9" s="1"/>
  <c r="LO27" i="9" s="1"/>
  <c r="LO26" i="9" s="1"/>
  <c r="LO25" i="9" s="1"/>
  <c r="LO24" i="9" s="1"/>
  <c r="LO23" i="9" s="1"/>
  <c r="LO22" i="9" s="1"/>
  <c r="LO21" i="9" s="1"/>
  <c r="LO20" i="9" s="1"/>
  <c r="LO19" i="9" s="1"/>
  <c r="LO18" i="9" s="1"/>
  <c r="LO17" i="9" s="1"/>
  <c r="LO16" i="9" s="1"/>
  <c r="LO15" i="9" s="1"/>
  <c r="LO14" i="9" s="1"/>
  <c r="LO13" i="9" s="1"/>
  <c r="LO12" i="9" s="1"/>
  <c r="LO11" i="9" s="1"/>
  <c r="LO10" i="9" s="1"/>
  <c r="LO9" i="9" s="1"/>
  <c r="LO8" i="9" s="1"/>
  <c r="LO7" i="9" s="1"/>
  <c r="LO6" i="9" s="1"/>
  <c r="LO5" i="9" s="1"/>
  <c r="LO4" i="9" s="1"/>
  <c r="LO3" i="9" s="1"/>
  <c r="LO2" i="9" s="1"/>
  <c r="LV28" i="9"/>
  <c r="MB27" i="9"/>
  <c r="MS24" i="9"/>
  <c r="MS23" i="9" s="1"/>
  <c r="MS22" i="9" s="1"/>
  <c r="MS21" i="9" s="1"/>
  <c r="MS20" i="9" s="1"/>
  <c r="MS19" i="9" s="1"/>
  <c r="MS18" i="9" s="1"/>
  <c r="MS17" i="9" s="1"/>
  <c r="MS16" i="9" s="1"/>
  <c r="MS15" i="9" s="1"/>
  <c r="MS14" i="9" s="1"/>
  <c r="MS13" i="9" s="1"/>
  <c r="MS12" i="9" s="1"/>
  <c r="MS11" i="9" s="1"/>
  <c r="MS10" i="9" s="1"/>
  <c r="MS9" i="9" s="1"/>
  <c r="MS8" i="9" s="1"/>
  <c r="MS7" i="9" s="1"/>
  <c r="MS6" i="9" s="1"/>
  <c r="MS5" i="9" s="1"/>
  <c r="MS4" i="9" s="1"/>
  <c r="MS3" i="9" s="1"/>
  <c r="MS2" i="9" s="1"/>
  <c r="NF22" i="9"/>
  <c r="NR20" i="9"/>
  <c r="OD18" i="9"/>
  <c r="OJ17" i="9"/>
  <c r="PA14" i="9"/>
  <c r="PA13" i="9" s="1"/>
  <c r="PA12" i="9" s="1"/>
  <c r="PA11" i="9" s="1"/>
  <c r="PA10" i="9" s="1"/>
  <c r="PA9" i="9" s="1"/>
  <c r="PA8" i="9" s="1"/>
  <c r="PA7" i="9" s="1"/>
  <c r="PA6" i="9" s="1"/>
  <c r="PA5" i="9" s="1"/>
  <c r="PA4" i="9" s="1"/>
  <c r="PA3" i="9" s="1"/>
  <c r="PA2" i="9" s="1"/>
  <c r="PG13" i="9"/>
  <c r="PG12" i="9" s="1"/>
  <c r="PG11" i="9" s="1"/>
  <c r="PG10" i="9" s="1"/>
  <c r="PG9" i="9" s="1"/>
  <c r="PG8" i="9" s="1"/>
  <c r="PG7" i="9" s="1"/>
  <c r="PG6" i="9" s="1"/>
  <c r="PG5" i="9" s="1"/>
  <c r="PG4" i="9" s="1"/>
  <c r="PG3" i="9" s="1"/>
  <c r="PG2" i="9" s="1"/>
  <c r="PN12" i="9"/>
  <c r="QF9" i="9"/>
  <c r="M88" i="9"/>
  <c r="Y85" i="9"/>
  <c r="Z85" i="9" s="1"/>
  <c r="AO81" i="9"/>
  <c r="AP81" i="9" s="1"/>
  <c r="AW79" i="9"/>
  <c r="AX79" i="9" s="1"/>
  <c r="BI76" i="9"/>
  <c r="BJ76" i="9" s="1"/>
  <c r="BU73" i="9"/>
  <c r="BV73" i="9" s="1"/>
  <c r="CC71" i="9"/>
  <c r="CD71" i="9" s="1"/>
  <c r="CO68" i="9"/>
  <c r="CO67" i="9" s="1"/>
  <c r="CO66" i="9" s="1"/>
  <c r="CO65" i="9" s="1"/>
  <c r="CO64" i="9" s="1"/>
  <c r="CO63" i="9" s="1"/>
  <c r="CO62" i="9" s="1"/>
  <c r="CO61" i="9" s="1"/>
  <c r="CO60" i="9" s="1"/>
  <c r="CO59" i="9" s="1"/>
  <c r="CO58" i="9" s="1"/>
  <c r="CO57" i="9" s="1"/>
  <c r="CO56" i="9" s="1"/>
  <c r="CO55" i="9" s="1"/>
  <c r="CO54" i="9" s="1"/>
  <c r="CO53" i="9" s="1"/>
  <c r="CO52" i="9" s="1"/>
  <c r="CO51" i="9" s="1"/>
  <c r="CO50" i="9" s="1"/>
  <c r="CO49" i="9" s="1"/>
  <c r="CO48" i="9" s="1"/>
  <c r="CO47" i="9" s="1"/>
  <c r="CO46" i="9" s="1"/>
  <c r="CO45" i="9" s="1"/>
  <c r="CO44" i="9" s="1"/>
  <c r="CO43" i="9" s="1"/>
  <c r="CO42" i="9" s="1"/>
  <c r="CO41" i="9" s="1"/>
  <c r="CO40" i="9" s="1"/>
  <c r="CO39" i="9" s="1"/>
  <c r="CO38" i="9" s="1"/>
  <c r="CO37" i="9" s="1"/>
  <c r="CO36" i="9" s="1"/>
  <c r="CO35" i="9" s="1"/>
  <c r="CO34" i="9" s="1"/>
  <c r="CO33" i="9" s="1"/>
  <c r="CO32" i="9" s="1"/>
  <c r="CO31" i="9" s="1"/>
  <c r="CO30" i="9" s="1"/>
  <c r="CO29" i="9" s="1"/>
  <c r="CO28" i="9" s="1"/>
  <c r="CO27" i="9" s="1"/>
  <c r="CO26" i="9" s="1"/>
  <c r="CO25" i="9" s="1"/>
  <c r="CO24" i="9" s="1"/>
  <c r="CO23" i="9" s="1"/>
  <c r="CO22" i="9" s="1"/>
  <c r="CO21" i="9" s="1"/>
  <c r="CO20" i="9" s="1"/>
  <c r="CO19" i="9" s="1"/>
  <c r="CO18" i="9" s="1"/>
  <c r="CO17" i="9" s="1"/>
  <c r="CO16" i="9" s="1"/>
  <c r="CO15" i="9" s="1"/>
  <c r="CO14" i="9" s="1"/>
  <c r="CO13" i="9" s="1"/>
  <c r="CO12" i="9" s="1"/>
  <c r="CO11" i="9" s="1"/>
  <c r="CO10" i="9" s="1"/>
  <c r="CO9" i="9" s="1"/>
  <c r="CO8" i="9" s="1"/>
  <c r="CO7" i="9" s="1"/>
  <c r="CO6" i="9" s="1"/>
  <c r="CO5" i="9" s="1"/>
  <c r="CO4" i="9" s="1"/>
  <c r="CO3" i="9" s="1"/>
  <c r="CO2" i="9" s="1"/>
  <c r="DM64" i="9"/>
  <c r="DM63" i="9" s="1"/>
  <c r="DM62" i="9" s="1"/>
  <c r="DM61" i="9" s="1"/>
  <c r="DM60" i="9" s="1"/>
  <c r="DM59" i="9" s="1"/>
  <c r="DM58" i="9" s="1"/>
  <c r="DM57" i="9" s="1"/>
  <c r="DM56" i="9" s="1"/>
  <c r="DM55" i="9" s="1"/>
  <c r="DM54" i="9" s="1"/>
  <c r="DM53" i="9" s="1"/>
  <c r="DM52" i="9" s="1"/>
  <c r="DM51" i="9" s="1"/>
  <c r="DM50" i="9" s="1"/>
  <c r="DM49" i="9" s="1"/>
  <c r="DM48" i="9" s="1"/>
  <c r="DM47" i="9" s="1"/>
  <c r="DM46" i="9" s="1"/>
  <c r="DM45" i="9" s="1"/>
  <c r="DM44" i="9" s="1"/>
  <c r="DM43" i="9" s="1"/>
  <c r="DM42" i="9" s="1"/>
  <c r="DM41" i="9" s="1"/>
  <c r="DM40" i="9" s="1"/>
  <c r="DM39" i="9" s="1"/>
  <c r="DM38" i="9" s="1"/>
  <c r="DM37" i="9" s="1"/>
  <c r="DM36" i="9" s="1"/>
  <c r="DM35" i="9" s="1"/>
  <c r="DM34" i="9" s="1"/>
  <c r="DM33" i="9" s="1"/>
  <c r="DM32" i="9" s="1"/>
  <c r="DM31" i="9" s="1"/>
  <c r="DM30" i="9" s="1"/>
  <c r="DM29" i="9" s="1"/>
  <c r="DM28" i="9" s="1"/>
  <c r="DM27" i="9" s="1"/>
  <c r="DM26" i="9" s="1"/>
  <c r="DM25" i="9" s="1"/>
  <c r="DM24" i="9" s="1"/>
  <c r="DM23" i="9" s="1"/>
  <c r="DM22" i="9" s="1"/>
  <c r="DM21" i="9" s="1"/>
  <c r="DM20" i="9" s="1"/>
  <c r="DM19" i="9" s="1"/>
  <c r="DM18" i="9" s="1"/>
  <c r="DM17" i="9" s="1"/>
  <c r="DM16" i="9" s="1"/>
  <c r="DM15" i="9" s="1"/>
  <c r="DM14" i="9" s="1"/>
  <c r="DM13" i="9" s="1"/>
  <c r="DM12" i="9" s="1"/>
  <c r="DM11" i="9" s="1"/>
  <c r="DM10" i="9" s="1"/>
  <c r="DM9" i="9" s="1"/>
  <c r="DM8" i="9" s="1"/>
  <c r="DM7" i="9" s="1"/>
  <c r="DM6" i="9" s="1"/>
  <c r="DM5" i="9" s="1"/>
  <c r="DM4" i="9" s="1"/>
  <c r="DM3" i="9" s="1"/>
  <c r="DM2" i="9" s="1"/>
  <c r="DY62" i="9"/>
  <c r="DY61" i="9" s="1"/>
  <c r="DY60" i="9" s="1"/>
  <c r="DY59" i="9" s="1"/>
  <c r="DY58" i="9" s="1"/>
  <c r="DY57" i="9" s="1"/>
  <c r="DY56" i="9" s="1"/>
  <c r="DY55" i="9" s="1"/>
  <c r="DY54" i="9" s="1"/>
  <c r="DY53" i="9" s="1"/>
  <c r="DY52" i="9" s="1"/>
  <c r="DY51" i="9" s="1"/>
  <c r="DY50" i="9" s="1"/>
  <c r="DY49" i="9" s="1"/>
  <c r="DY48" i="9" s="1"/>
  <c r="DY47" i="9" s="1"/>
  <c r="DY46" i="9" s="1"/>
  <c r="DY45" i="9" s="1"/>
  <c r="DY44" i="9" s="1"/>
  <c r="DY43" i="9" s="1"/>
  <c r="DY42" i="9" s="1"/>
  <c r="DY41" i="9" s="1"/>
  <c r="DY40" i="9" s="1"/>
  <c r="DY39" i="9" s="1"/>
  <c r="DY38" i="9" s="1"/>
  <c r="DY37" i="9" s="1"/>
  <c r="DY36" i="9" s="1"/>
  <c r="DY35" i="9" s="1"/>
  <c r="DY34" i="9" s="1"/>
  <c r="DY33" i="9" s="1"/>
  <c r="DY32" i="9" s="1"/>
  <c r="DY31" i="9" s="1"/>
  <c r="DY30" i="9" s="1"/>
  <c r="DY29" i="9" s="1"/>
  <c r="DY28" i="9" s="1"/>
  <c r="DY27" i="9" s="1"/>
  <c r="DY26" i="9" s="1"/>
  <c r="DY25" i="9" s="1"/>
  <c r="DY24" i="9" s="1"/>
  <c r="DY23" i="9" s="1"/>
  <c r="DY22" i="9" s="1"/>
  <c r="DY21" i="9" s="1"/>
  <c r="DY20" i="9" s="1"/>
  <c r="DY19" i="9" s="1"/>
  <c r="DY18" i="9" s="1"/>
  <c r="DY17" i="9" s="1"/>
  <c r="DY16" i="9" s="1"/>
  <c r="DY15" i="9" s="1"/>
  <c r="DY14" i="9" s="1"/>
  <c r="DY13" i="9" s="1"/>
  <c r="DY12" i="9" s="1"/>
  <c r="DY11" i="9" s="1"/>
  <c r="DY10" i="9" s="1"/>
  <c r="DY9" i="9" s="1"/>
  <c r="DY8" i="9" s="1"/>
  <c r="DY7" i="9" s="1"/>
  <c r="DY6" i="9" s="1"/>
  <c r="DY5" i="9" s="1"/>
  <c r="DY4" i="9" s="1"/>
  <c r="DY3" i="9" s="1"/>
  <c r="DY2" i="9" s="1"/>
  <c r="EW58" i="9"/>
  <c r="EW57" i="9" s="1"/>
  <c r="EW56" i="9" s="1"/>
  <c r="EW55" i="9" s="1"/>
  <c r="EW54" i="9" s="1"/>
  <c r="EW53" i="9" s="1"/>
  <c r="EW52" i="9" s="1"/>
  <c r="EW51" i="9" s="1"/>
  <c r="EW50" i="9" s="1"/>
  <c r="EW49" i="9" s="1"/>
  <c r="EW48" i="9" s="1"/>
  <c r="EW47" i="9" s="1"/>
  <c r="EW46" i="9" s="1"/>
  <c r="EW45" i="9" s="1"/>
  <c r="EW44" i="9" s="1"/>
  <c r="EW43" i="9" s="1"/>
  <c r="EW42" i="9" s="1"/>
  <c r="EW41" i="9" s="1"/>
  <c r="EW40" i="9" s="1"/>
  <c r="EW39" i="9" s="1"/>
  <c r="EW38" i="9" s="1"/>
  <c r="EW37" i="9" s="1"/>
  <c r="EW36" i="9" s="1"/>
  <c r="EW35" i="9" s="1"/>
  <c r="EW34" i="9" s="1"/>
  <c r="EW33" i="9" s="1"/>
  <c r="EW32" i="9" s="1"/>
  <c r="EW31" i="9" s="1"/>
  <c r="EW30" i="9" s="1"/>
  <c r="EW29" i="9" s="1"/>
  <c r="EW28" i="9" s="1"/>
  <c r="EW27" i="9" s="1"/>
  <c r="EW26" i="9" s="1"/>
  <c r="EW25" i="9" s="1"/>
  <c r="EW24" i="9" s="1"/>
  <c r="EW23" i="9" s="1"/>
  <c r="EW22" i="9" s="1"/>
  <c r="EW21" i="9" s="1"/>
  <c r="EW20" i="9" s="1"/>
  <c r="EW19" i="9" s="1"/>
  <c r="EW18" i="9" s="1"/>
  <c r="EW17" i="9" s="1"/>
  <c r="EW16" i="9" s="1"/>
  <c r="EW15" i="9" s="1"/>
  <c r="EW14" i="9" s="1"/>
  <c r="EW13" i="9" s="1"/>
  <c r="EW12" i="9" s="1"/>
  <c r="EW11" i="9" s="1"/>
  <c r="EW10" i="9" s="1"/>
  <c r="EW9" i="9" s="1"/>
  <c r="EW8" i="9" s="1"/>
  <c r="EW7" i="9" s="1"/>
  <c r="EW6" i="9" s="1"/>
  <c r="EW5" i="9" s="1"/>
  <c r="EW4" i="9" s="1"/>
  <c r="EW3" i="9" s="1"/>
  <c r="EW2" i="9" s="1"/>
  <c r="FO55" i="9"/>
  <c r="FO54" i="9" s="1"/>
  <c r="FO53" i="9" s="1"/>
  <c r="FO52" i="9" s="1"/>
  <c r="FO51" i="9" s="1"/>
  <c r="FO50" i="9" s="1"/>
  <c r="FO49" i="9" s="1"/>
  <c r="FO48" i="9" s="1"/>
  <c r="FO47" i="9" s="1"/>
  <c r="FO46" i="9" s="1"/>
  <c r="FO45" i="9" s="1"/>
  <c r="FO44" i="9" s="1"/>
  <c r="FO43" i="9" s="1"/>
  <c r="FO42" i="9" s="1"/>
  <c r="FO41" i="9" s="1"/>
  <c r="FO40" i="9" s="1"/>
  <c r="FO39" i="9" s="1"/>
  <c r="FO38" i="9" s="1"/>
  <c r="FO37" i="9" s="1"/>
  <c r="FO36" i="9" s="1"/>
  <c r="FO35" i="9" s="1"/>
  <c r="FO34" i="9" s="1"/>
  <c r="FO33" i="9" s="1"/>
  <c r="FO32" i="9" s="1"/>
  <c r="FO31" i="9" s="1"/>
  <c r="FO30" i="9" s="1"/>
  <c r="FO29" i="9" s="1"/>
  <c r="FO28" i="9" s="1"/>
  <c r="FO27" i="9" s="1"/>
  <c r="FO26" i="9" s="1"/>
  <c r="FO25" i="9" s="1"/>
  <c r="FO24" i="9" s="1"/>
  <c r="FO23" i="9" s="1"/>
  <c r="FO22" i="9" s="1"/>
  <c r="FO21" i="9" s="1"/>
  <c r="FO20" i="9" s="1"/>
  <c r="FO19" i="9" s="1"/>
  <c r="FO18" i="9" s="1"/>
  <c r="FO17" i="9" s="1"/>
  <c r="FO16" i="9" s="1"/>
  <c r="FO15" i="9" s="1"/>
  <c r="FO14" i="9" s="1"/>
  <c r="FO13" i="9" s="1"/>
  <c r="FO12" i="9" s="1"/>
  <c r="FO11" i="9" s="1"/>
  <c r="FO10" i="9" s="1"/>
  <c r="FO9" i="9" s="1"/>
  <c r="FO8" i="9" s="1"/>
  <c r="FO7" i="9" s="1"/>
  <c r="FO6" i="9" s="1"/>
  <c r="FO5" i="9" s="1"/>
  <c r="FO4" i="9" s="1"/>
  <c r="FO3" i="9" s="1"/>
  <c r="FO2" i="9" s="1"/>
  <c r="FV54" i="9"/>
  <c r="GA53" i="9"/>
  <c r="GA52" i="9" s="1"/>
  <c r="GA51" i="9" s="1"/>
  <c r="GA50" i="9" s="1"/>
  <c r="GA49" i="9" s="1"/>
  <c r="GA48" i="9" s="1"/>
  <c r="GA47" i="9" s="1"/>
  <c r="GA46" i="9" s="1"/>
  <c r="GA45" i="9" s="1"/>
  <c r="GA44" i="9" s="1"/>
  <c r="GA43" i="9" s="1"/>
  <c r="GA42" i="9" s="1"/>
  <c r="GA41" i="9" s="1"/>
  <c r="GA40" i="9" s="1"/>
  <c r="GA39" i="9" s="1"/>
  <c r="GA38" i="9" s="1"/>
  <c r="GA37" i="9" s="1"/>
  <c r="GA36" i="9" s="1"/>
  <c r="GA35" i="9" s="1"/>
  <c r="GA34" i="9" s="1"/>
  <c r="GA33" i="9" s="1"/>
  <c r="GA32" i="9" s="1"/>
  <c r="GA31" i="9" s="1"/>
  <c r="GA30" i="9" s="1"/>
  <c r="GA29" i="9" s="1"/>
  <c r="GA28" i="9" s="1"/>
  <c r="GA27" i="9" s="1"/>
  <c r="GA26" i="9" s="1"/>
  <c r="GA25" i="9" s="1"/>
  <c r="GA24" i="9" s="1"/>
  <c r="GA23" i="9" s="1"/>
  <c r="GA22" i="9" s="1"/>
  <c r="GA21" i="9" s="1"/>
  <c r="GA20" i="9" s="1"/>
  <c r="GA19" i="9" s="1"/>
  <c r="GA18" i="9" s="1"/>
  <c r="GA17" i="9" s="1"/>
  <c r="GA16" i="9" s="1"/>
  <c r="GA15" i="9" s="1"/>
  <c r="GA14" i="9" s="1"/>
  <c r="GA13" i="9" s="1"/>
  <c r="GA12" i="9" s="1"/>
  <c r="GA11" i="9" s="1"/>
  <c r="GA10" i="9" s="1"/>
  <c r="GA9" i="9" s="1"/>
  <c r="GA8" i="9" s="1"/>
  <c r="GA7" i="9" s="1"/>
  <c r="GA6" i="9" s="1"/>
  <c r="GA5" i="9" s="1"/>
  <c r="GA4" i="9" s="1"/>
  <c r="GA3" i="9" s="1"/>
  <c r="GA2" i="9" s="1"/>
  <c r="GG52" i="9"/>
  <c r="GG51" i="9" s="1"/>
  <c r="GG50" i="9" s="1"/>
  <c r="GG49" i="9" s="1"/>
  <c r="GG48" i="9" s="1"/>
  <c r="GG47" i="9" s="1"/>
  <c r="GG46" i="9" s="1"/>
  <c r="GG45" i="9" s="1"/>
  <c r="GG44" i="9" s="1"/>
  <c r="GG43" i="9" s="1"/>
  <c r="GG42" i="9" s="1"/>
  <c r="GG41" i="9" s="1"/>
  <c r="GG40" i="9" s="1"/>
  <c r="GG39" i="9" s="1"/>
  <c r="GG38" i="9" s="1"/>
  <c r="GG37" i="9" s="1"/>
  <c r="GG36" i="9" s="1"/>
  <c r="GG35" i="9" s="1"/>
  <c r="GG34" i="9" s="1"/>
  <c r="GG33" i="9" s="1"/>
  <c r="GG32" i="9" s="1"/>
  <c r="GG31" i="9" s="1"/>
  <c r="GG30" i="9" s="1"/>
  <c r="GG29" i="9" s="1"/>
  <c r="GG28" i="9" s="1"/>
  <c r="GG27" i="9" s="1"/>
  <c r="GG26" i="9" s="1"/>
  <c r="GG25" i="9" s="1"/>
  <c r="GG24" i="9" s="1"/>
  <c r="GG23" i="9" s="1"/>
  <c r="GG22" i="9" s="1"/>
  <c r="GG21" i="9" s="1"/>
  <c r="GG20" i="9" s="1"/>
  <c r="GG19" i="9" s="1"/>
  <c r="GG18" i="9" s="1"/>
  <c r="GG17" i="9" s="1"/>
  <c r="GG16" i="9" s="1"/>
  <c r="GG15" i="9" s="1"/>
  <c r="GG14" i="9" s="1"/>
  <c r="GG13" i="9" s="1"/>
  <c r="GG12" i="9" s="1"/>
  <c r="GG11" i="9" s="1"/>
  <c r="GG10" i="9" s="1"/>
  <c r="GG9" i="9" s="1"/>
  <c r="GG8" i="9" s="1"/>
  <c r="GG7" i="9" s="1"/>
  <c r="GG6" i="9" s="1"/>
  <c r="GG5" i="9" s="1"/>
  <c r="GG4" i="9" s="1"/>
  <c r="GG3" i="9" s="1"/>
  <c r="GG2" i="9" s="1"/>
  <c r="GM51" i="9"/>
  <c r="GM50" i="9" s="1"/>
  <c r="GM49" i="9" s="1"/>
  <c r="GM48" i="9" s="1"/>
  <c r="GM47" i="9" s="1"/>
  <c r="GM46" i="9" s="1"/>
  <c r="GM45" i="9" s="1"/>
  <c r="GM44" i="9" s="1"/>
  <c r="GM43" i="9" s="1"/>
  <c r="GM42" i="9" s="1"/>
  <c r="GM41" i="9" s="1"/>
  <c r="GM40" i="9" s="1"/>
  <c r="GM39" i="9" s="1"/>
  <c r="GM38" i="9" s="1"/>
  <c r="GM37" i="9" s="1"/>
  <c r="GM36" i="9" s="1"/>
  <c r="GM35" i="9" s="1"/>
  <c r="GM34" i="9" s="1"/>
  <c r="GM33" i="9" s="1"/>
  <c r="GM32" i="9" s="1"/>
  <c r="GM31" i="9" s="1"/>
  <c r="GM30" i="9" s="1"/>
  <c r="GM29" i="9" s="1"/>
  <c r="GM28" i="9" s="1"/>
  <c r="GM27" i="9" s="1"/>
  <c r="GM26" i="9" s="1"/>
  <c r="GM25" i="9" s="1"/>
  <c r="GM24" i="9" s="1"/>
  <c r="GM23" i="9" s="1"/>
  <c r="GM22" i="9" s="1"/>
  <c r="GM21" i="9" s="1"/>
  <c r="GM20" i="9" s="1"/>
  <c r="GM19" i="9" s="1"/>
  <c r="GM18" i="9" s="1"/>
  <c r="GM17" i="9" s="1"/>
  <c r="GM16" i="9" s="1"/>
  <c r="GM15" i="9" s="1"/>
  <c r="GM14" i="9" s="1"/>
  <c r="GM13" i="9" s="1"/>
  <c r="GM12" i="9" s="1"/>
  <c r="GM11" i="9" s="1"/>
  <c r="GM10" i="9" s="1"/>
  <c r="GM9" i="9" s="1"/>
  <c r="GM8" i="9" s="1"/>
  <c r="GM7" i="9" s="1"/>
  <c r="GM6" i="9" s="1"/>
  <c r="GM5" i="9" s="1"/>
  <c r="GM4" i="9" s="1"/>
  <c r="GM3" i="9" s="1"/>
  <c r="GM2" i="9" s="1"/>
  <c r="GT50" i="9"/>
  <c r="GY49" i="9"/>
  <c r="GY48" i="9" s="1"/>
  <c r="GY47" i="9" s="1"/>
  <c r="GY46" i="9" s="1"/>
  <c r="GY45" i="9" s="1"/>
  <c r="GY44" i="9" s="1"/>
  <c r="GY43" i="9" s="1"/>
  <c r="GY42" i="9" s="1"/>
  <c r="GY41" i="9" s="1"/>
  <c r="GY40" i="9" s="1"/>
  <c r="GY39" i="9" s="1"/>
  <c r="GY38" i="9" s="1"/>
  <c r="GY37" i="9" s="1"/>
  <c r="GY36" i="9" s="1"/>
  <c r="GY35" i="9" s="1"/>
  <c r="GY34" i="9" s="1"/>
  <c r="GY33" i="9" s="1"/>
  <c r="GY32" i="9" s="1"/>
  <c r="GY31" i="9" s="1"/>
  <c r="GY30" i="9" s="1"/>
  <c r="GY29" i="9" s="1"/>
  <c r="GY28" i="9" s="1"/>
  <c r="GY27" i="9" s="1"/>
  <c r="GY26" i="9" s="1"/>
  <c r="GY25" i="9" s="1"/>
  <c r="GY24" i="9" s="1"/>
  <c r="GY23" i="9" s="1"/>
  <c r="GY22" i="9" s="1"/>
  <c r="GY21" i="9" s="1"/>
  <c r="GY20" i="9" s="1"/>
  <c r="GY19" i="9" s="1"/>
  <c r="GY18" i="9" s="1"/>
  <c r="GY17" i="9" s="1"/>
  <c r="GY16" i="9" s="1"/>
  <c r="GY15" i="9" s="1"/>
  <c r="GY14" i="9" s="1"/>
  <c r="GY13" i="9" s="1"/>
  <c r="GY12" i="9" s="1"/>
  <c r="GY11" i="9" s="1"/>
  <c r="GY10" i="9" s="1"/>
  <c r="GY9" i="9" s="1"/>
  <c r="GY8" i="9" s="1"/>
  <c r="GY7" i="9" s="1"/>
  <c r="GY6" i="9" s="1"/>
  <c r="GY5" i="9" s="1"/>
  <c r="GY4" i="9" s="1"/>
  <c r="GY3" i="9" s="1"/>
  <c r="GY2" i="9" s="1"/>
  <c r="HF48" i="9"/>
  <c r="HK47" i="9"/>
  <c r="HK46" i="9" s="1"/>
  <c r="HK45" i="9" s="1"/>
  <c r="HK44" i="9" s="1"/>
  <c r="HK43" i="9" s="1"/>
  <c r="HK42" i="9" s="1"/>
  <c r="HK41" i="9" s="1"/>
  <c r="HK40" i="9" s="1"/>
  <c r="HK39" i="9" s="1"/>
  <c r="HK38" i="9" s="1"/>
  <c r="HK37" i="9" s="1"/>
  <c r="HK36" i="9" s="1"/>
  <c r="HK35" i="9" s="1"/>
  <c r="HK34" i="9" s="1"/>
  <c r="HK33" i="9" s="1"/>
  <c r="HK32" i="9" s="1"/>
  <c r="HK31" i="9" s="1"/>
  <c r="HK30" i="9" s="1"/>
  <c r="HK29" i="9" s="1"/>
  <c r="HK28" i="9" s="1"/>
  <c r="HK27" i="9" s="1"/>
  <c r="HK26" i="9" s="1"/>
  <c r="HK25" i="9" s="1"/>
  <c r="HK24" i="9" s="1"/>
  <c r="HK23" i="9" s="1"/>
  <c r="HK22" i="9" s="1"/>
  <c r="HK21" i="9" s="1"/>
  <c r="HK20" i="9" s="1"/>
  <c r="HK19" i="9" s="1"/>
  <c r="HK18" i="9" s="1"/>
  <c r="HK17" i="9" s="1"/>
  <c r="HK16" i="9" s="1"/>
  <c r="HK15" i="9" s="1"/>
  <c r="HK14" i="9" s="1"/>
  <c r="HK13" i="9" s="1"/>
  <c r="HK12" i="9" s="1"/>
  <c r="HK11" i="9" s="1"/>
  <c r="HK10" i="9" s="1"/>
  <c r="HK9" i="9" s="1"/>
  <c r="HK8" i="9" s="1"/>
  <c r="HK7" i="9" s="1"/>
  <c r="HK6" i="9" s="1"/>
  <c r="HK5" i="9" s="1"/>
  <c r="HK4" i="9" s="1"/>
  <c r="HK3" i="9" s="1"/>
  <c r="HK2" i="9" s="1"/>
  <c r="HR46" i="9"/>
  <c r="ID44" i="9"/>
  <c r="II43" i="9"/>
  <c r="II42" i="9" s="1"/>
  <c r="II41" i="9" s="1"/>
  <c r="II40" i="9" s="1"/>
  <c r="II39" i="9" s="1"/>
  <c r="II38" i="9" s="1"/>
  <c r="II37" i="9" s="1"/>
  <c r="II36" i="9" s="1"/>
  <c r="II35" i="9" s="1"/>
  <c r="II34" i="9" s="1"/>
  <c r="II33" i="9" s="1"/>
  <c r="II32" i="9" s="1"/>
  <c r="II31" i="9" s="1"/>
  <c r="II30" i="9" s="1"/>
  <c r="II29" i="9" s="1"/>
  <c r="II28" i="9" s="1"/>
  <c r="II27" i="9" s="1"/>
  <c r="II26" i="9" s="1"/>
  <c r="II25" i="9" s="1"/>
  <c r="II24" i="9" s="1"/>
  <c r="II23" i="9" s="1"/>
  <c r="II22" i="9" s="1"/>
  <c r="II21" i="9" s="1"/>
  <c r="II20" i="9" s="1"/>
  <c r="II19" i="9" s="1"/>
  <c r="II18" i="9" s="1"/>
  <c r="II17" i="9" s="1"/>
  <c r="II16" i="9" s="1"/>
  <c r="II15" i="9" s="1"/>
  <c r="II14" i="9" s="1"/>
  <c r="II13" i="9" s="1"/>
  <c r="II12" i="9" s="1"/>
  <c r="II11" i="9" s="1"/>
  <c r="II10" i="9" s="1"/>
  <c r="II9" i="9" s="1"/>
  <c r="II8" i="9" s="1"/>
  <c r="II7" i="9" s="1"/>
  <c r="II6" i="9" s="1"/>
  <c r="II5" i="9" s="1"/>
  <c r="II4" i="9" s="1"/>
  <c r="II3" i="9" s="1"/>
  <c r="II2" i="9" s="1"/>
  <c r="JG39" i="9"/>
  <c r="JG38" i="9" s="1"/>
  <c r="JG37" i="9" s="1"/>
  <c r="JG36" i="9" s="1"/>
  <c r="JG35" i="9" s="1"/>
  <c r="JG34" i="9" s="1"/>
  <c r="JG33" i="9" s="1"/>
  <c r="JG32" i="9" s="1"/>
  <c r="JG31" i="9" s="1"/>
  <c r="JG30" i="9" s="1"/>
  <c r="JG29" i="9" s="1"/>
  <c r="JG28" i="9" s="1"/>
  <c r="JG27" i="9" s="1"/>
  <c r="JG26" i="9" s="1"/>
  <c r="JG25" i="9" s="1"/>
  <c r="JG24" i="9" s="1"/>
  <c r="JG23" i="9" s="1"/>
  <c r="JG22" i="9" s="1"/>
  <c r="JG21" i="9" s="1"/>
  <c r="JG20" i="9" s="1"/>
  <c r="JG19" i="9" s="1"/>
  <c r="JG18" i="9" s="1"/>
  <c r="JG17" i="9" s="1"/>
  <c r="JG16" i="9" s="1"/>
  <c r="JG15" i="9" s="1"/>
  <c r="JG14" i="9" s="1"/>
  <c r="JG13" i="9" s="1"/>
  <c r="JG12" i="9" s="1"/>
  <c r="JG11" i="9" s="1"/>
  <c r="JG10" i="9" s="1"/>
  <c r="JG9" i="9" s="1"/>
  <c r="JG8" i="9" s="1"/>
  <c r="JG7" i="9" s="1"/>
  <c r="JG6" i="9" s="1"/>
  <c r="JG5" i="9" s="1"/>
  <c r="JG4" i="9" s="1"/>
  <c r="JG3" i="9" s="1"/>
  <c r="JG2" i="9" s="1"/>
  <c r="JM38" i="9"/>
  <c r="JM37" i="9" s="1"/>
  <c r="JM36" i="9" s="1"/>
  <c r="JM35" i="9" s="1"/>
  <c r="JM34" i="9" s="1"/>
  <c r="JM33" i="9" s="1"/>
  <c r="JM32" i="9" s="1"/>
  <c r="JM31" i="9" s="1"/>
  <c r="JM30" i="9" s="1"/>
  <c r="JM29" i="9" s="1"/>
  <c r="JM28" i="9" s="1"/>
  <c r="JM27" i="9" s="1"/>
  <c r="JM26" i="9" s="1"/>
  <c r="JM25" i="9" s="1"/>
  <c r="JM24" i="9" s="1"/>
  <c r="JM23" i="9" s="1"/>
  <c r="JM22" i="9" s="1"/>
  <c r="JM21" i="9" s="1"/>
  <c r="JM20" i="9" s="1"/>
  <c r="JM19" i="9" s="1"/>
  <c r="JM18" i="9" s="1"/>
  <c r="JM17" i="9" s="1"/>
  <c r="JM16" i="9" s="1"/>
  <c r="JM15" i="9" s="1"/>
  <c r="JM14" i="9" s="1"/>
  <c r="JM13" i="9" s="1"/>
  <c r="JM12" i="9" s="1"/>
  <c r="JM11" i="9" s="1"/>
  <c r="JM10" i="9" s="1"/>
  <c r="JM9" i="9" s="1"/>
  <c r="JM8" i="9" s="1"/>
  <c r="JM7" i="9" s="1"/>
  <c r="JM6" i="9" s="1"/>
  <c r="JM5" i="9" s="1"/>
  <c r="JM4" i="9" s="1"/>
  <c r="JM3" i="9" s="1"/>
  <c r="JM2" i="9" s="1"/>
  <c r="JZ36" i="9"/>
  <c r="KE35" i="9"/>
  <c r="KE34" i="9" s="1"/>
  <c r="KE33" i="9" s="1"/>
  <c r="KE32" i="9" s="1"/>
  <c r="KE31" i="9" s="1"/>
  <c r="KE30" i="9" s="1"/>
  <c r="KE29" i="9" s="1"/>
  <c r="KE28" i="9" s="1"/>
  <c r="KE27" i="9" s="1"/>
  <c r="KE26" i="9" s="1"/>
  <c r="KE25" i="9" s="1"/>
  <c r="KE24" i="9" s="1"/>
  <c r="KE23" i="9" s="1"/>
  <c r="KE22" i="9" s="1"/>
  <c r="KE21" i="9" s="1"/>
  <c r="KE20" i="9" s="1"/>
  <c r="KE19" i="9" s="1"/>
  <c r="KE18" i="9" s="1"/>
  <c r="KE17" i="9" s="1"/>
  <c r="KE16" i="9" s="1"/>
  <c r="KE15" i="9" s="1"/>
  <c r="KE14" i="9" s="1"/>
  <c r="KE13" i="9" s="1"/>
  <c r="KE12" i="9" s="1"/>
  <c r="KE11" i="9" s="1"/>
  <c r="KE10" i="9" s="1"/>
  <c r="KE9" i="9" s="1"/>
  <c r="KE8" i="9" s="1"/>
  <c r="KE7" i="9" s="1"/>
  <c r="KE6" i="9" s="1"/>
  <c r="KE5" i="9" s="1"/>
  <c r="KE4" i="9" s="1"/>
  <c r="KE3" i="9" s="1"/>
  <c r="KE2" i="9" s="1"/>
  <c r="KR33" i="9"/>
  <c r="KS33" i="9" s="1"/>
  <c r="KX32" i="9"/>
  <c r="LD31" i="9"/>
  <c r="LU28" i="9"/>
  <c r="LU27" i="9" s="1"/>
  <c r="LU26" i="9" s="1"/>
  <c r="LU25" i="9" s="1"/>
  <c r="LU24" i="9" s="1"/>
  <c r="LU23" i="9" s="1"/>
  <c r="LU22" i="9" s="1"/>
  <c r="LU21" i="9" s="1"/>
  <c r="LU20" i="9" s="1"/>
  <c r="LU19" i="9" s="1"/>
  <c r="LU18" i="9" s="1"/>
  <c r="LU17" i="9" s="1"/>
  <c r="LU16" i="9" s="1"/>
  <c r="LU15" i="9" s="1"/>
  <c r="LU14" i="9" s="1"/>
  <c r="LU13" i="9" s="1"/>
  <c r="LU12" i="9" s="1"/>
  <c r="LU11" i="9" s="1"/>
  <c r="LU10" i="9" s="1"/>
  <c r="LU9" i="9" s="1"/>
  <c r="LU8" i="9" s="1"/>
  <c r="LU7" i="9" s="1"/>
  <c r="LU6" i="9" s="1"/>
  <c r="LU5" i="9" s="1"/>
  <c r="LU4" i="9" s="1"/>
  <c r="LU3" i="9" s="1"/>
  <c r="LU2" i="9" s="1"/>
  <c r="MA27" i="9"/>
  <c r="MA26" i="9" s="1"/>
  <c r="MA25" i="9" s="1"/>
  <c r="MA24" i="9" s="1"/>
  <c r="MA23" i="9" s="1"/>
  <c r="MA22" i="9" s="1"/>
  <c r="MA21" i="9" s="1"/>
  <c r="MA20" i="9" s="1"/>
  <c r="MA19" i="9" s="1"/>
  <c r="MA18" i="9" s="1"/>
  <c r="MA17" i="9" s="1"/>
  <c r="MA16" i="9" s="1"/>
  <c r="MA15" i="9" s="1"/>
  <c r="MA14" i="9" s="1"/>
  <c r="MA13" i="9" s="1"/>
  <c r="MA12" i="9" s="1"/>
  <c r="MA11" i="9" s="1"/>
  <c r="MA10" i="9" s="1"/>
  <c r="MA9" i="9" s="1"/>
  <c r="MA8" i="9" s="1"/>
  <c r="MA7" i="9" s="1"/>
  <c r="MA6" i="9" s="1"/>
  <c r="MA5" i="9" s="1"/>
  <c r="MA4" i="9" s="1"/>
  <c r="MA3" i="9" s="1"/>
  <c r="MA2" i="9" s="1"/>
  <c r="MZ23" i="9"/>
  <c r="NE22" i="9"/>
  <c r="NE21" i="9" s="1"/>
  <c r="NE20" i="9" s="1"/>
  <c r="NE19" i="9" s="1"/>
  <c r="NE18" i="9" s="1"/>
  <c r="NE17" i="9" s="1"/>
  <c r="NE16" i="9" s="1"/>
  <c r="NE15" i="9" s="1"/>
  <c r="NE14" i="9" s="1"/>
  <c r="NE13" i="9" s="1"/>
  <c r="NE12" i="9" s="1"/>
  <c r="NE11" i="9" s="1"/>
  <c r="NE10" i="9" s="1"/>
  <c r="NE9" i="9" s="1"/>
  <c r="NE8" i="9" s="1"/>
  <c r="NE7" i="9" s="1"/>
  <c r="NE6" i="9" s="1"/>
  <c r="NE5" i="9" s="1"/>
  <c r="NE4" i="9" s="1"/>
  <c r="NE3" i="9" s="1"/>
  <c r="NE2" i="9" s="1"/>
  <c r="NQ20" i="9"/>
  <c r="NQ19" i="9" s="1"/>
  <c r="NQ18" i="9" s="1"/>
  <c r="NQ17" i="9" s="1"/>
  <c r="NQ16" i="9" s="1"/>
  <c r="NQ15" i="9" s="1"/>
  <c r="NQ14" i="9" s="1"/>
  <c r="NQ13" i="9" s="1"/>
  <c r="NQ12" i="9" s="1"/>
  <c r="NQ11" i="9" s="1"/>
  <c r="NQ10" i="9" s="1"/>
  <c r="NQ9" i="9" s="1"/>
  <c r="NQ8" i="9" s="1"/>
  <c r="NQ7" i="9" s="1"/>
  <c r="NQ6" i="9" s="1"/>
  <c r="NQ5" i="9" s="1"/>
  <c r="NQ4" i="9" s="1"/>
  <c r="NQ3" i="9" s="1"/>
  <c r="NQ2" i="9" s="1"/>
  <c r="OC18" i="9"/>
  <c r="OC17" i="9" s="1"/>
  <c r="OC16" i="9" s="1"/>
  <c r="OC15" i="9" s="1"/>
  <c r="OC14" i="9" s="1"/>
  <c r="OC13" i="9" s="1"/>
  <c r="OC12" i="9" s="1"/>
  <c r="OC11" i="9" s="1"/>
  <c r="OC10" i="9" s="1"/>
  <c r="OC9" i="9" s="1"/>
  <c r="OC8" i="9" s="1"/>
  <c r="OC7" i="9" s="1"/>
  <c r="OC6" i="9" s="1"/>
  <c r="OC5" i="9" s="1"/>
  <c r="OC4" i="9" s="1"/>
  <c r="OC3" i="9" s="1"/>
  <c r="OC2" i="9" s="1"/>
  <c r="OI17" i="9"/>
  <c r="OI16" i="9" s="1"/>
  <c r="OI15" i="9" s="1"/>
  <c r="OI14" i="9" s="1"/>
  <c r="OI13" i="9" s="1"/>
  <c r="OI12" i="9" s="1"/>
  <c r="OI11" i="9" s="1"/>
  <c r="OI10" i="9" s="1"/>
  <c r="OI9" i="9" s="1"/>
  <c r="OI8" i="9" s="1"/>
  <c r="OI7" i="9" s="1"/>
  <c r="OI6" i="9" s="1"/>
  <c r="OI5" i="9" s="1"/>
  <c r="OI4" i="9" s="1"/>
  <c r="OI3" i="9" s="1"/>
  <c r="OI2" i="9" s="1"/>
  <c r="OP16" i="9"/>
  <c r="OV15" i="9"/>
  <c r="PM12" i="9"/>
  <c r="PM11" i="9" s="1"/>
  <c r="PM10" i="9" s="1"/>
  <c r="PM9" i="9" s="1"/>
  <c r="PM8" i="9" s="1"/>
  <c r="PM7" i="9" s="1"/>
  <c r="PM6" i="9" s="1"/>
  <c r="PM5" i="9" s="1"/>
  <c r="PM4" i="9" s="1"/>
  <c r="PM3" i="9" s="1"/>
  <c r="PM2" i="9" s="1"/>
  <c r="PT11" i="9"/>
  <c r="PZ10" i="9"/>
  <c r="QE9" i="9"/>
  <c r="QE8" i="9" s="1"/>
  <c r="QE7" i="9" s="1"/>
  <c r="QE6" i="9" s="1"/>
  <c r="QE5" i="9" s="1"/>
  <c r="QE4" i="9" s="1"/>
  <c r="QE3" i="9" s="1"/>
  <c r="QE2" i="9" s="1"/>
  <c r="AC84" i="9"/>
  <c r="AD84" i="9" s="1"/>
  <c r="CG70" i="9"/>
  <c r="CH70" i="9" s="1"/>
  <c r="DB66" i="9"/>
  <c r="DT63" i="9"/>
  <c r="EK61" i="9"/>
  <c r="EK60" i="9" s="1"/>
  <c r="EK59" i="9" s="1"/>
  <c r="EK58" i="9" s="1"/>
  <c r="EK57" i="9" s="1"/>
  <c r="EK56" i="9" s="1"/>
  <c r="EK55" i="9" s="1"/>
  <c r="EK54" i="9" s="1"/>
  <c r="EK53" i="9" s="1"/>
  <c r="EK52" i="9" s="1"/>
  <c r="EK51" i="9" s="1"/>
  <c r="EK50" i="9" s="1"/>
  <c r="EK49" i="9" s="1"/>
  <c r="EK48" i="9" s="1"/>
  <c r="EK47" i="9" s="1"/>
  <c r="EK46" i="9" s="1"/>
  <c r="EK45" i="9" s="1"/>
  <c r="EK44" i="9" s="1"/>
  <c r="EK43" i="9" s="1"/>
  <c r="EK42" i="9" s="1"/>
  <c r="EK41" i="9" s="1"/>
  <c r="EK40" i="9" s="1"/>
  <c r="EK39" i="9" s="1"/>
  <c r="EK38" i="9" s="1"/>
  <c r="EK37" i="9" s="1"/>
  <c r="EK36" i="9" s="1"/>
  <c r="EK35" i="9" s="1"/>
  <c r="EK34" i="9" s="1"/>
  <c r="EK33" i="9" s="1"/>
  <c r="EK32" i="9" s="1"/>
  <c r="EK31" i="9" s="1"/>
  <c r="EK30" i="9" s="1"/>
  <c r="EK29" i="9" s="1"/>
  <c r="EK28" i="9" s="1"/>
  <c r="EK27" i="9" s="1"/>
  <c r="EK26" i="9" s="1"/>
  <c r="EK25" i="9" s="1"/>
  <c r="EK24" i="9" s="1"/>
  <c r="EK23" i="9" s="1"/>
  <c r="EK22" i="9" s="1"/>
  <c r="EK21" i="9" s="1"/>
  <c r="EK20" i="9" s="1"/>
  <c r="EK19" i="9" s="1"/>
  <c r="EK18" i="9" s="1"/>
  <c r="EK17" i="9" s="1"/>
  <c r="EK16" i="9" s="1"/>
  <c r="EK15" i="9" s="1"/>
  <c r="EK14" i="9" s="1"/>
  <c r="EK13" i="9" s="1"/>
  <c r="EK12" i="9" s="1"/>
  <c r="EK11" i="9" s="1"/>
  <c r="EK10" i="9" s="1"/>
  <c r="EK9" i="9" s="1"/>
  <c r="EK8" i="9" s="1"/>
  <c r="EK7" i="9" s="1"/>
  <c r="EK6" i="9" s="1"/>
  <c r="EK5" i="9" s="1"/>
  <c r="EK4" i="9" s="1"/>
  <c r="EK3" i="9" s="1"/>
  <c r="EK2" i="9" s="1"/>
  <c r="EL60" i="9"/>
  <c r="FU54" i="9"/>
  <c r="FU53" i="9" s="1"/>
  <c r="FU52" i="9" s="1"/>
  <c r="FU51" i="9" s="1"/>
  <c r="FU50" i="9" s="1"/>
  <c r="FU49" i="9" s="1"/>
  <c r="FU48" i="9" s="1"/>
  <c r="FU47" i="9" s="1"/>
  <c r="FU46" i="9" s="1"/>
  <c r="FU45" i="9" s="1"/>
  <c r="FU44" i="9" s="1"/>
  <c r="FU43" i="9" s="1"/>
  <c r="FU42" i="9" s="1"/>
  <c r="FU41" i="9" s="1"/>
  <c r="FU40" i="9" s="1"/>
  <c r="FU39" i="9" s="1"/>
  <c r="FU38" i="9" s="1"/>
  <c r="FU37" i="9" s="1"/>
  <c r="FU36" i="9" s="1"/>
  <c r="FU35" i="9" s="1"/>
  <c r="FU34" i="9" s="1"/>
  <c r="FU33" i="9" s="1"/>
  <c r="FU32" i="9" s="1"/>
  <c r="FU31" i="9" s="1"/>
  <c r="FU30" i="9" s="1"/>
  <c r="FU29" i="9" s="1"/>
  <c r="FU28" i="9" s="1"/>
  <c r="FU27" i="9" s="1"/>
  <c r="FU26" i="9" s="1"/>
  <c r="FU25" i="9" s="1"/>
  <c r="FU24" i="9" s="1"/>
  <c r="FU23" i="9" s="1"/>
  <c r="FU22" i="9" s="1"/>
  <c r="FU21" i="9" s="1"/>
  <c r="FU20" i="9" s="1"/>
  <c r="FU19" i="9" s="1"/>
  <c r="FU18" i="9" s="1"/>
  <c r="FU17" i="9" s="1"/>
  <c r="FU16" i="9" s="1"/>
  <c r="FU15" i="9" s="1"/>
  <c r="FU14" i="9" s="1"/>
  <c r="FU13" i="9" s="1"/>
  <c r="FU12" i="9" s="1"/>
  <c r="FU11" i="9" s="1"/>
  <c r="FU10" i="9" s="1"/>
  <c r="FU9" i="9" s="1"/>
  <c r="FU8" i="9" s="1"/>
  <c r="FU7" i="9" s="1"/>
  <c r="FU6" i="9" s="1"/>
  <c r="FU5" i="9" s="1"/>
  <c r="FU4" i="9" s="1"/>
  <c r="FU3" i="9" s="1"/>
  <c r="FU2" i="9" s="1"/>
  <c r="GS50" i="9"/>
  <c r="GS49" i="9" s="1"/>
  <c r="GS48" i="9" s="1"/>
  <c r="GS47" i="9" s="1"/>
  <c r="GS46" i="9" s="1"/>
  <c r="GS45" i="9" s="1"/>
  <c r="GS44" i="9" s="1"/>
  <c r="GS43" i="9" s="1"/>
  <c r="GS42" i="9" s="1"/>
  <c r="GS41" i="9" s="1"/>
  <c r="GS40" i="9" s="1"/>
  <c r="GS39" i="9" s="1"/>
  <c r="GS38" i="9" s="1"/>
  <c r="GS37" i="9" s="1"/>
  <c r="GS36" i="9" s="1"/>
  <c r="GS35" i="9" s="1"/>
  <c r="GS34" i="9" s="1"/>
  <c r="GS33" i="9" s="1"/>
  <c r="GS32" i="9" s="1"/>
  <c r="GS31" i="9" s="1"/>
  <c r="GS30" i="9" s="1"/>
  <c r="GS29" i="9" s="1"/>
  <c r="GS28" i="9" s="1"/>
  <c r="GS27" i="9" s="1"/>
  <c r="GS26" i="9" s="1"/>
  <c r="GS25" i="9" s="1"/>
  <c r="GS24" i="9" s="1"/>
  <c r="GS23" i="9" s="1"/>
  <c r="GS22" i="9" s="1"/>
  <c r="GS21" i="9" s="1"/>
  <c r="GS20" i="9" s="1"/>
  <c r="GS19" i="9" s="1"/>
  <c r="GS18" i="9" s="1"/>
  <c r="GS17" i="9" s="1"/>
  <c r="GS16" i="9" s="1"/>
  <c r="GS15" i="9" s="1"/>
  <c r="GS14" i="9" s="1"/>
  <c r="GS13" i="9" s="1"/>
  <c r="GS12" i="9" s="1"/>
  <c r="GS11" i="9" s="1"/>
  <c r="GS10" i="9" s="1"/>
  <c r="GS9" i="9" s="1"/>
  <c r="GS8" i="9" s="1"/>
  <c r="GS7" i="9" s="1"/>
  <c r="GS6" i="9" s="1"/>
  <c r="GS5" i="9" s="1"/>
  <c r="GS4" i="9" s="1"/>
  <c r="GS3" i="9" s="1"/>
  <c r="GS2" i="9" s="1"/>
  <c r="HE48" i="9"/>
  <c r="HE47" i="9" s="1"/>
  <c r="HE46" i="9" s="1"/>
  <c r="HE45" i="9" s="1"/>
  <c r="HE44" i="9" s="1"/>
  <c r="HE43" i="9" s="1"/>
  <c r="HE42" i="9" s="1"/>
  <c r="HE41" i="9" s="1"/>
  <c r="HE40" i="9" s="1"/>
  <c r="HE39" i="9" s="1"/>
  <c r="HE38" i="9" s="1"/>
  <c r="HE37" i="9" s="1"/>
  <c r="HE36" i="9" s="1"/>
  <c r="HE35" i="9" s="1"/>
  <c r="HE34" i="9" s="1"/>
  <c r="HE33" i="9" s="1"/>
  <c r="HE32" i="9" s="1"/>
  <c r="HE31" i="9" s="1"/>
  <c r="HE30" i="9" s="1"/>
  <c r="HE29" i="9" s="1"/>
  <c r="HE28" i="9" s="1"/>
  <c r="HE27" i="9" s="1"/>
  <c r="HE26" i="9" s="1"/>
  <c r="HE25" i="9" s="1"/>
  <c r="HE24" i="9" s="1"/>
  <c r="HE23" i="9" s="1"/>
  <c r="HE22" i="9" s="1"/>
  <c r="HE21" i="9" s="1"/>
  <c r="HE20" i="9" s="1"/>
  <c r="HE19" i="9" s="1"/>
  <c r="HE18" i="9" s="1"/>
  <c r="HE17" i="9" s="1"/>
  <c r="HE16" i="9" s="1"/>
  <c r="HE15" i="9" s="1"/>
  <c r="HE14" i="9" s="1"/>
  <c r="HE13" i="9" s="1"/>
  <c r="HE12" i="9" s="1"/>
  <c r="HE11" i="9" s="1"/>
  <c r="HE10" i="9" s="1"/>
  <c r="HE9" i="9" s="1"/>
  <c r="HE8" i="9" s="1"/>
  <c r="HE7" i="9" s="1"/>
  <c r="HE6" i="9" s="1"/>
  <c r="HE5" i="9" s="1"/>
  <c r="HE4" i="9" s="1"/>
  <c r="HE3" i="9" s="1"/>
  <c r="HE2" i="9" s="1"/>
  <c r="HQ46" i="9"/>
  <c r="HQ45" i="9" s="1"/>
  <c r="HQ44" i="9" s="1"/>
  <c r="HQ43" i="9" s="1"/>
  <c r="HQ42" i="9" s="1"/>
  <c r="HQ41" i="9" s="1"/>
  <c r="HQ40" i="9" s="1"/>
  <c r="HQ39" i="9" s="1"/>
  <c r="HQ38" i="9" s="1"/>
  <c r="HQ37" i="9" s="1"/>
  <c r="HQ36" i="9" s="1"/>
  <c r="HQ35" i="9" s="1"/>
  <c r="HQ34" i="9" s="1"/>
  <c r="HQ33" i="9" s="1"/>
  <c r="HQ32" i="9" s="1"/>
  <c r="HQ31" i="9" s="1"/>
  <c r="HQ30" i="9" s="1"/>
  <c r="HQ29" i="9" s="1"/>
  <c r="HQ28" i="9" s="1"/>
  <c r="HQ27" i="9" s="1"/>
  <c r="HQ26" i="9" s="1"/>
  <c r="HQ25" i="9" s="1"/>
  <c r="HQ24" i="9" s="1"/>
  <c r="HQ23" i="9" s="1"/>
  <c r="HQ22" i="9" s="1"/>
  <c r="HQ21" i="9" s="1"/>
  <c r="HQ20" i="9" s="1"/>
  <c r="HQ19" i="9" s="1"/>
  <c r="HQ18" i="9" s="1"/>
  <c r="HQ17" i="9" s="1"/>
  <c r="HQ16" i="9" s="1"/>
  <c r="HQ15" i="9" s="1"/>
  <c r="HQ14" i="9" s="1"/>
  <c r="HQ13" i="9" s="1"/>
  <c r="HQ12" i="9" s="1"/>
  <c r="HQ11" i="9" s="1"/>
  <c r="HQ10" i="9" s="1"/>
  <c r="HQ9" i="9" s="1"/>
  <c r="HQ8" i="9" s="1"/>
  <c r="HQ7" i="9" s="1"/>
  <c r="HQ6" i="9" s="1"/>
  <c r="HQ5" i="9" s="1"/>
  <c r="HQ4" i="9" s="1"/>
  <c r="HQ3" i="9" s="1"/>
  <c r="HQ2" i="9" s="1"/>
  <c r="HX45" i="9"/>
  <c r="IC44" i="9"/>
  <c r="IC43" i="9" s="1"/>
  <c r="IC42" i="9" s="1"/>
  <c r="IC41" i="9" s="1"/>
  <c r="IC40" i="9" s="1"/>
  <c r="IC39" i="9" s="1"/>
  <c r="IC38" i="9" s="1"/>
  <c r="IC37" i="9" s="1"/>
  <c r="IC36" i="9" s="1"/>
  <c r="IC35" i="9" s="1"/>
  <c r="IC34" i="9" s="1"/>
  <c r="IC33" i="9" s="1"/>
  <c r="IC32" i="9" s="1"/>
  <c r="IC31" i="9" s="1"/>
  <c r="IC30" i="9" s="1"/>
  <c r="IC29" i="9" s="1"/>
  <c r="IC28" i="9" s="1"/>
  <c r="IC27" i="9" s="1"/>
  <c r="IC26" i="9" s="1"/>
  <c r="IC25" i="9" s="1"/>
  <c r="IC24" i="9" s="1"/>
  <c r="IC23" i="9" s="1"/>
  <c r="IC22" i="9" s="1"/>
  <c r="IC21" i="9" s="1"/>
  <c r="IC20" i="9" s="1"/>
  <c r="IC19" i="9" s="1"/>
  <c r="IC18" i="9" s="1"/>
  <c r="IC17" i="9" s="1"/>
  <c r="IC16" i="9" s="1"/>
  <c r="IC15" i="9" s="1"/>
  <c r="IC14" i="9" s="1"/>
  <c r="IC13" i="9" s="1"/>
  <c r="IC12" i="9" s="1"/>
  <c r="IC11" i="9" s="1"/>
  <c r="IC10" i="9" s="1"/>
  <c r="IC9" i="9" s="1"/>
  <c r="IC8" i="9" s="1"/>
  <c r="IC7" i="9" s="1"/>
  <c r="IC6" i="9" s="1"/>
  <c r="IC5" i="9" s="1"/>
  <c r="IC4" i="9" s="1"/>
  <c r="IC3" i="9" s="1"/>
  <c r="IC2" i="9" s="1"/>
  <c r="JT37" i="9"/>
  <c r="JY36" i="9"/>
  <c r="JY35" i="9" s="1"/>
  <c r="JY34" i="9" s="1"/>
  <c r="JY33" i="9" s="1"/>
  <c r="JY32" i="9" s="1"/>
  <c r="JY31" i="9" s="1"/>
  <c r="JY30" i="9" s="1"/>
  <c r="JY29" i="9" s="1"/>
  <c r="JY28" i="9" s="1"/>
  <c r="JY27" i="9" s="1"/>
  <c r="JY26" i="9" s="1"/>
  <c r="JY25" i="9" s="1"/>
  <c r="JY24" i="9" s="1"/>
  <c r="JY23" i="9" s="1"/>
  <c r="JY22" i="9" s="1"/>
  <c r="JY21" i="9" s="1"/>
  <c r="JY20" i="9" s="1"/>
  <c r="JY19" i="9" s="1"/>
  <c r="JY18" i="9" s="1"/>
  <c r="JY17" i="9" s="1"/>
  <c r="JY16" i="9" s="1"/>
  <c r="JY15" i="9" s="1"/>
  <c r="JY14" i="9" s="1"/>
  <c r="JY13" i="9" s="1"/>
  <c r="JY12" i="9" s="1"/>
  <c r="JY11" i="9" s="1"/>
  <c r="JY10" i="9" s="1"/>
  <c r="JY9" i="9" s="1"/>
  <c r="JY8" i="9" s="1"/>
  <c r="JY7" i="9" s="1"/>
  <c r="JY6" i="9" s="1"/>
  <c r="JY5" i="9" s="1"/>
  <c r="JY4" i="9" s="1"/>
  <c r="JY3" i="9" s="1"/>
  <c r="JY2" i="9" s="1"/>
  <c r="KL34" i="9"/>
  <c r="KQ33" i="9"/>
  <c r="KQ32" i="9" s="1"/>
  <c r="KQ31" i="9" s="1"/>
  <c r="KQ30" i="9" s="1"/>
  <c r="KQ29" i="9" s="1"/>
  <c r="KQ28" i="9" s="1"/>
  <c r="KQ27" i="9" s="1"/>
  <c r="KQ26" i="9" s="1"/>
  <c r="KQ25" i="9" s="1"/>
  <c r="KQ24" i="9" s="1"/>
  <c r="KQ23" i="9" s="1"/>
  <c r="KQ22" i="9" s="1"/>
  <c r="KQ21" i="9" s="1"/>
  <c r="KQ20" i="9" s="1"/>
  <c r="KQ19" i="9" s="1"/>
  <c r="KQ18" i="9" s="1"/>
  <c r="KQ17" i="9" s="1"/>
  <c r="KQ16" i="9" s="1"/>
  <c r="KQ15" i="9" s="1"/>
  <c r="KQ14" i="9" s="1"/>
  <c r="KQ13" i="9" s="1"/>
  <c r="KQ12" i="9" s="1"/>
  <c r="KQ11" i="9" s="1"/>
  <c r="KQ10" i="9" s="1"/>
  <c r="KQ9" i="9" s="1"/>
  <c r="KQ8" i="9" s="1"/>
  <c r="KQ7" i="9" s="1"/>
  <c r="KQ6" i="9" s="1"/>
  <c r="KQ5" i="9" s="1"/>
  <c r="KQ4" i="9" s="1"/>
  <c r="KQ3" i="9" s="1"/>
  <c r="KQ2" i="9" s="1"/>
  <c r="KW32" i="9"/>
  <c r="KW31" i="9" s="1"/>
  <c r="KW30" i="9" s="1"/>
  <c r="KW29" i="9" s="1"/>
  <c r="KW28" i="9" s="1"/>
  <c r="KW27" i="9" s="1"/>
  <c r="KW26" i="9" s="1"/>
  <c r="KW25" i="9" s="1"/>
  <c r="KW24" i="9" s="1"/>
  <c r="KW23" i="9" s="1"/>
  <c r="KW22" i="9" s="1"/>
  <c r="KW21" i="9" s="1"/>
  <c r="KW20" i="9" s="1"/>
  <c r="KW19" i="9" s="1"/>
  <c r="KW18" i="9" s="1"/>
  <c r="KW17" i="9" s="1"/>
  <c r="KW16" i="9" s="1"/>
  <c r="KW15" i="9" s="1"/>
  <c r="KW14" i="9" s="1"/>
  <c r="KW13" i="9" s="1"/>
  <c r="KW12" i="9" s="1"/>
  <c r="KW11" i="9" s="1"/>
  <c r="KW10" i="9" s="1"/>
  <c r="KW9" i="9" s="1"/>
  <c r="KW8" i="9" s="1"/>
  <c r="KW7" i="9" s="1"/>
  <c r="KW6" i="9" s="1"/>
  <c r="KW5" i="9" s="1"/>
  <c r="KW4" i="9" s="1"/>
  <c r="KW3" i="9" s="1"/>
  <c r="KW2" i="9" s="1"/>
  <c r="LC31" i="9"/>
  <c r="LC30" i="9" s="1"/>
  <c r="LC29" i="9" s="1"/>
  <c r="LC28" i="9" s="1"/>
  <c r="LC27" i="9" s="1"/>
  <c r="LC26" i="9" s="1"/>
  <c r="LC25" i="9" s="1"/>
  <c r="LC24" i="9" s="1"/>
  <c r="LC23" i="9" s="1"/>
  <c r="LC22" i="9" s="1"/>
  <c r="LC21" i="9" s="1"/>
  <c r="LC20" i="9" s="1"/>
  <c r="LC19" i="9" s="1"/>
  <c r="LC18" i="9" s="1"/>
  <c r="LC17" i="9" s="1"/>
  <c r="LC16" i="9" s="1"/>
  <c r="LC15" i="9" s="1"/>
  <c r="LC14" i="9" s="1"/>
  <c r="LC13" i="9" s="1"/>
  <c r="LC12" i="9" s="1"/>
  <c r="LC11" i="9" s="1"/>
  <c r="LC10" i="9" s="1"/>
  <c r="LC9" i="9" s="1"/>
  <c r="LC8" i="9" s="1"/>
  <c r="LC7" i="9" s="1"/>
  <c r="LC6" i="9" s="1"/>
  <c r="LC5" i="9" s="1"/>
  <c r="LC4" i="9" s="1"/>
  <c r="LC3" i="9" s="1"/>
  <c r="LC2" i="9" s="1"/>
  <c r="MH26" i="9"/>
  <c r="MN25" i="9"/>
  <c r="MY23" i="9"/>
  <c r="MY22" i="9" s="1"/>
  <c r="MY21" i="9" s="1"/>
  <c r="MY20" i="9" s="1"/>
  <c r="MY19" i="9" s="1"/>
  <c r="MY18" i="9" s="1"/>
  <c r="MY17" i="9" s="1"/>
  <c r="MY16" i="9" s="1"/>
  <c r="MY15" i="9" s="1"/>
  <c r="MY14" i="9" s="1"/>
  <c r="MY13" i="9" s="1"/>
  <c r="MY12" i="9" s="1"/>
  <c r="MY11" i="9" s="1"/>
  <c r="MY10" i="9" s="1"/>
  <c r="MY9" i="9" s="1"/>
  <c r="MY8" i="9" s="1"/>
  <c r="MY7" i="9" s="1"/>
  <c r="MY6" i="9" s="1"/>
  <c r="MY5" i="9" s="1"/>
  <c r="MY4" i="9" s="1"/>
  <c r="MY3" i="9" s="1"/>
  <c r="MY2" i="9" s="1"/>
  <c r="NL21" i="9"/>
  <c r="NX19" i="9"/>
  <c r="OO16" i="9"/>
  <c r="OO15" i="9" s="1"/>
  <c r="OO14" i="9" s="1"/>
  <c r="OO13" i="9" s="1"/>
  <c r="OO12" i="9" s="1"/>
  <c r="OO11" i="9" s="1"/>
  <c r="OO10" i="9" s="1"/>
  <c r="OO9" i="9" s="1"/>
  <c r="OO8" i="9" s="1"/>
  <c r="OO7" i="9" s="1"/>
  <c r="OO6" i="9" s="1"/>
  <c r="OO5" i="9" s="1"/>
  <c r="OO4" i="9" s="1"/>
  <c r="OO3" i="9" s="1"/>
  <c r="OO2" i="9" s="1"/>
  <c r="OU15" i="9"/>
  <c r="OU14" i="9" s="1"/>
  <c r="OU13" i="9" s="1"/>
  <c r="OU12" i="9" s="1"/>
  <c r="OU11" i="9" s="1"/>
  <c r="OU10" i="9" s="1"/>
  <c r="OU9" i="9" s="1"/>
  <c r="OU8" i="9" s="1"/>
  <c r="OU7" i="9" s="1"/>
  <c r="OU6" i="9" s="1"/>
  <c r="OU5" i="9" s="1"/>
  <c r="OU4" i="9" s="1"/>
  <c r="OU3" i="9" s="1"/>
  <c r="OU2" i="9" s="1"/>
  <c r="PS11" i="9"/>
  <c r="PS10" i="9" s="1"/>
  <c r="PS9" i="9" s="1"/>
  <c r="PS8" i="9" s="1"/>
  <c r="PS7" i="9" s="1"/>
  <c r="PS6" i="9" s="1"/>
  <c r="PS5" i="9" s="1"/>
  <c r="PS4" i="9" s="1"/>
  <c r="PS3" i="9" s="1"/>
  <c r="PS2" i="9" s="1"/>
  <c r="PY10" i="9"/>
  <c r="PY9" i="9" s="1"/>
  <c r="PY8" i="9" s="1"/>
  <c r="PY7" i="9" s="1"/>
  <c r="PY6" i="9" s="1"/>
  <c r="PY5" i="9" s="1"/>
  <c r="PY4" i="9" s="1"/>
  <c r="PY3" i="9" s="1"/>
  <c r="PY2" i="9" s="1"/>
  <c r="QL8" i="9"/>
  <c r="QR7" i="9"/>
  <c r="AG83" i="9"/>
  <c r="AH83" i="9" s="1"/>
  <c r="FD57" i="9"/>
  <c r="LJ30" i="9"/>
  <c r="MM25" i="9"/>
  <c r="MM24" i="9" s="1"/>
  <c r="MM23" i="9" s="1"/>
  <c r="MM22" i="9" s="1"/>
  <c r="MM21" i="9" s="1"/>
  <c r="MM20" i="9" s="1"/>
  <c r="MM19" i="9" s="1"/>
  <c r="MM18" i="9" s="1"/>
  <c r="MM17" i="9" s="1"/>
  <c r="MM16" i="9" s="1"/>
  <c r="MM15" i="9" s="1"/>
  <c r="MM14" i="9" s="1"/>
  <c r="MM13" i="9" s="1"/>
  <c r="MM12" i="9" s="1"/>
  <c r="MM11" i="9" s="1"/>
  <c r="MM10" i="9" s="1"/>
  <c r="MM9" i="9" s="1"/>
  <c r="MM8" i="9" s="1"/>
  <c r="MM7" i="9" s="1"/>
  <c r="MM6" i="9" s="1"/>
  <c r="MM5" i="9" s="1"/>
  <c r="MM4" i="9" s="1"/>
  <c r="MM3" i="9" s="1"/>
  <c r="MM2" i="9" s="1"/>
  <c r="AS80" i="9"/>
  <c r="AT80" i="9" s="1"/>
  <c r="DA66" i="9"/>
  <c r="DA65" i="9" s="1"/>
  <c r="DA64" i="9" s="1"/>
  <c r="DA63" i="9" s="1"/>
  <c r="DA62" i="9" s="1"/>
  <c r="DA61" i="9" s="1"/>
  <c r="DA60" i="9" s="1"/>
  <c r="DA59" i="9" s="1"/>
  <c r="DA58" i="9" s="1"/>
  <c r="DA57" i="9" s="1"/>
  <c r="DA56" i="9" s="1"/>
  <c r="DA55" i="9" s="1"/>
  <c r="DA54" i="9" s="1"/>
  <c r="DA53" i="9" s="1"/>
  <c r="DA52" i="9" s="1"/>
  <c r="DA51" i="9" s="1"/>
  <c r="DA50" i="9" s="1"/>
  <c r="DA49" i="9" s="1"/>
  <c r="DA48" i="9" s="1"/>
  <c r="DA47" i="9" s="1"/>
  <c r="DA46" i="9" s="1"/>
  <c r="DA45" i="9" s="1"/>
  <c r="DA44" i="9" s="1"/>
  <c r="DA43" i="9" s="1"/>
  <c r="DA42" i="9" s="1"/>
  <c r="DA41" i="9" s="1"/>
  <c r="DA40" i="9" s="1"/>
  <c r="DA39" i="9" s="1"/>
  <c r="DA38" i="9" s="1"/>
  <c r="DA37" i="9" s="1"/>
  <c r="DA36" i="9" s="1"/>
  <c r="DA35" i="9" s="1"/>
  <c r="DA34" i="9" s="1"/>
  <c r="DA33" i="9" s="1"/>
  <c r="DA32" i="9" s="1"/>
  <c r="DA31" i="9" s="1"/>
  <c r="DA30" i="9" s="1"/>
  <c r="DA29" i="9" s="1"/>
  <c r="DA28" i="9" s="1"/>
  <c r="DA27" i="9" s="1"/>
  <c r="DA26" i="9" s="1"/>
  <c r="DA25" i="9" s="1"/>
  <c r="DA24" i="9" s="1"/>
  <c r="DA23" i="9" s="1"/>
  <c r="DA22" i="9" s="1"/>
  <c r="DA21" i="9" s="1"/>
  <c r="DA20" i="9" s="1"/>
  <c r="DA19" i="9" s="1"/>
  <c r="DA18" i="9" s="1"/>
  <c r="DA17" i="9" s="1"/>
  <c r="DA16" i="9" s="1"/>
  <c r="DA15" i="9" s="1"/>
  <c r="DA14" i="9" s="1"/>
  <c r="DA13" i="9" s="1"/>
  <c r="DA12" i="9" s="1"/>
  <c r="DA11" i="9" s="1"/>
  <c r="DA10" i="9" s="1"/>
  <c r="DA9" i="9" s="1"/>
  <c r="DA8" i="9" s="1"/>
  <c r="DA7" i="9" s="1"/>
  <c r="DA6" i="9" s="1"/>
  <c r="DA5" i="9" s="1"/>
  <c r="DA4" i="9" s="1"/>
  <c r="DA3" i="9" s="1"/>
  <c r="DA2" i="9" s="1"/>
  <c r="DS63" i="9"/>
  <c r="DS62" i="9" s="1"/>
  <c r="DS61" i="9" s="1"/>
  <c r="DS60" i="9" s="1"/>
  <c r="DS59" i="9" s="1"/>
  <c r="DS58" i="9" s="1"/>
  <c r="DS57" i="9" s="1"/>
  <c r="DS56" i="9" s="1"/>
  <c r="DS55" i="9" s="1"/>
  <c r="DS54" i="9" s="1"/>
  <c r="DS53" i="9" s="1"/>
  <c r="DS52" i="9" s="1"/>
  <c r="DS51" i="9" s="1"/>
  <c r="DS50" i="9" s="1"/>
  <c r="DS49" i="9" s="1"/>
  <c r="DS48" i="9" s="1"/>
  <c r="DS47" i="9" s="1"/>
  <c r="DS46" i="9" s="1"/>
  <c r="DS45" i="9" s="1"/>
  <c r="DS44" i="9" s="1"/>
  <c r="DS43" i="9" s="1"/>
  <c r="DS42" i="9" s="1"/>
  <c r="DS41" i="9" s="1"/>
  <c r="DS40" i="9" s="1"/>
  <c r="DS39" i="9" s="1"/>
  <c r="DS38" i="9" s="1"/>
  <c r="DS37" i="9" s="1"/>
  <c r="DS36" i="9" s="1"/>
  <c r="DS35" i="9" s="1"/>
  <c r="DS34" i="9" s="1"/>
  <c r="DS33" i="9" s="1"/>
  <c r="DS32" i="9" s="1"/>
  <c r="DS31" i="9" s="1"/>
  <c r="DS30" i="9" s="1"/>
  <c r="DS29" i="9" s="1"/>
  <c r="DS28" i="9" s="1"/>
  <c r="DS27" i="9" s="1"/>
  <c r="DS26" i="9" s="1"/>
  <c r="DS25" i="9" s="1"/>
  <c r="DS24" i="9" s="1"/>
  <c r="DS23" i="9" s="1"/>
  <c r="DS22" i="9" s="1"/>
  <c r="DS21" i="9" s="1"/>
  <c r="DS20" i="9" s="1"/>
  <c r="DS19" i="9" s="1"/>
  <c r="DS18" i="9" s="1"/>
  <c r="DS17" i="9" s="1"/>
  <c r="DS16" i="9" s="1"/>
  <c r="DS15" i="9" s="1"/>
  <c r="DS14" i="9" s="1"/>
  <c r="DS13" i="9" s="1"/>
  <c r="DS12" i="9" s="1"/>
  <c r="DS11" i="9" s="1"/>
  <c r="DS10" i="9" s="1"/>
  <c r="DS9" i="9" s="1"/>
  <c r="DS8" i="9" s="1"/>
  <c r="DS7" i="9" s="1"/>
  <c r="DS6" i="9" s="1"/>
  <c r="DS5" i="9" s="1"/>
  <c r="DS4" i="9" s="1"/>
  <c r="DS3" i="9" s="1"/>
  <c r="DS2" i="9" s="1"/>
  <c r="IP42" i="9"/>
  <c r="IQ42" i="9" s="1"/>
  <c r="JB40" i="9"/>
  <c r="JS37" i="9"/>
  <c r="JS36" i="9" s="1"/>
  <c r="JS35" i="9" s="1"/>
  <c r="JS34" i="9" s="1"/>
  <c r="JS33" i="9" s="1"/>
  <c r="JS32" i="9" s="1"/>
  <c r="JS31" i="9" s="1"/>
  <c r="JS30" i="9" s="1"/>
  <c r="JS29" i="9" s="1"/>
  <c r="JS28" i="9" s="1"/>
  <c r="JS27" i="9" s="1"/>
  <c r="JS26" i="9" s="1"/>
  <c r="JS25" i="9" s="1"/>
  <c r="JS24" i="9" s="1"/>
  <c r="JS23" i="9" s="1"/>
  <c r="JS22" i="9" s="1"/>
  <c r="JS21" i="9" s="1"/>
  <c r="JS20" i="9" s="1"/>
  <c r="JS19" i="9" s="1"/>
  <c r="JS18" i="9" s="1"/>
  <c r="JS17" i="9" s="1"/>
  <c r="JS16" i="9" s="1"/>
  <c r="JS15" i="9" s="1"/>
  <c r="JS14" i="9" s="1"/>
  <c r="JS13" i="9" s="1"/>
  <c r="JS12" i="9" s="1"/>
  <c r="JS11" i="9" s="1"/>
  <c r="JS10" i="9" s="1"/>
  <c r="JS9" i="9" s="1"/>
  <c r="JS8" i="9" s="1"/>
  <c r="JS7" i="9" s="1"/>
  <c r="JS6" i="9" s="1"/>
  <c r="JS5" i="9" s="1"/>
  <c r="JS4" i="9" s="1"/>
  <c r="JS3" i="9" s="1"/>
  <c r="JS2" i="9" s="1"/>
  <c r="KK34" i="9"/>
  <c r="KK33" i="9" s="1"/>
  <c r="KK32" i="9" s="1"/>
  <c r="KK31" i="9" s="1"/>
  <c r="KK30" i="9" s="1"/>
  <c r="KK29" i="9" s="1"/>
  <c r="KK28" i="9" s="1"/>
  <c r="KK27" i="9" s="1"/>
  <c r="KK26" i="9" s="1"/>
  <c r="KK25" i="9" s="1"/>
  <c r="KK24" i="9" s="1"/>
  <c r="KK23" i="9" s="1"/>
  <c r="KK22" i="9" s="1"/>
  <c r="KK21" i="9" s="1"/>
  <c r="KK20" i="9" s="1"/>
  <c r="KK19" i="9" s="1"/>
  <c r="KK18" i="9" s="1"/>
  <c r="KK17" i="9" s="1"/>
  <c r="KK16" i="9" s="1"/>
  <c r="KK15" i="9" s="1"/>
  <c r="KK14" i="9" s="1"/>
  <c r="KK13" i="9" s="1"/>
  <c r="KK12" i="9" s="1"/>
  <c r="KK11" i="9" s="1"/>
  <c r="KK10" i="9" s="1"/>
  <c r="KK9" i="9" s="1"/>
  <c r="KK8" i="9" s="1"/>
  <c r="KK7" i="9" s="1"/>
  <c r="KK6" i="9" s="1"/>
  <c r="KK5" i="9" s="1"/>
  <c r="KK4" i="9" s="1"/>
  <c r="KK3" i="9" s="1"/>
  <c r="KK2" i="9" s="1"/>
  <c r="NK21" i="9"/>
  <c r="NK20" i="9" s="1"/>
  <c r="NK19" i="9" s="1"/>
  <c r="NK18" i="9" s="1"/>
  <c r="NK17" i="9" s="1"/>
  <c r="NK16" i="9" s="1"/>
  <c r="NK15" i="9" s="1"/>
  <c r="NK14" i="9" s="1"/>
  <c r="NK13" i="9" s="1"/>
  <c r="NK12" i="9" s="1"/>
  <c r="NK11" i="9" s="1"/>
  <c r="NK10" i="9" s="1"/>
  <c r="NK9" i="9" s="1"/>
  <c r="NK8" i="9" s="1"/>
  <c r="NK7" i="9" s="1"/>
  <c r="NK6" i="9" s="1"/>
  <c r="NK5" i="9" s="1"/>
  <c r="NK4" i="9" s="1"/>
  <c r="NK3" i="9" s="1"/>
  <c r="NK2" i="9" s="1"/>
  <c r="NW19" i="9"/>
  <c r="NW18" i="9" s="1"/>
  <c r="NW17" i="9" s="1"/>
  <c r="NW16" i="9" s="1"/>
  <c r="NW15" i="9" s="1"/>
  <c r="NW14" i="9" s="1"/>
  <c r="NW13" i="9" s="1"/>
  <c r="NW12" i="9" s="1"/>
  <c r="NW11" i="9" s="1"/>
  <c r="NW10" i="9" s="1"/>
  <c r="NW9" i="9" s="1"/>
  <c r="NW8" i="9" s="1"/>
  <c r="NW7" i="9" s="1"/>
  <c r="NW6" i="9" s="1"/>
  <c r="NW5" i="9" s="1"/>
  <c r="NW4" i="9" s="1"/>
  <c r="NW3" i="9" s="1"/>
  <c r="NW2" i="9" s="1"/>
  <c r="PH13" i="9"/>
  <c r="QQ7" i="9"/>
  <c r="QQ6" i="9" s="1"/>
  <c r="QQ5" i="9" s="1"/>
  <c r="QQ4" i="9" s="1"/>
  <c r="QQ3" i="9" s="1"/>
  <c r="QQ2" i="9" s="1"/>
  <c r="E90" i="9"/>
  <c r="BA78" i="9"/>
  <c r="BB78" i="9" s="1"/>
  <c r="CK69" i="9"/>
  <c r="CL69" i="9" s="1"/>
  <c r="LP29" i="9"/>
  <c r="MG26" i="9"/>
  <c r="MG25" i="9" s="1"/>
  <c r="MG24" i="9" s="1"/>
  <c r="MG23" i="9" s="1"/>
  <c r="MG22" i="9" s="1"/>
  <c r="MG21" i="9" s="1"/>
  <c r="MG20" i="9" s="1"/>
  <c r="MG19" i="9" s="1"/>
  <c r="MG18" i="9" s="1"/>
  <c r="MG17" i="9" s="1"/>
  <c r="MG16" i="9" s="1"/>
  <c r="MG15" i="9" s="1"/>
  <c r="MG14" i="9" s="1"/>
  <c r="MG13" i="9" s="1"/>
  <c r="MG12" i="9" s="1"/>
  <c r="MG11" i="9" s="1"/>
  <c r="MG10" i="9" s="1"/>
  <c r="MG9" i="9" s="1"/>
  <c r="MG8" i="9" s="1"/>
  <c r="MG7" i="9" s="1"/>
  <c r="MG6" i="9" s="1"/>
  <c r="MG5" i="9" s="1"/>
  <c r="MG4" i="9" s="1"/>
  <c r="MG3" i="9" s="1"/>
  <c r="MG2" i="9" s="1"/>
  <c r="PB14" i="9"/>
  <c r="DH65" i="9"/>
  <c r="Q87" i="9"/>
  <c r="R87" i="9" s="1"/>
  <c r="CV67" i="9"/>
  <c r="IV41" i="9"/>
  <c r="QK8" i="9"/>
  <c r="QK7" i="9" s="1"/>
  <c r="QK6" i="9" s="1"/>
  <c r="QK5" i="9" s="1"/>
  <c r="QK4" i="9" s="1"/>
  <c r="QK3" i="9" s="1"/>
  <c r="QK2" i="9" s="1"/>
  <c r="EF61" i="9"/>
  <c r="FJ56" i="9"/>
  <c r="MT24" i="9"/>
  <c r="BM75" i="9"/>
  <c r="BN75" i="9" s="1"/>
  <c r="HW45" i="9"/>
  <c r="HW44" i="9" s="1"/>
  <c r="HW43" i="9" s="1"/>
  <c r="HW42" i="9" s="1"/>
  <c r="HW41" i="9" s="1"/>
  <c r="HW40" i="9" s="1"/>
  <c r="HW39" i="9" s="1"/>
  <c r="HW38" i="9" s="1"/>
  <c r="HW37" i="9" s="1"/>
  <c r="HW36" i="9" s="1"/>
  <c r="HW35" i="9" s="1"/>
  <c r="HW34" i="9" s="1"/>
  <c r="HW33" i="9" s="1"/>
  <c r="HW32" i="9" s="1"/>
  <c r="HW31" i="9" s="1"/>
  <c r="HW30" i="9" s="1"/>
  <c r="HW29" i="9" s="1"/>
  <c r="HW28" i="9" s="1"/>
  <c r="HW27" i="9" s="1"/>
  <c r="HW26" i="9" s="1"/>
  <c r="HW25" i="9" s="1"/>
  <c r="HW24" i="9" s="1"/>
  <c r="HW23" i="9" s="1"/>
  <c r="HW22" i="9" s="1"/>
  <c r="HW21" i="9" s="1"/>
  <c r="HW20" i="9" s="1"/>
  <c r="HW19" i="9" s="1"/>
  <c r="HW18" i="9" s="1"/>
  <c r="HW17" i="9" s="1"/>
  <c r="HW16" i="9" s="1"/>
  <c r="HW15" i="9" s="1"/>
  <c r="HW14" i="9" s="1"/>
  <c r="HW13" i="9" s="1"/>
  <c r="HW12" i="9" s="1"/>
  <c r="HW11" i="9" s="1"/>
  <c r="HW10" i="9" s="1"/>
  <c r="HW9" i="9" s="1"/>
  <c r="HW8" i="9" s="1"/>
  <c r="HW7" i="9" s="1"/>
  <c r="HW6" i="9" s="1"/>
  <c r="HW5" i="9" s="1"/>
  <c r="HW4" i="9" s="1"/>
  <c r="HW3" i="9" s="1"/>
  <c r="HW2" i="9" s="1"/>
  <c r="KL33" i="8"/>
  <c r="KM33" i="8" s="1"/>
  <c r="I88" i="8"/>
  <c r="I87" i="8" s="1"/>
  <c r="E90" i="7"/>
  <c r="Q87" i="7"/>
  <c r="R87" i="7" s="1"/>
  <c r="AG83" i="7"/>
  <c r="AH83" i="7" s="1"/>
  <c r="AS80" i="7"/>
  <c r="AT80" i="7" s="1"/>
  <c r="BE77" i="7"/>
  <c r="BF77" i="7" s="1"/>
  <c r="CG70" i="7"/>
  <c r="CH70" i="7" s="1"/>
  <c r="CV67" i="7"/>
  <c r="DB66" i="7"/>
  <c r="DG65" i="7"/>
  <c r="DG64" i="7" s="1"/>
  <c r="DG63" i="7" s="1"/>
  <c r="DG62" i="7" s="1"/>
  <c r="DG61" i="7" s="1"/>
  <c r="DG60" i="7" s="1"/>
  <c r="DG59" i="7" s="1"/>
  <c r="DG58" i="7" s="1"/>
  <c r="DG57" i="7" s="1"/>
  <c r="DG56" i="7" s="1"/>
  <c r="DG55" i="7" s="1"/>
  <c r="DG54" i="7" s="1"/>
  <c r="DG53" i="7" s="1"/>
  <c r="DG52" i="7" s="1"/>
  <c r="DG51" i="7" s="1"/>
  <c r="DG50" i="7" s="1"/>
  <c r="DG49" i="7" s="1"/>
  <c r="DG48" i="7" s="1"/>
  <c r="DG47" i="7" s="1"/>
  <c r="DG46" i="7" s="1"/>
  <c r="DG45" i="7" s="1"/>
  <c r="DG44" i="7" s="1"/>
  <c r="DG43" i="7" s="1"/>
  <c r="DG42" i="7" s="1"/>
  <c r="DG41" i="7" s="1"/>
  <c r="DG40" i="7" s="1"/>
  <c r="DG39" i="7" s="1"/>
  <c r="DG38" i="7" s="1"/>
  <c r="DG37" i="7" s="1"/>
  <c r="DG36" i="7" s="1"/>
  <c r="DG35" i="7" s="1"/>
  <c r="DG34" i="7" s="1"/>
  <c r="DG33" i="7" s="1"/>
  <c r="DG32" i="7" s="1"/>
  <c r="DG31" i="7" s="1"/>
  <c r="DG30" i="7" s="1"/>
  <c r="DG29" i="7" s="1"/>
  <c r="DG28" i="7" s="1"/>
  <c r="DG27" i="7" s="1"/>
  <c r="DG26" i="7" s="1"/>
  <c r="DG25" i="7" s="1"/>
  <c r="DG24" i="7" s="1"/>
  <c r="DG23" i="7" s="1"/>
  <c r="DG22" i="7" s="1"/>
  <c r="DG21" i="7" s="1"/>
  <c r="DG20" i="7" s="1"/>
  <c r="DG19" i="7" s="1"/>
  <c r="DG18" i="7" s="1"/>
  <c r="DG17" i="7" s="1"/>
  <c r="DG16" i="7" s="1"/>
  <c r="DG15" i="7" s="1"/>
  <c r="DG14" i="7" s="1"/>
  <c r="DG13" i="7" s="1"/>
  <c r="DG12" i="7" s="1"/>
  <c r="DG11" i="7" s="1"/>
  <c r="DG10" i="7" s="1"/>
  <c r="DG9" i="7" s="1"/>
  <c r="DG8" i="7" s="1"/>
  <c r="DG7" i="7" s="1"/>
  <c r="DG6" i="7" s="1"/>
  <c r="DG5" i="7" s="1"/>
  <c r="DG4" i="7" s="1"/>
  <c r="DG3" i="7" s="1"/>
  <c r="DG2" i="7" s="1"/>
  <c r="DN64" i="7"/>
  <c r="DY62" i="7"/>
  <c r="DY61" i="7" s="1"/>
  <c r="DY60" i="7" s="1"/>
  <c r="DY59" i="7" s="1"/>
  <c r="DY58" i="7" s="1"/>
  <c r="DY57" i="7" s="1"/>
  <c r="DY56" i="7" s="1"/>
  <c r="DY55" i="7" s="1"/>
  <c r="DY54" i="7" s="1"/>
  <c r="DY53" i="7" s="1"/>
  <c r="DY52" i="7" s="1"/>
  <c r="DY51" i="7" s="1"/>
  <c r="DY50" i="7" s="1"/>
  <c r="DY49" i="7" s="1"/>
  <c r="DY48" i="7" s="1"/>
  <c r="DY47" i="7" s="1"/>
  <c r="DY46" i="7" s="1"/>
  <c r="DY45" i="7" s="1"/>
  <c r="DY44" i="7" s="1"/>
  <c r="DY43" i="7" s="1"/>
  <c r="DY42" i="7" s="1"/>
  <c r="DY41" i="7" s="1"/>
  <c r="DY40" i="7" s="1"/>
  <c r="DY39" i="7" s="1"/>
  <c r="DY38" i="7" s="1"/>
  <c r="DY37" i="7" s="1"/>
  <c r="DY36" i="7" s="1"/>
  <c r="DY35" i="7" s="1"/>
  <c r="DY34" i="7" s="1"/>
  <c r="DY33" i="7" s="1"/>
  <c r="DY32" i="7" s="1"/>
  <c r="DY31" i="7" s="1"/>
  <c r="DY30" i="7" s="1"/>
  <c r="DY29" i="7" s="1"/>
  <c r="DY28" i="7" s="1"/>
  <c r="DY27" i="7" s="1"/>
  <c r="DY26" i="7" s="1"/>
  <c r="DY25" i="7" s="1"/>
  <c r="DY24" i="7" s="1"/>
  <c r="DY23" i="7" s="1"/>
  <c r="DY22" i="7" s="1"/>
  <c r="DY21" i="7" s="1"/>
  <c r="DY20" i="7" s="1"/>
  <c r="DY19" i="7" s="1"/>
  <c r="DY18" i="7" s="1"/>
  <c r="DY17" i="7" s="1"/>
  <c r="DY16" i="7" s="1"/>
  <c r="DY15" i="7" s="1"/>
  <c r="DY14" i="7" s="1"/>
  <c r="DY13" i="7" s="1"/>
  <c r="DY12" i="7" s="1"/>
  <c r="DY11" i="7" s="1"/>
  <c r="DY10" i="7" s="1"/>
  <c r="DY9" i="7" s="1"/>
  <c r="DY8" i="7" s="1"/>
  <c r="DY7" i="7" s="1"/>
  <c r="DY6" i="7" s="1"/>
  <c r="DY5" i="7" s="1"/>
  <c r="DY4" i="7" s="1"/>
  <c r="DY3" i="7" s="1"/>
  <c r="DY2" i="7" s="1"/>
  <c r="EK61" i="7"/>
  <c r="EK60" i="7" s="1"/>
  <c r="EK59" i="7" s="1"/>
  <c r="EK58" i="7" s="1"/>
  <c r="EK57" i="7" s="1"/>
  <c r="EK56" i="7" s="1"/>
  <c r="EK55" i="7" s="1"/>
  <c r="EK54" i="7" s="1"/>
  <c r="EK53" i="7" s="1"/>
  <c r="EK52" i="7" s="1"/>
  <c r="EK51" i="7" s="1"/>
  <c r="EK50" i="7" s="1"/>
  <c r="EK49" i="7" s="1"/>
  <c r="EK48" i="7" s="1"/>
  <c r="EK47" i="7" s="1"/>
  <c r="EK46" i="7" s="1"/>
  <c r="EK45" i="7" s="1"/>
  <c r="EK44" i="7" s="1"/>
  <c r="EK43" i="7" s="1"/>
  <c r="EK42" i="7" s="1"/>
  <c r="EK41" i="7" s="1"/>
  <c r="EK40" i="7" s="1"/>
  <c r="EK39" i="7" s="1"/>
  <c r="EK38" i="7" s="1"/>
  <c r="EK37" i="7" s="1"/>
  <c r="EK36" i="7" s="1"/>
  <c r="EK35" i="7" s="1"/>
  <c r="EK34" i="7" s="1"/>
  <c r="EK33" i="7" s="1"/>
  <c r="EK32" i="7" s="1"/>
  <c r="EK31" i="7" s="1"/>
  <c r="EK30" i="7" s="1"/>
  <c r="EK29" i="7" s="1"/>
  <c r="EK28" i="7" s="1"/>
  <c r="EK27" i="7" s="1"/>
  <c r="EK26" i="7" s="1"/>
  <c r="EK25" i="7" s="1"/>
  <c r="EK24" i="7" s="1"/>
  <c r="EK23" i="7" s="1"/>
  <c r="EK22" i="7" s="1"/>
  <c r="EK21" i="7" s="1"/>
  <c r="EK20" i="7" s="1"/>
  <c r="EK19" i="7" s="1"/>
  <c r="EK18" i="7" s="1"/>
  <c r="EK17" i="7" s="1"/>
  <c r="EK16" i="7" s="1"/>
  <c r="EK15" i="7" s="1"/>
  <c r="EK14" i="7" s="1"/>
  <c r="EK13" i="7" s="1"/>
  <c r="EK12" i="7" s="1"/>
  <c r="EK11" i="7" s="1"/>
  <c r="EK10" i="7" s="1"/>
  <c r="EK9" i="7" s="1"/>
  <c r="EK8" i="7" s="1"/>
  <c r="EK7" i="7" s="1"/>
  <c r="EK6" i="7" s="1"/>
  <c r="EK5" i="7" s="1"/>
  <c r="EK4" i="7" s="1"/>
  <c r="EK3" i="7" s="1"/>
  <c r="EK2" i="7" s="1"/>
  <c r="FJ56" i="7"/>
  <c r="FP55" i="7"/>
  <c r="GB53" i="7"/>
  <c r="GG52" i="7"/>
  <c r="GG51" i="7" s="1"/>
  <c r="GG50" i="7" s="1"/>
  <c r="GG49" i="7" s="1"/>
  <c r="GG48" i="7" s="1"/>
  <c r="GG47" i="7" s="1"/>
  <c r="GG46" i="7" s="1"/>
  <c r="GG45" i="7" s="1"/>
  <c r="GG44" i="7" s="1"/>
  <c r="GG43" i="7" s="1"/>
  <c r="GG42" i="7" s="1"/>
  <c r="GG41" i="7" s="1"/>
  <c r="GG40" i="7" s="1"/>
  <c r="GG39" i="7" s="1"/>
  <c r="GG38" i="7" s="1"/>
  <c r="GG37" i="7" s="1"/>
  <c r="GG36" i="7" s="1"/>
  <c r="GG35" i="7" s="1"/>
  <c r="GG34" i="7" s="1"/>
  <c r="GG33" i="7" s="1"/>
  <c r="GG32" i="7" s="1"/>
  <c r="GG31" i="7" s="1"/>
  <c r="GG30" i="7" s="1"/>
  <c r="GG29" i="7" s="1"/>
  <c r="GG28" i="7" s="1"/>
  <c r="GG27" i="7" s="1"/>
  <c r="GG26" i="7" s="1"/>
  <c r="GG25" i="7" s="1"/>
  <c r="GG24" i="7" s="1"/>
  <c r="GG23" i="7" s="1"/>
  <c r="GG22" i="7" s="1"/>
  <c r="GG21" i="7" s="1"/>
  <c r="GG20" i="7" s="1"/>
  <c r="GG19" i="7" s="1"/>
  <c r="GG18" i="7" s="1"/>
  <c r="GG17" i="7" s="1"/>
  <c r="GG16" i="7" s="1"/>
  <c r="GG15" i="7" s="1"/>
  <c r="GG14" i="7" s="1"/>
  <c r="GG13" i="7" s="1"/>
  <c r="GG12" i="7" s="1"/>
  <c r="GG11" i="7" s="1"/>
  <c r="GG10" i="7" s="1"/>
  <c r="GG9" i="7" s="1"/>
  <c r="GG8" i="7" s="1"/>
  <c r="GG7" i="7" s="1"/>
  <c r="GG6" i="7" s="1"/>
  <c r="GG5" i="7" s="1"/>
  <c r="GG4" i="7" s="1"/>
  <c r="GG3" i="7" s="1"/>
  <c r="GG2" i="7" s="1"/>
  <c r="GM51" i="7"/>
  <c r="GM50" i="7" s="1"/>
  <c r="GM49" i="7" s="1"/>
  <c r="GM48" i="7" s="1"/>
  <c r="GM47" i="7" s="1"/>
  <c r="GM46" i="7" s="1"/>
  <c r="GM45" i="7" s="1"/>
  <c r="GM44" i="7" s="1"/>
  <c r="GM43" i="7" s="1"/>
  <c r="GM42" i="7" s="1"/>
  <c r="GM41" i="7" s="1"/>
  <c r="GM40" i="7" s="1"/>
  <c r="GM39" i="7" s="1"/>
  <c r="GM38" i="7" s="1"/>
  <c r="GM37" i="7" s="1"/>
  <c r="GM36" i="7" s="1"/>
  <c r="GM35" i="7" s="1"/>
  <c r="GM34" i="7" s="1"/>
  <c r="GM33" i="7" s="1"/>
  <c r="GM32" i="7" s="1"/>
  <c r="GM31" i="7" s="1"/>
  <c r="GM30" i="7" s="1"/>
  <c r="GM29" i="7" s="1"/>
  <c r="GM28" i="7" s="1"/>
  <c r="GM27" i="7" s="1"/>
  <c r="GM26" i="7" s="1"/>
  <c r="GM25" i="7" s="1"/>
  <c r="GM24" i="7" s="1"/>
  <c r="GM23" i="7" s="1"/>
  <c r="GM22" i="7" s="1"/>
  <c r="GM21" i="7" s="1"/>
  <c r="GM20" i="7" s="1"/>
  <c r="GM19" i="7" s="1"/>
  <c r="GM18" i="7" s="1"/>
  <c r="GM17" i="7" s="1"/>
  <c r="GM16" i="7" s="1"/>
  <c r="GM15" i="7" s="1"/>
  <c r="GM14" i="7" s="1"/>
  <c r="GM13" i="7" s="1"/>
  <c r="GM12" i="7" s="1"/>
  <c r="GM11" i="7" s="1"/>
  <c r="GM10" i="7" s="1"/>
  <c r="GM9" i="7" s="1"/>
  <c r="GM8" i="7" s="1"/>
  <c r="GM7" i="7" s="1"/>
  <c r="GM6" i="7" s="1"/>
  <c r="GM5" i="7" s="1"/>
  <c r="GM4" i="7" s="1"/>
  <c r="GM3" i="7" s="1"/>
  <c r="GM2" i="7" s="1"/>
  <c r="GS50" i="7"/>
  <c r="GS49" i="7" s="1"/>
  <c r="GS48" i="7" s="1"/>
  <c r="GS47" i="7" s="1"/>
  <c r="GS46" i="7" s="1"/>
  <c r="GS45" i="7" s="1"/>
  <c r="GS44" i="7" s="1"/>
  <c r="GS43" i="7" s="1"/>
  <c r="GS42" i="7" s="1"/>
  <c r="GS41" i="7" s="1"/>
  <c r="GS40" i="7" s="1"/>
  <c r="GS39" i="7" s="1"/>
  <c r="GS38" i="7" s="1"/>
  <c r="GS37" i="7" s="1"/>
  <c r="GS36" i="7" s="1"/>
  <c r="GS35" i="7" s="1"/>
  <c r="GS34" i="7" s="1"/>
  <c r="GS33" i="7" s="1"/>
  <c r="GS32" i="7" s="1"/>
  <c r="GS31" i="7" s="1"/>
  <c r="GS30" i="7" s="1"/>
  <c r="GS29" i="7" s="1"/>
  <c r="GS28" i="7" s="1"/>
  <c r="GS27" i="7" s="1"/>
  <c r="GS26" i="7" s="1"/>
  <c r="GS25" i="7" s="1"/>
  <c r="GS24" i="7" s="1"/>
  <c r="GS23" i="7" s="1"/>
  <c r="GS22" i="7" s="1"/>
  <c r="GS21" i="7" s="1"/>
  <c r="GS20" i="7" s="1"/>
  <c r="GS19" i="7" s="1"/>
  <c r="GS18" i="7" s="1"/>
  <c r="GS17" i="7" s="1"/>
  <c r="GS16" i="7" s="1"/>
  <c r="GS15" i="7" s="1"/>
  <c r="GS14" i="7" s="1"/>
  <c r="GS13" i="7" s="1"/>
  <c r="GS12" i="7" s="1"/>
  <c r="GS11" i="7" s="1"/>
  <c r="GS10" i="7" s="1"/>
  <c r="GS9" i="7" s="1"/>
  <c r="GS8" i="7" s="1"/>
  <c r="GS7" i="7" s="1"/>
  <c r="GS6" i="7" s="1"/>
  <c r="GS5" i="7" s="1"/>
  <c r="GS4" i="7" s="1"/>
  <c r="GS3" i="7" s="1"/>
  <c r="GS2" i="7" s="1"/>
  <c r="HR46" i="7"/>
  <c r="IU41" i="7"/>
  <c r="IU40" i="7" s="1"/>
  <c r="IU39" i="7" s="1"/>
  <c r="IU38" i="7" s="1"/>
  <c r="IU37" i="7" s="1"/>
  <c r="IU36" i="7" s="1"/>
  <c r="IU35" i="7" s="1"/>
  <c r="IU34" i="7" s="1"/>
  <c r="IU33" i="7" s="1"/>
  <c r="IU32" i="7" s="1"/>
  <c r="IU31" i="7" s="1"/>
  <c r="IU30" i="7" s="1"/>
  <c r="IU29" i="7" s="1"/>
  <c r="IU28" i="7" s="1"/>
  <c r="IU27" i="7" s="1"/>
  <c r="IU26" i="7" s="1"/>
  <c r="IU25" i="7" s="1"/>
  <c r="IU24" i="7" s="1"/>
  <c r="IU23" i="7" s="1"/>
  <c r="IU22" i="7" s="1"/>
  <c r="IU21" i="7" s="1"/>
  <c r="IU20" i="7" s="1"/>
  <c r="IU19" i="7" s="1"/>
  <c r="IU18" i="7" s="1"/>
  <c r="IU17" i="7" s="1"/>
  <c r="IU16" i="7" s="1"/>
  <c r="IU15" i="7" s="1"/>
  <c r="IU14" i="7" s="1"/>
  <c r="IU13" i="7" s="1"/>
  <c r="IU12" i="7" s="1"/>
  <c r="IU11" i="7" s="1"/>
  <c r="IU10" i="7" s="1"/>
  <c r="IU9" i="7" s="1"/>
  <c r="IU8" i="7" s="1"/>
  <c r="IU7" i="7" s="1"/>
  <c r="IU6" i="7" s="1"/>
  <c r="IU5" i="7" s="1"/>
  <c r="IU4" i="7" s="1"/>
  <c r="IU3" i="7" s="1"/>
  <c r="IU2" i="7" s="1"/>
  <c r="JA40" i="7"/>
  <c r="JA39" i="7" s="1"/>
  <c r="JA38" i="7" s="1"/>
  <c r="JA37" i="7" s="1"/>
  <c r="JA36" i="7" s="1"/>
  <c r="JA35" i="7" s="1"/>
  <c r="JA34" i="7" s="1"/>
  <c r="JA33" i="7" s="1"/>
  <c r="JA32" i="7" s="1"/>
  <c r="JA31" i="7" s="1"/>
  <c r="JA30" i="7" s="1"/>
  <c r="JA29" i="7" s="1"/>
  <c r="JA28" i="7" s="1"/>
  <c r="JA27" i="7" s="1"/>
  <c r="JA26" i="7" s="1"/>
  <c r="JA25" i="7" s="1"/>
  <c r="JA24" i="7" s="1"/>
  <c r="JA23" i="7" s="1"/>
  <c r="JA22" i="7" s="1"/>
  <c r="JA21" i="7" s="1"/>
  <c r="JA20" i="7" s="1"/>
  <c r="JA19" i="7" s="1"/>
  <c r="JA18" i="7" s="1"/>
  <c r="JA17" i="7" s="1"/>
  <c r="JA16" i="7" s="1"/>
  <c r="JA15" i="7" s="1"/>
  <c r="JA14" i="7" s="1"/>
  <c r="JA13" i="7" s="1"/>
  <c r="JA12" i="7" s="1"/>
  <c r="JA11" i="7" s="1"/>
  <c r="JA10" i="7" s="1"/>
  <c r="JA9" i="7" s="1"/>
  <c r="JA8" i="7" s="1"/>
  <c r="JA7" i="7" s="1"/>
  <c r="JA6" i="7" s="1"/>
  <c r="JA5" i="7" s="1"/>
  <c r="JA4" i="7" s="1"/>
  <c r="JA3" i="7" s="1"/>
  <c r="JA2" i="7" s="1"/>
  <c r="JG39" i="7"/>
  <c r="JG38" i="7" s="1"/>
  <c r="JG37" i="7" s="1"/>
  <c r="JG36" i="7" s="1"/>
  <c r="JG35" i="7" s="1"/>
  <c r="JG34" i="7" s="1"/>
  <c r="JG33" i="7" s="1"/>
  <c r="JG32" i="7" s="1"/>
  <c r="JG31" i="7" s="1"/>
  <c r="JG30" i="7" s="1"/>
  <c r="JG29" i="7" s="1"/>
  <c r="JG28" i="7" s="1"/>
  <c r="JG27" i="7" s="1"/>
  <c r="JG26" i="7" s="1"/>
  <c r="JG25" i="7" s="1"/>
  <c r="JG24" i="7" s="1"/>
  <c r="JG23" i="7" s="1"/>
  <c r="JG22" i="7" s="1"/>
  <c r="JG21" i="7" s="1"/>
  <c r="JG20" i="7" s="1"/>
  <c r="JG19" i="7" s="1"/>
  <c r="JG18" i="7" s="1"/>
  <c r="JG17" i="7" s="1"/>
  <c r="JG16" i="7" s="1"/>
  <c r="JG15" i="7" s="1"/>
  <c r="JG14" i="7" s="1"/>
  <c r="JG13" i="7" s="1"/>
  <c r="JG12" i="7" s="1"/>
  <c r="JG11" i="7" s="1"/>
  <c r="JG10" i="7" s="1"/>
  <c r="JG9" i="7" s="1"/>
  <c r="JG8" i="7" s="1"/>
  <c r="JG7" i="7" s="1"/>
  <c r="JG6" i="7" s="1"/>
  <c r="JG5" i="7" s="1"/>
  <c r="JG4" i="7" s="1"/>
  <c r="JG3" i="7" s="1"/>
  <c r="JG2" i="7" s="1"/>
  <c r="KE35" i="7"/>
  <c r="KE34" i="7" s="1"/>
  <c r="KE33" i="7" s="1"/>
  <c r="KE32" i="7" s="1"/>
  <c r="KE31" i="7" s="1"/>
  <c r="KE30" i="7" s="1"/>
  <c r="KE29" i="7" s="1"/>
  <c r="KE28" i="7" s="1"/>
  <c r="KE27" i="7" s="1"/>
  <c r="KE26" i="7" s="1"/>
  <c r="KE25" i="7" s="1"/>
  <c r="KE24" i="7" s="1"/>
  <c r="KE23" i="7" s="1"/>
  <c r="KE22" i="7" s="1"/>
  <c r="KE21" i="7" s="1"/>
  <c r="KE20" i="7" s="1"/>
  <c r="KE19" i="7" s="1"/>
  <c r="KE18" i="7" s="1"/>
  <c r="KE17" i="7" s="1"/>
  <c r="KE16" i="7" s="1"/>
  <c r="KE15" i="7" s="1"/>
  <c r="KE14" i="7" s="1"/>
  <c r="KE13" i="7" s="1"/>
  <c r="KE12" i="7" s="1"/>
  <c r="KE11" i="7" s="1"/>
  <c r="KE10" i="7" s="1"/>
  <c r="KE9" i="7" s="1"/>
  <c r="KE8" i="7" s="1"/>
  <c r="KE7" i="7" s="1"/>
  <c r="KE6" i="7" s="1"/>
  <c r="KE5" i="7" s="1"/>
  <c r="KE4" i="7" s="1"/>
  <c r="KE3" i="7" s="1"/>
  <c r="KE2" i="7" s="1"/>
  <c r="KK34" i="7"/>
  <c r="KK33" i="7" s="1"/>
  <c r="KK32" i="7" s="1"/>
  <c r="KK31" i="7" s="1"/>
  <c r="KK30" i="7" s="1"/>
  <c r="KK29" i="7" s="1"/>
  <c r="KK28" i="7" s="1"/>
  <c r="KK27" i="7" s="1"/>
  <c r="KK26" i="7" s="1"/>
  <c r="KK25" i="7" s="1"/>
  <c r="KK24" i="7" s="1"/>
  <c r="KK23" i="7" s="1"/>
  <c r="KK22" i="7" s="1"/>
  <c r="KK21" i="7" s="1"/>
  <c r="KK20" i="7" s="1"/>
  <c r="KK19" i="7" s="1"/>
  <c r="KK18" i="7" s="1"/>
  <c r="KK17" i="7" s="1"/>
  <c r="KK16" i="7" s="1"/>
  <c r="KK15" i="7" s="1"/>
  <c r="KK14" i="7" s="1"/>
  <c r="KK13" i="7" s="1"/>
  <c r="KK12" i="7" s="1"/>
  <c r="KK11" i="7" s="1"/>
  <c r="KK10" i="7" s="1"/>
  <c r="KK9" i="7" s="1"/>
  <c r="KK8" i="7" s="1"/>
  <c r="KK7" i="7" s="1"/>
  <c r="KK6" i="7" s="1"/>
  <c r="KK5" i="7" s="1"/>
  <c r="KK4" i="7" s="1"/>
  <c r="KK3" i="7" s="1"/>
  <c r="KK2" i="7" s="1"/>
  <c r="LJ30" i="7"/>
  <c r="LO29" i="7"/>
  <c r="LO28" i="7" s="1"/>
  <c r="LO27" i="7" s="1"/>
  <c r="LO26" i="7" s="1"/>
  <c r="LO25" i="7" s="1"/>
  <c r="LO24" i="7" s="1"/>
  <c r="LO23" i="7" s="1"/>
  <c r="LO22" i="7" s="1"/>
  <c r="LO21" i="7" s="1"/>
  <c r="LO20" i="7" s="1"/>
  <c r="LO19" i="7" s="1"/>
  <c r="LO18" i="7" s="1"/>
  <c r="LO17" i="7" s="1"/>
  <c r="LO16" i="7" s="1"/>
  <c r="LO15" i="7" s="1"/>
  <c r="LO14" i="7" s="1"/>
  <c r="LO13" i="7" s="1"/>
  <c r="LO12" i="7" s="1"/>
  <c r="LO11" i="7" s="1"/>
  <c r="LO10" i="7" s="1"/>
  <c r="LO9" i="7" s="1"/>
  <c r="LO8" i="7" s="1"/>
  <c r="LO7" i="7" s="1"/>
  <c r="LO6" i="7" s="1"/>
  <c r="LO5" i="7" s="1"/>
  <c r="LO4" i="7" s="1"/>
  <c r="LO3" i="7" s="1"/>
  <c r="LO2" i="7" s="1"/>
  <c r="LV28" i="7"/>
  <c r="MG26" i="7"/>
  <c r="MG25" i="7" s="1"/>
  <c r="MG24" i="7" s="1"/>
  <c r="MG23" i="7" s="1"/>
  <c r="MG22" i="7" s="1"/>
  <c r="MG21" i="7" s="1"/>
  <c r="MG20" i="7" s="1"/>
  <c r="MG19" i="7" s="1"/>
  <c r="MG18" i="7" s="1"/>
  <c r="MG17" i="7" s="1"/>
  <c r="MG16" i="7" s="1"/>
  <c r="MG15" i="7" s="1"/>
  <c r="MG14" i="7" s="1"/>
  <c r="MG13" i="7" s="1"/>
  <c r="MG12" i="7" s="1"/>
  <c r="MG11" i="7" s="1"/>
  <c r="MG10" i="7" s="1"/>
  <c r="MG9" i="7" s="1"/>
  <c r="MG8" i="7" s="1"/>
  <c r="MG7" i="7" s="1"/>
  <c r="MG6" i="7" s="1"/>
  <c r="MG5" i="7" s="1"/>
  <c r="MG4" i="7" s="1"/>
  <c r="MG3" i="7" s="1"/>
  <c r="MG2" i="7" s="1"/>
  <c r="MN25" i="7"/>
  <c r="MS24" i="7"/>
  <c r="MS23" i="7" s="1"/>
  <c r="MS22" i="7" s="1"/>
  <c r="MS21" i="7" s="1"/>
  <c r="MS20" i="7" s="1"/>
  <c r="MS19" i="7" s="1"/>
  <c r="MS18" i="7" s="1"/>
  <c r="MS17" i="7" s="1"/>
  <c r="MS16" i="7" s="1"/>
  <c r="MS15" i="7" s="1"/>
  <c r="MS14" i="7" s="1"/>
  <c r="MS13" i="7" s="1"/>
  <c r="MS12" i="7" s="1"/>
  <c r="MS11" i="7" s="1"/>
  <c r="MS10" i="7" s="1"/>
  <c r="MS9" i="7" s="1"/>
  <c r="MS8" i="7" s="1"/>
  <c r="MS7" i="7" s="1"/>
  <c r="MS6" i="7" s="1"/>
  <c r="MS5" i="7" s="1"/>
  <c r="MS4" i="7" s="1"/>
  <c r="MS3" i="7" s="1"/>
  <c r="MS2" i="7" s="1"/>
  <c r="NK21" i="7"/>
  <c r="NK20" i="7" s="1"/>
  <c r="NK19" i="7" s="1"/>
  <c r="NK18" i="7" s="1"/>
  <c r="NK17" i="7" s="1"/>
  <c r="NK16" i="7" s="1"/>
  <c r="NK15" i="7" s="1"/>
  <c r="NK14" i="7" s="1"/>
  <c r="NK13" i="7" s="1"/>
  <c r="NK12" i="7" s="1"/>
  <c r="NK11" i="7" s="1"/>
  <c r="NK10" i="7" s="1"/>
  <c r="NK9" i="7" s="1"/>
  <c r="NK8" i="7" s="1"/>
  <c r="NK7" i="7" s="1"/>
  <c r="NK6" i="7" s="1"/>
  <c r="NK5" i="7" s="1"/>
  <c r="NK4" i="7" s="1"/>
  <c r="NK3" i="7" s="1"/>
  <c r="NK2" i="7" s="1"/>
  <c r="OC18" i="7"/>
  <c r="OC17" i="7" s="1"/>
  <c r="OC16" i="7" s="1"/>
  <c r="OC15" i="7" s="1"/>
  <c r="OC14" i="7" s="1"/>
  <c r="OC13" i="7" s="1"/>
  <c r="OC12" i="7" s="1"/>
  <c r="OC11" i="7" s="1"/>
  <c r="OC10" i="7" s="1"/>
  <c r="OC9" i="7" s="1"/>
  <c r="OC8" i="7" s="1"/>
  <c r="OC7" i="7" s="1"/>
  <c r="OC6" i="7" s="1"/>
  <c r="OC5" i="7" s="1"/>
  <c r="OC4" i="7" s="1"/>
  <c r="OC3" i="7" s="1"/>
  <c r="OC2" i="7" s="1"/>
  <c r="OI17" i="7"/>
  <c r="OI16" i="7" s="1"/>
  <c r="OI15" i="7" s="1"/>
  <c r="OI14" i="7" s="1"/>
  <c r="OI13" i="7" s="1"/>
  <c r="OI12" i="7" s="1"/>
  <c r="OI11" i="7" s="1"/>
  <c r="OI10" i="7" s="1"/>
  <c r="OI9" i="7" s="1"/>
  <c r="OI8" i="7" s="1"/>
  <c r="OI7" i="7" s="1"/>
  <c r="OI6" i="7" s="1"/>
  <c r="OI5" i="7" s="1"/>
  <c r="OI4" i="7" s="1"/>
  <c r="OI3" i="7" s="1"/>
  <c r="OI2" i="7" s="1"/>
  <c r="OP16" i="7"/>
  <c r="OU15" i="7"/>
  <c r="OU14" i="7" s="1"/>
  <c r="OU13" i="7" s="1"/>
  <c r="OU12" i="7" s="1"/>
  <c r="OU11" i="7" s="1"/>
  <c r="OU10" i="7" s="1"/>
  <c r="OU9" i="7" s="1"/>
  <c r="OU8" i="7" s="1"/>
  <c r="OU7" i="7" s="1"/>
  <c r="OU6" i="7" s="1"/>
  <c r="OU5" i="7" s="1"/>
  <c r="OU4" i="7" s="1"/>
  <c r="OU3" i="7" s="1"/>
  <c r="OU2" i="7" s="1"/>
  <c r="PG13" i="7"/>
  <c r="PG12" i="7" s="1"/>
  <c r="PG11" i="7" s="1"/>
  <c r="PG10" i="7" s="1"/>
  <c r="PG9" i="7" s="1"/>
  <c r="PG8" i="7" s="1"/>
  <c r="PG7" i="7" s="1"/>
  <c r="PG6" i="7" s="1"/>
  <c r="PG5" i="7" s="1"/>
  <c r="PG4" i="7" s="1"/>
  <c r="PG3" i="7" s="1"/>
  <c r="PG2" i="7" s="1"/>
  <c r="PN12" i="7"/>
  <c r="PT11" i="7"/>
  <c r="PZ10" i="7"/>
  <c r="QF9" i="7"/>
  <c r="QQ7" i="7"/>
  <c r="QQ6" i="7" s="1"/>
  <c r="QQ5" i="7" s="1"/>
  <c r="QQ4" i="7" s="1"/>
  <c r="QQ3" i="7" s="1"/>
  <c r="QQ2" i="7" s="1"/>
  <c r="Y85" i="7"/>
  <c r="Z85" i="7" s="1"/>
  <c r="AK82" i="7"/>
  <c r="AL82" i="7" s="1"/>
  <c r="AW79" i="7"/>
  <c r="AX79" i="7" s="1"/>
  <c r="BM75" i="7"/>
  <c r="BN75" i="7" s="1"/>
  <c r="BY72" i="7"/>
  <c r="BZ72" i="7" s="1"/>
  <c r="CP68" i="7"/>
  <c r="CQ68" i="7" s="1"/>
  <c r="DT63" i="7"/>
  <c r="EE61" i="7"/>
  <c r="EE60" i="7" s="1"/>
  <c r="EE59" i="7" s="1"/>
  <c r="EE58" i="7" s="1"/>
  <c r="EE57" i="7" s="1"/>
  <c r="EE56" i="7" s="1"/>
  <c r="EE55" i="7" s="1"/>
  <c r="EE54" i="7" s="1"/>
  <c r="EE53" i="7" s="1"/>
  <c r="EE52" i="7" s="1"/>
  <c r="EE51" i="7" s="1"/>
  <c r="EE50" i="7" s="1"/>
  <c r="EE49" i="7" s="1"/>
  <c r="EE48" i="7" s="1"/>
  <c r="EE47" i="7" s="1"/>
  <c r="EE46" i="7" s="1"/>
  <c r="EE45" i="7" s="1"/>
  <c r="EE44" i="7" s="1"/>
  <c r="EE43" i="7" s="1"/>
  <c r="EE42" i="7" s="1"/>
  <c r="EE41" i="7" s="1"/>
  <c r="EE40" i="7" s="1"/>
  <c r="EE39" i="7" s="1"/>
  <c r="EE38" i="7" s="1"/>
  <c r="EE37" i="7" s="1"/>
  <c r="EE36" i="7" s="1"/>
  <c r="EE35" i="7" s="1"/>
  <c r="EE34" i="7" s="1"/>
  <c r="EE33" i="7" s="1"/>
  <c r="EE32" i="7" s="1"/>
  <c r="EE31" i="7" s="1"/>
  <c r="EE30" i="7" s="1"/>
  <c r="EE29" i="7" s="1"/>
  <c r="EE28" i="7" s="1"/>
  <c r="EE27" i="7" s="1"/>
  <c r="EE26" i="7" s="1"/>
  <c r="EE25" i="7" s="1"/>
  <c r="EE24" i="7" s="1"/>
  <c r="EE23" i="7" s="1"/>
  <c r="EE22" i="7" s="1"/>
  <c r="EE21" i="7" s="1"/>
  <c r="EE20" i="7" s="1"/>
  <c r="EE19" i="7" s="1"/>
  <c r="EE18" i="7" s="1"/>
  <c r="EE17" i="7" s="1"/>
  <c r="EE16" i="7" s="1"/>
  <c r="EE15" i="7" s="1"/>
  <c r="EE14" i="7" s="1"/>
  <c r="EE13" i="7" s="1"/>
  <c r="EE12" i="7" s="1"/>
  <c r="EE11" i="7" s="1"/>
  <c r="EE10" i="7" s="1"/>
  <c r="EE9" i="7" s="1"/>
  <c r="EE8" i="7" s="1"/>
  <c r="EE7" i="7" s="1"/>
  <c r="EE6" i="7" s="1"/>
  <c r="EE5" i="7" s="1"/>
  <c r="EE4" i="7" s="1"/>
  <c r="EE3" i="7" s="1"/>
  <c r="EE2" i="7" s="1"/>
  <c r="EL60" i="7"/>
  <c r="ER59" i="7"/>
  <c r="EW58" i="7"/>
  <c r="EW57" i="7" s="1"/>
  <c r="EW56" i="7" s="1"/>
  <c r="EW55" i="7" s="1"/>
  <c r="EW54" i="7" s="1"/>
  <c r="EW53" i="7" s="1"/>
  <c r="EW52" i="7" s="1"/>
  <c r="EW51" i="7" s="1"/>
  <c r="EW50" i="7" s="1"/>
  <c r="EW49" i="7" s="1"/>
  <c r="EW48" i="7" s="1"/>
  <c r="EW47" i="7" s="1"/>
  <c r="EW46" i="7" s="1"/>
  <c r="EW45" i="7" s="1"/>
  <c r="EW44" i="7" s="1"/>
  <c r="EW43" i="7" s="1"/>
  <c r="EW42" i="7" s="1"/>
  <c r="EW41" i="7" s="1"/>
  <c r="EW40" i="7" s="1"/>
  <c r="EW39" i="7" s="1"/>
  <c r="EW38" i="7" s="1"/>
  <c r="EW37" i="7" s="1"/>
  <c r="EW36" i="7" s="1"/>
  <c r="EW35" i="7" s="1"/>
  <c r="EW34" i="7" s="1"/>
  <c r="EW33" i="7" s="1"/>
  <c r="EW32" i="7" s="1"/>
  <c r="EW31" i="7" s="1"/>
  <c r="EW30" i="7" s="1"/>
  <c r="EW29" i="7" s="1"/>
  <c r="EW28" i="7" s="1"/>
  <c r="EW27" i="7" s="1"/>
  <c r="EW26" i="7" s="1"/>
  <c r="EW25" i="7" s="1"/>
  <c r="EW24" i="7" s="1"/>
  <c r="EW23" i="7" s="1"/>
  <c r="EW22" i="7" s="1"/>
  <c r="EW21" i="7" s="1"/>
  <c r="EW20" i="7" s="1"/>
  <c r="EW19" i="7" s="1"/>
  <c r="EW18" i="7" s="1"/>
  <c r="EW17" i="7" s="1"/>
  <c r="EW16" i="7" s="1"/>
  <c r="EW15" i="7" s="1"/>
  <c r="EW14" i="7" s="1"/>
  <c r="EW13" i="7" s="1"/>
  <c r="EW12" i="7" s="1"/>
  <c r="EW11" i="7" s="1"/>
  <c r="EW10" i="7" s="1"/>
  <c r="EW9" i="7" s="1"/>
  <c r="EW8" i="7" s="1"/>
  <c r="EW7" i="7" s="1"/>
  <c r="EW6" i="7" s="1"/>
  <c r="EW5" i="7" s="1"/>
  <c r="EW4" i="7" s="1"/>
  <c r="EW3" i="7" s="1"/>
  <c r="EW2" i="7" s="1"/>
  <c r="FC57" i="7"/>
  <c r="FC56" i="7" s="1"/>
  <c r="FC55" i="7" s="1"/>
  <c r="FC54" i="7" s="1"/>
  <c r="FC53" i="7" s="1"/>
  <c r="FC52" i="7" s="1"/>
  <c r="FC51" i="7" s="1"/>
  <c r="FC50" i="7" s="1"/>
  <c r="FC49" i="7" s="1"/>
  <c r="FC48" i="7" s="1"/>
  <c r="FC47" i="7" s="1"/>
  <c r="FC46" i="7" s="1"/>
  <c r="FC45" i="7" s="1"/>
  <c r="FC44" i="7" s="1"/>
  <c r="FC43" i="7" s="1"/>
  <c r="FC42" i="7" s="1"/>
  <c r="FC41" i="7" s="1"/>
  <c r="FC40" i="7" s="1"/>
  <c r="FC39" i="7" s="1"/>
  <c r="FC38" i="7" s="1"/>
  <c r="FC37" i="7" s="1"/>
  <c r="FC36" i="7" s="1"/>
  <c r="FC35" i="7" s="1"/>
  <c r="FC34" i="7" s="1"/>
  <c r="FC33" i="7" s="1"/>
  <c r="FC32" i="7" s="1"/>
  <c r="FC31" i="7" s="1"/>
  <c r="FC30" i="7" s="1"/>
  <c r="FC29" i="7" s="1"/>
  <c r="FC28" i="7" s="1"/>
  <c r="FC27" i="7" s="1"/>
  <c r="FC26" i="7" s="1"/>
  <c r="FC25" i="7" s="1"/>
  <c r="FC24" i="7" s="1"/>
  <c r="FC23" i="7" s="1"/>
  <c r="FC22" i="7" s="1"/>
  <c r="FC21" i="7" s="1"/>
  <c r="FC20" i="7" s="1"/>
  <c r="FC19" i="7" s="1"/>
  <c r="FC18" i="7" s="1"/>
  <c r="FC17" i="7" s="1"/>
  <c r="FC16" i="7" s="1"/>
  <c r="FC15" i="7" s="1"/>
  <c r="FC14" i="7" s="1"/>
  <c r="FC13" i="7" s="1"/>
  <c r="FC12" i="7" s="1"/>
  <c r="FC11" i="7" s="1"/>
  <c r="FC10" i="7" s="1"/>
  <c r="FC9" i="7" s="1"/>
  <c r="FC8" i="7" s="1"/>
  <c r="FC7" i="7" s="1"/>
  <c r="FC6" i="7" s="1"/>
  <c r="FC5" i="7" s="1"/>
  <c r="FC4" i="7" s="1"/>
  <c r="FC3" i="7" s="1"/>
  <c r="FC2" i="7" s="1"/>
  <c r="FU54" i="7"/>
  <c r="FU53" i="7" s="1"/>
  <c r="FU52" i="7" s="1"/>
  <c r="FU51" i="7" s="1"/>
  <c r="FU50" i="7" s="1"/>
  <c r="FU49" i="7" s="1"/>
  <c r="FU48" i="7" s="1"/>
  <c r="FU47" i="7" s="1"/>
  <c r="FU46" i="7" s="1"/>
  <c r="FU45" i="7" s="1"/>
  <c r="FU44" i="7" s="1"/>
  <c r="FU43" i="7" s="1"/>
  <c r="FU42" i="7" s="1"/>
  <c r="FU41" i="7" s="1"/>
  <c r="FU40" i="7" s="1"/>
  <c r="FU39" i="7" s="1"/>
  <c r="FU38" i="7" s="1"/>
  <c r="FU37" i="7" s="1"/>
  <c r="FU36" i="7" s="1"/>
  <c r="FU35" i="7" s="1"/>
  <c r="FU34" i="7" s="1"/>
  <c r="FU33" i="7" s="1"/>
  <c r="FU32" i="7" s="1"/>
  <c r="FU31" i="7" s="1"/>
  <c r="FU30" i="7" s="1"/>
  <c r="FU29" i="7" s="1"/>
  <c r="FU28" i="7" s="1"/>
  <c r="FU27" i="7" s="1"/>
  <c r="FU26" i="7" s="1"/>
  <c r="FU25" i="7" s="1"/>
  <c r="FU24" i="7" s="1"/>
  <c r="FU23" i="7" s="1"/>
  <c r="FU22" i="7" s="1"/>
  <c r="FU21" i="7" s="1"/>
  <c r="FU20" i="7" s="1"/>
  <c r="FU19" i="7" s="1"/>
  <c r="FU18" i="7" s="1"/>
  <c r="FU17" i="7" s="1"/>
  <c r="FU16" i="7" s="1"/>
  <c r="FU15" i="7" s="1"/>
  <c r="FU14" i="7" s="1"/>
  <c r="FU13" i="7" s="1"/>
  <c r="FU12" i="7" s="1"/>
  <c r="FU11" i="7" s="1"/>
  <c r="FU10" i="7" s="1"/>
  <c r="FU9" i="7" s="1"/>
  <c r="FU8" i="7" s="1"/>
  <c r="FU7" i="7" s="1"/>
  <c r="FU6" i="7" s="1"/>
  <c r="FU5" i="7" s="1"/>
  <c r="FU4" i="7" s="1"/>
  <c r="FU3" i="7" s="1"/>
  <c r="FU2" i="7" s="1"/>
  <c r="GY49" i="7"/>
  <c r="GY48" i="7" s="1"/>
  <c r="GY47" i="7" s="1"/>
  <c r="GY46" i="7" s="1"/>
  <c r="GY45" i="7" s="1"/>
  <c r="GY44" i="7" s="1"/>
  <c r="GY43" i="7" s="1"/>
  <c r="GY42" i="7" s="1"/>
  <c r="GY41" i="7" s="1"/>
  <c r="GY40" i="7" s="1"/>
  <c r="GY39" i="7" s="1"/>
  <c r="GY38" i="7" s="1"/>
  <c r="GY37" i="7" s="1"/>
  <c r="GY36" i="7" s="1"/>
  <c r="GY35" i="7" s="1"/>
  <c r="GY34" i="7" s="1"/>
  <c r="GY33" i="7" s="1"/>
  <c r="GY32" i="7" s="1"/>
  <c r="GY31" i="7" s="1"/>
  <c r="GY30" i="7" s="1"/>
  <c r="GY29" i="7" s="1"/>
  <c r="GY28" i="7" s="1"/>
  <c r="GY27" i="7" s="1"/>
  <c r="GY26" i="7" s="1"/>
  <c r="GY25" i="7" s="1"/>
  <c r="GY24" i="7" s="1"/>
  <c r="GY23" i="7" s="1"/>
  <c r="GY22" i="7" s="1"/>
  <c r="GY21" i="7" s="1"/>
  <c r="GY20" i="7" s="1"/>
  <c r="GY19" i="7" s="1"/>
  <c r="GY18" i="7" s="1"/>
  <c r="GY17" i="7" s="1"/>
  <c r="GY16" i="7" s="1"/>
  <c r="GY15" i="7" s="1"/>
  <c r="GY14" i="7" s="1"/>
  <c r="GY13" i="7" s="1"/>
  <c r="GY12" i="7" s="1"/>
  <c r="GY11" i="7" s="1"/>
  <c r="GY10" i="7" s="1"/>
  <c r="GY9" i="7" s="1"/>
  <c r="GY8" i="7" s="1"/>
  <c r="GY7" i="7" s="1"/>
  <c r="GY6" i="7" s="1"/>
  <c r="GY5" i="7" s="1"/>
  <c r="GY4" i="7" s="1"/>
  <c r="GY3" i="7" s="1"/>
  <c r="GY2" i="7" s="1"/>
  <c r="HF48" i="7"/>
  <c r="HK47" i="7"/>
  <c r="HK46" i="7" s="1"/>
  <c r="HK45" i="7" s="1"/>
  <c r="HK44" i="7" s="1"/>
  <c r="HK43" i="7" s="1"/>
  <c r="HK42" i="7" s="1"/>
  <c r="HK41" i="7" s="1"/>
  <c r="HK40" i="7" s="1"/>
  <c r="HK39" i="7" s="1"/>
  <c r="HK38" i="7" s="1"/>
  <c r="HK37" i="7" s="1"/>
  <c r="HK36" i="7" s="1"/>
  <c r="HK35" i="7" s="1"/>
  <c r="HK34" i="7" s="1"/>
  <c r="HK33" i="7" s="1"/>
  <c r="HK32" i="7" s="1"/>
  <c r="HK31" i="7" s="1"/>
  <c r="HK30" i="7" s="1"/>
  <c r="HK29" i="7" s="1"/>
  <c r="HK28" i="7" s="1"/>
  <c r="HK27" i="7" s="1"/>
  <c r="HK26" i="7" s="1"/>
  <c r="HK25" i="7" s="1"/>
  <c r="HK24" i="7" s="1"/>
  <c r="HK23" i="7" s="1"/>
  <c r="HK22" i="7" s="1"/>
  <c r="HK21" i="7" s="1"/>
  <c r="HK20" i="7" s="1"/>
  <c r="HK19" i="7" s="1"/>
  <c r="HK18" i="7" s="1"/>
  <c r="HK17" i="7" s="1"/>
  <c r="HK16" i="7" s="1"/>
  <c r="HK15" i="7" s="1"/>
  <c r="HK14" i="7" s="1"/>
  <c r="HK13" i="7" s="1"/>
  <c r="HK12" i="7" s="1"/>
  <c r="HK11" i="7" s="1"/>
  <c r="HK10" i="7" s="1"/>
  <c r="HK9" i="7" s="1"/>
  <c r="HK8" i="7" s="1"/>
  <c r="HK7" i="7" s="1"/>
  <c r="HK6" i="7" s="1"/>
  <c r="HK5" i="7" s="1"/>
  <c r="HK4" i="7" s="1"/>
  <c r="HK3" i="7" s="1"/>
  <c r="HK2" i="7" s="1"/>
  <c r="HX45" i="7"/>
  <c r="ID44" i="7"/>
  <c r="IJ43" i="7"/>
  <c r="IP42" i="7"/>
  <c r="JN38" i="7"/>
  <c r="JT37" i="7"/>
  <c r="JZ36" i="7"/>
  <c r="KQ33" i="7"/>
  <c r="KQ32" i="7" s="1"/>
  <c r="KQ31" i="7" s="1"/>
  <c r="KQ30" i="7" s="1"/>
  <c r="KQ29" i="7" s="1"/>
  <c r="KQ28" i="7" s="1"/>
  <c r="KQ27" i="7" s="1"/>
  <c r="KQ26" i="7" s="1"/>
  <c r="KQ25" i="7" s="1"/>
  <c r="KQ24" i="7" s="1"/>
  <c r="KQ23" i="7" s="1"/>
  <c r="KQ22" i="7" s="1"/>
  <c r="KQ21" i="7" s="1"/>
  <c r="KQ20" i="7" s="1"/>
  <c r="KQ19" i="7" s="1"/>
  <c r="KQ18" i="7" s="1"/>
  <c r="KQ17" i="7" s="1"/>
  <c r="KQ16" i="7" s="1"/>
  <c r="KQ15" i="7" s="1"/>
  <c r="KQ14" i="7" s="1"/>
  <c r="KQ13" i="7" s="1"/>
  <c r="KQ12" i="7" s="1"/>
  <c r="KQ11" i="7" s="1"/>
  <c r="KQ10" i="7" s="1"/>
  <c r="KQ9" i="7" s="1"/>
  <c r="KQ8" i="7" s="1"/>
  <c r="KQ7" i="7" s="1"/>
  <c r="KQ6" i="7" s="1"/>
  <c r="KQ5" i="7" s="1"/>
  <c r="KQ4" i="7" s="1"/>
  <c r="KQ3" i="7" s="1"/>
  <c r="KQ2" i="7" s="1"/>
  <c r="KX32" i="7"/>
  <c r="LC31" i="7"/>
  <c r="LC30" i="7" s="1"/>
  <c r="LC29" i="7" s="1"/>
  <c r="LC28" i="7" s="1"/>
  <c r="LC27" i="7" s="1"/>
  <c r="LC26" i="7" s="1"/>
  <c r="LC25" i="7" s="1"/>
  <c r="LC24" i="7" s="1"/>
  <c r="LC23" i="7" s="1"/>
  <c r="LC22" i="7" s="1"/>
  <c r="LC21" i="7" s="1"/>
  <c r="LC20" i="7" s="1"/>
  <c r="LC19" i="7" s="1"/>
  <c r="LC18" i="7" s="1"/>
  <c r="LC17" i="7" s="1"/>
  <c r="LC16" i="7" s="1"/>
  <c r="LC15" i="7" s="1"/>
  <c r="LC14" i="7" s="1"/>
  <c r="LC13" i="7" s="1"/>
  <c r="LC12" i="7" s="1"/>
  <c r="LC11" i="7" s="1"/>
  <c r="LC10" i="7" s="1"/>
  <c r="LC9" i="7" s="1"/>
  <c r="LC8" i="7" s="1"/>
  <c r="LC7" i="7" s="1"/>
  <c r="LC6" i="7" s="1"/>
  <c r="LC5" i="7" s="1"/>
  <c r="LC4" i="7" s="1"/>
  <c r="LC3" i="7" s="1"/>
  <c r="LC2" i="7" s="1"/>
  <c r="MA27" i="7"/>
  <c r="MA26" i="7" s="1"/>
  <c r="MA25" i="7" s="1"/>
  <c r="MA24" i="7" s="1"/>
  <c r="MA23" i="7" s="1"/>
  <c r="MA22" i="7" s="1"/>
  <c r="MA21" i="7" s="1"/>
  <c r="MA20" i="7" s="1"/>
  <c r="MA19" i="7" s="1"/>
  <c r="MA18" i="7" s="1"/>
  <c r="MA17" i="7" s="1"/>
  <c r="MA16" i="7" s="1"/>
  <c r="MA15" i="7" s="1"/>
  <c r="MA14" i="7" s="1"/>
  <c r="MA13" i="7" s="1"/>
  <c r="MA12" i="7" s="1"/>
  <c r="MA11" i="7" s="1"/>
  <c r="MA10" i="7" s="1"/>
  <c r="MA9" i="7" s="1"/>
  <c r="MA8" i="7" s="1"/>
  <c r="MA7" i="7" s="1"/>
  <c r="MA6" i="7" s="1"/>
  <c r="MA5" i="7" s="1"/>
  <c r="MA4" i="7" s="1"/>
  <c r="MA3" i="7" s="1"/>
  <c r="MA2" i="7" s="1"/>
  <c r="MZ23" i="7"/>
  <c r="NE22" i="7"/>
  <c r="NE21" i="7" s="1"/>
  <c r="NE20" i="7" s="1"/>
  <c r="NE19" i="7" s="1"/>
  <c r="NE18" i="7" s="1"/>
  <c r="NE17" i="7" s="1"/>
  <c r="NE16" i="7" s="1"/>
  <c r="NE15" i="7" s="1"/>
  <c r="NE14" i="7" s="1"/>
  <c r="NE13" i="7" s="1"/>
  <c r="NE12" i="7" s="1"/>
  <c r="NE11" i="7" s="1"/>
  <c r="NE10" i="7" s="1"/>
  <c r="NE9" i="7" s="1"/>
  <c r="NE8" i="7" s="1"/>
  <c r="NE7" i="7" s="1"/>
  <c r="NE6" i="7" s="1"/>
  <c r="NE5" i="7" s="1"/>
  <c r="NE4" i="7" s="1"/>
  <c r="NE3" i="7" s="1"/>
  <c r="NE2" i="7" s="1"/>
  <c r="NQ20" i="7"/>
  <c r="NQ19" i="7" s="1"/>
  <c r="NQ18" i="7" s="1"/>
  <c r="NQ17" i="7" s="1"/>
  <c r="NQ16" i="7" s="1"/>
  <c r="NQ15" i="7" s="1"/>
  <c r="NQ14" i="7" s="1"/>
  <c r="NQ13" i="7" s="1"/>
  <c r="NQ12" i="7" s="1"/>
  <c r="NQ11" i="7" s="1"/>
  <c r="NQ10" i="7" s="1"/>
  <c r="NQ9" i="7" s="1"/>
  <c r="NQ8" i="7" s="1"/>
  <c r="NQ7" i="7" s="1"/>
  <c r="NQ6" i="7" s="1"/>
  <c r="NQ5" i="7" s="1"/>
  <c r="NQ4" i="7" s="1"/>
  <c r="NQ3" i="7" s="1"/>
  <c r="NQ2" i="7" s="1"/>
  <c r="NX19" i="7"/>
  <c r="PB14" i="7"/>
  <c r="U86" i="7"/>
  <c r="V86" i="7" s="1"/>
  <c r="BU73" i="7"/>
  <c r="BV73" i="7" s="1"/>
  <c r="CU67" i="7"/>
  <c r="CU66" i="7" s="1"/>
  <c r="CU65" i="7" s="1"/>
  <c r="CU64" i="7" s="1"/>
  <c r="CU63" i="7" s="1"/>
  <c r="CU62" i="7" s="1"/>
  <c r="CU61" i="7" s="1"/>
  <c r="CU60" i="7" s="1"/>
  <c r="CU59" i="7" s="1"/>
  <c r="CU58" i="7" s="1"/>
  <c r="CU57" i="7" s="1"/>
  <c r="CU56" i="7" s="1"/>
  <c r="CU55" i="7" s="1"/>
  <c r="CU54" i="7" s="1"/>
  <c r="CU53" i="7" s="1"/>
  <c r="CU52" i="7" s="1"/>
  <c r="CU51" i="7" s="1"/>
  <c r="CU50" i="7" s="1"/>
  <c r="CU49" i="7" s="1"/>
  <c r="CU48" i="7" s="1"/>
  <c r="CU47" i="7" s="1"/>
  <c r="CU46" i="7" s="1"/>
  <c r="CU45" i="7" s="1"/>
  <c r="CU44" i="7" s="1"/>
  <c r="CU43" i="7" s="1"/>
  <c r="CU42" i="7" s="1"/>
  <c r="CU41" i="7" s="1"/>
  <c r="CU40" i="7" s="1"/>
  <c r="CU39" i="7" s="1"/>
  <c r="CU38" i="7" s="1"/>
  <c r="CU37" i="7" s="1"/>
  <c r="CU36" i="7" s="1"/>
  <c r="CU35" i="7" s="1"/>
  <c r="CU34" i="7" s="1"/>
  <c r="CU33" i="7" s="1"/>
  <c r="CU32" i="7" s="1"/>
  <c r="CU31" i="7" s="1"/>
  <c r="CU30" i="7" s="1"/>
  <c r="CU29" i="7" s="1"/>
  <c r="CU28" i="7" s="1"/>
  <c r="CU27" i="7" s="1"/>
  <c r="CU26" i="7" s="1"/>
  <c r="CU25" i="7" s="1"/>
  <c r="CU24" i="7" s="1"/>
  <c r="CU23" i="7" s="1"/>
  <c r="CU22" i="7" s="1"/>
  <c r="CU21" i="7" s="1"/>
  <c r="CU20" i="7" s="1"/>
  <c r="CU19" i="7" s="1"/>
  <c r="CU18" i="7" s="1"/>
  <c r="CU17" i="7" s="1"/>
  <c r="CU16" i="7" s="1"/>
  <c r="CU15" i="7" s="1"/>
  <c r="CU14" i="7" s="1"/>
  <c r="CU13" i="7" s="1"/>
  <c r="CU12" i="7" s="1"/>
  <c r="CU11" i="7" s="1"/>
  <c r="CU10" i="7" s="1"/>
  <c r="CU9" i="7" s="1"/>
  <c r="CU8" i="7" s="1"/>
  <c r="CU7" i="7" s="1"/>
  <c r="CU6" i="7" s="1"/>
  <c r="CU5" i="7" s="1"/>
  <c r="CU4" i="7" s="1"/>
  <c r="CU3" i="7" s="1"/>
  <c r="CU2" i="7" s="1"/>
  <c r="DH65" i="7"/>
  <c r="DS63" i="7"/>
  <c r="DS62" i="7" s="1"/>
  <c r="DS61" i="7" s="1"/>
  <c r="DS60" i="7" s="1"/>
  <c r="DS59" i="7" s="1"/>
  <c r="DS58" i="7" s="1"/>
  <c r="DS57" i="7" s="1"/>
  <c r="DS56" i="7" s="1"/>
  <c r="DS55" i="7" s="1"/>
  <c r="DS54" i="7" s="1"/>
  <c r="DS53" i="7" s="1"/>
  <c r="DS52" i="7" s="1"/>
  <c r="DS51" i="7" s="1"/>
  <c r="DS50" i="7" s="1"/>
  <c r="DS49" i="7" s="1"/>
  <c r="DS48" i="7" s="1"/>
  <c r="DS47" i="7" s="1"/>
  <c r="DS46" i="7" s="1"/>
  <c r="DS45" i="7" s="1"/>
  <c r="DS44" i="7" s="1"/>
  <c r="DS43" i="7" s="1"/>
  <c r="DS42" i="7" s="1"/>
  <c r="DS41" i="7" s="1"/>
  <c r="DS40" i="7" s="1"/>
  <c r="DS39" i="7" s="1"/>
  <c r="DS38" i="7" s="1"/>
  <c r="DS37" i="7" s="1"/>
  <c r="DS36" i="7" s="1"/>
  <c r="DS35" i="7" s="1"/>
  <c r="DS34" i="7" s="1"/>
  <c r="DS33" i="7" s="1"/>
  <c r="DS32" i="7" s="1"/>
  <c r="DS31" i="7" s="1"/>
  <c r="DS30" i="7" s="1"/>
  <c r="DS29" i="7" s="1"/>
  <c r="DS28" i="7" s="1"/>
  <c r="DS27" i="7" s="1"/>
  <c r="DS26" i="7" s="1"/>
  <c r="DS25" i="7" s="1"/>
  <c r="DS24" i="7" s="1"/>
  <c r="DS23" i="7" s="1"/>
  <c r="DS22" i="7" s="1"/>
  <c r="DS21" i="7" s="1"/>
  <c r="DS20" i="7" s="1"/>
  <c r="DS19" i="7" s="1"/>
  <c r="DS18" i="7" s="1"/>
  <c r="DS17" i="7" s="1"/>
  <c r="DS16" i="7" s="1"/>
  <c r="DS15" i="7" s="1"/>
  <c r="DS14" i="7" s="1"/>
  <c r="DS13" i="7" s="1"/>
  <c r="DS12" i="7" s="1"/>
  <c r="DS11" i="7" s="1"/>
  <c r="DS10" i="7" s="1"/>
  <c r="DS9" i="7" s="1"/>
  <c r="DS8" i="7" s="1"/>
  <c r="DS7" i="7" s="1"/>
  <c r="DS6" i="7" s="1"/>
  <c r="DS5" i="7" s="1"/>
  <c r="DS4" i="7" s="1"/>
  <c r="DS3" i="7" s="1"/>
  <c r="DS2" i="7" s="1"/>
  <c r="EX58" i="7"/>
  <c r="GT50" i="7"/>
  <c r="IV41" i="7"/>
  <c r="JB40" i="7"/>
  <c r="KL34" i="7"/>
  <c r="LD31" i="7"/>
  <c r="NW19" i="7"/>
  <c r="NW18" i="7" s="1"/>
  <c r="NW17" i="7" s="1"/>
  <c r="NW16" i="7" s="1"/>
  <c r="NW15" i="7" s="1"/>
  <c r="NW14" i="7" s="1"/>
  <c r="NW13" i="7" s="1"/>
  <c r="NW12" i="7" s="1"/>
  <c r="NW11" i="7" s="1"/>
  <c r="NW10" i="7" s="1"/>
  <c r="NW9" i="7" s="1"/>
  <c r="NW8" i="7" s="1"/>
  <c r="NW7" i="7" s="1"/>
  <c r="NW6" i="7" s="1"/>
  <c r="NW5" i="7" s="1"/>
  <c r="NW4" i="7" s="1"/>
  <c r="NW3" i="7" s="1"/>
  <c r="NW2" i="7" s="1"/>
  <c r="OD18" i="7"/>
  <c r="PY10" i="7"/>
  <c r="PY9" i="7" s="1"/>
  <c r="PY8" i="7" s="1"/>
  <c r="PY7" i="7" s="1"/>
  <c r="PY6" i="7" s="1"/>
  <c r="PY5" i="7" s="1"/>
  <c r="PY4" i="7" s="1"/>
  <c r="PY3" i="7" s="1"/>
  <c r="PY2" i="7" s="1"/>
  <c r="BA78" i="7"/>
  <c r="BB78" i="7" s="1"/>
  <c r="CC71" i="7"/>
  <c r="CD71" i="7" s="1"/>
  <c r="GA53" i="7"/>
  <c r="GA52" i="7" s="1"/>
  <c r="GA51" i="7" s="1"/>
  <c r="GA50" i="7" s="1"/>
  <c r="GA49" i="7" s="1"/>
  <c r="GA48" i="7" s="1"/>
  <c r="GA47" i="7" s="1"/>
  <c r="GA46" i="7" s="1"/>
  <c r="GA45" i="7" s="1"/>
  <c r="GA44" i="7" s="1"/>
  <c r="GA43" i="7" s="1"/>
  <c r="GA42" i="7" s="1"/>
  <c r="GA41" i="7" s="1"/>
  <c r="GA40" i="7" s="1"/>
  <c r="GA39" i="7" s="1"/>
  <c r="GA38" i="7" s="1"/>
  <c r="GA37" i="7" s="1"/>
  <c r="GA36" i="7" s="1"/>
  <c r="GA35" i="7" s="1"/>
  <c r="GA34" i="7" s="1"/>
  <c r="GA33" i="7" s="1"/>
  <c r="GA32" i="7" s="1"/>
  <c r="GA31" i="7" s="1"/>
  <c r="GA30" i="7" s="1"/>
  <c r="GA29" i="7" s="1"/>
  <c r="GA28" i="7" s="1"/>
  <c r="GA27" i="7" s="1"/>
  <c r="GA26" i="7" s="1"/>
  <c r="GA25" i="7" s="1"/>
  <c r="GA24" i="7" s="1"/>
  <c r="GA23" i="7" s="1"/>
  <c r="GA22" i="7" s="1"/>
  <c r="GA21" i="7" s="1"/>
  <c r="GA20" i="7" s="1"/>
  <c r="GA19" i="7" s="1"/>
  <c r="GA18" i="7" s="1"/>
  <c r="GA17" i="7" s="1"/>
  <c r="GA16" i="7" s="1"/>
  <c r="GA15" i="7" s="1"/>
  <c r="GA14" i="7" s="1"/>
  <c r="GA13" i="7" s="1"/>
  <c r="GA12" i="7" s="1"/>
  <c r="GA11" i="7" s="1"/>
  <c r="GA10" i="7" s="1"/>
  <c r="GA9" i="7" s="1"/>
  <c r="GA8" i="7" s="1"/>
  <c r="GA7" i="7" s="1"/>
  <c r="GA6" i="7" s="1"/>
  <c r="GA5" i="7" s="1"/>
  <c r="GA4" i="7" s="1"/>
  <c r="GA3" i="7" s="1"/>
  <c r="GA2" i="7" s="1"/>
  <c r="GN51" i="7"/>
  <c r="GZ49" i="7"/>
  <c r="HE48" i="7"/>
  <c r="HE47" i="7" s="1"/>
  <c r="HE46" i="7" s="1"/>
  <c r="HE45" i="7" s="1"/>
  <c r="HE44" i="7" s="1"/>
  <c r="HE43" i="7" s="1"/>
  <c r="HE42" i="7" s="1"/>
  <c r="HE41" i="7" s="1"/>
  <c r="HE40" i="7" s="1"/>
  <c r="HE39" i="7" s="1"/>
  <c r="HE38" i="7" s="1"/>
  <c r="HE37" i="7" s="1"/>
  <c r="HE36" i="7" s="1"/>
  <c r="HE35" i="7" s="1"/>
  <c r="HE34" i="7" s="1"/>
  <c r="HE33" i="7" s="1"/>
  <c r="HE32" i="7" s="1"/>
  <c r="HE31" i="7" s="1"/>
  <c r="HE30" i="7" s="1"/>
  <c r="HE29" i="7" s="1"/>
  <c r="HE28" i="7" s="1"/>
  <c r="HE27" i="7" s="1"/>
  <c r="HE26" i="7" s="1"/>
  <c r="HE25" i="7" s="1"/>
  <c r="HE24" i="7" s="1"/>
  <c r="HE23" i="7" s="1"/>
  <c r="HE22" i="7" s="1"/>
  <c r="HE21" i="7" s="1"/>
  <c r="HE20" i="7" s="1"/>
  <c r="HE19" i="7" s="1"/>
  <c r="HE18" i="7" s="1"/>
  <c r="HE17" i="7" s="1"/>
  <c r="HE16" i="7" s="1"/>
  <c r="HE15" i="7" s="1"/>
  <c r="HE14" i="7" s="1"/>
  <c r="HE13" i="7" s="1"/>
  <c r="HE12" i="7" s="1"/>
  <c r="HE11" i="7" s="1"/>
  <c r="HE10" i="7" s="1"/>
  <c r="HE9" i="7" s="1"/>
  <c r="HE8" i="7" s="1"/>
  <c r="HE7" i="7" s="1"/>
  <c r="HE6" i="7" s="1"/>
  <c r="HE5" i="7" s="1"/>
  <c r="HE4" i="7" s="1"/>
  <c r="HE3" i="7" s="1"/>
  <c r="HE2" i="7" s="1"/>
  <c r="HQ46" i="7"/>
  <c r="HQ45" i="7" s="1"/>
  <c r="HQ44" i="7" s="1"/>
  <c r="HQ43" i="7" s="1"/>
  <c r="HQ42" i="7" s="1"/>
  <c r="HQ41" i="7" s="1"/>
  <c r="HQ40" i="7" s="1"/>
  <c r="HQ39" i="7" s="1"/>
  <c r="HQ38" i="7" s="1"/>
  <c r="HQ37" i="7" s="1"/>
  <c r="HQ36" i="7" s="1"/>
  <c r="HQ35" i="7" s="1"/>
  <c r="HQ34" i="7" s="1"/>
  <c r="HQ33" i="7" s="1"/>
  <c r="HQ32" i="7" s="1"/>
  <c r="HQ31" i="7" s="1"/>
  <c r="HQ30" i="7" s="1"/>
  <c r="HQ29" i="7" s="1"/>
  <c r="HQ28" i="7" s="1"/>
  <c r="HQ27" i="7" s="1"/>
  <c r="HQ26" i="7" s="1"/>
  <c r="HQ25" i="7" s="1"/>
  <c r="HQ24" i="7" s="1"/>
  <c r="HQ23" i="7" s="1"/>
  <c r="HQ22" i="7" s="1"/>
  <c r="HQ21" i="7" s="1"/>
  <c r="HQ20" i="7" s="1"/>
  <c r="HQ19" i="7" s="1"/>
  <c r="HQ18" i="7" s="1"/>
  <c r="HQ17" i="7" s="1"/>
  <c r="HQ16" i="7" s="1"/>
  <c r="HQ15" i="7" s="1"/>
  <c r="HQ14" i="7" s="1"/>
  <c r="HQ13" i="7" s="1"/>
  <c r="HQ12" i="7" s="1"/>
  <c r="HQ11" i="7" s="1"/>
  <c r="HQ10" i="7" s="1"/>
  <c r="HQ9" i="7" s="1"/>
  <c r="HQ8" i="7" s="1"/>
  <c r="HQ7" i="7" s="1"/>
  <c r="HQ6" i="7" s="1"/>
  <c r="HQ5" i="7" s="1"/>
  <c r="HQ4" i="7" s="1"/>
  <c r="HQ3" i="7" s="1"/>
  <c r="HQ2" i="7" s="1"/>
  <c r="IO42" i="7"/>
  <c r="IO41" i="7" s="1"/>
  <c r="IO40" i="7" s="1"/>
  <c r="IO39" i="7" s="1"/>
  <c r="IO38" i="7" s="1"/>
  <c r="IO37" i="7" s="1"/>
  <c r="IO36" i="7" s="1"/>
  <c r="IO35" i="7" s="1"/>
  <c r="IO34" i="7" s="1"/>
  <c r="IO33" i="7" s="1"/>
  <c r="IO32" i="7" s="1"/>
  <c r="IO31" i="7" s="1"/>
  <c r="IO30" i="7" s="1"/>
  <c r="IO29" i="7" s="1"/>
  <c r="IO28" i="7" s="1"/>
  <c r="IO27" i="7" s="1"/>
  <c r="IO26" i="7" s="1"/>
  <c r="IO25" i="7" s="1"/>
  <c r="IO24" i="7" s="1"/>
  <c r="IO23" i="7" s="1"/>
  <c r="IO22" i="7" s="1"/>
  <c r="IO21" i="7" s="1"/>
  <c r="IO20" i="7" s="1"/>
  <c r="IO19" i="7" s="1"/>
  <c r="IO18" i="7" s="1"/>
  <c r="IO17" i="7" s="1"/>
  <c r="IO16" i="7" s="1"/>
  <c r="IO15" i="7" s="1"/>
  <c r="IO14" i="7" s="1"/>
  <c r="IO13" i="7" s="1"/>
  <c r="IO12" i="7" s="1"/>
  <c r="IO11" i="7" s="1"/>
  <c r="IO10" i="7" s="1"/>
  <c r="IO9" i="7" s="1"/>
  <c r="IO8" i="7" s="1"/>
  <c r="IO7" i="7" s="1"/>
  <c r="IO6" i="7" s="1"/>
  <c r="IO5" i="7" s="1"/>
  <c r="IO4" i="7" s="1"/>
  <c r="IO3" i="7" s="1"/>
  <c r="IO2" i="7" s="1"/>
  <c r="JM38" i="7"/>
  <c r="JM37" i="7" s="1"/>
  <c r="JM36" i="7" s="1"/>
  <c r="JM35" i="7" s="1"/>
  <c r="JM34" i="7" s="1"/>
  <c r="JM33" i="7" s="1"/>
  <c r="JM32" i="7" s="1"/>
  <c r="JM31" i="7" s="1"/>
  <c r="JM30" i="7" s="1"/>
  <c r="JM29" i="7" s="1"/>
  <c r="JM28" i="7" s="1"/>
  <c r="JM27" i="7" s="1"/>
  <c r="JM26" i="7" s="1"/>
  <c r="JM25" i="7" s="1"/>
  <c r="JM24" i="7" s="1"/>
  <c r="JM23" i="7" s="1"/>
  <c r="JM22" i="7" s="1"/>
  <c r="JM21" i="7" s="1"/>
  <c r="JM20" i="7" s="1"/>
  <c r="JM19" i="7" s="1"/>
  <c r="JM18" i="7" s="1"/>
  <c r="JM17" i="7" s="1"/>
  <c r="JM16" i="7" s="1"/>
  <c r="JM15" i="7" s="1"/>
  <c r="JM14" i="7" s="1"/>
  <c r="JM13" i="7" s="1"/>
  <c r="JM12" i="7" s="1"/>
  <c r="JM11" i="7" s="1"/>
  <c r="JM10" i="7" s="1"/>
  <c r="JM9" i="7" s="1"/>
  <c r="JM8" i="7" s="1"/>
  <c r="JM7" i="7" s="1"/>
  <c r="JM6" i="7" s="1"/>
  <c r="JM5" i="7" s="1"/>
  <c r="JM4" i="7" s="1"/>
  <c r="JM3" i="7" s="1"/>
  <c r="JM2" i="7" s="1"/>
  <c r="KF35" i="7"/>
  <c r="MB27" i="7"/>
  <c r="MM25" i="7"/>
  <c r="MM24" i="7" s="1"/>
  <c r="MM23" i="7" s="1"/>
  <c r="MM22" i="7" s="1"/>
  <c r="MM21" i="7" s="1"/>
  <c r="MM20" i="7" s="1"/>
  <c r="MM19" i="7" s="1"/>
  <c r="MM18" i="7" s="1"/>
  <c r="MM17" i="7" s="1"/>
  <c r="MM16" i="7" s="1"/>
  <c r="MM15" i="7" s="1"/>
  <c r="MM14" i="7" s="1"/>
  <c r="MM13" i="7" s="1"/>
  <c r="MM12" i="7" s="1"/>
  <c r="MM11" i="7" s="1"/>
  <c r="MM10" i="7" s="1"/>
  <c r="MM9" i="7" s="1"/>
  <c r="MM8" i="7" s="1"/>
  <c r="MM7" i="7" s="1"/>
  <c r="MM6" i="7" s="1"/>
  <c r="MM5" i="7" s="1"/>
  <c r="MM4" i="7" s="1"/>
  <c r="MM3" i="7" s="1"/>
  <c r="MM2" i="7" s="1"/>
  <c r="NR20" i="7"/>
  <c r="OV15" i="7"/>
  <c r="QL8" i="7"/>
  <c r="QR7" i="7"/>
  <c r="AC84" i="7"/>
  <c r="AD84" i="7" s="1"/>
  <c r="FI56" i="7"/>
  <c r="FI55" i="7" s="1"/>
  <c r="FI54" i="7" s="1"/>
  <c r="FI53" i="7" s="1"/>
  <c r="FI52" i="7" s="1"/>
  <c r="FI51" i="7" s="1"/>
  <c r="FI50" i="7" s="1"/>
  <c r="FI49" i="7" s="1"/>
  <c r="FI48" i="7" s="1"/>
  <c r="FI47" i="7" s="1"/>
  <c r="FI46" i="7" s="1"/>
  <c r="FI45" i="7" s="1"/>
  <c r="FI44" i="7" s="1"/>
  <c r="FI43" i="7" s="1"/>
  <c r="FI42" i="7" s="1"/>
  <c r="FI41" i="7" s="1"/>
  <c r="FI40" i="7" s="1"/>
  <c r="FI39" i="7" s="1"/>
  <c r="FI38" i="7" s="1"/>
  <c r="FI37" i="7" s="1"/>
  <c r="FI36" i="7" s="1"/>
  <c r="FI35" i="7" s="1"/>
  <c r="FI34" i="7" s="1"/>
  <c r="FI33" i="7" s="1"/>
  <c r="FI32" i="7" s="1"/>
  <c r="FI31" i="7" s="1"/>
  <c r="FI30" i="7" s="1"/>
  <c r="FI29" i="7" s="1"/>
  <c r="FI28" i="7" s="1"/>
  <c r="FI27" i="7" s="1"/>
  <c r="FI26" i="7" s="1"/>
  <c r="FI25" i="7" s="1"/>
  <c r="FI24" i="7" s="1"/>
  <c r="FI23" i="7" s="1"/>
  <c r="FI22" i="7" s="1"/>
  <c r="FI21" i="7" s="1"/>
  <c r="FI20" i="7" s="1"/>
  <c r="FI19" i="7" s="1"/>
  <c r="FI18" i="7" s="1"/>
  <c r="FI17" i="7" s="1"/>
  <c r="FI16" i="7" s="1"/>
  <c r="FI15" i="7" s="1"/>
  <c r="FI14" i="7" s="1"/>
  <c r="FI13" i="7" s="1"/>
  <c r="FI12" i="7" s="1"/>
  <c r="FI11" i="7" s="1"/>
  <c r="FI10" i="7" s="1"/>
  <c r="FI9" i="7" s="1"/>
  <c r="FI8" i="7" s="1"/>
  <c r="FI7" i="7" s="1"/>
  <c r="FI6" i="7" s="1"/>
  <c r="FI5" i="7" s="1"/>
  <c r="FI4" i="7" s="1"/>
  <c r="FI3" i="7" s="1"/>
  <c r="FI2" i="7" s="1"/>
  <c r="HW45" i="7"/>
  <c r="HW44" i="7" s="1"/>
  <c r="HW43" i="7" s="1"/>
  <c r="HW42" i="7" s="1"/>
  <c r="HW41" i="7" s="1"/>
  <c r="HW40" i="7" s="1"/>
  <c r="HW39" i="7" s="1"/>
  <c r="HW38" i="7" s="1"/>
  <c r="HW37" i="7" s="1"/>
  <c r="HW36" i="7" s="1"/>
  <c r="HW35" i="7" s="1"/>
  <c r="HW34" i="7" s="1"/>
  <c r="HW33" i="7" s="1"/>
  <c r="HW32" i="7" s="1"/>
  <c r="HW31" i="7" s="1"/>
  <c r="HW30" i="7" s="1"/>
  <c r="HW29" i="7" s="1"/>
  <c r="HW28" i="7" s="1"/>
  <c r="HW27" i="7" s="1"/>
  <c r="HW26" i="7" s="1"/>
  <c r="HW25" i="7" s="1"/>
  <c r="HW24" i="7" s="1"/>
  <c r="HW23" i="7" s="1"/>
  <c r="HW22" i="7" s="1"/>
  <c r="HW21" i="7" s="1"/>
  <c r="HW20" i="7" s="1"/>
  <c r="HW19" i="7" s="1"/>
  <c r="HW18" i="7" s="1"/>
  <c r="HW17" i="7" s="1"/>
  <c r="HW16" i="7" s="1"/>
  <c r="HW15" i="7" s="1"/>
  <c r="HW14" i="7" s="1"/>
  <c r="HW13" i="7" s="1"/>
  <c r="HW12" i="7" s="1"/>
  <c r="HW11" i="7" s="1"/>
  <c r="HW10" i="7" s="1"/>
  <c r="HW9" i="7" s="1"/>
  <c r="HW8" i="7" s="1"/>
  <c r="HW7" i="7" s="1"/>
  <c r="HW6" i="7" s="1"/>
  <c r="HW5" i="7" s="1"/>
  <c r="HW4" i="7" s="1"/>
  <c r="HW3" i="7" s="1"/>
  <c r="HW2" i="7" s="1"/>
  <c r="MH26" i="7"/>
  <c r="MY23" i="7"/>
  <c r="MY22" i="7" s="1"/>
  <c r="MY21" i="7" s="1"/>
  <c r="MY20" i="7" s="1"/>
  <c r="MY19" i="7" s="1"/>
  <c r="MY18" i="7" s="1"/>
  <c r="MY17" i="7" s="1"/>
  <c r="MY16" i="7" s="1"/>
  <c r="MY15" i="7" s="1"/>
  <c r="MY14" i="7" s="1"/>
  <c r="MY13" i="7" s="1"/>
  <c r="MY12" i="7" s="1"/>
  <c r="MY11" i="7" s="1"/>
  <c r="MY10" i="7" s="1"/>
  <c r="MY9" i="7" s="1"/>
  <c r="MY8" i="7" s="1"/>
  <c r="MY7" i="7" s="1"/>
  <c r="MY6" i="7" s="1"/>
  <c r="MY5" i="7" s="1"/>
  <c r="MY4" i="7" s="1"/>
  <c r="MY3" i="7" s="1"/>
  <c r="MY2" i="7" s="1"/>
  <c r="OO16" i="7"/>
  <c r="OO15" i="7" s="1"/>
  <c r="OO14" i="7" s="1"/>
  <c r="OO13" i="7" s="1"/>
  <c r="OO12" i="7" s="1"/>
  <c r="OO11" i="7" s="1"/>
  <c r="OO10" i="7" s="1"/>
  <c r="OO9" i="7" s="1"/>
  <c r="OO8" i="7" s="1"/>
  <c r="OO7" i="7" s="1"/>
  <c r="OO6" i="7" s="1"/>
  <c r="OO5" i="7" s="1"/>
  <c r="OO4" i="7" s="1"/>
  <c r="OO3" i="7" s="1"/>
  <c r="OO2" i="7" s="1"/>
  <c r="PH13" i="7"/>
  <c r="CK69" i="7"/>
  <c r="CL69" i="7" s="1"/>
  <c r="EF61" i="7"/>
  <c r="EG61" i="7" s="1"/>
  <c r="FO55" i="7"/>
  <c r="FO54" i="7" s="1"/>
  <c r="FO53" i="7" s="1"/>
  <c r="FO52" i="7" s="1"/>
  <c r="FO51" i="7" s="1"/>
  <c r="FO50" i="7" s="1"/>
  <c r="FO49" i="7" s="1"/>
  <c r="FO48" i="7" s="1"/>
  <c r="FO47" i="7" s="1"/>
  <c r="FO46" i="7" s="1"/>
  <c r="FO45" i="7" s="1"/>
  <c r="FO44" i="7" s="1"/>
  <c r="FO43" i="7" s="1"/>
  <c r="FO42" i="7" s="1"/>
  <c r="FO41" i="7" s="1"/>
  <c r="FO40" i="7" s="1"/>
  <c r="FO39" i="7" s="1"/>
  <c r="FO38" i="7" s="1"/>
  <c r="FO37" i="7" s="1"/>
  <c r="FO36" i="7" s="1"/>
  <c r="FO35" i="7" s="1"/>
  <c r="FO34" i="7" s="1"/>
  <c r="FO33" i="7" s="1"/>
  <c r="FO32" i="7" s="1"/>
  <c r="FO31" i="7" s="1"/>
  <c r="FO30" i="7" s="1"/>
  <c r="FO29" i="7" s="1"/>
  <c r="FO28" i="7" s="1"/>
  <c r="FO27" i="7" s="1"/>
  <c r="FO26" i="7" s="1"/>
  <c r="FO25" i="7" s="1"/>
  <c r="FO24" i="7" s="1"/>
  <c r="FO23" i="7" s="1"/>
  <c r="FO22" i="7" s="1"/>
  <c r="FO21" i="7" s="1"/>
  <c r="FO20" i="7" s="1"/>
  <c r="FO19" i="7" s="1"/>
  <c r="FO18" i="7" s="1"/>
  <c r="FO17" i="7" s="1"/>
  <c r="FO16" i="7" s="1"/>
  <c r="FO15" i="7" s="1"/>
  <c r="FO14" i="7" s="1"/>
  <c r="FO13" i="7" s="1"/>
  <c r="FO12" i="7" s="1"/>
  <c r="FO11" i="7" s="1"/>
  <c r="FO10" i="7" s="1"/>
  <c r="FO9" i="7" s="1"/>
  <c r="FO8" i="7" s="1"/>
  <c r="FO7" i="7" s="1"/>
  <c r="FO6" i="7" s="1"/>
  <c r="FO5" i="7" s="1"/>
  <c r="FO4" i="7" s="1"/>
  <c r="FO3" i="7" s="1"/>
  <c r="FO2" i="7" s="1"/>
  <c r="FV54" i="7"/>
  <c r="HL47" i="7"/>
  <c r="KR33" i="7"/>
  <c r="LI30" i="7"/>
  <c r="LI29" i="7" s="1"/>
  <c r="LI28" i="7" s="1"/>
  <c r="LI27" i="7" s="1"/>
  <c r="LI26" i="7" s="1"/>
  <c r="LI25" i="7" s="1"/>
  <c r="LI24" i="7" s="1"/>
  <c r="LI23" i="7" s="1"/>
  <c r="LI22" i="7" s="1"/>
  <c r="LI21" i="7" s="1"/>
  <c r="LI20" i="7" s="1"/>
  <c r="LI19" i="7" s="1"/>
  <c r="LI18" i="7" s="1"/>
  <c r="LI17" i="7" s="1"/>
  <c r="LI16" i="7" s="1"/>
  <c r="LI15" i="7" s="1"/>
  <c r="LI14" i="7" s="1"/>
  <c r="LI13" i="7" s="1"/>
  <c r="LI12" i="7" s="1"/>
  <c r="LI11" i="7" s="1"/>
  <c r="LI10" i="7" s="1"/>
  <c r="LI9" i="7" s="1"/>
  <c r="LI8" i="7" s="1"/>
  <c r="LI7" i="7" s="1"/>
  <c r="LI6" i="7" s="1"/>
  <c r="LI5" i="7" s="1"/>
  <c r="LI4" i="7" s="1"/>
  <c r="LI3" i="7" s="1"/>
  <c r="LI2" i="7" s="1"/>
  <c r="LP29" i="7"/>
  <c r="MT24" i="7"/>
  <c r="PM12" i="7"/>
  <c r="PM11" i="7" s="1"/>
  <c r="PM10" i="7" s="1"/>
  <c r="PM9" i="7" s="1"/>
  <c r="PM8" i="7" s="1"/>
  <c r="PM7" i="7" s="1"/>
  <c r="PM6" i="7" s="1"/>
  <c r="PM5" i="7" s="1"/>
  <c r="PM4" i="7" s="1"/>
  <c r="PM3" i="7" s="1"/>
  <c r="PM2" i="7" s="1"/>
  <c r="M88" i="7"/>
  <c r="DA66" i="7"/>
  <c r="DA65" i="7" s="1"/>
  <c r="DA64" i="7" s="1"/>
  <c r="DA63" i="7" s="1"/>
  <c r="DA62" i="7" s="1"/>
  <c r="DA61" i="7" s="1"/>
  <c r="DA60" i="7" s="1"/>
  <c r="DA59" i="7" s="1"/>
  <c r="DA58" i="7" s="1"/>
  <c r="DA57" i="7" s="1"/>
  <c r="DA56" i="7" s="1"/>
  <c r="DA55" i="7" s="1"/>
  <c r="DA54" i="7" s="1"/>
  <c r="DA53" i="7" s="1"/>
  <c r="DA52" i="7" s="1"/>
  <c r="DA51" i="7" s="1"/>
  <c r="DA50" i="7" s="1"/>
  <c r="DA49" i="7" s="1"/>
  <c r="DA48" i="7" s="1"/>
  <c r="DA47" i="7" s="1"/>
  <c r="DA46" i="7" s="1"/>
  <c r="DA45" i="7" s="1"/>
  <c r="DA44" i="7" s="1"/>
  <c r="DA43" i="7" s="1"/>
  <c r="DA42" i="7" s="1"/>
  <c r="DA41" i="7" s="1"/>
  <c r="DA40" i="7" s="1"/>
  <c r="DA39" i="7" s="1"/>
  <c r="DA38" i="7" s="1"/>
  <c r="DA37" i="7" s="1"/>
  <c r="DA36" i="7" s="1"/>
  <c r="DA35" i="7" s="1"/>
  <c r="DA34" i="7" s="1"/>
  <c r="DA33" i="7" s="1"/>
  <c r="DA32" i="7" s="1"/>
  <c r="DA31" i="7" s="1"/>
  <c r="DA30" i="7" s="1"/>
  <c r="DA29" i="7" s="1"/>
  <c r="DA28" i="7" s="1"/>
  <c r="DA27" i="7" s="1"/>
  <c r="DA26" i="7" s="1"/>
  <c r="DA25" i="7" s="1"/>
  <c r="DA24" i="7" s="1"/>
  <c r="DA23" i="7" s="1"/>
  <c r="DA22" i="7" s="1"/>
  <c r="DA21" i="7" s="1"/>
  <c r="DA20" i="7" s="1"/>
  <c r="DA19" i="7" s="1"/>
  <c r="DA18" i="7" s="1"/>
  <c r="DA17" i="7" s="1"/>
  <c r="DA16" i="7" s="1"/>
  <c r="DA15" i="7" s="1"/>
  <c r="DA14" i="7" s="1"/>
  <c r="DA13" i="7" s="1"/>
  <c r="DA12" i="7" s="1"/>
  <c r="DA11" i="7" s="1"/>
  <c r="DA10" i="7" s="1"/>
  <c r="DA9" i="7" s="1"/>
  <c r="DA8" i="7" s="1"/>
  <c r="DA7" i="7" s="1"/>
  <c r="DA6" i="7" s="1"/>
  <c r="DA5" i="7" s="1"/>
  <c r="DA4" i="7" s="1"/>
  <c r="DA3" i="7" s="1"/>
  <c r="DA2" i="7" s="1"/>
  <c r="II43" i="7"/>
  <c r="II42" i="7" s="1"/>
  <c r="II41" i="7" s="1"/>
  <c r="II40" i="7" s="1"/>
  <c r="II39" i="7" s="1"/>
  <c r="II38" i="7" s="1"/>
  <c r="II37" i="7" s="1"/>
  <c r="II36" i="7" s="1"/>
  <c r="II35" i="7" s="1"/>
  <c r="II34" i="7" s="1"/>
  <c r="II33" i="7" s="1"/>
  <c r="II32" i="7" s="1"/>
  <c r="II31" i="7" s="1"/>
  <c r="II30" i="7" s="1"/>
  <c r="II29" i="7" s="1"/>
  <c r="II28" i="7" s="1"/>
  <c r="II27" i="7" s="1"/>
  <c r="II26" i="7" s="1"/>
  <c r="II25" i="7" s="1"/>
  <c r="II24" i="7" s="1"/>
  <c r="II23" i="7" s="1"/>
  <c r="II22" i="7" s="1"/>
  <c r="II21" i="7" s="1"/>
  <c r="II20" i="7" s="1"/>
  <c r="II19" i="7" s="1"/>
  <c r="II18" i="7" s="1"/>
  <c r="II17" i="7" s="1"/>
  <c r="II16" i="7" s="1"/>
  <c r="II15" i="7" s="1"/>
  <c r="II14" i="7" s="1"/>
  <c r="II13" i="7" s="1"/>
  <c r="II12" i="7" s="1"/>
  <c r="II11" i="7" s="1"/>
  <c r="II10" i="7" s="1"/>
  <c r="II9" i="7" s="1"/>
  <c r="II8" i="7" s="1"/>
  <c r="II7" i="7" s="1"/>
  <c r="II6" i="7" s="1"/>
  <c r="II5" i="7" s="1"/>
  <c r="II4" i="7" s="1"/>
  <c r="II3" i="7" s="1"/>
  <c r="II2" i="7" s="1"/>
  <c r="JS37" i="7"/>
  <c r="JS36" i="7" s="1"/>
  <c r="JS35" i="7" s="1"/>
  <c r="JS34" i="7" s="1"/>
  <c r="JS33" i="7" s="1"/>
  <c r="JS32" i="7" s="1"/>
  <c r="JS31" i="7" s="1"/>
  <c r="JS30" i="7" s="1"/>
  <c r="JS29" i="7" s="1"/>
  <c r="JS28" i="7" s="1"/>
  <c r="JS27" i="7" s="1"/>
  <c r="JS26" i="7" s="1"/>
  <c r="JS25" i="7" s="1"/>
  <c r="JS24" i="7" s="1"/>
  <c r="JS23" i="7" s="1"/>
  <c r="JS22" i="7" s="1"/>
  <c r="JS21" i="7" s="1"/>
  <c r="JS20" i="7" s="1"/>
  <c r="JS19" i="7" s="1"/>
  <c r="JS18" i="7" s="1"/>
  <c r="JS17" i="7" s="1"/>
  <c r="JS16" i="7" s="1"/>
  <c r="JS15" i="7" s="1"/>
  <c r="JS14" i="7" s="1"/>
  <c r="JS13" i="7" s="1"/>
  <c r="JS12" i="7" s="1"/>
  <c r="JS11" i="7" s="1"/>
  <c r="JS10" i="7" s="1"/>
  <c r="JS9" i="7" s="1"/>
  <c r="JS8" i="7" s="1"/>
  <c r="JS7" i="7" s="1"/>
  <c r="JS6" i="7" s="1"/>
  <c r="JS5" i="7" s="1"/>
  <c r="JS4" i="7" s="1"/>
  <c r="JS3" i="7" s="1"/>
  <c r="JS2" i="7" s="1"/>
  <c r="LU28" i="7"/>
  <c r="LU27" i="7" s="1"/>
  <c r="LU26" i="7" s="1"/>
  <c r="LU25" i="7" s="1"/>
  <c r="LU24" i="7" s="1"/>
  <c r="LU23" i="7" s="1"/>
  <c r="LU22" i="7" s="1"/>
  <c r="LU21" i="7" s="1"/>
  <c r="LU20" i="7" s="1"/>
  <c r="LU19" i="7" s="1"/>
  <c r="LU18" i="7" s="1"/>
  <c r="LU17" i="7" s="1"/>
  <c r="LU16" i="7" s="1"/>
  <c r="LU15" i="7" s="1"/>
  <c r="LU14" i="7" s="1"/>
  <c r="LU13" i="7" s="1"/>
  <c r="LU12" i="7" s="1"/>
  <c r="LU11" i="7" s="1"/>
  <c r="LU10" i="7" s="1"/>
  <c r="LU9" i="7" s="1"/>
  <c r="LU8" i="7" s="1"/>
  <c r="LU7" i="7" s="1"/>
  <c r="LU6" i="7" s="1"/>
  <c r="LU5" i="7" s="1"/>
  <c r="LU4" i="7" s="1"/>
  <c r="LU3" i="7" s="1"/>
  <c r="LU2" i="7" s="1"/>
  <c r="PA14" i="7"/>
  <c r="PA13" i="7" s="1"/>
  <c r="PA12" i="7" s="1"/>
  <c r="PA11" i="7" s="1"/>
  <c r="PA10" i="7" s="1"/>
  <c r="PA9" i="7" s="1"/>
  <c r="PA8" i="7" s="1"/>
  <c r="PA7" i="7" s="1"/>
  <c r="PA6" i="7" s="1"/>
  <c r="PA5" i="7" s="1"/>
  <c r="PA4" i="7" s="1"/>
  <c r="PA3" i="7" s="1"/>
  <c r="PA2" i="7" s="1"/>
  <c r="AO81" i="7"/>
  <c r="AP81" i="7" s="1"/>
  <c r="CO68" i="7"/>
  <c r="CO67" i="7" s="1"/>
  <c r="CO66" i="7" s="1"/>
  <c r="CO65" i="7" s="1"/>
  <c r="CO64" i="7" s="1"/>
  <c r="CO63" i="7" s="1"/>
  <c r="CO62" i="7" s="1"/>
  <c r="CO61" i="7" s="1"/>
  <c r="CO60" i="7" s="1"/>
  <c r="CO59" i="7" s="1"/>
  <c r="CO58" i="7" s="1"/>
  <c r="CO57" i="7" s="1"/>
  <c r="CO56" i="7" s="1"/>
  <c r="CO55" i="7" s="1"/>
  <c r="CO54" i="7" s="1"/>
  <c r="CO53" i="7" s="1"/>
  <c r="CO52" i="7" s="1"/>
  <c r="CO51" i="7" s="1"/>
  <c r="CO50" i="7" s="1"/>
  <c r="CO49" i="7" s="1"/>
  <c r="CO48" i="7" s="1"/>
  <c r="CO47" i="7" s="1"/>
  <c r="CO46" i="7" s="1"/>
  <c r="CO45" i="7" s="1"/>
  <c r="CO44" i="7" s="1"/>
  <c r="CO43" i="7" s="1"/>
  <c r="CO42" i="7" s="1"/>
  <c r="CO41" i="7" s="1"/>
  <c r="CO40" i="7" s="1"/>
  <c r="CO39" i="7" s="1"/>
  <c r="CO38" i="7" s="1"/>
  <c r="CO37" i="7" s="1"/>
  <c r="CO36" i="7" s="1"/>
  <c r="CO35" i="7" s="1"/>
  <c r="CO34" i="7" s="1"/>
  <c r="CO33" i="7" s="1"/>
  <c r="CO32" i="7" s="1"/>
  <c r="CO31" i="7" s="1"/>
  <c r="CO30" i="7" s="1"/>
  <c r="CO29" i="7" s="1"/>
  <c r="CO28" i="7" s="1"/>
  <c r="CO27" i="7" s="1"/>
  <c r="CO26" i="7" s="1"/>
  <c r="CO25" i="7" s="1"/>
  <c r="CO24" i="7" s="1"/>
  <c r="CO23" i="7" s="1"/>
  <c r="CO22" i="7" s="1"/>
  <c r="CO21" i="7" s="1"/>
  <c r="CO20" i="7" s="1"/>
  <c r="CO19" i="7" s="1"/>
  <c r="CO18" i="7" s="1"/>
  <c r="CO17" i="7" s="1"/>
  <c r="CO16" i="7" s="1"/>
  <c r="CO15" i="7" s="1"/>
  <c r="CO14" i="7" s="1"/>
  <c r="CO13" i="7" s="1"/>
  <c r="CO12" i="7" s="1"/>
  <c r="CO11" i="7" s="1"/>
  <c r="CO10" i="7" s="1"/>
  <c r="CO9" i="7" s="1"/>
  <c r="CO8" i="7" s="1"/>
  <c r="CO7" i="7" s="1"/>
  <c r="CO6" i="7" s="1"/>
  <c r="CO5" i="7" s="1"/>
  <c r="CO4" i="7" s="1"/>
  <c r="CO3" i="7" s="1"/>
  <c r="CO2" i="7" s="1"/>
  <c r="DZ62" i="7"/>
  <c r="FD57" i="7"/>
  <c r="IC44" i="7"/>
  <c r="IC43" i="7" s="1"/>
  <c r="IC42" i="7" s="1"/>
  <c r="IC41" i="7" s="1"/>
  <c r="IC40" i="7" s="1"/>
  <c r="IC39" i="7" s="1"/>
  <c r="IC38" i="7" s="1"/>
  <c r="IC37" i="7" s="1"/>
  <c r="IC36" i="7" s="1"/>
  <c r="IC35" i="7" s="1"/>
  <c r="IC34" i="7" s="1"/>
  <c r="IC33" i="7" s="1"/>
  <c r="IC32" i="7" s="1"/>
  <c r="IC31" i="7" s="1"/>
  <c r="IC30" i="7" s="1"/>
  <c r="IC29" i="7" s="1"/>
  <c r="IC28" i="7" s="1"/>
  <c r="IC27" i="7" s="1"/>
  <c r="IC26" i="7" s="1"/>
  <c r="IC25" i="7" s="1"/>
  <c r="IC24" i="7" s="1"/>
  <c r="IC23" i="7" s="1"/>
  <c r="IC22" i="7" s="1"/>
  <c r="IC21" i="7" s="1"/>
  <c r="IC20" i="7" s="1"/>
  <c r="IC19" i="7" s="1"/>
  <c r="IC18" i="7" s="1"/>
  <c r="IC17" i="7" s="1"/>
  <c r="IC16" i="7" s="1"/>
  <c r="IC15" i="7" s="1"/>
  <c r="IC14" i="7" s="1"/>
  <c r="IC13" i="7" s="1"/>
  <c r="IC12" i="7" s="1"/>
  <c r="IC11" i="7" s="1"/>
  <c r="IC10" i="7" s="1"/>
  <c r="IC9" i="7" s="1"/>
  <c r="IC8" i="7" s="1"/>
  <c r="IC7" i="7" s="1"/>
  <c r="IC6" i="7" s="1"/>
  <c r="IC5" i="7" s="1"/>
  <c r="IC4" i="7" s="1"/>
  <c r="IC3" i="7" s="1"/>
  <c r="IC2" i="7" s="1"/>
  <c r="I89" i="7"/>
  <c r="BI76" i="7"/>
  <c r="BJ76" i="7" s="1"/>
  <c r="GH52" i="7"/>
  <c r="JY36" i="7"/>
  <c r="JY35" i="7" s="1"/>
  <c r="JY34" i="7" s="1"/>
  <c r="JY33" i="7" s="1"/>
  <c r="JY32" i="7" s="1"/>
  <c r="JY31" i="7" s="1"/>
  <c r="JY30" i="7" s="1"/>
  <c r="JY29" i="7" s="1"/>
  <c r="JY28" i="7" s="1"/>
  <c r="JY27" i="7" s="1"/>
  <c r="JY26" i="7" s="1"/>
  <c r="JY25" i="7" s="1"/>
  <c r="JY24" i="7" s="1"/>
  <c r="JY23" i="7" s="1"/>
  <c r="JY22" i="7" s="1"/>
  <c r="JY21" i="7" s="1"/>
  <c r="JY20" i="7" s="1"/>
  <c r="JY19" i="7" s="1"/>
  <c r="JY18" i="7" s="1"/>
  <c r="JY17" i="7" s="1"/>
  <c r="JY16" i="7" s="1"/>
  <c r="JY15" i="7" s="1"/>
  <c r="JY14" i="7" s="1"/>
  <c r="JY13" i="7" s="1"/>
  <c r="JY12" i="7" s="1"/>
  <c r="JY11" i="7" s="1"/>
  <c r="JY10" i="7" s="1"/>
  <c r="JY9" i="7" s="1"/>
  <c r="JY8" i="7" s="1"/>
  <c r="JY7" i="7" s="1"/>
  <c r="JY6" i="7" s="1"/>
  <c r="JY5" i="7" s="1"/>
  <c r="JY4" i="7" s="1"/>
  <c r="JY3" i="7" s="1"/>
  <c r="JY2" i="7" s="1"/>
  <c r="KW32" i="7"/>
  <c r="KW31" i="7" s="1"/>
  <c r="KW30" i="7" s="1"/>
  <c r="KW29" i="7" s="1"/>
  <c r="KW28" i="7" s="1"/>
  <c r="KW27" i="7" s="1"/>
  <c r="KW26" i="7" s="1"/>
  <c r="KW25" i="7" s="1"/>
  <c r="KW24" i="7" s="1"/>
  <c r="KW23" i="7" s="1"/>
  <c r="KW22" i="7" s="1"/>
  <c r="KW21" i="7" s="1"/>
  <c r="KW20" i="7" s="1"/>
  <c r="KW19" i="7" s="1"/>
  <c r="KW18" i="7" s="1"/>
  <c r="KW17" i="7" s="1"/>
  <c r="KW16" i="7" s="1"/>
  <c r="KW15" i="7" s="1"/>
  <c r="KW14" i="7" s="1"/>
  <c r="KW13" i="7" s="1"/>
  <c r="KW12" i="7" s="1"/>
  <c r="KW11" i="7" s="1"/>
  <c r="KW10" i="7" s="1"/>
  <c r="KW9" i="7" s="1"/>
  <c r="KW8" i="7" s="1"/>
  <c r="KW7" i="7" s="1"/>
  <c r="KW6" i="7" s="1"/>
  <c r="KW5" i="7" s="1"/>
  <c r="KW4" i="7" s="1"/>
  <c r="KW3" i="7" s="1"/>
  <c r="KW2" i="7" s="1"/>
  <c r="NL21" i="7"/>
  <c r="OJ17" i="7"/>
  <c r="PS11" i="7"/>
  <c r="PS10" i="7" s="1"/>
  <c r="PS9" i="7" s="1"/>
  <c r="PS8" i="7" s="1"/>
  <c r="PS7" i="7" s="1"/>
  <c r="PS6" i="7" s="1"/>
  <c r="PS5" i="7" s="1"/>
  <c r="PS4" i="7" s="1"/>
  <c r="PS3" i="7" s="1"/>
  <c r="PS2" i="7" s="1"/>
  <c r="QK8" i="7"/>
  <c r="QK7" i="7" s="1"/>
  <c r="QK6" i="7" s="1"/>
  <c r="QK5" i="7" s="1"/>
  <c r="QK4" i="7" s="1"/>
  <c r="QK3" i="7" s="1"/>
  <c r="QK2" i="7" s="1"/>
  <c r="BQ74" i="7"/>
  <c r="BR74" i="7" s="1"/>
  <c r="DM64" i="7"/>
  <c r="DM63" i="7" s="1"/>
  <c r="DM62" i="7" s="1"/>
  <c r="DM61" i="7" s="1"/>
  <c r="DM60" i="7" s="1"/>
  <c r="DM59" i="7" s="1"/>
  <c r="DM58" i="7" s="1"/>
  <c r="DM57" i="7" s="1"/>
  <c r="DM56" i="7" s="1"/>
  <c r="DM55" i="7" s="1"/>
  <c r="DM54" i="7" s="1"/>
  <c r="DM53" i="7" s="1"/>
  <c r="DM52" i="7" s="1"/>
  <c r="DM51" i="7" s="1"/>
  <c r="DM50" i="7" s="1"/>
  <c r="DM49" i="7" s="1"/>
  <c r="DM48" i="7" s="1"/>
  <c r="DM47" i="7" s="1"/>
  <c r="DM46" i="7" s="1"/>
  <c r="DM45" i="7" s="1"/>
  <c r="DM44" i="7" s="1"/>
  <c r="DM43" i="7" s="1"/>
  <c r="DM42" i="7" s="1"/>
  <c r="DM41" i="7" s="1"/>
  <c r="DM40" i="7" s="1"/>
  <c r="DM39" i="7" s="1"/>
  <c r="DM38" i="7" s="1"/>
  <c r="DM37" i="7" s="1"/>
  <c r="DM36" i="7" s="1"/>
  <c r="DM35" i="7" s="1"/>
  <c r="DM34" i="7" s="1"/>
  <c r="DM33" i="7" s="1"/>
  <c r="DM32" i="7" s="1"/>
  <c r="DM31" i="7" s="1"/>
  <c r="DM30" i="7" s="1"/>
  <c r="DM29" i="7" s="1"/>
  <c r="DM28" i="7" s="1"/>
  <c r="DM27" i="7" s="1"/>
  <c r="DM26" i="7" s="1"/>
  <c r="DM25" i="7" s="1"/>
  <c r="DM24" i="7" s="1"/>
  <c r="DM23" i="7" s="1"/>
  <c r="DM22" i="7" s="1"/>
  <c r="DM21" i="7" s="1"/>
  <c r="DM20" i="7" s="1"/>
  <c r="DM19" i="7" s="1"/>
  <c r="DM18" i="7" s="1"/>
  <c r="DM17" i="7" s="1"/>
  <c r="DM16" i="7" s="1"/>
  <c r="DM15" i="7" s="1"/>
  <c r="DM14" i="7" s="1"/>
  <c r="DM13" i="7" s="1"/>
  <c r="DM12" i="7" s="1"/>
  <c r="DM11" i="7" s="1"/>
  <c r="DM10" i="7" s="1"/>
  <c r="DM9" i="7" s="1"/>
  <c r="DM8" i="7" s="1"/>
  <c r="DM7" i="7" s="1"/>
  <c r="DM6" i="7" s="1"/>
  <c r="DM5" i="7" s="1"/>
  <c r="DM4" i="7" s="1"/>
  <c r="DM3" i="7" s="1"/>
  <c r="DM2" i="7" s="1"/>
  <c r="EQ60" i="7"/>
  <c r="JH39" i="7"/>
  <c r="NF22" i="7"/>
  <c r="QE9" i="7"/>
  <c r="QE8" i="7" s="1"/>
  <c r="QE7" i="7" s="1"/>
  <c r="QE6" i="7" s="1"/>
  <c r="QE5" i="7" s="1"/>
  <c r="QE4" i="7" s="1"/>
  <c r="QE3" i="7" s="1"/>
  <c r="QE2" i="7" s="1"/>
  <c r="Q86" i="8"/>
  <c r="R86" i="8" s="1"/>
  <c r="ER60" i="8"/>
  <c r="ES60" i="8" s="1"/>
  <c r="DC66" i="8"/>
  <c r="DB65" i="8"/>
  <c r="DW2" i="9"/>
  <c r="S91" i="9"/>
  <c r="LV27" i="8"/>
  <c r="LV26" i="8" s="1"/>
  <c r="FD56" i="8"/>
  <c r="FV53" i="8"/>
  <c r="FW53" i="8" s="1"/>
  <c r="HX44" i="8"/>
  <c r="JT36" i="8"/>
  <c r="GB51" i="8"/>
  <c r="GC52" i="8"/>
  <c r="EM59" i="8"/>
  <c r="EL58" i="8"/>
  <c r="ER57" i="8"/>
  <c r="ES58" i="8"/>
  <c r="EG60" i="8"/>
  <c r="EF59" i="8"/>
  <c r="KS32" i="8"/>
  <c r="KR31" i="8"/>
  <c r="DQ2" i="8"/>
  <c r="W91" i="8"/>
  <c r="U85" i="8"/>
  <c r="S91" i="7"/>
  <c r="DQ2" i="7"/>
  <c r="DW2" i="6"/>
  <c r="E90" i="6"/>
  <c r="Q87" i="6"/>
  <c r="M88" i="6"/>
  <c r="U86" i="6"/>
  <c r="AK82" i="6"/>
  <c r="AW79" i="6"/>
  <c r="BA78" i="6"/>
  <c r="BM75" i="6"/>
  <c r="CO68" i="6"/>
  <c r="CO67" i="6" s="1"/>
  <c r="CO66" i="6" s="1"/>
  <c r="CO65" i="6" s="1"/>
  <c r="CO64" i="6" s="1"/>
  <c r="CO63" i="6" s="1"/>
  <c r="CO62" i="6" s="1"/>
  <c r="CO61" i="6" s="1"/>
  <c r="CO60" i="6" s="1"/>
  <c r="CO59" i="6" s="1"/>
  <c r="CO58" i="6" s="1"/>
  <c r="CO57" i="6" s="1"/>
  <c r="CO56" i="6" s="1"/>
  <c r="CO55" i="6" s="1"/>
  <c r="CO54" i="6" s="1"/>
  <c r="CO53" i="6" s="1"/>
  <c r="CO52" i="6" s="1"/>
  <c r="CO51" i="6" s="1"/>
  <c r="CO50" i="6" s="1"/>
  <c r="CO49" i="6" s="1"/>
  <c r="CO48" i="6" s="1"/>
  <c r="CO47" i="6" s="1"/>
  <c r="CO46" i="6" s="1"/>
  <c r="CO45" i="6" s="1"/>
  <c r="CO44" i="6" s="1"/>
  <c r="CO43" i="6" s="1"/>
  <c r="CO42" i="6" s="1"/>
  <c r="CO41" i="6" s="1"/>
  <c r="CO40" i="6" s="1"/>
  <c r="CO39" i="6" s="1"/>
  <c r="CO38" i="6" s="1"/>
  <c r="CO37" i="6" s="1"/>
  <c r="CO36" i="6" s="1"/>
  <c r="CO35" i="6" s="1"/>
  <c r="CO34" i="6" s="1"/>
  <c r="CO33" i="6" s="1"/>
  <c r="CO32" i="6" s="1"/>
  <c r="CO31" i="6" s="1"/>
  <c r="CO30" i="6" s="1"/>
  <c r="CO29" i="6" s="1"/>
  <c r="CO28" i="6" s="1"/>
  <c r="CO27" i="6" s="1"/>
  <c r="CO26" i="6" s="1"/>
  <c r="CO25" i="6" s="1"/>
  <c r="CO24" i="6" s="1"/>
  <c r="CO23" i="6" s="1"/>
  <c r="CO22" i="6" s="1"/>
  <c r="CO21" i="6" s="1"/>
  <c r="CO20" i="6" s="1"/>
  <c r="CO19" i="6" s="1"/>
  <c r="CO18" i="6" s="1"/>
  <c r="CO17" i="6" s="1"/>
  <c r="CO16" i="6" s="1"/>
  <c r="CO15" i="6" s="1"/>
  <c r="CO14" i="6" s="1"/>
  <c r="CO13" i="6" s="1"/>
  <c r="CO12" i="6" s="1"/>
  <c r="CO11" i="6" s="1"/>
  <c r="CO10" i="6" s="1"/>
  <c r="CO9" i="6" s="1"/>
  <c r="CO8" i="6" s="1"/>
  <c r="CO7" i="6" s="1"/>
  <c r="CO6" i="6" s="1"/>
  <c r="CO5" i="6" s="1"/>
  <c r="CO4" i="6" s="1"/>
  <c r="CO3" i="6" s="1"/>
  <c r="CO2" i="6" s="1"/>
  <c r="Y85" i="6"/>
  <c r="BQ74" i="6"/>
  <c r="CC71" i="6"/>
  <c r="CG70" i="6"/>
  <c r="AG83" i="6"/>
  <c r="AO81" i="6"/>
  <c r="AS80" i="6"/>
  <c r="BE77" i="6"/>
  <c r="BI76" i="6"/>
  <c r="CV67" i="6"/>
  <c r="DA66" i="6"/>
  <c r="DA65" i="6" s="1"/>
  <c r="DA64" i="6" s="1"/>
  <c r="DA63" i="6" s="1"/>
  <c r="DA62" i="6" s="1"/>
  <c r="DA61" i="6" s="1"/>
  <c r="DA60" i="6" s="1"/>
  <c r="DA59" i="6" s="1"/>
  <c r="DA58" i="6" s="1"/>
  <c r="DA57" i="6" s="1"/>
  <c r="DA56" i="6" s="1"/>
  <c r="DA55" i="6" s="1"/>
  <c r="DA54" i="6" s="1"/>
  <c r="DA53" i="6" s="1"/>
  <c r="DA52" i="6" s="1"/>
  <c r="DA51" i="6" s="1"/>
  <c r="DA50" i="6" s="1"/>
  <c r="DA49" i="6" s="1"/>
  <c r="DA48" i="6" s="1"/>
  <c r="DA47" i="6" s="1"/>
  <c r="DA46" i="6" s="1"/>
  <c r="DA45" i="6" s="1"/>
  <c r="DA44" i="6" s="1"/>
  <c r="DA43" i="6" s="1"/>
  <c r="DA42" i="6" s="1"/>
  <c r="DA41" i="6" s="1"/>
  <c r="DA40" i="6" s="1"/>
  <c r="DA39" i="6" s="1"/>
  <c r="DA38" i="6" s="1"/>
  <c r="DA37" i="6" s="1"/>
  <c r="DA36" i="6" s="1"/>
  <c r="DA35" i="6" s="1"/>
  <c r="DA34" i="6" s="1"/>
  <c r="DA33" i="6" s="1"/>
  <c r="DA32" i="6" s="1"/>
  <c r="DA31" i="6" s="1"/>
  <c r="DA30" i="6" s="1"/>
  <c r="DA29" i="6" s="1"/>
  <c r="DA28" i="6" s="1"/>
  <c r="DA27" i="6" s="1"/>
  <c r="DA26" i="6" s="1"/>
  <c r="DA25" i="6" s="1"/>
  <c r="DA24" i="6" s="1"/>
  <c r="DA23" i="6" s="1"/>
  <c r="DA22" i="6" s="1"/>
  <c r="DA21" i="6" s="1"/>
  <c r="DA20" i="6" s="1"/>
  <c r="DA19" i="6" s="1"/>
  <c r="DA18" i="6" s="1"/>
  <c r="DA17" i="6" s="1"/>
  <c r="DA16" i="6" s="1"/>
  <c r="DA15" i="6" s="1"/>
  <c r="DA14" i="6" s="1"/>
  <c r="DA13" i="6" s="1"/>
  <c r="DA12" i="6" s="1"/>
  <c r="DA11" i="6" s="1"/>
  <c r="DA10" i="6" s="1"/>
  <c r="DA9" i="6" s="1"/>
  <c r="DA8" i="6" s="1"/>
  <c r="DA7" i="6" s="1"/>
  <c r="DA6" i="6" s="1"/>
  <c r="DA5" i="6" s="1"/>
  <c r="DA4" i="6" s="1"/>
  <c r="DA3" i="6" s="1"/>
  <c r="DA2" i="6" s="1"/>
  <c r="DM64" i="6"/>
  <c r="DM63" i="6" s="1"/>
  <c r="DM62" i="6" s="1"/>
  <c r="DM61" i="6" s="1"/>
  <c r="DM60" i="6" s="1"/>
  <c r="DM59" i="6" s="1"/>
  <c r="DM58" i="6" s="1"/>
  <c r="DM57" i="6" s="1"/>
  <c r="DM56" i="6" s="1"/>
  <c r="DM55" i="6" s="1"/>
  <c r="DM54" i="6" s="1"/>
  <c r="DM53" i="6" s="1"/>
  <c r="DM52" i="6" s="1"/>
  <c r="DM51" i="6" s="1"/>
  <c r="DM50" i="6" s="1"/>
  <c r="DM49" i="6" s="1"/>
  <c r="DM48" i="6" s="1"/>
  <c r="DM47" i="6" s="1"/>
  <c r="DM46" i="6" s="1"/>
  <c r="DM45" i="6" s="1"/>
  <c r="DM44" i="6" s="1"/>
  <c r="DM43" i="6" s="1"/>
  <c r="DM42" i="6" s="1"/>
  <c r="DM41" i="6" s="1"/>
  <c r="DM40" i="6" s="1"/>
  <c r="DM39" i="6" s="1"/>
  <c r="DM38" i="6" s="1"/>
  <c r="DM37" i="6" s="1"/>
  <c r="DM36" i="6" s="1"/>
  <c r="DM35" i="6" s="1"/>
  <c r="DM34" i="6" s="1"/>
  <c r="DM33" i="6" s="1"/>
  <c r="DM32" i="6" s="1"/>
  <c r="DM31" i="6" s="1"/>
  <c r="DM30" i="6" s="1"/>
  <c r="DM29" i="6" s="1"/>
  <c r="DM28" i="6" s="1"/>
  <c r="DM27" i="6" s="1"/>
  <c r="DM26" i="6" s="1"/>
  <c r="DM25" i="6" s="1"/>
  <c r="DM24" i="6" s="1"/>
  <c r="DM23" i="6" s="1"/>
  <c r="DM22" i="6" s="1"/>
  <c r="DM21" i="6" s="1"/>
  <c r="DM20" i="6" s="1"/>
  <c r="DM19" i="6" s="1"/>
  <c r="DM18" i="6" s="1"/>
  <c r="DM17" i="6" s="1"/>
  <c r="DM16" i="6" s="1"/>
  <c r="DM15" i="6" s="1"/>
  <c r="DM14" i="6" s="1"/>
  <c r="DM13" i="6" s="1"/>
  <c r="DM12" i="6" s="1"/>
  <c r="DM11" i="6" s="1"/>
  <c r="DM10" i="6" s="1"/>
  <c r="DM9" i="6" s="1"/>
  <c r="DM8" i="6" s="1"/>
  <c r="DM7" i="6" s="1"/>
  <c r="DM6" i="6" s="1"/>
  <c r="DM5" i="6" s="1"/>
  <c r="DM4" i="6" s="1"/>
  <c r="DM3" i="6" s="1"/>
  <c r="DM2" i="6" s="1"/>
  <c r="I89" i="6"/>
  <c r="AC84" i="6"/>
  <c r="BU73" i="6"/>
  <c r="BY72" i="6"/>
  <c r="CK69" i="6"/>
  <c r="CP68" i="6"/>
  <c r="CU67" i="6"/>
  <c r="CU66" i="6" s="1"/>
  <c r="CU65" i="6" s="1"/>
  <c r="CU64" i="6" s="1"/>
  <c r="CU63" i="6" s="1"/>
  <c r="CU62" i="6" s="1"/>
  <c r="CU61" i="6" s="1"/>
  <c r="CU60" i="6" s="1"/>
  <c r="CU59" i="6" s="1"/>
  <c r="CU58" i="6" s="1"/>
  <c r="CU57" i="6" s="1"/>
  <c r="CU56" i="6" s="1"/>
  <c r="CU55" i="6" s="1"/>
  <c r="CU54" i="6" s="1"/>
  <c r="CU53" i="6" s="1"/>
  <c r="CU52" i="6" s="1"/>
  <c r="CU51" i="6" s="1"/>
  <c r="CU50" i="6" s="1"/>
  <c r="CU49" i="6" s="1"/>
  <c r="CU48" i="6" s="1"/>
  <c r="CU47" i="6" s="1"/>
  <c r="CU46" i="6" s="1"/>
  <c r="CU45" i="6" s="1"/>
  <c r="CU44" i="6" s="1"/>
  <c r="CU43" i="6" s="1"/>
  <c r="CU42" i="6" s="1"/>
  <c r="CU41" i="6" s="1"/>
  <c r="CU40" i="6" s="1"/>
  <c r="CU39" i="6" s="1"/>
  <c r="CU38" i="6" s="1"/>
  <c r="CU37" i="6" s="1"/>
  <c r="CU36" i="6" s="1"/>
  <c r="CU35" i="6" s="1"/>
  <c r="CU34" i="6" s="1"/>
  <c r="CU33" i="6" s="1"/>
  <c r="CU32" i="6" s="1"/>
  <c r="CU31" i="6" s="1"/>
  <c r="CU30" i="6" s="1"/>
  <c r="CU29" i="6" s="1"/>
  <c r="CU28" i="6" s="1"/>
  <c r="CU27" i="6" s="1"/>
  <c r="CU26" i="6" s="1"/>
  <c r="CU25" i="6" s="1"/>
  <c r="CU24" i="6" s="1"/>
  <c r="CU23" i="6" s="1"/>
  <c r="CU22" i="6" s="1"/>
  <c r="CU21" i="6" s="1"/>
  <c r="CU20" i="6" s="1"/>
  <c r="CU19" i="6" s="1"/>
  <c r="CU18" i="6" s="1"/>
  <c r="CU17" i="6" s="1"/>
  <c r="CU16" i="6" s="1"/>
  <c r="CU15" i="6" s="1"/>
  <c r="CU14" i="6" s="1"/>
  <c r="CU13" i="6" s="1"/>
  <c r="CU12" i="6" s="1"/>
  <c r="CU11" i="6" s="1"/>
  <c r="CU10" i="6" s="1"/>
  <c r="CU9" i="6" s="1"/>
  <c r="CU8" i="6" s="1"/>
  <c r="CU7" i="6" s="1"/>
  <c r="CU6" i="6" s="1"/>
  <c r="CU5" i="6" s="1"/>
  <c r="CU4" i="6" s="1"/>
  <c r="CU3" i="6" s="1"/>
  <c r="CU2" i="6" s="1"/>
  <c r="DB66" i="6"/>
  <c r="DH65" i="6"/>
  <c r="DN64" i="6"/>
  <c r="DT63" i="6"/>
  <c r="FC57" i="6"/>
  <c r="FC56" i="6" s="1"/>
  <c r="FC55" i="6" s="1"/>
  <c r="FC54" i="6" s="1"/>
  <c r="FC53" i="6" s="1"/>
  <c r="FC52" i="6" s="1"/>
  <c r="FC51" i="6" s="1"/>
  <c r="FC50" i="6" s="1"/>
  <c r="FC49" i="6" s="1"/>
  <c r="FC48" i="6" s="1"/>
  <c r="FC47" i="6" s="1"/>
  <c r="FC46" i="6" s="1"/>
  <c r="FC45" i="6" s="1"/>
  <c r="FC44" i="6" s="1"/>
  <c r="FC43" i="6" s="1"/>
  <c r="FC42" i="6" s="1"/>
  <c r="FC41" i="6" s="1"/>
  <c r="FC40" i="6" s="1"/>
  <c r="FC39" i="6" s="1"/>
  <c r="FC38" i="6" s="1"/>
  <c r="FC37" i="6" s="1"/>
  <c r="FC36" i="6" s="1"/>
  <c r="FC35" i="6" s="1"/>
  <c r="FC34" i="6" s="1"/>
  <c r="FC33" i="6" s="1"/>
  <c r="FC32" i="6" s="1"/>
  <c r="FC31" i="6" s="1"/>
  <c r="FC30" i="6" s="1"/>
  <c r="FC29" i="6" s="1"/>
  <c r="FC28" i="6" s="1"/>
  <c r="FC27" i="6" s="1"/>
  <c r="FC26" i="6" s="1"/>
  <c r="FC25" i="6" s="1"/>
  <c r="FC24" i="6" s="1"/>
  <c r="FC23" i="6" s="1"/>
  <c r="FC22" i="6" s="1"/>
  <c r="FC21" i="6" s="1"/>
  <c r="FC20" i="6" s="1"/>
  <c r="FC19" i="6" s="1"/>
  <c r="FC18" i="6" s="1"/>
  <c r="FC17" i="6" s="1"/>
  <c r="FC16" i="6" s="1"/>
  <c r="FC15" i="6" s="1"/>
  <c r="FC14" i="6" s="1"/>
  <c r="FC13" i="6" s="1"/>
  <c r="FC12" i="6" s="1"/>
  <c r="FC11" i="6" s="1"/>
  <c r="FC10" i="6" s="1"/>
  <c r="FC9" i="6" s="1"/>
  <c r="FC8" i="6" s="1"/>
  <c r="FC7" i="6" s="1"/>
  <c r="FC6" i="6" s="1"/>
  <c r="FC5" i="6" s="1"/>
  <c r="FC4" i="6" s="1"/>
  <c r="FC3" i="6" s="1"/>
  <c r="FC2" i="6" s="1"/>
  <c r="DG65" i="6"/>
  <c r="DG64" i="6" s="1"/>
  <c r="DG63" i="6" s="1"/>
  <c r="DG62" i="6" s="1"/>
  <c r="DG61" i="6" s="1"/>
  <c r="DG60" i="6" s="1"/>
  <c r="DG59" i="6" s="1"/>
  <c r="DG58" i="6" s="1"/>
  <c r="DG57" i="6" s="1"/>
  <c r="DG56" i="6" s="1"/>
  <c r="DG55" i="6" s="1"/>
  <c r="DG54" i="6" s="1"/>
  <c r="DG53" i="6" s="1"/>
  <c r="DG52" i="6" s="1"/>
  <c r="DG51" i="6" s="1"/>
  <c r="DG50" i="6" s="1"/>
  <c r="DG49" i="6" s="1"/>
  <c r="DG48" i="6" s="1"/>
  <c r="DG47" i="6" s="1"/>
  <c r="DG46" i="6" s="1"/>
  <c r="DG45" i="6" s="1"/>
  <c r="DG44" i="6" s="1"/>
  <c r="DG43" i="6" s="1"/>
  <c r="DG42" i="6" s="1"/>
  <c r="DG41" i="6" s="1"/>
  <c r="DG40" i="6" s="1"/>
  <c r="DG39" i="6" s="1"/>
  <c r="DG38" i="6" s="1"/>
  <c r="DG37" i="6" s="1"/>
  <c r="DG36" i="6" s="1"/>
  <c r="DG35" i="6" s="1"/>
  <c r="DG34" i="6" s="1"/>
  <c r="DG33" i="6" s="1"/>
  <c r="DG32" i="6" s="1"/>
  <c r="DG31" i="6" s="1"/>
  <c r="DG30" i="6" s="1"/>
  <c r="DG29" i="6" s="1"/>
  <c r="DG28" i="6" s="1"/>
  <c r="DG27" i="6" s="1"/>
  <c r="DG26" i="6" s="1"/>
  <c r="DG25" i="6" s="1"/>
  <c r="DG24" i="6" s="1"/>
  <c r="DG23" i="6" s="1"/>
  <c r="DG22" i="6" s="1"/>
  <c r="DG21" i="6" s="1"/>
  <c r="DG20" i="6" s="1"/>
  <c r="DG19" i="6" s="1"/>
  <c r="DG18" i="6" s="1"/>
  <c r="DG17" i="6" s="1"/>
  <c r="DG16" i="6" s="1"/>
  <c r="DG15" i="6" s="1"/>
  <c r="DG14" i="6" s="1"/>
  <c r="DG13" i="6" s="1"/>
  <c r="DG12" i="6" s="1"/>
  <c r="DG11" i="6" s="1"/>
  <c r="DG10" i="6" s="1"/>
  <c r="DG9" i="6" s="1"/>
  <c r="DG8" i="6" s="1"/>
  <c r="DG7" i="6" s="1"/>
  <c r="DG6" i="6" s="1"/>
  <c r="DG5" i="6" s="1"/>
  <c r="DG4" i="6" s="1"/>
  <c r="DG3" i="6" s="1"/>
  <c r="DG2" i="6" s="1"/>
  <c r="DS63" i="6"/>
  <c r="DS62" i="6" s="1"/>
  <c r="DS61" i="6" s="1"/>
  <c r="DS60" i="6" s="1"/>
  <c r="DS59" i="6" s="1"/>
  <c r="DS58" i="6" s="1"/>
  <c r="DS57" i="6" s="1"/>
  <c r="DS56" i="6" s="1"/>
  <c r="DS55" i="6" s="1"/>
  <c r="DS54" i="6" s="1"/>
  <c r="DS53" i="6" s="1"/>
  <c r="DS52" i="6" s="1"/>
  <c r="DS51" i="6" s="1"/>
  <c r="DS50" i="6" s="1"/>
  <c r="DS49" i="6" s="1"/>
  <c r="DS48" i="6" s="1"/>
  <c r="DS47" i="6" s="1"/>
  <c r="DS46" i="6" s="1"/>
  <c r="DS45" i="6" s="1"/>
  <c r="DS44" i="6" s="1"/>
  <c r="DS43" i="6" s="1"/>
  <c r="DS42" i="6" s="1"/>
  <c r="DS41" i="6" s="1"/>
  <c r="DS40" i="6" s="1"/>
  <c r="DS39" i="6" s="1"/>
  <c r="DS38" i="6" s="1"/>
  <c r="DS37" i="6" s="1"/>
  <c r="DS36" i="6" s="1"/>
  <c r="DS35" i="6" s="1"/>
  <c r="DS34" i="6" s="1"/>
  <c r="DS33" i="6" s="1"/>
  <c r="DS32" i="6" s="1"/>
  <c r="DS31" i="6" s="1"/>
  <c r="DS30" i="6" s="1"/>
  <c r="DS29" i="6" s="1"/>
  <c r="DS28" i="6" s="1"/>
  <c r="DS27" i="6" s="1"/>
  <c r="DS26" i="6" s="1"/>
  <c r="DS25" i="6" s="1"/>
  <c r="DS24" i="6" s="1"/>
  <c r="DS23" i="6" s="1"/>
  <c r="DS22" i="6" s="1"/>
  <c r="DS21" i="6" s="1"/>
  <c r="DS20" i="6" s="1"/>
  <c r="DS19" i="6" s="1"/>
  <c r="DS18" i="6" s="1"/>
  <c r="DS17" i="6" s="1"/>
  <c r="DS16" i="6" s="1"/>
  <c r="DS15" i="6" s="1"/>
  <c r="DS14" i="6" s="1"/>
  <c r="DS13" i="6" s="1"/>
  <c r="DS12" i="6" s="1"/>
  <c r="DS11" i="6" s="1"/>
  <c r="DS10" i="6" s="1"/>
  <c r="DS9" i="6" s="1"/>
  <c r="DS8" i="6" s="1"/>
  <c r="DS7" i="6" s="1"/>
  <c r="DS6" i="6" s="1"/>
  <c r="DS5" i="6" s="1"/>
  <c r="DS4" i="6" s="1"/>
  <c r="DS3" i="6" s="1"/>
  <c r="DS2" i="6" s="1"/>
  <c r="DZ62" i="6"/>
  <c r="EF61" i="6"/>
  <c r="ER59" i="6"/>
  <c r="FI56" i="6"/>
  <c r="FI55" i="6" s="1"/>
  <c r="FI54" i="6" s="1"/>
  <c r="FI53" i="6" s="1"/>
  <c r="FI52" i="6" s="1"/>
  <c r="FI51" i="6" s="1"/>
  <c r="FI50" i="6" s="1"/>
  <c r="FI49" i="6" s="1"/>
  <c r="FI48" i="6" s="1"/>
  <c r="FI47" i="6" s="1"/>
  <c r="FI46" i="6" s="1"/>
  <c r="FI45" i="6" s="1"/>
  <c r="FI44" i="6" s="1"/>
  <c r="FI43" i="6" s="1"/>
  <c r="FI42" i="6" s="1"/>
  <c r="FI41" i="6" s="1"/>
  <c r="FI40" i="6" s="1"/>
  <c r="FI39" i="6" s="1"/>
  <c r="FI38" i="6" s="1"/>
  <c r="FI37" i="6" s="1"/>
  <c r="FI36" i="6" s="1"/>
  <c r="FI35" i="6" s="1"/>
  <c r="FI34" i="6" s="1"/>
  <c r="FI33" i="6" s="1"/>
  <c r="FI32" i="6" s="1"/>
  <c r="FI31" i="6" s="1"/>
  <c r="FI30" i="6" s="1"/>
  <c r="FI29" i="6" s="1"/>
  <c r="FI28" i="6" s="1"/>
  <c r="FI27" i="6" s="1"/>
  <c r="FI26" i="6" s="1"/>
  <c r="FI25" i="6" s="1"/>
  <c r="FI24" i="6" s="1"/>
  <c r="FI23" i="6" s="1"/>
  <c r="FI22" i="6" s="1"/>
  <c r="FI21" i="6" s="1"/>
  <c r="FI20" i="6" s="1"/>
  <c r="FI19" i="6" s="1"/>
  <c r="FI18" i="6" s="1"/>
  <c r="FI17" i="6" s="1"/>
  <c r="FI16" i="6" s="1"/>
  <c r="FI15" i="6" s="1"/>
  <c r="FI14" i="6" s="1"/>
  <c r="FI13" i="6" s="1"/>
  <c r="FI12" i="6" s="1"/>
  <c r="FI11" i="6" s="1"/>
  <c r="FI10" i="6" s="1"/>
  <c r="FI9" i="6" s="1"/>
  <c r="FI8" i="6" s="1"/>
  <c r="FI7" i="6" s="1"/>
  <c r="FI6" i="6" s="1"/>
  <c r="FI5" i="6" s="1"/>
  <c r="FI4" i="6" s="1"/>
  <c r="FI3" i="6" s="1"/>
  <c r="FI2" i="6" s="1"/>
  <c r="FP55" i="6"/>
  <c r="DY62" i="6"/>
  <c r="DY61" i="6" s="1"/>
  <c r="DY60" i="6" s="1"/>
  <c r="DY59" i="6" s="1"/>
  <c r="DY58" i="6" s="1"/>
  <c r="DY57" i="6" s="1"/>
  <c r="DY56" i="6" s="1"/>
  <c r="DY55" i="6" s="1"/>
  <c r="DY54" i="6" s="1"/>
  <c r="DY53" i="6" s="1"/>
  <c r="DY52" i="6" s="1"/>
  <c r="DY51" i="6" s="1"/>
  <c r="DY50" i="6" s="1"/>
  <c r="DY49" i="6" s="1"/>
  <c r="DY48" i="6" s="1"/>
  <c r="DY47" i="6" s="1"/>
  <c r="DY46" i="6" s="1"/>
  <c r="DY45" i="6" s="1"/>
  <c r="DY44" i="6" s="1"/>
  <c r="DY43" i="6" s="1"/>
  <c r="DY42" i="6" s="1"/>
  <c r="DY41" i="6" s="1"/>
  <c r="DY40" i="6" s="1"/>
  <c r="DY39" i="6" s="1"/>
  <c r="DY38" i="6" s="1"/>
  <c r="DY37" i="6" s="1"/>
  <c r="DY36" i="6" s="1"/>
  <c r="DY35" i="6" s="1"/>
  <c r="DY34" i="6" s="1"/>
  <c r="DY33" i="6" s="1"/>
  <c r="DY32" i="6" s="1"/>
  <c r="DY31" i="6" s="1"/>
  <c r="DY30" i="6" s="1"/>
  <c r="DY29" i="6" s="1"/>
  <c r="DY28" i="6" s="1"/>
  <c r="DY27" i="6" s="1"/>
  <c r="DY26" i="6" s="1"/>
  <c r="DY25" i="6" s="1"/>
  <c r="DY24" i="6" s="1"/>
  <c r="DY23" i="6" s="1"/>
  <c r="DY22" i="6" s="1"/>
  <c r="DY21" i="6" s="1"/>
  <c r="DY20" i="6" s="1"/>
  <c r="DY19" i="6" s="1"/>
  <c r="DY18" i="6" s="1"/>
  <c r="DY17" i="6" s="1"/>
  <c r="DY16" i="6" s="1"/>
  <c r="DY15" i="6" s="1"/>
  <c r="DY14" i="6" s="1"/>
  <c r="DY13" i="6" s="1"/>
  <c r="DY12" i="6" s="1"/>
  <c r="DY11" i="6" s="1"/>
  <c r="DY10" i="6" s="1"/>
  <c r="DY9" i="6" s="1"/>
  <c r="DY8" i="6" s="1"/>
  <c r="DY7" i="6" s="1"/>
  <c r="DY6" i="6" s="1"/>
  <c r="DY5" i="6" s="1"/>
  <c r="DY4" i="6" s="1"/>
  <c r="DY3" i="6" s="1"/>
  <c r="DY2" i="6" s="1"/>
  <c r="EK61" i="6"/>
  <c r="EK60" i="6" s="1"/>
  <c r="EK59" i="6" s="1"/>
  <c r="EK58" i="6" s="1"/>
  <c r="EK57" i="6" s="1"/>
  <c r="EK56" i="6" s="1"/>
  <c r="EK55" i="6" s="1"/>
  <c r="EK54" i="6" s="1"/>
  <c r="EK53" i="6" s="1"/>
  <c r="EK52" i="6" s="1"/>
  <c r="EK51" i="6" s="1"/>
  <c r="EK50" i="6" s="1"/>
  <c r="EK49" i="6" s="1"/>
  <c r="EK48" i="6" s="1"/>
  <c r="EK47" i="6" s="1"/>
  <c r="EK46" i="6" s="1"/>
  <c r="EK45" i="6" s="1"/>
  <c r="EK44" i="6" s="1"/>
  <c r="EK43" i="6" s="1"/>
  <c r="EK42" i="6" s="1"/>
  <c r="EK41" i="6" s="1"/>
  <c r="EK40" i="6" s="1"/>
  <c r="EK39" i="6" s="1"/>
  <c r="EK38" i="6" s="1"/>
  <c r="EK37" i="6" s="1"/>
  <c r="EK36" i="6" s="1"/>
  <c r="EK35" i="6" s="1"/>
  <c r="EK34" i="6" s="1"/>
  <c r="EK33" i="6" s="1"/>
  <c r="EK32" i="6" s="1"/>
  <c r="EK31" i="6" s="1"/>
  <c r="EK30" i="6" s="1"/>
  <c r="EK29" i="6" s="1"/>
  <c r="EK28" i="6" s="1"/>
  <c r="EK27" i="6" s="1"/>
  <c r="EK26" i="6" s="1"/>
  <c r="EK25" i="6" s="1"/>
  <c r="EK24" i="6" s="1"/>
  <c r="EK23" i="6" s="1"/>
  <c r="EK22" i="6" s="1"/>
  <c r="EK21" i="6" s="1"/>
  <c r="EK20" i="6" s="1"/>
  <c r="EK19" i="6" s="1"/>
  <c r="EK18" i="6" s="1"/>
  <c r="EK17" i="6" s="1"/>
  <c r="EK16" i="6" s="1"/>
  <c r="EK15" i="6" s="1"/>
  <c r="EK14" i="6" s="1"/>
  <c r="EK13" i="6" s="1"/>
  <c r="EK12" i="6" s="1"/>
  <c r="EK11" i="6" s="1"/>
  <c r="EK10" i="6" s="1"/>
  <c r="EK9" i="6" s="1"/>
  <c r="EK8" i="6" s="1"/>
  <c r="EK7" i="6" s="1"/>
  <c r="EK6" i="6" s="1"/>
  <c r="EK5" i="6" s="1"/>
  <c r="EK4" i="6" s="1"/>
  <c r="EK3" i="6" s="1"/>
  <c r="EK2" i="6" s="1"/>
  <c r="EE61" i="6"/>
  <c r="EE60" i="6" s="1"/>
  <c r="EE59" i="6" s="1"/>
  <c r="EE58" i="6" s="1"/>
  <c r="EE57" i="6" s="1"/>
  <c r="EE56" i="6" s="1"/>
  <c r="EE55" i="6" s="1"/>
  <c r="EE54" i="6" s="1"/>
  <c r="EE53" i="6" s="1"/>
  <c r="EE52" i="6" s="1"/>
  <c r="EE51" i="6" s="1"/>
  <c r="EE50" i="6" s="1"/>
  <c r="EE49" i="6" s="1"/>
  <c r="EE48" i="6" s="1"/>
  <c r="EE47" i="6" s="1"/>
  <c r="EE46" i="6" s="1"/>
  <c r="EE45" i="6" s="1"/>
  <c r="EE44" i="6" s="1"/>
  <c r="EE43" i="6" s="1"/>
  <c r="EE42" i="6" s="1"/>
  <c r="EE41" i="6" s="1"/>
  <c r="EE40" i="6" s="1"/>
  <c r="EE39" i="6" s="1"/>
  <c r="EE38" i="6" s="1"/>
  <c r="EE37" i="6" s="1"/>
  <c r="EE36" i="6" s="1"/>
  <c r="EE35" i="6" s="1"/>
  <c r="EE34" i="6" s="1"/>
  <c r="EE33" i="6" s="1"/>
  <c r="EE32" i="6" s="1"/>
  <c r="EE31" i="6" s="1"/>
  <c r="EE30" i="6" s="1"/>
  <c r="EE29" i="6" s="1"/>
  <c r="EE28" i="6" s="1"/>
  <c r="EE27" i="6" s="1"/>
  <c r="EE26" i="6" s="1"/>
  <c r="EE25" i="6" s="1"/>
  <c r="EE24" i="6" s="1"/>
  <c r="EE23" i="6" s="1"/>
  <c r="EE22" i="6" s="1"/>
  <c r="EE21" i="6" s="1"/>
  <c r="EE20" i="6" s="1"/>
  <c r="EE19" i="6" s="1"/>
  <c r="EE18" i="6" s="1"/>
  <c r="EE17" i="6" s="1"/>
  <c r="EE16" i="6" s="1"/>
  <c r="EE15" i="6" s="1"/>
  <c r="EE14" i="6" s="1"/>
  <c r="EE13" i="6" s="1"/>
  <c r="EE12" i="6" s="1"/>
  <c r="EE11" i="6" s="1"/>
  <c r="EE10" i="6" s="1"/>
  <c r="EE9" i="6" s="1"/>
  <c r="EE8" i="6" s="1"/>
  <c r="EE7" i="6" s="1"/>
  <c r="EE6" i="6" s="1"/>
  <c r="EE5" i="6" s="1"/>
  <c r="EE4" i="6" s="1"/>
  <c r="EE3" i="6" s="1"/>
  <c r="EE2" i="6" s="1"/>
  <c r="EL60" i="6"/>
  <c r="EX58" i="6"/>
  <c r="FO55" i="6"/>
  <c r="FO54" i="6" s="1"/>
  <c r="FO53" i="6" s="1"/>
  <c r="FO52" i="6" s="1"/>
  <c r="FO51" i="6" s="1"/>
  <c r="FO50" i="6" s="1"/>
  <c r="FO49" i="6" s="1"/>
  <c r="FO48" i="6" s="1"/>
  <c r="FO47" i="6" s="1"/>
  <c r="FO46" i="6" s="1"/>
  <c r="FO45" i="6" s="1"/>
  <c r="FO44" i="6" s="1"/>
  <c r="FO43" i="6" s="1"/>
  <c r="FO42" i="6" s="1"/>
  <c r="FO41" i="6" s="1"/>
  <c r="FO40" i="6" s="1"/>
  <c r="FO39" i="6" s="1"/>
  <c r="FO38" i="6" s="1"/>
  <c r="FO37" i="6" s="1"/>
  <c r="FO36" i="6" s="1"/>
  <c r="FO35" i="6" s="1"/>
  <c r="FO34" i="6" s="1"/>
  <c r="FO33" i="6" s="1"/>
  <c r="FO32" i="6" s="1"/>
  <c r="FO31" i="6" s="1"/>
  <c r="FO30" i="6" s="1"/>
  <c r="FO29" i="6" s="1"/>
  <c r="FO28" i="6" s="1"/>
  <c r="FO27" i="6" s="1"/>
  <c r="FO26" i="6" s="1"/>
  <c r="FO25" i="6" s="1"/>
  <c r="FO24" i="6" s="1"/>
  <c r="FO23" i="6" s="1"/>
  <c r="FO22" i="6" s="1"/>
  <c r="FO21" i="6" s="1"/>
  <c r="FO20" i="6" s="1"/>
  <c r="FO19" i="6" s="1"/>
  <c r="FO18" i="6" s="1"/>
  <c r="FO17" i="6" s="1"/>
  <c r="FO16" i="6" s="1"/>
  <c r="FO15" i="6" s="1"/>
  <c r="FO14" i="6" s="1"/>
  <c r="FO13" i="6" s="1"/>
  <c r="FO12" i="6" s="1"/>
  <c r="FO11" i="6" s="1"/>
  <c r="FO10" i="6" s="1"/>
  <c r="FO9" i="6" s="1"/>
  <c r="FO8" i="6" s="1"/>
  <c r="FO7" i="6" s="1"/>
  <c r="FO6" i="6" s="1"/>
  <c r="FO5" i="6" s="1"/>
  <c r="FO4" i="6" s="1"/>
  <c r="FO3" i="6" s="1"/>
  <c r="FO2" i="6" s="1"/>
  <c r="FV54" i="6"/>
  <c r="EW58" i="6"/>
  <c r="EW57" i="6" s="1"/>
  <c r="EW56" i="6" s="1"/>
  <c r="EW55" i="6" s="1"/>
  <c r="EW54" i="6" s="1"/>
  <c r="EW53" i="6" s="1"/>
  <c r="EW52" i="6" s="1"/>
  <c r="EW51" i="6" s="1"/>
  <c r="EW50" i="6" s="1"/>
  <c r="EW49" i="6" s="1"/>
  <c r="EW48" i="6" s="1"/>
  <c r="EW47" i="6" s="1"/>
  <c r="EW46" i="6" s="1"/>
  <c r="EW45" i="6" s="1"/>
  <c r="EW44" i="6" s="1"/>
  <c r="EW43" i="6" s="1"/>
  <c r="EW42" i="6" s="1"/>
  <c r="EW41" i="6" s="1"/>
  <c r="EW40" i="6" s="1"/>
  <c r="EW39" i="6" s="1"/>
  <c r="EW38" i="6" s="1"/>
  <c r="EW37" i="6" s="1"/>
  <c r="EW36" i="6" s="1"/>
  <c r="EW35" i="6" s="1"/>
  <c r="EW34" i="6" s="1"/>
  <c r="EW33" i="6" s="1"/>
  <c r="EW32" i="6" s="1"/>
  <c r="EW31" i="6" s="1"/>
  <c r="EW30" i="6" s="1"/>
  <c r="EW29" i="6" s="1"/>
  <c r="EW28" i="6" s="1"/>
  <c r="EW27" i="6" s="1"/>
  <c r="EW26" i="6" s="1"/>
  <c r="EW25" i="6" s="1"/>
  <c r="EW24" i="6" s="1"/>
  <c r="EW23" i="6" s="1"/>
  <c r="EW22" i="6" s="1"/>
  <c r="EW21" i="6" s="1"/>
  <c r="EW20" i="6" s="1"/>
  <c r="EW19" i="6" s="1"/>
  <c r="EW18" i="6" s="1"/>
  <c r="EW17" i="6" s="1"/>
  <c r="EW16" i="6" s="1"/>
  <c r="EW15" i="6" s="1"/>
  <c r="EW14" i="6" s="1"/>
  <c r="EW13" i="6" s="1"/>
  <c r="EW12" i="6" s="1"/>
  <c r="EW11" i="6" s="1"/>
  <c r="EW10" i="6" s="1"/>
  <c r="EW9" i="6" s="1"/>
  <c r="EW8" i="6" s="1"/>
  <c r="EW7" i="6" s="1"/>
  <c r="EW6" i="6" s="1"/>
  <c r="EW5" i="6" s="1"/>
  <c r="EW4" i="6" s="1"/>
  <c r="EW3" i="6" s="1"/>
  <c r="EW2" i="6" s="1"/>
  <c r="GB53" i="6"/>
  <c r="GS50" i="6"/>
  <c r="GS49" i="6" s="1"/>
  <c r="GS48" i="6" s="1"/>
  <c r="GS47" i="6" s="1"/>
  <c r="GS46" i="6" s="1"/>
  <c r="GS45" i="6" s="1"/>
  <c r="GS44" i="6" s="1"/>
  <c r="GS43" i="6" s="1"/>
  <c r="GS42" i="6" s="1"/>
  <c r="GS41" i="6" s="1"/>
  <c r="GS40" i="6" s="1"/>
  <c r="GS39" i="6" s="1"/>
  <c r="GS38" i="6" s="1"/>
  <c r="GS37" i="6" s="1"/>
  <c r="GS36" i="6" s="1"/>
  <c r="GS35" i="6" s="1"/>
  <c r="GS34" i="6" s="1"/>
  <c r="GS33" i="6" s="1"/>
  <c r="GS32" i="6" s="1"/>
  <c r="GS31" i="6" s="1"/>
  <c r="GS30" i="6" s="1"/>
  <c r="GS29" i="6" s="1"/>
  <c r="GS28" i="6" s="1"/>
  <c r="GS27" i="6" s="1"/>
  <c r="GS26" i="6" s="1"/>
  <c r="GS25" i="6" s="1"/>
  <c r="GS24" i="6" s="1"/>
  <c r="GS23" i="6" s="1"/>
  <c r="GS22" i="6" s="1"/>
  <c r="GS21" i="6" s="1"/>
  <c r="GS20" i="6" s="1"/>
  <c r="GS19" i="6" s="1"/>
  <c r="GS18" i="6" s="1"/>
  <c r="GS17" i="6" s="1"/>
  <c r="GS16" i="6" s="1"/>
  <c r="GS15" i="6" s="1"/>
  <c r="GS14" i="6" s="1"/>
  <c r="GS13" i="6" s="1"/>
  <c r="GS12" i="6" s="1"/>
  <c r="GS11" i="6" s="1"/>
  <c r="GS10" i="6" s="1"/>
  <c r="GS9" i="6" s="1"/>
  <c r="GS8" i="6" s="1"/>
  <c r="GS7" i="6" s="1"/>
  <c r="GS6" i="6" s="1"/>
  <c r="GS5" i="6" s="1"/>
  <c r="GS4" i="6" s="1"/>
  <c r="GS3" i="6" s="1"/>
  <c r="GS2" i="6" s="1"/>
  <c r="FJ56" i="6"/>
  <c r="FU54" i="6"/>
  <c r="FU53" i="6" s="1"/>
  <c r="FU52" i="6" s="1"/>
  <c r="FU51" i="6" s="1"/>
  <c r="FU50" i="6" s="1"/>
  <c r="FU49" i="6" s="1"/>
  <c r="FU48" i="6" s="1"/>
  <c r="FU47" i="6" s="1"/>
  <c r="FU46" i="6" s="1"/>
  <c r="FU45" i="6" s="1"/>
  <c r="FU44" i="6" s="1"/>
  <c r="FU43" i="6" s="1"/>
  <c r="FU42" i="6" s="1"/>
  <c r="FU41" i="6" s="1"/>
  <c r="FU40" i="6" s="1"/>
  <c r="FU39" i="6" s="1"/>
  <c r="FU38" i="6" s="1"/>
  <c r="FU37" i="6" s="1"/>
  <c r="FU36" i="6" s="1"/>
  <c r="FU35" i="6" s="1"/>
  <c r="FU34" i="6" s="1"/>
  <c r="FU33" i="6" s="1"/>
  <c r="FU32" i="6" s="1"/>
  <c r="FU31" i="6" s="1"/>
  <c r="FU30" i="6" s="1"/>
  <c r="FU29" i="6" s="1"/>
  <c r="FU28" i="6" s="1"/>
  <c r="FU27" i="6" s="1"/>
  <c r="FU26" i="6" s="1"/>
  <c r="FU25" i="6" s="1"/>
  <c r="FU24" i="6" s="1"/>
  <c r="FU23" i="6" s="1"/>
  <c r="FU22" i="6" s="1"/>
  <c r="FU21" i="6" s="1"/>
  <c r="FU20" i="6" s="1"/>
  <c r="FU19" i="6" s="1"/>
  <c r="FU18" i="6" s="1"/>
  <c r="FU17" i="6" s="1"/>
  <c r="FU16" i="6" s="1"/>
  <c r="FU15" i="6" s="1"/>
  <c r="FU14" i="6" s="1"/>
  <c r="FU13" i="6" s="1"/>
  <c r="FU12" i="6" s="1"/>
  <c r="FU11" i="6" s="1"/>
  <c r="FU10" i="6" s="1"/>
  <c r="FU9" i="6" s="1"/>
  <c r="FU8" i="6" s="1"/>
  <c r="FU7" i="6" s="1"/>
  <c r="FU6" i="6" s="1"/>
  <c r="FU5" i="6" s="1"/>
  <c r="FU4" i="6" s="1"/>
  <c r="FU3" i="6" s="1"/>
  <c r="FU2" i="6" s="1"/>
  <c r="GA53" i="6"/>
  <c r="GA52" i="6" s="1"/>
  <c r="GA51" i="6" s="1"/>
  <c r="GA50" i="6" s="1"/>
  <c r="GA49" i="6" s="1"/>
  <c r="GA48" i="6" s="1"/>
  <c r="GA47" i="6" s="1"/>
  <c r="GA46" i="6" s="1"/>
  <c r="GA45" i="6" s="1"/>
  <c r="GA44" i="6" s="1"/>
  <c r="GA43" i="6" s="1"/>
  <c r="GA42" i="6" s="1"/>
  <c r="GA41" i="6" s="1"/>
  <c r="GA40" i="6" s="1"/>
  <c r="GA39" i="6" s="1"/>
  <c r="GA38" i="6" s="1"/>
  <c r="GA37" i="6" s="1"/>
  <c r="GA36" i="6" s="1"/>
  <c r="GA35" i="6" s="1"/>
  <c r="GA34" i="6" s="1"/>
  <c r="GA33" i="6" s="1"/>
  <c r="GA32" i="6" s="1"/>
  <c r="GA31" i="6" s="1"/>
  <c r="GA30" i="6" s="1"/>
  <c r="GA29" i="6" s="1"/>
  <c r="GA28" i="6" s="1"/>
  <c r="GA27" i="6" s="1"/>
  <c r="GA26" i="6" s="1"/>
  <c r="GA25" i="6" s="1"/>
  <c r="GA24" i="6" s="1"/>
  <c r="GA23" i="6" s="1"/>
  <c r="GA22" i="6" s="1"/>
  <c r="GA21" i="6" s="1"/>
  <c r="GA20" i="6" s="1"/>
  <c r="GA19" i="6" s="1"/>
  <c r="GA18" i="6" s="1"/>
  <c r="GA17" i="6" s="1"/>
  <c r="GA16" i="6" s="1"/>
  <c r="GA15" i="6" s="1"/>
  <c r="GA14" i="6" s="1"/>
  <c r="GA13" i="6" s="1"/>
  <c r="GA12" i="6" s="1"/>
  <c r="GA11" i="6" s="1"/>
  <c r="GA10" i="6" s="1"/>
  <c r="GA9" i="6" s="1"/>
  <c r="GA8" i="6" s="1"/>
  <c r="GA7" i="6" s="1"/>
  <c r="GA6" i="6" s="1"/>
  <c r="GA5" i="6" s="1"/>
  <c r="GA4" i="6" s="1"/>
  <c r="GA3" i="6" s="1"/>
  <c r="GA2" i="6" s="1"/>
  <c r="GH52" i="6"/>
  <c r="EQ60" i="6"/>
  <c r="FD57" i="6"/>
  <c r="GG52" i="6"/>
  <c r="GG51" i="6" s="1"/>
  <c r="GG50" i="6" s="1"/>
  <c r="GG49" i="6" s="1"/>
  <c r="GG48" i="6" s="1"/>
  <c r="GG47" i="6" s="1"/>
  <c r="GG46" i="6" s="1"/>
  <c r="GG45" i="6" s="1"/>
  <c r="GG44" i="6" s="1"/>
  <c r="GG43" i="6" s="1"/>
  <c r="GG42" i="6" s="1"/>
  <c r="GG41" i="6" s="1"/>
  <c r="GG40" i="6" s="1"/>
  <c r="GG39" i="6" s="1"/>
  <c r="GG38" i="6" s="1"/>
  <c r="GG37" i="6" s="1"/>
  <c r="GG36" i="6" s="1"/>
  <c r="GG35" i="6" s="1"/>
  <c r="GG34" i="6" s="1"/>
  <c r="GG33" i="6" s="1"/>
  <c r="GG32" i="6" s="1"/>
  <c r="GG31" i="6" s="1"/>
  <c r="GG30" i="6" s="1"/>
  <c r="GG29" i="6" s="1"/>
  <c r="GG28" i="6" s="1"/>
  <c r="GG27" i="6" s="1"/>
  <c r="GG26" i="6" s="1"/>
  <c r="GG25" i="6" s="1"/>
  <c r="GG24" i="6" s="1"/>
  <c r="GG23" i="6" s="1"/>
  <c r="GG22" i="6" s="1"/>
  <c r="GG21" i="6" s="1"/>
  <c r="GG20" i="6" s="1"/>
  <c r="GG19" i="6" s="1"/>
  <c r="GG18" i="6" s="1"/>
  <c r="GG17" i="6" s="1"/>
  <c r="GG16" i="6" s="1"/>
  <c r="GG15" i="6" s="1"/>
  <c r="GG14" i="6" s="1"/>
  <c r="GG13" i="6" s="1"/>
  <c r="GG12" i="6" s="1"/>
  <c r="GG11" i="6" s="1"/>
  <c r="GG10" i="6" s="1"/>
  <c r="GG9" i="6" s="1"/>
  <c r="GG8" i="6" s="1"/>
  <c r="GG7" i="6" s="1"/>
  <c r="GG6" i="6" s="1"/>
  <c r="GG5" i="6" s="1"/>
  <c r="GG4" i="6" s="1"/>
  <c r="GG3" i="6" s="1"/>
  <c r="GG2" i="6" s="1"/>
  <c r="GN51" i="6"/>
  <c r="HK47" i="6"/>
  <c r="HK46" i="6" s="1"/>
  <c r="HK45" i="6" s="1"/>
  <c r="HK44" i="6" s="1"/>
  <c r="HK43" i="6" s="1"/>
  <c r="HK42" i="6" s="1"/>
  <c r="HK41" i="6" s="1"/>
  <c r="HK40" i="6" s="1"/>
  <c r="HK39" i="6" s="1"/>
  <c r="HK38" i="6" s="1"/>
  <c r="HK37" i="6" s="1"/>
  <c r="HK36" i="6" s="1"/>
  <c r="HK35" i="6" s="1"/>
  <c r="HK34" i="6" s="1"/>
  <c r="HK33" i="6" s="1"/>
  <c r="HK32" i="6" s="1"/>
  <c r="HK31" i="6" s="1"/>
  <c r="HK30" i="6" s="1"/>
  <c r="HK29" i="6" s="1"/>
  <c r="HK28" i="6" s="1"/>
  <c r="HK27" i="6" s="1"/>
  <c r="HK26" i="6" s="1"/>
  <c r="HK25" i="6" s="1"/>
  <c r="HK24" i="6" s="1"/>
  <c r="HK23" i="6" s="1"/>
  <c r="HK22" i="6" s="1"/>
  <c r="HK21" i="6" s="1"/>
  <c r="HK20" i="6" s="1"/>
  <c r="HK19" i="6" s="1"/>
  <c r="HK18" i="6" s="1"/>
  <c r="HK17" i="6" s="1"/>
  <c r="HK16" i="6" s="1"/>
  <c r="HK15" i="6" s="1"/>
  <c r="HK14" i="6" s="1"/>
  <c r="HK13" i="6" s="1"/>
  <c r="HK12" i="6" s="1"/>
  <c r="HK11" i="6" s="1"/>
  <c r="HK10" i="6" s="1"/>
  <c r="HK9" i="6" s="1"/>
  <c r="HK8" i="6" s="1"/>
  <c r="HK7" i="6" s="1"/>
  <c r="HK6" i="6" s="1"/>
  <c r="HK5" i="6" s="1"/>
  <c r="HK4" i="6" s="1"/>
  <c r="HK3" i="6" s="1"/>
  <c r="HK2" i="6" s="1"/>
  <c r="HR46" i="6"/>
  <c r="II43" i="6"/>
  <c r="II42" i="6" s="1"/>
  <c r="II41" i="6" s="1"/>
  <c r="II40" i="6" s="1"/>
  <c r="II39" i="6" s="1"/>
  <c r="II38" i="6" s="1"/>
  <c r="II37" i="6" s="1"/>
  <c r="II36" i="6" s="1"/>
  <c r="II35" i="6" s="1"/>
  <c r="II34" i="6" s="1"/>
  <c r="II33" i="6" s="1"/>
  <c r="II32" i="6" s="1"/>
  <c r="II31" i="6" s="1"/>
  <c r="II30" i="6" s="1"/>
  <c r="II29" i="6" s="1"/>
  <c r="II28" i="6" s="1"/>
  <c r="II27" i="6" s="1"/>
  <c r="II26" i="6" s="1"/>
  <c r="II25" i="6" s="1"/>
  <c r="II24" i="6" s="1"/>
  <c r="II23" i="6" s="1"/>
  <c r="II22" i="6" s="1"/>
  <c r="II21" i="6" s="1"/>
  <c r="II20" i="6" s="1"/>
  <c r="II19" i="6" s="1"/>
  <c r="II18" i="6" s="1"/>
  <c r="II17" i="6" s="1"/>
  <c r="II16" i="6" s="1"/>
  <c r="II15" i="6" s="1"/>
  <c r="II14" i="6" s="1"/>
  <c r="II13" i="6" s="1"/>
  <c r="II12" i="6" s="1"/>
  <c r="II11" i="6" s="1"/>
  <c r="II10" i="6" s="1"/>
  <c r="II9" i="6" s="1"/>
  <c r="II8" i="6" s="1"/>
  <c r="II7" i="6" s="1"/>
  <c r="II6" i="6" s="1"/>
  <c r="II5" i="6" s="1"/>
  <c r="II4" i="6" s="1"/>
  <c r="II3" i="6" s="1"/>
  <c r="II2" i="6" s="1"/>
  <c r="IP42" i="6"/>
  <c r="GM51" i="6"/>
  <c r="GM50" i="6" s="1"/>
  <c r="GM49" i="6" s="1"/>
  <c r="GM48" i="6" s="1"/>
  <c r="GM47" i="6" s="1"/>
  <c r="GM46" i="6" s="1"/>
  <c r="GM45" i="6" s="1"/>
  <c r="GM44" i="6" s="1"/>
  <c r="GM43" i="6" s="1"/>
  <c r="GM42" i="6" s="1"/>
  <c r="GM41" i="6" s="1"/>
  <c r="GM40" i="6" s="1"/>
  <c r="GM39" i="6" s="1"/>
  <c r="GM38" i="6" s="1"/>
  <c r="GM37" i="6" s="1"/>
  <c r="GM36" i="6" s="1"/>
  <c r="GM35" i="6" s="1"/>
  <c r="GM34" i="6" s="1"/>
  <c r="GM33" i="6" s="1"/>
  <c r="GM32" i="6" s="1"/>
  <c r="GM31" i="6" s="1"/>
  <c r="GM30" i="6" s="1"/>
  <c r="GM29" i="6" s="1"/>
  <c r="GM28" i="6" s="1"/>
  <c r="GM27" i="6" s="1"/>
  <c r="GM26" i="6" s="1"/>
  <c r="GM25" i="6" s="1"/>
  <c r="GM24" i="6" s="1"/>
  <c r="GM23" i="6" s="1"/>
  <c r="GM22" i="6" s="1"/>
  <c r="GM21" i="6" s="1"/>
  <c r="GM20" i="6" s="1"/>
  <c r="GM19" i="6" s="1"/>
  <c r="GM18" i="6" s="1"/>
  <c r="GM17" i="6" s="1"/>
  <c r="GM16" i="6" s="1"/>
  <c r="GM15" i="6" s="1"/>
  <c r="GM14" i="6" s="1"/>
  <c r="GM13" i="6" s="1"/>
  <c r="GM12" i="6" s="1"/>
  <c r="GM11" i="6" s="1"/>
  <c r="GM10" i="6" s="1"/>
  <c r="GM9" i="6" s="1"/>
  <c r="GM8" i="6" s="1"/>
  <c r="GM7" i="6" s="1"/>
  <c r="GM6" i="6" s="1"/>
  <c r="GM5" i="6" s="1"/>
  <c r="GM4" i="6" s="1"/>
  <c r="GM3" i="6" s="1"/>
  <c r="GM2" i="6" s="1"/>
  <c r="GT50" i="6"/>
  <c r="GZ49" i="6"/>
  <c r="HQ46" i="6"/>
  <c r="HQ45" i="6" s="1"/>
  <c r="HQ44" i="6" s="1"/>
  <c r="HQ43" i="6" s="1"/>
  <c r="HQ42" i="6" s="1"/>
  <c r="HQ41" i="6" s="1"/>
  <c r="HQ40" i="6" s="1"/>
  <c r="HQ39" i="6" s="1"/>
  <c r="HQ38" i="6" s="1"/>
  <c r="HQ37" i="6" s="1"/>
  <c r="HQ36" i="6" s="1"/>
  <c r="HQ35" i="6" s="1"/>
  <c r="HQ34" i="6" s="1"/>
  <c r="HQ33" i="6" s="1"/>
  <c r="HQ32" i="6" s="1"/>
  <c r="HQ31" i="6" s="1"/>
  <c r="HQ30" i="6" s="1"/>
  <c r="HQ29" i="6" s="1"/>
  <c r="HQ28" i="6" s="1"/>
  <c r="HQ27" i="6" s="1"/>
  <c r="HQ26" i="6" s="1"/>
  <c r="HQ25" i="6" s="1"/>
  <c r="HQ24" i="6" s="1"/>
  <c r="HQ23" i="6" s="1"/>
  <c r="HQ22" i="6" s="1"/>
  <c r="HQ21" i="6" s="1"/>
  <c r="HQ20" i="6" s="1"/>
  <c r="HQ19" i="6" s="1"/>
  <c r="HQ18" i="6" s="1"/>
  <c r="HQ17" i="6" s="1"/>
  <c r="HQ16" i="6" s="1"/>
  <c r="HQ15" i="6" s="1"/>
  <c r="HQ14" i="6" s="1"/>
  <c r="HQ13" i="6" s="1"/>
  <c r="HQ12" i="6" s="1"/>
  <c r="HQ11" i="6" s="1"/>
  <c r="HQ10" i="6" s="1"/>
  <c r="HQ9" i="6" s="1"/>
  <c r="HQ8" i="6" s="1"/>
  <c r="HQ7" i="6" s="1"/>
  <c r="HQ6" i="6" s="1"/>
  <c r="HQ5" i="6" s="1"/>
  <c r="HQ4" i="6" s="1"/>
  <c r="HQ3" i="6" s="1"/>
  <c r="HQ2" i="6" s="1"/>
  <c r="HX45" i="6"/>
  <c r="GY49" i="6"/>
  <c r="GY48" i="6" s="1"/>
  <c r="GY47" i="6" s="1"/>
  <c r="GY46" i="6" s="1"/>
  <c r="GY45" i="6" s="1"/>
  <c r="GY44" i="6" s="1"/>
  <c r="GY43" i="6" s="1"/>
  <c r="GY42" i="6" s="1"/>
  <c r="GY41" i="6" s="1"/>
  <c r="GY40" i="6" s="1"/>
  <c r="GY39" i="6" s="1"/>
  <c r="GY38" i="6" s="1"/>
  <c r="GY37" i="6" s="1"/>
  <c r="GY36" i="6" s="1"/>
  <c r="GY35" i="6" s="1"/>
  <c r="GY34" i="6" s="1"/>
  <c r="GY33" i="6" s="1"/>
  <c r="GY32" i="6" s="1"/>
  <c r="GY31" i="6" s="1"/>
  <c r="GY30" i="6" s="1"/>
  <c r="GY29" i="6" s="1"/>
  <c r="GY28" i="6" s="1"/>
  <c r="GY27" i="6" s="1"/>
  <c r="GY26" i="6" s="1"/>
  <c r="GY25" i="6" s="1"/>
  <c r="GY24" i="6" s="1"/>
  <c r="GY23" i="6" s="1"/>
  <c r="GY22" i="6" s="1"/>
  <c r="GY21" i="6" s="1"/>
  <c r="GY20" i="6" s="1"/>
  <c r="GY19" i="6" s="1"/>
  <c r="GY18" i="6" s="1"/>
  <c r="GY17" i="6" s="1"/>
  <c r="GY16" i="6" s="1"/>
  <c r="GY15" i="6" s="1"/>
  <c r="GY14" i="6" s="1"/>
  <c r="GY13" i="6" s="1"/>
  <c r="GY12" i="6" s="1"/>
  <c r="GY11" i="6" s="1"/>
  <c r="GY10" i="6" s="1"/>
  <c r="GY9" i="6" s="1"/>
  <c r="GY8" i="6" s="1"/>
  <c r="GY7" i="6" s="1"/>
  <c r="GY6" i="6" s="1"/>
  <c r="GY5" i="6" s="1"/>
  <c r="GY4" i="6" s="1"/>
  <c r="GY3" i="6" s="1"/>
  <c r="GY2" i="6" s="1"/>
  <c r="HF48" i="6"/>
  <c r="HW45" i="6"/>
  <c r="HW44" i="6" s="1"/>
  <c r="HW43" i="6" s="1"/>
  <c r="HW42" i="6" s="1"/>
  <c r="HW41" i="6" s="1"/>
  <c r="HW40" i="6" s="1"/>
  <c r="HW39" i="6" s="1"/>
  <c r="HW38" i="6" s="1"/>
  <c r="HW37" i="6" s="1"/>
  <c r="HW36" i="6" s="1"/>
  <c r="HW35" i="6" s="1"/>
  <c r="HW34" i="6" s="1"/>
  <c r="HW33" i="6" s="1"/>
  <c r="HW32" i="6" s="1"/>
  <c r="HW31" i="6" s="1"/>
  <c r="HW30" i="6" s="1"/>
  <c r="HW29" i="6" s="1"/>
  <c r="HW28" i="6" s="1"/>
  <c r="HW27" i="6" s="1"/>
  <c r="HW26" i="6" s="1"/>
  <c r="HW25" i="6" s="1"/>
  <c r="HW24" i="6" s="1"/>
  <c r="HW23" i="6" s="1"/>
  <c r="HW22" i="6" s="1"/>
  <c r="HW21" i="6" s="1"/>
  <c r="HW20" i="6" s="1"/>
  <c r="HW19" i="6" s="1"/>
  <c r="HW18" i="6" s="1"/>
  <c r="HW17" i="6" s="1"/>
  <c r="HW16" i="6" s="1"/>
  <c r="HW15" i="6" s="1"/>
  <c r="HW14" i="6" s="1"/>
  <c r="HW13" i="6" s="1"/>
  <c r="HW12" i="6" s="1"/>
  <c r="HW11" i="6" s="1"/>
  <c r="HW10" i="6" s="1"/>
  <c r="HW9" i="6" s="1"/>
  <c r="HW8" i="6" s="1"/>
  <c r="HW7" i="6" s="1"/>
  <c r="HW6" i="6" s="1"/>
  <c r="HW5" i="6" s="1"/>
  <c r="HW4" i="6" s="1"/>
  <c r="HW3" i="6" s="1"/>
  <c r="HW2" i="6" s="1"/>
  <c r="ID44" i="6"/>
  <c r="IU41" i="6"/>
  <c r="IU40" i="6" s="1"/>
  <c r="IU39" i="6" s="1"/>
  <c r="IU38" i="6" s="1"/>
  <c r="IU37" i="6" s="1"/>
  <c r="IU36" i="6" s="1"/>
  <c r="IU35" i="6" s="1"/>
  <c r="IU34" i="6" s="1"/>
  <c r="IU33" i="6" s="1"/>
  <c r="IU32" i="6" s="1"/>
  <c r="IU31" i="6" s="1"/>
  <c r="IU30" i="6" s="1"/>
  <c r="IU29" i="6" s="1"/>
  <c r="IU28" i="6" s="1"/>
  <c r="IU27" i="6" s="1"/>
  <c r="IU26" i="6" s="1"/>
  <c r="IU25" i="6" s="1"/>
  <c r="IU24" i="6" s="1"/>
  <c r="IU23" i="6" s="1"/>
  <c r="IU22" i="6" s="1"/>
  <c r="IU21" i="6" s="1"/>
  <c r="IU20" i="6" s="1"/>
  <c r="IU19" i="6" s="1"/>
  <c r="IU18" i="6" s="1"/>
  <c r="IU17" i="6" s="1"/>
  <c r="IU16" i="6" s="1"/>
  <c r="IU15" i="6" s="1"/>
  <c r="IU14" i="6" s="1"/>
  <c r="IU13" i="6" s="1"/>
  <c r="IU12" i="6" s="1"/>
  <c r="IU11" i="6" s="1"/>
  <c r="IU10" i="6" s="1"/>
  <c r="IU9" i="6" s="1"/>
  <c r="IU8" i="6" s="1"/>
  <c r="IU7" i="6" s="1"/>
  <c r="IU6" i="6" s="1"/>
  <c r="IU5" i="6" s="1"/>
  <c r="IU4" i="6" s="1"/>
  <c r="IU3" i="6" s="1"/>
  <c r="IU2" i="6" s="1"/>
  <c r="HE48" i="6"/>
  <c r="HE47" i="6" s="1"/>
  <c r="HE46" i="6" s="1"/>
  <c r="HE45" i="6" s="1"/>
  <c r="HE44" i="6" s="1"/>
  <c r="HE43" i="6" s="1"/>
  <c r="HE42" i="6" s="1"/>
  <c r="HE41" i="6" s="1"/>
  <c r="HE40" i="6" s="1"/>
  <c r="HE39" i="6" s="1"/>
  <c r="HE38" i="6" s="1"/>
  <c r="HE37" i="6" s="1"/>
  <c r="HE36" i="6" s="1"/>
  <c r="HE35" i="6" s="1"/>
  <c r="HE34" i="6" s="1"/>
  <c r="HE33" i="6" s="1"/>
  <c r="HE32" i="6" s="1"/>
  <c r="HE31" i="6" s="1"/>
  <c r="HE30" i="6" s="1"/>
  <c r="HE29" i="6" s="1"/>
  <c r="HE28" i="6" s="1"/>
  <c r="HE27" i="6" s="1"/>
  <c r="HE26" i="6" s="1"/>
  <c r="HE25" i="6" s="1"/>
  <c r="HE24" i="6" s="1"/>
  <c r="HE23" i="6" s="1"/>
  <c r="HE22" i="6" s="1"/>
  <c r="HE21" i="6" s="1"/>
  <c r="HE20" i="6" s="1"/>
  <c r="HE19" i="6" s="1"/>
  <c r="HE18" i="6" s="1"/>
  <c r="HE17" i="6" s="1"/>
  <c r="HE16" i="6" s="1"/>
  <c r="HE15" i="6" s="1"/>
  <c r="HE14" i="6" s="1"/>
  <c r="HE13" i="6" s="1"/>
  <c r="HE12" i="6" s="1"/>
  <c r="HE11" i="6" s="1"/>
  <c r="HE10" i="6" s="1"/>
  <c r="HE9" i="6" s="1"/>
  <c r="HE8" i="6" s="1"/>
  <c r="HE7" i="6" s="1"/>
  <c r="HE6" i="6" s="1"/>
  <c r="HE5" i="6" s="1"/>
  <c r="HE4" i="6" s="1"/>
  <c r="HE3" i="6" s="1"/>
  <c r="HE2" i="6" s="1"/>
  <c r="HL47" i="6"/>
  <c r="IC44" i="6"/>
  <c r="IC43" i="6" s="1"/>
  <c r="IC42" i="6" s="1"/>
  <c r="IC41" i="6" s="1"/>
  <c r="IC40" i="6" s="1"/>
  <c r="IC39" i="6" s="1"/>
  <c r="IC38" i="6" s="1"/>
  <c r="IC37" i="6" s="1"/>
  <c r="IC36" i="6" s="1"/>
  <c r="IC35" i="6" s="1"/>
  <c r="IC34" i="6" s="1"/>
  <c r="IC33" i="6" s="1"/>
  <c r="IC32" i="6" s="1"/>
  <c r="IC31" i="6" s="1"/>
  <c r="IC30" i="6" s="1"/>
  <c r="IC29" i="6" s="1"/>
  <c r="IC28" i="6" s="1"/>
  <c r="IC27" i="6" s="1"/>
  <c r="IC26" i="6" s="1"/>
  <c r="IC25" i="6" s="1"/>
  <c r="IC24" i="6" s="1"/>
  <c r="IC23" i="6" s="1"/>
  <c r="IC22" i="6" s="1"/>
  <c r="IC21" i="6" s="1"/>
  <c r="IC20" i="6" s="1"/>
  <c r="IC19" i="6" s="1"/>
  <c r="IC18" i="6" s="1"/>
  <c r="IC17" i="6" s="1"/>
  <c r="IC16" i="6" s="1"/>
  <c r="IC15" i="6" s="1"/>
  <c r="IC14" i="6" s="1"/>
  <c r="IC13" i="6" s="1"/>
  <c r="IC12" i="6" s="1"/>
  <c r="IC11" i="6" s="1"/>
  <c r="IC10" i="6" s="1"/>
  <c r="IC9" i="6" s="1"/>
  <c r="IC8" i="6" s="1"/>
  <c r="IC7" i="6" s="1"/>
  <c r="IC6" i="6" s="1"/>
  <c r="IC5" i="6" s="1"/>
  <c r="IC4" i="6" s="1"/>
  <c r="IC3" i="6" s="1"/>
  <c r="IC2" i="6" s="1"/>
  <c r="JG39" i="6"/>
  <c r="JG38" i="6" s="1"/>
  <c r="JG37" i="6" s="1"/>
  <c r="JG36" i="6" s="1"/>
  <c r="JG35" i="6" s="1"/>
  <c r="JG34" i="6" s="1"/>
  <c r="JG33" i="6" s="1"/>
  <c r="JG32" i="6" s="1"/>
  <c r="JG31" i="6" s="1"/>
  <c r="JG30" i="6" s="1"/>
  <c r="JG29" i="6" s="1"/>
  <c r="JG28" i="6" s="1"/>
  <c r="JG27" i="6" s="1"/>
  <c r="JG26" i="6" s="1"/>
  <c r="JG25" i="6" s="1"/>
  <c r="JG24" i="6" s="1"/>
  <c r="JG23" i="6" s="1"/>
  <c r="JG22" i="6" s="1"/>
  <c r="JG21" i="6" s="1"/>
  <c r="JG20" i="6" s="1"/>
  <c r="JG19" i="6" s="1"/>
  <c r="JG18" i="6" s="1"/>
  <c r="JG17" i="6" s="1"/>
  <c r="JG16" i="6" s="1"/>
  <c r="JG15" i="6" s="1"/>
  <c r="JG14" i="6" s="1"/>
  <c r="JG13" i="6" s="1"/>
  <c r="JG12" i="6" s="1"/>
  <c r="JG11" i="6" s="1"/>
  <c r="JG10" i="6" s="1"/>
  <c r="JG9" i="6" s="1"/>
  <c r="JG8" i="6" s="1"/>
  <c r="JG7" i="6" s="1"/>
  <c r="JG6" i="6" s="1"/>
  <c r="JG5" i="6" s="1"/>
  <c r="JG4" i="6" s="1"/>
  <c r="JG3" i="6" s="1"/>
  <c r="JG2" i="6" s="1"/>
  <c r="JN38" i="6"/>
  <c r="IV41" i="6"/>
  <c r="JM38" i="6"/>
  <c r="JM37" i="6" s="1"/>
  <c r="JM36" i="6" s="1"/>
  <c r="JM35" i="6" s="1"/>
  <c r="JM34" i="6" s="1"/>
  <c r="JM33" i="6" s="1"/>
  <c r="JM32" i="6" s="1"/>
  <c r="JM31" i="6" s="1"/>
  <c r="JM30" i="6" s="1"/>
  <c r="JM29" i="6" s="1"/>
  <c r="JM28" i="6" s="1"/>
  <c r="JM27" i="6" s="1"/>
  <c r="JM26" i="6" s="1"/>
  <c r="JM25" i="6" s="1"/>
  <c r="JM24" i="6" s="1"/>
  <c r="JM23" i="6" s="1"/>
  <c r="JM22" i="6" s="1"/>
  <c r="JM21" i="6" s="1"/>
  <c r="JM20" i="6" s="1"/>
  <c r="JM19" i="6" s="1"/>
  <c r="JM18" i="6" s="1"/>
  <c r="JM17" i="6" s="1"/>
  <c r="JM16" i="6" s="1"/>
  <c r="JM15" i="6" s="1"/>
  <c r="JM14" i="6" s="1"/>
  <c r="JM13" i="6" s="1"/>
  <c r="JM12" i="6" s="1"/>
  <c r="JM11" i="6" s="1"/>
  <c r="JM10" i="6" s="1"/>
  <c r="JM9" i="6" s="1"/>
  <c r="JM8" i="6" s="1"/>
  <c r="JM7" i="6" s="1"/>
  <c r="JM6" i="6" s="1"/>
  <c r="JM5" i="6" s="1"/>
  <c r="JM4" i="6" s="1"/>
  <c r="JM3" i="6" s="1"/>
  <c r="JM2" i="6" s="1"/>
  <c r="JT37" i="6"/>
  <c r="KK34" i="6"/>
  <c r="KK33" i="6" s="1"/>
  <c r="KK32" i="6" s="1"/>
  <c r="KK31" i="6" s="1"/>
  <c r="KK30" i="6" s="1"/>
  <c r="KK29" i="6" s="1"/>
  <c r="KK28" i="6" s="1"/>
  <c r="KK27" i="6" s="1"/>
  <c r="KK26" i="6" s="1"/>
  <c r="KK25" i="6" s="1"/>
  <c r="KK24" i="6" s="1"/>
  <c r="KK23" i="6" s="1"/>
  <c r="KK22" i="6" s="1"/>
  <c r="KK21" i="6" s="1"/>
  <c r="KK20" i="6" s="1"/>
  <c r="KK19" i="6" s="1"/>
  <c r="KK18" i="6" s="1"/>
  <c r="KK17" i="6" s="1"/>
  <c r="KK16" i="6" s="1"/>
  <c r="KK15" i="6" s="1"/>
  <c r="KK14" i="6" s="1"/>
  <c r="KK13" i="6" s="1"/>
  <c r="KK12" i="6" s="1"/>
  <c r="KK11" i="6" s="1"/>
  <c r="KK10" i="6" s="1"/>
  <c r="KK9" i="6" s="1"/>
  <c r="KK8" i="6" s="1"/>
  <c r="KK7" i="6" s="1"/>
  <c r="KK6" i="6" s="1"/>
  <c r="KK5" i="6" s="1"/>
  <c r="KK4" i="6" s="1"/>
  <c r="KK3" i="6" s="1"/>
  <c r="KK2" i="6" s="1"/>
  <c r="IJ43" i="6"/>
  <c r="IO42" i="6"/>
  <c r="IO41" i="6" s="1"/>
  <c r="IO40" i="6" s="1"/>
  <c r="IO39" i="6" s="1"/>
  <c r="IO38" i="6" s="1"/>
  <c r="IO37" i="6" s="1"/>
  <c r="IO36" i="6" s="1"/>
  <c r="IO35" i="6" s="1"/>
  <c r="IO34" i="6" s="1"/>
  <c r="IO33" i="6" s="1"/>
  <c r="IO32" i="6" s="1"/>
  <c r="IO31" i="6" s="1"/>
  <c r="IO30" i="6" s="1"/>
  <c r="IO29" i="6" s="1"/>
  <c r="IO28" i="6" s="1"/>
  <c r="IO27" i="6" s="1"/>
  <c r="IO26" i="6" s="1"/>
  <c r="IO25" i="6" s="1"/>
  <c r="IO24" i="6" s="1"/>
  <c r="IO23" i="6" s="1"/>
  <c r="IO22" i="6" s="1"/>
  <c r="IO21" i="6" s="1"/>
  <c r="IO20" i="6" s="1"/>
  <c r="IO19" i="6" s="1"/>
  <c r="IO18" i="6" s="1"/>
  <c r="IO17" i="6" s="1"/>
  <c r="IO16" i="6" s="1"/>
  <c r="IO15" i="6" s="1"/>
  <c r="IO14" i="6" s="1"/>
  <c r="IO13" i="6" s="1"/>
  <c r="IO12" i="6" s="1"/>
  <c r="IO11" i="6" s="1"/>
  <c r="IO10" i="6" s="1"/>
  <c r="IO9" i="6" s="1"/>
  <c r="IO8" i="6" s="1"/>
  <c r="IO7" i="6" s="1"/>
  <c r="IO6" i="6" s="1"/>
  <c r="IO5" i="6" s="1"/>
  <c r="IO4" i="6" s="1"/>
  <c r="IO3" i="6" s="1"/>
  <c r="IO2" i="6" s="1"/>
  <c r="JB40" i="6"/>
  <c r="JS37" i="6"/>
  <c r="JS36" i="6" s="1"/>
  <c r="JS35" i="6" s="1"/>
  <c r="JS34" i="6" s="1"/>
  <c r="JS33" i="6" s="1"/>
  <c r="JS32" i="6" s="1"/>
  <c r="JS31" i="6" s="1"/>
  <c r="JS30" i="6" s="1"/>
  <c r="JS29" i="6" s="1"/>
  <c r="JS28" i="6" s="1"/>
  <c r="JS27" i="6" s="1"/>
  <c r="JS26" i="6" s="1"/>
  <c r="JS25" i="6" s="1"/>
  <c r="JS24" i="6" s="1"/>
  <c r="JS23" i="6" s="1"/>
  <c r="JS22" i="6" s="1"/>
  <c r="JS21" i="6" s="1"/>
  <c r="JS20" i="6" s="1"/>
  <c r="JS19" i="6" s="1"/>
  <c r="JS18" i="6" s="1"/>
  <c r="JS17" i="6" s="1"/>
  <c r="JS16" i="6" s="1"/>
  <c r="JS15" i="6" s="1"/>
  <c r="JS14" i="6" s="1"/>
  <c r="JS13" i="6" s="1"/>
  <c r="JS12" i="6" s="1"/>
  <c r="JS11" i="6" s="1"/>
  <c r="JS10" i="6" s="1"/>
  <c r="JS9" i="6" s="1"/>
  <c r="JS8" i="6" s="1"/>
  <c r="JS7" i="6" s="1"/>
  <c r="JS6" i="6" s="1"/>
  <c r="JS5" i="6" s="1"/>
  <c r="JS4" i="6" s="1"/>
  <c r="JS3" i="6" s="1"/>
  <c r="JS2" i="6" s="1"/>
  <c r="JZ36" i="6"/>
  <c r="JA40" i="6"/>
  <c r="JA39" i="6" s="1"/>
  <c r="JA38" i="6" s="1"/>
  <c r="JA37" i="6" s="1"/>
  <c r="JA36" i="6" s="1"/>
  <c r="JA35" i="6" s="1"/>
  <c r="JA34" i="6" s="1"/>
  <c r="JA33" i="6" s="1"/>
  <c r="JA32" i="6" s="1"/>
  <c r="JA31" i="6" s="1"/>
  <c r="JA30" i="6" s="1"/>
  <c r="JA29" i="6" s="1"/>
  <c r="JA28" i="6" s="1"/>
  <c r="JA27" i="6" s="1"/>
  <c r="JA26" i="6" s="1"/>
  <c r="JA25" i="6" s="1"/>
  <c r="JA24" i="6" s="1"/>
  <c r="JA23" i="6" s="1"/>
  <c r="JA22" i="6" s="1"/>
  <c r="JA21" i="6" s="1"/>
  <c r="JA20" i="6" s="1"/>
  <c r="JA19" i="6" s="1"/>
  <c r="JA18" i="6" s="1"/>
  <c r="JA17" i="6" s="1"/>
  <c r="JA16" i="6" s="1"/>
  <c r="JA15" i="6" s="1"/>
  <c r="JA14" i="6" s="1"/>
  <c r="JA13" i="6" s="1"/>
  <c r="JA12" i="6" s="1"/>
  <c r="JA11" i="6" s="1"/>
  <c r="JA10" i="6" s="1"/>
  <c r="JA9" i="6" s="1"/>
  <c r="JA8" i="6" s="1"/>
  <c r="JA7" i="6" s="1"/>
  <c r="JA6" i="6" s="1"/>
  <c r="JA5" i="6" s="1"/>
  <c r="JA4" i="6" s="1"/>
  <c r="JA3" i="6" s="1"/>
  <c r="JA2" i="6" s="1"/>
  <c r="JH39" i="6"/>
  <c r="JY36" i="6"/>
  <c r="JY35" i="6" s="1"/>
  <c r="JY34" i="6" s="1"/>
  <c r="JY33" i="6" s="1"/>
  <c r="JY32" i="6" s="1"/>
  <c r="JY31" i="6" s="1"/>
  <c r="JY30" i="6" s="1"/>
  <c r="JY29" i="6" s="1"/>
  <c r="JY28" i="6" s="1"/>
  <c r="JY27" i="6" s="1"/>
  <c r="JY26" i="6" s="1"/>
  <c r="JY25" i="6" s="1"/>
  <c r="JY24" i="6" s="1"/>
  <c r="JY23" i="6" s="1"/>
  <c r="JY22" i="6" s="1"/>
  <c r="JY21" i="6" s="1"/>
  <c r="JY20" i="6" s="1"/>
  <c r="JY19" i="6" s="1"/>
  <c r="JY18" i="6" s="1"/>
  <c r="JY17" i="6" s="1"/>
  <c r="JY16" i="6" s="1"/>
  <c r="JY15" i="6" s="1"/>
  <c r="JY14" i="6" s="1"/>
  <c r="JY13" i="6" s="1"/>
  <c r="JY12" i="6" s="1"/>
  <c r="JY11" i="6" s="1"/>
  <c r="JY10" i="6" s="1"/>
  <c r="JY9" i="6" s="1"/>
  <c r="JY8" i="6" s="1"/>
  <c r="JY7" i="6" s="1"/>
  <c r="JY6" i="6" s="1"/>
  <c r="JY5" i="6" s="1"/>
  <c r="JY4" i="6" s="1"/>
  <c r="JY3" i="6" s="1"/>
  <c r="JY2" i="6" s="1"/>
  <c r="KF35" i="6"/>
  <c r="KQ33" i="6"/>
  <c r="KQ32" i="6" s="1"/>
  <c r="KQ31" i="6" s="1"/>
  <c r="KQ30" i="6" s="1"/>
  <c r="KQ29" i="6" s="1"/>
  <c r="KQ28" i="6" s="1"/>
  <c r="KQ27" i="6" s="1"/>
  <c r="KQ26" i="6" s="1"/>
  <c r="KQ25" i="6" s="1"/>
  <c r="KQ24" i="6" s="1"/>
  <c r="KQ23" i="6" s="1"/>
  <c r="KQ22" i="6" s="1"/>
  <c r="KQ21" i="6" s="1"/>
  <c r="KQ20" i="6" s="1"/>
  <c r="KQ19" i="6" s="1"/>
  <c r="KQ18" i="6" s="1"/>
  <c r="KQ17" i="6" s="1"/>
  <c r="KQ16" i="6" s="1"/>
  <c r="KQ15" i="6" s="1"/>
  <c r="KQ14" i="6" s="1"/>
  <c r="KQ13" i="6" s="1"/>
  <c r="KQ12" i="6" s="1"/>
  <c r="KQ11" i="6" s="1"/>
  <c r="KQ10" i="6" s="1"/>
  <c r="KQ9" i="6" s="1"/>
  <c r="KQ8" i="6" s="1"/>
  <c r="KQ7" i="6" s="1"/>
  <c r="KQ6" i="6" s="1"/>
  <c r="KQ5" i="6" s="1"/>
  <c r="KQ4" i="6" s="1"/>
  <c r="KQ3" i="6" s="1"/>
  <c r="KQ2" i="6" s="1"/>
  <c r="KX32" i="6"/>
  <c r="LO29" i="6"/>
  <c r="LO28" i="6" s="1"/>
  <c r="LO27" i="6" s="1"/>
  <c r="LO26" i="6" s="1"/>
  <c r="LO25" i="6" s="1"/>
  <c r="LO24" i="6" s="1"/>
  <c r="LO23" i="6" s="1"/>
  <c r="LO22" i="6" s="1"/>
  <c r="LO21" i="6" s="1"/>
  <c r="LO20" i="6" s="1"/>
  <c r="LO19" i="6" s="1"/>
  <c r="LO18" i="6" s="1"/>
  <c r="LO17" i="6" s="1"/>
  <c r="LO16" i="6" s="1"/>
  <c r="LO15" i="6" s="1"/>
  <c r="LO14" i="6" s="1"/>
  <c r="LO13" i="6" s="1"/>
  <c r="LO12" i="6" s="1"/>
  <c r="LO11" i="6" s="1"/>
  <c r="LO10" i="6" s="1"/>
  <c r="LO9" i="6" s="1"/>
  <c r="LO8" i="6" s="1"/>
  <c r="LO7" i="6" s="1"/>
  <c r="LO6" i="6" s="1"/>
  <c r="LO5" i="6" s="1"/>
  <c r="LO4" i="6" s="1"/>
  <c r="LO3" i="6" s="1"/>
  <c r="LO2" i="6" s="1"/>
  <c r="KW32" i="6"/>
  <c r="KW31" i="6" s="1"/>
  <c r="KW30" i="6" s="1"/>
  <c r="KW29" i="6" s="1"/>
  <c r="KW28" i="6" s="1"/>
  <c r="KW27" i="6" s="1"/>
  <c r="KW26" i="6" s="1"/>
  <c r="KW25" i="6" s="1"/>
  <c r="KW24" i="6" s="1"/>
  <c r="KW23" i="6" s="1"/>
  <c r="KW22" i="6" s="1"/>
  <c r="KW21" i="6" s="1"/>
  <c r="KW20" i="6" s="1"/>
  <c r="KW19" i="6" s="1"/>
  <c r="KW18" i="6" s="1"/>
  <c r="KW17" i="6" s="1"/>
  <c r="KW16" i="6" s="1"/>
  <c r="KW15" i="6" s="1"/>
  <c r="KW14" i="6" s="1"/>
  <c r="KW13" i="6" s="1"/>
  <c r="KW12" i="6" s="1"/>
  <c r="KW11" i="6" s="1"/>
  <c r="KW10" i="6" s="1"/>
  <c r="KW9" i="6" s="1"/>
  <c r="KW8" i="6" s="1"/>
  <c r="KW7" i="6" s="1"/>
  <c r="KW6" i="6" s="1"/>
  <c r="KW5" i="6" s="1"/>
  <c r="KW4" i="6" s="1"/>
  <c r="KW3" i="6" s="1"/>
  <c r="KW2" i="6" s="1"/>
  <c r="LD31" i="6"/>
  <c r="LU28" i="6"/>
  <c r="LU27" i="6" s="1"/>
  <c r="LU26" i="6" s="1"/>
  <c r="LU25" i="6" s="1"/>
  <c r="LU24" i="6" s="1"/>
  <c r="LU23" i="6" s="1"/>
  <c r="LU22" i="6" s="1"/>
  <c r="LU21" i="6" s="1"/>
  <c r="LU20" i="6" s="1"/>
  <c r="LU19" i="6" s="1"/>
  <c r="LU18" i="6" s="1"/>
  <c r="LU17" i="6" s="1"/>
  <c r="LU16" i="6" s="1"/>
  <c r="LU15" i="6" s="1"/>
  <c r="LU14" i="6" s="1"/>
  <c r="LU13" i="6" s="1"/>
  <c r="LU12" i="6" s="1"/>
  <c r="LU11" i="6" s="1"/>
  <c r="LU10" i="6" s="1"/>
  <c r="LU9" i="6" s="1"/>
  <c r="LU8" i="6" s="1"/>
  <c r="LU7" i="6" s="1"/>
  <c r="LU6" i="6" s="1"/>
  <c r="LU5" i="6" s="1"/>
  <c r="LU4" i="6" s="1"/>
  <c r="LU3" i="6" s="1"/>
  <c r="LU2" i="6" s="1"/>
  <c r="KE35" i="6"/>
  <c r="KE34" i="6" s="1"/>
  <c r="KE33" i="6" s="1"/>
  <c r="KE32" i="6" s="1"/>
  <c r="KE31" i="6" s="1"/>
  <c r="KE30" i="6" s="1"/>
  <c r="KE29" i="6" s="1"/>
  <c r="KE28" i="6" s="1"/>
  <c r="KE27" i="6" s="1"/>
  <c r="KE26" i="6" s="1"/>
  <c r="KE25" i="6" s="1"/>
  <c r="KE24" i="6" s="1"/>
  <c r="KE23" i="6" s="1"/>
  <c r="KE22" i="6" s="1"/>
  <c r="KE21" i="6" s="1"/>
  <c r="KE20" i="6" s="1"/>
  <c r="KE19" i="6" s="1"/>
  <c r="KE18" i="6" s="1"/>
  <c r="KE17" i="6" s="1"/>
  <c r="KE16" i="6" s="1"/>
  <c r="KE15" i="6" s="1"/>
  <c r="KE14" i="6" s="1"/>
  <c r="KE13" i="6" s="1"/>
  <c r="KE12" i="6" s="1"/>
  <c r="KE11" i="6" s="1"/>
  <c r="KE10" i="6" s="1"/>
  <c r="KE9" i="6" s="1"/>
  <c r="KE8" i="6" s="1"/>
  <c r="KE7" i="6" s="1"/>
  <c r="KE6" i="6" s="1"/>
  <c r="KE5" i="6" s="1"/>
  <c r="KE4" i="6" s="1"/>
  <c r="KE3" i="6" s="1"/>
  <c r="KE2" i="6" s="1"/>
  <c r="LC31" i="6"/>
  <c r="LC30" i="6" s="1"/>
  <c r="LC29" i="6" s="1"/>
  <c r="LC28" i="6" s="1"/>
  <c r="LC27" i="6" s="1"/>
  <c r="LC26" i="6" s="1"/>
  <c r="LC25" i="6" s="1"/>
  <c r="LC24" i="6" s="1"/>
  <c r="LC23" i="6" s="1"/>
  <c r="LC22" i="6" s="1"/>
  <c r="LC21" i="6" s="1"/>
  <c r="LC20" i="6" s="1"/>
  <c r="LC19" i="6" s="1"/>
  <c r="LC18" i="6" s="1"/>
  <c r="LC17" i="6" s="1"/>
  <c r="LC16" i="6" s="1"/>
  <c r="LC15" i="6" s="1"/>
  <c r="LC14" i="6" s="1"/>
  <c r="LC13" i="6" s="1"/>
  <c r="LC12" i="6" s="1"/>
  <c r="LC11" i="6" s="1"/>
  <c r="LC10" i="6" s="1"/>
  <c r="LC9" i="6" s="1"/>
  <c r="LC8" i="6" s="1"/>
  <c r="LC7" i="6" s="1"/>
  <c r="LC6" i="6" s="1"/>
  <c r="LC5" i="6" s="1"/>
  <c r="LC4" i="6" s="1"/>
  <c r="LC3" i="6" s="1"/>
  <c r="LC2" i="6" s="1"/>
  <c r="LJ30" i="6"/>
  <c r="KL34" i="6"/>
  <c r="KR33" i="6"/>
  <c r="LI30" i="6"/>
  <c r="LI29" i="6" s="1"/>
  <c r="LI28" i="6" s="1"/>
  <c r="LI27" i="6" s="1"/>
  <c r="LI26" i="6" s="1"/>
  <c r="LI25" i="6" s="1"/>
  <c r="LI24" i="6" s="1"/>
  <c r="LI23" i="6" s="1"/>
  <c r="LI22" i="6" s="1"/>
  <c r="LI21" i="6" s="1"/>
  <c r="LI20" i="6" s="1"/>
  <c r="LI19" i="6" s="1"/>
  <c r="LI18" i="6" s="1"/>
  <c r="LI17" i="6" s="1"/>
  <c r="LI16" i="6" s="1"/>
  <c r="LI15" i="6" s="1"/>
  <c r="LI14" i="6" s="1"/>
  <c r="LI13" i="6" s="1"/>
  <c r="LI12" i="6" s="1"/>
  <c r="LI11" i="6" s="1"/>
  <c r="LI10" i="6" s="1"/>
  <c r="LI9" i="6" s="1"/>
  <c r="LI8" i="6" s="1"/>
  <c r="LI7" i="6" s="1"/>
  <c r="LI6" i="6" s="1"/>
  <c r="LI5" i="6" s="1"/>
  <c r="LI4" i="6" s="1"/>
  <c r="LI3" i="6" s="1"/>
  <c r="LI2" i="6" s="1"/>
  <c r="LP29" i="6"/>
  <c r="MG26" i="6"/>
  <c r="MG25" i="6" s="1"/>
  <c r="MG24" i="6" s="1"/>
  <c r="MG23" i="6" s="1"/>
  <c r="MG22" i="6" s="1"/>
  <c r="MG21" i="6" s="1"/>
  <c r="MG20" i="6" s="1"/>
  <c r="MG19" i="6" s="1"/>
  <c r="MG18" i="6" s="1"/>
  <c r="MG17" i="6" s="1"/>
  <c r="MG16" i="6" s="1"/>
  <c r="MG15" i="6" s="1"/>
  <c r="MG14" i="6" s="1"/>
  <c r="MG13" i="6" s="1"/>
  <c r="MG12" i="6" s="1"/>
  <c r="MG11" i="6" s="1"/>
  <c r="MG10" i="6" s="1"/>
  <c r="MG9" i="6" s="1"/>
  <c r="MG8" i="6" s="1"/>
  <c r="MG7" i="6" s="1"/>
  <c r="MG6" i="6" s="1"/>
  <c r="MG5" i="6" s="1"/>
  <c r="MG4" i="6" s="1"/>
  <c r="MG3" i="6" s="1"/>
  <c r="MG2" i="6" s="1"/>
  <c r="MN25" i="6"/>
  <c r="NE22" i="6"/>
  <c r="NE21" i="6" s="1"/>
  <c r="NE20" i="6" s="1"/>
  <c r="NE19" i="6" s="1"/>
  <c r="NE18" i="6" s="1"/>
  <c r="NE17" i="6" s="1"/>
  <c r="NE16" i="6" s="1"/>
  <c r="NE15" i="6" s="1"/>
  <c r="NE14" i="6" s="1"/>
  <c r="NE13" i="6" s="1"/>
  <c r="NE12" i="6" s="1"/>
  <c r="NE11" i="6" s="1"/>
  <c r="NE10" i="6" s="1"/>
  <c r="NE9" i="6" s="1"/>
  <c r="NE8" i="6" s="1"/>
  <c r="NE7" i="6" s="1"/>
  <c r="NE6" i="6" s="1"/>
  <c r="NE5" i="6" s="1"/>
  <c r="NE4" i="6" s="1"/>
  <c r="NE3" i="6" s="1"/>
  <c r="NE2" i="6" s="1"/>
  <c r="MM25" i="6"/>
  <c r="MM24" i="6" s="1"/>
  <c r="MM23" i="6" s="1"/>
  <c r="MM22" i="6" s="1"/>
  <c r="MM21" i="6" s="1"/>
  <c r="MM20" i="6" s="1"/>
  <c r="MM19" i="6" s="1"/>
  <c r="MM18" i="6" s="1"/>
  <c r="MM17" i="6" s="1"/>
  <c r="MM16" i="6" s="1"/>
  <c r="MM15" i="6" s="1"/>
  <c r="MM14" i="6" s="1"/>
  <c r="MM13" i="6" s="1"/>
  <c r="MM12" i="6" s="1"/>
  <c r="MM11" i="6" s="1"/>
  <c r="MM10" i="6" s="1"/>
  <c r="MM9" i="6" s="1"/>
  <c r="MM8" i="6" s="1"/>
  <c r="MM7" i="6" s="1"/>
  <c r="MM6" i="6" s="1"/>
  <c r="MM5" i="6" s="1"/>
  <c r="MM4" i="6" s="1"/>
  <c r="MM3" i="6" s="1"/>
  <c r="MM2" i="6" s="1"/>
  <c r="MT24" i="6"/>
  <c r="NK21" i="6"/>
  <c r="NK20" i="6" s="1"/>
  <c r="NK19" i="6" s="1"/>
  <c r="NK18" i="6" s="1"/>
  <c r="NK17" i="6" s="1"/>
  <c r="NK16" i="6" s="1"/>
  <c r="NK15" i="6" s="1"/>
  <c r="NK14" i="6" s="1"/>
  <c r="NK13" i="6" s="1"/>
  <c r="NK12" i="6" s="1"/>
  <c r="NK11" i="6" s="1"/>
  <c r="NK10" i="6" s="1"/>
  <c r="NK9" i="6" s="1"/>
  <c r="NK8" i="6" s="1"/>
  <c r="NK7" i="6" s="1"/>
  <c r="NK6" i="6" s="1"/>
  <c r="NK5" i="6" s="1"/>
  <c r="NK4" i="6" s="1"/>
  <c r="NK3" i="6" s="1"/>
  <c r="NK2" i="6" s="1"/>
  <c r="LV28" i="6"/>
  <c r="MB27" i="6"/>
  <c r="MS24" i="6"/>
  <c r="MS23" i="6" s="1"/>
  <c r="MS22" i="6" s="1"/>
  <c r="MS21" i="6" s="1"/>
  <c r="MS20" i="6" s="1"/>
  <c r="MS19" i="6" s="1"/>
  <c r="MS18" i="6" s="1"/>
  <c r="MS17" i="6" s="1"/>
  <c r="MS16" i="6" s="1"/>
  <c r="MS15" i="6" s="1"/>
  <c r="MS14" i="6" s="1"/>
  <c r="MS13" i="6" s="1"/>
  <c r="MS12" i="6" s="1"/>
  <c r="MS11" i="6" s="1"/>
  <c r="MS10" i="6" s="1"/>
  <c r="MS9" i="6" s="1"/>
  <c r="MS8" i="6" s="1"/>
  <c r="MS7" i="6" s="1"/>
  <c r="MS6" i="6" s="1"/>
  <c r="MS5" i="6" s="1"/>
  <c r="MS4" i="6" s="1"/>
  <c r="MS3" i="6" s="1"/>
  <c r="MS2" i="6" s="1"/>
  <c r="MZ23" i="6"/>
  <c r="MA27" i="6"/>
  <c r="MA26" i="6" s="1"/>
  <c r="MA25" i="6" s="1"/>
  <c r="MA24" i="6" s="1"/>
  <c r="MA23" i="6" s="1"/>
  <c r="MA22" i="6" s="1"/>
  <c r="MA21" i="6" s="1"/>
  <c r="MA20" i="6" s="1"/>
  <c r="MA19" i="6" s="1"/>
  <c r="MA18" i="6" s="1"/>
  <c r="MA17" i="6" s="1"/>
  <c r="MA16" i="6" s="1"/>
  <c r="MA15" i="6" s="1"/>
  <c r="MA14" i="6" s="1"/>
  <c r="MA13" i="6" s="1"/>
  <c r="MA12" i="6" s="1"/>
  <c r="MA11" i="6" s="1"/>
  <c r="MA10" i="6" s="1"/>
  <c r="MA9" i="6" s="1"/>
  <c r="MA8" i="6" s="1"/>
  <c r="MA7" i="6" s="1"/>
  <c r="MA6" i="6" s="1"/>
  <c r="MA5" i="6" s="1"/>
  <c r="MA4" i="6" s="1"/>
  <c r="MA3" i="6" s="1"/>
  <c r="MA2" i="6" s="1"/>
  <c r="MH26" i="6"/>
  <c r="MY23" i="6"/>
  <c r="MY22" i="6" s="1"/>
  <c r="MY21" i="6" s="1"/>
  <c r="MY20" i="6" s="1"/>
  <c r="MY19" i="6" s="1"/>
  <c r="MY18" i="6" s="1"/>
  <c r="MY17" i="6" s="1"/>
  <c r="MY16" i="6" s="1"/>
  <c r="MY15" i="6" s="1"/>
  <c r="MY14" i="6" s="1"/>
  <c r="MY13" i="6" s="1"/>
  <c r="MY12" i="6" s="1"/>
  <c r="MY11" i="6" s="1"/>
  <c r="MY10" i="6" s="1"/>
  <c r="MY9" i="6" s="1"/>
  <c r="MY8" i="6" s="1"/>
  <c r="MY7" i="6" s="1"/>
  <c r="MY6" i="6" s="1"/>
  <c r="MY5" i="6" s="1"/>
  <c r="MY4" i="6" s="1"/>
  <c r="MY3" i="6" s="1"/>
  <c r="MY2" i="6" s="1"/>
  <c r="NF22" i="6"/>
  <c r="NR20" i="6"/>
  <c r="OI17" i="6"/>
  <c r="OI16" i="6" s="1"/>
  <c r="OI15" i="6" s="1"/>
  <c r="OI14" i="6" s="1"/>
  <c r="OI13" i="6" s="1"/>
  <c r="OI12" i="6" s="1"/>
  <c r="OI11" i="6" s="1"/>
  <c r="OI10" i="6" s="1"/>
  <c r="OI9" i="6" s="1"/>
  <c r="OI8" i="6" s="1"/>
  <c r="OI7" i="6" s="1"/>
  <c r="OI6" i="6" s="1"/>
  <c r="OI5" i="6" s="1"/>
  <c r="OI4" i="6" s="1"/>
  <c r="OI3" i="6" s="1"/>
  <c r="OI2" i="6" s="1"/>
  <c r="OP16" i="6"/>
  <c r="NQ20" i="6"/>
  <c r="NQ19" i="6" s="1"/>
  <c r="NQ18" i="6" s="1"/>
  <c r="NQ17" i="6" s="1"/>
  <c r="NQ16" i="6" s="1"/>
  <c r="NQ15" i="6" s="1"/>
  <c r="NQ14" i="6" s="1"/>
  <c r="NQ13" i="6" s="1"/>
  <c r="NQ12" i="6" s="1"/>
  <c r="NQ11" i="6" s="1"/>
  <c r="NQ10" i="6" s="1"/>
  <c r="NQ9" i="6" s="1"/>
  <c r="NQ8" i="6" s="1"/>
  <c r="NQ7" i="6" s="1"/>
  <c r="NQ6" i="6" s="1"/>
  <c r="NQ5" i="6" s="1"/>
  <c r="NQ4" i="6" s="1"/>
  <c r="NQ3" i="6" s="1"/>
  <c r="NQ2" i="6" s="1"/>
  <c r="NX19" i="6"/>
  <c r="OO16" i="6"/>
  <c r="OO15" i="6" s="1"/>
  <c r="OO14" i="6" s="1"/>
  <c r="OO13" i="6" s="1"/>
  <c r="OO12" i="6" s="1"/>
  <c r="OO11" i="6" s="1"/>
  <c r="OO10" i="6" s="1"/>
  <c r="OO9" i="6" s="1"/>
  <c r="OO8" i="6" s="1"/>
  <c r="OO7" i="6" s="1"/>
  <c r="OO6" i="6" s="1"/>
  <c r="OO5" i="6" s="1"/>
  <c r="OO4" i="6" s="1"/>
  <c r="OO3" i="6" s="1"/>
  <c r="OO2" i="6" s="1"/>
  <c r="OV15" i="6"/>
  <c r="PM12" i="6"/>
  <c r="PM11" i="6" s="1"/>
  <c r="PM10" i="6" s="1"/>
  <c r="PM9" i="6" s="1"/>
  <c r="PM8" i="6" s="1"/>
  <c r="PM7" i="6" s="1"/>
  <c r="PM6" i="6" s="1"/>
  <c r="PM5" i="6" s="1"/>
  <c r="PM4" i="6" s="1"/>
  <c r="PM3" i="6" s="1"/>
  <c r="PM2" i="6" s="1"/>
  <c r="PT11" i="6"/>
  <c r="NW19" i="6"/>
  <c r="NW18" i="6" s="1"/>
  <c r="NW17" i="6" s="1"/>
  <c r="NW16" i="6" s="1"/>
  <c r="NW15" i="6" s="1"/>
  <c r="NW14" i="6" s="1"/>
  <c r="NW13" i="6" s="1"/>
  <c r="NW12" i="6" s="1"/>
  <c r="NW11" i="6" s="1"/>
  <c r="NW10" i="6" s="1"/>
  <c r="NW9" i="6" s="1"/>
  <c r="NW8" i="6" s="1"/>
  <c r="NW7" i="6" s="1"/>
  <c r="NW6" i="6" s="1"/>
  <c r="NW5" i="6" s="1"/>
  <c r="NW4" i="6" s="1"/>
  <c r="NW3" i="6" s="1"/>
  <c r="NW2" i="6" s="1"/>
  <c r="OD18" i="6"/>
  <c r="OU15" i="6"/>
  <c r="OU14" i="6" s="1"/>
  <c r="OU13" i="6" s="1"/>
  <c r="OU12" i="6" s="1"/>
  <c r="OU11" i="6" s="1"/>
  <c r="OU10" i="6" s="1"/>
  <c r="OU9" i="6" s="1"/>
  <c r="OU8" i="6" s="1"/>
  <c r="OU7" i="6" s="1"/>
  <c r="OU6" i="6" s="1"/>
  <c r="OU5" i="6" s="1"/>
  <c r="OU4" i="6" s="1"/>
  <c r="OU3" i="6" s="1"/>
  <c r="OU2" i="6" s="1"/>
  <c r="PB14" i="6"/>
  <c r="NL21" i="6"/>
  <c r="OC18" i="6"/>
  <c r="OC17" i="6" s="1"/>
  <c r="OC16" i="6" s="1"/>
  <c r="OC15" i="6" s="1"/>
  <c r="OC14" i="6" s="1"/>
  <c r="OC13" i="6" s="1"/>
  <c r="OC12" i="6" s="1"/>
  <c r="OC11" i="6" s="1"/>
  <c r="OC10" i="6" s="1"/>
  <c r="OC9" i="6" s="1"/>
  <c r="OC8" i="6" s="1"/>
  <c r="OC7" i="6" s="1"/>
  <c r="OC6" i="6" s="1"/>
  <c r="OC5" i="6" s="1"/>
  <c r="OC4" i="6" s="1"/>
  <c r="OC3" i="6" s="1"/>
  <c r="OC2" i="6" s="1"/>
  <c r="OJ17" i="6"/>
  <c r="PA14" i="6"/>
  <c r="PA13" i="6" s="1"/>
  <c r="PA12" i="6" s="1"/>
  <c r="PA11" i="6" s="1"/>
  <c r="PA10" i="6" s="1"/>
  <c r="PA9" i="6" s="1"/>
  <c r="PA8" i="6" s="1"/>
  <c r="PA7" i="6" s="1"/>
  <c r="PA6" i="6" s="1"/>
  <c r="PA5" i="6" s="1"/>
  <c r="PA4" i="6" s="1"/>
  <c r="PA3" i="6" s="1"/>
  <c r="PA2" i="6" s="1"/>
  <c r="PH13" i="6"/>
  <c r="PG13" i="6"/>
  <c r="PG12" i="6" s="1"/>
  <c r="PG11" i="6" s="1"/>
  <c r="PG10" i="6" s="1"/>
  <c r="PG9" i="6" s="1"/>
  <c r="PG8" i="6" s="1"/>
  <c r="PG7" i="6" s="1"/>
  <c r="PG6" i="6" s="1"/>
  <c r="PG5" i="6" s="1"/>
  <c r="PG4" i="6" s="1"/>
  <c r="PG3" i="6" s="1"/>
  <c r="PG2" i="6" s="1"/>
  <c r="QK8" i="6"/>
  <c r="QK7" i="6" s="1"/>
  <c r="QK6" i="6" s="1"/>
  <c r="QK5" i="6" s="1"/>
  <c r="QK4" i="6" s="1"/>
  <c r="QK3" i="6" s="1"/>
  <c r="QK2" i="6" s="1"/>
  <c r="QR7" i="6"/>
  <c r="PS11" i="6"/>
  <c r="PS10" i="6" s="1"/>
  <c r="PS9" i="6" s="1"/>
  <c r="PS8" i="6" s="1"/>
  <c r="PS7" i="6" s="1"/>
  <c r="PS6" i="6" s="1"/>
  <c r="PS5" i="6" s="1"/>
  <c r="PS4" i="6" s="1"/>
  <c r="PS3" i="6" s="1"/>
  <c r="PS2" i="6" s="1"/>
  <c r="PZ10" i="6"/>
  <c r="QQ7" i="6"/>
  <c r="QQ6" i="6" s="1"/>
  <c r="QQ5" i="6" s="1"/>
  <c r="QQ4" i="6" s="1"/>
  <c r="QQ3" i="6" s="1"/>
  <c r="QQ2" i="6" s="1"/>
  <c r="PY10" i="6"/>
  <c r="PY9" i="6" s="1"/>
  <c r="PY8" i="6" s="1"/>
  <c r="PY7" i="6" s="1"/>
  <c r="PY6" i="6" s="1"/>
  <c r="PY5" i="6" s="1"/>
  <c r="PY4" i="6" s="1"/>
  <c r="PY3" i="6" s="1"/>
  <c r="PY2" i="6" s="1"/>
  <c r="QF9" i="6"/>
  <c r="QL8" i="6"/>
  <c r="PN12" i="6"/>
  <c r="QE9" i="6"/>
  <c r="QE8" i="6" s="1"/>
  <c r="QE7" i="6" s="1"/>
  <c r="QE6" i="6" s="1"/>
  <c r="QE5" i="6" s="1"/>
  <c r="QE4" i="6" s="1"/>
  <c r="QE3" i="6" s="1"/>
  <c r="QE2" i="6" s="1"/>
  <c r="F226" i="1"/>
  <c r="F225" i="1" s="1"/>
  <c r="F224" i="1" s="1"/>
  <c r="F223" i="1" s="1"/>
  <c r="F222" i="1" s="1"/>
  <c r="F221" i="1" s="1"/>
  <c r="F220" i="1" s="1"/>
  <c r="F219" i="1" s="1"/>
  <c r="F218" i="1" s="1"/>
  <c r="F217" i="1" s="1"/>
  <c r="F216" i="1" s="1"/>
  <c r="F215" i="1" s="1"/>
  <c r="F214" i="1" s="1"/>
  <c r="F213" i="1" s="1"/>
  <c r="F212" i="1" s="1"/>
  <c r="F211" i="1" s="1"/>
  <c r="F210" i="1" s="1"/>
  <c r="F209" i="1" s="1"/>
  <c r="F208" i="1" s="1"/>
  <c r="F207" i="1" s="1"/>
  <c r="F206" i="1" s="1"/>
  <c r="F205" i="1" s="1"/>
  <c r="F204" i="1" s="1"/>
  <c r="F203" i="1" s="1"/>
  <c r="F202" i="1" s="1"/>
  <c r="F201" i="1" s="1"/>
  <c r="F200" i="1" s="1"/>
  <c r="F199" i="1" s="1"/>
  <c r="F198" i="1" s="1"/>
  <c r="F197" i="1" s="1"/>
  <c r="F196" i="1" s="1"/>
  <c r="F195" i="1" s="1"/>
  <c r="F194" i="1" s="1"/>
  <c r="F193" i="1" s="1"/>
  <c r="F192" i="1" s="1"/>
  <c r="F191" i="1" s="1"/>
  <c r="F190" i="1" s="1"/>
  <c r="F189" i="1" s="1"/>
  <c r="F188" i="1" s="1"/>
  <c r="F187" i="1" s="1"/>
  <c r="F186" i="1" s="1"/>
  <c r="F185" i="1" s="1"/>
  <c r="F184" i="1" s="1"/>
  <c r="F183" i="1" s="1"/>
  <c r="F182" i="1" s="1"/>
  <c r="F181" i="1" s="1"/>
  <c r="F180" i="1" s="1"/>
  <c r="F179" i="1" s="1"/>
  <c r="F178" i="1" s="1"/>
  <c r="F177" i="1" s="1"/>
  <c r="F176" i="1" s="1"/>
  <c r="F175" i="1" s="1"/>
  <c r="F174" i="1" s="1"/>
  <c r="F173" i="1" s="1"/>
  <c r="F172" i="1" s="1"/>
  <c r="F171" i="1" s="1"/>
  <c r="F170" i="1" s="1"/>
  <c r="F169" i="1" s="1"/>
  <c r="F168" i="1" s="1"/>
  <c r="F167" i="1" s="1"/>
  <c r="F166" i="1" s="1"/>
  <c r="F165" i="1" s="1"/>
  <c r="F164" i="1" s="1"/>
  <c r="F163" i="1" s="1"/>
  <c r="F162" i="1" s="1"/>
  <c r="F161" i="1" s="1"/>
  <c r="F160" i="1" s="1"/>
  <c r="F159" i="1" s="1"/>
  <c r="F158" i="1" s="1"/>
  <c r="F157" i="1" s="1"/>
  <c r="F156" i="1" s="1"/>
  <c r="F155" i="1" s="1"/>
  <c r="F154" i="1" s="1"/>
  <c r="F153" i="1" s="1"/>
  <c r="F152" i="1" s="1"/>
  <c r="F151" i="1" s="1"/>
  <c r="F150" i="1" s="1"/>
  <c r="F149" i="1" s="1"/>
  <c r="F148" i="1" s="1"/>
  <c r="F147" i="1" s="1"/>
  <c r="F146" i="1" s="1"/>
  <c r="F145" i="1" s="1"/>
  <c r="F144" i="1" s="1"/>
  <c r="F143" i="1" s="1"/>
  <c r="F142" i="1" s="1"/>
  <c r="F141" i="1" s="1"/>
  <c r="F140" i="1" s="1"/>
  <c r="F139" i="1" s="1"/>
  <c r="F227" i="1"/>
  <c r="MH24" i="8" l="1"/>
  <c r="EF60" i="7"/>
  <c r="N83" i="1"/>
  <c r="J88" i="8"/>
  <c r="Q86" i="9"/>
  <c r="Q85" i="9" s="1"/>
  <c r="ER58" i="9"/>
  <c r="ER57" i="9" s="1"/>
  <c r="Q86" i="7"/>
  <c r="Q85" i="7" s="1"/>
  <c r="MC26" i="8"/>
  <c r="DN61" i="8"/>
  <c r="DO61" i="8" s="1"/>
  <c r="LW27" i="8"/>
  <c r="IP41" i="9"/>
  <c r="NA23" i="8"/>
  <c r="MZ22" i="8"/>
  <c r="NM21" i="8"/>
  <c r="NL20" i="8"/>
  <c r="KY32" i="8"/>
  <c r="KX31" i="8"/>
  <c r="IE44" i="8"/>
  <c r="ID43" i="8"/>
  <c r="IQ42" i="8"/>
  <c r="IP41" i="8"/>
  <c r="GO51" i="8"/>
  <c r="GN50" i="8"/>
  <c r="FK56" i="8"/>
  <c r="FJ55" i="8"/>
  <c r="N88" i="8"/>
  <c r="M87" i="8"/>
  <c r="QM8" i="8"/>
  <c r="QL7" i="8"/>
  <c r="PO12" i="8"/>
  <c r="PN11" i="8"/>
  <c r="OE18" i="8"/>
  <c r="OD17" i="8"/>
  <c r="LK30" i="8"/>
  <c r="LJ29" i="8"/>
  <c r="J87" i="1"/>
  <c r="I86" i="1"/>
  <c r="I85" i="1" s="1"/>
  <c r="I84" i="1" s="1"/>
  <c r="I83" i="1" s="1"/>
  <c r="I82" i="1" s="1"/>
  <c r="I81" i="1" s="1"/>
  <c r="I80" i="1" s="1"/>
  <c r="I79" i="1" s="1"/>
  <c r="I78" i="1" s="1"/>
  <c r="I77" i="1" s="1"/>
  <c r="I76" i="1" s="1"/>
  <c r="I75" i="1" s="1"/>
  <c r="I74" i="1" s="1"/>
  <c r="I73" i="1" s="1"/>
  <c r="I72" i="1" s="1"/>
  <c r="I71" i="1" s="1"/>
  <c r="I70" i="1" s="1"/>
  <c r="I69" i="1" s="1"/>
  <c r="I68" i="1" s="1"/>
  <c r="I67" i="1" s="1"/>
  <c r="I66" i="1" s="1"/>
  <c r="I65" i="1" s="1"/>
  <c r="I64" i="1" s="1"/>
  <c r="I63" i="1" s="1"/>
  <c r="I62" i="1" s="1"/>
  <c r="I61" i="1" s="1"/>
  <c r="I60" i="1" s="1"/>
  <c r="I59" i="1" s="1"/>
  <c r="I58" i="1" s="1"/>
  <c r="I57" i="1" s="1"/>
  <c r="I56" i="1" s="1"/>
  <c r="I55" i="1" s="1"/>
  <c r="I54" i="1" s="1"/>
  <c r="I53" i="1" s="1"/>
  <c r="I52" i="1" s="1"/>
  <c r="I51" i="1" s="1"/>
  <c r="I50" i="1" s="1"/>
  <c r="I49" i="1" s="1"/>
  <c r="I48" i="1" s="1"/>
  <c r="I47" i="1" s="1"/>
  <c r="I46" i="1" s="1"/>
  <c r="I45" i="1" s="1"/>
  <c r="I44" i="1" s="1"/>
  <c r="I43" i="1" s="1"/>
  <c r="I42" i="1" s="1"/>
  <c r="I41" i="1" s="1"/>
  <c r="I40" i="1" s="1"/>
  <c r="I39" i="1" s="1"/>
  <c r="I38" i="1" s="1"/>
  <c r="I37" i="1" s="1"/>
  <c r="I36" i="1" s="1"/>
  <c r="I35" i="1" s="1"/>
  <c r="I34" i="1" s="1"/>
  <c r="I33" i="1" s="1"/>
  <c r="I32" i="1" s="1"/>
  <c r="I31" i="1" s="1"/>
  <c r="I30" i="1" s="1"/>
  <c r="I29" i="1" s="1"/>
  <c r="I28" i="1" s="1"/>
  <c r="I27" i="1" s="1"/>
  <c r="I26" i="1" s="1"/>
  <c r="I25" i="1" s="1"/>
  <c r="I24" i="1" s="1"/>
  <c r="I23" i="1" s="1"/>
  <c r="I22" i="1" s="1"/>
  <c r="I21" i="1" s="1"/>
  <c r="I20" i="1" s="1"/>
  <c r="I19" i="1" s="1"/>
  <c r="I18" i="1" s="1"/>
  <c r="I17" i="1" s="1"/>
  <c r="I16" i="1" s="1"/>
  <c r="I15" i="1" s="1"/>
  <c r="I14" i="1" s="1"/>
  <c r="I13" i="1" s="1"/>
  <c r="I12" i="1" s="1"/>
  <c r="I11" i="1" s="1"/>
  <c r="I10" i="1" s="1"/>
  <c r="I9" i="1" s="1"/>
  <c r="I8" i="1" s="1"/>
  <c r="I7" i="1" s="1"/>
  <c r="I6" i="1" s="1"/>
  <c r="I5" i="1" s="1"/>
  <c r="I4" i="1" s="1"/>
  <c r="I3" i="1" s="1"/>
  <c r="I2" i="1" s="1"/>
  <c r="KA36" i="8"/>
  <c r="JZ35" i="8"/>
  <c r="HS46" i="8"/>
  <c r="HR45" i="8"/>
  <c r="DZ61" i="8"/>
  <c r="EA62" i="8"/>
  <c r="FQ55" i="8"/>
  <c r="FP54" i="8"/>
  <c r="PH12" i="8"/>
  <c r="PI13" i="8"/>
  <c r="LD30" i="8"/>
  <c r="LE31" i="8"/>
  <c r="OW15" i="8"/>
  <c r="OV14" i="8"/>
  <c r="JH38" i="8"/>
  <c r="JI39" i="8"/>
  <c r="QG9" i="8"/>
  <c r="QF8" i="8"/>
  <c r="NX18" i="8"/>
  <c r="NY19" i="8"/>
  <c r="MT23" i="8"/>
  <c r="MU24" i="8"/>
  <c r="KG35" i="8"/>
  <c r="KF34" i="8"/>
  <c r="GI52" i="8"/>
  <c r="GH51" i="8"/>
  <c r="KL32" i="8"/>
  <c r="KM32" i="8" s="1"/>
  <c r="KR32" i="9"/>
  <c r="E88" i="1"/>
  <c r="E87" i="1" s="1"/>
  <c r="E86" i="1" s="1"/>
  <c r="E85" i="1" s="1"/>
  <c r="E84" i="1" s="1"/>
  <c r="E83" i="1" s="1"/>
  <c r="E82" i="1" s="1"/>
  <c r="E81" i="1" s="1"/>
  <c r="E80" i="1" s="1"/>
  <c r="E79" i="1" s="1"/>
  <c r="E78" i="1" s="1"/>
  <c r="E77" i="1" s="1"/>
  <c r="E76" i="1" s="1"/>
  <c r="E75" i="1" s="1"/>
  <c r="E74" i="1" s="1"/>
  <c r="E73" i="1" s="1"/>
  <c r="E72" i="1" s="1"/>
  <c r="E71" i="1" s="1"/>
  <c r="E70" i="1" s="1"/>
  <c r="E69" i="1" s="1"/>
  <c r="E68" i="1" s="1"/>
  <c r="E67" i="1" s="1"/>
  <c r="E66" i="1" s="1"/>
  <c r="E65" i="1" s="1"/>
  <c r="E64" i="1" s="1"/>
  <c r="E63" i="1" s="1"/>
  <c r="E62" i="1" s="1"/>
  <c r="E61" i="1" s="1"/>
  <c r="E60" i="1" s="1"/>
  <c r="E59" i="1" s="1"/>
  <c r="E58" i="1" s="1"/>
  <c r="E57" i="1" s="1"/>
  <c r="E56" i="1" s="1"/>
  <c r="E55" i="1" s="1"/>
  <c r="E54" i="1" s="1"/>
  <c r="E53" i="1" s="1"/>
  <c r="E52" i="1" s="1"/>
  <c r="E51" i="1" s="1"/>
  <c r="E50" i="1" s="1"/>
  <c r="E49" i="1" s="1"/>
  <c r="E48" i="1" s="1"/>
  <c r="E47" i="1" s="1"/>
  <c r="E46" i="1" s="1"/>
  <c r="E45" i="1" s="1"/>
  <c r="E44" i="1" s="1"/>
  <c r="E43" i="1" s="1"/>
  <c r="E42" i="1" s="1"/>
  <c r="E41" i="1" s="1"/>
  <c r="E40" i="1" s="1"/>
  <c r="E39" i="1" s="1"/>
  <c r="E38" i="1" s="1"/>
  <c r="E37" i="1" s="1"/>
  <c r="E36" i="1" s="1"/>
  <c r="E35" i="1" s="1"/>
  <c r="E34" i="1" s="1"/>
  <c r="E33" i="1" s="1"/>
  <c r="E32" i="1" s="1"/>
  <c r="E31" i="1" s="1"/>
  <c r="E30" i="1" s="1"/>
  <c r="E29" i="1" s="1"/>
  <c r="E28" i="1" s="1"/>
  <c r="E27" i="1" s="1"/>
  <c r="E26" i="1" s="1"/>
  <c r="E25" i="1" s="1"/>
  <c r="E24" i="1" s="1"/>
  <c r="E23" i="1" s="1"/>
  <c r="E22" i="1" s="1"/>
  <c r="E21" i="1" s="1"/>
  <c r="E20" i="1" s="1"/>
  <c r="E19" i="1" s="1"/>
  <c r="E18" i="1" s="1"/>
  <c r="E17" i="1" s="1"/>
  <c r="E16" i="1" s="1"/>
  <c r="E15" i="1" s="1"/>
  <c r="E14" i="1" s="1"/>
  <c r="E13" i="1" s="1"/>
  <c r="E12" i="1" s="1"/>
  <c r="E11" i="1" s="1"/>
  <c r="E10" i="1" s="1"/>
  <c r="E9" i="1" s="1"/>
  <c r="E8" i="1" s="1"/>
  <c r="E7" i="1" s="1"/>
  <c r="E6" i="1" s="1"/>
  <c r="E5" i="1" s="1"/>
  <c r="E4" i="1" s="1"/>
  <c r="E3" i="1" s="1"/>
  <c r="E2" i="1" s="1"/>
  <c r="F89" i="1"/>
  <c r="JO38" i="8"/>
  <c r="JN37" i="8"/>
  <c r="HA49" i="8"/>
  <c r="GZ48" i="8"/>
  <c r="DH64" i="8"/>
  <c r="DI65" i="8"/>
  <c r="NG22" i="8"/>
  <c r="NF21" i="8"/>
  <c r="HM47" i="8"/>
  <c r="HL46" i="8"/>
  <c r="DU63" i="8"/>
  <c r="DT62" i="8"/>
  <c r="MO25" i="8"/>
  <c r="MN24" i="8"/>
  <c r="NS20" i="8"/>
  <c r="NR19" i="8"/>
  <c r="QA10" i="8"/>
  <c r="PZ9" i="8"/>
  <c r="JC40" i="8"/>
  <c r="JB39" i="8"/>
  <c r="HF47" i="8"/>
  <c r="HG48" i="8"/>
  <c r="F90" i="8"/>
  <c r="E89" i="8"/>
  <c r="OQ16" i="8"/>
  <c r="OP15" i="8"/>
  <c r="PC14" i="8"/>
  <c r="PB13" i="8"/>
  <c r="IK43" i="8"/>
  <c r="IJ42" i="8"/>
  <c r="CW67" i="8"/>
  <c r="CV66" i="8"/>
  <c r="GT49" i="8"/>
  <c r="GU50" i="8"/>
  <c r="QS7" i="8"/>
  <c r="QR6" i="8"/>
  <c r="LQ29" i="8"/>
  <c r="LP28" i="8"/>
  <c r="PU11" i="8"/>
  <c r="PT10" i="8"/>
  <c r="OK17" i="8"/>
  <c r="OJ16" i="8"/>
  <c r="IV40" i="8"/>
  <c r="IW41" i="8"/>
  <c r="EY58" i="8"/>
  <c r="EX57" i="8"/>
  <c r="ER60" i="7"/>
  <c r="ES60" i="7" s="1"/>
  <c r="EQ59" i="7"/>
  <c r="EQ58" i="7" s="1"/>
  <c r="EQ57" i="7" s="1"/>
  <c r="EQ56" i="7" s="1"/>
  <c r="EQ55" i="7" s="1"/>
  <c r="EQ54" i="7" s="1"/>
  <c r="EQ53" i="7" s="1"/>
  <c r="EQ52" i="7" s="1"/>
  <c r="EQ51" i="7" s="1"/>
  <c r="EQ50" i="7" s="1"/>
  <c r="EQ49" i="7" s="1"/>
  <c r="EQ48" i="7" s="1"/>
  <c r="EQ47" i="7" s="1"/>
  <c r="EQ46" i="7" s="1"/>
  <c r="EQ45" i="7" s="1"/>
  <c r="EQ44" i="7" s="1"/>
  <c r="EQ43" i="7" s="1"/>
  <c r="EQ42" i="7" s="1"/>
  <c r="EQ41" i="7" s="1"/>
  <c r="EQ40" i="7" s="1"/>
  <c r="EQ39" i="7" s="1"/>
  <c r="EQ38" i="7" s="1"/>
  <c r="EQ37" i="7" s="1"/>
  <c r="EQ36" i="7" s="1"/>
  <c r="EQ35" i="7" s="1"/>
  <c r="EQ34" i="7" s="1"/>
  <c r="EQ33" i="7" s="1"/>
  <c r="EQ32" i="7" s="1"/>
  <c r="EQ31" i="7" s="1"/>
  <c r="EQ30" i="7" s="1"/>
  <c r="EQ29" i="7" s="1"/>
  <c r="EQ28" i="7" s="1"/>
  <c r="EQ27" i="7" s="1"/>
  <c r="EQ26" i="7" s="1"/>
  <c r="EQ25" i="7" s="1"/>
  <c r="EQ24" i="7" s="1"/>
  <c r="EQ23" i="7" s="1"/>
  <c r="EQ22" i="7" s="1"/>
  <c r="EQ21" i="7" s="1"/>
  <c r="EQ20" i="7" s="1"/>
  <c r="EQ19" i="7" s="1"/>
  <c r="EQ18" i="7" s="1"/>
  <c r="EQ17" i="7" s="1"/>
  <c r="EQ16" i="7" s="1"/>
  <c r="EQ15" i="7" s="1"/>
  <c r="EQ14" i="7" s="1"/>
  <c r="EQ13" i="7" s="1"/>
  <c r="EQ12" i="7" s="1"/>
  <c r="EQ11" i="7" s="1"/>
  <c r="EQ10" i="7" s="1"/>
  <c r="EQ9" i="7" s="1"/>
  <c r="EQ8" i="7" s="1"/>
  <c r="EQ7" i="7" s="1"/>
  <c r="EQ6" i="7" s="1"/>
  <c r="EQ5" i="7" s="1"/>
  <c r="EQ4" i="7" s="1"/>
  <c r="EQ3" i="7" s="1"/>
  <c r="EQ2" i="7" s="1"/>
  <c r="GO51" i="7"/>
  <c r="GN50" i="7"/>
  <c r="ES59" i="7"/>
  <c r="ER58" i="7"/>
  <c r="PZ9" i="7"/>
  <c r="QA10" i="7"/>
  <c r="GB52" i="7"/>
  <c r="GC53" i="7"/>
  <c r="CW67" i="7"/>
  <c r="CV66" i="7"/>
  <c r="FK56" i="9"/>
  <c r="FJ55" i="9"/>
  <c r="OK17" i="7"/>
  <c r="OJ16" i="7"/>
  <c r="GI52" i="7"/>
  <c r="GH51" i="7"/>
  <c r="FE57" i="7"/>
  <c r="FD56" i="7"/>
  <c r="LP28" i="7"/>
  <c r="LQ29" i="7"/>
  <c r="FW54" i="7"/>
  <c r="FV53" i="7"/>
  <c r="PI13" i="7"/>
  <c r="PH12" i="7"/>
  <c r="QL7" i="7"/>
  <c r="QM8" i="7"/>
  <c r="MC27" i="7"/>
  <c r="MB26" i="7"/>
  <c r="OE18" i="7"/>
  <c r="OD17" i="7"/>
  <c r="JC40" i="7"/>
  <c r="JB39" i="7"/>
  <c r="KX31" i="7"/>
  <c r="KY32" i="7"/>
  <c r="JO38" i="7"/>
  <c r="JN37" i="7"/>
  <c r="HY45" i="7"/>
  <c r="HX44" i="7"/>
  <c r="EM60" i="7"/>
  <c r="EL59" i="7"/>
  <c r="PU11" i="7"/>
  <c r="PT10" i="7"/>
  <c r="OP15" i="7"/>
  <c r="OQ16" i="7"/>
  <c r="FQ55" i="7"/>
  <c r="FP54" i="7"/>
  <c r="DO64" i="7"/>
  <c r="DN63" i="7"/>
  <c r="EG61" i="9"/>
  <c r="EF60" i="9"/>
  <c r="LQ29" i="9"/>
  <c r="LP28" i="9"/>
  <c r="LK30" i="9"/>
  <c r="LJ29" i="9"/>
  <c r="QM8" i="9"/>
  <c r="QL7" i="9"/>
  <c r="MN24" i="9"/>
  <c r="MO25" i="9"/>
  <c r="DU63" i="9"/>
  <c r="DT62" i="9"/>
  <c r="OW15" i="9"/>
  <c r="OV14" i="9"/>
  <c r="HG48" i="9"/>
  <c r="HF47" i="9"/>
  <c r="PN11" i="9"/>
  <c r="PO12" i="9"/>
  <c r="OE18" i="9"/>
  <c r="OD17" i="9"/>
  <c r="MC27" i="9"/>
  <c r="MB26" i="9"/>
  <c r="KG35" i="9"/>
  <c r="KF34" i="9"/>
  <c r="HA49" i="9"/>
  <c r="GZ48" i="9"/>
  <c r="FQ55" i="9"/>
  <c r="FP54" i="9"/>
  <c r="DN63" i="9"/>
  <c r="DO64" i="9"/>
  <c r="MU24" i="7"/>
  <c r="MT23" i="7"/>
  <c r="HM47" i="7"/>
  <c r="HL46" i="7"/>
  <c r="MI26" i="7"/>
  <c r="MH25" i="7"/>
  <c r="QS7" i="7"/>
  <c r="QR6" i="7"/>
  <c r="KM34" i="7"/>
  <c r="KL33" i="7"/>
  <c r="EY58" i="7"/>
  <c r="EX57" i="7"/>
  <c r="JU37" i="7"/>
  <c r="JT36" i="7"/>
  <c r="ID43" i="7"/>
  <c r="IE44" i="7"/>
  <c r="LW28" i="7"/>
  <c r="LV27" i="7"/>
  <c r="HS46" i="7"/>
  <c r="HR45" i="7"/>
  <c r="CV66" i="9"/>
  <c r="CW67" i="9"/>
  <c r="Q85" i="8"/>
  <c r="R85" i="8" s="1"/>
  <c r="DB64" i="8"/>
  <c r="DC65" i="8"/>
  <c r="NG22" i="7"/>
  <c r="NF21" i="7"/>
  <c r="NM21" i="7"/>
  <c r="NL20" i="7"/>
  <c r="EA62" i="7"/>
  <c r="DZ61" i="7"/>
  <c r="N88" i="7"/>
  <c r="M87" i="7"/>
  <c r="OV14" i="7"/>
  <c r="OW15" i="7"/>
  <c r="KG35" i="7"/>
  <c r="KF34" i="7"/>
  <c r="IW41" i="7"/>
  <c r="IV40" i="7"/>
  <c r="DI65" i="7"/>
  <c r="DH64" i="7"/>
  <c r="PC14" i="7"/>
  <c r="PB13" i="7"/>
  <c r="NA23" i="7"/>
  <c r="MZ22" i="7"/>
  <c r="IQ42" i="7"/>
  <c r="IP41" i="7"/>
  <c r="PN11" i="7"/>
  <c r="PO12" i="7"/>
  <c r="MO25" i="7"/>
  <c r="MN24" i="7"/>
  <c r="LK30" i="7"/>
  <c r="LJ29" i="7"/>
  <c r="FJ55" i="7"/>
  <c r="FK56" i="7"/>
  <c r="E89" i="7"/>
  <c r="F90" i="7"/>
  <c r="DI65" i="9"/>
  <c r="DH64" i="9"/>
  <c r="PI13" i="9"/>
  <c r="PH12" i="9"/>
  <c r="FE57" i="9"/>
  <c r="FD56" i="9"/>
  <c r="NY19" i="9"/>
  <c r="NX18" i="9"/>
  <c r="MI26" i="9"/>
  <c r="MH25" i="9"/>
  <c r="KM34" i="9"/>
  <c r="KL33" i="9"/>
  <c r="HY45" i="9"/>
  <c r="HX44" i="9"/>
  <c r="DC66" i="9"/>
  <c r="DB65" i="9"/>
  <c r="QA10" i="9"/>
  <c r="PZ9" i="9"/>
  <c r="OQ16" i="9"/>
  <c r="OP15" i="9"/>
  <c r="LE31" i="9"/>
  <c r="LD30" i="9"/>
  <c r="KA36" i="9"/>
  <c r="JZ35" i="9"/>
  <c r="IE44" i="9"/>
  <c r="ID43" i="9"/>
  <c r="NS20" i="9"/>
  <c r="NR19" i="9"/>
  <c r="LW28" i="9"/>
  <c r="LV27" i="9"/>
  <c r="JO38" i="9"/>
  <c r="JN37" i="9"/>
  <c r="GO51" i="9"/>
  <c r="GN50" i="9"/>
  <c r="EQ59" i="9"/>
  <c r="EQ58" i="9" s="1"/>
  <c r="EQ57" i="9" s="1"/>
  <c r="EQ56" i="9" s="1"/>
  <c r="EQ55" i="9" s="1"/>
  <c r="EQ54" i="9" s="1"/>
  <c r="EQ53" i="9" s="1"/>
  <c r="EQ52" i="9" s="1"/>
  <c r="EQ51" i="9" s="1"/>
  <c r="EQ50" i="9" s="1"/>
  <c r="EQ49" i="9" s="1"/>
  <c r="EQ48" i="9" s="1"/>
  <c r="EQ47" i="9" s="1"/>
  <c r="EQ46" i="9" s="1"/>
  <c r="EQ45" i="9" s="1"/>
  <c r="EQ44" i="9" s="1"/>
  <c r="EQ43" i="9" s="1"/>
  <c r="EQ42" i="9" s="1"/>
  <c r="EQ41" i="9" s="1"/>
  <c r="EQ40" i="9" s="1"/>
  <c r="EQ39" i="9" s="1"/>
  <c r="EQ38" i="9" s="1"/>
  <c r="EQ37" i="9" s="1"/>
  <c r="EQ36" i="9" s="1"/>
  <c r="EQ35" i="9" s="1"/>
  <c r="EQ34" i="9" s="1"/>
  <c r="EQ33" i="9" s="1"/>
  <c r="EQ32" i="9" s="1"/>
  <c r="EQ31" i="9" s="1"/>
  <c r="EQ30" i="9" s="1"/>
  <c r="EQ29" i="9" s="1"/>
  <c r="EQ28" i="9" s="1"/>
  <c r="EQ27" i="9" s="1"/>
  <c r="EQ26" i="9" s="1"/>
  <c r="EQ25" i="9" s="1"/>
  <c r="EQ24" i="9" s="1"/>
  <c r="EQ23" i="9" s="1"/>
  <c r="EQ22" i="9" s="1"/>
  <c r="EQ21" i="9" s="1"/>
  <c r="EQ20" i="9" s="1"/>
  <c r="EQ19" i="9" s="1"/>
  <c r="EQ18" i="9" s="1"/>
  <c r="EQ17" i="9" s="1"/>
  <c r="EQ16" i="9" s="1"/>
  <c r="EQ15" i="9" s="1"/>
  <c r="EQ14" i="9" s="1"/>
  <c r="EQ13" i="9" s="1"/>
  <c r="EQ12" i="9" s="1"/>
  <c r="EQ11" i="9" s="1"/>
  <c r="EQ10" i="9" s="1"/>
  <c r="EQ9" i="9" s="1"/>
  <c r="EQ8" i="9" s="1"/>
  <c r="EQ7" i="9" s="1"/>
  <c r="EQ6" i="9" s="1"/>
  <c r="EQ5" i="9" s="1"/>
  <c r="EQ4" i="9" s="1"/>
  <c r="EQ3" i="9" s="1"/>
  <c r="EQ2" i="9" s="1"/>
  <c r="ER60" i="9"/>
  <c r="ES60" i="9" s="1"/>
  <c r="I88" i="9"/>
  <c r="J89" i="9"/>
  <c r="JH38" i="7"/>
  <c r="JI39" i="7"/>
  <c r="I88" i="7"/>
  <c r="J89" i="7"/>
  <c r="KS33" i="7"/>
  <c r="KR32" i="7"/>
  <c r="NS20" i="7"/>
  <c r="NR19" i="7"/>
  <c r="HA49" i="7"/>
  <c r="GZ48" i="7"/>
  <c r="LE31" i="7"/>
  <c r="LD30" i="7"/>
  <c r="GU50" i="7"/>
  <c r="GT49" i="7"/>
  <c r="NX18" i="7"/>
  <c r="NY19" i="7"/>
  <c r="KA36" i="7"/>
  <c r="JZ35" i="7"/>
  <c r="IK43" i="7"/>
  <c r="IJ42" i="7"/>
  <c r="HG48" i="7"/>
  <c r="HF47" i="7"/>
  <c r="DU63" i="7"/>
  <c r="DT62" i="7"/>
  <c r="QG9" i="7"/>
  <c r="QF8" i="7"/>
  <c r="DC66" i="7"/>
  <c r="DB65" i="7"/>
  <c r="MU24" i="9"/>
  <c r="MT23" i="9"/>
  <c r="IV40" i="9"/>
  <c r="IW41" i="9"/>
  <c r="PC14" i="9"/>
  <c r="PB13" i="9"/>
  <c r="JC40" i="9"/>
  <c r="JB39" i="9"/>
  <c r="NM21" i="9"/>
  <c r="NL20" i="9"/>
  <c r="EM60" i="9"/>
  <c r="EL59" i="9"/>
  <c r="PU11" i="9"/>
  <c r="PT10" i="9"/>
  <c r="NA23" i="9"/>
  <c r="MZ22" i="9"/>
  <c r="KY32" i="9"/>
  <c r="KX31" i="9"/>
  <c r="HS46" i="9"/>
  <c r="HR45" i="9"/>
  <c r="GU50" i="9"/>
  <c r="GT49" i="9"/>
  <c r="FW54" i="9"/>
  <c r="FV53" i="9"/>
  <c r="N88" i="9"/>
  <c r="M87" i="9"/>
  <c r="NG22" i="9"/>
  <c r="NF21" i="9"/>
  <c r="JI39" i="9"/>
  <c r="JH38" i="9"/>
  <c r="IK43" i="9"/>
  <c r="IJ42" i="9"/>
  <c r="GI52" i="9"/>
  <c r="GH51" i="9"/>
  <c r="E89" i="9"/>
  <c r="F90" i="9"/>
  <c r="QS7" i="9"/>
  <c r="QR6" i="9"/>
  <c r="JU37" i="9"/>
  <c r="JT36" i="9"/>
  <c r="QG9" i="9"/>
  <c r="QF8" i="9"/>
  <c r="OK17" i="9"/>
  <c r="OJ16" i="9"/>
  <c r="HM47" i="9"/>
  <c r="HL46" i="9"/>
  <c r="GC53" i="9"/>
  <c r="GB52" i="9"/>
  <c r="EY58" i="9"/>
  <c r="EX57" i="9"/>
  <c r="EA62" i="9"/>
  <c r="DZ61" i="9"/>
  <c r="U85" i="9"/>
  <c r="W91" i="9"/>
  <c r="ES57" i="9"/>
  <c r="ER56" i="9"/>
  <c r="R86" i="9"/>
  <c r="EC2" i="9"/>
  <c r="FV52" i="8"/>
  <c r="FV51" i="8" s="1"/>
  <c r="I86" i="8"/>
  <c r="J87" i="8"/>
  <c r="JT35" i="8"/>
  <c r="JU36" i="8"/>
  <c r="HY44" i="8"/>
  <c r="HX43" i="8"/>
  <c r="FE56" i="8"/>
  <c r="FD55" i="8"/>
  <c r="LV25" i="8"/>
  <c r="LW26" i="8"/>
  <c r="MC25" i="8"/>
  <c r="MB24" i="8"/>
  <c r="AA91" i="8"/>
  <c r="Y84" i="8"/>
  <c r="EF58" i="8"/>
  <c r="EG59" i="8"/>
  <c r="MI24" i="8"/>
  <c r="MH23" i="8"/>
  <c r="DW2" i="8"/>
  <c r="KR30" i="8"/>
  <c r="KS31" i="8"/>
  <c r="EL57" i="8"/>
  <c r="EM58" i="8"/>
  <c r="V85" i="8"/>
  <c r="U84" i="8"/>
  <c r="ER56" i="8"/>
  <c r="ES57" i="8"/>
  <c r="GC51" i="8"/>
  <c r="GB50" i="8"/>
  <c r="DW2" i="7"/>
  <c r="U85" i="7"/>
  <c r="W91" i="7"/>
  <c r="EF59" i="7"/>
  <c r="EG60" i="7"/>
  <c r="EG61" i="6"/>
  <c r="EF60" i="6"/>
  <c r="DB65" i="6"/>
  <c r="DC66" i="6"/>
  <c r="BZ72" i="6"/>
  <c r="BY71" i="6"/>
  <c r="BE76" i="6"/>
  <c r="BF77" i="6"/>
  <c r="CH70" i="6"/>
  <c r="CG69" i="6"/>
  <c r="AK81" i="6"/>
  <c r="AL82" i="6"/>
  <c r="F90" i="6"/>
  <c r="E89" i="6"/>
  <c r="GU50" i="6"/>
  <c r="GT49" i="6"/>
  <c r="HR45" i="6"/>
  <c r="HS46" i="6"/>
  <c r="FE57" i="6"/>
  <c r="FD56" i="6"/>
  <c r="EM60" i="6"/>
  <c r="EL59" i="6"/>
  <c r="FP54" i="6"/>
  <c r="FQ55" i="6"/>
  <c r="EA62" i="6"/>
  <c r="DZ61" i="6"/>
  <c r="DT62" i="6"/>
  <c r="DU63" i="6"/>
  <c r="BU72" i="6"/>
  <c r="BV73" i="6"/>
  <c r="AT80" i="6"/>
  <c r="AS79" i="6"/>
  <c r="CD71" i="6"/>
  <c r="CC70" i="6"/>
  <c r="BN75" i="6"/>
  <c r="BM74" i="6"/>
  <c r="V86" i="6"/>
  <c r="U85" i="6"/>
  <c r="EC2" i="6"/>
  <c r="PN11" i="6"/>
  <c r="PO12" i="6"/>
  <c r="OJ16" i="6"/>
  <c r="OK17" i="6"/>
  <c r="JN37" i="6"/>
  <c r="JO38" i="6"/>
  <c r="HG48" i="6"/>
  <c r="HF47" i="6"/>
  <c r="QL7" i="6"/>
  <c r="QM8" i="6"/>
  <c r="QA10" i="6"/>
  <c r="PZ9" i="6"/>
  <c r="OE18" i="6"/>
  <c r="OD17" i="6"/>
  <c r="OP15" i="6"/>
  <c r="OQ16" i="6"/>
  <c r="MU24" i="6"/>
  <c r="MT23" i="6"/>
  <c r="KM34" i="6"/>
  <c r="KL33" i="6"/>
  <c r="KX31" i="6"/>
  <c r="KY32" i="6"/>
  <c r="JH38" i="6"/>
  <c r="JI39" i="6"/>
  <c r="JC40" i="6"/>
  <c r="JB39" i="6"/>
  <c r="JU37" i="6"/>
  <c r="JT36" i="6"/>
  <c r="QG9" i="6"/>
  <c r="QF8" i="6"/>
  <c r="MH25" i="6"/>
  <c r="MI26" i="6"/>
  <c r="MC27" i="6"/>
  <c r="MB26" i="6"/>
  <c r="LQ29" i="6"/>
  <c r="LP28" i="6"/>
  <c r="LK30" i="6"/>
  <c r="LJ29" i="6"/>
  <c r="LE31" i="6"/>
  <c r="LD30" i="6"/>
  <c r="IE44" i="6"/>
  <c r="ID43" i="6"/>
  <c r="HY45" i="6"/>
  <c r="HX44" i="6"/>
  <c r="ER60" i="6"/>
  <c r="ES60" i="6" s="1"/>
  <c r="EQ59" i="6"/>
  <c r="EQ58" i="6" s="1"/>
  <c r="EQ57" i="6" s="1"/>
  <c r="EQ56" i="6" s="1"/>
  <c r="EQ55" i="6" s="1"/>
  <c r="EQ54" i="6" s="1"/>
  <c r="EQ53" i="6" s="1"/>
  <c r="EQ52" i="6" s="1"/>
  <c r="EQ51" i="6" s="1"/>
  <c r="EQ50" i="6" s="1"/>
  <c r="EQ49" i="6" s="1"/>
  <c r="EQ48" i="6" s="1"/>
  <c r="EQ47" i="6" s="1"/>
  <c r="EQ46" i="6" s="1"/>
  <c r="EQ45" i="6" s="1"/>
  <c r="EQ44" i="6" s="1"/>
  <c r="EQ43" i="6" s="1"/>
  <c r="EQ42" i="6" s="1"/>
  <c r="EQ41" i="6" s="1"/>
  <c r="EQ40" i="6" s="1"/>
  <c r="EQ39" i="6" s="1"/>
  <c r="EQ38" i="6" s="1"/>
  <c r="EQ37" i="6" s="1"/>
  <c r="EQ36" i="6" s="1"/>
  <c r="EQ35" i="6" s="1"/>
  <c r="EQ34" i="6" s="1"/>
  <c r="EQ33" i="6" s="1"/>
  <c r="EQ32" i="6" s="1"/>
  <c r="EQ31" i="6" s="1"/>
  <c r="EQ30" i="6" s="1"/>
  <c r="EQ29" i="6" s="1"/>
  <c r="EQ28" i="6" s="1"/>
  <c r="EQ27" i="6" s="1"/>
  <c r="EQ26" i="6" s="1"/>
  <c r="EQ25" i="6" s="1"/>
  <c r="EQ24" i="6" s="1"/>
  <c r="EQ23" i="6" s="1"/>
  <c r="EQ22" i="6" s="1"/>
  <c r="EQ21" i="6" s="1"/>
  <c r="EQ20" i="6" s="1"/>
  <c r="EQ19" i="6" s="1"/>
  <c r="EQ18" i="6" s="1"/>
  <c r="EQ17" i="6" s="1"/>
  <c r="EQ16" i="6" s="1"/>
  <c r="EQ15" i="6" s="1"/>
  <c r="EQ14" i="6" s="1"/>
  <c r="EQ13" i="6" s="1"/>
  <c r="EQ12" i="6" s="1"/>
  <c r="EQ11" i="6" s="1"/>
  <c r="EQ10" i="6" s="1"/>
  <c r="EQ9" i="6" s="1"/>
  <c r="EQ8" i="6" s="1"/>
  <c r="EQ7" i="6" s="1"/>
  <c r="EQ6" i="6" s="1"/>
  <c r="EQ5" i="6" s="1"/>
  <c r="EQ4" i="6" s="1"/>
  <c r="EQ3" i="6" s="1"/>
  <c r="EQ2" i="6" s="1"/>
  <c r="FJ55" i="6"/>
  <c r="FK56" i="6"/>
  <c r="FW54" i="6"/>
  <c r="FV53" i="6"/>
  <c r="DN63" i="6"/>
  <c r="DO64" i="6"/>
  <c r="CP67" i="6"/>
  <c r="CQ68" i="6"/>
  <c r="AD84" i="6"/>
  <c r="AC83" i="6"/>
  <c r="CW67" i="6"/>
  <c r="CV66" i="6"/>
  <c r="AO80" i="6"/>
  <c r="AP81" i="6"/>
  <c r="BR74" i="6"/>
  <c r="BQ73" i="6"/>
  <c r="BA77" i="6"/>
  <c r="BB78" i="6"/>
  <c r="N88" i="6"/>
  <c r="M87" i="6"/>
  <c r="NG22" i="6"/>
  <c r="NF21" i="6"/>
  <c r="NA23" i="6"/>
  <c r="MZ22" i="6"/>
  <c r="MN24" i="6"/>
  <c r="MO25" i="6"/>
  <c r="KR32" i="6"/>
  <c r="KS33" i="6"/>
  <c r="HA49" i="6"/>
  <c r="GZ48" i="6"/>
  <c r="GB52" i="6"/>
  <c r="GC53" i="6"/>
  <c r="EY58" i="6"/>
  <c r="EX57" i="6"/>
  <c r="OV14" i="6"/>
  <c r="OW15" i="6"/>
  <c r="PI13" i="6"/>
  <c r="PH12" i="6"/>
  <c r="NM21" i="6"/>
  <c r="NL20" i="6"/>
  <c r="QR6" i="6"/>
  <c r="QS7" i="6"/>
  <c r="PC14" i="6"/>
  <c r="PB13" i="6"/>
  <c r="PU11" i="6"/>
  <c r="PT10" i="6"/>
  <c r="NY19" i="6"/>
  <c r="NX18" i="6"/>
  <c r="NR19" i="6"/>
  <c r="NS20" i="6"/>
  <c r="LW28" i="6"/>
  <c r="LV27" i="6"/>
  <c r="KG35" i="6"/>
  <c r="KF34" i="6"/>
  <c r="KA36" i="6"/>
  <c r="JZ35" i="6"/>
  <c r="IJ42" i="6"/>
  <c r="IK43" i="6"/>
  <c r="IW41" i="6"/>
  <c r="IV40" i="6"/>
  <c r="HL46" i="6"/>
  <c r="HM47" i="6"/>
  <c r="IP41" i="6"/>
  <c r="IQ42" i="6"/>
  <c r="GO51" i="6"/>
  <c r="GN50" i="6"/>
  <c r="GI52" i="6"/>
  <c r="GH51" i="6"/>
  <c r="ES59" i="6"/>
  <c r="ER58" i="6"/>
  <c r="DI65" i="6"/>
  <c r="DH64" i="6"/>
  <c r="CL69" i="6"/>
  <c r="CK68" i="6"/>
  <c r="I88" i="6"/>
  <c r="J89" i="6"/>
  <c r="BJ76" i="6"/>
  <c r="BI75" i="6"/>
  <c r="AH83" i="6"/>
  <c r="AG82" i="6"/>
  <c r="Z85" i="6"/>
  <c r="Y84" i="6"/>
  <c r="AW78" i="6"/>
  <c r="AX79" i="6"/>
  <c r="R87" i="6"/>
  <c r="Q86" i="6"/>
  <c r="V86" i="1"/>
  <c r="QC97" i="1"/>
  <c r="CE105" i="1" s="1"/>
  <c r="QC96" i="1"/>
  <c r="CE104" i="1" s="1"/>
  <c r="QC95" i="1"/>
  <c r="CE103" i="1" s="1"/>
  <c r="QC94" i="1"/>
  <c r="CE102" i="1" s="1"/>
  <c r="QC93" i="1"/>
  <c r="CE101" i="1" s="1"/>
  <c r="PW97" i="1"/>
  <c r="CD105" i="1" s="1"/>
  <c r="PW96" i="1"/>
  <c r="CD104" i="1" s="1"/>
  <c r="PW95" i="1"/>
  <c r="CD103" i="1" s="1"/>
  <c r="PW94" i="1"/>
  <c r="CD102" i="1" s="1"/>
  <c r="PW93" i="1"/>
  <c r="CD101" i="1" s="1"/>
  <c r="PQ96" i="1"/>
  <c r="CC104" i="1" s="1"/>
  <c r="PQ95" i="1"/>
  <c r="CC103" i="1" s="1"/>
  <c r="PQ94" i="1"/>
  <c r="CC102" i="1" s="1"/>
  <c r="PQ93" i="1"/>
  <c r="CC101" i="1" s="1"/>
  <c r="PK96" i="1"/>
  <c r="CB104" i="1" s="1"/>
  <c r="PK95" i="1"/>
  <c r="CB103" i="1" s="1"/>
  <c r="PK94" i="1"/>
  <c r="CB102" i="1" s="1"/>
  <c r="PK93" i="1"/>
  <c r="CB101" i="1" s="1"/>
  <c r="PE96" i="1"/>
  <c r="CA104" i="1" s="1"/>
  <c r="PE95" i="1"/>
  <c r="CA103" i="1" s="1"/>
  <c r="PE94" i="1"/>
  <c r="CA102" i="1" s="1"/>
  <c r="PE93" i="1"/>
  <c r="CA101" i="1" s="1"/>
  <c r="OY96" i="1"/>
  <c r="BZ104" i="1" s="1"/>
  <c r="OY95" i="1"/>
  <c r="BZ103" i="1" s="1"/>
  <c r="OY94" i="1"/>
  <c r="BZ102" i="1" s="1"/>
  <c r="OY93" i="1"/>
  <c r="BZ101" i="1" s="1"/>
  <c r="OS96" i="1"/>
  <c r="BY104" i="1" s="1"/>
  <c r="OS95" i="1"/>
  <c r="BY103" i="1" s="1"/>
  <c r="OS94" i="1"/>
  <c r="BY102" i="1" s="1"/>
  <c r="OS93" i="1"/>
  <c r="BY101" i="1" s="1"/>
  <c r="OM96" i="1"/>
  <c r="BX104" i="1" s="1"/>
  <c r="OM95" i="1"/>
  <c r="BX103" i="1" s="1"/>
  <c r="OM94" i="1"/>
  <c r="BX102" i="1" s="1"/>
  <c r="OM93" i="1"/>
  <c r="BX101" i="1" s="1"/>
  <c r="OG96" i="1"/>
  <c r="BW104" i="1" s="1"/>
  <c r="OG95" i="1"/>
  <c r="BW103" i="1" s="1"/>
  <c r="OG94" i="1"/>
  <c r="BW102" i="1" s="1"/>
  <c r="OG93" i="1"/>
  <c r="BW101" i="1" s="1"/>
  <c r="OA96" i="1"/>
  <c r="BV104" i="1" s="1"/>
  <c r="OA95" i="1"/>
  <c r="BV103" i="1" s="1"/>
  <c r="OA94" i="1"/>
  <c r="BV102" i="1" s="1"/>
  <c r="OA93" i="1"/>
  <c r="BV101" i="1" s="1"/>
  <c r="NU96" i="1"/>
  <c r="BU104" i="1" s="1"/>
  <c r="NU95" i="1"/>
  <c r="BU103" i="1" s="1"/>
  <c r="NU94" i="1"/>
  <c r="BU102" i="1" s="1"/>
  <c r="NU93" i="1"/>
  <c r="BU101" i="1" s="1"/>
  <c r="NO96" i="1"/>
  <c r="BT104" i="1" s="1"/>
  <c r="NO95" i="1"/>
  <c r="BT103" i="1" s="1"/>
  <c r="NO94" i="1"/>
  <c r="BT102" i="1" s="1"/>
  <c r="NO93" i="1"/>
  <c r="BT101" i="1" s="1"/>
  <c r="NI95" i="1"/>
  <c r="BS103" i="1" s="1"/>
  <c r="NI94" i="1"/>
  <c r="BS102" i="1" s="1"/>
  <c r="NI93" i="1"/>
  <c r="BS101" i="1" s="1"/>
  <c r="NC95" i="1"/>
  <c r="BR103" i="1" s="1"/>
  <c r="NC94" i="1"/>
  <c r="BR102" i="1" s="1"/>
  <c r="NC93" i="1"/>
  <c r="BR101" i="1" s="1"/>
  <c r="MW95" i="1"/>
  <c r="BQ103" i="1" s="1"/>
  <c r="MW94" i="1"/>
  <c r="BQ102" i="1" s="1"/>
  <c r="MW93" i="1"/>
  <c r="BQ101" i="1" s="1"/>
  <c r="MQ95" i="1"/>
  <c r="BP103" i="1" s="1"/>
  <c r="MQ94" i="1"/>
  <c r="BP102" i="1" s="1"/>
  <c r="MQ93" i="1"/>
  <c r="BP101" i="1" s="1"/>
  <c r="MK95" i="1"/>
  <c r="BO103" i="1" s="1"/>
  <c r="MK94" i="1"/>
  <c r="BO102" i="1" s="1"/>
  <c r="MK93" i="1"/>
  <c r="BO101" i="1" s="1"/>
  <c r="ME95" i="1"/>
  <c r="BN103" i="1" s="1"/>
  <c r="ME94" i="1"/>
  <c r="BN102" i="1" s="1"/>
  <c r="ME93" i="1"/>
  <c r="BN101" i="1" s="1"/>
  <c r="LY95" i="1"/>
  <c r="BM103" i="1" s="1"/>
  <c r="LY94" i="1"/>
  <c r="BM102" i="1" s="1"/>
  <c r="LY93" i="1"/>
  <c r="BM101" i="1" s="1"/>
  <c r="LS95" i="1"/>
  <c r="BL103" i="1" s="1"/>
  <c r="LS94" i="1"/>
  <c r="BL102" i="1" s="1"/>
  <c r="LS93" i="1"/>
  <c r="BL101" i="1" s="1"/>
  <c r="LM95" i="1"/>
  <c r="BK103" i="1" s="1"/>
  <c r="LM94" i="1"/>
  <c r="BK102" i="1" s="1"/>
  <c r="LM93" i="1"/>
  <c r="BK101" i="1" s="1"/>
  <c r="LG95" i="1"/>
  <c r="BJ103" i="1" s="1"/>
  <c r="LG94" i="1"/>
  <c r="BJ102" i="1" s="1"/>
  <c r="LG93" i="1"/>
  <c r="BJ101" i="1" s="1"/>
  <c r="QS7" i="1"/>
  <c r="QS6" i="1"/>
  <c r="QS5" i="1"/>
  <c r="QS4" i="1"/>
  <c r="QS3" i="1"/>
  <c r="QS2" i="1"/>
  <c r="QM8" i="1"/>
  <c r="QM7" i="1"/>
  <c r="QM6" i="1"/>
  <c r="QM5" i="1"/>
  <c r="QM4" i="1"/>
  <c r="QM3" i="1"/>
  <c r="QM2" i="1"/>
  <c r="QG9" i="1"/>
  <c r="QG8" i="1"/>
  <c r="QG7" i="1"/>
  <c r="QG6" i="1"/>
  <c r="QG5" i="1"/>
  <c r="QG4" i="1"/>
  <c r="QG3" i="1"/>
  <c r="QG2" i="1"/>
  <c r="QA10" i="1"/>
  <c r="QA9" i="1"/>
  <c r="QA8" i="1"/>
  <c r="QA7" i="1"/>
  <c r="QA6" i="1"/>
  <c r="QA5" i="1"/>
  <c r="QA4" i="1"/>
  <c r="QA3" i="1"/>
  <c r="QA2" i="1"/>
  <c r="PU11" i="1"/>
  <c r="PU10" i="1"/>
  <c r="PU9" i="1"/>
  <c r="PU8" i="1"/>
  <c r="PU7" i="1"/>
  <c r="PU6" i="1"/>
  <c r="PU5" i="1"/>
  <c r="PU4" i="1"/>
  <c r="PU3" i="1"/>
  <c r="PU2" i="1"/>
  <c r="PQ97" i="1" s="1"/>
  <c r="CC105" i="1" s="1"/>
  <c r="PO12" i="1"/>
  <c r="PO11" i="1"/>
  <c r="PO10" i="1"/>
  <c r="PO9" i="1"/>
  <c r="PO8" i="1"/>
  <c r="PO7" i="1"/>
  <c r="PO6" i="1"/>
  <c r="PO5" i="1"/>
  <c r="PO4" i="1"/>
  <c r="PO3" i="1"/>
  <c r="PK97" i="1" s="1"/>
  <c r="CB105" i="1" s="1"/>
  <c r="PO2" i="1"/>
  <c r="PI13" i="1"/>
  <c r="PI12" i="1"/>
  <c r="PI11" i="1"/>
  <c r="PI10" i="1"/>
  <c r="PI9" i="1"/>
  <c r="PI8" i="1"/>
  <c r="PI7" i="1"/>
  <c r="PI6" i="1"/>
  <c r="PI5" i="1"/>
  <c r="PI4" i="1"/>
  <c r="PE97" i="1" s="1"/>
  <c r="CA105" i="1" s="1"/>
  <c r="PI3" i="1"/>
  <c r="PI2" i="1"/>
  <c r="PC14" i="1"/>
  <c r="PC13" i="1"/>
  <c r="PC12" i="1"/>
  <c r="PC11" i="1"/>
  <c r="PC10" i="1"/>
  <c r="PC9" i="1"/>
  <c r="PC8" i="1"/>
  <c r="PC7" i="1"/>
  <c r="PC6" i="1"/>
  <c r="PC5" i="1"/>
  <c r="OY97" i="1" s="1"/>
  <c r="BZ105" i="1" s="1"/>
  <c r="PC4" i="1"/>
  <c r="PC3" i="1"/>
  <c r="PC2" i="1"/>
  <c r="OW15" i="1"/>
  <c r="OW14" i="1"/>
  <c r="OW13" i="1"/>
  <c r="OW12" i="1"/>
  <c r="OW11" i="1"/>
  <c r="OW10" i="1"/>
  <c r="OW9" i="1"/>
  <c r="OW8" i="1"/>
  <c r="OW7" i="1"/>
  <c r="OW6" i="1"/>
  <c r="OS97" i="1" s="1"/>
  <c r="BY105" i="1" s="1"/>
  <c r="OW5" i="1"/>
  <c r="OW4" i="1"/>
  <c r="OW3" i="1"/>
  <c r="OW2" i="1"/>
  <c r="OQ16" i="1"/>
  <c r="OQ15" i="1"/>
  <c r="OQ14" i="1"/>
  <c r="OQ13" i="1"/>
  <c r="OQ12" i="1"/>
  <c r="OQ11" i="1"/>
  <c r="OQ10" i="1"/>
  <c r="OQ9" i="1"/>
  <c r="OQ8" i="1"/>
  <c r="OQ7" i="1"/>
  <c r="OM97" i="1" s="1"/>
  <c r="BX105" i="1" s="1"/>
  <c r="OQ6" i="1"/>
  <c r="OQ5" i="1"/>
  <c r="OQ4" i="1"/>
  <c r="OQ3" i="1"/>
  <c r="OQ2" i="1"/>
  <c r="OK17" i="1"/>
  <c r="OK16" i="1"/>
  <c r="OK15" i="1"/>
  <c r="OK14" i="1"/>
  <c r="OK13" i="1"/>
  <c r="OK12" i="1"/>
  <c r="OK11" i="1"/>
  <c r="OK10" i="1"/>
  <c r="OK9" i="1"/>
  <c r="OK8" i="1"/>
  <c r="OG97" i="1" s="1"/>
  <c r="BW105" i="1" s="1"/>
  <c r="OK7" i="1"/>
  <c r="OK6" i="1"/>
  <c r="OK5" i="1"/>
  <c r="OK4" i="1"/>
  <c r="OK3" i="1"/>
  <c r="OK2" i="1"/>
  <c r="OE18" i="1"/>
  <c r="OE17" i="1"/>
  <c r="OE16" i="1"/>
  <c r="OE15" i="1"/>
  <c r="OE14" i="1"/>
  <c r="OE13" i="1"/>
  <c r="OE12" i="1"/>
  <c r="OE11" i="1"/>
  <c r="OE10" i="1"/>
  <c r="OE9" i="1"/>
  <c r="OA97" i="1" s="1"/>
  <c r="BV105" i="1" s="1"/>
  <c r="OE8" i="1"/>
  <c r="OE7" i="1"/>
  <c r="OE6" i="1"/>
  <c r="OE5" i="1"/>
  <c r="OE4" i="1"/>
  <c r="OE3" i="1"/>
  <c r="OE2" i="1"/>
  <c r="NY19" i="1"/>
  <c r="NY18" i="1"/>
  <c r="NY17" i="1"/>
  <c r="NY16" i="1"/>
  <c r="NY15" i="1"/>
  <c r="NY14" i="1"/>
  <c r="NY13" i="1"/>
  <c r="NY12" i="1"/>
  <c r="NY11" i="1"/>
  <c r="NY10" i="1"/>
  <c r="NU97" i="1" s="1"/>
  <c r="BU105" i="1" s="1"/>
  <c r="NY9" i="1"/>
  <c r="NY8" i="1"/>
  <c r="NY7" i="1"/>
  <c r="NY6" i="1"/>
  <c r="NY5" i="1"/>
  <c r="NY4" i="1"/>
  <c r="NY3" i="1"/>
  <c r="NY2" i="1"/>
  <c r="NS20" i="1"/>
  <c r="NS19" i="1"/>
  <c r="NS18" i="1"/>
  <c r="NS17" i="1"/>
  <c r="NS16" i="1"/>
  <c r="NS15" i="1"/>
  <c r="NS14" i="1"/>
  <c r="NS13" i="1"/>
  <c r="NS12" i="1"/>
  <c r="NS11" i="1"/>
  <c r="NO97" i="1" s="1"/>
  <c r="BT105" i="1" s="1"/>
  <c r="NS10" i="1"/>
  <c r="NS9" i="1"/>
  <c r="NS8" i="1"/>
  <c r="NS7" i="1"/>
  <c r="NS6" i="1"/>
  <c r="NS5" i="1"/>
  <c r="NS4" i="1"/>
  <c r="NS3" i="1"/>
  <c r="NS2" i="1"/>
  <c r="NM21" i="1"/>
  <c r="NM20" i="1"/>
  <c r="NM19" i="1"/>
  <c r="NM18" i="1"/>
  <c r="NM17" i="1"/>
  <c r="NM16" i="1"/>
  <c r="NM15" i="1"/>
  <c r="NM14" i="1"/>
  <c r="NM13" i="1"/>
  <c r="NM12" i="1"/>
  <c r="NI97" i="1" s="1"/>
  <c r="BS105" i="1" s="1"/>
  <c r="NM11" i="1"/>
  <c r="NM10" i="1"/>
  <c r="NM9" i="1"/>
  <c r="NM8" i="1"/>
  <c r="NM7" i="1"/>
  <c r="NM6" i="1"/>
  <c r="NM5" i="1"/>
  <c r="NM4" i="1"/>
  <c r="NM3" i="1"/>
  <c r="NM2" i="1"/>
  <c r="NI96" i="1" s="1"/>
  <c r="BS104" i="1" s="1"/>
  <c r="NG22" i="1"/>
  <c r="NG21" i="1"/>
  <c r="NG20" i="1"/>
  <c r="NG19" i="1"/>
  <c r="NG18" i="1"/>
  <c r="NG17" i="1"/>
  <c r="NG16" i="1"/>
  <c r="NG15" i="1"/>
  <c r="NG14" i="1"/>
  <c r="NG13" i="1"/>
  <c r="NC97" i="1" s="1"/>
  <c r="BR105" i="1" s="1"/>
  <c r="NG12" i="1"/>
  <c r="NG11" i="1"/>
  <c r="NG10" i="1"/>
  <c r="NG9" i="1"/>
  <c r="NG8" i="1"/>
  <c r="NG7" i="1"/>
  <c r="NG6" i="1"/>
  <c r="NG5" i="1"/>
  <c r="NG4" i="1"/>
  <c r="NG3" i="1"/>
  <c r="NC96" i="1" s="1"/>
  <c r="BR104" i="1" s="1"/>
  <c r="NG2" i="1"/>
  <c r="NA23" i="1"/>
  <c r="NA22" i="1"/>
  <c r="NA21" i="1"/>
  <c r="NA20" i="1"/>
  <c r="NA19" i="1"/>
  <c r="NA18" i="1"/>
  <c r="NA17" i="1"/>
  <c r="NA16" i="1"/>
  <c r="NA15" i="1"/>
  <c r="NA14" i="1"/>
  <c r="MW97" i="1" s="1"/>
  <c r="BQ105" i="1" s="1"/>
  <c r="NA13" i="1"/>
  <c r="NA12" i="1"/>
  <c r="NA11" i="1"/>
  <c r="NA10" i="1"/>
  <c r="NA9" i="1"/>
  <c r="NA8" i="1"/>
  <c r="NA7" i="1"/>
  <c r="NA6" i="1"/>
  <c r="NA5" i="1"/>
  <c r="NA4" i="1"/>
  <c r="MW96" i="1" s="1"/>
  <c r="BQ104" i="1" s="1"/>
  <c r="NA3" i="1"/>
  <c r="NA2" i="1"/>
  <c r="MU24" i="1"/>
  <c r="MU23" i="1"/>
  <c r="MU22" i="1"/>
  <c r="MU21" i="1"/>
  <c r="MU20" i="1"/>
  <c r="MU19" i="1"/>
  <c r="MU18" i="1"/>
  <c r="MU17" i="1"/>
  <c r="MU16" i="1"/>
  <c r="MU15" i="1"/>
  <c r="MQ97" i="1" s="1"/>
  <c r="BP105" i="1" s="1"/>
  <c r="MU14" i="1"/>
  <c r="MU13" i="1"/>
  <c r="MU12" i="1"/>
  <c r="MU11" i="1"/>
  <c r="MU10" i="1"/>
  <c r="MU9" i="1"/>
  <c r="MU8" i="1"/>
  <c r="MU7" i="1"/>
  <c r="MU6" i="1"/>
  <c r="MU5" i="1"/>
  <c r="MQ96" i="1" s="1"/>
  <c r="BP104" i="1" s="1"/>
  <c r="MU4" i="1"/>
  <c r="MU3" i="1"/>
  <c r="MU2" i="1"/>
  <c r="MO25" i="1"/>
  <c r="MO24" i="1"/>
  <c r="MO23" i="1"/>
  <c r="MO22" i="1"/>
  <c r="MO21" i="1"/>
  <c r="MO20" i="1"/>
  <c r="MO19" i="1"/>
  <c r="MO18" i="1"/>
  <c r="MO17" i="1"/>
  <c r="MO16" i="1"/>
  <c r="MK97" i="1" s="1"/>
  <c r="BO105" i="1" s="1"/>
  <c r="MO15" i="1"/>
  <c r="MO14" i="1"/>
  <c r="MO13" i="1"/>
  <c r="MO12" i="1"/>
  <c r="MO11" i="1"/>
  <c r="MO10" i="1"/>
  <c r="MO9" i="1"/>
  <c r="MO8" i="1"/>
  <c r="MO7" i="1"/>
  <c r="MO6" i="1"/>
  <c r="MK96" i="1" s="1"/>
  <c r="BO104" i="1" s="1"/>
  <c r="MO5" i="1"/>
  <c r="MO4" i="1"/>
  <c r="MO3" i="1"/>
  <c r="MO2" i="1"/>
  <c r="MI26" i="1"/>
  <c r="MI25" i="1"/>
  <c r="MI24" i="1"/>
  <c r="MI23" i="1"/>
  <c r="MI22" i="1"/>
  <c r="MI21" i="1"/>
  <c r="MI20" i="1"/>
  <c r="MI19" i="1"/>
  <c r="MI18" i="1"/>
  <c r="MI17" i="1"/>
  <c r="ME97" i="1" s="1"/>
  <c r="BN105" i="1" s="1"/>
  <c r="MI16" i="1"/>
  <c r="MI15" i="1"/>
  <c r="MI14" i="1"/>
  <c r="MI13" i="1"/>
  <c r="MI12" i="1"/>
  <c r="MI11" i="1"/>
  <c r="MI10" i="1"/>
  <c r="MI9" i="1"/>
  <c r="MI8" i="1"/>
  <c r="MI7" i="1"/>
  <c r="ME96" i="1" s="1"/>
  <c r="BN104" i="1" s="1"/>
  <c r="MI6" i="1"/>
  <c r="MI5" i="1"/>
  <c r="MI4" i="1"/>
  <c r="MI3" i="1"/>
  <c r="MI2" i="1"/>
  <c r="MC27" i="1"/>
  <c r="MC26" i="1"/>
  <c r="MC25" i="1"/>
  <c r="MC24" i="1"/>
  <c r="MC23" i="1"/>
  <c r="MC22" i="1"/>
  <c r="MC21" i="1"/>
  <c r="MC20" i="1"/>
  <c r="MC19" i="1"/>
  <c r="MC18" i="1"/>
  <c r="LY97" i="1" s="1"/>
  <c r="BM105" i="1" s="1"/>
  <c r="MC17" i="1"/>
  <c r="MC16" i="1"/>
  <c r="MC15" i="1"/>
  <c r="MC14" i="1"/>
  <c r="MC13" i="1"/>
  <c r="MC12" i="1"/>
  <c r="MC11" i="1"/>
  <c r="MC10" i="1"/>
  <c r="MC9" i="1"/>
  <c r="MC8" i="1"/>
  <c r="LY96" i="1" s="1"/>
  <c r="BM104" i="1" s="1"/>
  <c r="MC7" i="1"/>
  <c r="MC6" i="1"/>
  <c r="MC5" i="1"/>
  <c r="MC4" i="1"/>
  <c r="MC3" i="1"/>
  <c r="MC2" i="1"/>
  <c r="LW28" i="1"/>
  <c r="LW27" i="1"/>
  <c r="LW26" i="1"/>
  <c r="LW25" i="1"/>
  <c r="LW24" i="1"/>
  <c r="LW23" i="1"/>
  <c r="LW22" i="1"/>
  <c r="LW21" i="1"/>
  <c r="LW20" i="1"/>
  <c r="LW19" i="1"/>
  <c r="LS97" i="1" s="1"/>
  <c r="BL105" i="1" s="1"/>
  <c r="LW18" i="1"/>
  <c r="LW17" i="1"/>
  <c r="LW16" i="1"/>
  <c r="LW15" i="1"/>
  <c r="LW14" i="1"/>
  <c r="LW13" i="1"/>
  <c r="LW12" i="1"/>
  <c r="LW11" i="1"/>
  <c r="LW10" i="1"/>
  <c r="LW9" i="1"/>
  <c r="LS96" i="1" s="1"/>
  <c r="BL104" i="1" s="1"/>
  <c r="LW8" i="1"/>
  <c r="LW7" i="1"/>
  <c r="LW6" i="1"/>
  <c r="LW5" i="1"/>
  <c r="LW4" i="1"/>
  <c r="LW3" i="1"/>
  <c r="LW2" i="1"/>
  <c r="LQ29" i="1"/>
  <c r="LQ28" i="1"/>
  <c r="LQ27" i="1"/>
  <c r="LQ26" i="1"/>
  <c r="LQ25" i="1"/>
  <c r="LQ24" i="1"/>
  <c r="LQ23" i="1"/>
  <c r="LQ22" i="1"/>
  <c r="LQ21" i="1"/>
  <c r="LQ20" i="1"/>
  <c r="LM97" i="1" s="1"/>
  <c r="BK105" i="1" s="1"/>
  <c r="LQ19" i="1"/>
  <c r="LQ18" i="1"/>
  <c r="LQ17" i="1"/>
  <c r="LQ16" i="1"/>
  <c r="LQ15" i="1"/>
  <c r="LQ14" i="1"/>
  <c r="LQ13" i="1"/>
  <c r="LQ12" i="1"/>
  <c r="LQ11" i="1"/>
  <c r="LQ10" i="1"/>
  <c r="LM96" i="1" s="1"/>
  <c r="BK104" i="1" s="1"/>
  <c r="LQ9" i="1"/>
  <c r="LQ8" i="1"/>
  <c r="LQ7" i="1"/>
  <c r="LQ6" i="1"/>
  <c r="LQ5" i="1"/>
  <c r="LQ4" i="1"/>
  <c r="LQ3" i="1"/>
  <c r="LQ2" i="1"/>
  <c r="LK30" i="1"/>
  <c r="LK29" i="1"/>
  <c r="LK28" i="1"/>
  <c r="LK27" i="1"/>
  <c r="LK26" i="1"/>
  <c r="LK25" i="1"/>
  <c r="LK24" i="1"/>
  <c r="LK23" i="1"/>
  <c r="LK22" i="1"/>
  <c r="LK21" i="1"/>
  <c r="LG97" i="1" s="1"/>
  <c r="BJ105" i="1" s="1"/>
  <c r="LK20" i="1"/>
  <c r="LK19" i="1"/>
  <c r="LK18" i="1"/>
  <c r="LK17" i="1"/>
  <c r="LK16" i="1"/>
  <c r="LK15" i="1"/>
  <c r="LK14" i="1"/>
  <c r="LK13" i="1"/>
  <c r="LK12" i="1"/>
  <c r="LK11" i="1"/>
  <c r="LG96" i="1" s="1"/>
  <c r="BJ104" i="1" s="1"/>
  <c r="LK10" i="1"/>
  <c r="LK9" i="1"/>
  <c r="LK8" i="1"/>
  <c r="LK7" i="1"/>
  <c r="LK6" i="1"/>
  <c r="LK5" i="1"/>
  <c r="LK4" i="1"/>
  <c r="LK3" i="1"/>
  <c r="LK2" i="1"/>
  <c r="LE31" i="1"/>
  <c r="LE30" i="1"/>
  <c r="LE29" i="1"/>
  <c r="LE28" i="1"/>
  <c r="LE27" i="1"/>
  <c r="LE26" i="1"/>
  <c r="LE25" i="1"/>
  <c r="LE24" i="1"/>
  <c r="LE23" i="1"/>
  <c r="LE22" i="1"/>
  <c r="LA97" i="1" s="1"/>
  <c r="BI105" i="1" s="1"/>
  <c r="LE21" i="1"/>
  <c r="LE20" i="1"/>
  <c r="LE19" i="1"/>
  <c r="LE18" i="1"/>
  <c r="LE17" i="1"/>
  <c r="LE16" i="1"/>
  <c r="LE15" i="1"/>
  <c r="LE14" i="1"/>
  <c r="LE13" i="1"/>
  <c r="LE12" i="1"/>
  <c r="LA96" i="1" s="1"/>
  <c r="BI104" i="1" s="1"/>
  <c r="LE11" i="1"/>
  <c r="LE10" i="1"/>
  <c r="LE9" i="1"/>
  <c r="LE8" i="1"/>
  <c r="LE7" i="1"/>
  <c r="LE6" i="1"/>
  <c r="LE5" i="1"/>
  <c r="LE4" i="1"/>
  <c r="LE3" i="1"/>
  <c r="LE2" i="1"/>
  <c r="LA95" i="1" s="1"/>
  <c r="BI103" i="1" s="1"/>
  <c r="KY32" i="1"/>
  <c r="KY31" i="1"/>
  <c r="KY30" i="1"/>
  <c r="KY29" i="1"/>
  <c r="KY28" i="1"/>
  <c r="KY27" i="1"/>
  <c r="KY26" i="1"/>
  <c r="KY25" i="1"/>
  <c r="KY24" i="1"/>
  <c r="KY23" i="1"/>
  <c r="KU97" i="1" s="1"/>
  <c r="BH105" i="1" s="1"/>
  <c r="KY22" i="1"/>
  <c r="KY21" i="1"/>
  <c r="KY20" i="1"/>
  <c r="KY19" i="1"/>
  <c r="KY18" i="1"/>
  <c r="KY17" i="1"/>
  <c r="KY16" i="1"/>
  <c r="KY15" i="1"/>
  <c r="KY14" i="1"/>
  <c r="KY13" i="1"/>
  <c r="KU96" i="1" s="1"/>
  <c r="BH104" i="1" s="1"/>
  <c r="KY12" i="1"/>
  <c r="KY11" i="1"/>
  <c r="KY10" i="1"/>
  <c r="KY9" i="1"/>
  <c r="KY8" i="1"/>
  <c r="KY7" i="1"/>
  <c r="KY6" i="1"/>
  <c r="KY5" i="1"/>
  <c r="KY4" i="1"/>
  <c r="KY3" i="1"/>
  <c r="KU95" i="1" s="1"/>
  <c r="BH103" i="1" s="1"/>
  <c r="KY2" i="1"/>
  <c r="KS33" i="1"/>
  <c r="KS32" i="1"/>
  <c r="KS31" i="1"/>
  <c r="KS30" i="1"/>
  <c r="KS29" i="1"/>
  <c r="KS28" i="1"/>
  <c r="KS27" i="1"/>
  <c r="KS26" i="1"/>
  <c r="KS25" i="1"/>
  <c r="KS24" i="1"/>
  <c r="KO97" i="1" s="1"/>
  <c r="BG105" i="1" s="1"/>
  <c r="KS23" i="1"/>
  <c r="KS22" i="1"/>
  <c r="KS21" i="1"/>
  <c r="KS20" i="1"/>
  <c r="KS19" i="1"/>
  <c r="KS18" i="1"/>
  <c r="KS17" i="1"/>
  <c r="KS16" i="1"/>
  <c r="KS15" i="1"/>
  <c r="KS14" i="1"/>
  <c r="KO96" i="1" s="1"/>
  <c r="BG104" i="1" s="1"/>
  <c r="KS13" i="1"/>
  <c r="KS12" i="1"/>
  <c r="KS11" i="1"/>
  <c r="KS10" i="1"/>
  <c r="KS9" i="1"/>
  <c r="KS8" i="1"/>
  <c r="KS7" i="1"/>
  <c r="KS6" i="1"/>
  <c r="KS5" i="1"/>
  <c r="KS4" i="1"/>
  <c r="KO95" i="1" s="1"/>
  <c r="BG103" i="1" s="1"/>
  <c r="KS3" i="1"/>
  <c r="KS2" i="1"/>
  <c r="KM34" i="1"/>
  <c r="KM33" i="1"/>
  <c r="KM32" i="1"/>
  <c r="KM31" i="1"/>
  <c r="KM30" i="1"/>
  <c r="KM29" i="1"/>
  <c r="KM28" i="1"/>
  <c r="KM27" i="1"/>
  <c r="KM26" i="1"/>
  <c r="KM25" i="1"/>
  <c r="KI97" i="1" s="1"/>
  <c r="BF105" i="1" s="1"/>
  <c r="KM24" i="1"/>
  <c r="KM23" i="1"/>
  <c r="KM22" i="1"/>
  <c r="KM21" i="1"/>
  <c r="KM20" i="1"/>
  <c r="KM19" i="1"/>
  <c r="KM18" i="1"/>
  <c r="KM17" i="1"/>
  <c r="KM16" i="1"/>
  <c r="KM15" i="1"/>
  <c r="KI96" i="1" s="1"/>
  <c r="BF104" i="1" s="1"/>
  <c r="KM14" i="1"/>
  <c r="KM13" i="1"/>
  <c r="KM12" i="1"/>
  <c r="KM11" i="1"/>
  <c r="KM10" i="1"/>
  <c r="KM9" i="1"/>
  <c r="KM8" i="1"/>
  <c r="KM7" i="1"/>
  <c r="KM6" i="1"/>
  <c r="KM5" i="1"/>
  <c r="KI95" i="1" s="1"/>
  <c r="BF103" i="1" s="1"/>
  <c r="KM4" i="1"/>
  <c r="KM3" i="1"/>
  <c r="KM2" i="1"/>
  <c r="KG35" i="1"/>
  <c r="KG34" i="1"/>
  <c r="KG33" i="1"/>
  <c r="KG32" i="1"/>
  <c r="KG31" i="1"/>
  <c r="KG30" i="1"/>
  <c r="KG29" i="1"/>
  <c r="KG28" i="1"/>
  <c r="KG27" i="1"/>
  <c r="KG26" i="1"/>
  <c r="KC97" i="1" s="1"/>
  <c r="BE105" i="1" s="1"/>
  <c r="KG25" i="1"/>
  <c r="KG24" i="1"/>
  <c r="KG23" i="1"/>
  <c r="KG22" i="1"/>
  <c r="KG21" i="1"/>
  <c r="KG20" i="1"/>
  <c r="KG19" i="1"/>
  <c r="KG18" i="1"/>
  <c r="KG17" i="1"/>
  <c r="KG16" i="1"/>
  <c r="KC96" i="1" s="1"/>
  <c r="BE104" i="1" s="1"/>
  <c r="KG15" i="1"/>
  <c r="KG14" i="1"/>
  <c r="KG13" i="1"/>
  <c r="KG12" i="1"/>
  <c r="KG11" i="1"/>
  <c r="KG10" i="1"/>
  <c r="KG9" i="1"/>
  <c r="KG8" i="1"/>
  <c r="KG7" i="1"/>
  <c r="KG6" i="1"/>
  <c r="KC95" i="1" s="1"/>
  <c r="BE103" i="1" s="1"/>
  <c r="KG5" i="1"/>
  <c r="KG4" i="1"/>
  <c r="KG3" i="1"/>
  <c r="KG2" i="1"/>
  <c r="KA36" i="1"/>
  <c r="KA35" i="1"/>
  <c r="KA34" i="1"/>
  <c r="KA33" i="1"/>
  <c r="KA32" i="1"/>
  <c r="KA31" i="1"/>
  <c r="KA30" i="1"/>
  <c r="KA29" i="1"/>
  <c r="KA28" i="1"/>
  <c r="KA27" i="1"/>
  <c r="JW97" i="1" s="1"/>
  <c r="BD105" i="1" s="1"/>
  <c r="KA26" i="1"/>
  <c r="KA25" i="1"/>
  <c r="KA24" i="1"/>
  <c r="KA23" i="1"/>
  <c r="KA22" i="1"/>
  <c r="KA21" i="1"/>
  <c r="KA20" i="1"/>
  <c r="KA19" i="1"/>
  <c r="KA18" i="1"/>
  <c r="KA17" i="1"/>
  <c r="JW96" i="1" s="1"/>
  <c r="BD104" i="1" s="1"/>
  <c r="KA16" i="1"/>
  <c r="KA15" i="1"/>
  <c r="KA14" i="1"/>
  <c r="KA13" i="1"/>
  <c r="KA12" i="1"/>
  <c r="KA11" i="1"/>
  <c r="KA10" i="1"/>
  <c r="KA9" i="1"/>
  <c r="KA8" i="1"/>
  <c r="KA7" i="1"/>
  <c r="JW95" i="1" s="1"/>
  <c r="BD103" i="1" s="1"/>
  <c r="KA6" i="1"/>
  <c r="KA5" i="1"/>
  <c r="KA4" i="1"/>
  <c r="KA3" i="1"/>
  <c r="KA2" i="1"/>
  <c r="JU37" i="1"/>
  <c r="JU36" i="1"/>
  <c r="JU35" i="1"/>
  <c r="JU34" i="1"/>
  <c r="JU33" i="1"/>
  <c r="JU32" i="1"/>
  <c r="JU31" i="1"/>
  <c r="JU30" i="1"/>
  <c r="JU29" i="1"/>
  <c r="JU28" i="1"/>
  <c r="JQ97" i="1" s="1"/>
  <c r="BC105" i="1" s="1"/>
  <c r="JU27" i="1"/>
  <c r="JU26" i="1"/>
  <c r="JU25" i="1"/>
  <c r="JU24" i="1"/>
  <c r="JU23" i="1"/>
  <c r="JU22" i="1"/>
  <c r="JU21" i="1"/>
  <c r="JU20" i="1"/>
  <c r="JU19" i="1"/>
  <c r="JU18" i="1"/>
  <c r="JQ96" i="1" s="1"/>
  <c r="BC104" i="1" s="1"/>
  <c r="JU17" i="1"/>
  <c r="JU16" i="1"/>
  <c r="JU15" i="1"/>
  <c r="JU14" i="1"/>
  <c r="JU13" i="1"/>
  <c r="JU12" i="1"/>
  <c r="JU11" i="1"/>
  <c r="JU10" i="1"/>
  <c r="JU9" i="1"/>
  <c r="JU8" i="1"/>
  <c r="JQ95" i="1" s="1"/>
  <c r="BC103" i="1" s="1"/>
  <c r="JU7" i="1"/>
  <c r="JU6" i="1"/>
  <c r="JU5" i="1"/>
  <c r="JU4" i="1"/>
  <c r="JU3" i="1"/>
  <c r="JU2" i="1"/>
  <c r="JO38" i="1"/>
  <c r="JO37" i="1"/>
  <c r="JO36" i="1"/>
  <c r="JO35" i="1"/>
  <c r="JO34" i="1"/>
  <c r="JO33" i="1"/>
  <c r="JO32" i="1"/>
  <c r="JO31" i="1"/>
  <c r="JO30" i="1"/>
  <c r="JO29" i="1"/>
  <c r="JK97" i="1" s="1"/>
  <c r="BB105" i="1" s="1"/>
  <c r="JO28" i="1"/>
  <c r="JO27" i="1"/>
  <c r="JO26" i="1"/>
  <c r="JO25" i="1"/>
  <c r="JO24" i="1"/>
  <c r="JO23" i="1"/>
  <c r="JO22" i="1"/>
  <c r="JO21" i="1"/>
  <c r="JO20" i="1"/>
  <c r="JO19" i="1"/>
  <c r="JK96" i="1" s="1"/>
  <c r="BB104" i="1" s="1"/>
  <c r="JO18" i="1"/>
  <c r="JO17" i="1"/>
  <c r="JO16" i="1"/>
  <c r="JO15" i="1"/>
  <c r="JO14" i="1"/>
  <c r="JO13" i="1"/>
  <c r="JO12" i="1"/>
  <c r="JO11" i="1"/>
  <c r="JO10" i="1"/>
  <c r="JO9" i="1"/>
  <c r="JK95" i="1" s="1"/>
  <c r="BB103" i="1" s="1"/>
  <c r="JO8" i="1"/>
  <c r="JO7" i="1"/>
  <c r="JO6" i="1"/>
  <c r="JO5" i="1"/>
  <c r="JO4" i="1"/>
  <c r="JO3" i="1"/>
  <c r="JO2" i="1"/>
  <c r="JI39" i="1"/>
  <c r="JI38" i="1"/>
  <c r="JI37" i="1"/>
  <c r="JI36" i="1"/>
  <c r="JI35" i="1"/>
  <c r="JI34" i="1"/>
  <c r="JI33" i="1"/>
  <c r="JI32" i="1"/>
  <c r="JI31" i="1"/>
  <c r="JI30" i="1"/>
  <c r="JE97" i="1" s="1"/>
  <c r="BA105" i="1" s="1"/>
  <c r="JI29" i="1"/>
  <c r="JI28" i="1"/>
  <c r="JI27" i="1"/>
  <c r="JI26" i="1"/>
  <c r="JI25" i="1"/>
  <c r="JI24" i="1"/>
  <c r="JI23" i="1"/>
  <c r="JI22" i="1"/>
  <c r="JI21" i="1"/>
  <c r="JI20" i="1"/>
  <c r="JE96" i="1" s="1"/>
  <c r="BA104" i="1" s="1"/>
  <c r="JI19" i="1"/>
  <c r="JI18" i="1"/>
  <c r="JI17" i="1"/>
  <c r="JI16" i="1"/>
  <c r="JI15" i="1"/>
  <c r="JI14" i="1"/>
  <c r="JI13" i="1"/>
  <c r="JI12" i="1"/>
  <c r="JI11" i="1"/>
  <c r="JI10" i="1"/>
  <c r="JE95" i="1" s="1"/>
  <c r="BA103" i="1" s="1"/>
  <c r="JI9" i="1"/>
  <c r="JI8" i="1"/>
  <c r="JI7" i="1"/>
  <c r="JI6" i="1"/>
  <c r="JI5" i="1"/>
  <c r="JI4" i="1"/>
  <c r="JI3" i="1"/>
  <c r="JI2" i="1"/>
  <c r="JC40" i="1"/>
  <c r="JC39" i="1"/>
  <c r="JC38" i="1"/>
  <c r="JC37" i="1"/>
  <c r="JC36" i="1"/>
  <c r="JC35" i="1"/>
  <c r="JC34" i="1"/>
  <c r="JC33" i="1"/>
  <c r="JC32" i="1"/>
  <c r="JC31" i="1"/>
  <c r="IY97" i="1" s="1"/>
  <c r="AZ105" i="1" s="1"/>
  <c r="JC30" i="1"/>
  <c r="JC29" i="1"/>
  <c r="JC28" i="1"/>
  <c r="JC27" i="1"/>
  <c r="JC26" i="1"/>
  <c r="JC25" i="1"/>
  <c r="JC24" i="1"/>
  <c r="JC23" i="1"/>
  <c r="JC22" i="1"/>
  <c r="JC21" i="1"/>
  <c r="IY96" i="1" s="1"/>
  <c r="AZ104" i="1" s="1"/>
  <c r="JC20" i="1"/>
  <c r="JC19" i="1"/>
  <c r="JC18" i="1"/>
  <c r="JC17" i="1"/>
  <c r="JC16" i="1"/>
  <c r="JC15" i="1"/>
  <c r="JC14" i="1"/>
  <c r="JC13" i="1"/>
  <c r="JC12" i="1"/>
  <c r="JC11" i="1"/>
  <c r="IY95" i="1" s="1"/>
  <c r="AZ103" i="1" s="1"/>
  <c r="JC10" i="1"/>
  <c r="JC9" i="1"/>
  <c r="JC8" i="1"/>
  <c r="JC7" i="1"/>
  <c r="JC6" i="1"/>
  <c r="JC5" i="1"/>
  <c r="JC4" i="1"/>
  <c r="JC3" i="1"/>
  <c r="JC2" i="1"/>
  <c r="IW41" i="1"/>
  <c r="IW40" i="1"/>
  <c r="IW39" i="1"/>
  <c r="IW38" i="1"/>
  <c r="IW37" i="1"/>
  <c r="IW36" i="1"/>
  <c r="IW35" i="1"/>
  <c r="IW34" i="1"/>
  <c r="IW33" i="1"/>
  <c r="IW32" i="1"/>
  <c r="IS97" i="1" s="1"/>
  <c r="AY105" i="1" s="1"/>
  <c r="IW31" i="1"/>
  <c r="IW30" i="1"/>
  <c r="IW29" i="1"/>
  <c r="IW28" i="1"/>
  <c r="IW27" i="1"/>
  <c r="IW26" i="1"/>
  <c r="IW25" i="1"/>
  <c r="IW24" i="1"/>
  <c r="IW23" i="1"/>
  <c r="IW22" i="1"/>
  <c r="IS96" i="1" s="1"/>
  <c r="AY104" i="1" s="1"/>
  <c r="IW21" i="1"/>
  <c r="IW20" i="1"/>
  <c r="IW19" i="1"/>
  <c r="IW18" i="1"/>
  <c r="IW17" i="1"/>
  <c r="IW16" i="1"/>
  <c r="IW15" i="1"/>
  <c r="IW14" i="1"/>
  <c r="IW13" i="1"/>
  <c r="IW12" i="1"/>
  <c r="IS95" i="1" s="1"/>
  <c r="AY103" i="1" s="1"/>
  <c r="IW11" i="1"/>
  <c r="IW10" i="1"/>
  <c r="IW9" i="1"/>
  <c r="IW8" i="1"/>
  <c r="IW7" i="1"/>
  <c r="IW6" i="1"/>
  <c r="IW5" i="1"/>
  <c r="IW4" i="1"/>
  <c r="IW3" i="1"/>
  <c r="IW2" i="1"/>
  <c r="IQ42" i="1"/>
  <c r="IQ41" i="1"/>
  <c r="IQ40" i="1"/>
  <c r="IQ39" i="1"/>
  <c r="IQ38" i="1"/>
  <c r="IQ37" i="1"/>
  <c r="IQ36" i="1"/>
  <c r="IQ35" i="1"/>
  <c r="IQ34" i="1"/>
  <c r="IQ33" i="1"/>
  <c r="IM97" i="1" s="1"/>
  <c r="AX105" i="1" s="1"/>
  <c r="IQ32" i="1"/>
  <c r="IQ31" i="1"/>
  <c r="IQ30" i="1"/>
  <c r="IQ29" i="1"/>
  <c r="IQ28" i="1"/>
  <c r="IQ27" i="1"/>
  <c r="IQ26" i="1"/>
  <c r="IQ25" i="1"/>
  <c r="IQ24" i="1"/>
  <c r="IQ23" i="1"/>
  <c r="IM96" i="1" s="1"/>
  <c r="AX104" i="1" s="1"/>
  <c r="IQ22" i="1"/>
  <c r="IQ21" i="1"/>
  <c r="IQ20" i="1"/>
  <c r="IQ19" i="1"/>
  <c r="IQ18" i="1"/>
  <c r="IQ17" i="1"/>
  <c r="IQ16" i="1"/>
  <c r="IQ15" i="1"/>
  <c r="IQ14" i="1"/>
  <c r="IQ13" i="1"/>
  <c r="IM95" i="1" s="1"/>
  <c r="AX103" i="1" s="1"/>
  <c r="IQ12" i="1"/>
  <c r="IQ11" i="1"/>
  <c r="IQ10" i="1"/>
  <c r="IQ9" i="1"/>
  <c r="IQ8" i="1"/>
  <c r="IQ7" i="1"/>
  <c r="IQ6" i="1"/>
  <c r="IQ5" i="1"/>
  <c r="IQ4" i="1"/>
  <c r="IQ3" i="1"/>
  <c r="IM94" i="1" s="1"/>
  <c r="AX102" i="1" s="1"/>
  <c r="IQ2" i="1"/>
  <c r="IK43" i="1"/>
  <c r="IK42" i="1"/>
  <c r="IK41" i="1"/>
  <c r="IK40" i="1"/>
  <c r="IK39" i="1"/>
  <c r="IK38" i="1"/>
  <c r="IK37" i="1"/>
  <c r="IK36" i="1"/>
  <c r="IK35" i="1"/>
  <c r="IK34" i="1"/>
  <c r="IG97" i="1" s="1"/>
  <c r="AW105" i="1" s="1"/>
  <c r="IK33" i="1"/>
  <c r="IK32" i="1"/>
  <c r="IK31" i="1"/>
  <c r="IK30" i="1"/>
  <c r="IK29" i="1"/>
  <c r="IK28" i="1"/>
  <c r="IK27" i="1"/>
  <c r="IK26" i="1"/>
  <c r="IK25" i="1"/>
  <c r="IK24" i="1"/>
  <c r="IG96" i="1" s="1"/>
  <c r="AW104" i="1" s="1"/>
  <c r="IK23" i="1"/>
  <c r="IK22" i="1"/>
  <c r="IK21" i="1"/>
  <c r="IK20" i="1"/>
  <c r="IK19" i="1"/>
  <c r="IK18" i="1"/>
  <c r="IK17" i="1"/>
  <c r="IK16" i="1"/>
  <c r="IK15" i="1"/>
  <c r="IK14" i="1"/>
  <c r="IG95" i="1" s="1"/>
  <c r="AW103" i="1" s="1"/>
  <c r="IK13" i="1"/>
  <c r="IK12" i="1"/>
  <c r="IK11" i="1"/>
  <c r="IK10" i="1"/>
  <c r="IK9" i="1"/>
  <c r="IK8" i="1"/>
  <c r="IK7" i="1"/>
  <c r="IK6" i="1"/>
  <c r="IK5" i="1"/>
  <c r="IK4" i="1"/>
  <c r="IG94" i="1" s="1"/>
  <c r="AW102" i="1" s="1"/>
  <c r="IK3" i="1"/>
  <c r="IK2" i="1"/>
  <c r="IE44" i="1"/>
  <c r="IE43" i="1"/>
  <c r="IE42" i="1"/>
  <c r="IE41" i="1"/>
  <c r="IE40" i="1"/>
  <c r="IE39" i="1"/>
  <c r="IE38" i="1"/>
  <c r="IE37" i="1"/>
  <c r="IE36" i="1"/>
  <c r="IE35" i="1"/>
  <c r="IA97" i="1" s="1"/>
  <c r="AV105" i="1" s="1"/>
  <c r="IE34" i="1"/>
  <c r="IE33" i="1"/>
  <c r="IE32" i="1"/>
  <c r="IE31" i="1"/>
  <c r="IE30" i="1"/>
  <c r="IE29" i="1"/>
  <c r="IE28" i="1"/>
  <c r="IE27" i="1"/>
  <c r="IE26" i="1"/>
  <c r="IE25" i="1"/>
  <c r="IA96" i="1" s="1"/>
  <c r="AV104" i="1" s="1"/>
  <c r="IE24" i="1"/>
  <c r="IE23" i="1"/>
  <c r="IE22" i="1"/>
  <c r="IE21" i="1"/>
  <c r="IE20" i="1"/>
  <c r="IE19" i="1"/>
  <c r="IE18" i="1"/>
  <c r="IE17" i="1"/>
  <c r="IE16" i="1"/>
  <c r="IE15" i="1"/>
  <c r="IA95" i="1" s="1"/>
  <c r="AV103" i="1" s="1"/>
  <c r="IE14" i="1"/>
  <c r="IE13" i="1"/>
  <c r="IE12" i="1"/>
  <c r="IE11" i="1"/>
  <c r="IE10" i="1"/>
  <c r="IE9" i="1"/>
  <c r="IE8" i="1"/>
  <c r="IE7" i="1"/>
  <c r="IE6" i="1"/>
  <c r="IE5" i="1"/>
  <c r="IA94" i="1" s="1"/>
  <c r="AV102" i="1" s="1"/>
  <c r="IE4" i="1"/>
  <c r="IE3" i="1"/>
  <c r="IE2" i="1"/>
  <c r="HY45" i="1"/>
  <c r="HY44" i="1"/>
  <c r="HY43" i="1"/>
  <c r="HY42" i="1"/>
  <c r="HY41" i="1"/>
  <c r="HY40" i="1"/>
  <c r="HY39" i="1"/>
  <c r="HY38" i="1"/>
  <c r="HY37" i="1"/>
  <c r="HY36" i="1"/>
  <c r="HU97" i="1" s="1"/>
  <c r="AU105" i="1" s="1"/>
  <c r="HY35" i="1"/>
  <c r="HY34" i="1"/>
  <c r="HY33" i="1"/>
  <c r="HY32" i="1"/>
  <c r="HY31" i="1"/>
  <c r="HY30" i="1"/>
  <c r="HY29" i="1"/>
  <c r="HY28" i="1"/>
  <c r="HY27" i="1"/>
  <c r="HY26" i="1"/>
  <c r="HU96" i="1" s="1"/>
  <c r="AU104" i="1" s="1"/>
  <c r="HY25" i="1"/>
  <c r="HY24" i="1"/>
  <c r="HY23" i="1"/>
  <c r="HY22" i="1"/>
  <c r="HY21" i="1"/>
  <c r="HY20" i="1"/>
  <c r="HY19" i="1"/>
  <c r="HY18" i="1"/>
  <c r="HY17" i="1"/>
  <c r="HY16" i="1"/>
  <c r="HU95" i="1" s="1"/>
  <c r="AU103" i="1" s="1"/>
  <c r="HY15" i="1"/>
  <c r="HY14" i="1"/>
  <c r="HY13" i="1"/>
  <c r="HY12" i="1"/>
  <c r="HY11" i="1"/>
  <c r="HY10" i="1"/>
  <c r="HY9" i="1"/>
  <c r="HY8" i="1"/>
  <c r="HY7" i="1"/>
  <c r="HY6" i="1"/>
  <c r="HU94" i="1" s="1"/>
  <c r="AU102" i="1" s="1"/>
  <c r="HY5" i="1"/>
  <c r="HY4" i="1"/>
  <c r="HY3" i="1"/>
  <c r="HY2" i="1"/>
  <c r="HS46" i="1"/>
  <c r="HS45" i="1"/>
  <c r="HS44" i="1"/>
  <c r="HS43" i="1"/>
  <c r="HS42" i="1"/>
  <c r="HS41" i="1"/>
  <c r="HS40" i="1"/>
  <c r="HS39" i="1"/>
  <c r="HS38" i="1"/>
  <c r="HS37" i="1"/>
  <c r="HO97" i="1" s="1"/>
  <c r="AT105" i="1" s="1"/>
  <c r="HS36" i="1"/>
  <c r="HS35" i="1"/>
  <c r="HS34" i="1"/>
  <c r="HS33" i="1"/>
  <c r="HS32" i="1"/>
  <c r="HS31" i="1"/>
  <c r="HS30" i="1"/>
  <c r="HS29" i="1"/>
  <c r="HS28" i="1"/>
  <c r="HS27" i="1"/>
  <c r="HO96" i="1" s="1"/>
  <c r="AT104" i="1" s="1"/>
  <c r="HS26" i="1"/>
  <c r="HS25" i="1"/>
  <c r="HS24" i="1"/>
  <c r="HS23" i="1"/>
  <c r="HS22" i="1"/>
  <c r="HS21" i="1"/>
  <c r="HS20" i="1"/>
  <c r="HS19" i="1"/>
  <c r="HS18" i="1"/>
  <c r="HS17" i="1"/>
  <c r="HO95" i="1" s="1"/>
  <c r="AT103" i="1" s="1"/>
  <c r="HS16" i="1"/>
  <c r="HS15" i="1"/>
  <c r="HS14" i="1"/>
  <c r="HS13" i="1"/>
  <c r="HS12" i="1"/>
  <c r="HS11" i="1"/>
  <c r="HS10" i="1"/>
  <c r="HS9" i="1"/>
  <c r="HS8" i="1"/>
  <c r="HS7" i="1"/>
  <c r="HO94" i="1" s="1"/>
  <c r="AT102" i="1" s="1"/>
  <c r="HS6" i="1"/>
  <c r="HS5" i="1"/>
  <c r="HS4" i="1"/>
  <c r="HS3" i="1"/>
  <c r="HS2" i="1"/>
  <c r="HM47" i="1"/>
  <c r="HM46" i="1"/>
  <c r="HM45" i="1"/>
  <c r="HM44" i="1"/>
  <c r="HM43" i="1"/>
  <c r="HM42" i="1"/>
  <c r="HM41" i="1"/>
  <c r="HM40" i="1"/>
  <c r="HM39" i="1"/>
  <c r="HM38" i="1"/>
  <c r="HI97" i="1" s="1"/>
  <c r="AS105" i="1" s="1"/>
  <c r="HM37" i="1"/>
  <c r="HM36" i="1"/>
  <c r="HM35" i="1"/>
  <c r="HM34" i="1"/>
  <c r="HM33" i="1"/>
  <c r="HM32" i="1"/>
  <c r="HM31" i="1"/>
  <c r="HM30" i="1"/>
  <c r="HM29" i="1"/>
  <c r="HM28" i="1"/>
  <c r="HI96" i="1" s="1"/>
  <c r="AS104" i="1" s="1"/>
  <c r="HM27" i="1"/>
  <c r="HM26" i="1"/>
  <c r="HM25" i="1"/>
  <c r="HM24" i="1"/>
  <c r="HM23" i="1"/>
  <c r="HM22" i="1"/>
  <c r="HM21" i="1"/>
  <c r="HM20" i="1"/>
  <c r="HM19" i="1"/>
  <c r="HM18" i="1"/>
  <c r="HI95" i="1" s="1"/>
  <c r="AS103" i="1" s="1"/>
  <c r="HM17" i="1"/>
  <c r="HM16" i="1"/>
  <c r="HM15" i="1"/>
  <c r="HM14" i="1"/>
  <c r="HM13" i="1"/>
  <c r="HM12" i="1"/>
  <c r="HM11" i="1"/>
  <c r="HM10" i="1"/>
  <c r="HM9" i="1"/>
  <c r="HM8" i="1"/>
  <c r="HI94" i="1" s="1"/>
  <c r="AS102" i="1" s="1"/>
  <c r="HM7" i="1"/>
  <c r="HM6" i="1"/>
  <c r="HM5" i="1"/>
  <c r="HM4" i="1"/>
  <c r="HM3" i="1"/>
  <c r="HM2" i="1"/>
  <c r="HG48" i="1"/>
  <c r="HG47" i="1"/>
  <c r="HG46" i="1"/>
  <c r="HG45" i="1"/>
  <c r="HG44" i="1"/>
  <c r="HG43" i="1"/>
  <c r="HG42" i="1"/>
  <c r="HG41" i="1"/>
  <c r="HG40" i="1"/>
  <c r="HG39" i="1"/>
  <c r="HC97" i="1" s="1"/>
  <c r="AR105" i="1" s="1"/>
  <c r="HG38" i="1"/>
  <c r="HG37" i="1"/>
  <c r="HG36" i="1"/>
  <c r="HG35" i="1"/>
  <c r="HG34" i="1"/>
  <c r="HG33" i="1"/>
  <c r="HG32" i="1"/>
  <c r="HG31" i="1"/>
  <c r="HG30" i="1"/>
  <c r="HG29" i="1"/>
  <c r="HC96" i="1" s="1"/>
  <c r="AR104" i="1" s="1"/>
  <c r="HG28" i="1"/>
  <c r="HG27" i="1"/>
  <c r="HG26" i="1"/>
  <c r="HG25" i="1"/>
  <c r="HG24" i="1"/>
  <c r="HG23" i="1"/>
  <c r="HG22" i="1"/>
  <c r="HG21" i="1"/>
  <c r="HG20" i="1"/>
  <c r="HG19" i="1"/>
  <c r="HC95" i="1" s="1"/>
  <c r="AR103" i="1" s="1"/>
  <c r="HG18" i="1"/>
  <c r="HG17" i="1"/>
  <c r="HG16" i="1"/>
  <c r="HG15" i="1"/>
  <c r="HG14" i="1"/>
  <c r="HG13" i="1"/>
  <c r="HG12" i="1"/>
  <c r="HG11" i="1"/>
  <c r="HG10" i="1"/>
  <c r="HG9" i="1"/>
  <c r="HC94" i="1" s="1"/>
  <c r="AR102" i="1" s="1"/>
  <c r="HG8" i="1"/>
  <c r="HG7" i="1"/>
  <c r="HG6" i="1"/>
  <c r="HG5" i="1"/>
  <c r="HG4" i="1"/>
  <c r="HG3" i="1"/>
  <c r="HG2" i="1"/>
  <c r="HA49" i="1"/>
  <c r="HA48" i="1"/>
  <c r="HA47" i="1"/>
  <c r="HA46" i="1"/>
  <c r="HA45" i="1"/>
  <c r="HA44" i="1"/>
  <c r="HA43" i="1"/>
  <c r="HA42" i="1"/>
  <c r="HA41" i="1"/>
  <c r="HA40" i="1"/>
  <c r="GW97" i="1" s="1"/>
  <c r="AQ105" i="1" s="1"/>
  <c r="HA39" i="1"/>
  <c r="HA38" i="1"/>
  <c r="HA37" i="1"/>
  <c r="HA36" i="1"/>
  <c r="HA35" i="1"/>
  <c r="HA34" i="1"/>
  <c r="HA33" i="1"/>
  <c r="HA32" i="1"/>
  <c r="HA31" i="1"/>
  <c r="HA30" i="1"/>
  <c r="GW96" i="1" s="1"/>
  <c r="AQ104" i="1" s="1"/>
  <c r="HA29" i="1"/>
  <c r="HA28" i="1"/>
  <c r="HA27" i="1"/>
  <c r="HA26" i="1"/>
  <c r="HA25" i="1"/>
  <c r="HA24" i="1"/>
  <c r="HA23" i="1"/>
  <c r="HA22" i="1"/>
  <c r="HA21" i="1"/>
  <c r="HA20" i="1"/>
  <c r="GW95" i="1" s="1"/>
  <c r="AQ103" i="1" s="1"/>
  <c r="HA19" i="1"/>
  <c r="HA18" i="1"/>
  <c r="HA17" i="1"/>
  <c r="HA16" i="1"/>
  <c r="HA15" i="1"/>
  <c r="HA14" i="1"/>
  <c r="HA13" i="1"/>
  <c r="HA12" i="1"/>
  <c r="HA11" i="1"/>
  <c r="HA10" i="1"/>
  <c r="GW94" i="1" s="1"/>
  <c r="AQ102" i="1" s="1"/>
  <c r="HA9" i="1"/>
  <c r="HA8" i="1"/>
  <c r="HA7" i="1"/>
  <c r="HA6" i="1"/>
  <c r="HA5" i="1"/>
  <c r="HA4" i="1"/>
  <c r="HA3" i="1"/>
  <c r="HA2" i="1"/>
  <c r="GU50" i="1"/>
  <c r="GU49" i="1"/>
  <c r="GU48" i="1"/>
  <c r="GU47" i="1"/>
  <c r="GU46" i="1"/>
  <c r="GU45" i="1"/>
  <c r="GU44" i="1"/>
  <c r="GU43" i="1"/>
  <c r="GU42" i="1"/>
  <c r="GU41" i="1"/>
  <c r="GQ97" i="1" s="1"/>
  <c r="AP105" i="1" s="1"/>
  <c r="GU40" i="1"/>
  <c r="GU39" i="1"/>
  <c r="GU38" i="1"/>
  <c r="GU37" i="1"/>
  <c r="GU36" i="1"/>
  <c r="GU35" i="1"/>
  <c r="GU34" i="1"/>
  <c r="GU33" i="1"/>
  <c r="GU32" i="1"/>
  <c r="GU31" i="1"/>
  <c r="GQ96" i="1" s="1"/>
  <c r="AP104" i="1" s="1"/>
  <c r="GU30" i="1"/>
  <c r="GU29" i="1"/>
  <c r="GU28" i="1"/>
  <c r="GU27" i="1"/>
  <c r="GU26" i="1"/>
  <c r="GU25" i="1"/>
  <c r="GU24" i="1"/>
  <c r="GU23" i="1"/>
  <c r="GU22" i="1"/>
  <c r="GU21" i="1"/>
  <c r="GQ95" i="1" s="1"/>
  <c r="AP103" i="1" s="1"/>
  <c r="GU20" i="1"/>
  <c r="GU19" i="1"/>
  <c r="GU18" i="1"/>
  <c r="GU17" i="1"/>
  <c r="GU16" i="1"/>
  <c r="GU15" i="1"/>
  <c r="GU14" i="1"/>
  <c r="GU13" i="1"/>
  <c r="GU12" i="1"/>
  <c r="GU11" i="1"/>
  <c r="GQ94" i="1" s="1"/>
  <c r="AP102" i="1" s="1"/>
  <c r="GU10" i="1"/>
  <c r="GU9" i="1"/>
  <c r="GU8" i="1"/>
  <c r="GU7" i="1"/>
  <c r="GU6" i="1"/>
  <c r="GU5" i="1"/>
  <c r="GU4" i="1"/>
  <c r="GU3" i="1"/>
  <c r="GU2" i="1"/>
  <c r="GO51" i="1"/>
  <c r="GO50" i="1"/>
  <c r="GO49" i="1"/>
  <c r="GO48" i="1"/>
  <c r="GO47" i="1"/>
  <c r="GO46" i="1"/>
  <c r="GO45" i="1"/>
  <c r="GO44" i="1"/>
  <c r="GO43" i="1"/>
  <c r="GO42" i="1"/>
  <c r="GK97" i="1" s="1"/>
  <c r="AO105" i="1" s="1"/>
  <c r="GO41" i="1"/>
  <c r="GO40" i="1"/>
  <c r="GO39" i="1"/>
  <c r="GO38" i="1"/>
  <c r="GO37" i="1"/>
  <c r="GO36" i="1"/>
  <c r="GO35" i="1"/>
  <c r="GO34" i="1"/>
  <c r="GO33" i="1"/>
  <c r="GO32" i="1"/>
  <c r="GK96" i="1" s="1"/>
  <c r="AO104" i="1" s="1"/>
  <c r="GO31" i="1"/>
  <c r="GO30" i="1"/>
  <c r="GO29" i="1"/>
  <c r="GO28" i="1"/>
  <c r="GO27" i="1"/>
  <c r="GO26" i="1"/>
  <c r="GO25" i="1"/>
  <c r="GO24" i="1"/>
  <c r="GO23" i="1"/>
  <c r="GO22" i="1"/>
  <c r="GK95" i="1" s="1"/>
  <c r="AO103" i="1" s="1"/>
  <c r="GO21" i="1"/>
  <c r="GO20" i="1"/>
  <c r="GO19" i="1"/>
  <c r="GO18" i="1"/>
  <c r="GO17" i="1"/>
  <c r="GO16" i="1"/>
  <c r="GO15" i="1"/>
  <c r="GO14" i="1"/>
  <c r="GO13" i="1"/>
  <c r="GO12" i="1"/>
  <c r="GK94" i="1" s="1"/>
  <c r="AO102" i="1" s="1"/>
  <c r="GO11" i="1"/>
  <c r="GO10" i="1"/>
  <c r="GO9" i="1"/>
  <c r="GO8" i="1"/>
  <c r="GO7" i="1"/>
  <c r="GO6" i="1"/>
  <c r="GO5" i="1"/>
  <c r="GO4" i="1"/>
  <c r="GO3" i="1"/>
  <c r="GO2" i="1"/>
  <c r="GK93" i="1" s="1"/>
  <c r="AO101" i="1" s="1"/>
  <c r="GI52" i="1"/>
  <c r="GI51" i="1"/>
  <c r="GI50" i="1"/>
  <c r="GI49" i="1"/>
  <c r="GI48" i="1"/>
  <c r="GI47" i="1"/>
  <c r="GI46" i="1"/>
  <c r="GI45" i="1"/>
  <c r="GI44" i="1"/>
  <c r="GI43" i="1"/>
  <c r="GE97" i="1" s="1"/>
  <c r="AN105" i="1" s="1"/>
  <c r="GI42" i="1"/>
  <c r="GI41" i="1"/>
  <c r="GI40" i="1"/>
  <c r="GI39" i="1"/>
  <c r="GI38" i="1"/>
  <c r="GI37" i="1"/>
  <c r="GI36" i="1"/>
  <c r="GI35" i="1"/>
  <c r="GI34" i="1"/>
  <c r="GI33" i="1"/>
  <c r="GE96" i="1" s="1"/>
  <c r="AN104" i="1" s="1"/>
  <c r="GI32" i="1"/>
  <c r="GI31" i="1"/>
  <c r="GI30" i="1"/>
  <c r="GI29" i="1"/>
  <c r="GI28" i="1"/>
  <c r="GI27" i="1"/>
  <c r="GI26" i="1"/>
  <c r="GI25" i="1"/>
  <c r="GI24" i="1"/>
  <c r="GI23" i="1"/>
  <c r="GE95" i="1" s="1"/>
  <c r="AN103" i="1" s="1"/>
  <c r="GI22" i="1"/>
  <c r="GI21" i="1"/>
  <c r="GI20" i="1"/>
  <c r="GI19" i="1"/>
  <c r="GI18" i="1"/>
  <c r="GI17" i="1"/>
  <c r="GI16" i="1"/>
  <c r="GI15" i="1"/>
  <c r="GI14" i="1"/>
  <c r="GI13" i="1"/>
  <c r="GE94" i="1" s="1"/>
  <c r="AN102" i="1" s="1"/>
  <c r="GI12" i="1"/>
  <c r="GI11" i="1"/>
  <c r="GI10" i="1"/>
  <c r="GI9" i="1"/>
  <c r="GI8" i="1"/>
  <c r="GI7" i="1"/>
  <c r="GI6" i="1"/>
  <c r="GI5" i="1"/>
  <c r="GI4" i="1"/>
  <c r="GI3" i="1"/>
  <c r="GE93" i="1" s="1"/>
  <c r="AN101" i="1" s="1"/>
  <c r="GI2" i="1"/>
  <c r="GC53" i="1"/>
  <c r="GC52" i="1"/>
  <c r="GC51" i="1"/>
  <c r="GC50" i="1"/>
  <c r="GC49" i="1"/>
  <c r="GC48" i="1"/>
  <c r="GC47" i="1"/>
  <c r="GC46" i="1"/>
  <c r="GC45" i="1"/>
  <c r="GC44" i="1"/>
  <c r="FY97" i="1" s="1"/>
  <c r="AM105" i="1" s="1"/>
  <c r="GC43" i="1"/>
  <c r="GC42" i="1"/>
  <c r="GC41" i="1"/>
  <c r="GC40" i="1"/>
  <c r="GC39" i="1"/>
  <c r="GC38" i="1"/>
  <c r="GC37" i="1"/>
  <c r="GC36" i="1"/>
  <c r="GC35" i="1"/>
  <c r="GC34" i="1"/>
  <c r="FY96" i="1" s="1"/>
  <c r="AM104" i="1" s="1"/>
  <c r="GC33" i="1"/>
  <c r="GC32" i="1"/>
  <c r="GC31" i="1"/>
  <c r="GC30" i="1"/>
  <c r="GC29" i="1"/>
  <c r="GC28" i="1"/>
  <c r="GC27" i="1"/>
  <c r="GC26" i="1"/>
  <c r="GC25" i="1"/>
  <c r="GC24" i="1"/>
  <c r="FY95" i="1" s="1"/>
  <c r="AM103" i="1" s="1"/>
  <c r="GC23" i="1"/>
  <c r="GC22" i="1"/>
  <c r="GC21" i="1"/>
  <c r="GC20" i="1"/>
  <c r="GC19" i="1"/>
  <c r="GC18" i="1"/>
  <c r="GC17" i="1"/>
  <c r="GC16" i="1"/>
  <c r="GC15" i="1"/>
  <c r="GC14" i="1"/>
  <c r="FY94" i="1" s="1"/>
  <c r="AM102" i="1" s="1"/>
  <c r="GC13" i="1"/>
  <c r="GC12" i="1"/>
  <c r="GC11" i="1"/>
  <c r="GC10" i="1"/>
  <c r="GC9" i="1"/>
  <c r="GC8" i="1"/>
  <c r="GC7" i="1"/>
  <c r="GC6" i="1"/>
  <c r="GC5" i="1"/>
  <c r="GC4" i="1"/>
  <c r="FY93" i="1" s="1"/>
  <c r="AM101" i="1" s="1"/>
  <c r="GC3" i="1"/>
  <c r="GC2" i="1"/>
  <c r="FW54" i="1"/>
  <c r="FW53" i="1"/>
  <c r="FW52" i="1"/>
  <c r="FW51" i="1"/>
  <c r="FW50" i="1"/>
  <c r="FW49" i="1"/>
  <c r="FW48" i="1"/>
  <c r="FW47" i="1"/>
  <c r="FW46" i="1"/>
  <c r="FW45" i="1"/>
  <c r="FS97" i="1" s="1"/>
  <c r="AL105" i="1" s="1"/>
  <c r="FW44" i="1"/>
  <c r="FW43" i="1"/>
  <c r="FW42" i="1"/>
  <c r="FW41" i="1"/>
  <c r="FW40" i="1"/>
  <c r="FW39" i="1"/>
  <c r="FW38" i="1"/>
  <c r="FW37" i="1"/>
  <c r="FW36" i="1"/>
  <c r="FW35" i="1"/>
  <c r="FS96" i="1" s="1"/>
  <c r="AL104" i="1" s="1"/>
  <c r="FW34" i="1"/>
  <c r="FW33" i="1"/>
  <c r="FW32" i="1"/>
  <c r="FW31" i="1"/>
  <c r="FW30" i="1"/>
  <c r="FW29" i="1"/>
  <c r="FW28" i="1"/>
  <c r="FW27" i="1"/>
  <c r="FW26" i="1"/>
  <c r="FW25" i="1"/>
  <c r="FS95" i="1" s="1"/>
  <c r="AL103" i="1" s="1"/>
  <c r="FW24" i="1"/>
  <c r="FW23" i="1"/>
  <c r="FW22" i="1"/>
  <c r="FW21" i="1"/>
  <c r="FW20" i="1"/>
  <c r="FW19" i="1"/>
  <c r="FW18" i="1"/>
  <c r="FW17" i="1"/>
  <c r="FW16" i="1"/>
  <c r="FW15" i="1"/>
  <c r="FS94" i="1" s="1"/>
  <c r="AL102" i="1" s="1"/>
  <c r="FW14" i="1"/>
  <c r="FW13" i="1"/>
  <c r="FW12" i="1"/>
  <c r="FW11" i="1"/>
  <c r="FW10" i="1"/>
  <c r="FW9" i="1"/>
  <c r="FW8" i="1"/>
  <c r="FW7" i="1"/>
  <c r="FW6" i="1"/>
  <c r="FW5" i="1"/>
  <c r="FS93" i="1" s="1"/>
  <c r="AL101" i="1" s="1"/>
  <c r="FW4" i="1"/>
  <c r="FW3" i="1"/>
  <c r="FW2" i="1"/>
  <c r="FQ55" i="1"/>
  <c r="FQ54" i="1"/>
  <c r="FQ53" i="1"/>
  <c r="FQ52" i="1"/>
  <c r="FQ51" i="1"/>
  <c r="FQ50" i="1"/>
  <c r="FQ49" i="1"/>
  <c r="FQ48" i="1"/>
  <c r="FQ47" i="1"/>
  <c r="FQ46" i="1"/>
  <c r="FM97" i="1" s="1"/>
  <c r="AK105" i="1" s="1"/>
  <c r="FQ45" i="1"/>
  <c r="FQ44" i="1"/>
  <c r="FQ43" i="1"/>
  <c r="FQ42" i="1"/>
  <c r="FQ41" i="1"/>
  <c r="FQ40" i="1"/>
  <c r="FQ39" i="1"/>
  <c r="FQ38" i="1"/>
  <c r="FQ37" i="1"/>
  <c r="FQ36" i="1"/>
  <c r="FM96" i="1" s="1"/>
  <c r="AK104" i="1" s="1"/>
  <c r="FQ35" i="1"/>
  <c r="FQ34" i="1"/>
  <c r="FQ33" i="1"/>
  <c r="FQ32" i="1"/>
  <c r="FQ31" i="1"/>
  <c r="FQ30" i="1"/>
  <c r="FQ29" i="1"/>
  <c r="FQ28" i="1"/>
  <c r="FQ27" i="1"/>
  <c r="FQ26" i="1"/>
  <c r="FM95" i="1" s="1"/>
  <c r="AK103" i="1" s="1"/>
  <c r="FQ25" i="1"/>
  <c r="FQ24" i="1"/>
  <c r="FQ23" i="1"/>
  <c r="FQ22" i="1"/>
  <c r="FQ21" i="1"/>
  <c r="FQ20" i="1"/>
  <c r="FQ19" i="1"/>
  <c r="FQ18" i="1"/>
  <c r="FQ17" i="1"/>
  <c r="FQ16" i="1"/>
  <c r="FM94" i="1" s="1"/>
  <c r="AK102" i="1" s="1"/>
  <c r="FQ15" i="1"/>
  <c r="FQ14" i="1"/>
  <c r="FQ13" i="1"/>
  <c r="FQ12" i="1"/>
  <c r="FQ11" i="1"/>
  <c r="FQ10" i="1"/>
  <c r="FQ9" i="1"/>
  <c r="FQ8" i="1"/>
  <c r="FQ7" i="1"/>
  <c r="FQ6" i="1"/>
  <c r="FM93" i="1" s="1"/>
  <c r="AK101" i="1" s="1"/>
  <c r="FQ5" i="1"/>
  <c r="FQ4" i="1"/>
  <c r="FQ3" i="1"/>
  <c r="FQ2" i="1"/>
  <c r="FK56" i="1"/>
  <c r="FK55" i="1"/>
  <c r="FK54" i="1"/>
  <c r="FK53" i="1"/>
  <c r="FK52" i="1"/>
  <c r="FK51" i="1"/>
  <c r="FK50" i="1"/>
  <c r="FK49" i="1"/>
  <c r="FK48" i="1"/>
  <c r="FK47" i="1"/>
  <c r="FG97" i="1" s="1"/>
  <c r="AJ105" i="1" s="1"/>
  <c r="FK46" i="1"/>
  <c r="FK45" i="1"/>
  <c r="FK44" i="1"/>
  <c r="FK43" i="1"/>
  <c r="FK42" i="1"/>
  <c r="FK41" i="1"/>
  <c r="FK40" i="1"/>
  <c r="FK39" i="1"/>
  <c r="FK38" i="1"/>
  <c r="FK37" i="1"/>
  <c r="FG96" i="1" s="1"/>
  <c r="AJ104" i="1" s="1"/>
  <c r="FK36" i="1"/>
  <c r="FK35" i="1"/>
  <c r="FK34" i="1"/>
  <c r="FK33" i="1"/>
  <c r="FK32" i="1"/>
  <c r="FK31" i="1"/>
  <c r="FK30" i="1"/>
  <c r="FK29" i="1"/>
  <c r="FK28" i="1"/>
  <c r="FK27" i="1"/>
  <c r="FG95" i="1" s="1"/>
  <c r="AJ103" i="1" s="1"/>
  <c r="FK26" i="1"/>
  <c r="FK25" i="1"/>
  <c r="FK24" i="1"/>
  <c r="FK23" i="1"/>
  <c r="FK22" i="1"/>
  <c r="FK21" i="1"/>
  <c r="FK20" i="1"/>
  <c r="FK19" i="1"/>
  <c r="FK18" i="1"/>
  <c r="FK17" i="1"/>
  <c r="FG94" i="1" s="1"/>
  <c r="AJ102" i="1" s="1"/>
  <c r="FK16" i="1"/>
  <c r="FK15" i="1"/>
  <c r="FK14" i="1"/>
  <c r="FK13" i="1"/>
  <c r="FK12" i="1"/>
  <c r="FK11" i="1"/>
  <c r="FK10" i="1"/>
  <c r="FK9" i="1"/>
  <c r="FK8" i="1"/>
  <c r="FK7" i="1"/>
  <c r="FG93" i="1" s="1"/>
  <c r="AJ101" i="1" s="1"/>
  <c r="FK6" i="1"/>
  <c r="FK5" i="1"/>
  <c r="FK4" i="1"/>
  <c r="FK3" i="1"/>
  <c r="FK2" i="1"/>
  <c r="FE57" i="1"/>
  <c r="FE56" i="1"/>
  <c r="FE55" i="1"/>
  <c r="FE54" i="1"/>
  <c r="FE53" i="1"/>
  <c r="FE52" i="1"/>
  <c r="FE51" i="1"/>
  <c r="FE50" i="1"/>
  <c r="FE49" i="1"/>
  <c r="FE48" i="1"/>
  <c r="FA97" i="1" s="1"/>
  <c r="AI105" i="1" s="1"/>
  <c r="FE47" i="1"/>
  <c r="FE46" i="1"/>
  <c r="FE45" i="1"/>
  <c r="FE44" i="1"/>
  <c r="FE43" i="1"/>
  <c r="FE42" i="1"/>
  <c r="FE41" i="1"/>
  <c r="FE40" i="1"/>
  <c r="FE39" i="1"/>
  <c r="FE38" i="1"/>
  <c r="FA96" i="1" s="1"/>
  <c r="AI104" i="1" s="1"/>
  <c r="FE37" i="1"/>
  <c r="FE36" i="1"/>
  <c r="FE35" i="1"/>
  <c r="FE34" i="1"/>
  <c r="FE33" i="1"/>
  <c r="FE32" i="1"/>
  <c r="FE31" i="1"/>
  <c r="FE30" i="1"/>
  <c r="FE29" i="1"/>
  <c r="FE28" i="1"/>
  <c r="FA95" i="1" s="1"/>
  <c r="AI103" i="1" s="1"/>
  <c r="FE27" i="1"/>
  <c r="FE26" i="1"/>
  <c r="FE25" i="1"/>
  <c r="FE24" i="1"/>
  <c r="FE23" i="1"/>
  <c r="FE22" i="1"/>
  <c r="FE21" i="1"/>
  <c r="FE20" i="1"/>
  <c r="FE19" i="1"/>
  <c r="FE18" i="1"/>
  <c r="FA94" i="1" s="1"/>
  <c r="AI102" i="1" s="1"/>
  <c r="FE17" i="1"/>
  <c r="FE16" i="1"/>
  <c r="FE15" i="1"/>
  <c r="FE14" i="1"/>
  <c r="FE13" i="1"/>
  <c r="FE12" i="1"/>
  <c r="FE11" i="1"/>
  <c r="FE10" i="1"/>
  <c r="FE9" i="1"/>
  <c r="FE8" i="1"/>
  <c r="FA93" i="1" s="1"/>
  <c r="AI101" i="1" s="1"/>
  <c r="FE7" i="1"/>
  <c r="FE6" i="1"/>
  <c r="FE5" i="1"/>
  <c r="FE4" i="1"/>
  <c r="FE3" i="1"/>
  <c r="FE2" i="1"/>
  <c r="EY59" i="1"/>
  <c r="EY58" i="1"/>
  <c r="EY57" i="1"/>
  <c r="EY56" i="1"/>
  <c r="EY55" i="1"/>
  <c r="EY54" i="1"/>
  <c r="EY53" i="1"/>
  <c r="EY52" i="1"/>
  <c r="EY51" i="1"/>
  <c r="EY50" i="1"/>
  <c r="EY49" i="1"/>
  <c r="EU97" i="1" s="1"/>
  <c r="AH105" i="1" s="1"/>
  <c r="EY48" i="1"/>
  <c r="EY47" i="1"/>
  <c r="EY46" i="1"/>
  <c r="EY45" i="1"/>
  <c r="EY44" i="1"/>
  <c r="EY43" i="1"/>
  <c r="EY42" i="1"/>
  <c r="EY41" i="1"/>
  <c r="EY40" i="1"/>
  <c r="EY39" i="1"/>
  <c r="EU96" i="1" s="1"/>
  <c r="AH104" i="1" s="1"/>
  <c r="EY38" i="1"/>
  <c r="EY37" i="1"/>
  <c r="EY36" i="1"/>
  <c r="EY35" i="1"/>
  <c r="EY34" i="1"/>
  <c r="EY33" i="1"/>
  <c r="EY32" i="1"/>
  <c r="EY31" i="1"/>
  <c r="EY30" i="1"/>
  <c r="EY29" i="1"/>
  <c r="EU95" i="1" s="1"/>
  <c r="AH103" i="1" s="1"/>
  <c r="EY28" i="1"/>
  <c r="EY27" i="1"/>
  <c r="EY26" i="1"/>
  <c r="EY25" i="1"/>
  <c r="EY24" i="1"/>
  <c r="EY23" i="1"/>
  <c r="EY22" i="1"/>
  <c r="EY21" i="1"/>
  <c r="EY20" i="1"/>
  <c r="EY19" i="1"/>
  <c r="EU94" i="1" s="1"/>
  <c r="AH102" i="1" s="1"/>
  <c r="EY18" i="1"/>
  <c r="EY17" i="1"/>
  <c r="EY16" i="1"/>
  <c r="EY15" i="1"/>
  <c r="EY14" i="1"/>
  <c r="EY13" i="1"/>
  <c r="EY12" i="1"/>
  <c r="EY11" i="1"/>
  <c r="EY10" i="1"/>
  <c r="EY9" i="1"/>
  <c r="EU93" i="1" s="1"/>
  <c r="AH101" i="1" s="1"/>
  <c r="EY8" i="1"/>
  <c r="EY7" i="1"/>
  <c r="EY6" i="1"/>
  <c r="EY5" i="1"/>
  <c r="EY4" i="1"/>
  <c r="EY3" i="1"/>
  <c r="EY2" i="1"/>
  <c r="ES59" i="1"/>
  <c r="ES58" i="1"/>
  <c r="ES57" i="1"/>
  <c r="ES56" i="1"/>
  <c r="ES55" i="1"/>
  <c r="ES54" i="1"/>
  <c r="ES53" i="1"/>
  <c r="ES52" i="1"/>
  <c r="ES51" i="1"/>
  <c r="ES50" i="1"/>
  <c r="EO97" i="1" s="1"/>
  <c r="AG105" i="1" s="1"/>
  <c r="ES49" i="1"/>
  <c r="ES48" i="1"/>
  <c r="ES47" i="1"/>
  <c r="ES46" i="1"/>
  <c r="ES45" i="1"/>
  <c r="ES44" i="1"/>
  <c r="ES43" i="1"/>
  <c r="ES42" i="1"/>
  <c r="ES41" i="1"/>
  <c r="ES40" i="1"/>
  <c r="EO96" i="1" s="1"/>
  <c r="AG104" i="1" s="1"/>
  <c r="ES39" i="1"/>
  <c r="ES38" i="1"/>
  <c r="ES37" i="1"/>
  <c r="ES36" i="1"/>
  <c r="ES35" i="1"/>
  <c r="ES34" i="1"/>
  <c r="ES33" i="1"/>
  <c r="ES32" i="1"/>
  <c r="ES31" i="1"/>
  <c r="ES30" i="1"/>
  <c r="EO95" i="1" s="1"/>
  <c r="AG103" i="1" s="1"/>
  <c r="ES29" i="1"/>
  <c r="ES28" i="1"/>
  <c r="ES27" i="1"/>
  <c r="ES26" i="1"/>
  <c r="ES25" i="1"/>
  <c r="ES24" i="1"/>
  <c r="ES23" i="1"/>
  <c r="ES22" i="1"/>
  <c r="ES21" i="1"/>
  <c r="ES20" i="1"/>
  <c r="EO94" i="1" s="1"/>
  <c r="AG102" i="1" s="1"/>
  <c r="ES19" i="1"/>
  <c r="ES18" i="1"/>
  <c r="ES17" i="1"/>
  <c r="ES16" i="1"/>
  <c r="ES15" i="1"/>
  <c r="ES14" i="1"/>
  <c r="ES13" i="1"/>
  <c r="ES12" i="1"/>
  <c r="ES11" i="1"/>
  <c r="ES10" i="1"/>
  <c r="EO93" i="1" s="1"/>
  <c r="AG101" i="1" s="1"/>
  <c r="ES9" i="1"/>
  <c r="ES8" i="1"/>
  <c r="ES7" i="1"/>
  <c r="ES6" i="1"/>
  <c r="ES5" i="1"/>
  <c r="ES4" i="1"/>
  <c r="ES3" i="1"/>
  <c r="ES2" i="1"/>
  <c r="EM60" i="1"/>
  <c r="EM59" i="1"/>
  <c r="EM58" i="1"/>
  <c r="EM57" i="1"/>
  <c r="EM56" i="1"/>
  <c r="EM55" i="1"/>
  <c r="EM54" i="1"/>
  <c r="EM53" i="1"/>
  <c r="EM52" i="1"/>
  <c r="EM51" i="1"/>
  <c r="EI97" i="1" s="1"/>
  <c r="AF105" i="1" s="1"/>
  <c r="EM50" i="1"/>
  <c r="EM49" i="1"/>
  <c r="EM48" i="1"/>
  <c r="EM47" i="1"/>
  <c r="EM46" i="1"/>
  <c r="EM45" i="1"/>
  <c r="EM44" i="1"/>
  <c r="EM43" i="1"/>
  <c r="EM42" i="1"/>
  <c r="EM41" i="1"/>
  <c r="EI96" i="1" s="1"/>
  <c r="AF104" i="1" s="1"/>
  <c r="EM40" i="1"/>
  <c r="EM39" i="1"/>
  <c r="EM38" i="1"/>
  <c r="EM37" i="1"/>
  <c r="EM36" i="1"/>
  <c r="EM35" i="1"/>
  <c r="EM34" i="1"/>
  <c r="EM33" i="1"/>
  <c r="EM32" i="1"/>
  <c r="EM31" i="1"/>
  <c r="EI95" i="1" s="1"/>
  <c r="AF103" i="1" s="1"/>
  <c r="EM30" i="1"/>
  <c r="EM29" i="1"/>
  <c r="EM28" i="1"/>
  <c r="EM27" i="1"/>
  <c r="EM26" i="1"/>
  <c r="EM25" i="1"/>
  <c r="EM24" i="1"/>
  <c r="EM23" i="1"/>
  <c r="EM22" i="1"/>
  <c r="EM21" i="1"/>
  <c r="EI94" i="1" s="1"/>
  <c r="AF102" i="1" s="1"/>
  <c r="EM20" i="1"/>
  <c r="EM19" i="1"/>
  <c r="EM18" i="1"/>
  <c r="EM17" i="1"/>
  <c r="EM16" i="1"/>
  <c r="EM15" i="1"/>
  <c r="EM14" i="1"/>
  <c r="EM13" i="1"/>
  <c r="EM12" i="1"/>
  <c r="EM11" i="1"/>
  <c r="EI93" i="1" s="1"/>
  <c r="AF101" i="1" s="1"/>
  <c r="EM10" i="1"/>
  <c r="EM9" i="1"/>
  <c r="EM8" i="1"/>
  <c r="EM7" i="1"/>
  <c r="EM6" i="1"/>
  <c r="EM5" i="1"/>
  <c r="EM4" i="1"/>
  <c r="EM3" i="1"/>
  <c r="EM2" i="1"/>
  <c r="EG61" i="1"/>
  <c r="EG60" i="1"/>
  <c r="EG59" i="1"/>
  <c r="EG58" i="1"/>
  <c r="EG57" i="1"/>
  <c r="EG56" i="1"/>
  <c r="EG55" i="1"/>
  <c r="EG54" i="1"/>
  <c r="EG53" i="1"/>
  <c r="EG52" i="1"/>
  <c r="EC97" i="1" s="1"/>
  <c r="AE105" i="1" s="1"/>
  <c r="EG51" i="1"/>
  <c r="EG50" i="1"/>
  <c r="EG49" i="1"/>
  <c r="EG48" i="1"/>
  <c r="EG47" i="1"/>
  <c r="EG46" i="1"/>
  <c r="EG45" i="1"/>
  <c r="EG44" i="1"/>
  <c r="EG43" i="1"/>
  <c r="EG42" i="1"/>
  <c r="EC96" i="1" s="1"/>
  <c r="AE104" i="1" s="1"/>
  <c r="EG41" i="1"/>
  <c r="EG40" i="1"/>
  <c r="EG39" i="1"/>
  <c r="EG38" i="1"/>
  <c r="EG37" i="1"/>
  <c r="EG36" i="1"/>
  <c r="EG35" i="1"/>
  <c r="EG34" i="1"/>
  <c r="EG33" i="1"/>
  <c r="EG32" i="1"/>
  <c r="EC95" i="1" s="1"/>
  <c r="AE103" i="1" s="1"/>
  <c r="EG31" i="1"/>
  <c r="EG30" i="1"/>
  <c r="EG29" i="1"/>
  <c r="EG28" i="1"/>
  <c r="EG27" i="1"/>
  <c r="EG26" i="1"/>
  <c r="EG25" i="1"/>
  <c r="EG24" i="1"/>
  <c r="EG23" i="1"/>
  <c r="EG22" i="1"/>
  <c r="EC94" i="1" s="1"/>
  <c r="AE102" i="1" s="1"/>
  <c r="EG21" i="1"/>
  <c r="EG20" i="1"/>
  <c r="EG19" i="1"/>
  <c r="EG18" i="1"/>
  <c r="EG17" i="1"/>
  <c r="EG16" i="1"/>
  <c r="EG15" i="1"/>
  <c r="EG14" i="1"/>
  <c r="EG13" i="1"/>
  <c r="EG12" i="1"/>
  <c r="EC93" i="1" s="1"/>
  <c r="AE101" i="1" s="1"/>
  <c r="EG11" i="1"/>
  <c r="EG10" i="1"/>
  <c r="EG9" i="1"/>
  <c r="EG8" i="1"/>
  <c r="EG7" i="1"/>
  <c r="EG6" i="1"/>
  <c r="EG5" i="1"/>
  <c r="EG4" i="1"/>
  <c r="EG3" i="1"/>
  <c r="EG2" i="1"/>
  <c r="EA62" i="1"/>
  <c r="EA61" i="1"/>
  <c r="EA60" i="1"/>
  <c r="EA59" i="1"/>
  <c r="EA58" i="1"/>
  <c r="EA57" i="1"/>
  <c r="EA56" i="1"/>
  <c r="EA55" i="1"/>
  <c r="EA54" i="1"/>
  <c r="EA53" i="1"/>
  <c r="DW97" i="1" s="1"/>
  <c r="AD105" i="1" s="1"/>
  <c r="EA52" i="1"/>
  <c r="EA51" i="1"/>
  <c r="EA50" i="1"/>
  <c r="EA49" i="1"/>
  <c r="EA48" i="1"/>
  <c r="EA47" i="1"/>
  <c r="EA46" i="1"/>
  <c r="EA45" i="1"/>
  <c r="EA44" i="1"/>
  <c r="EA43" i="1"/>
  <c r="DW96" i="1" s="1"/>
  <c r="AD104" i="1" s="1"/>
  <c r="EA42" i="1"/>
  <c r="EA41" i="1"/>
  <c r="EA40" i="1"/>
  <c r="EA39" i="1"/>
  <c r="EA38" i="1"/>
  <c r="EA37" i="1"/>
  <c r="EA36" i="1"/>
  <c r="EA35" i="1"/>
  <c r="EA34" i="1"/>
  <c r="EA33" i="1"/>
  <c r="DW95" i="1" s="1"/>
  <c r="AD103" i="1" s="1"/>
  <c r="EA32" i="1"/>
  <c r="EA31" i="1"/>
  <c r="EA30" i="1"/>
  <c r="EA29" i="1"/>
  <c r="EA28" i="1"/>
  <c r="EA27" i="1"/>
  <c r="EA26" i="1"/>
  <c r="EA25" i="1"/>
  <c r="EA24" i="1"/>
  <c r="EA23" i="1"/>
  <c r="DW94" i="1" s="1"/>
  <c r="AD102" i="1" s="1"/>
  <c r="EA22" i="1"/>
  <c r="EA21" i="1"/>
  <c r="EA20" i="1"/>
  <c r="EA19" i="1"/>
  <c r="EA18" i="1"/>
  <c r="EA17" i="1"/>
  <c r="EA16" i="1"/>
  <c r="EA15" i="1"/>
  <c r="EA14" i="1"/>
  <c r="EA13" i="1"/>
  <c r="DW93" i="1" s="1"/>
  <c r="AD101" i="1" s="1"/>
  <c r="EA12" i="1"/>
  <c r="EA11" i="1"/>
  <c r="EA10" i="1"/>
  <c r="EA9" i="1"/>
  <c r="EA8" i="1"/>
  <c r="EA7" i="1"/>
  <c r="EA6" i="1"/>
  <c r="EA5" i="1"/>
  <c r="EA4" i="1"/>
  <c r="EA3" i="1"/>
  <c r="EA2" i="1"/>
  <c r="DU63" i="1"/>
  <c r="DU62" i="1"/>
  <c r="DU61" i="1"/>
  <c r="DU60" i="1"/>
  <c r="DU59" i="1"/>
  <c r="DU58" i="1"/>
  <c r="DU57" i="1"/>
  <c r="DU56" i="1"/>
  <c r="DU55" i="1"/>
  <c r="DU54" i="1"/>
  <c r="DQ97" i="1" s="1"/>
  <c r="AC105" i="1" s="1"/>
  <c r="DU53" i="1"/>
  <c r="DU52" i="1"/>
  <c r="DU51" i="1"/>
  <c r="DU50" i="1"/>
  <c r="DU49" i="1"/>
  <c r="DU48" i="1"/>
  <c r="DU47" i="1"/>
  <c r="DU46" i="1"/>
  <c r="DU45" i="1"/>
  <c r="DU44" i="1"/>
  <c r="DQ96" i="1" s="1"/>
  <c r="AC104" i="1" s="1"/>
  <c r="DU43" i="1"/>
  <c r="DU42" i="1"/>
  <c r="DU41" i="1"/>
  <c r="DU40" i="1"/>
  <c r="DU39" i="1"/>
  <c r="DU38" i="1"/>
  <c r="DU37" i="1"/>
  <c r="DU36" i="1"/>
  <c r="DU35" i="1"/>
  <c r="DU34" i="1"/>
  <c r="DQ95" i="1" s="1"/>
  <c r="AC103" i="1" s="1"/>
  <c r="DU33" i="1"/>
  <c r="DU32" i="1"/>
  <c r="DU31" i="1"/>
  <c r="DU30" i="1"/>
  <c r="DU29" i="1"/>
  <c r="DU28" i="1"/>
  <c r="DU27" i="1"/>
  <c r="DU26" i="1"/>
  <c r="DU25" i="1"/>
  <c r="DU24" i="1"/>
  <c r="DQ94" i="1" s="1"/>
  <c r="AC102" i="1" s="1"/>
  <c r="DU23" i="1"/>
  <c r="DU22" i="1"/>
  <c r="DU21" i="1"/>
  <c r="DU20" i="1"/>
  <c r="DU19" i="1"/>
  <c r="DU18" i="1"/>
  <c r="DU17" i="1"/>
  <c r="DU16" i="1"/>
  <c r="DU15" i="1"/>
  <c r="DU14" i="1"/>
  <c r="DQ93" i="1" s="1"/>
  <c r="AC101" i="1" s="1"/>
  <c r="DU13" i="1"/>
  <c r="DU12" i="1"/>
  <c r="DU11" i="1"/>
  <c r="DU10" i="1"/>
  <c r="DU9" i="1"/>
  <c r="DU8" i="1"/>
  <c r="DU7" i="1"/>
  <c r="DU6" i="1"/>
  <c r="DU5" i="1"/>
  <c r="DU4" i="1"/>
  <c r="DU3" i="1"/>
  <c r="DU2" i="1"/>
  <c r="DO64" i="1"/>
  <c r="DO63" i="1"/>
  <c r="DO62" i="1"/>
  <c r="DO61" i="1"/>
  <c r="DO60" i="1"/>
  <c r="DO59" i="1"/>
  <c r="DO58" i="1"/>
  <c r="DO57" i="1"/>
  <c r="DO56" i="1"/>
  <c r="DO55" i="1"/>
  <c r="DK97" i="1" s="1"/>
  <c r="AB105" i="1" s="1"/>
  <c r="DO54" i="1"/>
  <c r="DO53" i="1"/>
  <c r="DO52" i="1"/>
  <c r="DO51" i="1"/>
  <c r="DO50" i="1"/>
  <c r="DO49" i="1"/>
  <c r="DO48" i="1"/>
  <c r="DO47" i="1"/>
  <c r="DO46" i="1"/>
  <c r="DO45" i="1"/>
  <c r="DK96" i="1" s="1"/>
  <c r="AB104" i="1" s="1"/>
  <c r="DO44" i="1"/>
  <c r="DO43" i="1"/>
  <c r="DO42" i="1"/>
  <c r="DO41" i="1"/>
  <c r="DO40" i="1"/>
  <c r="DO39" i="1"/>
  <c r="DO38" i="1"/>
  <c r="DO37" i="1"/>
  <c r="DO36" i="1"/>
  <c r="DO35" i="1"/>
  <c r="DK95" i="1" s="1"/>
  <c r="AB103" i="1" s="1"/>
  <c r="DO34" i="1"/>
  <c r="DO33" i="1"/>
  <c r="DO32" i="1"/>
  <c r="DO31" i="1"/>
  <c r="DO30" i="1"/>
  <c r="DO29" i="1"/>
  <c r="DO28" i="1"/>
  <c r="DO27" i="1"/>
  <c r="DO26" i="1"/>
  <c r="DO25" i="1"/>
  <c r="DK94" i="1" s="1"/>
  <c r="AB102" i="1" s="1"/>
  <c r="DO24" i="1"/>
  <c r="DO23" i="1"/>
  <c r="DO22" i="1"/>
  <c r="DO21" i="1"/>
  <c r="DO20" i="1"/>
  <c r="DO19" i="1"/>
  <c r="DO18" i="1"/>
  <c r="DO17" i="1"/>
  <c r="DO16" i="1"/>
  <c r="DO15" i="1"/>
  <c r="DK93" i="1" s="1"/>
  <c r="AB101" i="1" s="1"/>
  <c r="DO14" i="1"/>
  <c r="DO13" i="1"/>
  <c r="DO12" i="1"/>
  <c r="DO11" i="1"/>
  <c r="DO10" i="1"/>
  <c r="DO9" i="1"/>
  <c r="DO8" i="1"/>
  <c r="DO7" i="1"/>
  <c r="DO6" i="1"/>
  <c r="DO5" i="1"/>
  <c r="DO4" i="1"/>
  <c r="DO3" i="1"/>
  <c r="DO2" i="1"/>
  <c r="DI65" i="1"/>
  <c r="DI64" i="1"/>
  <c r="DI63" i="1"/>
  <c r="DI62" i="1"/>
  <c r="DI61" i="1"/>
  <c r="DI60" i="1"/>
  <c r="DI59" i="1"/>
  <c r="DI58" i="1"/>
  <c r="DI57" i="1"/>
  <c r="DI56" i="1"/>
  <c r="DE97" i="1" s="1"/>
  <c r="AA105" i="1" s="1"/>
  <c r="DI55" i="1"/>
  <c r="DI54" i="1"/>
  <c r="DI53" i="1"/>
  <c r="DI52" i="1"/>
  <c r="DI51" i="1"/>
  <c r="DI50" i="1"/>
  <c r="DI49" i="1"/>
  <c r="DI48" i="1"/>
  <c r="DI47" i="1"/>
  <c r="DI46" i="1"/>
  <c r="DE96" i="1" s="1"/>
  <c r="AA104" i="1" s="1"/>
  <c r="DI45" i="1"/>
  <c r="DI44" i="1"/>
  <c r="DI43" i="1"/>
  <c r="DI42" i="1"/>
  <c r="DI41" i="1"/>
  <c r="DI40" i="1"/>
  <c r="DI39" i="1"/>
  <c r="DI38" i="1"/>
  <c r="DI37" i="1"/>
  <c r="DI36" i="1"/>
  <c r="DE95" i="1" s="1"/>
  <c r="AA103" i="1" s="1"/>
  <c r="DI35" i="1"/>
  <c r="DI34" i="1"/>
  <c r="DI33" i="1"/>
  <c r="DI32" i="1"/>
  <c r="DI31" i="1"/>
  <c r="DI30" i="1"/>
  <c r="DI29" i="1"/>
  <c r="DI28" i="1"/>
  <c r="DI27" i="1"/>
  <c r="DI26" i="1"/>
  <c r="DE94" i="1" s="1"/>
  <c r="AA102" i="1" s="1"/>
  <c r="DI25" i="1"/>
  <c r="DI24" i="1"/>
  <c r="DI23" i="1"/>
  <c r="DI22" i="1"/>
  <c r="DI21" i="1"/>
  <c r="DI20" i="1"/>
  <c r="DI19" i="1"/>
  <c r="DI18" i="1"/>
  <c r="DI17" i="1"/>
  <c r="DI16" i="1"/>
  <c r="DE93" i="1" s="1"/>
  <c r="AA101" i="1" s="1"/>
  <c r="DI15" i="1"/>
  <c r="DI14" i="1"/>
  <c r="DI13" i="1"/>
  <c r="DI12" i="1"/>
  <c r="DI11" i="1"/>
  <c r="DI10" i="1"/>
  <c r="DI9" i="1"/>
  <c r="DI8" i="1"/>
  <c r="DI7" i="1"/>
  <c r="DI6" i="1"/>
  <c r="DI5" i="1"/>
  <c r="DI4" i="1"/>
  <c r="DI3" i="1"/>
  <c r="DI2" i="1"/>
  <c r="DC66" i="1"/>
  <c r="DC65" i="1"/>
  <c r="DC64" i="1"/>
  <c r="DC63" i="1"/>
  <c r="DC62" i="1"/>
  <c r="DC61" i="1"/>
  <c r="DC60" i="1"/>
  <c r="DC59" i="1"/>
  <c r="DC58" i="1"/>
  <c r="DC57" i="1"/>
  <c r="CY97" i="1" s="1"/>
  <c r="Z105" i="1" s="1"/>
  <c r="DC56" i="1"/>
  <c r="DC55" i="1"/>
  <c r="DC54" i="1"/>
  <c r="DC53" i="1"/>
  <c r="DC52" i="1"/>
  <c r="DC51" i="1"/>
  <c r="DC50" i="1"/>
  <c r="DC49" i="1"/>
  <c r="DC48" i="1"/>
  <c r="DC47" i="1"/>
  <c r="CY96" i="1" s="1"/>
  <c r="Z104" i="1" s="1"/>
  <c r="DC46" i="1"/>
  <c r="DC45" i="1"/>
  <c r="DC44" i="1"/>
  <c r="DC43" i="1"/>
  <c r="DC42" i="1"/>
  <c r="DC41" i="1"/>
  <c r="DC40" i="1"/>
  <c r="DC39" i="1"/>
  <c r="DC38" i="1"/>
  <c r="DC37" i="1"/>
  <c r="CY95" i="1" s="1"/>
  <c r="Z103" i="1" s="1"/>
  <c r="DC36" i="1"/>
  <c r="DC35" i="1"/>
  <c r="DC34" i="1"/>
  <c r="DC33" i="1"/>
  <c r="DC32" i="1"/>
  <c r="DC31" i="1"/>
  <c r="DC30" i="1"/>
  <c r="DC29" i="1"/>
  <c r="DC28" i="1"/>
  <c r="DC27" i="1"/>
  <c r="CY94" i="1" s="1"/>
  <c r="Z102" i="1" s="1"/>
  <c r="DC26" i="1"/>
  <c r="DC25" i="1"/>
  <c r="DC24" i="1"/>
  <c r="DC23" i="1"/>
  <c r="DC22" i="1"/>
  <c r="DC21" i="1"/>
  <c r="DC20" i="1"/>
  <c r="DC19" i="1"/>
  <c r="DC18" i="1"/>
  <c r="DC17" i="1"/>
  <c r="CY93" i="1" s="1"/>
  <c r="Z101" i="1" s="1"/>
  <c r="DC16" i="1"/>
  <c r="DC15" i="1"/>
  <c r="DC14" i="1"/>
  <c r="DC13" i="1"/>
  <c r="DC12" i="1"/>
  <c r="DC11" i="1"/>
  <c r="DC10" i="1"/>
  <c r="DC9" i="1"/>
  <c r="DC8" i="1"/>
  <c r="DC7" i="1"/>
  <c r="DC6" i="1"/>
  <c r="DC5" i="1"/>
  <c r="DC4" i="1"/>
  <c r="DC3" i="1"/>
  <c r="DC2" i="1"/>
  <c r="CW3" i="1"/>
  <c r="CW67" i="1"/>
  <c r="CW66" i="1"/>
  <c r="CW65" i="1"/>
  <c r="CW64" i="1"/>
  <c r="CW63" i="1"/>
  <c r="CW62" i="1"/>
  <c r="CW61" i="1"/>
  <c r="CW60" i="1"/>
  <c r="CW59" i="1"/>
  <c r="CW58" i="1"/>
  <c r="CS97" i="1" s="1"/>
  <c r="Y105" i="1" s="1"/>
  <c r="CW57" i="1"/>
  <c r="CW56" i="1"/>
  <c r="CW55" i="1"/>
  <c r="CW54" i="1"/>
  <c r="CW53" i="1"/>
  <c r="CW52" i="1"/>
  <c r="CW51" i="1"/>
  <c r="CW50" i="1"/>
  <c r="CW49" i="1"/>
  <c r="CW48" i="1"/>
  <c r="CS96" i="1" s="1"/>
  <c r="Y104" i="1" s="1"/>
  <c r="CW47" i="1"/>
  <c r="CW46" i="1"/>
  <c r="CW45" i="1"/>
  <c r="CW44" i="1"/>
  <c r="CW43" i="1"/>
  <c r="CW42" i="1"/>
  <c r="CW41" i="1"/>
  <c r="CW40" i="1"/>
  <c r="CW39" i="1"/>
  <c r="CW38" i="1"/>
  <c r="CS95" i="1" s="1"/>
  <c r="Y103" i="1" s="1"/>
  <c r="CW37" i="1"/>
  <c r="CW36" i="1"/>
  <c r="CW35" i="1"/>
  <c r="CW34" i="1"/>
  <c r="CW33" i="1"/>
  <c r="CW32" i="1"/>
  <c r="CW31" i="1"/>
  <c r="CW30" i="1"/>
  <c r="CW29" i="1"/>
  <c r="CW28" i="1"/>
  <c r="CS94" i="1" s="1"/>
  <c r="Y102" i="1" s="1"/>
  <c r="CW27" i="1"/>
  <c r="CW26" i="1"/>
  <c r="CW25" i="1"/>
  <c r="CW24" i="1"/>
  <c r="CW23" i="1"/>
  <c r="CW22" i="1"/>
  <c r="CW21" i="1"/>
  <c r="CW20" i="1"/>
  <c r="CW19" i="1"/>
  <c r="CW18" i="1"/>
  <c r="CS93" i="1" s="1"/>
  <c r="Y101" i="1" s="1"/>
  <c r="CW17" i="1"/>
  <c r="CW16" i="1"/>
  <c r="CW15" i="1"/>
  <c r="CW14" i="1"/>
  <c r="CW13" i="1"/>
  <c r="CW12" i="1"/>
  <c r="CW11" i="1"/>
  <c r="CW10" i="1"/>
  <c r="CW9" i="1"/>
  <c r="CW8" i="1"/>
  <c r="CW7" i="1"/>
  <c r="CW6" i="1"/>
  <c r="CW5" i="1"/>
  <c r="CW4" i="1"/>
  <c r="CW2" i="1"/>
  <c r="CL67" i="1"/>
  <c r="CQ68" i="1"/>
  <c r="CL69" i="1"/>
  <c r="CL68" i="1"/>
  <c r="CL66" i="1"/>
  <c r="CL65" i="1"/>
  <c r="CL64" i="1"/>
  <c r="CL63" i="1"/>
  <c r="CL62" i="1"/>
  <c r="CL61" i="1"/>
  <c r="CL60" i="1"/>
  <c r="CI97" i="1" s="1"/>
  <c r="W105" i="1" s="1"/>
  <c r="CL59" i="1"/>
  <c r="CL58" i="1"/>
  <c r="CL57" i="1"/>
  <c r="CL56" i="1"/>
  <c r="CL55" i="1"/>
  <c r="CL54" i="1"/>
  <c r="CL53" i="1"/>
  <c r="CL52" i="1"/>
  <c r="CL51" i="1"/>
  <c r="CL50" i="1"/>
  <c r="CI96" i="1" s="1"/>
  <c r="W104" i="1" s="1"/>
  <c r="CL49" i="1"/>
  <c r="CL48" i="1"/>
  <c r="CL47" i="1"/>
  <c r="CL46" i="1"/>
  <c r="CL45" i="1"/>
  <c r="CL44" i="1"/>
  <c r="CL43" i="1"/>
  <c r="CL42" i="1"/>
  <c r="CL41" i="1"/>
  <c r="CL40" i="1"/>
  <c r="CI95" i="1" s="1"/>
  <c r="W103" i="1" s="1"/>
  <c r="CL39" i="1"/>
  <c r="CL38" i="1"/>
  <c r="CL37" i="1"/>
  <c r="CL36" i="1"/>
  <c r="CL35" i="1"/>
  <c r="CL34" i="1"/>
  <c r="CL33" i="1"/>
  <c r="CL32" i="1"/>
  <c r="CL31" i="1"/>
  <c r="CL30" i="1"/>
  <c r="CI94" i="1" s="1"/>
  <c r="W102" i="1" s="1"/>
  <c r="CL29" i="1"/>
  <c r="CL28" i="1"/>
  <c r="CL27" i="1"/>
  <c r="CL26" i="1"/>
  <c r="CL25" i="1"/>
  <c r="CL24" i="1"/>
  <c r="CL23" i="1"/>
  <c r="CL22" i="1"/>
  <c r="CL21" i="1"/>
  <c r="CL20" i="1"/>
  <c r="CI93" i="1" s="1"/>
  <c r="W101" i="1" s="1"/>
  <c r="CL19" i="1"/>
  <c r="CL18" i="1"/>
  <c r="CL17" i="1"/>
  <c r="CL16" i="1"/>
  <c r="CL15" i="1"/>
  <c r="CL14" i="1"/>
  <c r="CL13" i="1"/>
  <c r="CL12" i="1"/>
  <c r="CL11" i="1"/>
  <c r="CL10" i="1"/>
  <c r="CL9" i="1"/>
  <c r="CL8" i="1"/>
  <c r="CL7" i="1"/>
  <c r="CL6" i="1"/>
  <c r="CL5" i="1"/>
  <c r="CL4" i="1"/>
  <c r="CL3" i="1"/>
  <c r="CH70" i="1"/>
  <c r="CH69" i="1"/>
  <c r="CH68" i="1"/>
  <c r="CH67" i="1"/>
  <c r="CH66" i="1"/>
  <c r="CH65" i="1"/>
  <c r="CH64" i="1"/>
  <c r="CH63" i="1"/>
  <c r="CH62" i="1"/>
  <c r="CH61" i="1"/>
  <c r="CE97" i="1" s="1"/>
  <c r="V105" i="1" s="1"/>
  <c r="CH60" i="1"/>
  <c r="CH59" i="1"/>
  <c r="CH58" i="1"/>
  <c r="CH57" i="1"/>
  <c r="CH56" i="1"/>
  <c r="CH55" i="1"/>
  <c r="CH54" i="1"/>
  <c r="CH53" i="1"/>
  <c r="CH52" i="1"/>
  <c r="CH51" i="1"/>
  <c r="CE96" i="1" s="1"/>
  <c r="V104" i="1" s="1"/>
  <c r="CH50" i="1"/>
  <c r="CH49" i="1"/>
  <c r="CH48" i="1"/>
  <c r="CH47" i="1"/>
  <c r="CH46" i="1"/>
  <c r="CH45" i="1"/>
  <c r="CH44" i="1"/>
  <c r="CH43" i="1"/>
  <c r="CH42" i="1"/>
  <c r="CH41" i="1"/>
  <c r="CE95" i="1" s="1"/>
  <c r="V103" i="1" s="1"/>
  <c r="CH40" i="1"/>
  <c r="CH39" i="1"/>
  <c r="CH38" i="1"/>
  <c r="CH37" i="1"/>
  <c r="CH36" i="1"/>
  <c r="CH35" i="1"/>
  <c r="CH34" i="1"/>
  <c r="CH33" i="1"/>
  <c r="CH32" i="1"/>
  <c r="CH31" i="1"/>
  <c r="CE94" i="1" s="1"/>
  <c r="V102" i="1" s="1"/>
  <c r="CH30" i="1"/>
  <c r="CH29" i="1"/>
  <c r="CH28" i="1"/>
  <c r="CH27" i="1"/>
  <c r="CH26" i="1"/>
  <c r="CH25" i="1"/>
  <c r="CH24" i="1"/>
  <c r="CH23" i="1"/>
  <c r="CH22" i="1"/>
  <c r="CH21" i="1"/>
  <c r="CE93" i="1" s="1"/>
  <c r="V101" i="1" s="1"/>
  <c r="CH20" i="1"/>
  <c r="CH19" i="1"/>
  <c r="CH18" i="1"/>
  <c r="CH17" i="1"/>
  <c r="CH16" i="1"/>
  <c r="CH15" i="1"/>
  <c r="CH14" i="1"/>
  <c r="CH13" i="1"/>
  <c r="CH12" i="1"/>
  <c r="CH11" i="1"/>
  <c r="CH10" i="1"/>
  <c r="CH9" i="1"/>
  <c r="CH8" i="1"/>
  <c r="CH7" i="1"/>
  <c r="CH6" i="1"/>
  <c r="CH5" i="1"/>
  <c r="CH4" i="1"/>
  <c r="CH3" i="1"/>
  <c r="CH2" i="1"/>
  <c r="CD71" i="1"/>
  <c r="CD70" i="1"/>
  <c r="CD69" i="1"/>
  <c r="CD68" i="1"/>
  <c r="CD67" i="1"/>
  <c r="CD66" i="1"/>
  <c r="CD65" i="1"/>
  <c r="CD64" i="1"/>
  <c r="CD63" i="1"/>
  <c r="CD62" i="1"/>
  <c r="CA97" i="1" s="1"/>
  <c r="U105" i="1" s="1"/>
  <c r="CD61" i="1"/>
  <c r="CD60" i="1"/>
  <c r="CD59" i="1"/>
  <c r="CD58" i="1"/>
  <c r="CD57" i="1"/>
  <c r="CD56" i="1"/>
  <c r="CD55" i="1"/>
  <c r="CD54" i="1"/>
  <c r="CD53" i="1"/>
  <c r="CD52" i="1"/>
  <c r="CA96" i="1" s="1"/>
  <c r="U104" i="1" s="1"/>
  <c r="CD51" i="1"/>
  <c r="CD50" i="1"/>
  <c r="CD49" i="1"/>
  <c r="CD48" i="1"/>
  <c r="CD47" i="1"/>
  <c r="CD46" i="1"/>
  <c r="CD45" i="1"/>
  <c r="CD44" i="1"/>
  <c r="CD43" i="1"/>
  <c r="CD42" i="1"/>
  <c r="CA95" i="1" s="1"/>
  <c r="U103" i="1" s="1"/>
  <c r="CD41" i="1"/>
  <c r="CD40" i="1"/>
  <c r="CD39" i="1"/>
  <c r="CD38" i="1"/>
  <c r="CD37" i="1"/>
  <c r="CD36" i="1"/>
  <c r="CD35" i="1"/>
  <c r="CD34" i="1"/>
  <c r="CD33" i="1"/>
  <c r="CD32" i="1"/>
  <c r="CD31" i="1"/>
  <c r="CD30" i="1"/>
  <c r="CD29" i="1"/>
  <c r="CD28" i="1"/>
  <c r="CD27" i="1"/>
  <c r="CD26" i="1"/>
  <c r="CD25" i="1"/>
  <c r="CD24" i="1"/>
  <c r="CD23" i="1"/>
  <c r="CD22" i="1"/>
  <c r="CA93" i="1" s="1"/>
  <c r="U101" i="1" s="1"/>
  <c r="CD21" i="1"/>
  <c r="CD20" i="1"/>
  <c r="CD19" i="1"/>
  <c r="CD18" i="1"/>
  <c r="CD17" i="1"/>
  <c r="CD16" i="1"/>
  <c r="CD15" i="1"/>
  <c r="CD14" i="1"/>
  <c r="CD13" i="1"/>
  <c r="CD12" i="1"/>
  <c r="CD11" i="1"/>
  <c r="CD10" i="1"/>
  <c r="CD9" i="1"/>
  <c r="CD8" i="1"/>
  <c r="CD7" i="1"/>
  <c r="CD6" i="1"/>
  <c r="CD5" i="1"/>
  <c r="CD4" i="1"/>
  <c r="CD3" i="1"/>
  <c r="CD2" i="1"/>
  <c r="BZ72" i="1"/>
  <c r="BZ71" i="1"/>
  <c r="BZ70" i="1"/>
  <c r="BZ69" i="1"/>
  <c r="BZ68" i="1"/>
  <c r="BZ67" i="1"/>
  <c r="BZ66" i="1"/>
  <c r="BZ65" i="1"/>
  <c r="BZ64" i="1"/>
  <c r="BZ63" i="1"/>
  <c r="BW97" i="1" s="1"/>
  <c r="T105" i="1" s="1"/>
  <c r="BZ62" i="1"/>
  <c r="BZ61" i="1"/>
  <c r="BZ60" i="1"/>
  <c r="BZ59" i="1"/>
  <c r="BZ58" i="1"/>
  <c r="BZ57" i="1"/>
  <c r="BZ56" i="1"/>
  <c r="BZ55" i="1"/>
  <c r="BZ54" i="1"/>
  <c r="BZ53" i="1"/>
  <c r="BW96" i="1" s="1"/>
  <c r="T104" i="1" s="1"/>
  <c r="BZ52" i="1"/>
  <c r="BZ51" i="1"/>
  <c r="BZ50" i="1"/>
  <c r="BZ49" i="1"/>
  <c r="BZ48" i="1"/>
  <c r="BZ47" i="1"/>
  <c r="BZ46" i="1"/>
  <c r="BZ45" i="1"/>
  <c r="BZ44" i="1"/>
  <c r="BZ43" i="1"/>
  <c r="BW95" i="1" s="1"/>
  <c r="T103" i="1" s="1"/>
  <c r="BZ42" i="1"/>
  <c r="BZ41" i="1"/>
  <c r="BZ40" i="1"/>
  <c r="BZ39" i="1"/>
  <c r="BZ38" i="1"/>
  <c r="BZ37" i="1"/>
  <c r="BZ36" i="1"/>
  <c r="BZ35" i="1"/>
  <c r="BZ34" i="1"/>
  <c r="BZ33" i="1"/>
  <c r="BW94" i="1" s="1"/>
  <c r="T102" i="1" s="1"/>
  <c r="BZ32" i="1"/>
  <c r="BZ31" i="1"/>
  <c r="BZ30" i="1"/>
  <c r="BZ29" i="1"/>
  <c r="BZ28" i="1"/>
  <c r="BZ27" i="1"/>
  <c r="BZ26" i="1"/>
  <c r="BZ25" i="1"/>
  <c r="BZ24" i="1"/>
  <c r="BZ23" i="1"/>
  <c r="BW93" i="1" s="1"/>
  <c r="T101" i="1" s="1"/>
  <c r="BZ22" i="1"/>
  <c r="BZ21" i="1"/>
  <c r="BZ20" i="1"/>
  <c r="BZ19" i="1"/>
  <c r="BZ18" i="1"/>
  <c r="BZ17" i="1"/>
  <c r="BZ16" i="1"/>
  <c r="BZ15" i="1"/>
  <c r="BZ14" i="1"/>
  <c r="BZ13" i="1"/>
  <c r="BZ12" i="1"/>
  <c r="BZ11" i="1"/>
  <c r="BZ10" i="1"/>
  <c r="BZ9" i="1"/>
  <c r="BZ8" i="1"/>
  <c r="BZ7" i="1"/>
  <c r="BZ6" i="1"/>
  <c r="BZ5" i="1"/>
  <c r="BZ4" i="1"/>
  <c r="BZ3" i="1"/>
  <c r="BZ2" i="1"/>
  <c r="BV73" i="1"/>
  <c r="BV72" i="1"/>
  <c r="BV71" i="1"/>
  <c r="BV70" i="1"/>
  <c r="BV69" i="1"/>
  <c r="BV68" i="1"/>
  <c r="BV67" i="1"/>
  <c r="BV66" i="1"/>
  <c r="BV65" i="1"/>
  <c r="BV64" i="1"/>
  <c r="BS97" i="1" s="1"/>
  <c r="S105" i="1" s="1"/>
  <c r="BV63" i="1"/>
  <c r="BV62" i="1"/>
  <c r="BV61" i="1"/>
  <c r="BV60" i="1"/>
  <c r="BV59" i="1"/>
  <c r="BV58" i="1"/>
  <c r="BV57" i="1"/>
  <c r="BV56" i="1"/>
  <c r="BV55" i="1"/>
  <c r="BV54" i="1"/>
  <c r="BS96" i="1" s="1"/>
  <c r="S104" i="1" s="1"/>
  <c r="BV53" i="1"/>
  <c r="BV52" i="1"/>
  <c r="BV51" i="1"/>
  <c r="BV50" i="1"/>
  <c r="BV49" i="1"/>
  <c r="BV48" i="1"/>
  <c r="BV47" i="1"/>
  <c r="BV46" i="1"/>
  <c r="BV45" i="1"/>
  <c r="BV44" i="1"/>
  <c r="BS95" i="1" s="1"/>
  <c r="S103" i="1" s="1"/>
  <c r="BV43" i="1"/>
  <c r="BV42" i="1"/>
  <c r="BV41" i="1"/>
  <c r="BV40" i="1"/>
  <c r="BV39" i="1"/>
  <c r="BV38" i="1"/>
  <c r="BV37" i="1"/>
  <c r="BV36" i="1"/>
  <c r="BV35" i="1"/>
  <c r="BV34" i="1"/>
  <c r="BS94" i="1" s="1"/>
  <c r="S102" i="1" s="1"/>
  <c r="BV33" i="1"/>
  <c r="BV32" i="1"/>
  <c r="BV31" i="1"/>
  <c r="BV30" i="1"/>
  <c r="BV29" i="1"/>
  <c r="BV28" i="1"/>
  <c r="BV27" i="1"/>
  <c r="BV26" i="1"/>
  <c r="BV25" i="1"/>
  <c r="BV24" i="1"/>
  <c r="BS93" i="1" s="1"/>
  <c r="S101" i="1" s="1"/>
  <c r="BV23" i="1"/>
  <c r="BV22" i="1"/>
  <c r="BV21" i="1"/>
  <c r="BV20" i="1"/>
  <c r="BV19" i="1"/>
  <c r="BV18" i="1"/>
  <c r="BV17" i="1"/>
  <c r="BV16" i="1"/>
  <c r="BV15" i="1"/>
  <c r="BV14" i="1"/>
  <c r="BV13" i="1"/>
  <c r="BV12" i="1"/>
  <c r="BV11" i="1"/>
  <c r="BV10" i="1"/>
  <c r="BV9" i="1"/>
  <c r="BV8" i="1"/>
  <c r="BV7" i="1"/>
  <c r="BV6" i="1"/>
  <c r="BV5" i="1"/>
  <c r="BV4" i="1"/>
  <c r="BV3" i="1"/>
  <c r="BV2" i="1"/>
  <c r="BR74" i="1"/>
  <c r="BR73" i="1"/>
  <c r="BR72" i="1"/>
  <c r="BR71" i="1"/>
  <c r="BR70" i="1"/>
  <c r="BR69" i="1"/>
  <c r="BR68" i="1"/>
  <c r="BR67" i="1"/>
  <c r="BR66" i="1"/>
  <c r="BR65" i="1"/>
  <c r="BO97" i="1" s="1"/>
  <c r="R105" i="1" s="1"/>
  <c r="BR64" i="1"/>
  <c r="BR63" i="1"/>
  <c r="BR62" i="1"/>
  <c r="BR61" i="1"/>
  <c r="BR60" i="1"/>
  <c r="BR59" i="1"/>
  <c r="BR58" i="1"/>
  <c r="BR57" i="1"/>
  <c r="BR56" i="1"/>
  <c r="BR55" i="1"/>
  <c r="BO96" i="1" s="1"/>
  <c r="R104" i="1" s="1"/>
  <c r="BR54" i="1"/>
  <c r="BR53" i="1"/>
  <c r="BR52" i="1"/>
  <c r="BR51" i="1"/>
  <c r="BR50" i="1"/>
  <c r="BR49" i="1"/>
  <c r="BR48" i="1"/>
  <c r="BR47" i="1"/>
  <c r="BR46" i="1"/>
  <c r="BR45" i="1"/>
  <c r="BO95" i="1" s="1"/>
  <c r="R103" i="1" s="1"/>
  <c r="BR44" i="1"/>
  <c r="BR43" i="1"/>
  <c r="BR42" i="1"/>
  <c r="BR41" i="1"/>
  <c r="BR40" i="1"/>
  <c r="BR39" i="1"/>
  <c r="BR38" i="1"/>
  <c r="BR37" i="1"/>
  <c r="BR36" i="1"/>
  <c r="BR35" i="1"/>
  <c r="BO94" i="1" s="1"/>
  <c r="R102" i="1" s="1"/>
  <c r="BR34" i="1"/>
  <c r="BR33" i="1"/>
  <c r="BR32" i="1"/>
  <c r="BR31" i="1"/>
  <c r="BR30" i="1"/>
  <c r="BR29" i="1"/>
  <c r="BR28" i="1"/>
  <c r="BR27" i="1"/>
  <c r="BR26" i="1"/>
  <c r="BR25" i="1"/>
  <c r="BO93" i="1" s="1"/>
  <c r="R101" i="1" s="1"/>
  <c r="BR24" i="1"/>
  <c r="BR23" i="1"/>
  <c r="BR22" i="1"/>
  <c r="BR21" i="1"/>
  <c r="BR20" i="1"/>
  <c r="BR19" i="1"/>
  <c r="BR18" i="1"/>
  <c r="BR17" i="1"/>
  <c r="BR16" i="1"/>
  <c r="BR15" i="1"/>
  <c r="BR14" i="1"/>
  <c r="BR13" i="1"/>
  <c r="BR12" i="1"/>
  <c r="BR11" i="1"/>
  <c r="BR10" i="1"/>
  <c r="BR9" i="1"/>
  <c r="BR8" i="1"/>
  <c r="BR7" i="1"/>
  <c r="BR6" i="1"/>
  <c r="BR5" i="1"/>
  <c r="BR4" i="1"/>
  <c r="BR3" i="1"/>
  <c r="BR2" i="1"/>
  <c r="BN75" i="1"/>
  <c r="BN74" i="1"/>
  <c r="BN73" i="1"/>
  <c r="BN72" i="1"/>
  <c r="BN71" i="1"/>
  <c r="BN70" i="1"/>
  <c r="BN69" i="1"/>
  <c r="BN68" i="1"/>
  <c r="BN67" i="1"/>
  <c r="BN66" i="1"/>
  <c r="BK97" i="1" s="1"/>
  <c r="Q105" i="1" s="1"/>
  <c r="BN65" i="1"/>
  <c r="BN64" i="1"/>
  <c r="BN63" i="1"/>
  <c r="BN62" i="1"/>
  <c r="BN61" i="1"/>
  <c r="BN60" i="1"/>
  <c r="BN59" i="1"/>
  <c r="BN58" i="1"/>
  <c r="BN57" i="1"/>
  <c r="BN56" i="1"/>
  <c r="BK96" i="1" s="1"/>
  <c r="Q104" i="1" s="1"/>
  <c r="BN55" i="1"/>
  <c r="BN54" i="1"/>
  <c r="BN53" i="1"/>
  <c r="BN52" i="1"/>
  <c r="BN51" i="1"/>
  <c r="BN50" i="1"/>
  <c r="BN49" i="1"/>
  <c r="BN48" i="1"/>
  <c r="BN47" i="1"/>
  <c r="BN46" i="1"/>
  <c r="BK95" i="1" s="1"/>
  <c r="Q103" i="1" s="1"/>
  <c r="BN45" i="1"/>
  <c r="BN44" i="1"/>
  <c r="BN43" i="1"/>
  <c r="BN42" i="1"/>
  <c r="BN41" i="1"/>
  <c r="BN40" i="1"/>
  <c r="BN39" i="1"/>
  <c r="BN38" i="1"/>
  <c r="BN37" i="1"/>
  <c r="BN36" i="1"/>
  <c r="BK94" i="1" s="1"/>
  <c r="Q102" i="1" s="1"/>
  <c r="BN35" i="1"/>
  <c r="BN34" i="1"/>
  <c r="BN33" i="1"/>
  <c r="BN32" i="1"/>
  <c r="BN31" i="1"/>
  <c r="BN30" i="1"/>
  <c r="BN29" i="1"/>
  <c r="BN28" i="1"/>
  <c r="BN27" i="1"/>
  <c r="BN26" i="1"/>
  <c r="BK93" i="1" s="1"/>
  <c r="Q101" i="1" s="1"/>
  <c r="BN25" i="1"/>
  <c r="BN24" i="1"/>
  <c r="BN23" i="1"/>
  <c r="BN22" i="1"/>
  <c r="BN21" i="1"/>
  <c r="BN20" i="1"/>
  <c r="BN19" i="1"/>
  <c r="BN18" i="1"/>
  <c r="BN17" i="1"/>
  <c r="BN16" i="1"/>
  <c r="BN15" i="1"/>
  <c r="BN14" i="1"/>
  <c r="BN13" i="1"/>
  <c r="BN12" i="1"/>
  <c r="BN11" i="1"/>
  <c r="BN10" i="1"/>
  <c r="BN9" i="1"/>
  <c r="BN8" i="1"/>
  <c r="BN7" i="1"/>
  <c r="BN6" i="1"/>
  <c r="BN5" i="1"/>
  <c r="BN4" i="1"/>
  <c r="BN3" i="1"/>
  <c r="BN2" i="1"/>
  <c r="BJ76" i="1"/>
  <c r="BJ75" i="1"/>
  <c r="BJ74" i="1"/>
  <c r="BJ73" i="1"/>
  <c r="BJ72" i="1"/>
  <c r="BJ71" i="1"/>
  <c r="BJ70" i="1"/>
  <c r="BJ69" i="1"/>
  <c r="BJ68" i="1"/>
  <c r="BJ67" i="1"/>
  <c r="BG97" i="1" s="1"/>
  <c r="P105" i="1" s="1"/>
  <c r="BJ66" i="1"/>
  <c r="BJ65" i="1"/>
  <c r="BJ64" i="1"/>
  <c r="BJ63" i="1"/>
  <c r="BJ62" i="1"/>
  <c r="BJ61" i="1"/>
  <c r="BJ60" i="1"/>
  <c r="BJ59" i="1"/>
  <c r="BJ58" i="1"/>
  <c r="BJ57" i="1"/>
  <c r="BG96" i="1" s="1"/>
  <c r="P104" i="1" s="1"/>
  <c r="BJ56" i="1"/>
  <c r="BJ55" i="1"/>
  <c r="BJ54" i="1"/>
  <c r="BJ53" i="1"/>
  <c r="BJ52" i="1"/>
  <c r="BJ51" i="1"/>
  <c r="BJ50" i="1"/>
  <c r="BJ49" i="1"/>
  <c r="BJ48" i="1"/>
  <c r="BJ47" i="1"/>
  <c r="BG95" i="1" s="1"/>
  <c r="P103" i="1" s="1"/>
  <c r="BJ46" i="1"/>
  <c r="BJ45" i="1"/>
  <c r="BJ44" i="1"/>
  <c r="BJ43" i="1"/>
  <c r="BJ42" i="1"/>
  <c r="BJ41" i="1"/>
  <c r="BJ40" i="1"/>
  <c r="BJ39" i="1"/>
  <c r="BJ38" i="1"/>
  <c r="BJ37" i="1"/>
  <c r="BG94" i="1" s="1"/>
  <c r="P102" i="1" s="1"/>
  <c r="BJ36" i="1"/>
  <c r="BJ35" i="1"/>
  <c r="BJ34" i="1"/>
  <c r="BJ33" i="1"/>
  <c r="BJ32" i="1"/>
  <c r="BJ31" i="1"/>
  <c r="BJ30" i="1"/>
  <c r="BJ29" i="1"/>
  <c r="BJ28" i="1"/>
  <c r="BJ27" i="1"/>
  <c r="BG93" i="1" s="1"/>
  <c r="P101" i="1" s="1"/>
  <c r="BJ26" i="1"/>
  <c r="BJ25" i="1"/>
  <c r="BJ24" i="1"/>
  <c r="BJ23" i="1"/>
  <c r="BJ22" i="1"/>
  <c r="BJ21" i="1"/>
  <c r="BJ20" i="1"/>
  <c r="BJ19" i="1"/>
  <c r="BJ18" i="1"/>
  <c r="BJ17" i="1"/>
  <c r="BJ16" i="1"/>
  <c r="BJ15" i="1"/>
  <c r="BJ14" i="1"/>
  <c r="BJ13" i="1"/>
  <c r="BJ12" i="1"/>
  <c r="BJ11" i="1"/>
  <c r="BJ10" i="1"/>
  <c r="BJ9" i="1"/>
  <c r="BJ8" i="1"/>
  <c r="BJ7" i="1"/>
  <c r="BJ6" i="1"/>
  <c r="BJ5" i="1"/>
  <c r="BJ4" i="1"/>
  <c r="BJ3" i="1"/>
  <c r="BJ2" i="1"/>
  <c r="BF77" i="1"/>
  <c r="BF76" i="1"/>
  <c r="BF75" i="1"/>
  <c r="BF74" i="1"/>
  <c r="BF73" i="1"/>
  <c r="BF72" i="1"/>
  <c r="BF71" i="1"/>
  <c r="BF70" i="1"/>
  <c r="BF69" i="1"/>
  <c r="BF68" i="1"/>
  <c r="BC97" i="1" s="1"/>
  <c r="O105" i="1" s="1"/>
  <c r="BF67" i="1"/>
  <c r="BF66" i="1"/>
  <c r="BF65" i="1"/>
  <c r="BF64" i="1"/>
  <c r="BF63" i="1"/>
  <c r="BF62" i="1"/>
  <c r="BF61" i="1"/>
  <c r="BF60" i="1"/>
  <c r="BF59" i="1"/>
  <c r="BF58" i="1"/>
  <c r="BC96" i="1" s="1"/>
  <c r="O104" i="1" s="1"/>
  <c r="BF57" i="1"/>
  <c r="BF56" i="1"/>
  <c r="BF55" i="1"/>
  <c r="BF54" i="1"/>
  <c r="BF53" i="1"/>
  <c r="BF52" i="1"/>
  <c r="BF51" i="1"/>
  <c r="BF50" i="1"/>
  <c r="BF49" i="1"/>
  <c r="BF48" i="1"/>
  <c r="BC95" i="1" s="1"/>
  <c r="O103" i="1" s="1"/>
  <c r="BF47" i="1"/>
  <c r="BF46" i="1"/>
  <c r="BF45" i="1"/>
  <c r="BF44" i="1"/>
  <c r="BF43" i="1"/>
  <c r="BF42" i="1"/>
  <c r="BF41" i="1"/>
  <c r="BF40" i="1"/>
  <c r="BF39" i="1"/>
  <c r="BF38" i="1"/>
  <c r="BC94" i="1" s="1"/>
  <c r="O102" i="1" s="1"/>
  <c r="BF37" i="1"/>
  <c r="BF36" i="1"/>
  <c r="BF35" i="1"/>
  <c r="BF34" i="1"/>
  <c r="BF33" i="1"/>
  <c r="BF32" i="1"/>
  <c r="BF31" i="1"/>
  <c r="BF30" i="1"/>
  <c r="BF29" i="1"/>
  <c r="BF28" i="1"/>
  <c r="BC93" i="1" s="1"/>
  <c r="O101" i="1" s="1"/>
  <c r="BF27" i="1"/>
  <c r="BF26" i="1"/>
  <c r="BF25" i="1"/>
  <c r="BF24" i="1"/>
  <c r="BF23" i="1"/>
  <c r="BF22" i="1"/>
  <c r="BF21" i="1"/>
  <c r="BF20" i="1"/>
  <c r="BF19" i="1"/>
  <c r="BF18" i="1"/>
  <c r="BF17" i="1"/>
  <c r="BF16" i="1"/>
  <c r="BF15" i="1"/>
  <c r="BF14" i="1"/>
  <c r="BF13" i="1"/>
  <c r="BF12" i="1"/>
  <c r="BF11" i="1"/>
  <c r="BF10" i="1"/>
  <c r="BF9" i="1"/>
  <c r="BF8" i="1"/>
  <c r="BF7" i="1"/>
  <c r="BF6" i="1"/>
  <c r="BF5" i="1"/>
  <c r="BF4" i="1"/>
  <c r="BF3" i="1"/>
  <c r="BF2" i="1"/>
  <c r="BB78" i="1"/>
  <c r="BB77" i="1"/>
  <c r="BB76" i="1"/>
  <c r="BB75" i="1"/>
  <c r="BB74" i="1"/>
  <c r="BB73" i="1"/>
  <c r="BB72" i="1"/>
  <c r="BB71" i="1"/>
  <c r="BB70" i="1"/>
  <c r="BB69" i="1"/>
  <c r="AY97" i="1" s="1"/>
  <c r="N105" i="1" s="1"/>
  <c r="BB68" i="1"/>
  <c r="BB67" i="1"/>
  <c r="BB66" i="1"/>
  <c r="BB65" i="1"/>
  <c r="BB64" i="1"/>
  <c r="BB63" i="1"/>
  <c r="BB62" i="1"/>
  <c r="BB61" i="1"/>
  <c r="BB60" i="1"/>
  <c r="BB59" i="1"/>
  <c r="AY96" i="1" s="1"/>
  <c r="N104" i="1" s="1"/>
  <c r="BB58" i="1"/>
  <c r="BB57" i="1"/>
  <c r="BB56" i="1"/>
  <c r="BB55" i="1"/>
  <c r="BB54" i="1"/>
  <c r="BB53" i="1"/>
  <c r="BB52" i="1"/>
  <c r="BB51" i="1"/>
  <c r="BB50" i="1"/>
  <c r="BB49" i="1"/>
  <c r="AY95" i="1" s="1"/>
  <c r="N103" i="1" s="1"/>
  <c r="BB48" i="1"/>
  <c r="BB47" i="1"/>
  <c r="BB46" i="1"/>
  <c r="BB45" i="1"/>
  <c r="BB44" i="1"/>
  <c r="BB43" i="1"/>
  <c r="BB42" i="1"/>
  <c r="BB41" i="1"/>
  <c r="BB40" i="1"/>
  <c r="BB39" i="1"/>
  <c r="AY94" i="1" s="1"/>
  <c r="N102" i="1" s="1"/>
  <c r="BB38" i="1"/>
  <c r="BB37" i="1"/>
  <c r="BB36" i="1"/>
  <c r="BB35" i="1"/>
  <c r="BB34" i="1"/>
  <c r="BB33" i="1"/>
  <c r="BB32" i="1"/>
  <c r="BB31" i="1"/>
  <c r="BB30" i="1"/>
  <c r="BB29" i="1"/>
  <c r="AY93" i="1" s="1"/>
  <c r="N101" i="1" s="1"/>
  <c r="BB28" i="1"/>
  <c r="BB27" i="1"/>
  <c r="BB26" i="1"/>
  <c r="BB25" i="1"/>
  <c r="BB24" i="1"/>
  <c r="BB23" i="1"/>
  <c r="BB22" i="1"/>
  <c r="BB21" i="1"/>
  <c r="BB20" i="1"/>
  <c r="BB19" i="1"/>
  <c r="BB18" i="1"/>
  <c r="BB17" i="1"/>
  <c r="BB16" i="1"/>
  <c r="BB15" i="1"/>
  <c r="BB14" i="1"/>
  <c r="BB13" i="1"/>
  <c r="BB12" i="1"/>
  <c r="BB11" i="1"/>
  <c r="BB10" i="1"/>
  <c r="BB9" i="1"/>
  <c r="BB8" i="1"/>
  <c r="BB7" i="1"/>
  <c r="BB6" i="1"/>
  <c r="BB5" i="1"/>
  <c r="BB4" i="1"/>
  <c r="BB3" i="1"/>
  <c r="BB2" i="1"/>
  <c r="AX79" i="1"/>
  <c r="AX78" i="1"/>
  <c r="AX77" i="1"/>
  <c r="AX76" i="1"/>
  <c r="AX75" i="1"/>
  <c r="AX74" i="1"/>
  <c r="AX73" i="1"/>
  <c r="AX72" i="1"/>
  <c r="AX71" i="1"/>
  <c r="AX70" i="1"/>
  <c r="AU97" i="1" s="1"/>
  <c r="M105" i="1" s="1"/>
  <c r="AX69" i="1"/>
  <c r="AX68" i="1"/>
  <c r="AX67" i="1"/>
  <c r="AX66" i="1"/>
  <c r="AX65" i="1"/>
  <c r="AX64" i="1"/>
  <c r="AX63" i="1"/>
  <c r="AX62" i="1"/>
  <c r="AX61" i="1"/>
  <c r="AX60" i="1"/>
  <c r="AU96" i="1" s="1"/>
  <c r="M104" i="1" s="1"/>
  <c r="AX59" i="1"/>
  <c r="AX58" i="1"/>
  <c r="AX57" i="1"/>
  <c r="AX56" i="1"/>
  <c r="AX55" i="1"/>
  <c r="AX54" i="1"/>
  <c r="AX53" i="1"/>
  <c r="AX52" i="1"/>
  <c r="AX51" i="1"/>
  <c r="AX50" i="1"/>
  <c r="AU95" i="1" s="1"/>
  <c r="M103" i="1" s="1"/>
  <c r="AX49" i="1"/>
  <c r="AX48" i="1"/>
  <c r="AX47" i="1"/>
  <c r="AX46" i="1"/>
  <c r="AX45" i="1"/>
  <c r="AX44" i="1"/>
  <c r="AX43" i="1"/>
  <c r="AX42" i="1"/>
  <c r="AX41" i="1"/>
  <c r="AX40" i="1"/>
  <c r="AU94" i="1" s="1"/>
  <c r="M102" i="1" s="1"/>
  <c r="AX39" i="1"/>
  <c r="AX38" i="1"/>
  <c r="AX37" i="1"/>
  <c r="AX36" i="1"/>
  <c r="AX35" i="1"/>
  <c r="AX34" i="1"/>
  <c r="AX33" i="1"/>
  <c r="AX32" i="1"/>
  <c r="AX31" i="1"/>
  <c r="AX30" i="1"/>
  <c r="AU93" i="1" s="1"/>
  <c r="M101" i="1" s="1"/>
  <c r="AX29" i="1"/>
  <c r="AX28" i="1"/>
  <c r="AX27" i="1"/>
  <c r="AX26" i="1"/>
  <c r="AX25" i="1"/>
  <c r="AX24" i="1"/>
  <c r="AX23" i="1"/>
  <c r="AX22" i="1"/>
  <c r="AX21" i="1"/>
  <c r="AX20" i="1"/>
  <c r="AX19" i="1"/>
  <c r="AX18" i="1"/>
  <c r="AX17" i="1"/>
  <c r="AX16" i="1"/>
  <c r="AX15" i="1"/>
  <c r="AX14" i="1"/>
  <c r="AX13" i="1"/>
  <c r="AX12" i="1"/>
  <c r="AX11" i="1"/>
  <c r="AX10" i="1"/>
  <c r="AX9" i="1"/>
  <c r="AX8" i="1"/>
  <c r="AX7" i="1"/>
  <c r="AX6" i="1"/>
  <c r="AX5" i="1"/>
  <c r="AX4" i="1"/>
  <c r="AX3" i="1"/>
  <c r="AX2" i="1"/>
  <c r="AT80" i="1"/>
  <c r="AT79" i="1"/>
  <c r="AT78" i="1"/>
  <c r="AT77" i="1"/>
  <c r="AT76" i="1"/>
  <c r="AT75" i="1"/>
  <c r="AT74" i="1"/>
  <c r="AT73" i="1"/>
  <c r="AT72" i="1"/>
  <c r="AT71" i="1"/>
  <c r="AQ97" i="1" s="1"/>
  <c r="L105" i="1" s="1"/>
  <c r="AT70" i="1"/>
  <c r="AT69" i="1"/>
  <c r="AT68" i="1"/>
  <c r="AT67" i="1"/>
  <c r="AT66" i="1"/>
  <c r="AT65" i="1"/>
  <c r="AT64" i="1"/>
  <c r="AT63" i="1"/>
  <c r="AT62" i="1"/>
  <c r="AT61" i="1"/>
  <c r="AQ96" i="1" s="1"/>
  <c r="L104" i="1" s="1"/>
  <c r="AT60" i="1"/>
  <c r="AT59" i="1"/>
  <c r="AT58" i="1"/>
  <c r="AT57" i="1"/>
  <c r="AT56" i="1"/>
  <c r="AT55" i="1"/>
  <c r="AT54" i="1"/>
  <c r="AT53" i="1"/>
  <c r="AT52" i="1"/>
  <c r="AT51" i="1"/>
  <c r="AQ95" i="1" s="1"/>
  <c r="L103" i="1" s="1"/>
  <c r="AT50" i="1"/>
  <c r="AT49" i="1"/>
  <c r="AT48" i="1"/>
  <c r="AT47" i="1"/>
  <c r="AT46" i="1"/>
  <c r="AT45" i="1"/>
  <c r="AT44" i="1"/>
  <c r="AT43" i="1"/>
  <c r="AT42" i="1"/>
  <c r="AT41" i="1"/>
  <c r="AQ94" i="1" s="1"/>
  <c r="L102" i="1" s="1"/>
  <c r="AT40" i="1"/>
  <c r="AT39" i="1"/>
  <c r="AT38" i="1"/>
  <c r="AT37" i="1"/>
  <c r="AT36" i="1"/>
  <c r="AT35" i="1"/>
  <c r="AT34" i="1"/>
  <c r="AT33" i="1"/>
  <c r="AT32" i="1"/>
  <c r="AT31" i="1"/>
  <c r="AQ93" i="1" s="1"/>
  <c r="L101" i="1" s="1"/>
  <c r="AT30" i="1"/>
  <c r="AT29" i="1"/>
  <c r="AT28" i="1"/>
  <c r="AT27" i="1"/>
  <c r="AT26" i="1"/>
  <c r="AT25" i="1"/>
  <c r="AT24" i="1"/>
  <c r="AT23" i="1"/>
  <c r="AT22" i="1"/>
  <c r="AT21" i="1"/>
  <c r="AT20" i="1"/>
  <c r="AT19" i="1"/>
  <c r="AT18" i="1"/>
  <c r="AT17" i="1"/>
  <c r="AT16" i="1"/>
  <c r="AT15" i="1"/>
  <c r="AT14" i="1"/>
  <c r="AT13" i="1"/>
  <c r="AT12" i="1"/>
  <c r="AT11" i="1"/>
  <c r="AT10" i="1"/>
  <c r="AT9" i="1"/>
  <c r="AT8" i="1"/>
  <c r="AT7" i="1"/>
  <c r="AT6" i="1"/>
  <c r="AT5" i="1"/>
  <c r="AT4" i="1"/>
  <c r="AT3" i="1"/>
  <c r="AT2" i="1"/>
  <c r="AP81" i="1"/>
  <c r="AP80" i="1"/>
  <c r="AP79" i="1"/>
  <c r="AP78" i="1"/>
  <c r="AP77" i="1"/>
  <c r="AP76" i="1"/>
  <c r="AP75" i="1"/>
  <c r="AP74" i="1"/>
  <c r="AP73" i="1"/>
  <c r="AP72" i="1"/>
  <c r="AM97" i="1" s="1"/>
  <c r="K105" i="1" s="1"/>
  <c r="AP71" i="1"/>
  <c r="AP70" i="1"/>
  <c r="AP69" i="1"/>
  <c r="AP68" i="1"/>
  <c r="AP67" i="1"/>
  <c r="AP66" i="1"/>
  <c r="AP65" i="1"/>
  <c r="AP64" i="1"/>
  <c r="AP63" i="1"/>
  <c r="AP62" i="1"/>
  <c r="AM96" i="1" s="1"/>
  <c r="K104" i="1" s="1"/>
  <c r="AP61" i="1"/>
  <c r="AP60" i="1"/>
  <c r="AP59" i="1"/>
  <c r="AP58" i="1"/>
  <c r="AP57" i="1"/>
  <c r="AP56" i="1"/>
  <c r="AP55" i="1"/>
  <c r="AP54" i="1"/>
  <c r="AP53" i="1"/>
  <c r="AP52" i="1"/>
  <c r="AM95" i="1" s="1"/>
  <c r="K103" i="1" s="1"/>
  <c r="AP51" i="1"/>
  <c r="AP50" i="1"/>
  <c r="AP49" i="1"/>
  <c r="AP48" i="1"/>
  <c r="AP47" i="1"/>
  <c r="AP46" i="1"/>
  <c r="AP45" i="1"/>
  <c r="AP44" i="1"/>
  <c r="AP43" i="1"/>
  <c r="AP42" i="1"/>
  <c r="AM94" i="1" s="1"/>
  <c r="K102" i="1" s="1"/>
  <c r="AP41" i="1"/>
  <c r="AP40" i="1"/>
  <c r="AP39" i="1"/>
  <c r="AP38" i="1"/>
  <c r="AP37" i="1"/>
  <c r="AP36" i="1"/>
  <c r="AP35" i="1"/>
  <c r="AP34" i="1"/>
  <c r="AP33" i="1"/>
  <c r="AP32" i="1"/>
  <c r="AM93" i="1" s="1"/>
  <c r="K101" i="1" s="1"/>
  <c r="AP31" i="1"/>
  <c r="AP30" i="1"/>
  <c r="AP29" i="1"/>
  <c r="AP28" i="1"/>
  <c r="AP27" i="1"/>
  <c r="AP26" i="1"/>
  <c r="AP25" i="1"/>
  <c r="AP24" i="1"/>
  <c r="AP23" i="1"/>
  <c r="AP22" i="1"/>
  <c r="AP21" i="1"/>
  <c r="AP20" i="1"/>
  <c r="AP19" i="1"/>
  <c r="AP18" i="1"/>
  <c r="AP17" i="1"/>
  <c r="AP16" i="1"/>
  <c r="AP15" i="1"/>
  <c r="AP14" i="1"/>
  <c r="AP13" i="1"/>
  <c r="AP12" i="1"/>
  <c r="AP11" i="1"/>
  <c r="AP10" i="1"/>
  <c r="AP9" i="1"/>
  <c r="AP8" i="1"/>
  <c r="AP7" i="1"/>
  <c r="AP6" i="1"/>
  <c r="AP5" i="1"/>
  <c r="AP4" i="1"/>
  <c r="AP3" i="1"/>
  <c r="AP2" i="1"/>
  <c r="AL82" i="1"/>
  <c r="AL81" i="1"/>
  <c r="AL80" i="1"/>
  <c r="AL79" i="1"/>
  <c r="AL78" i="1"/>
  <c r="AL77" i="1"/>
  <c r="AL76" i="1"/>
  <c r="AL75" i="1"/>
  <c r="AL74" i="1"/>
  <c r="AL73" i="1"/>
  <c r="AI97" i="1" s="1"/>
  <c r="J105" i="1" s="1"/>
  <c r="AL72" i="1"/>
  <c r="AL71" i="1"/>
  <c r="AL70" i="1"/>
  <c r="AL69" i="1"/>
  <c r="AL68" i="1"/>
  <c r="AL67" i="1"/>
  <c r="AL66" i="1"/>
  <c r="AL65" i="1"/>
  <c r="AL64" i="1"/>
  <c r="AL63" i="1"/>
  <c r="AI96" i="1" s="1"/>
  <c r="J104" i="1" s="1"/>
  <c r="AL62" i="1"/>
  <c r="AL61" i="1"/>
  <c r="AL60" i="1"/>
  <c r="AL59" i="1"/>
  <c r="AL58" i="1"/>
  <c r="AL57" i="1"/>
  <c r="AL56" i="1"/>
  <c r="AL55" i="1"/>
  <c r="AL54" i="1"/>
  <c r="AL53" i="1"/>
  <c r="AI95" i="1" s="1"/>
  <c r="J103" i="1" s="1"/>
  <c r="AL52" i="1"/>
  <c r="AL51" i="1"/>
  <c r="AL50" i="1"/>
  <c r="AL49" i="1"/>
  <c r="AL48" i="1"/>
  <c r="AL47" i="1"/>
  <c r="AL46" i="1"/>
  <c r="AL45" i="1"/>
  <c r="AL44" i="1"/>
  <c r="AL43" i="1"/>
  <c r="AI94" i="1" s="1"/>
  <c r="J102" i="1" s="1"/>
  <c r="AL42" i="1"/>
  <c r="AL41" i="1"/>
  <c r="AL40" i="1"/>
  <c r="AL39" i="1"/>
  <c r="AL38" i="1"/>
  <c r="AL37" i="1"/>
  <c r="AL36" i="1"/>
  <c r="AL35" i="1"/>
  <c r="AL34" i="1"/>
  <c r="AL33" i="1"/>
  <c r="AI93" i="1" s="1"/>
  <c r="J101" i="1" s="1"/>
  <c r="AL32" i="1"/>
  <c r="AL31" i="1"/>
  <c r="AL30" i="1"/>
  <c r="AL29" i="1"/>
  <c r="AL28" i="1"/>
  <c r="AL27" i="1"/>
  <c r="AL26" i="1"/>
  <c r="AL25" i="1"/>
  <c r="AL24" i="1"/>
  <c r="AL23" i="1"/>
  <c r="AL22" i="1"/>
  <c r="AL21" i="1"/>
  <c r="AL20" i="1"/>
  <c r="AL19" i="1"/>
  <c r="AL18" i="1"/>
  <c r="AL17" i="1"/>
  <c r="AL16" i="1"/>
  <c r="AL15" i="1"/>
  <c r="AL14" i="1"/>
  <c r="AL13" i="1"/>
  <c r="AL12" i="1"/>
  <c r="AL11" i="1"/>
  <c r="AL10" i="1"/>
  <c r="AL9" i="1"/>
  <c r="AL8" i="1"/>
  <c r="AL7" i="1"/>
  <c r="AL6" i="1"/>
  <c r="AL5" i="1"/>
  <c r="AL4" i="1"/>
  <c r="AL3" i="1"/>
  <c r="AL2" i="1"/>
  <c r="AH83" i="1"/>
  <c r="AH82" i="1"/>
  <c r="AH81" i="1"/>
  <c r="AH80" i="1"/>
  <c r="AH79" i="1"/>
  <c r="AH78" i="1"/>
  <c r="AH77" i="1"/>
  <c r="AH76" i="1"/>
  <c r="AH75" i="1"/>
  <c r="AH74" i="1"/>
  <c r="AE97" i="1" s="1"/>
  <c r="I105" i="1" s="1"/>
  <c r="AH73" i="1"/>
  <c r="AH72" i="1"/>
  <c r="AH71" i="1"/>
  <c r="AH70" i="1"/>
  <c r="AH69" i="1"/>
  <c r="AH68" i="1"/>
  <c r="AH67" i="1"/>
  <c r="AH66" i="1"/>
  <c r="AH65" i="1"/>
  <c r="AH64" i="1"/>
  <c r="AE96" i="1" s="1"/>
  <c r="I104" i="1" s="1"/>
  <c r="AH63" i="1"/>
  <c r="AH62" i="1"/>
  <c r="AH61" i="1"/>
  <c r="AH60" i="1"/>
  <c r="AH59" i="1"/>
  <c r="AH58" i="1"/>
  <c r="AH57" i="1"/>
  <c r="AH56" i="1"/>
  <c r="AH55" i="1"/>
  <c r="AH54" i="1"/>
  <c r="AE95" i="1" s="1"/>
  <c r="I103" i="1" s="1"/>
  <c r="AH53" i="1"/>
  <c r="AH52" i="1"/>
  <c r="AH51" i="1"/>
  <c r="AH50" i="1"/>
  <c r="AH49" i="1"/>
  <c r="AH48" i="1"/>
  <c r="AH47" i="1"/>
  <c r="AH46" i="1"/>
  <c r="AH45" i="1"/>
  <c r="AH44" i="1"/>
  <c r="AE94" i="1" s="1"/>
  <c r="I102" i="1" s="1"/>
  <c r="AH43" i="1"/>
  <c r="AH42" i="1"/>
  <c r="AH41" i="1"/>
  <c r="AH40" i="1"/>
  <c r="AH39" i="1"/>
  <c r="AH38" i="1"/>
  <c r="AH37" i="1"/>
  <c r="AH36" i="1"/>
  <c r="AH35" i="1"/>
  <c r="AH34" i="1"/>
  <c r="AE93" i="1" s="1"/>
  <c r="I101" i="1" s="1"/>
  <c r="AH33" i="1"/>
  <c r="AH32" i="1"/>
  <c r="AH31" i="1"/>
  <c r="AH30" i="1"/>
  <c r="AH29" i="1"/>
  <c r="AH28" i="1"/>
  <c r="AH27" i="1"/>
  <c r="AH26" i="1"/>
  <c r="AH25" i="1"/>
  <c r="AH24" i="1"/>
  <c r="AH23" i="1"/>
  <c r="AH22" i="1"/>
  <c r="AH21" i="1"/>
  <c r="AH20" i="1"/>
  <c r="AH19" i="1"/>
  <c r="AH18" i="1"/>
  <c r="AH17" i="1"/>
  <c r="AH16" i="1"/>
  <c r="AH15" i="1"/>
  <c r="AH14" i="1"/>
  <c r="AH13" i="1"/>
  <c r="AH12" i="1"/>
  <c r="AH11" i="1"/>
  <c r="AH10" i="1"/>
  <c r="AH9" i="1"/>
  <c r="AH8" i="1"/>
  <c r="AH7" i="1"/>
  <c r="AH6" i="1"/>
  <c r="AH5" i="1"/>
  <c r="AH4" i="1"/>
  <c r="AH3" i="1"/>
  <c r="AH2" i="1"/>
  <c r="AD84" i="1"/>
  <c r="AD83" i="1"/>
  <c r="AD82" i="1"/>
  <c r="AD81" i="1"/>
  <c r="AD80" i="1"/>
  <c r="AD79" i="1"/>
  <c r="AD78" i="1"/>
  <c r="AD77" i="1"/>
  <c r="AD76" i="1"/>
  <c r="AD75" i="1"/>
  <c r="AA97" i="1" s="1"/>
  <c r="H105" i="1" s="1"/>
  <c r="AD74" i="1"/>
  <c r="AD73" i="1"/>
  <c r="AD72" i="1"/>
  <c r="AD71" i="1"/>
  <c r="AD70" i="1"/>
  <c r="AD69" i="1"/>
  <c r="AD68" i="1"/>
  <c r="AD67" i="1"/>
  <c r="AD66" i="1"/>
  <c r="AD65" i="1"/>
  <c r="AA96" i="1" s="1"/>
  <c r="H104" i="1" s="1"/>
  <c r="AD64" i="1"/>
  <c r="AD63" i="1"/>
  <c r="AD62" i="1"/>
  <c r="AD61" i="1"/>
  <c r="AD60" i="1"/>
  <c r="AD59" i="1"/>
  <c r="AD58" i="1"/>
  <c r="AD57" i="1"/>
  <c r="AD56" i="1"/>
  <c r="AD55" i="1"/>
  <c r="AA95" i="1" s="1"/>
  <c r="H103" i="1" s="1"/>
  <c r="AD54" i="1"/>
  <c r="AD53" i="1"/>
  <c r="AD52" i="1"/>
  <c r="AD51" i="1"/>
  <c r="AD50" i="1"/>
  <c r="AD49" i="1"/>
  <c r="AD48" i="1"/>
  <c r="AD47" i="1"/>
  <c r="AD46" i="1"/>
  <c r="AD45" i="1"/>
  <c r="AA94" i="1" s="1"/>
  <c r="H102" i="1" s="1"/>
  <c r="AD44" i="1"/>
  <c r="AD43" i="1"/>
  <c r="AD42" i="1"/>
  <c r="AD41" i="1"/>
  <c r="AD40" i="1"/>
  <c r="AD39" i="1"/>
  <c r="AD38" i="1"/>
  <c r="AD37" i="1"/>
  <c r="AD36" i="1"/>
  <c r="AD35" i="1"/>
  <c r="AA93" i="1" s="1"/>
  <c r="H101" i="1" s="1"/>
  <c r="AD34" i="1"/>
  <c r="AD33" i="1"/>
  <c r="AD32" i="1"/>
  <c r="AD31" i="1"/>
  <c r="AD30" i="1"/>
  <c r="AD29" i="1"/>
  <c r="AD28" i="1"/>
  <c r="AD27" i="1"/>
  <c r="AD26" i="1"/>
  <c r="AD25" i="1"/>
  <c r="AD24" i="1"/>
  <c r="AD23" i="1"/>
  <c r="AD22" i="1"/>
  <c r="AD21" i="1"/>
  <c r="AD20" i="1"/>
  <c r="AD19" i="1"/>
  <c r="AD18" i="1"/>
  <c r="AD17" i="1"/>
  <c r="AD16" i="1"/>
  <c r="AD15" i="1"/>
  <c r="AD14" i="1"/>
  <c r="AD13" i="1"/>
  <c r="AD12" i="1"/>
  <c r="AD11" i="1"/>
  <c r="AD10" i="1"/>
  <c r="AD9" i="1"/>
  <c r="AD8" i="1"/>
  <c r="AD7" i="1"/>
  <c r="AD6" i="1"/>
  <c r="AD5" i="1"/>
  <c r="AD4" i="1"/>
  <c r="AD3" i="1"/>
  <c r="AD2" i="1"/>
  <c r="Z85" i="1"/>
  <c r="Z84" i="1"/>
  <c r="Z83" i="1"/>
  <c r="Z82" i="1"/>
  <c r="Z81" i="1"/>
  <c r="Z80" i="1"/>
  <c r="Z79" i="1"/>
  <c r="Z78" i="1"/>
  <c r="Z77" i="1"/>
  <c r="Z76" i="1"/>
  <c r="W97" i="1" s="1"/>
  <c r="G105" i="1" s="1"/>
  <c r="Z75" i="1"/>
  <c r="Z74" i="1"/>
  <c r="Z73" i="1"/>
  <c r="Z72" i="1"/>
  <c r="Z71" i="1"/>
  <c r="Z70" i="1"/>
  <c r="Z69" i="1"/>
  <c r="Z68" i="1"/>
  <c r="Z67" i="1"/>
  <c r="Z66" i="1"/>
  <c r="W96" i="1" s="1"/>
  <c r="G104" i="1" s="1"/>
  <c r="Z65" i="1"/>
  <c r="Z64" i="1"/>
  <c r="Z63" i="1"/>
  <c r="Z62" i="1"/>
  <c r="Z61" i="1"/>
  <c r="Z60" i="1"/>
  <c r="Z59" i="1"/>
  <c r="Z58" i="1"/>
  <c r="Z57" i="1"/>
  <c r="Z56" i="1"/>
  <c r="W95" i="1" s="1"/>
  <c r="G103" i="1" s="1"/>
  <c r="Z55" i="1"/>
  <c r="Z54" i="1"/>
  <c r="Z53" i="1"/>
  <c r="Z52" i="1"/>
  <c r="Z51" i="1"/>
  <c r="Z50" i="1"/>
  <c r="Z49" i="1"/>
  <c r="Z48" i="1"/>
  <c r="Z47" i="1"/>
  <c r="Z46" i="1"/>
  <c r="W94" i="1" s="1"/>
  <c r="G102" i="1" s="1"/>
  <c r="Z45" i="1"/>
  <c r="Z44" i="1"/>
  <c r="Z43" i="1"/>
  <c r="Z42" i="1"/>
  <c r="Z41" i="1"/>
  <c r="Z40" i="1"/>
  <c r="Z39" i="1"/>
  <c r="Z38" i="1"/>
  <c r="Z37" i="1"/>
  <c r="Z36" i="1"/>
  <c r="W93" i="1" s="1"/>
  <c r="G101" i="1" s="1"/>
  <c r="Z35" i="1"/>
  <c r="Z34" i="1"/>
  <c r="Z33" i="1"/>
  <c r="Z32" i="1"/>
  <c r="Z31" i="1"/>
  <c r="Z30" i="1"/>
  <c r="Z29" i="1"/>
  <c r="Z28" i="1"/>
  <c r="Z27" i="1"/>
  <c r="Z26" i="1"/>
  <c r="Z25" i="1"/>
  <c r="Z24" i="1"/>
  <c r="Z23" i="1"/>
  <c r="Z22" i="1"/>
  <c r="Z21" i="1"/>
  <c r="Z20" i="1"/>
  <c r="Z19" i="1"/>
  <c r="Z18" i="1"/>
  <c r="Z17" i="1"/>
  <c r="Z16" i="1"/>
  <c r="Z15" i="1"/>
  <c r="Z14" i="1"/>
  <c r="Z13" i="1"/>
  <c r="Z12" i="1"/>
  <c r="Z11" i="1"/>
  <c r="Z10" i="1"/>
  <c r="Z9" i="1"/>
  <c r="Z8" i="1"/>
  <c r="Z7" i="1"/>
  <c r="Z6" i="1"/>
  <c r="Z5" i="1"/>
  <c r="Z4" i="1"/>
  <c r="Z3" i="1"/>
  <c r="Z2" i="1"/>
  <c r="V85" i="1"/>
  <c r="R87" i="1"/>
  <c r="R86" i="1"/>
  <c r="R85" i="1"/>
  <c r="R84" i="1"/>
  <c r="R83" i="1"/>
  <c r="R82" i="1"/>
  <c r="R81" i="1"/>
  <c r="R80" i="1"/>
  <c r="R79" i="1"/>
  <c r="R78" i="1"/>
  <c r="O97" i="1" s="1"/>
  <c r="E105" i="1" s="1"/>
  <c r="R77" i="1"/>
  <c r="R76" i="1"/>
  <c r="R75" i="1"/>
  <c r="R74" i="1"/>
  <c r="R73" i="1"/>
  <c r="R72" i="1"/>
  <c r="R71" i="1"/>
  <c r="R70" i="1"/>
  <c r="R69" i="1"/>
  <c r="R68" i="1"/>
  <c r="O96" i="1" s="1"/>
  <c r="E104" i="1" s="1"/>
  <c r="R67" i="1"/>
  <c r="R66" i="1"/>
  <c r="R65" i="1"/>
  <c r="R64" i="1"/>
  <c r="R63" i="1"/>
  <c r="R62" i="1"/>
  <c r="R61" i="1"/>
  <c r="R60" i="1"/>
  <c r="R59" i="1"/>
  <c r="R58" i="1"/>
  <c r="O95" i="1" s="1"/>
  <c r="E103" i="1" s="1"/>
  <c r="R57" i="1"/>
  <c r="R56" i="1"/>
  <c r="R55" i="1"/>
  <c r="R54" i="1"/>
  <c r="R53" i="1"/>
  <c r="R52" i="1"/>
  <c r="R51" i="1"/>
  <c r="R50" i="1"/>
  <c r="R49" i="1"/>
  <c r="R48" i="1"/>
  <c r="O94" i="1" s="1"/>
  <c r="E102" i="1" s="1"/>
  <c r="R47" i="1"/>
  <c r="R46" i="1"/>
  <c r="R45" i="1"/>
  <c r="R44" i="1"/>
  <c r="R43" i="1"/>
  <c r="R42" i="1"/>
  <c r="R41" i="1"/>
  <c r="R40" i="1"/>
  <c r="R39" i="1"/>
  <c r="R38" i="1"/>
  <c r="O93" i="1" s="1"/>
  <c r="E101" i="1" s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R2" i="1"/>
  <c r="N88" i="1"/>
  <c r="N87" i="1"/>
  <c r="N86" i="1"/>
  <c r="N85" i="1"/>
  <c r="N84" i="1"/>
  <c r="N82" i="1"/>
  <c r="J89" i="1"/>
  <c r="J88" i="1"/>
  <c r="F90" i="1"/>
  <c r="R86" i="7" l="1"/>
  <c r="J86" i="1"/>
  <c r="ES58" i="9"/>
  <c r="DN60" i="8"/>
  <c r="Q84" i="8"/>
  <c r="FW52" i="8"/>
  <c r="KL31" i="8"/>
  <c r="KM31" i="8" s="1"/>
  <c r="IP40" i="9"/>
  <c r="IQ41" i="9"/>
  <c r="PT9" i="8"/>
  <c r="PU10" i="8"/>
  <c r="QR5" i="8"/>
  <c r="QS6" i="8"/>
  <c r="CW66" i="8"/>
  <c r="CV65" i="8"/>
  <c r="PB12" i="8"/>
  <c r="PC13" i="8"/>
  <c r="F89" i="8"/>
  <c r="E88" i="8"/>
  <c r="JB38" i="8"/>
  <c r="JC39" i="8"/>
  <c r="NS19" i="8"/>
  <c r="NR18" i="8"/>
  <c r="DT61" i="8"/>
  <c r="DU62" i="8"/>
  <c r="NG21" i="8"/>
  <c r="NF20" i="8"/>
  <c r="GZ47" i="8"/>
  <c r="HA48" i="8"/>
  <c r="GI51" i="8"/>
  <c r="GH50" i="8"/>
  <c r="QF7" i="8"/>
  <c r="QG8" i="8"/>
  <c r="OW14" i="8"/>
  <c r="OV13" i="8"/>
  <c r="JZ34" i="8"/>
  <c r="KA35" i="8"/>
  <c r="LJ28" i="8"/>
  <c r="LK29" i="8"/>
  <c r="PO11" i="8"/>
  <c r="PN10" i="8"/>
  <c r="N87" i="8"/>
  <c r="M86" i="8"/>
  <c r="GO50" i="8"/>
  <c r="GN49" i="8"/>
  <c r="ID42" i="8"/>
  <c r="IE43" i="8"/>
  <c r="NL19" i="8"/>
  <c r="NM20" i="8"/>
  <c r="IW40" i="8"/>
  <c r="IV39" i="8"/>
  <c r="MU23" i="8"/>
  <c r="MT22" i="8"/>
  <c r="PI12" i="8"/>
  <c r="PH11" i="8"/>
  <c r="EA61" i="8"/>
  <c r="DZ60" i="8"/>
  <c r="EX56" i="8"/>
  <c r="EY57" i="8"/>
  <c r="OJ15" i="8"/>
  <c r="OK16" i="8"/>
  <c r="LQ28" i="8"/>
  <c r="LP27" i="8"/>
  <c r="IJ41" i="8"/>
  <c r="IK42" i="8"/>
  <c r="OQ15" i="8"/>
  <c r="OP14" i="8"/>
  <c r="QA9" i="8"/>
  <c r="PZ8" i="8"/>
  <c r="MO24" i="8"/>
  <c r="MN23" i="8"/>
  <c r="HL45" i="8"/>
  <c r="HM46" i="8"/>
  <c r="JN36" i="8"/>
  <c r="JO37" i="8"/>
  <c r="KS32" i="9"/>
  <c r="KR31" i="9"/>
  <c r="KG34" i="8"/>
  <c r="KF33" i="8"/>
  <c r="FQ54" i="8"/>
  <c r="FP53" i="8"/>
  <c r="HS45" i="8"/>
  <c r="HR44" i="8"/>
  <c r="OD16" i="8"/>
  <c r="OE17" i="8"/>
  <c r="QM7" i="8"/>
  <c r="QL6" i="8"/>
  <c r="FK55" i="8"/>
  <c r="FJ54" i="8"/>
  <c r="IQ41" i="8"/>
  <c r="IP40" i="8"/>
  <c r="KX30" i="8"/>
  <c r="KY31" i="8"/>
  <c r="NA22" i="8"/>
  <c r="MZ21" i="8"/>
  <c r="GU49" i="8"/>
  <c r="GT48" i="8"/>
  <c r="HF46" i="8"/>
  <c r="HG47" i="8"/>
  <c r="DH63" i="8"/>
  <c r="DI64" i="8"/>
  <c r="NY18" i="8"/>
  <c r="NX17" i="8"/>
  <c r="JH37" i="8"/>
  <c r="JI38" i="8"/>
  <c r="LE30" i="8"/>
  <c r="LD29" i="8"/>
  <c r="JH37" i="7"/>
  <c r="JI38" i="7"/>
  <c r="F89" i="7"/>
  <c r="E88" i="7"/>
  <c r="PO11" i="7"/>
  <c r="PN10" i="7"/>
  <c r="DC64" i="8"/>
  <c r="DB63" i="8"/>
  <c r="HS45" i="7"/>
  <c r="HR44" i="7"/>
  <c r="EX56" i="7"/>
  <c r="EY57" i="7"/>
  <c r="QS6" i="7"/>
  <c r="QR5" i="7"/>
  <c r="HM46" i="7"/>
  <c r="HL45" i="7"/>
  <c r="GZ47" i="9"/>
  <c r="HA48" i="9"/>
  <c r="MC26" i="9"/>
  <c r="MB25" i="9"/>
  <c r="OW14" i="9"/>
  <c r="OV13" i="9"/>
  <c r="LJ28" i="9"/>
  <c r="LK29" i="9"/>
  <c r="EG60" i="9"/>
  <c r="EF59" i="9"/>
  <c r="FQ54" i="7"/>
  <c r="FP53" i="7"/>
  <c r="PT9" i="7"/>
  <c r="PU10" i="7"/>
  <c r="HX43" i="7"/>
  <c r="HY44" i="7"/>
  <c r="OE17" i="7"/>
  <c r="OD16" i="7"/>
  <c r="FW53" i="7"/>
  <c r="FV52" i="7"/>
  <c r="FE56" i="7"/>
  <c r="FD55" i="7"/>
  <c r="OK16" i="7"/>
  <c r="OJ15" i="7"/>
  <c r="CV65" i="7"/>
  <c r="CW66" i="7"/>
  <c r="GO50" i="7"/>
  <c r="GN49" i="7"/>
  <c r="EA61" i="9"/>
  <c r="DZ60" i="9"/>
  <c r="GB51" i="9"/>
  <c r="GC52" i="9"/>
  <c r="OK16" i="9"/>
  <c r="OJ15" i="9"/>
  <c r="JT35" i="9"/>
  <c r="JU36" i="9"/>
  <c r="IK42" i="9"/>
  <c r="IJ41" i="9"/>
  <c r="NF20" i="9"/>
  <c r="NG21" i="9"/>
  <c r="FV52" i="9"/>
  <c r="FW53" i="9"/>
  <c r="HS45" i="9"/>
  <c r="HR44" i="9"/>
  <c r="MZ21" i="9"/>
  <c r="NA22" i="9"/>
  <c r="EM59" i="9"/>
  <c r="EL58" i="9"/>
  <c r="JC39" i="9"/>
  <c r="JB38" i="9"/>
  <c r="DB64" i="7"/>
  <c r="DC65" i="7"/>
  <c r="DT61" i="7"/>
  <c r="DU62" i="7"/>
  <c r="IK42" i="7"/>
  <c r="IJ41" i="7"/>
  <c r="LE30" i="7"/>
  <c r="LD29" i="7"/>
  <c r="NR18" i="7"/>
  <c r="NS19" i="7"/>
  <c r="GO50" i="9"/>
  <c r="GN49" i="9"/>
  <c r="LW27" i="9"/>
  <c r="LV26" i="9"/>
  <c r="IE43" i="9"/>
  <c r="ID42" i="9"/>
  <c r="LD29" i="9"/>
  <c r="LE30" i="9"/>
  <c r="PZ8" i="9"/>
  <c r="QA9" i="9"/>
  <c r="HX43" i="9"/>
  <c r="HY44" i="9"/>
  <c r="MH24" i="9"/>
  <c r="MI25" i="9"/>
  <c r="FE56" i="9"/>
  <c r="FD55" i="9"/>
  <c r="DH63" i="9"/>
  <c r="DI64" i="9"/>
  <c r="MN23" i="7"/>
  <c r="MO24" i="7"/>
  <c r="IQ41" i="7"/>
  <c r="IP40" i="7"/>
  <c r="PC13" i="7"/>
  <c r="PB12" i="7"/>
  <c r="IW40" i="7"/>
  <c r="IV39" i="7"/>
  <c r="EA61" i="7"/>
  <c r="DZ60" i="7"/>
  <c r="NF20" i="7"/>
  <c r="NG21" i="7"/>
  <c r="ID42" i="7"/>
  <c r="IE43" i="7"/>
  <c r="DO63" i="9"/>
  <c r="DN62" i="9"/>
  <c r="PO11" i="9"/>
  <c r="PN10" i="9"/>
  <c r="MO24" i="9"/>
  <c r="MN23" i="9"/>
  <c r="KY31" i="7"/>
  <c r="KX30" i="7"/>
  <c r="QM7" i="7"/>
  <c r="QL6" i="7"/>
  <c r="QA9" i="7"/>
  <c r="PZ8" i="7"/>
  <c r="F89" i="9"/>
  <c r="E88" i="9"/>
  <c r="IV39" i="9"/>
  <c r="IW40" i="9"/>
  <c r="NX17" i="7"/>
  <c r="NY18" i="7"/>
  <c r="I87" i="7"/>
  <c r="J88" i="7"/>
  <c r="I87" i="9"/>
  <c r="J88" i="9"/>
  <c r="FJ54" i="7"/>
  <c r="FK55" i="7"/>
  <c r="OW14" i="7"/>
  <c r="OV13" i="7"/>
  <c r="LV26" i="7"/>
  <c r="LW27" i="7"/>
  <c r="JU36" i="7"/>
  <c r="JT35" i="7"/>
  <c r="KL32" i="7"/>
  <c r="KM33" i="7"/>
  <c r="MI25" i="7"/>
  <c r="MH24" i="7"/>
  <c r="MT22" i="7"/>
  <c r="MU23" i="7"/>
  <c r="FQ54" i="9"/>
  <c r="FP53" i="9"/>
  <c r="KG34" i="9"/>
  <c r="KF33" i="9"/>
  <c r="OD16" i="9"/>
  <c r="OE17" i="9"/>
  <c r="HG47" i="9"/>
  <c r="HF46" i="9"/>
  <c r="DU62" i="9"/>
  <c r="DT61" i="9"/>
  <c r="QL6" i="9"/>
  <c r="QM7" i="9"/>
  <c r="LQ28" i="9"/>
  <c r="LP27" i="9"/>
  <c r="DO63" i="7"/>
  <c r="DN62" i="7"/>
  <c r="EM59" i="7"/>
  <c r="EL58" i="7"/>
  <c r="JO37" i="7"/>
  <c r="JN36" i="7"/>
  <c r="JB38" i="7"/>
  <c r="JC39" i="7"/>
  <c r="MC26" i="7"/>
  <c r="MB25" i="7"/>
  <c r="PI12" i="7"/>
  <c r="PH11" i="7"/>
  <c r="GI51" i="7"/>
  <c r="GH50" i="7"/>
  <c r="FJ54" i="9"/>
  <c r="FK55" i="9"/>
  <c r="ER57" i="7"/>
  <c r="ES58" i="7"/>
  <c r="EY57" i="9"/>
  <c r="EX56" i="9"/>
  <c r="HM46" i="9"/>
  <c r="HL45" i="9"/>
  <c r="QG8" i="9"/>
  <c r="QF7" i="9"/>
  <c r="QR5" i="9"/>
  <c r="QS6" i="9"/>
  <c r="GI51" i="9"/>
  <c r="GH50" i="9"/>
  <c r="JH37" i="9"/>
  <c r="JI38" i="9"/>
  <c r="M86" i="9"/>
  <c r="N87" i="9"/>
  <c r="GU49" i="9"/>
  <c r="GT48" i="9"/>
  <c r="KY31" i="9"/>
  <c r="KX30" i="9"/>
  <c r="PT9" i="9"/>
  <c r="PU10" i="9"/>
  <c r="NM20" i="9"/>
  <c r="NL19" i="9"/>
  <c r="PC13" i="9"/>
  <c r="PB12" i="9"/>
  <c r="MU23" i="9"/>
  <c r="MT22" i="9"/>
  <c r="QF7" i="7"/>
  <c r="QG8" i="7"/>
  <c r="HF46" i="7"/>
  <c r="HG47" i="7"/>
  <c r="JZ34" i="7"/>
  <c r="KA35" i="7"/>
  <c r="GT48" i="7"/>
  <c r="GU49" i="7"/>
  <c r="GZ47" i="7"/>
  <c r="HA48" i="7"/>
  <c r="KS32" i="7"/>
  <c r="KR31" i="7"/>
  <c r="JN36" i="9"/>
  <c r="JO37" i="9"/>
  <c r="NS19" i="9"/>
  <c r="NR18" i="9"/>
  <c r="KA35" i="9"/>
  <c r="JZ34" i="9"/>
  <c r="OQ15" i="9"/>
  <c r="OP14" i="9"/>
  <c r="DC65" i="9"/>
  <c r="DB64" i="9"/>
  <c r="KL32" i="9"/>
  <c r="KM33" i="9"/>
  <c r="NX17" i="9"/>
  <c r="NY18" i="9"/>
  <c r="PI12" i="9"/>
  <c r="PH11" i="9"/>
  <c r="LK29" i="7"/>
  <c r="LJ28" i="7"/>
  <c r="MZ21" i="7"/>
  <c r="NA22" i="7"/>
  <c r="DI64" i="7"/>
  <c r="DH63" i="7"/>
  <c r="KG34" i="7"/>
  <c r="KF33" i="7"/>
  <c r="M86" i="7"/>
  <c r="N87" i="7"/>
  <c r="NL19" i="7"/>
  <c r="NM20" i="7"/>
  <c r="CV65" i="9"/>
  <c r="CW66" i="9"/>
  <c r="OP14" i="7"/>
  <c r="OQ15" i="7"/>
  <c r="LQ28" i="7"/>
  <c r="LP27" i="7"/>
  <c r="GB51" i="7"/>
  <c r="GC52" i="7"/>
  <c r="Q84" i="9"/>
  <c r="R85" i="9"/>
  <c r="ER55" i="9"/>
  <c r="ES56" i="9"/>
  <c r="AA91" i="9"/>
  <c r="Y84" i="9"/>
  <c r="EI2" i="9"/>
  <c r="V85" i="9"/>
  <c r="U84" i="9"/>
  <c r="HX42" i="8"/>
  <c r="HY43" i="8"/>
  <c r="FD54" i="8"/>
  <c r="FE55" i="8"/>
  <c r="J86" i="8"/>
  <c r="I85" i="8"/>
  <c r="JT34" i="8"/>
  <c r="JU35" i="8"/>
  <c r="Z84" i="8"/>
  <c r="Y83" i="8"/>
  <c r="V84" i="8"/>
  <c r="U83" i="8"/>
  <c r="DO60" i="8"/>
  <c r="DN59" i="8"/>
  <c r="EC2" i="8"/>
  <c r="AC83" i="8"/>
  <c r="AE91" i="8"/>
  <c r="LW25" i="8"/>
  <c r="LV24" i="8"/>
  <c r="ES56" i="8"/>
  <c r="ER55" i="8"/>
  <c r="EL56" i="8"/>
  <c r="EM57" i="8"/>
  <c r="KR29" i="8"/>
  <c r="KS30" i="8"/>
  <c r="MC24" i="8"/>
  <c r="MB23" i="8"/>
  <c r="FW51" i="8"/>
  <c r="FV50" i="8"/>
  <c r="MI23" i="8"/>
  <c r="MH22" i="8"/>
  <c r="GC50" i="8"/>
  <c r="GB49" i="8"/>
  <c r="R84" i="8"/>
  <c r="Q83" i="8"/>
  <c r="EF57" i="8"/>
  <c r="EG58" i="8"/>
  <c r="V85" i="7"/>
  <c r="U84" i="7"/>
  <c r="Q84" i="7"/>
  <c r="R85" i="7"/>
  <c r="EC2" i="7"/>
  <c r="EF58" i="7"/>
  <c r="EG59" i="7"/>
  <c r="AA91" i="7"/>
  <c r="Y84" i="7"/>
  <c r="HL45" i="6"/>
  <c r="HM46" i="6"/>
  <c r="IK42" i="6"/>
  <c r="IJ41" i="6"/>
  <c r="NS19" i="6"/>
  <c r="NR18" i="6"/>
  <c r="QS6" i="6"/>
  <c r="QR5" i="6"/>
  <c r="MO24" i="6"/>
  <c r="MN23" i="6"/>
  <c r="BA76" i="6"/>
  <c r="BB77" i="6"/>
  <c r="AO79" i="6"/>
  <c r="AP80" i="6"/>
  <c r="DN62" i="6"/>
  <c r="DO63" i="6"/>
  <c r="FJ54" i="6"/>
  <c r="FK55" i="6"/>
  <c r="MH24" i="6"/>
  <c r="MI25" i="6"/>
  <c r="JH37" i="6"/>
  <c r="JI38" i="6"/>
  <c r="OP14" i="6"/>
  <c r="OQ15" i="6"/>
  <c r="OJ15" i="6"/>
  <c r="OK16" i="6"/>
  <c r="BN74" i="6"/>
  <c r="BM73" i="6"/>
  <c r="AS78" i="6"/>
  <c r="AT79" i="6"/>
  <c r="FD55" i="6"/>
  <c r="FE56" i="6"/>
  <c r="AH82" i="6"/>
  <c r="AG81" i="6"/>
  <c r="DH63" i="6"/>
  <c r="DI64" i="6"/>
  <c r="GI51" i="6"/>
  <c r="GH50" i="6"/>
  <c r="IW40" i="6"/>
  <c r="IV39" i="6"/>
  <c r="KA35" i="6"/>
  <c r="JZ34" i="6"/>
  <c r="LW27" i="6"/>
  <c r="LV26" i="6"/>
  <c r="NY18" i="6"/>
  <c r="NX17" i="6"/>
  <c r="PC13" i="6"/>
  <c r="PB12" i="6"/>
  <c r="NL19" i="6"/>
  <c r="NM20" i="6"/>
  <c r="NA22" i="6"/>
  <c r="MZ21" i="6"/>
  <c r="N87" i="6"/>
  <c r="M86" i="6"/>
  <c r="BR73" i="6"/>
  <c r="BQ72" i="6"/>
  <c r="CV65" i="6"/>
  <c r="CW66" i="6"/>
  <c r="FV52" i="6"/>
  <c r="FW53" i="6"/>
  <c r="ID42" i="6"/>
  <c r="IE43" i="6"/>
  <c r="LK29" i="6"/>
  <c r="LJ28" i="6"/>
  <c r="MB25" i="6"/>
  <c r="MC26" i="6"/>
  <c r="QF7" i="6"/>
  <c r="QG8" i="6"/>
  <c r="JB38" i="6"/>
  <c r="JC39" i="6"/>
  <c r="MU23" i="6"/>
  <c r="MT22" i="6"/>
  <c r="OD16" i="6"/>
  <c r="OE17" i="6"/>
  <c r="DU62" i="6"/>
  <c r="DT61" i="6"/>
  <c r="FQ54" i="6"/>
  <c r="FP53" i="6"/>
  <c r="AK80" i="6"/>
  <c r="AL81" i="6"/>
  <c r="BE75" i="6"/>
  <c r="BF76" i="6"/>
  <c r="DC65" i="6"/>
  <c r="DB64" i="6"/>
  <c r="GU49" i="6"/>
  <c r="GT48" i="6"/>
  <c r="AX78" i="6"/>
  <c r="AW77" i="6"/>
  <c r="J88" i="6"/>
  <c r="I87" i="6"/>
  <c r="IP40" i="6"/>
  <c r="IQ41" i="6"/>
  <c r="OW14" i="6"/>
  <c r="OV13" i="6"/>
  <c r="GC52" i="6"/>
  <c r="GB51" i="6"/>
  <c r="KR31" i="6"/>
  <c r="KS32" i="6"/>
  <c r="CQ67" i="6"/>
  <c r="CP66" i="6"/>
  <c r="KY31" i="6"/>
  <c r="KX30" i="6"/>
  <c r="QL6" i="6"/>
  <c r="QM7" i="6"/>
  <c r="JO37" i="6"/>
  <c r="JN36" i="6"/>
  <c r="PN10" i="6"/>
  <c r="PO11" i="6"/>
  <c r="V85" i="6"/>
  <c r="U84" i="6"/>
  <c r="CD70" i="6"/>
  <c r="CC69" i="6"/>
  <c r="EA61" i="6"/>
  <c r="DZ60" i="6"/>
  <c r="EM59" i="6"/>
  <c r="EL58" i="6"/>
  <c r="F89" i="6"/>
  <c r="E88" i="6"/>
  <c r="CH69" i="6"/>
  <c r="CG68" i="6"/>
  <c r="BY70" i="6"/>
  <c r="BZ71" i="6"/>
  <c r="EG60" i="6"/>
  <c r="EF59" i="6"/>
  <c r="R86" i="6"/>
  <c r="Q85" i="6"/>
  <c r="Z84" i="6"/>
  <c r="Y83" i="6"/>
  <c r="BJ75" i="6"/>
  <c r="BI74" i="6"/>
  <c r="CL68" i="6"/>
  <c r="CK67" i="6"/>
  <c r="ES58" i="6"/>
  <c r="ER57" i="6"/>
  <c r="GO50" i="6"/>
  <c r="GN49" i="6"/>
  <c r="KG34" i="6"/>
  <c r="KF33" i="6"/>
  <c r="PU10" i="6"/>
  <c r="PT9" i="6"/>
  <c r="PH11" i="6"/>
  <c r="PI12" i="6"/>
  <c r="EY57" i="6"/>
  <c r="EX56" i="6"/>
  <c r="HA48" i="6"/>
  <c r="GZ47" i="6"/>
  <c r="NG21" i="6"/>
  <c r="NF20" i="6"/>
  <c r="AD83" i="6"/>
  <c r="AC82" i="6"/>
  <c r="HY44" i="6"/>
  <c r="HX43" i="6"/>
  <c r="LE30" i="6"/>
  <c r="LD29" i="6"/>
  <c r="LQ28" i="6"/>
  <c r="LP27" i="6"/>
  <c r="JU36" i="6"/>
  <c r="JT35" i="6"/>
  <c r="KL32" i="6"/>
  <c r="KM33" i="6"/>
  <c r="QA9" i="6"/>
  <c r="PZ8" i="6"/>
  <c r="HF46" i="6"/>
  <c r="HG47" i="6"/>
  <c r="EI2" i="6"/>
  <c r="BV72" i="6"/>
  <c r="BU71" i="6"/>
  <c r="HS45" i="6"/>
  <c r="HR44" i="6"/>
  <c r="CA94" i="1"/>
  <c r="U102" i="1" s="1"/>
  <c r="IS94" i="1"/>
  <c r="AY102" i="1" s="1"/>
  <c r="N10" i="1"/>
  <c r="N26" i="1"/>
  <c r="N58" i="1"/>
  <c r="N74" i="1"/>
  <c r="N42" i="1"/>
  <c r="N14" i="1"/>
  <c r="N30" i="1"/>
  <c r="N46" i="1"/>
  <c r="N62" i="1"/>
  <c r="N75" i="1"/>
  <c r="N18" i="1"/>
  <c r="N34" i="1"/>
  <c r="N50" i="1"/>
  <c r="N66" i="1"/>
  <c r="N78" i="1"/>
  <c r="N22" i="1"/>
  <c r="N38" i="1"/>
  <c r="N54" i="1"/>
  <c r="N70" i="1"/>
  <c r="N79" i="1"/>
  <c r="K97" i="1" s="1"/>
  <c r="D105" i="1" s="1"/>
  <c r="N12" i="1"/>
  <c r="N28" i="1"/>
  <c r="N11" i="1"/>
  <c r="N15" i="1"/>
  <c r="N19" i="1"/>
  <c r="N23" i="1"/>
  <c r="N27" i="1"/>
  <c r="N31" i="1"/>
  <c r="N35" i="1"/>
  <c r="N39" i="1"/>
  <c r="K93" i="1" s="1"/>
  <c r="D101" i="1" s="1"/>
  <c r="N43" i="1"/>
  <c r="N47" i="1"/>
  <c r="N51" i="1"/>
  <c r="N55" i="1"/>
  <c r="N59" i="1"/>
  <c r="K95" i="1" s="1"/>
  <c r="D103" i="1" s="1"/>
  <c r="N63" i="1"/>
  <c r="N67" i="1"/>
  <c r="N71" i="1"/>
  <c r="N8" i="1"/>
  <c r="N16" i="1"/>
  <c r="N20" i="1"/>
  <c r="N24" i="1"/>
  <c r="N32" i="1"/>
  <c r="N36" i="1"/>
  <c r="N40" i="1"/>
  <c r="N44" i="1"/>
  <c r="N48" i="1"/>
  <c r="N52" i="1"/>
  <c r="N56" i="1"/>
  <c r="N60" i="1"/>
  <c r="N64" i="1"/>
  <c r="N68" i="1"/>
  <c r="N72" i="1"/>
  <c r="N76" i="1"/>
  <c r="N80" i="1"/>
  <c r="N9" i="1"/>
  <c r="N13" i="1"/>
  <c r="N17" i="1"/>
  <c r="N21" i="1"/>
  <c r="N25" i="1"/>
  <c r="N29" i="1"/>
  <c r="N33" i="1"/>
  <c r="N37" i="1"/>
  <c r="N41" i="1"/>
  <c r="N45" i="1"/>
  <c r="N49" i="1"/>
  <c r="K94" i="1" s="1"/>
  <c r="D102" i="1" s="1"/>
  <c r="N53" i="1"/>
  <c r="N57" i="1"/>
  <c r="N61" i="1"/>
  <c r="N65" i="1"/>
  <c r="N69" i="1"/>
  <c r="K96" i="1" s="1"/>
  <c r="D104" i="1" s="1"/>
  <c r="N73" i="1"/>
  <c r="N77" i="1"/>
  <c r="N81" i="1"/>
  <c r="CQ2" i="1"/>
  <c r="CQ10" i="1"/>
  <c r="N7" i="1"/>
  <c r="C227" i="1"/>
  <c r="C226" i="1" s="1"/>
  <c r="KL30" i="8" l="1"/>
  <c r="IP39" i="9"/>
  <c r="IQ40" i="9"/>
  <c r="GU48" i="8"/>
  <c r="GT47" i="8"/>
  <c r="FK54" i="8"/>
  <c r="FJ53" i="8"/>
  <c r="FQ53" i="8"/>
  <c r="FP52" i="8"/>
  <c r="KS31" i="9"/>
  <c r="KR30" i="9"/>
  <c r="PZ7" i="8"/>
  <c r="QA8" i="8"/>
  <c r="DZ59" i="8"/>
  <c r="EA60" i="8"/>
  <c r="MT21" i="8"/>
  <c r="MU22" i="8"/>
  <c r="GO49" i="8"/>
  <c r="GN48" i="8"/>
  <c r="PO10" i="8"/>
  <c r="PN9" i="8"/>
  <c r="JI37" i="8"/>
  <c r="JH36" i="8"/>
  <c r="DI63" i="8"/>
  <c r="DH62" i="8"/>
  <c r="KX29" i="8"/>
  <c r="KY30" i="8"/>
  <c r="OD15" i="8"/>
  <c r="OE16" i="8"/>
  <c r="HM45" i="8"/>
  <c r="HL44" i="8"/>
  <c r="IK41" i="8"/>
  <c r="IJ40" i="8"/>
  <c r="OK15" i="8"/>
  <c r="OJ14" i="8"/>
  <c r="NM19" i="8"/>
  <c r="NL18" i="8"/>
  <c r="KA34" i="8"/>
  <c r="JZ33" i="8"/>
  <c r="QG7" i="8"/>
  <c r="QF6" i="8"/>
  <c r="GZ46" i="8"/>
  <c r="HA47" i="8"/>
  <c r="DT60" i="8"/>
  <c r="DU61" i="8"/>
  <c r="JB37" i="8"/>
  <c r="JC38" i="8"/>
  <c r="PB11" i="8"/>
  <c r="PC12" i="8"/>
  <c r="QR4" i="8"/>
  <c r="QS5" i="8"/>
  <c r="LE29" i="8"/>
  <c r="LD28" i="8"/>
  <c r="NX16" i="8"/>
  <c r="NY17" i="8"/>
  <c r="MZ20" i="8"/>
  <c r="NA21" i="8"/>
  <c r="IQ40" i="8"/>
  <c r="IP39" i="8"/>
  <c r="QL5" i="8"/>
  <c r="QM6" i="8"/>
  <c r="HR43" i="8"/>
  <c r="HS44" i="8"/>
  <c r="KG33" i="8"/>
  <c r="KF32" i="8"/>
  <c r="MN22" i="8"/>
  <c r="MO23" i="8"/>
  <c r="OQ14" i="8"/>
  <c r="OP13" i="8"/>
  <c r="LP26" i="8"/>
  <c r="LQ27" i="8"/>
  <c r="PI11" i="8"/>
  <c r="PH10" i="8"/>
  <c r="IV38" i="8"/>
  <c r="IW39" i="8"/>
  <c r="N86" i="8"/>
  <c r="M85" i="8"/>
  <c r="OV12" i="8"/>
  <c r="OW13" i="8"/>
  <c r="GH49" i="8"/>
  <c r="GI50" i="8"/>
  <c r="NG20" i="8"/>
  <c r="NF19" i="8"/>
  <c r="NS18" i="8"/>
  <c r="NR17" i="8"/>
  <c r="F88" i="8"/>
  <c r="E87" i="8"/>
  <c r="CW65" i="8"/>
  <c r="CV64" i="8"/>
  <c r="HF45" i="8"/>
  <c r="HG46" i="8"/>
  <c r="JO36" i="8"/>
  <c r="JN35" i="8"/>
  <c r="EY56" i="8"/>
  <c r="EX55" i="8"/>
  <c r="ID41" i="8"/>
  <c r="IE42" i="8"/>
  <c r="LK28" i="8"/>
  <c r="LJ27" i="8"/>
  <c r="PT8" i="8"/>
  <c r="PU9" i="8"/>
  <c r="LP26" i="7"/>
  <c r="LQ27" i="7"/>
  <c r="DI63" i="7"/>
  <c r="DH62" i="7"/>
  <c r="LJ27" i="7"/>
  <c r="LK28" i="7"/>
  <c r="DB63" i="9"/>
  <c r="DC64" i="9"/>
  <c r="KA34" i="9"/>
  <c r="JZ33" i="9"/>
  <c r="PB11" i="9"/>
  <c r="PC12" i="9"/>
  <c r="GT47" i="9"/>
  <c r="GU48" i="9"/>
  <c r="HL44" i="9"/>
  <c r="HM45" i="9"/>
  <c r="GI50" i="7"/>
  <c r="GH49" i="7"/>
  <c r="MC25" i="7"/>
  <c r="MB24" i="7"/>
  <c r="JN35" i="7"/>
  <c r="JO36" i="7"/>
  <c r="DO62" i="7"/>
  <c r="DN61" i="7"/>
  <c r="HF45" i="9"/>
  <c r="HG46" i="9"/>
  <c r="KG33" i="9"/>
  <c r="KF32" i="9"/>
  <c r="QA8" i="7"/>
  <c r="PZ7" i="7"/>
  <c r="KX29" i="7"/>
  <c r="KY30" i="7"/>
  <c r="PN9" i="9"/>
  <c r="PO10" i="9"/>
  <c r="DZ59" i="7"/>
  <c r="EA60" i="7"/>
  <c r="PC12" i="7"/>
  <c r="PB11" i="7"/>
  <c r="FE55" i="9"/>
  <c r="FD54" i="9"/>
  <c r="LV25" i="9"/>
  <c r="LW26" i="9"/>
  <c r="IK41" i="7"/>
  <c r="IJ40" i="7"/>
  <c r="EM58" i="9"/>
  <c r="EL57" i="9"/>
  <c r="HR43" i="9"/>
  <c r="HS44" i="9"/>
  <c r="GO49" i="7"/>
  <c r="GN48" i="7"/>
  <c r="OJ14" i="7"/>
  <c r="OK15" i="7"/>
  <c r="FV51" i="7"/>
  <c r="FW52" i="7"/>
  <c r="FQ53" i="7"/>
  <c r="FP52" i="7"/>
  <c r="MC25" i="9"/>
  <c r="MB24" i="9"/>
  <c r="HM45" i="7"/>
  <c r="HL44" i="7"/>
  <c r="DB62" i="8"/>
  <c r="DC63" i="8"/>
  <c r="F88" i="7"/>
  <c r="E87" i="7"/>
  <c r="CW65" i="9"/>
  <c r="CV64" i="9"/>
  <c r="M85" i="7"/>
  <c r="N86" i="7"/>
  <c r="NX16" i="9"/>
  <c r="NY17" i="9"/>
  <c r="JN35" i="9"/>
  <c r="JO36" i="9"/>
  <c r="GZ46" i="7"/>
  <c r="HA47" i="7"/>
  <c r="KA34" i="7"/>
  <c r="JZ33" i="7"/>
  <c r="QF6" i="7"/>
  <c r="QG7" i="7"/>
  <c r="PT8" i="9"/>
  <c r="PU9" i="9"/>
  <c r="JH36" i="9"/>
  <c r="JI37" i="9"/>
  <c r="QR4" i="9"/>
  <c r="QS5" i="9"/>
  <c r="ES57" i="7"/>
  <c r="ER56" i="7"/>
  <c r="QM6" i="9"/>
  <c r="QL5" i="9"/>
  <c r="MU22" i="7"/>
  <c r="MT21" i="7"/>
  <c r="KL31" i="7"/>
  <c r="KM32" i="7"/>
  <c r="LW26" i="7"/>
  <c r="LV25" i="7"/>
  <c r="FJ53" i="7"/>
  <c r="FK54" i="7"/>
  <c r="I86" i="7"/>
  <c r="J87" i="7"/>
  <c r="IW39" i="9"/>
  <c r="IV38" i="9"/>
  <c r="ID41" i="7"/>
  <c r="IE42" i="7"/>
  <c r="MN22" i="7"/>
  <c r="MO23" i="7"/>
  <c r="HX42" i="9"/>
  <c r="HY43" i="9"/>
  <c r="LE29" i="9"/>
  <c r="LD28" i="9"/>
  <c r="NR17" i="7"/>
  <c r="NS18" i="7"/>
  <c r="DC64" i="7"/>
  <c r="DB63" i="7"/>
  <c r="NG20" i="9"/>
  <c r="NF19" i="9"/>
  <c r="JT34" i="9"/>
  <c r="JU35" i="9"/>
  <c r="GC51" i="9"/>
  <c r="GB50" i="9"/>
  <c r="HX42" i="7"/>
  <c r="HY43" i="7"/>
  <c r="LJ27" i="9"/>
  <c r="LK28" i="9"/>
  <c r="EY56" i="7"/>
  <c r="EX55" i="7"/>
  <c r="KG33" i="7"/>
  <c r="KF32" i="7"/>
  <c r="PH10" i="9"/>
  <c r="PI11" i="9"/>
  <c r="OP13" i="9"/>
  <c r="OQ14" i="9"/>
  <c r="NR17" i="9"/>
  <c r="NS18" i="9"/>
  <c r="KR30" i="7"/>
  <c r="KS31" i="7"/>
  <c r="MT21" i="9"/>
  <c r="MU22" i="9"/>
  <c r="NM19" i="9"/>
  <c r="NL18" i="9"/>
  <c r="KX29" i="9"/>
  <c r="KY30" i="9"/>
  <c r="GI50" i="9"/>
  <c r="GH49" i="9"/>
  <c r="QG7" i="9"/>
  <c r="QF6" i="9"/>
  <c r="EX55" i="9"/>
  <c r="EY56" i="9"/>
  <c r="PH10" i="7"/>
  <c r="PI11" i="7"/>
  <c r="EM58" i="7"/>
  <c r="EL57" i="7"/>
  <c r="LQ27" i="9"/>
  <c r="LP26" i="9"/>
  <c r="DU61" i="9"/>
  <c r="DT60" i="9"/>
  <c r="FQ53" i="9"/>
  <c r="FP52" i="9"/>
  <c r="MH23" i="7"/>
  <c r="MI24" i="7"/>
  <c r="JT34" i="7"/>
  <c r="JU35" i="7"/>
  <c r="OW13" i="7"/>
  <c r="OV12" i="7"/>
  <c r="F88" i="9"/>
  <c r="E87" i="9"/>
  <c r="QL5" i="7"/>
  <c r="QM6" i="7"/>
  <c r="MO23" i="9"/>
  <c r="MN22" i="9"/>
  <c r="DO62" i="9"/>
  <c r="DN61" i="9"/>
  <c r="IW39" i="7"/>
  <c r="IV38" i="7"/>
  <c r="IP39" i="7"/>
  <c r="IQ40" i="7"/>
  <c r="IE42" i="9"/>
  <c r="ID41" i="9"/>
  <c r="GN48" i="9"/>
  <c r="GO49" i="9"/>
  <c r="LE29" i="7"/>
  <c r="LD28" i="7"/>
  <c r="JC38" i="9"/>
  <c r="JB37" i="9"/>
  <c r="IK41" i="9"/>
  <c r="IJ40" i="9"/>
  <c r="OJ14" i="9"/>
  <c r="OK15" i="9"/>
  <c r="EA60" i="9"/>
  <c r="DZ59" i="9"/>
  <c r="FD54" i="7"/>
  <c r="FE55" i="7"/>
  <c r="OD15" i="7"/>
  <c r="OE16" i="7"/>
  <c r="EG59" i="9"/>
  <c r="EF58" i="9"/>
  <c r="OV12" i="9"/>
  <c r="OW13" i="9"/>
  <c r="QS5" i="7"/>
  <c r="QR4" i="7"/>
  <c r="HR43" i="7"/>
  <c r="HS44" i="7"/>
  <c r="PO10" i="7"/>
  <c r="PN9" i="7"/>
  <c r="GB50" i="7"/>
  <c r="GC51" i="7"/>
  <c r="OP13" i="7"/>
  <c r="OQ14" i="7"/>
  <c r="NL18" i="7"/>
  <c r="NM19" i="7"/>
  <c r="NA21" i="7"/>
  <c r="MZ20" i="7"/>
  <c r="KM32" i="9"/>
  <c r="KL31" i="9"/>
  <c r="GU48" i="7"/>
  <c r="GT47" i="7"/>
  <c r="HG46" i="7"/>
  <c r="HF45" i="7"/>
  <c r="M85" i="9"/>
  <c r="N86" i="9"/>
  <c r="FK54" i="9"/>
  <c r="FJ53" i="9"/>
  <c r="JC38" i="7"/>
  <c r="JB37" i="7"/>
  <c r="OD15" i="9"/>
  <c r="OE16" i="9"/>
  <c r="J87" i="9"/>
  <c r="I86" i="9"/>
  <c r="NY17" i="7"/>
  <c r="NX16" i="7"/>
  <c r="NG20" i="7"/>
  <c r="NF19" i="7"/>
  <c r="DI63" i="9"/>
  <c r="DH62" i="9"/>
  <c r="MI24" i="9"/>
  <c r="MH23" i="9"/>
  <c r="QA8" i="9"/>
  <c r="PZ7" i="9"/>
  <c r="DT60" i="7"/>
  <c r="DU61" i="7"/>
  <c r="MZ20" i="9"/>
  <c r="NA21" i="9"/>
  <c r="FV51" i="9"/>
  <c r="FW52" i="9"/>
  <c r="CW65" i="7"/>
  <c r="CV64" i="7"/>
  <c r="PT8" i="7"/>
  <c r="PU9" i="7"/>
  <c r="HA47" i="9"/>
  <c r="GZ46" i="9"/>
  <c r="JI37" i="7"/>
  <c r="JH36" i="7"/>
  <c r="EO2" i="9"/>
  <c r="Z84" i="9"/>
  <c r="Y83" i="9"/>
  <c r="R84" i="9"/>
  <c r="Q83" i="9"/>
  <c r="U83" i="9"/>
  <c r="V84" i="9"/>
  <c r="AE91" i="9"/>
  <c r="AC83" i="9"/>
  <c r="ES55" i="9"/>
  <c r="ER54" i="9"/>
  <c r="JU34" i="8"/>
  <c r="JT33" i="8"/>
  <c r="FD53" i="8"/>
  <c r="FE54" i="8"/>
  <c r="J85" i="8"/>
  <c r="I84" i="8"/>
  <c r="HX41" i="8"/>
  <c r="HY42" i="8"/>
  <c r="DO59" i="8"/>
  <c r="DN58" i="8"/>
  <c r="GB48" i="8"/>
  <c r="GC49" i="8"/>
  <c r="MC23" i="8"/>
  <c r="MB22" i="8"/>
  <c r="LW24" i="8"/>
  <c r="LV23" i="8"/>
  <c r="AI91" i="8"/>
  <c r="AG82" i="8"/>
  <c r="EG57" i="8"/>
  <c r="EF56" i="8"/>
  <c r="EM56" i="8"/>
  <c r="EL55" i="8"/>
  <c r="AD83" i="8"/>
  <c r="AC82" i="8"/>
  <c r="Z83" i="8"/>
  <c r="Y82" i="8"/>
  <c r="KS29" i="8"/>
  <c r="KR28" i="8"/>
  <c r="V83" i="8"/>
  <c r="U82" i="8"/>
  <c r="R83" i="8"/>
  <c r="Q82" i="8"/>
  <c r="MH21" i="8"/>
  <c r="MI22" i="8"/>
  <c r="FW50" i="8"/>
  <c r="FV49" i="8"/>
  <c r="ES55" i="8"/>
  <c r="ER54" i="8"/>
  <c r="EI2" i="8"/>
  <c r="EI2" i="7"/>
  <c r="V84" i="7"/>
  <c r="U83" i="7"/>
  <c r="AE91" i="7"/>
  <c r="AC83" i="7"/>
  <c r="EG58" i="7"/>
  <c r="EF57" i="7"/>
  <c r="Y83" i="7"/>
  <c r="Z84" i="7"/>
  <c r="Q83" i="7"/>
  <c r="R84" i="7"/>
  <c r="LQ27" i="6"/>
  <c r="LP26" i="6"/>
  <c r="EX55" i="6"/>
  <c r="EY56" i="6"/>
  <c r="CK66" i="6"/>
  <c r="CL67" i="6"/>
  <c r="CG67" i="6"/>
  <c r="CH68" i="6"/>
  <c r="DB63" i="6"/>
  <c r="DC64" i="6"/>
  <c r="HF45" i="6"/>
  <c r="HG46" i="6"/>
  <c r="QM6" i="6"/>
  <c r="QL5" i="6"/>
  <c r="AL80" i="6"/>
  <c r="AK79" i="6"/>
  <c r="QF6" i="6"/>
  <c r="QG7" i="6"/>
  <c r="FW52" i="6"/>
  <c r="FV51" i="6"/>
  <c r="DH62" i="6"/>
  <c r="DI63" i="6"/>
  <c r="FD54" i="6"/>
  <c r="FE55" i="6"/>
  <c r="OQ14" i="6"/>
  <c r="OP13" i="6"/>
  <c r="MI24" i="6"/>
  <c r="MH23" i="6"/>
  <c r="DO62" i="6"/>
  <c r="DN61" i="6"/>
  <c r="BB76" i="6"/>
  <c r="BA75" i="6"/>
  <c r="HX42" i="6"/>
  <c r="HY43" i="6"/>
  <c r="GO49" i="6"/>
  <c r="GN48" i="6"/>
  <c r="EG59" i="6"/>
  <c r="EF58" i="6"/>
  <c r="EM58" i="6"/>
  <c r="EL57" i="6"/>
  <c r="GC51" i="6"/>
  <c r="GB50" i="6"/>
  <c r="AW76" i="6"/>
  <c r="AX77" i="6"/>
  <c r="DU61" i="6"/>
  <c r="DT60" i="6"/>
  <c r="LJ27" i="6"/>
  <c r="LK28" i="6"/>
  <c r="BR72" i="6"/>
  <c r="BQ71" i="6"/>
  <c r="PB11" i="6"/>
  <c r="PC12" i="6"/>
  <c r="IV38" i="6"/>
  <c r="IW39" i="6"/>
  <c r="BM72" i="6"/>
  <c r="BN73" i="6"/>
  <c r="QS5" i="6"/>
  <c r="QR4" i="6"/>
  <c r="LE29" i="6"/>
  <c r="LD28" i="6"/>
  <c r="R85" i="6"/>
  <c r="Q84" i="6"/>
  <c r="F88" i="6"/>
  <c r="E87" i="6"/>
  <c r="J87" i="6"/>
  <c r="I86" i="6"/>
  <c r="KA34" i="6"/>
  <c r="JZ33" i="6"/>
  <c r="GI50" i="6"/>
  <c r="GH49" i="6"/>
  <c r="MO23" i="6"/>
  <c r="MN22" i="6"/>
  <c r="NS18" i="6"/>
  <c r="NR17" i="6"/>
  <c r="NF19" i="6"/>
  <c r="NG20" i="6"/>
  <c r="PU9" i="6"/>
  <c r="PT8" i="6"/>
  <c r="Z83" i="6"/>
  <c r="Y82" i="6"/>
  <c r="CD69" i="6"/>
  <c r="CC68" i="6"/>
  <c r="CQ66" i="6"/>
  <c r="CP65" i="6"/>
  <c r="MU22" i="6"/>
  <c r="MT21" i="6"/>
  <c r="NA21" i="6"/>
  <c r="MZ20" i="6"/>
  <c r="LV25" i="6"/>
  <c r="LW26" i="6"/>
  <c r="IK41" i="6"/>
  <c r="IJ40" i="6"/>
  <c r="HS44" i="6"/>
  <c r="HR43" i="6"/>
  <c r="EO2" i="6"/>
  <c r="KL31" i="6"/>
  <c r="KM32" i="6"/>
  <c r="PO10" i="6"/>
  <c r="PN9" i="6"/>
  <c r="IQ40" i="6"/>
  <c r="IP39" i="6"/>
  <c r="PZ7" i="6"/>
  <c r="QA8" i="6"/>
  <c r="JU35" i="6"/>
  <c r="JT34" i="6"/>
  <c r="AC81" i="6"/>
  <c r="AD82" i="6"/>
  <c r="GZ46" i="6"/>
  <c r="HA47" i="6"/>
  <c r="KF32" i="6"/>
  <c r="KG33" i="6"/>
  <c r="ES57" i="6"/>
  <c r="ER56" i="6"/>
  <c r="BJ74" i="6"/>
  <c r="BI73" i="6"/>
  <c r="EA60" i="6"/>
  <c r="DZ59" i="6"/>
  <c r="V84" i="6"/>
  <c r="U83" i="6"/>
  <c r="JO36" i="6"/>
  <c r="JN35" i="6"/>
  <c r="KY30" i="6"/>
  <c r="KX29" i="6"/>
  <c r="OW13" i="6"/>
  <c r="OV12" i="6"/>
  <c r="GU48" i="6"/>
  <c r="GT47" i="6"/>
  <c r="FQ53" i="6"/>
  <c r="FP52" i="6"/>
  <c r="N86" i="6"/>
  <c r="M85" i="6"/>
  <c r="NX16" i="6"/>
  <c r="NY17" i="6"/>
  <c r="AG80" i="6"/>
  <c r="AH81" i="6"/>
  <c r="BV71" i="6"/>
  <c r="BU70" i="6"/>
  <c r="PI11" i="6"/>
  <c r="PH10" i="6"/>
  <c r="BZ70" i="6"/>
  <c r="BY69" i="6"/>
  <c r="KS31" i="6"/>
  <c r="KR30" i="6"/>
  <c r="BF75" i="6"/>
  <c r="BE74" i="6"/>
  <c r="OD15" i="6"/>
  <c r="OE16" i="6"/>
  <c r="JB37" i="6"/>
  <c r="JC38" i="6"/>
  <c r="MB24" i="6"/>
  <c r="MC25" i="6"/>
  <c r="IE42" i="6"/>
  <c r="ID41" i="6"/>
  <c r="CV64" i="6"/>
  <c r="CW65" i="6"/>
  <c r="NM19" i="6"/>
  <c r="NL18" i="6"/>
  <c r="AS77" i="6"/>
  <c r="AT78" i="6"/>
  <c r="OJ14" i="6"/>
  <c r="OK15" i="6"/>
  <c r="JI37" i="6"/>
  <c r="JH36" i="6"/>
  <c r="FK54" i="6"/>
  <c r="FJ53" i="6"/>
  <c r="AO78" i="6"/>
  <c r="AP79" i="6"/>
  <c r="HM45" i="6"/>
  <c r="HL44" i="6"/>
  <c r="J85" i="1"/>
  <c r="N6" i="1"/>
  <c r="C225" i="1"/>
  <c r="C224" i="1" s="1"/>
  <c r="C223" i="1" s="1"/>
  <c r="C222" i="1" s="1"/>
  <c r="C221" i="1" s="1"/>
  <c r="C220" i="1" s="1"/>
  <c r="C219" i="1" s="1"/>
  <c r="C218" i="1" s="1"/>
  <c r="C217" i="1" s="1"/>
  <c r="C216" i="1" s="1"/>
  <c r="C215" i="1" s="1"/>
  <c r="C214" i="1" s="1"/>
  <c r="C213" i="1" s="1"/>
  <c r="C212" i="1" s="1"/>
  <c r="C211" i="1" s="1"/>
  <c r="C210" i="1" s="1"/>
  <c r="C209" i="1" s="1"/>
  <c r="C208" i="1" s="1"/>
  <c r="C207" i="1" s="1"/>
  <c r="C206" i="1" s="1"/>
  <c r="C205" i="1" s="1"/>
  <c r="C204" i="1" s="1"/>
  <c r="C203" i="1" s="1"/>
  <c r="C202" i="1" s="1"/>
  <c r="C201" i="1" s="1"/>
  <c r="C200" i="1" s="1"/>
  <c r="C199" i="1" s="1"/>
  <c r="C198" i="1" s="1"/>
  <c r="C197" i="1" s="1"/>
  <c r="C196" i="1" s="1"/>
  <c r="C195" i="1" s="1"/>
  <c r="C194" i="1" s="1"/>
  <c r="C193" i="1" s="1"/>
  <c r="C192" i="1" s="1"/>
  <c r="C191" i="1" s="1"/>
  <c r="C190" i="1" s="1"/>
  <c r="C189" i="1" s="1"/>
  <c r="C188" i="1" s="1"/>
  <c r="C187" i="1" s="1"/>
  <c r="C186" i="1" s="1"/>
  <c r="C185" i="1" s="1"/>
  <c r="C184" i="1" s="1"/>
  <c r="C183" i="1" s="1"/>
  <c r="C182" i="1" s="1"/>
  <c r="C181" i="1" s="1"/>
  <c r="C180" i="1" s="1"/>
  <c r="C179" i="1" s="1"/>
  <c r="C178" i="1" s="1"/>
  <c r="C177" i="1" s="1"/>
  <c r="C176" i="1" s="1"/>
  <c r="C175" i="1" s="1"/>
  <c r="C174" i="1" s="1"/>
  <c r="C173" i="1" s="1"/>
  <c r="C172" i="1" s="1"/>
  <c r="C171" i="1" s="1"/>
  <c r="C170" i="1" s="1"/>
  <c r="C169" i="1" s="1"/>
  <c r="C168" i="1" s="1"/>
  <c r="C167" i="1" s="1"/>
  <c r="C166" i="1" s="1"/>
  <c r="C165" i="1" s="1"/>
  <c r="C164" i="1" s="1"/>
  <c r="C163" i="1" s="1"/>
  <c r="C162" i="1" s="1"/>
  <c r="C161" i="1" s="1"/>
  <c r="C160" i="1" s="1"/>
  <c r="C159" i="1" s="1"/>
  <c r="C158" i="1" s="1"/>
  <c r="C157" i="1" s="1"/>
  <c r="C156" i="1" s="1"/>
  <c r="C155" i="1" s="1"/>
  <c r="C154" i="1" s="1"/>
  <c r="C153" i="1" s="1"/>
  <c r="C152" i="1" s="1"/>
  <c r="C151" i="1" s="1"/>
  <c r="C150" i="1" s="1"/>
  <c r="C149" i="1" s="1"/>
  <c r="C148" i="1" s="1"/>
  <c r="C147" i="1" s="1"/>
  <c r="C146" i="1" s="1"/>
  <c r="C145" i="1" s="1"/>
  <c r="C144" i="1" s="1"/>
  <c r="C143" i="1" s="1"/>
  <c r="C142" i="1" s="1"/>
  <c r="C141" i="1" s="1"/>
  <c r="C140" i="1" s="1"/>
  <c r="C139" i="1" s="1"/>
  <c r="C112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113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114" i="1"/>
  <c r="D114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115" i="1"/>
  <c r="D115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116" i="1"/>
  <c r="D116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B116" i="1"/>
  <c r="B115" i="1"/>
  <c r="B114" i="1"/>
  <c r="B113" i="1"/>
  <c r="B112" i="1"/>
  <c r="D107" i="1"/>
  <c r="E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D108" i="1"/>
  <c r="E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D109" i="1"/>
  <c r="E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D110" i="1"/>
  <c r="E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D111" i="1"/>
  <c r="E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QQ7" i="1"/>
  <c r="QQ6" i="1" s="1"/>
  <c r="QQ5" i="1" s="1"/>
  <c r="QQ4" i="1" s="1"/>
  <c r="QQ3" i="1" s="1"/>
  <c r="QQ2" i="1" s="1"/>
  <c r="QK8" i="1"/>
  <c r="QK7" i="1" s="1"/>
  <c r="QK6" i="1" s="1"/>
  <c r="QK5" i="1" s="1"/>
  <c r="QK4" i="1" s="1"/>
  <c r="QK3" i="1" s="1"/>
  <c r="QK2" i="1" s="1"/>
  <c r="QE9" i="1"/>
  <c r="QE8" i="1" s="1"/>
  <c r="QE7" i="1" s="1"/>
  <c r="QE6" i="1" s="1"/>
  <c r="QE5" i="1" s="1"/>
  <c r="QE4" i="1" s="1"/>
  <c r="QE3" i="1" s="1"/>
  <c r="QE2" i="1" s="1"/>
  <c r="PY10" i="1"/>
  <c r="PY9" i="1" s="1"/>
  <c r="PY8" i="1" s="1"/>
  <c r="PY7" i="1" s="1"/>
  <c r="PY6" i="1" s="1"/>
  <c r="PY5" i="1" s="1"/>
  <c r="PY4" i="1" s="1"/>
  <c r="PY3" i="1" s="1"/>
  <c r="PY2" i="1" s="1"/>
  <c r="PS11" i="1"/>
  <c r="PS10" i="1" s="1"/>
  <c r="PS9" i="1" s="1"/>
  <c r="PS8" i="1" s="1"/>
  <c r="PS7" i="1" s="1"/>
  <c r="PS6" i="1" s="1"/>
  <c r="PS5" i="1" s="1"/>
  <c r="PS4" i="1" s="1"/>
  <c r="PS3" i="1" s="1"/>
  <c r="PS2" i="1" s="1"/>
  <c r="PM12" i="1"/>
  <c r="PM11" i="1" s="1"/>
  <c r="PM10" i="1" s="1"/>
  <c r="PM9" i="1" s="1"/>
  <c r="PM8" i="1" s="1"/>
  <c r="PM7" i="1" s="1"/>
  <c r="PM6" i="1" s="1"/>
  <c r="PM5" i="1" s="1"/>
  <c r="PM4" i="1" s="1"/>
  <c r="PM3" i="1" s="1"/>
  <c r="PM2" i="1" s="1"/>
  <c r="PG13" i="1"/>
  <c r="PG12" i="1" s="1"/>
  <c r="PG11" i="1" s="1"/>
  <c r="PG10" i="1" s="1"/>
  <c r="PG9" i="1" s="1"/>
  <c r="PG8" i="1" s="1"/>
  <c r="PG7" i="1" s="1"/>
  <c r="PG6" i="1" s="1"/>
  <c r="PG5" i="1" s="1"/>
  <c r="PG4" i="1" s="1"/>
  <c r="PG3" i="1" s="1"/>
  <c r="PG2" i="1" s="1"/>
  <c r="PA14" i="1"/>
  <c r="PA13" i="1" s="1"/>
  <c r="PA12" i="1" s="1"/>
  <c r="PA11" i="1" s="1"/>
  <c r="PA10" i="1" s="1"/>
  <c r="PA9" i="1" s="1"/>
  <c r="PA8" i="1" s="1"/>
  <c r="PA7" i="1" s="1"/>
  <c r="PA6" i="1" s="1"/>
  <c r="PA5" i="1" s="1"/>
  <c r="PA4" i="1" s="1"/>
  <c r="PA3" i="1" s="1"/>
  <c r="PA2" i="1" s="1"/>
  <c r="OU15" i="1"/>
  <c r="OU14" i="1" s="1"/>
  <c r="OU13" i="1" s="1"/>
  <c r="OU12" i="1" s="1"/>
  <c r="OU11" i="1" s="1"/>
  <c r="OU10" i="1" s="1"/>
  <c r="OU9" i="1" s="1"/>
  <c r="OU8" i="1" s="1"/>
  <c r="OU7" i="1" s="1"/>
  <c r="OU6" i="1" s="1"/>
  <c r="OU5" i="1" s="1"/>
  <c r="OU4" i="1" s="1"/>
  <c r="OU3" i="1" s="1"/>
  <c r="OU2" i="1" s="1"/>
  <c r="OO16" i="1"/>
  <c r="OO15" i="1" s="1"/>
  <c r="OO14" i="1" s="1"/>
  <c r="OO13" i="1" s="1"/>
  <c r="OO12" i="1" s="1"/>
  <c r="OO11" i="1" s="1"/>
  <c r="OO10" i="1" s="1"/>
  <c r="OO9" i="1" s="1"/>
  <c r="OO8" i="1" s="1"/>
  <c r="OO7" i="1" s="1"/>
  <c r="OO6" i="1" s="1"/>
  <c r="OO5" i="1" s="1"/>
  <c r="OO4" i="1" s="1"/>
  <c r="OO3" i="1" s="1"/>
  <c r="OO2" i="1" s="1"/>
  <c r="OI17" i="1"/>
  <c r="OI16" i="1" s="1"/>
  <c r="OI15" i="1" s="1"/>
  <c r="OI14" i="1" s="1"/>
  <c r="OI13" i="1" s="1"/>
  <c r="OI12" i="1" s="1"/>
  <c r="OI11" i="1" s="1"/>
  <c r="OI10" i="1" s="1"/>
  <c r="OI9" i="1" s="1"/>
  <c r="OI8" i="1" s="1"/>
  <c r="OI7" i="1" s="1"/>
  <c r="OI6" i="1" s="1"/>
  <c r="OI5" i="1" s="1"/>
  <c r="OI4" i="1" s="1"/>
  <c r="OI3" i="1" s="1"/>
  <c r="OI2" i="1" s="1"/>
  <c r="OC18" i="1"/>
  <c r="OC17" i="1" s="1"/>
  <c r="OC16" i="1" s="1"/>
  <c r="OC15" i="1" s="1"/>
  <c r="OC14" i="1" s="1"/>
  <c r="OC13" i="1" s="1"/>
  <c r="OC12" i="1" s="1"/>
  <c r="OC11" i="1" s="1"/>
  <c r="OC10" i="1" s="1"/>
  <c r="OC9" i="1" s="1"/>
  <c r="OC8" i="1" s="1"/>
  <c r="OC7" i="1" s="1"/>
  <c r="OC6" i="1" s="1"/>
  <c r="OC5" i="1" s="1"/>
  <c r="OC4" i="1" s="1"/>
  <c r="OC3" i="1" s="1"/>
  <c r="OC2" i="1" s="1"/>
  <c r="NW19" i="1"/>
  <c r="NW18" i="1" s="1"/>
  <c r="NW17" i="1" s="1"/>
  <c r="NW16" i="1" s="1"/>
  <c r="NW15" i="1" s="1"/>
  <c r="NW14" i="1" s="1"/>
  <c r="NW13" i="1" s="1"/>
  <c r="NW12" i="1" s="1"/>
  <c r="NW11" i="1" s="1"/>
  <c r="NW10" i="1" s="1"/>
  <c r="NW9" i="1" s="1"/>
  <c r="NW8" i="1" s="1"/>
  <c r="NW7" i="1" s="1"/>
  <c r="NW6" i="1" s="1"/>
  <c r="NW5" i="1" s="1"/>
  <c r="NW4" i="1" s="1"/>
  <c r="NW3" i="1" s="1"/>
  <c r="NW2" i="1" s="1"/>
  <c r="NQ20" i="1"/>
  <c r="NQ19" i="1" s="1"/>
  <c r="NQ18" i="1" s="1"/>
  <c r="NQ17" i="1" s="1"/>
  <c r="NQ16" i="1" s="1"/>
  <c r="NQ15" i="1" s="1"/>
  <c r="NQ14" i="1" s="1"/>
  <c r="NQ13" i="1" s="1"/>
  <c r="NQ12" i="1" s="1"/>
  <c r="NQ11" i="1" s="1"/>
  <c r="NQ10" i="1" s="1"/>
  <c r="NQ9" i="1" s="1"/>
  <c r="NQ8" i="1" s="1"/>
  <c r="NQ7" i="1" s="1"/>
  <c r="NQ6" i="1" s="1"/>
  <c r="NQ5" i="1" s="1"/>
  <c r="NQ4" i="1" s="1"/>
  <c r="NQ3" i="1" s="1"/>
  <c r="NQ2" i="1" s="1"/>
  <c r="NK21" i="1"/>
  <c r="NK20" i="1" s="1"/>
  <c r="NK19" i="1" s="1"/>
  <c r="NK18" i="1" s="1"/>
  <c r="NK17" i="1" s="1"/>
  <c r="NK16" i="1" s="1"/>
  <c r="NK15" i="1" s="1"/>
  <c r="NK14" i="1" s="1"/>
  <c r="NK13" i="1" s="1"/>
  <c r="NK12" i="1" s="1"/>
  <c r="NK11" i="1" s="1"/>
  <c r="NK10" i="1" s="1"/>
  <c r="NK9" i="1" s="1"/>
  <c r="NK8" i="1" s="1"/>
  <c r="NK7" i="1" s="1"/>
  <c r="NK6" i="1" s="1"/>
  <c r="NK5" i="1" s="1"/>
  <c r="NK4" i="1" s="1"/>
  <c r="NK3" i="1" s="1"/>
  <c r="NK2" i="1" s="1"/>
  <c r="NE22" i="1"/>
  <c r="NE21" i="1" s="1"/>
  <c r="NE20" i="1" s="1"/>
  <c r="NE19" i="1" s="1"/>
  <c r="NE18" i="1" s="1"/>
  <c r="NE17" i="1" s="1"/>
  <c r="NE16" i="1" s="1"/>
  <c r="NE15" i="1" s="1"/>
  <c r="NE14" i="1" s="1"/>
  <c r="NE13" i="1" s="1"/>
  <c r="NE12" i="1" s="1"/>
  <c r="NE11" i="1" s="1"/>
  <c r="NE10" i="1" s="1"/>
  <c r="NE9" i="1" s="1"/>
  <c r="NE8" i="1" s="1"/>
  <c r="NE7" i="1" s="1"/>
  <c r="NE6" i="1" s="1"/>
  <c r="NE5" i="1" s="1"/>
  <c r="NE4" i="1" s="1"/>
  <c r="NE3" i="1" s="1"/>
  <c r="NE2" i="1" s="1"/>
  <c r="MY23" i="1"/>
  <c r="MY22" i="1" s="1"/>
  <c r="MY21" i="1" s="1"/>
  <c r="MY20" i="1" s="1"/>
  <c r="MY19" i="1" s="1"/>
  <c r="MY18" i="1" s="1"/>
  <c r="MY17" i="1" s="1"/>
  <c r="MY16" i="1" s="1"/>
  <c r="MY15" i="1" s="1"/>
  <c r="MY14" i="1" s="1"/>
  <c r="MY13" i="1" s="1"/>
  <c r="MY12" i="1" s="1"/>
  <c r="MY11" i="1" s="1"/>
  <c r="MY10" i="1" s="1"/>
  <c r="MY9" i="1" s="1"/>
  <c r="MY8" i="1" s="1"/>
  <c r="MY7" i="1" s="1"/>
  <c r="MY6" i="1" s="1"/>
  <c r="MY5" i="1" s="1"/>
  <c r="MY4" i="1" s="1"/>
  <c r="MY3" i="1" s="1"/>
  <c r="MY2" i="1" s="1"/>
  <c r="MS24" i="1"/>
  <c r="MS23" i="1" s="1"/>
  <c r="MS22" i="1" s="1"/>
  <c r="MS21" i="1" s="1"/>
  <c r="MS20" i="1" s="1"/>
  <c r="MS19" i="1" s="1"/>
  <c r="MS18" i="1" s="1"/>
  <c r="MS17" i="1" s="1"/>
  <c r="MS16" i="1" s="1"/>
  <c r="MS15" i="1" s="1"/>
  <c r="MS14" i="1" s="1"/>
  <c r="MS13" i="1" s="1"/>
  <c r="MS12" i="1" s="1"/>
  <c r="MS11" i="1" s="1"/>
  <c r="MS10" i="1" s="1"/>
  <c r="MS9" i="1" s="1"/>
  <c r="MS8" i="1" s="1"/>
  <c r="MS7" i="1" s="1"/>
  <c r="MS6" i="1" s="1"/>
  <c r="MS5" i="1" s="1"/>
  <c r="MS4" i="1" s="1"/>
  <c r="MS3" i="1" s="1"/>
  <c r="MS2" i="1" s="1"/>
  <c r="MM25" i="1"/>
  <c r="MM24" i="1" s="1"/>
  <c r="MM23" i="1" s="1"/>
  <c r="MM22" i="1" s="1"/>
  <c r="MM21" i="1" s="1"/>
  <c r="MM20" i="1" s="1"/>
  <c r="MM19" i="1" s="1"/>
  <c r="MM18" i="1" s="1"/>
  <c r="MM17" i="1" s="1"/>
  <c r="MM16" i="1" s="1"/>
  <c r="MM15" i="1" s="1"/>
  <c r="MM14" i="1" s="1"/>
  <c r="MM13" i="1" s="1"/>
  <c r="MM12" i="1" s="1"/>
  <c r="MM11" i="1" s="1"/>
  <c r="MM10" i="1" s="1"/>
  <c r="MM9" i="1" s="1"/>
  <c r="MM8" i="1" s="1"/>
  <c r="MM7" i="1" s="1"/>
  <c r="MM6" i="1" s="1"/>
  <c r="MM5" i="1" s="1"/>
  <c r="MM4" i="1" s="1"/>
  <c r="MM3" i="1" s="1"/>
  <c r="MM2" i="1" s="1"/>
  <c r="MG26" i="1"/>
  <c r="MG25" i="1" s="1"/>
  <c r="MG24" i="1" s="1"/>
  <c r="MG23" i="1" s="1"/>
  <c r="MG22" i="1" s="1"/>
  <c r="MG21" i="1" s="1"/>
  <c r="MG20" i="1" s="1"/>
  <c r="MG19" i="1" s="1"/>
  <c r="MG18" i="1" s="1"/>
  <c r="MG17" i="1" s="1"/>
  <c r="MG16" i="1" s="1"/>
  <c r="MG15" i="1" s="1"/>
  <c r="MG14" i="1" s="1"/>
  <c r="MG13" i="1" s="1"/>
  <c r="MG12" i="1" s="1"/>
  <c r="MG11" i="1" s="1"/>
  <c r="MG10" i="1" s="1"/>
  <c r="MG9" i="1" s="1"/>
  <c r="MG8" i="1" s="1"/>
  <c r="MG7" i="1" s="1"/>
  <c r="MG6" i="1" s="1"/>
  <c r="MG5" i="1" s="1"/>
  <c r="MG4" i="1" s="1"/>
  <c r="MG3" i="1" s="1"/>
  <c r="MG2" i="1" s="1"/>
  <c r="MA27" i="1"/>
  <c r="MA26" i="1" s="1"/>
  <c r="MA25" i="1" s="1"/>
  <c r="MA24" i="1" s="1"/>
  <c r="MA23" i="1" s="1"/>
  <c r="MA22" i="1" s="1"/>
  <c r="MA21" i="1" s="1"/>
  <c r="MA20" i="1" s="1"/>
  <c r="MA19" i="1" s="1"/>
  <c r="MA18" i="1" s="1"/>
  <c r="MA17" i="1" s="1"/>
  <c r="MA16" i="1" s="1"/>
  <c r="MA15" i="1" s="1"/>
  <c r="MA14" i="1" s="1"/>
  <c r="MA13" i="1" s="1"/>
  <c r="MA12" i="1" s="1"/>
  <c r="MA11" i="1" s="1"/>
  <c r="MA10" i="1" s="1"/>
  <c r="MA9" i="1" s="1"/>
  <c r="MA8" i="1" s="1"/>
  <c r="MA7" i="1" s="1"/>
  <c r="MA6" i="1" s="1"/>
  <c r="MA5" i="1" s="1"/>
  <c r="MA4" i="1" s="1"/>
  <c r="MA3" i="1" s="1"/>
  <c r="MA2" i="1" s="1"/>
  <c r="LU28" i="1"/>
  <c r="LU27" i="1" s="1"/>
  <c r="LU26" i="1" s="1"/>
  <c r="LU25" i="1" s="1"/>
  <c r="LU24" i="1" s="1"/>
  <c r="LU23" i="1" s="1"/>
  <c r="LU22" i="1" s="1"/>
  <c r="LU21" i="1" s="1"/>
  <c r="LU20" i="1" s="1"/>
  <c r="LU19" i="1" s="1"/>
  <c r="LU18" i="1" s="1"/>
  <c r="LU17" i="1" s="1"/>
  <c r="LU16" i="1" s="1"/>
  <c r="LU15" i="1" s="1"/>
  <c r="LU14" i="1" s="1"/>
  <c r="LU13" i="1" s="1"/>
  <c r="LU12" i="1" s="1"/>
  <c r="LU11" i="1" s="1"/>
  <c r="LU10" i="1" s="1"/>
  <c r="LU9" i="1" s="1"/>
  <c r="LU8" i="1" s="1"/>
  <c r="LU7" i="1" s="1"/>
  <c r="LU6" i="1" s="1"/>
  <c r="LU5" i="1" s="1"/>
  <c r="LU4" i="1" s="1"/>
  <c r="LU3" i="1" s="1"/>
  <c r="LU2" i="1" s="1"/>
  <c r="LO29" i="1"/>
  <c r="LO28" i="1" s="1"/>
  <c r="LO27" i="1" s="1"/>
  <c r="LO26" i="1" s="1"/>
  <c r="LO25" i="1" s="1"/>
  <c r="LO24" i="1" s="1"/>
  <c r="LO23" i="1" s="1"/>
  <c r="LO22" i="1" s="1"/>
  <c r="LO21" i="1" s="1"/>
  <c r="LO20" i="1" s="1"/>
  <c r="LO19" i="1" s="1"/>
  <c r="LO18" i="1" s="1"/>
  <c r="LO17" i="1" s="1"/>
  <c r="LO16" i="1" s="1"/>
  <c r="LO15" i="1" s="1"/>
  <c r="LO14" i="1" s="1"/>
  <c r="LO13" i="1" s="1"/>
  <c r="LO12" i="1" s="1"/>
  <c r="LO11" i="1" s="1"/>
  <c r="LO10" i="1" s="1"/>
  <c r="LO9" i="1" s="1"/>
  <c r="LO8" i="1" s="1"/>
  <c r="LO7" i="1" s="1"/>
  <c r="LO6" i="1" s="1"/>
  <c r="LO5" i="1" s="1"/>
  <c r="LO4" i="1" s="1"/>
  <c r="LO3" i="1" s="1"/>
  <c r="LO2" i="1" s="1"/>
  <c r="LI30" i="1"/>
  <c r="LI29" i="1" s="1"/>
  <c r="LI28" i="1" s="1"/>
  <c r="LI27" i="1" s="1"/>
  <c r="LI26" i="1" s="1"/>
  <c r="LI25" i="1" s="1"/>
  <c r="LI24" i="1" s="1"/>
  <c r="LI23" i="1" s="1"/>
  <c r="LI22" i="1" s="1"/>
  <c r="LI21" i="1" s="1"/>
  <c r="LI20" i="1" s="1"/>
  <c r="LI19" i="1" s="1"/>
  <c r="LI18" i="1" s="1"/>
  <c r="LI17" i="1" s="1"/>
  <c r="LI16" i="1" s="1"/>
  <c r="LI15" i="1" s="1"/>
  <c r="LI14" i="1" s="1"/>
  <c r="LI13" i="1" s="1"/>
  <c r="LI12" i="1" s="1"/>
  <c r="LI11" i="1" s="1"/>
  <c r="LI10" i="1" s="1"/>
  <c r="LI9" i="1" s="1"/>
  <c r="LI8" i="1" s="1"/>
  <c r="LI7" i="1" s="1"/>
  <c r="LI6" i="1" s="1"/>
  <c r="LI5" i="1" s="1"/>
  <c r="LI4" i="1" s="1"/>
  <c r="LI3" i="1" s="1"/>
  <c r="LI2" i="1" s="1"/>
  <c r="LC31" i="1"/>
  <c r="LC30" i="1" s="1"/>
  <c r="LC29" i="1" s="1"/>
  <c r="LC28" i="1" s="1"/>
  <c r="LC27" i="1" s="1"/>
  <c r="LC26" i="1" s="1"/>
  <c r="LC25" i="1" s="1"/>
  <c r="LC24" i="1" s="1"/>
  <c r="LC23" i="1" s="1"/>
  <c r="LC22" i="1" s="1"/>
  <c r="LC21" i="1" s="1"/>
  <c r="LC20" i="1" s="1"/>
  <c r="LC19" i="1" s="1"/>
  <c r="LC18" i="1" s="1"/>
  <c r="LC17" i="1" s="1"/>
  <c r="LC16" i="1" s="1"/>
  <c r="LC15" i="1" s="1"/>
  <c r="LC14" i="1" s="1"/>
  <c r="LC13" i="1" s="1"/>
  <c r="LC12" i="1" s="1"/>
  <c r="LC11" i="1" s="1"/>
  <c r="LC10" i="1" s="1"/>
  <c r="LC9" i="1" s="1"/>
  <c r="LC8" i="1" s="1"/>
  <c r="LC7" i="1" s="1"/>
  <c r="LC6" i="1" s="1"/>
  <c r="LC5" i="1" s="1"/>
  <c r="LC4" i="1" s="1"/>
  <c r="LC3" i="1" s="1"/>
  <c r="LC2" i="1" s="1"/>
  <c r="KW32" i="1"/>
  <c r="KW31" i="1" s="1"/>
  <c r="KW30" i="1" s="1"/>
  <c r="KW29" i="1" s="1"/>
  <c r="KW28" i="1" s="1"/>
  <c r="KW27" i="1" s="1"/>
  <c r="KW26" i="1" s="1"/>
  <c r="KW25" i="1" s="1"/>
  <c r="KW24" i="1" s="1"/>
  <c r="KW23" i="1" s="1"/>
  <c r="KW22" i="1" s="1"/>
  <c r="KW21" i="1" s="1"/>
  <c r="KW20" i="1" s="1"/>
  <c r="KW19" i="1" s="1"/>
  <c r="KW18" i="1" s="1"/>
  <c r="KW17" i="1" s="1"/>
  <c r="KW16" i="1" s="1"/>
  <c r="KW15" i="1" s="1"/>
  <c r="KW14" i="1" s="1"/>
  <c r="KW13" i="1" s="1"/>
  <c r="KW12" i="1" s="1"/>
  <c r="KW11" i="1" s="1"/>
  <c r="KW10" i="1" s="1"/>
  <c r="KW9" i="1" s="1"/>
  <c r="KW8" i="1" s="1"/>
  <c r="KW7" i="1" s="1"/>
  <c r="KW6" i="1" s="1"/>
  <c r="KW5" i="1" s="1"/>
  <c r="KW4" i="1" s="1"/>
  <c r="KW3" i="1" s="1"/>
  <c r="KW2" i="1" s="1"/>
  <c r="KQ33" i="1"/>
  <c r="KQ32" i="1" s="1"/>
  <c r="KQ31" i="1" s="1"/>
  <c r="KQ30" i="1" s="1"/>
  <c r="KQ29" i="1" s="1"/>
  <c r="KQ28" i="1" s="1"/>
  <c r="KQ27" i="1" s="1"/>
  <c r="KQ26" i="1" s="1"/>
  <c r="KQ25" i="1" s="1"/>
  <c r="KQ24" i="1" s="1"/>
  <c r="KQ23" i="1" s="1"/>
  <c r="KQ22" i="1" s="1"/>
  <c r="KQ21" i="1" s="1"/>
  <c r="KQ20" i="1" s="1"/>
  <c r="KQ19" i="1" s="1"/>
  <c r="KQ18" i="1" s="1"/>
  <c r="KQ17" i="1" s="1"/>
  <c r="KQ16" i="1" s="1"/>
  <c r="KQ15" i="1" s="1"/>
  <c r="KQ14" i="1" s="1"/>
  <c r="KQ13" i="1" s="1"/>
  <c r="KQ12" i="1" s="1"/>
  <c r="KQ11" i="1" s="1"/>
  <c r="KQ10" i="1" s="1"/>
  <c r="KQ9" i="1" s="1"/>
  <c r="KQ8" i="1" s="1"/>
  <c r="KQ7" i="1" s="1"/>
  <c r="KQ6" i="1" s="1"/>
  <c r="KQ5" i="1" s="1"/>
  <c r="KQ4" i="1" s="1"/>
  <c r="KQ3" i="1" s="1"/>
  <c r="KQ2" i="1" s="1"/>
  <c r="KK34" i="1"/>
  <c r="KK33" i="1" s="1"/>
  <c r="KK32" i="1" s="1"/>
  <c r="KK31" i="1" s="1"/>
  <c r="KK30" i="1" s="1"/>
  <c r="KK29" i="1" s="1"/>
  <c r="KK28" i="1" s="1"/>
  <c r="KK27" i="1" s="1"/>
  <c r="KK26" i="1" s="1"/>
  <c r="KK25" i="1" s="1"/>
  <c r="KK24" i="1" s="1"/>
  <c r="KK23" i="1" s="1"/>
  <c r="KK22" i="1" s="1"/>
  <c r="KK21" i="1" s="1"/>
  <c r="KK20" i="1" s="1"/>
  <c r="KK19" i="1" s="1"/>
  <c r="KK18" i="1" s="1"/>
  <c r="KK17" i="1" s="1"/>
  <c r="KK16" i="1" s="1"/>
  <c r="KK15" i="1" s="1"/>
  <c r="KK14" i="1" s="1"/>
  <c r="KK13" i="1" s="1"/>
  <c r="KK12" i="1" s="1"/>
  <c r="KK11" i="1" s="1"/>
  <c r="KK10" i="1" s="1"/>
  <c r="KK9" i="1" s="1"/>
  <c r="KK8" i="1" s="1"/>
  <c r="KK7" i="1" s="1"/>
  <c r="KK6" i="1" s="1"/>
  <c r="KK5" i="1" s="1"/>
  <c r="KK4" i="1" s="1"/>
  <c r="KK3" i="1" s="1"/>
  <c r="KK2" i="1" s="1"/>
  <c r="KE35" i="1"/>
  <c r="KE34" i="1" s="1"/>
  <c r="KE33" i="1" s="1"/>
  <c r="KE32" i="1" s="1"/>
  <c r="KE31" i="1" s="1"/>
  <c r="KE30" i="1" s="1"/>
  <c r="KE29" i="1" s="1"/>
  <c r="KE28" i="1" s="1"/>
  <c r="KE27" i="1" s="1"/>
  <c r="KE26" i="1" s="1"/>
  <c r="KE25" i="1" s="1"/>
  <c r="KE24" i="1" s="1"/>
  <c r="KE23" i="1" s="1"/>
  <c r="KE22" i="1" s="1"/>
  <c r="KE21" i="1" s="1"/>
  <c r="KE20" i="1" s="1"/>
  <c r="KE19" i="1" s="1"/>
  <c r="KE18" i="1" s="1"/>
  <c r="KE17" i="1" s="1"/>
  <c r="KE16" i="1" s="1"/>
  <c r="KE15" i="1" s="1"/>
  <c r="KE14" i="1" s="1"/>
  <c r="KE13" i="1" s="1"/>
  <c r="KE12" i="1" s="1"/>
  <c r="KE11" i="1" s="1"/>
  <c r="KE10" i="1" s="1"/>
  <c r="KE9" i="1" s="1"/>
  <c r="KE8" i="1" s="1"/>
  <c r="KE7" i="1" s="1"/>
  <c r="KE6" i="1" s="1"/>
  <c r="KE5" i="1" s="1"/>
  <c r="KE4" i="1" s="1"/>
  <c r="KE3" i="1" s="1"/>
  <c r="KE2" i="1" s="1"/>
  <c r="JY36" i="1"/>
  <c r="JY35" i="1" s="1"/>
  <c r="JY34" i="1" s="1"/>
  <c r="JY33" i="1" s="1"/>
  <c r="JY32" i="1" s="1"/>
  <c r="JY31" i="1" s="1"/>
  <c r="JY30" i="1" s="1"/>
  <c r="JY29" i="1" s="1"/>
  <c r="JY28" i="1" s="1"/>
  <c r="JY27" i="1" s="1"/>
  <c r="JY26" i="1" s="1"/>
  <c r="JY25" i="1" s="1"/>
  <c r="JY24" i="1" s="1"/>
  <c r="JY23" i="1" s="1"/>
  <c r="JY22" i="1" s="1"/>
  <c r="JY21" i="1" s="1"/>
  <c r="JY20" i="1" s="1"/>
  <c r="JY19" i="1" s="1"/>
  <c r="JY18" i="1" s="1"/>
  <c r="JY17" i="1" s="1"/>
  <c r="JY16" i="1" s="1"/>
  <c r="JY15" i="1" s="1"/>
  <c r="JY14" i="1" s="1"/>
  <c r="JY13" i="1" s="1"/>
  <c r="JY12" i="1" s="1"/>
  <c r="JY11" i="1" s="1"/>
  <c r="JY10" i="1" s="1"/>
  <c r="JY9" i="1" s="1"/>
  <c r="JY8" i="1" s="1"/>
  <c r="JY7" i="1" s="1"/>
  <c r="JY6" i="1" s="1"/>
  <c r="JY5" i="1" s="1"/>
  <c r="JY4" i="1" s="1"/>
  <c r="JY3" i="1" s="1"/>
  <c r="JY2" i="1" s="1"/>
  <c r="JS37" i="1"/>
  <c r="JS36" i="1" s="1"/>
  <c r="JS35" i="1" s="1"/>
  <c r="JS34" i="1" s="1"/>
  <c r="JS33" i="1" s="1"/>
  <c r="JS32" i="1" s="1"/>
  <c r="JS31" i="1" s="1"/>
  <c r="JS30" i="1" s="1"/>
  <c r="JS29" i="1" s="1"/>
  <c r="JS28" i="1" s="1"/>
  <c r="JS27" i="1" s="1"/>
  <c r="JS26" i="1" s="1"/>
  <c r="JS25" i="1" s="1"/>
  <c r="JS24" i="1" s="1"/>
  <c r="JS23" i="1" s="1"/>
  <c r="JS22" i="1" s="1"/>
  <c r="JS21" i="1" s="1"/>
  <c r="JS20" i="1" s="1"/>
  <c r="JS19" i="1" s="1"/>
  <c r="JS18" i="1" s="1"/>
  <c r="JS17" i="1" s="1"/>
  <c r="JS16" i="1" s="1"/>
  <c r="JS15" i="1" s="1"/>
  <c r="JS14" i="1" s="1"/>
  <c r="JS13" i="1" s="1"/>
  <c r="JS12" i="1" s="1"/>
  <c r="JS11" i="1" s="1"/>
  <c r="JS10" i="1" s="1"/>
  <c r="JS9" i="1" s="1"/>
  <c r="JS8" i="1" s="1"/>
  <c r="JS7" i="1" s="1"/>
  <c r="JS6" i="1" s="1"/>
  <c r="JS5" i="1" s="1"/>
  <c r="JS4" i="1" s="1"/>
  <c r="JS3" i="1" s="1"/>
  <c r="JS2" i="1" s="1"/>
  <c r="JM38" i="1"/>
  <c r="JM37" i="1" s="1"/>
  <c r="JM36" i="1" s="1"/>
  <c r="JM35" i="1" s="1"/>
  <c r="JM34" i="1" s="1"/>
  <c r="JM33" i="1" s="1"/>
  <c r="JM32" i="1" s="1"/>
  <c r="JM31" i="1" s="1"/>
  <c r="JM30" i="1" s="1"/>
  <c r="JM29" i="1" s="1"/>
  <c r="JM28" i="1" s="1"/>
  <c r="JM27" i="1" s="1"/>
  <c r="JM26" i="1" s="1"/>
  <c r="JM25" i="1" s="1"/>
  <c r="JM24" i="1" s="1"/>
  <c r="JM23" i="1" s="1"/>
  <c r="JM22" i="1" s="1"/>
  <c r="JM21" i="1" s="1"/>
  <c r="JM20" i="1" s="1"/>
  <c r="JM19" i="1" s="1"/>
  <c r="JM18" i="1" s="1"/>
  <c r="JM17" i="1" s="1"/>
  <c r="JM16" i="1" s="1"/>
  <c r="JM15" i="1" s="1"/>
  <c r="JM14" i="1" s="1"/>
  <c r="JM13" i="1" s="1"/>
  <c r="JM12" i="1" s="1"/>
  <c r="JM11" i="1" s="1"/>
  <c r="JM10" i="1" s="1"/>
  <c r="JM9" i="1" s="1"/>
  <c r="JM8" i="1" s="1"/>
  <c r="JM7" i="1" s="1"/>
  <c r="JM6" i="1" s="1"/>
  <c r="JM5" i="1" s="1"/>
  <c r="JM4" i="1" s="1"/>
  <c r="JM3" i="1" s="1"/>
  <c r="JM2" i="1" s="1"/>
  <c r="JG39" i="1"/>
  <c r="JG38" i="1" s="1"/>
  <c r="JG37" i="1" s="1"/>
  <c r="JG36" i="1" s="1"/>
  <c r="JG35" i="1" s="1"/>
  <c r="JG34" i="1" s="1"/>
  <c r="JG33" i="1" s="1"/>
  <c r="JG32" i="1" s="1"/>
  <c r="JG31" i="1" s="1"/>
  <c r="JG30" i="1" s="1"/>
  <c r="JG29" i="1" s="1"/>
  <c r="JG28" i="1" s="1"/>
  <c r="JG27" i="1" s="1"/>
  <c r="JG26" i="1" s="1"/>
  <c r="JG25" i="1" s="1"/>
  <c r="JG24" i="1" s="1"/>
  <c r="JG23" i="1" s="1"/>
  <c r="JG22" i="1" s="1"/>
  <c r="JG21" i="1" s="1"/>
  <c r="JG20" i="1" s="1"/>
  <c r="JG19" i="1" s="1"/>
  <c r="JG18" i="1" s="1"/>
  <c r="JG17" i="1" s="1"/>
  <c r="JG16" i="1" s="1"/>
  <c r="JG15" i="1" s="1"/>
  <c r="JG14" i="1" s="1"/>
  <c r="JG13" i="1" s="1"/>
  <c r="JG12" i="1" s="1"/>
  <c r="JG11" i="1" s="1"/>
  <c r="JG10" i="1" s="1"/>
  <c r="JG9" i="1" s="1"/>
  <c r="JG8" i="1" s="1"/>
  <c r="JG7" i="1" s="1"/>
  <c r="JG6" i="1" s="1"/>
  <c r="JG5" i="1" s="1"/>
  <c r="JG4" i="1" s="1"/>
  <c r="JG3" i="1" s="1"/>
  <c r="JG2" i="1" s="1"/>
  <c r="JA40" i="1"/>
  <c r="JA39" i="1" s="1"/>
  <c r="JA38" i="1" s="1"/>
  <c r="JA37" i="1" s="1"/>
  <c r="JA36" i="1" s="1"/>
  <c r="JA35" i="1" s="1"/>
  <c r="JA34" i="1" s="1"/>
  <c r="JA33" i="1" s="1"/>
  <c r="JA32" i="1" s="1"/>
  <c r="JA31" i="1" s="1"/>
  <c r="JA30" i="1" s="1"/>
  <c r="JA29" i="1" s="1"/>
  <c r="JA28" i="1" s="1"/>
  <c r="JA27" i="1" s="1"/>
  <c r="JA26" i="1" s="1"/>
  <c r="JA25" i="1" s="1"/>
  <c r="JA24" i="1" s="1"/>
  <c r="JA23" i="1" s="1"/>
  <c r="JA22" i="1" s="1"/>
  <c r="JA21" i="1" s="1"/>
  <c r="JA20" i="1" s="1"/>
  <c r="JA19" i="1" s="1"/>
  <c r="JA18" i="1" s="1"/>
  <c r="JA17" i="1" s="1"/>
  <c r="JA16" i="1" s="1"/>
  <c r="JA15" i="1" s="1"/>
  <c r="JA14" i="1" s="1"/>
  <c r="JA13" i="1" s="1"/>
  <c r="JA12" i="1" s="1"/>
  <c r="JA11" i="1" s="1"/>
  <c r="JA10" i="1" s="1"/>
  <c r="JA9" i="1" s="1"/>
  <c r="JA8" i="1" s="1"/>
  <c r="JA7" i="1" s="1"/>
  <c r="JA6" i="1" s="1"/>
  <c r="JA5" i="1" s="1"/>
  <c r="JA4" i="1" s="1"/>
  <c r="JA3" i="1" s="1"/>
  <c r="JA2" i="1" s="1"/>
  <c r="IU41" i="1"/>
  <c r="IU40" i="1" s="1"/>
  <c r="IU39" i="1" s="1"/>
  <c r="IU38" i="1" s="1"/>
  <c r="IU37" i="1" s="1"/>
  <c r="IU36" i="1" s="1"/>
  <c r="IU35" i="1" s="1"/>
  <c r="IU34" i="1" s="1"/>
  <c r="IU33" i="1" s="1"/>
  <c r="IU32" i="1" s="1"/>
  <c r="IU31" i="1" s="1"/>
  <c r="IU30" i="1" s="1"/>
  <c r="IU29" i="1" s="1"/>
  <c r="IU28" i="1" s="1"/>
  <c r="IU27" i="1" s="1"/>
  <c r="IU26" i="1" s="1"/>
  <c r="IU25" i="1" s="1"/>
  <c r="IU24" i="1" s="1"/>
  <c r="IU23" i="1" s="1"/>
  <c r="IU22" i="1" s="1"/>
  <c r="IU21" i="1" s="1"/>
  <c r="IU20" i="1" s="1"/>
  <c r="IU19" i="1" s="1"/>
  <c r="IU18" i="1" s="1"/>
  <c r="IU17" i="1" s="1"/>
  <c r="IU16" i="1" s="1"/>
  <c r="IU15" i="1" s="1"/>
  <c r="IU14" i="1" s="1"/>
  <c r="IU13" i="1" s="1"/>
  <c r="IU12" i="1" s="1"/>
  <c r="IU11" i="1" s="1"/>
  <c r="IU10" i="1" s="1"/>
  <c r="IU9" i="1" s="1"/>
  <c r="IU8" i="1" s="1"/>
  <c r="IU7" i="1" s="1"/>
  <c r="IU6" i="1" s="1"/>
  <c r="IU5" i="1" s="1"/>
  <c r="IU4" i="1" s="1"/>
  <c r="IU3" i="1" s="1"/>
  <c r="IU2" i="1" s="1"/>
  <c r="IO42" i="1"/>
  <c r="IO41" i="1" s="1"/>
  <c r="IO40" i="1" s="1"/>
  <c r="IO39" i="1" s="1"/>
  <c r="IO38" i="1" s="1"/>
  <c r="IO37" i="1" s="1"/>
  <c r="IO36" i="1" s="1"/>
  <c r="IO35" i="1" s="1"/>
  <c r="IO34" i="1" s="1"/>
  <c r="IO33" i="1" s="1"/>
  <c r="IO32" i="1" s="1"/>
  <c r="IO31" i="1" s="1"/>
  <c r="IO30" i="1" s="1"/>
  <c r="IO29" i="1" s="1"/>
  <c r="IO28" i="1" s="1"/>
  <c r="IO27" i="1" s="1"/>
  <c r="IO26" i="1" s="1"/>
  <c r="IO25" i="1" s="1"/>
  <c r="IO24" i="1" s="1"/>
  <c r="IO23" i="1" s="1"/>
  <c r="IO22" i="1" s="1"/>
  <c r="IO21" i="1" s="1"/>
  <c r="IO20" i="1" s="1"/>
  <c r="IO19" i="1" s="1"/>
  <c r="IO18" i="1" s="1"/>
  <c r="IO17" i="1" s="1"/>
  <c r="IO16" i="1" s="1"/>
  <c r="IO15" i="1" s="1"/>
  <c r="IO14" i="1" s="1"/>
  <c r="IO13" i="1" s="1"/>
  <c r="IO12" i="1" s="1"/>
  <c r="IO11" i="1" s="1"/>
  <c r="IO10" i="1" s="1"/>
  <c r="IO9" i="1" s="1"/>
  <c r="IO8" i="1" s="1"/>
  <c r="IO7" i="1" s="1"/>
  <c r="IO6" i="1" s="1"/>
  <c r="IO5" i="1" s="1"/>
  <c r="IO4" i="1" s="1"/>
  <c r="IO3" i="1" s="1"/>
  <c r="IO2" i="1" s="1"/>
  <c r="II43" i="1"/>
  <c r="II42" i="1" s="1"/>
  <c r="II41" i="1" s="1"/>
  <c r="II40" i="1" s="1"/>
  <c r="II39" i="1" s="1"/>
  <c r="II38" i="1" s="1"/>
  <c r="II37" i="1" s="1"/>
  <c r="II36" i="1" s="1"/>
  <c r="II35" i="1" s="1"/>
  <c r="II34" i="1" s="1"/>
  <c r="II33" i="1" s="1"/>
  <c r="II32" i="1" s="1"/>
  <c r="II31" i="1" s="1"/>
  <c r="II30" i="1" s="1"/>
  <c r="II29" i="1" s="1"/>
  <c r="II28" i="1" s="1"/>
  <c r="II27" i="1" s="1"/>
  <c r="II26" i="1" s="1"/>
  <c r="II25" i="1" s="1"/>
  <c r="II24" i="1" s="1"/>
  <c r="II23" i="1" s="1"/>
  <c r="II22" i="1" s="1"/>
  <c r="II21" i="1" s="1"/>
  <c r="II20" i="1" s="1"/>
  <c r="II19" i="1" s="1"/>
  <c r="II18" i="1" s="1"/>
  <c r="II17" i="1" s="1"/>
  <c r="II16" i="1" s="1"/>
  <c r="II15" i="1" s="1"/>
  <c r="II14" i="1" s="1"/>
  <c r="II13" i="1" s="1"/>
  <c r="II12" i="1" s="1"/>
  <c r="II11" i="1" s="1"/>
  <c r="II10" i="1" s="1"/>
  <c r="II9" i="1" s="1"/>
  <c r="II8" i="1" s="1"/>
  <c r="II7" i="1" s="1"/>
  <c r="II6" i="1" s="1"/>
  <c r="II5" i="1" s="1"/>
  <c r="II4" i="1" s="1"/>
  <c r="II3" i="1" s="1"/>
  <c r="II2" i="1" s="1"/>
  <c r="IC44" i="1"/>
  <c r="IC43" i="1" s="1"/>
  <c r="IC42" i="1" s="1"/>
  <c r="IC41" i="1" s="1"/>
  <c r="IC40" i="1" s="1"/>
  <c r="IC39" i="1" s="1"/>
  <c r="IC38" i="1" s="1"/>
  <c r="IC37" i="1" s="1"/>
  <c r="IC36" i="1" s="1"/>
  <c r="IC35" i="1" s="1"/>
  <c r="IC34" i="1" s="1"/>
  <c r="IC33" i="1" s="1"/>
  <c r="IC32" i="1" s="1"/>
  <c r="IC31" i="1" s="1"/>
  <c r="IC30" i="1" s="1"/>
  <c r="IC29" i="1" s="1"/>
  <c r="IC28" i="1" s="1"/>
  <c r="IC27" i="1" s="1"/>
  <c r="IC26" i="1" s="1"/>
  <c r="IC25" i="1" s="1"/>
  <c r="IC24" i="1" s="1"/>
  <c r="IC23" i="1" s="1"/>
  <c r="IC22" i="1" s="1"/>
  <c r="IC21" i="1" s="1"/>
  <c r="IC20" i="1" s="1"/>
  <c r="IC19" i="1" s="1"/>
  <c r="IC18" i="1" s="1"/>
  <c r="IC17" i="1" s="1"/>
  <c r="IC16" i="1" s="1"/>
  <c r="IC15" i="1" s="1"/>
  <c r="IC14" i="1" s="1"/>
  <c r="IC13" i="1" s="1"/>
  <c r="IC12" i="1" s="1"/>
  <c r="IC11" i="1" s="1"/>
  <c r="IC10" i="1" s="1"/>
  <c r="IC9" i="1" s="1"/>
  <c r="IC8" i="1" s="1"/>
  <c r="IC7" i="1" s="1"/>
  <c r="IC6" i="1" s="1"/>
  <c r="IC5" i="1" s="1"/>
  <c r="IC4" i="1" s="1"/>
  <c r="IC3" i="1" s="1"/>
  <c r="IC2" i="1" s="1"/>
  <c r="HW45" i="1"/>
  <c r="HW44" i="1" s="1"/>
  <c r="HW43" i="1" s="1"/>
  <c r="HW42" i="1" s="1"/>
  <c r="HW41" i="1" s="1"/>
  <c r="HW40" i="1" s="1"/>
  <c r="HW39" i="1" s="1"/>
  <c r="HW38" i="1" s="1"/>
  <c r="HW37" i="1" s="1"/>
  <c r="HW36" i="1" s="1"/>
  <c r="HW35" i="1" s="1"/>
  <c r="HW34" i="1" s="1"/>
  <c r="HW33" i="1" s="1"/>
  <c r="HW32" i="1" s="1"/>
  <c r="HW31" i="1" s="1"/>
  <c r="HW30" i="1" s="1"/>
  <c r="HW29" i="1" s="1"/>
  <c r="HW28" i="1" s="1"/>
  <c r="HW27" i="1" s="1"/>
  <c r="HW26" i="1" s="1"/>
  <c r="HW25" i="1" s="1"/>
  <c r="HW24" i="1" s="1"/>
  <c r="HW23" i="1" s="1"/>
  <c r="HW22" i="1" s="1"/>
  <c r="HW21" i="1" s="1"/>
  <c r="HW20" i="1" s="1"/>
  <c r="HW19" i="1" s="1"/>
  <c r="HW18" i="1" s="1"/>
  <c r="HW17" i="1" s="1"/>
  <c r="HW16" i="1" s="1"/>
  <c r="HW15" i="1" s="1"/>
  <c r="HW14" i="1" s="1"/>
  <c r="HW13" i="1" s="1"/>
  <c r="HW12" i="1" s="1"/>
  <c r="HW11" i="1" s="1"/>
  <c r="HW10" i="1" s="1"/>
  <c r="HW9" i="1" s="1"/>
  <c r="HW8" i="1" s="1"/>
  <c r="HW7" i="1" s="1"/>
  <c r="HW6" i="1" s="1"/>
  <c r="HW5" i="1" s="1"/>
  <c r="HW4" i="1" s="1"/>
  <c r="HW3" i="1" s="1"/>
  <c r="HW2" i="1" s="1"/>
  <c r="HQ46" i="1"/>
  <c r="HQ45" i="1" s="1"/>
  <c r="HQ44" i="1" s="1"/>
  <c r="HQ43" i="1" s="1"/>
  <c r="HQ42" i="1" s="1"/>
  <c r="HQ41" i="1" s="1"/>
  <c r="HQ40" i="1" s="1"/>
  <c r="HQ39" i="1" s="1"/>
  <c r="HQ38" i="1" s="1"/>
  <c r="HQ37" i="1" s="1"/>
  <c r="HQ36" i="1" s="1"/>
  <c r="HQ35" i="1" s="1"/>
  <c r="HQ34" i="1" s="1"/>
  <c r="HQ33" i="1" s="1"/>
  <c r="HQ32" i="1" s="1"/>
  <c r="HQ31" i="1" s="1"/>
  <c r="HQ30" i="1" s="1"/>
  <c r="HQ29" i="1" s="1"/>
  <c r="HQ28" i="1" s="1"/>
  <c r="HQ27" i="1" s="1"/>
  <c r="HQ26" i="1" s="1"/>
  <c r="HQ25" i="1" s="1"/>
  <c r="HQ24" i="1" s="1"/>
  <c r="HQ23" i="1" s="1"/>
  <c r="HQ22" i="1" s="1"/>
  <c r="HQ21" i="1" s="1"/>
  <c r="HQ20" i="1" s="1"/>
  <c r="HQ19" i="1" s="1"/>
  <c r="HQ18" i="1" s="1"/>
  <c r="HQ17" i="1" s="1"/>
  <c r="HQ16" i="1" s="1"/>
  <c r="HQ15" i="1" s="1"/>
  <c r="HQ14" i="1" s="1"/>
  <c r="HQ13" i="1" s="1"/>
  <c r="HQ12" i="1" s="1"/>
  <c r="HQ11" i="1" s="1"/>
  <c r="HQ10" i="1" s="1"/>
  <c r="HQ9" i="1" s="1"/>
  <c r="HQ8" i="1" s="1"/>
  <c r="HQ7" i="1" s="1"/>
  <c r="HQ6" i="1" s="1"/>
  <c r="HQ5" i="1" s="1"/>
  <c r="HQ4" i="1" s="1"/>
  <c r="HQ3" i="1" s="1"/>
  <c r="HQ2" i="1" s="1"/>
  <c r="HK47" i="1"/>
  <c r="HK46" i="1" s="1"/>
  <c r="HK45" i="1" s="1"/>
  <c r="HK44" i="1" s="1"/>
  <c r="HK43" i="1" s="1"/>
  <c r="HK42" i="1" s="1"/>
  <c r="HK41" i="1" s="1"/>
  <c r="HK40" i="1" s="1"/>
  <c r="HK39" i="1" s="1"/>
  <c r="HK38" i="1" s="1"/>
  <c r="HK37" i="1" s="1"/>
  <c r="HK36" i="1" s="1"/>
  <c r="HK35" i="1" s="1"/>
  <c r="HK34" i="1" s="1"/>
  <c r="HK33" i="1" s="1"/>
  <c r="HK32" i="1" s="1"/>
  <c r="HK31" i="1" s="1"/>
  <c r="HK30" i="1" s="1"/>
  <c r="HK29" i="1" s="1"/>
  <c r="HK28" i="1" s="1"/>
  <c r="HK27" i="1" s="1"/>
  <c r="HK26" i="1" s="1"/>
  <c r="HK25" i="1" s="1"/>
  <c r="HK24" i="1" s="1"/>
  <c r="HK23" i="1" s="1"/>
  <c r="HK22" i="1" s="1"/>
  <c r="HK21" i="1" s="1"/>
  <c r="HK20" i="1" s="1"/>
  <c r="HK19" i="1" s="1"/>
  <c r="HK18" i="1" s="1"/>
  <c r="HK17" i="1" s="1"/>
  <c r="HK16" i="1" s="1"/>
  <c r="HK15" i="1" s="1"/>
  <c r="HK14" i="1" s="1"/>
  <c r="HK13" i="1" s="1"/>
  <c r="HK12" i="1" s="1"/>
  <c r="HK11" i="1" s="1"/>
  <c r="HK10" i="1" s="1"/>
  <c r="HK9" i="1" s="1"/>
  <c r="HK8" i="1" s="1"/>
  <c r="HK7" i="1" s="1"/>
  <c r="HK6" i="1" s="1"/>
  <c r="HK5" i="1" s="1"/>
  <c r="HK4" i="1" s="1"/>
  <c r="HK3" i="1" s="1"/>
  <c r="HK2" i="1" s="1"/>
  <c r="HE48" i="1"/>
  <c r="HE47" i="1" s="1"/>
  <c r="HE46" i="1" s="1"/>
  <c r="HE45" i="1" s="1"/>
  <c r="HE44" i="1" s="1"/>
  <c r="HE43" i="1" s="1"/>
  <c r="HE42" i="1" s="1"/>
  <c r="HE41" i="1" s="1"/>
  <c r="HE40" i="1" s="1"/>
  <c r="HE39" i="1" s="1"/>
  <c r="HE38" i="1" s="1"/>
  <c r="HE37" i="1" s="1"/>
  <c r="HE36" i="1" s="1"/>
  <c r="HE35" i="1" s="1"/>
  <c r="HE34" i="1" s="1"/>
  <c r="HE33" i="1" s="1"/>
  <c r="HE32" i="1" s="1"/>
  <c r="HE31" i="1" s="1"/>
  <c r="HE30" i="1" s="1"/>
  <c r="HE29" i="1" s="1"/>
  <c r="HE28" i="1" s="1"/>
  <c r="HE27" i="1" s="1"/>
  <c r="HE26" i="1" s="1"/>
  <c r="HE25" i="1" s="1"/>
  <c r="HE24" i="1" s="1"/>
  <c r="HE23" i="1" s="1"/>
  <c r="HE22" i="1" s="1"/>
  <c r="HE21" i="1" s="1"/>
  <c r="HE20" i="1" s="1"/>
  <c r="HE19" i="1" s="1"/>
  <c r="HE18" i="1" s="1"/>
  <c r="HE17" i="1" s="1"/>
  <c r="HE16" i="1" s="1"/>
  <c r="HE15" i="1" s="1"/>
  <c r="HE14" i="1" s="1"/>
  <c r="HE13" i="1" s="1"/>
  <c r="HE12" i="1" s="1"/>
  <c r="HE11" i="1" s="1"/>
  <c r="HE10" i="1" s="1"/>
  <c r="HE9" i="1" s="1"/>
  <c r="HE8" i="1" s="1"/>
  <c r="HE7" i="1" s="1"/>
  <c r="HE6" i="1" s="1"/>
  <c r="HE5" i="1" s="1"/>
  <c r="HE4" i="1" s="1"/>
  <c r="HE3" i="1" s="1"/>
  <c r="HE2" i="1" s="1"/>
  <c r="GY49" i="1"/>
  <c r="GY48" i="1" s="1"/>
  <c r="GY47" i="1" s="1"/>
  <c r="GY46" i="1" s="1"/>
  <c r="GY45" i="1" s="1"/>
  <c r="GY44" i="1" s="1"/>
  <c r="GY43" i="1" s="1"/>
  <c r="GY42" i="1" s="1"/>
  <c r="GY41" i="1" s="1"/>
  <c r="GY40" i="1" s="1"/>
  <c r="GY39" i="1" s="1"/>
  <c r="GY38" i="1" s="1"/>
  <c r="GY37" i="1" s="1"/>
  <c r="GY36" i="1" s="1"/>
  <c r="GY35" i="1" s="1"/>
  <c r="GY34" i="1" s="1"/>
  <c r="GY33" i="1" s="1"/>
  <c r="GY32" i="1" s="1"/>
  <c r="GY31" i="1" s="1"/>
  <c r="GY30" i="1" s="1"/>
  <c r="GY29" i="1" s="1"/>
  <c r="GY28" i="1" s="1"/>
  <c r="GY27" i="1" s="1"/>
  <c r="GY26" i="1" s="1"/>
  <c r="GY25" i="1" s="1"/>
  <c r="GY24" i="1" s="1"/>
  <c r="GY23" i="1" s="1"/>
  <c r="GY22" i="1" s="1"/>
  <c r="GY21" i="1" s="1"/>
  <c r="GY20" i="1" s="1"/>
  <c r="GY19" i="1" s="1"/>
  <c r="GY18" i="1" s="1"/>
  <c r="GY17" i="1" s="1"/>
  <c r="GY16" i="1" s="1"/>
  <c r="GY15" i="1" s="1"/>
  <c r="GY14" i="1" s="1"/>
  <c r="GY13" i="1" s="1"/>
  <c r="GY12" i="1" s="1"/>
  <c r="GY11" i="1" s="1"/>
  <c r="GY10" i="1" s="1"/>
  <c r="GY9" i="1" s="1"/>
  <c r="GY8" i="1" s="1"/>
  <c r="GY7" i="1" s="1"/>
  <c r="GY6" i="1" s="1"/>
  <c r="GY5" i="1" s="1"/>
  <c r="GY4" i="1" s="1"/>
  <c r="GY3" i="1" s="1"/>
  <c r="GY2" i="1" s="1"/>
  <c r="GS50" i="1"/>
  <c r="GS49" i="1" s="1"/>
  <c r="GS48" i="1" s="1"/>
  <c r="GS47" i="1" s="1"/>
  <c r="GS46" i="1" s="1"/>
  <c r="GS45" i="1" s="1"/>
  <c r="GS44" i="1" s="1"/>
  <c r="GS43" i="1" s="1"/>
  <c r="GS42" i="1" s="1"/>
  <c r="GS41" i="1" s="1"/>
  <c r="GS40" i="1" s="1"/>
  <c r="GS39" i="1" s="1"/>
  <c r="GS38" i="1" s="1"/>
  <c r="GS37" i="1" s="1"/>
  <c r="GS36" i="1" s="1"/>
  <c r="GS35" i="1" s="1"/>
  <c r="GS34" i="1" s="1"/>
  <c r="GS33" i="1" s="1"/>
  <c r="GS32" i="1" s="1"/>
  <c r="GS31" i="1" s="1"/>
  <c r="GS30" i="1" s="1"/>
  <c r="GS29" i="1" s="1"/>
  <c r="GS28" i="1" s="1"/>
  <c r="GS27" i="1" s="1"/>
  <c r="GS26" i="1" s="1"/>
  <c r="GS25" i="1" s="1"/>
  <c r="GS24" i="1" s="1"/>
  <c r="GS23" i="1" s="1"/>
  <c r="GS22" i="1" s="1"/>
  <c r="GS21" i="1" s="1"/>
  <c r="GS20" i="1" s="1"/>
  <c r="GS19" i="1" s="1"/>
  <c r="GS18" i="1" s="1"/>
  <c r="GS17" i="1" s="1"/>
  <c r="GS16" i="1" s="1"/>
  <c r="GS15" i="1" s="1"/>
  <c r="GS14" i="1" s="1"/>
  <c r="GS13" i="1" s="1"/>
  <c r="GS12" i="1" s="1"/>
  <c r="GS11" i="1" s="1"/>
  <c r="GS10" i="1" s="1"/>
  <c r="GS9" i="1" s="1"/>
  <c r="GS8" i="1" s="1"/>
  <c r="GS7" i="1" s="1"/>
  <c r="GS6" i="1" s="1"/>
  <c r="GS5" i="1" s="1"/>
  <c r="GS4" i="1" s="1"/>
  <c r="GS3" i="1" s="1"/>
  <c r="GS2" i="1" s="1"/>
  <c r="GM51" i="1"/>
  <c r="GM50" i="1" s="1"/>
  <c r="GM49" i="1" s="1"/>
  <c r="GM48" i="1" s="1"/>
  <c r="GM47" i="1" s="1"/>
  <c r="GM46" i="1" s="1"/>
  <c r="GM45" i="1" s="1"/>
  <c r="GM44" i="1" s="1"/>
  <c r="GM43" i="1" s="1"/>
  <c r="GM42" i="1" s="1"/>
  <c r="GM41" i="1" s="1"/>
  <c r="GM40" i="1" s="1"/>
  <c r="GM39" i="1" s="1"/>
  <c r="GM38" i="1" s="1"/>
  <c r="GM37" i="1" s="1"/>
  <c r="GM36" i="1" s="1"/>
  <c r="GM35" i="1" s="1"/>
  <c r="GM34" i="1" s="1"/>
  <c r="GM33" i="1" s="1"/>
  <c r="GM32" i="1" s="1"/>
  <c r="GM31" i="1" s="1"/>
  <c r="GM30" i="1" s="1"/>
  <c r="GM29" i="1" s="1"/>
  <c r="GM28" i="1" s="1"/>
  <c r="GM27" i="1" s="1"/>
  <c r="GM26" i="1" s="1"/>
  <c r="GM25" i="1" s="1"/>
  <c r="GM24" i="1" s="1"/>
  <c r="GM23" i="1" s="1"/>
  <c r="GM22" i="1" s="1"/>
  <c r="GM21" i="1" s="1"/>
  <c r="GM20" i="1" s="1"/>
  <c r="GM19" i="1" s="1"/>
  <c r="GM18" i="1" s="1"/>
  <c r="GM17" i="1" s="1"/>
  <c r="GM16" i="1" s="1"/>
  <c r="GM15" i="1" s="1"/>
  <c r="GM14" i="1" s="1"/>
  <c r="GM13" i="1" s="1"/>
  <c r="GM12" i="1" s="1"/>
  <c r="GM11" i="1" s="1"/>
  <c r="GM10" i="1" s="1"/>
  <c r="GM9" i="1" s="1"/>
  <c r="GM8" i="1" s="1"/>
  <c r="GM7" i="1" s="1"/>
  <c r="GM6" i="1" s="1"/>
  <c r="GM5" i="1" s="1"/>
  <c r="GM4" i="1" s="1"/>
  <c r="GM3" i="1" s="1"/>
  <c r="GM2" i="1" s="1"/>
  <c r="GG52" i="1"/>
  <c r="GG51" i="1" s="1"/>
  <c r="GG50" i="1" s="1"/>
  <c r="GG49" i="1" s="1"/>
  <c r="GG48" i="1" s="1"/>
  <c r="GG47" i="1" s="1"/>
  <c r="GG46" i="1" s="1"/>
  <c r="GG45" i="1" s="1"/>
  <c r="GG44" i="1" s="1"/>
  <c r="GG43" i="1" s="1"/>
  <c r="GG42" i="1" s="1"/>
  <c r="GG41" i="1" s="1"/>
  <c r="GG40" i="1" s="1"/>
  <c r="GG39" i="1" s="1"/>
  <c r="GG38" i="1" s="1"/>
  <c r="GG37" i="1" s="1"/>
  <c r="GG36" i="1" s="1"/>
  <c r="GG35" i="1" s="1"/>
  <c r="GG34" i="1" s="1"/>
  <c r="GG33" i="1" s="1"/>
  <c r="GG32" i="1" s="1"/>
  <c r="GG31" i="1" s="1"/>
  <c r="GG30" i="1" s="1"/>
  <c r="GG29" i="1" s="1"/>
  <c r="GG28" i="1" s="1"/>
  <c r="GG27" i="1" s="1"/>
  <c r="GG26" i="1" s="1"/>
  <c r="GG25" i="1" s="1"/>
  <c r="GG24" i="1" s="1"/>
  <c r="GG23" i="1" s="1"/>
  <c r="GG22" i="1" s="1"/>
  <c r="GG21" i="1" s="1"/>
  <c r="GG20" i="1" s="1"/>
  <c r="GG19" i="1" s="1"/>
  <c r="GG18" i="1" s="1"/>
  <c r="GG17" i="1" s="1"/>
  <c r="GG16" i="1" s="1"/>
  <c r="GG15" i="1" s="1"/>
  <c r="GG14" i="1" s="1"/>
  <c r="GG13" i="1" s="1"/>
  <c r="GG12" i="1" s="1"/>
  <c r="GG11" i="1" s="1"/>
  <c r="GG10" i="1" s="1"/>
  <c r="GG9" i="1" s="1"/>
  <c r="GG8" i="1" s="1"/>
  <c r="GG7" i="1" s="1"/>
  <c r="GG6" i="1" s="1"/>
  <c r="GG5" i="1" s="1"/>
  <c r="GG4" i="1" s="1"/>
  <c r="GG3" i="1" s="1"/>
  <c r="GG2" i="1" s="1"/>
  <c r="GA53" i="1"/>
  <c r="GA52" i="1" s="1"/>
  <c r="GA51" i="1" s="1"/>
  <c r="GA50" i="1" s="1"/>
  <c r="GA49" i="1" s="1"/>
  <c r="GA48" i="1" s="1"/>
  <c r="GA47" i="1" s="1"/>
  <c r="GA46" i="1" s="1"/>
  <c r="GA45" i="1" s="1"/>
  <c r="GA44" i="1" s="1"/>
  <c r="GA43" i="1" s="1"/>
  <c r="GA42" i="1" s="1"/>
  <c r="GA41" i="1" s="1"/>
  <c r="GA40" i="1" s="1"/>
  <c r="GA39" i="1" s="1"/>
  <c r="GA38" i="1" s="1"/>
  <c r="GA37" i="1" s="1"/>
  <c r="GA36" i="1" s="1"/>
  <c r="GA35" i="1" s="1"/>
  <c r="GA34" i="1" s="1"/>
  <c r="GA33" i="1" s="1"/>
  <c r="GA32" i="1" s="1"/>
  <c r="GA31" i="1" s="1"/>
  <c r="GA30" i="1" s="1"/>
  <c r="GA29" i="1" s="1"/>
  <c r="GA28" i="1" s="1"/>
  <c r="GA27" i="1" s="1"/>
  <c r="GA26" i="1" s="1"/>
  <c r="GA25" i="1" s="1"/>
  <c r="GA24" i="1" s="1"/>
  <c r="GA23" i="1" s="1"/>
  <c r="GA22" i="1" s="1"/>
  <c r="GA21" i="1" s="1"/>
  <c r="GA20" i="1" s="1"/>
  <c r="GA19" i="1" s="1"/>
  <c r="GA18" i="1" s="1"/>
  <c r="GA17" i="1" s="1"/>
  <c r="GA16" i="1" s="1"/>
  <c r="GA15" i="1" s="1"/>
  <c r="GA14" i="1" s="1"/>
  <c r="GA13" i="1" s="1"/>
  <c r="GA12" i="1" s="1"/>
  <c r="GA11" i="1" s="1"/>
  <c r="GA10" i="1" s="1"/>
  <c r="GA9" i="1" s="1"/>
  <c r="GA8" i="1" s="1"/>
  <c r="GA7" i="1" s="1"/>
  <c r="GA6" i="1" s="1"/>
  <c r="GA5" i="1" s="1"/>
  <c r="GA4" i="1" s="1"/>
  <c r="GA3" i="1" s="1"/>
  <c r="GA2" i="1" s="1"/>
  <c r="FU54" i="1"/>
  <c r="FU53" i="1" s="1"/>
  <c r="FU52" i="1" s="1"/>
  <c r="FU51" i="1" s="1"/>
  <c r="FU50" i="1" s="1"/>
  <c r="FU49" i="1" s="1"/>
  <c r="FU48" i="1" s="1"/>
  <c r="FU47" i="1" s="1"/>
  <c r="FU46" i="1" s="1"/>
  <c r="FU45" i="1" s="1"/>
  <c r="FU44" i="1" s="1"/>
  <c r="FU43" i="1" s="1"/>
  <c r="FU42" i="1" s="1"/>
  <c r="FU41" i="1" s="1"/>
  <c r="FU40" i="1" s="1"/>
  <c r="FU39" i="1" s="1"/>
  <c r="FU38" i="1" s="1"/>
  <c r="FU37" i="1" s="1"/>
  <c r="FU36" i="1" s="1"/>
  <c r="FU35" i="1" s="1"/>
  <c r="FU34" i="1" s="1"/>
  <c r="FU33" i="1" s="1"/>
  <c r="FU32" i="1" s="1"/>
  <c r="FU31" i="1" s="1"/>
  <c r="FU30" i="1" s="1"/>
  <c r="FU29" i="1" s="1"/>
  <c r="FU28" i="1" s="1"/>
  <c r="FU27" i="1" s="1"/>
  <c r="FU26" i="1" s="1"/>
  <c r="FU25" i="1" s="1"/>
  <c r="FU24" i="1" s="1"/>
  <c r="FU23" i="1" s="1"/>
  <c r="FU22" i="1" s="1"/>
  <c r="FU21" i="1" s="1"/>
  <c r="FU20" i="1" s="1"/>
  <c r="FU19" i="1" s="1"/>
  <c r="FU18" i="1" s="1"/>
  <c r="FU17" i="1" s="1"/>
  <c r="FU16" i="1" s="1"/>
  <c r="FU15" i="1" s="1"/>
  <c r="FU14" i="1" s="1"/>
  <c r="FU13" i="1" s="1"/>
  <c r="FU12" i="1" s="1"/>
  <c r="FU11" i="1" s="1"/>
  <c r="FU10" i="1" s="1"/>
  <c r="FU9" i="1" s="1"/>
  <c r="FU8" i="1" s="1"/>
  <c r="FU7" i="1" s="1"/>
  <c r="FU6" i="1" s="1"/>
  <c r="FU5" i="1" s="1"/>
  <c r="FU4" i="1" s="1"/>
  <c r="FU3" i="1" s="1"/>
  <c r="FU2" i="1" s="1"/>
  <c r="FO55" i="1"/>
  <c r="FO54" i="1" s="1"/>
  <c r="FO53" i="1" s="1"/>
  <c r="FO52" i="1" s="1"/>
  <c r="FO51" i="1" s="1"/>
  <c r="FO50" i="1" s="1"/>
  <c r="FO49" i="1" s="1"/>
  <c r="FO48" i="1" s="1"/>
  <c r="FO47" i="1" s="1"/>
  <c r="FO46" i="1" s="1"/>
  <c r="FO45" i="1" s="1"/>
  <c r="FO44" i="1" s="1"/>
  <c r="FO43" i="1" s="1"/>
  <c r="FO42" i="1" s="1"/>
  <c r="FO41" i="1" s="1"/>
  <c r="FO40" i="1" s="1"/>
  <c r="FO39" i="1" s="1"/>
  <c r="FO38" i="1" s="1"/>
  <c r="FO37" i="1" s="1"/>
  <c r="FO36" i="1" s="1"/>
  <c r="FO35" i="1" s="1"/>
  <c r="FO34" i="1" s="1"/>
  <c r="FO33" i="1" s="1"/>
  <c r="FO32" i="1" s="1"/>
  <c r="FO31" i="1" s="1"/>
  <c r="FO30" i="1" s="1"/>
  <c r="FO29" i="1" s="1"/>
  <c r="FO28" i="1" s="1"/>
  <c r="FO27" i="1" s="1"/>
  <c r="FO26" i="1" s="1"/>
  <c r="FO25" i="1" s="1"/>
  <c r="FO24" i="1" s="1"/>
  <c r="FO23" i="1" s="1"/>
  <c r="FO22" i="1" s="1"/>
  <c r="FO21" i="1" s="1"/>
  <c r="FO20" i="1" s="1"/>
  <c r="FO19" i="1" s="1"/>
  <c r="FO18" i="1" s="1"/>
  <c r="FO17" i="1" s="1"/>
  <c r="FO16" i="1" s="1"/>
  <c r="FO15" i="1" s="1"/>
  <c r="FO14" i="1" s="1"/>
  <c r="FO13" i="1" s="1"/>
  <c r="FO12" i="1" s="1"/>
  <c r="FO11" i="1" s="1"/>
  <c r="FO10" i="1" s="1"/>
  <c r="FO9" i="1" s="1"/>
  <c r="FO8" i="1" s="1"/>
  <c r="FO7" i="1" s="1"/>
  <c r="FO6" i="1" s="1"/>
  <c r="FO5" i="1" s="1"/>
  <c r="FO4" i="1" s="1"/>
  <c r="FO3" i="1" s="1"/>
  <c r="FO2" i="1" s="1"/>
  <c r="FI56" i="1"/>
  <c r="FI55" i="1" s="1"/>
  <c r="FI54" i="1" s="1"/>
  <c r="FI53" i="1" s="1"/>
  <c r="FI52" i="1" s="1"/>
  <c r="FI51" i="1" s="1"/>
  <c r="FI50" i="1" s="1"/>
  <c r="FI49" i="1" s="1"/>
  <c r="FI48" i="1" s="1"/>
  <c r="FI47" i="1" s="1"/>
  <c r="FI46" i="1" s="1"/>
  <c r="FI45" i="1" s="1"/>
  <c r="FI44" i="1" s="1"/>
  <c r="FI43" i="1" s="1"/>
  <c r="FI42" i="1" s="1"/>
  <c r="FI41" i="1" s="1"/>
  <c r="FI40" i="1" s="1"/>
  <c r="FI39" i="1" s="1"/>
  <c r="FI38" i="1" s="1"/>
  <c r="FI37" i="1" s="1"/>
  <c r="FI36" i="1" s="1"/>
  <c r="FI35" i="1" s="1"/>
  <c r="FI34" i="1" s="1"/>
  <c r="FI33" i="1" s="1"/>
  <c r="FI32" i="1" s="1"/>
  <c r="FI31" i="1" s="1"/>
  <c r="FI30" i="1" s="1"/>
  <c r="FI29" i="1" s="1"/>
  <c r="FI28" i="1" s="1"/>
  <c r="FI27" i="1" s="1"/>
  <c r="FI26" i="1" s="1"/>
  <c r="FI25" i="1" s="1"/>
  <c r="FI24" i="1" s="1"/>
  <c r="FI23" i="1" s="1"/>
  <c r="FI22" i="1" s="1"/>
  <c r="FI21" i="1" s="1"/>
  <c r="FI20" i="1" s="1"/>
  <c r="FI19" i="1" s="1"/>
  <c r="FI18" i="1" s="1"/>
  <c r="FI17" i="1" s="1"/>
  <c r="FI16" i="1" s="1"/>
  <c r="FI15" i="1" s="1"/>
  <c r="FI14" i="1" s="1"/>
  <c r="FI13" i="1" s="1"/>
  <c r="FI12" i="1" s="1"/>
  <c r="FI11" i="1" s="1"/>
  <c r="FI10" i="1" s="1"/>
  <c r="FI9" i="1" s="1"/>
  <c r="FI8" i="1" s="1"/>
  <c r="FI7" i="1" s="1"/>
  <c r="FI6" i="1" s="1"/>
  <c r="FI5" i="1" s="1"/>
  <c r="FI4" i="1" s="1"/>
  <c r="FI3" i="1" s="1"/>
  <c r="FI2" i="1" s="1"/>
  <c r="FC57" i="1"/>
  <c r="FC56" i="1" s="1"/>
  <c r="FC55" i="1" s="1"/>
  <c r="FC54" i="1" s="1"/>
  <c r="FC53" i="1" s="1"/>
  <c r="FC52" i="1" s="1"/>
  <c r="FC51" i="1" s="1"/>
  <c r="FC50" i="1" s="1"/>
  <c r="FC49" i="1" s="1"/>
  <c r="FC48" i="1" s="1"/>
  <c r="FC47" i="1" s="1"/>
  <c r="FC46" i="1" s="1"/>
  <c r="FC45" i="1" s="1"/>
  <c r="FC44" i="1" s="1"/>
  <c r="FC43" i="1" s="1"/>
  <c r="FC42" i="1" s="1"/>
  <c r="FC41" i="1" s="1"/>
  <c r="FC40" i="1" s="1"/>
  <c r="FC39" i="1" s="1"/>
  <c r="FC38" i="1" s="1"/>
  <c r="FC37" i="1" s="1"/>
  <c r="FC36" i="1" s="1"/>
  <c r="FC35" i="1" s="1"/>
  <c r="FC34" i="1" s="1"/>
  <c r="FC33" i="1" s="1"/>
  <c r="FC32" i="1" s="1"/>
  <c r="FC31" i="1" s="1"/>
  <c r="FC30" i="1" s="1"/>
  <c r="FC29" i="1" s="1"/>
  <c r="FC28" i="1" s="1"/>
  <c r="FC27" i="1" s="1"/>
  <c r="FC26" i="1" s="1"/>
  <c r="FC25" i="1" s="1"/>
  <c r="FC24" i="1" s="1"/>
  <c r="FC23" i="1" s="1"/>
  <c r="FC22" i="1" s="1"/>
  <c r="FC21" i="1" s="1"/>
  <c r="FC20" i="1" s="1"/>
  <c r="FC19" i="1" s="1"/>
  <c r="FC18" i="1" s="1"/>
  <c r="FC17" i="1" s="1"/>
  <c r="FC16" i="1" s="1"/>
  <c r="FC15" i="1" s="1"/>
  <c r="FC14" i="1" s="1"/>
  <c r="FC13" i="1" s="1"/>
  <c r="FC12" i="1" s="1"/>
  <c r="FC11" i="1" s="1"/>
  <c r="FC10" i="1" s="1"/>
  <c r="FC9" i="1" s="1"/>
  <c r="FC8" i="1" s="1"/>
  <c r="FC7" i="1" s="1"/>
  <c r="FC6" i="1" s="1"/>
  <c r="FC5" i="1" s="1"/>
  <c r="FC4" i="1" s="1"/>
  <c r="FC3" i="1" s="1"/>
  <c r="FC2" i="1" s="1"/>
  <c r="EW58" i="1"/>
  <c r="EW57" i="1" s="1"/>
  <c r="EW56" i="1" s="1"/>
  <c r="EW55" i="1" s="1"/>
  <c r="EW54" i="1" s="1"/>
  <c r="EW53" i="1" s="1"/>
  <c r="EW52" i="1" s="1"/>
  <c r="EW51" i="1" s="1"/>
  <c r="EW50" i="1" s="1"/>
  <c r="EW49" i="1" s="1"/>
  <c r="EW48" i="1" s="1"/>
  <c r="EW47" i="1" s="1"/>
  <c r="EW46" i="1" s="1"/>
  <c r="EW45" i="1" s="1"/>
  <c r="EW44" i="1" s="1"/>
  <c r="EW43" i="1" s="1"/>
  <c r="EW42" i="1" s="1"/>
  <c r="EW41" i="1" s="1"/>
  <c r="EW40" i="1" s="1"/>
  <c r="EW39" i="1" s="1"/>
  <c r="EW38" i="1" s="1"/>
  <c r="EW37" i="1" s="1"/>
  <c r="EW36" i="1" s="1"/>
  <c r="EW35" i="1" s="1"/>
  <c r="EW34" i="1" s="1"/>
  <c r="EW33" i="1" s="1"/>
  <c r="EW32" i="1" s="1"/>
  <c r="EW31" i="1" s="1"/>
  <c r="EW30" i="1" s="1"/>
  <c r="EW29" i="1" s="1"/>
  <c r="EW28" i="1" s="1"/>
  <c r="EW27" i="1" s="1"/>
  <c r="EW26" i="1" s="1"/>
  <c r="EW25" i="1" s="1"/>
  <c r="EW24" i="1" s="1"/>
  <c r="EW23" i="1" s="1"/>
  <c r="EW22" i="1" s="1"/>
  <c r="EW21" i="1" s="1"/>
  <c r="EW20" i="1" s="1"/>
  <c r="EW19" i="1" s="1"/>
  <c r="EW18" i="1" s="1"/>
  <c r="EW17" i="1" s="1"/>
  <c r="EW16" i="1" s="1"/>
  <c r="EW15" i="1" s="1"/>
  <c r="EW14" i="1" s="1"/>
  <c r="EW13" i="1" s="1"/>
  <c r="EW12" i="1" s="1"/>
  <c r="EW11" i="1" s="1"/>
  <c r="EW10" i="1" s="1"/>
  <c r="EW9" i="1" s="1"/>
  <c r="EW8" i="1" s="1"/>
  <c r="EW7" i="1" s="1"/>
  <c r="EW6" i="1" s="1"/>
  <c r="EW5" i="1" s="1"/>
  <c r="EW4" i="1" s="1"/>
  <c r="EW3" i="1" s="1"/>
  <c r="EW2" i="1" s="1"/>
  <c r="EQ60" i="1"/>
  <c r="EQ59" i="1" s="1"/>
  <c r="EQ58" i="1" s="1"/>
  <c r="EQ57" i="1" s="1"/>
  <c r="EQ56" i="1" s="1"/>
  <c r="EQ55" i="1" s="1"/>
  <c r="EQ54" i="1" s="1"/>
  <c r="EQ53" i="1" s="1"/>
  <c r="EQ52" i="1" s="1"/>
  <c r="EQ51" i="1" s="1"/>
  <c r="EQ50" i="1" s="1"/>
  <c r="EQ49" i="1" s="1"/>
  <c r="EQ48" i="1" s="1"/>
  <c r="EQ47" i="1" s="1"/>
  <c r="EQ46" i="1" s="1"/>
  <c r="EQ45" i="1" s="1"/>
  <c r="EQ44" i="1" s="1"/>
  <c r="EQ43" i="1" s="1"/>
  <c r="EQ42" i="1" s="1"/>
  <c r="EQ41" i="1" s="1"/>
  <c r="EQ40" i="1" s="1"/>
  <c r="EQ39" i="1" s="1"/>
  <c r="EQ38" i="1" s="1"/>
  <c r="EQ37" i="1" s="1"/>
  <c r="EQ36" i="1" s="1"/>
  <c r="EQ35" i="1" s="1"/>
  <c r="EQ34" i="1" s="1"/>
  <c r="EQ33" i="1" s="1"/>
  <c r="EQ32" i="1" s="1"/>
  <c r="EQ31" i="1" s="1"/>
  <c r="EQ30" i="1" s="1"/>
  <c r="EQ29" i="1" s="1"/>
  <c r="EQ28" i="1" s="1"/>
  <c r="EQ27" i="1" s="1"/>
  <c r="EQ26" i="1" s="1"/>
  <c r="EQ25" i="1" s="1"/>
  <c r="EQ24" i="1" s="1"/>
  <c r="EQ23" i="1" s="1"/>
  <c r="EQ22" i="1" s="1"/>
  <c r="EQ21" i="1" s="1"/>
  <c r="EQ20" i="1" s="1"/>
  <c r="EQ19" i="1" s="1"/>
  <c r="EQ18" i="1" s="1"/>
  <c r="EQ17" i="1" s="1"/>
  <c r="EQ16" i="1" s="1"/>
  <c r="EQ15" i="1" s="1"/>
  <c r="EQ14" i="1" s="1"/>
  <c r="EQ13" i="1" s="1"/>
  <c r="EQ12" i="1" s="1"/>
  <c r="EQ11" i="1" s="1"/>
  <c r="EQ10" i="1" s="1"/>
  <c r="EQ9" i="1" s="1"/>
  <c r="EQ8" i="1" s="1"/>
  <c r="EQ7" i="1" s="1"/>
  <c r="EQ6" i="1" s="1"/>
  <c r="EQ5" i="1" s="1"/>
  <c r="EQ4" i="1" s="1"/>
  <c r="EQ3" i="1" s="1"/>
  <c r="EQ2" i="1" s="1"/>
  <c r="EK61" i="1"/>
  <c r="EK60" i="1" s="1"/>
  <c r="EK59" i="1" s="1"/>
  <c r="EK58" i="1" s="1"/>
  <c r="EK57" i="1" s="1"/>
  <c r="EK56" i="1" s="1"/>
  <c r="EK55" i="1" s="1"/>
  <c r="EK54" i="1" s="1"/>
  <c r="EK53" i="1" s="1"/>
  <c r="EK52" i="1" s="1"/>
  <c r="EK51" i="1" s="1"/>
  <c r="EK50" i="1" s="1"/>
  <c r="EK49" i="1" s="1"/>
  <c r="EK48" i="1" s="1"/>
  <c r="EK47" i="1" s="1"/>
  <c r="EK46" i="1" s="1"/>
  <c r="EK45" i="1" s="1"/>
  <c r="EK44" i="1" s="1"/>
  <c r="EK43" i="1" s="1"/>
  <c r="EK42" i="1" s="1"/>
  <c r="EK41" i="1" s="1"/>
  <c r="EK40" i="1" s="1"/>
  <c r="EK39" i="1" s="1"/>
  <c r="EK38" i="1" s="1"/>
  <c r="EK37" i="1" s="1"/>
  <c r="EK36" i="1" s="1"/>
  <c r="EK35" i="1" s="1"/>
  <c r="EK34" i="1" s="1"/>
  <c r="EK33" i="1" s="1"/>
  <c r="EK32" i="1" s="1"/>
  <c r="EK31" i="1" s="1"/>
  <c r="EK30" i="1" s="1"/>
  <c r="EK29" i="1" s="1"/>
  <c r="EK28" i="1" s="1"/>
  <c r="EK27" i="1" s="1"/>
  <c r="EK26" i="1" s="1"/>
  <c r="EK25" i="1" s="1"/>
  <c r="EK24" i="1" s="1"/>
  <c r="EK23" i="1" s="1"/>
  <c r="EK22" i="1" s="1"/>
  <c r="EK21" i="1" s="1"/>
  <c r="EK20" i="1" s="1"/>
  <c r="EK19" i="1" s="1"/>
  <c r="EK18" i="1" s="1"/>
  <c r="EK17" i="1" s="1"/>
  <c r="EK16" i="1" s="1"/>
  <c r="EK15" i="1" s="1"/>
  <c r="EK14" i="1" s="1"/>
  <c r="EK13" i="1" s="1"/>
  <c r="EK12" i="1" s="1"/>
  <c r="EK11" i="1" s="1"/>
  <c r="EK10" i="1" s="1"/>
  <c r="EK9" i="1" s="1"/>
  <c r="EK8" i="1" s="1"/>
  <c r="EK7" i="1" s="1"/>
  <c r="EK6" i="1" s="1"/>
  <c r="EK5" i="1" s="1"/>
  <c r="EK4" i="1" s="1"/>
  <c r="EK3" i="1" s="1"/>
  <c r="EK2" i="1" s="1"/>
  <c r="EM61" i="1"/>
  <c r="EE61" i="1"/>
  <c r="EE60" i="1" s="1"/>
  <c r="EE59" i="1" s="1"/>
  <c r="EE58" i="1" s="1"/>
  <c r="EE57" i="1" s="1"/>
  <c r="EE56" i="1" s="1"/>
  <c r="EE55" i="1" s="1"/>
  <c r="EE54" i="1" s="1"/>
  <c r="EE53" i="1" s="1"/>
  <c r="EE52" i="1" s="1"/>
  <c r="EE51" i="1" s="1"/>
  <c r="EE50" i="1" s="1"/>
  <c r="EE49" i="1" s="1"/>
  <c r="EE48" i="1" s="1"/>
  <c r="EE47" i="1" s="1"/>
  <c r="EE46" i="1" s="1"/>
  <c r="EE45" i="1" s="1"/>
  <c r="EE44" i="1" s="1"/>
  <c r="EE43" i="1" s="1"/>
  <c r="EE42" i="1" s="1"/>
  <c r="EE41" i="1" s="1"/>
  <c r="EE40" i="1" s="1"/>
  <c r="EE39" i="1" s="1"/>
  <c r="EE38" i="1" s="1"/>
  <c r="EE37" i="1" s="1"/>
  <c r="EE36" i="1" s="1"/>
  <c r="EE35" i="1" s="1"/>
  <c r="EE34" i="1" s="1"/>
  <c r="EE33" i="1" s="1"/>
  <c r="EE32" i="1" s="1"/>
  <c r="EE31" i="1" s="1"/>
  <c r="EE30" i="1" s="1"/>
  <c r="EE29" i="1" s="1"/>
  <c r="EE28" i="1" s="1"/>
  <c r="EE27" i="1" s="1"/>
  <c r="EE26" i="1" s="1"/>
  <c r="EE25" i="1" s="1"/>
  <c r="EE24" i="1" s="1"/>
  <c r="EE23" i="1" s="1"/>
  <c r="EE22" i="1" s="1"/>
  <c r="EE21" i="1" s="1"/>
  <c r="EE20" i="1" s="1"/>
  <c r="EE19" i="1" s="1"/>
  <c r="EE18" i="1" s="1"/>
  <c r="EE17" i="1" s="1"/>
  <c r="EE16" i="1" s="1"/>
  <c r="EE15" i="1" s="1"/>
  <c r="EE14" i="1" s="1"/>
  <c r="EE13" i="1" s="1"/>
  <c r="EE12" i="1" s="1"/>
  <c r="EE11" i="1" s="1"/>
  <c r="EE10" i="1" s="1"/>
  <c r="EE9" i="1" s="1"/>
  <c r="EE8" i="1" s="1"/>
  <c r="EE7" i="1" s="1"/>
  <c r="EE6" i="1" s="1"/>
  <c r="EE5" i="1" s="1"/>
  <c r="EE4" i="1" s="1"/>
  <c r="EE3" i="1" s="1"/>
  <c r="EE2" i="1" s="1"/>
  <c r="DY62" i="1"/>
  <c r="DY61" i="1" s="1"/>
  <c r="DY60" i="1" s="1"/>
  <c r="DY59" i="1" s="1"/>
  <c r="DY58" i="1" s="1"/>
  <c r="DY57" i="1" s="1"/>
  <c r="DY56" i="1" s="1"/>
  <c r="DY55" i="1" s="1"/>
  <c r="DY54" i="1" s="1"/>
  <c r="DY53" i="1" s="1"/>
  <c r="DY52" i="1" s="1"/>
  <c r="DY51" i="1" s="1"/>
  <c r="DY50" i="1" s="1"/>
  <c r="DY49" i="1" s="1"/>
  <c r="DY48" i="1" s="1"/>
  <c r="DY47" i="1" s="1"/>
  <c r="DY46" i="1" s="1"/>
  <c r="DY45" i="1" s="1"/>
  <c r="DY44" i="1" s="1"/>
  <c r="DY43" i="1" s="1"/>
  <c r="DY42" i="1" s="1"/>
  <c r="DY41" i="1" s="1"/>
  <c r="DY40" i="1" s="1"/>
  <c r="DY39" i="1" s="1"/>
  <c r="DY38" i="1" s="1"/>
  <c r="DY37" i="1" s="1"/>
  <c r="DY36" i="1" s="1"/>
  <c r="DY35" i="1" s="1"/>
  <c r="DY34" i="1" s="1"/>
  <c r="DY33" i="1" s="1"/>
  <c r="DY32" i="1" s="1"/>
  <c r="DY31" i="1" s="1"/>
  <c r="DY30" i="1" s="1"/>
  <c r="DY29" i="1" s="1"/>
  <c r="DY28" i="1" s="1"/>
  <c r="DY27" i="1" s="1"/>
  <c r="DY26" i="1" s="1"/>
  <c r="DY25" i="1" s="1"/>
  <c r="DY24" i="1" s="1"/>
  <c r="DY23" i="1" s="1"/>
  <c r="DY22" i="1" s="1"/>
  <c r="DY21" i="1" s="1"/>
  <c r="DY20" i="1" s="1"/>
  <c r="DY19" i="1" s="1"/>
  <c r="DY18" i="1" s="1"/>
  <c r="DY17" i="1" s="1"/>
  <c r="DY16" i="1" s="1"/>
  <c r="DY15" i="1" s="1"/>
  <c r="DY14" i="1" s="1"/>
  <c r="DY13" i="1" s="1"/>
  <c r="DY12" i="1" s="1"/>
  <c r="DY11" i="1" s="1"/>
  <c r="DY10" i="1" s="1"/>
  <c r="DY9" i="1" s="1"/>
  <c r="DY8" i="1" s="1"/>
  <c r="DY7" i="1" s="1"/>
  <c r="DY6" i="1" s="1"/>
  <c r="DY5" i="1" s="1"/>
  <c r="DY4" i="1" s="1"/>
  <c r="DY3" i="1" s="1"/>
  <c r="DY2" i="1" s="1"/>
  <c r="DS63" i="1"/>
  <c r="DS62" i="1" s="1"/>
  <c r="DS61" i="1" s="1"/>
  <c r="DS60" i="1" s="1"/>
  <c r="DS59" i="1" s="1"/>
  <c r="DS58" i="1" s="1"/>
  <c r="DS57" i="1" s="1"/>
  <c r="DS56" i="1" s="1"/>
  <c r="DS55" i="1" s="1"/>
  <c r="DS54" i="1" s="1"/>
  <c r="DS53" i="1" s="1"/>
  <c r="DS52" i="1" s="1"/>
  <c r="DS51" i="1" s="1"/>
  <c r="DS50" i="1" s="1"/>
  <c r="DS49" i="1" s="1"/>
  <c r="DS48" i="1" s="1"/>
  <c r="DS47" i="1" s="1"/>
  <c r="DS46" i="1" s="1"/>
  <c r="DS45" i="1" s="1"/>
  <c r="DS44" i="1" s="1"/>
  <c r="DS43" i="1" s="1"/>
  <c r="DS42" i="1" s="1"/>
  <c r="DS41" i="1" s="1"/>
  <c r="DS40" i="1" s="1"/>
  <c r="DS39" i="1" s="1"/>
  <c r="DS38" i="1" s="1"/>
  <c r="DS37" i="1" s="1"/>
  <c r="DS36" i="1" s="1"/>
  <c r="DS35" i="1" s="1"/>
  <c r="DS34" i="1" s="1"/>
  <c r="DS33" i="1" s="1"/>
  <c r="DS32" i="1" s="1"/>
  <c r="DS31" i="1" s="1"/>
  <c r="DS30" i="1" s="1"/>
  <c r="DS29" i="1" s="1"/>
  <c r="DS28" i="1" s="1"/>
  <c r="DS27" i="1" s="1"/>
  <c r="DS26" i="1" s="1"/>
  <c r="DS25" i="1" s="1"/>
  <c r="DS24" i="1" s="1"/>
  <c r="DS23" i="1" s="1"/>
  <c r="DS22" i="1" s="1"/>
  <c r="DS21" i="1" s="1"/>
  <c r="DS20" i="1" s="1"/>
  <c r="DS19" i="1" s="1"/>
  <c r="DS18" i="1" s="1"/>
  <c r="DS17" i="1" s="1"/>
  <c r="DS16" i="1" s="1"/>
  <c r="DS15" i="1" s="1"/>
  <c r="DS14" i="1" s="1"/>
  <c r="DS13" i="1" s="1"/>
  <c r="DS12" i="1" s="1"/>
  <c r="DS11" i="1" s="1"/>
  <c r="DS10" i="1" s="1"/>
  <c r="DS9" i="1" s="1"/>
  <c r="DS8" i="1" s="1"/>
  <c r="DS7" i="1" s="1"/>
  <c r="DS6" i="1" s="1"/>
  <c r="DS5" i="1" s="1"/>
  <c r="DS4" i="1" s="1"/>
  <c r="DS3" i="1" s="1"/>
  <c r="DS2" i="1" s="1"/>
  <c r="DU64" i="1"/>
  <c r="DU65" i="1"/>
  <c r="DU66" i="1"/>
  <c r="DM64" i="1"/>
  <c r="DM63" i="1" s="1"/>
  <c r="DM62" i="1" s="1"/>
  <c r="DM61" i="1" s="1"/>
  <c r="DM60" i="1" s="1"/>
  <c r="DM59" i="1" s="1"/>
  <c r="DM58" i="1" s="1"/>
  <c r="DM57" i="1" s="1"/>
  <c r="DM56" i="1" s="1"/>
  <c r="DM55" i="1" s="1"/>
  <c r="DM54" i="1" s="1"/>
  <c r="DM53" i="1" s="1"/>
  <c r="DM52" i="1" s="1"/>
  <c r="DM51" i="1" s="1"/>
  <c r="DM50" i="1" s="1"/>
  <c r="DM49" i="1" s="1"/>
  <c r="DM48" i="1" s="1"/>
  <c r="DM47" i="1" s="1"/>
  <c r="DM46" i="1" s="1"/>
  <c r="DM45" i="1" s="1"/>
  <c r="DM44" i="1" s="1"/>
  <c r="DM43" i="1" s="1"/>
  <c r="DM42" i="1" s="1"/>
  <c r="DM41" i="1" s="1"/>
  <c r="DM40" i="1" s="1"/>
  <c r="DM39" i="1" s="1"/>
  <c r="DM38" i="1" s="1"/>
  <c r="DM37" i="1" s="1"/>
  <c r="DM36" i="1" s="1"/>
  <c r="DM35" i="1" s="1"/>
  <c r="DM34" i="1" s="1"/>
  <c r="DM33" i="1" s="1"/>
  <c r="DM32" i="1" s="1"/>
  <c r="DM31" i="1" s="1"/>
  <c r="DM30" i="1" s="1"/>
  <c r="DM29" i="1" s="1"/>
  <c r="DM28" i="1" s="1"/>
  <c r="DM27" i="1" s="1"/>
  <c r="DM26" i="1" s="1"/>
  <c r="DM25" i="1" s="1"/>
  <c r="DM24" i="1" s="1"/>
  <c r="DM23" i="1" s="1"/>
  <c r="DM22" i="1" s="1"/>
  <c r="DM21" i="1" s="1"/>
  <c r="DM20" i="1" s="1"/>
  <c r="DM19" i="1" s="1"/>
  <c r="DM18" i="1" s="1"/>
  <c r="DM17" i="1" s="1"/>
  <c r="DM16" i="1" s="1"/>
  <c r="DM15" i="1" s="1"/>
  <c r="DM14" i="1" s="1"/>
  <c r="DM13" i="1" s="1"/>
  <c r="DM12" i="1" s="1"/>
  <c r="DM11" i="1" s="1"/>
  <c r="DM10" i="1" s="1"/>
  <c r="DM9" i="1" s="1"/>
  <c r="DM8" i="1" s="1"/>
  <c r="DM7" i="1" s="1"/>
  <c r="DM6" i="1" s="1"/>
  <c r="DM5" i="1" s="1"/>
  <c r="DM4" i="1" s="1"/>
  <c r="DM3" i="1" s="1"/>
  <c r="DM2" i="1" s="1"/>
  <c r="DG65" i="1"/>
  <c r="DG64" i="1" s="1"/>
  <c r="DG63" i="1" s="1"/>
  <c r="DG62" i="1" s="1"/>
  <c r="DG61" i="1" s="1"/>
  <c r="DG60" i="1" s="1"/>
  <c r="DG59" i="1" s="1"/>
  <c r="DG58" i="1" s="1"/>
  <c r="DG57" i="1" s="1"/>
  <c r="DG56" i="1" s="1"/>
  <c r="DG55" i="1" s="1"/>
  <c r="DG54" i="1" s="1"/>
  <c r="DG53" i="1" s="1"/>
  <c r="DG52" i="1" s="1"/>
  <c r="DG51" i="1" s="1"/>
  <c r="DG50" i="1" s="1"/>
  <c r="DG49" i="1" s="1"/>
  <c r="DG48" i="1" s="1"/>
  <c r="DG47" i="1" s="1"/>
  <c r="DG46" i="1" s="1"/>
  <c r="DG45" i="1" s="1"/>
  <c r="DG44" i="1" s="1"/>
  <c r="DG43" i="1" s="1"/>
  <c r="DG42" i="1" s="1"/>
  <c r="DG41" i="1" s="1"/>
  <c r="DG40" i="1" s="1"/>
  <c r="DG39" i="1" s="1"/>
  <c r="DG38" i="1" s="1"/>
  <c r="DG37" i="1" s="1"/>
  <c r="DG36" i="1" s="1"/>
  <c r="DG35" i="1" s="1"/>
  <c r="DG34" i="1" s="1"/>
  <c r="DG33" i="1" s="1"/>
  <c r="DG32" i="1" s="1"/>
  <c r="DG31" i="1" s="1"/>
  <c r="DG30" i="1" s="1"/>
  <c r="DG29" i="1" s="1"/>
  <c r="DG28" i="1" s="1"/>
  <c r="DG27" i="1" s="1"/>
  <c r="DG26" i="1" s="1"/>
  <c r="DG25" i="1" s="1"/>
  <c r="DG24" i="1" s="1"/>
  <c r="DG23" i="1" s="1"/>
  <c r="DG22" i="1" s="1"/>
  <c r="DG21" i="1" s="1"/>
  <c r="DG20" i="1" s="1"/>
  <c r="DG19" i="1" s="1"/>
  <c r="DG18" i="1" s="1"/>
  <c r="DG17" i="1" s="1"/>
  <c r="DG16" i="1" s="1"/>
  <c r="DG15" i="1" s="1"/>
  <c r="DG14" i="1" s="1"/>
  <c r="DG13" i="1" s="1"/>
  <c r="DG12" i="1" s="1"/>
  <c r="DG11" i="1" s="1"/>
  <c r="DG10" i="1" s="1"/>
  <c r="DG9" i="1" s="1"/>
  <c r="DG8" i="1" s="1"/>
  <c r="DG7" i="1" s="1"/>
  <c r="DG6" i="1" s="1"/>
  <c r="DG5" i="1" s="1"/>
  <c r="DG4" i="1" s="1"/>
  <c r="DG3" i="1" s="1"/>
  <c r="DG2" i="1" s="1"/>
  <c r="DA66" i="1"/>
  <c r="DA65" i="1" s="1"/>
  <c r="DA64" i="1" s="1"/>
  <c r="DA63" i="1" s="1"/>
  <c r="DA62" i="1" s="1"/>
  <c r="DA61" i="1" s="1"/>
  <c r="DA60" i="1" s="1"/>
  <c r="DA59" i="1" s="1"/>
  <c r="DA58" i="1" s="1"/>
  <c r="DA57" i="1" s="1"/>
  <c r="DA56" i="1" s="1"/>
  <c r="DA55" i="1" s="1"/>
  <c r="DA54" i="1" s="1"/>
  <c r="DA53" i="1" s="1"/>
  <c r="DA52" i="1" s="1"/>
  <c r="DA51" i="1" s="1"/>
  <c r="DA50" i="1" s="1"/>
  <c r="DA49" i="1" s="1"/>
  <c r="DA48" i="1" s="1"/>
  <c r="DA47" i="1" s="1"/>
  <c r="DA46" i="1" s="1"/>
  <c r="DA45" i="1" s="1"/>
  <c r="DA44" i="1" s="1"/>
  <c r="DA43" i="1" s="1"/>
  <c r="DA42" i="1" s="1"/>
  <c r="DA41" i="1" s="1"/>
  <c r="DA40" i="1" s="1"/>
  <c r="DA39" i="1" s="1"/>
  <c r="DA38" i="1" s="1"/>
  <c r="DA37" i="1" s="1"/>
  <c r="DA36" i="1" s="1"/>
  <c r="DA35" i="1" s="1"/>
  <c r="DA34" i="1" s="1"/>
  <c r="DA33" i="1" s="1"/>
  <c r="DA32" i="1" s="1"/>
  <c r="DA31" i="1" s="1"/>
  <c r="DA30" i="1" s="1"/>
  <c r="DA29" i="1" s="1"/>
  <c r="DA28" i="1" s="1"/>
  <c r="DA27" i="1" s="1"/>
  <c r="DA26" i="1" s="1"/>
  <c r="DA25" i="1" s="1"/>
  <c r="DA24" i="1" s="1"/>
  <c r="DA23" i="1" s="1"/>
  <c r="DA22" i="1" s="1"/>
  <c r="DA21" i="1" s="1"/>
  <c r="DA20" i="1" s="1"/>
  <c r="DA19" i="1" s="1"/>
  <c r="DA18" i="1" s="1"/>
  <c r="DA17" i="1" s="1"/>
  <c r="DA16" i="1" s="1"/>
  <c r="DA15" i="1" s="1"/>
  <c r="DA14" i="1" s="1"/>
  <c r="DA13" i="1" s="1"/>
  <c r="DA12" i="1" s="1"/>
  <c r="DA11" i="1" s="1"/>
  <c r="DA10" i="1" s="1"/>
  <c r="DA9" i="1" s="1"/>
  <c r="DA8" i="1" s="1"/>
  <c r="DA7" i="1" s="1"/>
  <c r="DA6" i="1" s="1"/>
  <c r="DA5" i="1" s="1"/>
  <c r="DA4" i="1" s="1"/>
  <c r="DA3" i="1" s="1"/>
  <c r="DA2" i="1" s="1"/>
  <c r="DC72" i="1"/>
  <c r="DI72" i="1" s="1"/>
  <c r="DO72" i="1" s="1"/>
  <c r="DU72" i="1" s="1"/>
  <c r="EA72" i="1" s="1"/>
  <c r="EG72" i="1" s="1"/>
  <c r="EM72" i="1" s="1"/>
  <c r="ES72" i="1" s="1"/>
  <c r="EY72" i="1" s="1"/>
  <c r="FE72" i="1" s="1"/>
  <c r="FK72" i="1" s="1"/>
  <c r="FQ72" i="1" s="1"/>
  <c r="FW72" i="1" s="1"/>
  <c r="GC72" i="1" s="1"/>
  <c r="GI72" i="1" s="1"/>
  <c r="GO72" i="1" s="1"/>
  <c r="GU72" i="1" s="1"/>
  <c r="HA72" i="1" s="1"/>
  <c r="HG72" i="1" s="1"/>
  <c r="HM72" i="1" s="1"/>
  <c r="HS72" i="1" s="1"/>
  <c r="HY72" i="1" s="1"/>
  <c r="IE72" i="1" s="1"/>
  <c r="IK72" i="1" s="1"/>
  <c r="IQ72" i="1" s="1"/>
  <c r="IW72" i="1" s="1"/>
  <c r="JC72" i="1" s="1"/>
  <c r="JI72" i="1" s="1"/>
  <c r="JO72" i="1" s="1"/>
  <c r="JU72" i="1" s="1"/>
  <c r="KA72" i="1" s="1"/>
  <c r="KG72" i="1" s="1"/>
  <c r="KM72" i="1" s="1"/>
  <c r="KS72" i="1" s="1"/>
  <c r="KY72" i="1" s="1"/>
  <c r="LE72" i="1" s="1"/>
  <c r="LK72" i="1" s="1"/>
  <c r="LQ72" i="1" s="1"/>
  <c r="LW72" i="1" s="1"/>
  <c r="MC72" i="1" s="1"/>
  <c r="MI72" i="1" s="1"/>
  <c r="MO72" i="1" s="1"/>
  <c r="MU72" i="1" s="1"/>
  <c r="NA72" i="1" s="1"/>
  <c r="NG72" i="1" s="1"/>
  <c r="NM72" i="1" s="1"/>
  <c r="NS72" i="1" s="1"/>
  <c r="NY72" i="1" s="1"/>
  <c r="OE72" i="1" s="1"/>
  <c r="OK72" i="1" s="1"/>
  <c r="OQ72" i="1" s="1"/>
  <c r="OW72" i="1" s="1"/>
  <c r="PC72" i="1" s="1"/>
  <c r="PI72" i="1" s="1"/>
  <c r="PO72" i="1" s="1"/>
  <c r="PU72" i="1" s="1"/>
  <c r="QA72" i="1" s="1"/>
  <c r="QG72" i="1" s="1"/>
  <c r="QM72" i="1" s="1"/>
  <c r="QS72" i="1" s="1"/>
  <c r="CU67" i="1"/>
  <c r="CU66" i="1" s="1"/>
  <c r="CU65" i="1" s="1"/>
  <c r="CU64" i="1" s="1"/>
  <c r="CU63" i="1" s="1"/>
  <c r="CU62" i="1" s="1"/>
  <c r="CU61" i="1" s="1"/>
  <c r="CU60" i="1" s="1"/>
  <c r="CU59" i="1" s="1"/>
  <c r="CU58" i="1" s="1"/>
  <c r="CU57" i="1" s="1"/>
  <c r="CU56" i="1" s="1"/>
  <c r="CU55" i="1" s="1"/>
  <c r="CU54" i="1" s="1"/>
  <c r="CU53" i="1" s="1"/>
  <c r="CU52" i="1" s="1"/>
  <c r="CU51" i="1" s="1"/>
  <c r="CU50" i="1" s="1"/>
  <c r="CU49" i="1" s="1"/>
  <c r="CU48" i="1" s="1"/>
  <c r="CU47" i="1" s="1"/>
  <c r="CU46" i="1" s="1"/>
  <c r="CU45" i="1" s="1"/>
  <c r="CU44" i="1" s="1"/>
  <c r="CU43" i="1" s="1"/>
  <c r="CU42" i="1" s="1"/>
  <c r="CU41" i="1" s="1"/>
  <c r="CU40" i="1" s="1"/>
  <c r="CU39" i="1" s="1"/>
  <c r="CU38" i="1" s="1"/>
  <c r="CU37" i="1" s="1"/>
  <c r="CU36" i="1" s="1"/>
  <c r="CU35" i="1" s="1"/>
  <c r="CU34" i="1" s="1"/>
  <c r="CU33" i="1" s="1"/>
  <c r="CU32" i="1" s="1"/>
  <c r="CU31" i="1" s="1"/>
  <c r="CU30" i="1" s="1"/>
  <c r="CU29" i="1" s="1"/>
  <c r="CU28" i="1" s="1"/>
  <c r="CU27" i="1" s="1"/>
  <c r="CU26" i="1" s="1"/>
  <c r="CU25" i="1" s="1"/>
  <c r="CU24" i="1" s="1"/>
  <c r="CU23" i="1" s="1"/>
  <c r="CU22" i="1" s="1"/>
  <c r="CU21" i="1" s="1"/>
  <c r="CU20" i="1" s="1"/>
  <c r="CU19" i="1" s="1"/>
  <c r="CU18" i="1" s="1"/>
  <c r="CU17" i="1" s="1"/>
  <c r="CU16" i="1" s="1"/>
  <c r="CU15" i="1" s="1"/>
  <c r="CU14" i="1" s="1"/>
  <c r="CU13" i="1" s="1"/>
  <c r="CU12" i="1" s="1"/>
  <c r="CU11" i="1" s="1"/>
  <c r="CU10" i="1" s="1"/>
  <c r="CU9" i="1" s="1"/>
  <c r="CU8" i="1" s="1"/>
  <c r="CU7" i="1" s="1"/>
  <c r="CU6" i="1" s="1"/>
  <c r="CU5" i="1" s="1"/>
  <c r="CU4" i="1" s="1"/>
  <c r="CU3" i="1" s="1"/>
  <c r="CU2" i="1" s="1"/>
  <c r="CO68" i="1"/>
  <c r="CO67" i="1" s="1"/>
  <c r="CO66" i="1" s="1"/>
  <c r="CO65" i="1" s="1"/>
  <c r="CO64" i="1" s="1"/>
  <c r="CO63" i="1" s="1"/>
  <c r="CO62" i="1" s="1"/>
  <c r="CO61" i="1" s="1"/>
  <c r="CO60" i="1" s="1"/>
  <c r="CO59" i="1" s="1"/>
  <c r="CO58" i="1" s="1"/>
  <c r="CO57" i="1" s="1"/>
  <c r="CO56" i="1" s="1"/>
  <c r="CO55" i="1" s="1"/>
  <c r="CO54" i="1" s="1"/>
  <c r="CO53" i="1" s="1"/>
  <c r="CO52" i="1" s="1"/>
  <c r="CO51" i="1" s="1"/>
  <c r="CO50" i="1" s="1"/>
  <c r="CO49" i="1" s="1"/>
  <c r="CO48" i="1" s="1"/>
  <c r="CO47" i="1" s="1"/>
  <c r="CO46" i="1" s="1"/>
  <c r="CO45" i="1" s="1"/>
  <c r="CO44" i="1" s="1"/>
  <c r="CO43" i="1" s="1"/>
  <c r="CO42" i="1" s="1"/>
  <c r="CO41" i="1" s="1"/>
  <c r="CO40" i="1" s="1"/>
  <c r="CO39" i="1" s="1"/>
  <c r="CO38" i="1" s="1"/>
  <c r="CO37" i="1" s="1"/>
  <c r="CO36" i="1" s="1"/>
  <c r="CO35" i="1" s="1"/>
  <c r="CO34" i="1" s="1"/>
  <c r="CO33" i="1" s="1"/>
  <c r="CO32" i="1" s="1"/>
  <c r="CO31" i="1" s="1"/>
  <c r="CO30" i="1" s="1"/>
  <c r="CO29" i="1" s="1"/>
  <c r="CO28" i="1" s="1"/>
  <c r="CO27" i="1" s="1"/>
  <c r="CO26" i="1" s="1"/>
  <c r="CO25" i="1" s="1"/>
  <c r="CO24" i="1" s="1"/>
  <c r="CO23" i="1" s="1"/>
  <c r="CO22" i="1" s="1"/>
  <c r="CO21" i="1" s="1"/>
  <c r="CO20" i="1" s="1"/>
  <c r="CO19" i="1" s="1"/>
  <c r="CO18" i="1" s="1"/>
  <c r="CO17" i="1" s="1"/>
  <c r="CO16" i="1" s="1"/>
  <c r="CO15" i="1" s="1"/>
  <c r="CO14" i="1" s="1"/>
  <c r="CO13" i="1" s="1"/>
  <c r="CO12" i="1" s="1"/>
  <c r="CO11" i="1" s="1"/>
  <c r="CO10" i="1" s="1"/>
  <c r="CO9" i="1" s="1"/>
  <c r="CO8" i="1" s="1"/>
  <c r="CO7" i="1" s="1"/>
  <c r="CO6" i="1" s="1"/>
  <c r="CO5" i="1" s="1"/>
  <c r="CO4" i="1" s="1"/>
  <c r="CO3" i="1" s="1"/>
  <c r="CO2" i="1" s="1"/>
  <c r="G91" i="1"/>
  <c r="K91" i="1" s="1"/>
  <c r="O91" i="1" s="1"/>
  <c r="KL29" i="8" l="1"/>
  <c r="KM30" i="8"/>
  <c r="IQ39" i="9"/>
  <c r="IP38" i="9"/>
  <c r="LJ26" i="8"/>
  <c r="LK27" i="8"/>
  <c r="EX54" i="8"/>
  <c r="EY55" i="8"/>
  <c r="F87" i="8"/>
  <c r="E86" i="8"/>
  <c r="NF18" i="8"/>
  <c r="NG19" i="8"/>
  <c r="IP38" i="8"/>
  <c r="IQ39" i="8"/>
  <c r="KA33" i="8"/>
  <c r="JZ32" i="8"/>
  <c r="OK14" i="8"/>
  <c r="OJ13" i="8"/>
  <c r="HM44" i="8"/>
  <c r="HL43" i="8"/>
  <c r="JH35" i="8"/>
  <c r="JI36" i="8"/>
  <c r="GN47" i="8"/>
  <c r="GO48" i="8"/>
  <c r="KS30" i="9"/>
  <c r="KR29" i="9"/>
  <c r="FJ52" i="8"/>
  <c r="FK53" i="8"/>
  <c r="HG45" i="8"/>
  <c r="HF44" i="8"/>
  <c r="OV11" i="8"/>
  <c r="OW12" i="8"/>
  <c r="IV37" i="8"/>
  <c r="IW38" i="8"/>
  <c r="LP25" i="8"/>
  <c r="LQ26" i="8"/>
  <c r="MN21" i="8"/>
  <c r="MO22" i="8"/>
  <c r="HR42" i="8"/>
  <c r="HS43" i="8"/>
  <c r="NX15" i="8"/>
  <c r="NY16" i="8"/>
  <c r="QS4" i="8"/>
  <c r="QR3" i="8"/>
  <c r="QS3" i="8" s="1"/>
  <c r="JC37" i="8"/>
  <c r="JB36" i="8"/>
  <c r="GZ45" i="8"/>
  <c r="HA46" i="8"/>
  <c r="KY29" i="8"/>
  <c r="KX28" i="8"/>
  <c r="DZ58" i="8"/>
  <c r="EA59" i="8"/>
  <c r="JN34" i="8"/>
  <c r="JO35" i="8"/>
  <c r="CV63" i="8"/>
  <c r="CW64" i="8"/>
  <c r="NR16" i="8"/>
  <c r="NS17" i="8"/>
  <c r="N85" i="8"/>
  <c r="M84" i="8"/>
  <c r="PH9" i="8"/>
  <c r="PI10" i="8"/>
  <c r="OQ13" i="8"/>
  <c r="OP12" i="8"/>
  <c r="KG32" i="8"/>
  <c r="KF31" i="8"/>
  <c r="LE28" i="8"/>
  <c r="LD27" i="8"/>
  <c r="QF5" i="8"/>
  <c r="QG6" i="8"/>
  <c r="NL17" i="8"/>
  <c r="NM18" i="8"/>
  <c r="IK40" i="8"/>
  <c r="IJ39" i="8"/>
  <c r="DI62" i="8"/>
  <c r="DH61" i="8"/>
  <c r="PN8" i="8"/>
  <c r="PO9" i="8"/>
  <c r="FP51" i="8"/>
  <c r="FQ52" i="8"/>
  <c r="GT46" i="8"/>
  <c r="GU47" i="8"/>
  <c r="PU8" i="8"/>
  <c r="PT7" i="8"/>
  <c r="IE41" i="8"/>
  <c r="ID40" i="8"/>
  <c r="GI49" i="8"/>
  <c r="GH48" i="8"/>
  <c r="QL4" i="8"/>
  <c r="QM5" i="8"/>
  <c r="NA20" i="8"/>
  <c r="MZ19" i="8"/>
  <c r="PC11" i="8"/>
  <c r="PB10" i="8"/>
  <c r="DT59" i="8"/>
  <c r="DU60" i="8"/>
  <c r="OE15" i="8"/>
  <c r="OD14" i="8"/>
  <c r="MT20" i="8"/>
  <c r="MU21" i="8"/>
  <c r="QA7" i="8"/>
  <c r="PZ6" i="8"/>
  <c r="HA46" i="9"/>
  <c r="GZ45" i="9"/>
  <c r="CV63" i="7"/>
  <c r="CW64" i="7"/>
  <c r="QA7" i="9"/>
  <c r="PZ6" i="9"/>
  <c r="DI62" i="9"/>
  <c r="DH61" i="9"/>
  <c r="NY16" i="7"/>
  <c r="NX15" i="7"/>
  <c r="FK53" i="9"/>
  <c r="FJ52" i="9"/>
  <c r="HG45" i="7"/>
  <c r="HF44" i="7"/>
  <c r="KM31" i="9"/>
  <c r="KL30" i="9"/>
  <c r="DZ58" i="9"/>
  <c r="EA59" i="9"/>
  <c r="IJ39" i="9"/>
  <c r="IK40" i="9"/>
  <c r="LE28" i="7"/>
  <c r="LD27" i="7"/>
  <c r="IE41" i="9"/>
  <c r="ID40" i="9"/>
  <c r="IV37" i="7"/>
  <c r="IW38" i="7"/>
  <c r="MN21" i="9"/>
  <c r="MO22" i="9"/>
  <c r="E86" i="9"/>
  <c r="F87" i="9"/>
  <c r="FP51" i="9"/>
  <c r="FQ52" i="9"/>
  <c r="LQ26" i="9"/>
  <c r="LP25" i="9"/>
  <c r="QF5" i="9"/>
  <c r="QG6" i="9"/>
  <c r="EX54" i="7"/>
  <c r="EY55" i="7"/>
  <c r="DC63" i="7"/>
  <c r="DB62" i="7"/>
  <c r="LE28" i="9"/>
  <c r="LD27" i="9"/>
  <c r="IV37" i="9"/>
  <c r="IW38" i="9"/>
  <c r="QL4" i="9"/>
  <c r="QM5" i="9"/>
  <c r="KA33" i="7"/>
  <c r="JZ32" i="7"/>
  <c r="E86" i="7"/>
  <c r="F87" i="7"/>
  <c r="HL43" i="7"/>
  <c r="HM44" i="7"/>
  <c r="FQ52" i="7"/>
  <c r="FP51" i="7"/>
  <c r="IK40" i="7"/>
  <c r="IJ39" i="7"/>
  <c r="FE54" i="9"/>
  <c r="FD53" i="9"/>
  <c r="KF31" i="9"/>
  <c r="KG32" i="9"/>
  <c r="DO61" i="7"/>
  <c r="DN60" i="7"/>
  <c r="MB23" i="7"/>
  <c r="MC24" i="7"/>
  <c r="DH61" i="7"/>
  <c r="DI62" i="7"/>
  <c r="HX41" i="7"/>
  <c r="HY42" i="7"/>
  <c r="JT33" i="9"/>
  <c r="JU34" i="9"/>
  <c r="MO22" i="7"/>
  <c r="MN21" i="7"/>
  <c r="FK53" i="7"/>
  <c r="FJ52" i="7"/>
  <c r="KM31" i="7"/>
  <c r="KL30" i="7"/>
  <c r="QR3" i="9"/>
  <c r="QS3" i="9" s="1"/>
  <c r="QS4" i="9"/>
  <c r="PU8" i="9"/>
  <c r="PT7" i="9"/>
  <c r="JO35" i="9"/>
  <c r="JN34" i="9"/>
  <c r="M84" i="7"/>
  <c r="N85" i="7"/>
  <c r="OK14" i="7"/>
  <c r="OJ13" i="7"/>
  <c r="HS43" i="9"/>
  <c r="HR42" i="9"/>
  <c r="DZ58" i="7"/>
  <c r="EA59" i="7"/>
  <c r="KY29" i="7"/>
  <c r="KX28" i="7"/>
  <c r="HL43" i="9"/>
  <c r="HM44" i="9"/>
  <c r="PB10" i="9"/>
  <c r="PC11" i="9"/>
  <c r="DC63" i="9"/>
  <c r="DB62" i="9"/>
  <c r="MZ19" i="9"/>
  <c r="NA20" i="9"/>
  <c r="OE15" i="9"/>
  <c r="OD14" i="9"/>
  <c r="NM18" i="7"/>
  <c r="NL17" i="7"/>
  <c r="GC50" i="7"/>
  <c r="GB49" i="7"/>
  <c r="HR42" i="7"/>
  <c r="HS43" i="7"/>
  <c r="OW12" i="9"/>
  <c r="OV11" i="9"/>
  <c r="OD14" i="7"/>
  <c r="OE15" i="7"/>
  <c r="JU34" i="7"/>
  <c r="JT33" i="7"/>
  <c r="PH9" i="7"/>
  <c r="PI10" i="7"/>
  <c r="KX28" i="9"/>
  <c r="KY29" i="9"/>
  <c r="MU21" i="9"/>
  <c r="MT20" i="9"/>
  <c r="NR16" i="9"/>
  <c r="NS17" i="9"/>
  <c r="PH9" i="9"/>
  <c r="PI10" i="9"/>
  <c r="JH35" i="7"/>
  <c r="JI36" i="7"/>
  <c r="MI23" i="9"/>
  <c r="MH22" i="9"/>
  <c r="NG19" i="7"/>
  <c r="NF18" i="7"/>
  <c r="I85" i="9"/>
  <c r="J86" i="9"/>
  <c r="JC37" i="7"/>
  <c r="JB36" i="7"/>
  <c r="GU47" i="7"/>
  <c r="GT46" i="7"/>
  <c r="NA20" i="7"/>
  <c r="MZ19" i="7"/>
  <c r="PO9" i="7"/>
  <c r="PN8" i="7"/>
  <c r="QR3" i="7"/>
  <c r="QS3" i="7" s="1"/>
  <c r="QS4" i="7"/>
  <c r="EG58" i="9"/>
  <c r="EF57" i="9"/>
  <c r="JB36" i="9"/>
  <c r="JC37" i="9"/>
  <c r="DO61" i="9"/>
  <c r="DN60" i="9"/>
  <c r="OW12" i="7"/>
  <c r="OV11" i="7"/>
  <c r="DU60" i="9"/>
  <c r="DT59" i="9"/>
  <c r="EM57" i="7"/>
  <c r="EL56" i="7"/>
  <c r="GI49" i="9"/>
  <c r="GH48" i="9"/>
  <c r="NM18" i="9"/>
  <c r="NL17" i="9"/>
  <c r="KF31" i="7"/>
  <c r="KG32" i="7"/>
  <c r="GC50" i="9"/>
  <c r="GB49" i="9"/>
  <c r="NG19" i="9"/>
  <c r="NF18" i="9"/>
  <c r="LV24" i="7"/>
  <c r="LW25" i="7"/>
  <c r="MT20" i="7"/>
  <c r="MU21" i="7"/>
  <c r="ES56" i="7"/>
  <c r="ER55" i="7"/>
  <c r="CW64" i="9"/>
  <c r="CV63" i="9"/>
  <c r="MB23" i="9"/>
  <c r="MC24" i="9"/>
  <c r="GO48" i="7"/>
  <c r="GN47" i="7"/>
  <c r="EM57" i="9"/>
  <c r="EL56" i="9"/>
  <c r="PB10" i="7"/>
  <c r="PC11" i="7"/>
  <c r="QA7" i="7"/>
  <c r="PZ6" i="7"/>
  <c r="GI49" i="7"/>
  <c r="GH48" i="7"/>
  <c r="JZ32" i="9"/>
  <c r="KA33" i="9"/>
  <c r="PU8" i="7"/>
  <c r="PT7" i="7"/>
  <c r="FV50" i="9"/>
  <c r="FW51" i="9"/>
  <c r="DT59" i="7"/>
  <c r="DU60" i="7"/>
  <c r="N85" i="9"/>
  <c r="M84" i="9"/>
  <c r="OP12" i="7"/>
  <c r="OQ13" i="7"/>
  <c r="FE54" i="7"/>
  <c r="FD53" i="7"/>
  <c r="OJ13" i="9"/>
  <c r="OK14" i="9"/>
  <c r="GN47" i="9"/>
  <c r="GO48" i="9"/>
  <c r="IQ39" i="7"/>
  <c r="IP38" i="7"/>
  <c r="QL4" i="7"/>
  <c r="QM5" i="7"/>
  <c r="MH22" i="7"/>
  <c r="MI23" i="7"/>
  <c r="EX54" i="9"/>
  <c r="EY55" i="9"/>
  <c r="KR29" i="7"/>
  <c r="KS30" i="7"/>
  <c r="OQ13" i="9"/>
  <c r="OP12" i="9"/>
  <c r="LK27" i="9"/>
  <c r="LJ26" i="9"/>
  <c r="NS17" i="7"/>
  <c r="NR16" i="7"/>
  <c r="HY42" i="9"/>
  <c r="HX41" i="9"/>
  <c r="IE41" i="7"/>
  <c r="ID40" i="7"/>
  <c r="J86" i="7"/>
  <c r="I85" i="7"/>
  <c r="JI36" i="9"/>
  <c r="JH35" i="9"/>
  <c r="QF5" i="7"/>
  <c r="QG6" i="7"/>
  <c r="HA46" i="7"/>
  <c r="GZ45" i="7"/>
  <c r="NY16" i="9"/>
  <c r="NX15" i="9"/>
  <c r="DB61" i="8"/>
  <c r="DC62" i="8"/>
  <c r="FV50" i="7"/>
  <c r="FW51" i="7"/>
  <c r="LV24" i="9"/>
  <c r="LW25" i="9"/>
  <c r="PO9" i="9"/>
  <c r="PN8" i="9"/>
  <c r="HF44" i="9"/>
  <c r="HG45" i="9"/>
  <c r="JN34" i="7"/>
  <c r="JO35" i="7"/>
  <c r="GU47" i="9"/>
  <c r="GT46" i="9"/>
  <c r="LJ26" i="7"/>
  <c r="LK27" i="7"/>
  <c r="LQ26" i="7"/>
  <c r="LP25" i="7"/>
  <c r="U82" i="9"/>
  <c r="V83" i="9"/>
  <c r="R83" i="9"/>
  <c r="Q82" i="9"/>
  <c r="EU2" i="9"/>
  <c r="AC82" i="9"/>
  <c r="AD83" i="9"/>
  <c r="AI91" i="9"/>
  <c r="AG82" i="9"/>
  <c r="ES54" i="9"/>
  <c r="ER53" i="9"/>
  <c r="Z83" i="9"/>
  <c r="Y82" i="9"/>
  <c r="HY41" i="8"/>
  <c r="HX40" i="8"/>
  <c r="FD52" i="8"/>
  <c r="FE53" i="8"/>
  <c r="I83" i="8"/>
  <c r="J84" i="8"/>
  <c r="JT32" i="8"/>
  <c r="JU33" i="8"/>
  <c r="R82" i="8"/>
  <c r="Q81" i="8"/>
  <c r="Z82" i="8"/>
  <c r="Y81" i="8"/>
  <c r="EO2" i="8"/>
  <c r="AM91" i="8"/>
  <c r="AK81" i="8"/>
  <c r="V82" i="8"/>
  <c r="U81" i="8"/>
  <c r="DN57" i="8"/>
  <c r="DO58" i="8"/>
  <c r="ES54" i="8"/>
  <c r="ER53" i="8"/>
  <c r="FW49" i="8"/>
  <c r="FV48" i="8"/>
  <c r="KS28" i="8"/>
  <c r="KR27" i="8"/>
  <c r="EM55" i="8"/>
  <c r="EL54" i="8"/>
  <c r="EG56" i="8"/>
  <c r="EF55" i="8"/>
  <c r="LW23" i="8"/>
  <c r="LV22" i="8"/>
  <c r="MB21" i="8"/>
  <c r="MC22" i="8"/>
  <c r="AD82" i="8"/>
  <c r="AC81" i="8"/>
  <c r="AH82" i="8"/>
  <c r="AG81" i="8"/>
  <c r="MH20" i="8"/>
  <c r="MI21" i="8"/>
  <c r="GB47" i="8"/>
  <c r="GC48" i="8"/>
  <c r="AI91" i="7"/>
  <c r="AG82" i="7"/>
  <c r="R83" i="7"/>
  <c r="Q82" i="7"/>
  <c r="Y82" i="7"/>
  <c r="Z83" i="7"/>
  <c r="EG57" i="7"/>
  <c r="EF56" i="7"/>
  <c r="AC82" i="7"/>
  <c r="AD83" i="7"/>
  <c r="U82" i="7"/>
  <c r="V83" i="7"/>
  <c r="EO2" i="7"/>
  <c r="OD14" i="6"/>
  <c r="OE15" i="6"/>
  <c r="KF31" i="6"/>
  <c r="KG32" i="6"/>
  <c r="Z82" i="6"/>
  <c r="Y81" i="6"/>
  <c r="F87" i="6"/>
  <c r="E86" i="6"/>
  <c r="GO48" i="6"/>
  <c r="GN47" i="6"/>
  <c r="MI23" i="6"/>
  <c r="MH22" i="6"/>
  <c r="FW51" i="6"/>
  <c r="FV50" i="6"/>
  <c r="AK78" i="6"/>
  <c r="AL79" i="6"/>
  <c r="CW64" i="6"/>
  <c r="CV63" i="6"/>
  <c r="IK40" i="6"/>
  <c r="IJ39" i="6"/>
  <c r="MO22" i="6"/>
  <c r="MN21" i="6"/>
  <c r="LE28" i="6"/>
  <c r="LD27" i="6"/>
  <c r="BB75" i="6"/>
  <c r="BA74" i="6"/>
  <c r="HM44" i="6"/>
  <c r="HL43" i="6"/>
  <c r="FK53" i="6"/>
  <c r="FJ52" i="6"/>
  <c r="NM18" i="6"/>
  <c r="NL17" i="6"/>
  <c r="IE41" i="6"/>
  <c r="ID40" i="6"/>
  <c r="BF74" i="6"/>
  <c r="BE73" i="6"/>
  <c r="BZ69" i="6"/>
  <c r="BY68" i="6"/>
  <c r="BV70" i="6"/>
  <c r="BU69" i="6"/>
  <c r="FQ52" i="6"/>
  <c r="FP51" i="6"/>
  <c r="OV11" i="6"/>
  <c r="OW12" i="6"/>
  <c r="JO35" i="6"/>
  <c r="JN34" i="6"/>
  <c r="EA59" i="6"/>
  <c r="DZ58" i="6"/>
  <c r="ER55" i="6"/>
  <c r="ES56" i="6"/>
  <c r="JU34" i="6"/>
  <c r="JT33" i="6"/>
  <c r="IP38" i="6"/>
  <c r="IQ39" i="6"/>
  <c r="NG19" i="6"/>
  <c r="NF18" i="6"/>
  <c r="BN72" i="6"/>
  <c r="BM71" i="6"/>
  <c r="PB10" i="6"/>
  <c r="PC11" i="6"/>
  <c r="LK27" i="6"/>
  <c r="LJ26" i="6"/>
  <c r="AW75" i="6"/>
  <c r="AX76" i="6"/>
  <c r="FE54" i="6"/>
  <c r="FD53" i="6"/>
  <c r="HG45" i="6"/>
  <c r="HF44" i="6"/>
  <c r="CH67" i="6"/>
  <c r="CG66" i="6"/>
  <c r="EX54" i="6"/>
  <c r="EY55" i="6"/>
  <c r="AP78" i="6"/>
  <c r="AO77" i="6"/>
  <c r="MC24" i="6"/>
  <c r="MB23" i="6"/>
  <c r="AC80" i="6"/>
  <c r="AD81" i="6"/>
  <c r="MZ19" i="6"/>
  <c r="NA20" i="6"/>
  <c r="EM57" i="6"/>
  <c r="EL56" i="6"/>
  <c r="OK14" i="6"/>
  <c r="OJ13" i="6"/>
  <c r="JC37" i="6"/>
  <c r="JB36" i="6"/>
  <c r="NX15" i="6"/>
  <c r="NY16" i="6"/>
  <c r="GZ45" i="6"/>
  <c r="HA46" i="6"/>
  <c r="KM31" i="6"/>
  <c r="KL30" i="6"/>
  <c r="HR42" i="6"/>
  <c r="HS43" i="6"/>
  <c r="MU21" i="6"/>
  <c r="MT20" i="6"/>
  <c r="CD68" i="6"/>
  <c r="CC67" i="6"/>
  <c r="PT7" i="6"/>
  <c r="PU8" i="6"/>
  <c r="NR16" i="6"/>
  <c r="NS17" i="6"/>
  <c r="GI49" i="6"/>
  <c r="GH48" i="6"/>
  <c r="J86" i="6"/>
  <c r="I85" i="6"/>
  <c r="R84" i="6"/>
  <c r="Q83" i="6"/>
  <c r="QR3" i="6"/>
  <c r="QS4" i="6"/>
  <c r="BQ70" i="6"/>
  <c r="BR71" i="6"/>
  <c r="DU60" i="6"/>
  <c r="DT59" i="6"/>
  <c r="GC50" i="6"/>
  <c r="GB49" i="6"/>
  <c r="EG58" i="6"/>
  <c r="EF57" i="6"/>
  <c r="DO61" i="6"/>
  <c r="DN60" i="6"/>
  <c r="OQ13" i="6"/>
  <c r="OP12" i="6"/>
  <c r="QM5" i="6"/>
  <c r="QL4" i="6"/>
  <c r="LP25" i="6"/>
  <c r="LQ26" i="6"/>
  <c r="AS76" i="6"/>
  <c r="AT77" i="6"/>
  <c r="AG79" i="6"/>
  <c r="AH80" i="6"/>
  <c r="PZ6" i="6"/>
  <c r="QA7" i="6"/>
  <c r="CP64" i="6"/>
  <c r="CQ65" i="6"/>
  <c r="JZ32" i="6"/>
  <c r="KA33" i="6"/>
  <c r="JI36" i="6"/>
  <c r="JH35" i="6"/>
  <c r="KS30" i="6"/>
  <c r="KR29" i="6"/>
  <c r="PI10" i="6"/>
  <c r="PH9" i="6"/>
  <c r="N85" i="6"/>
  <c r="M84" i="6"/>
  <c r="GT46" i="6"/>
  <c r="GU47" i="6"/>
  <c r="KY29" i="6"/>
  <c r="KX28" i="6"/>
  <c r="V83" i="6"/>
  <c r="U82" i="6"/>
  <c r="BJ73" i="6"/>
  <c r="BI72" i="6"/>
  <c r="PO9" i="6"/>
  <c r="PN8" i="6"/>
  <c r="EU2" i="6"/>
  <c r="LV24" i="6"/>
  <c r="LW25" i="6"/>
  <c r="IV37" i="6"/>
  <c r="IW38" i="6"/>
  <c r="HX41" i="6"/>
  <c r="HY42" i="6"/>
  <c r="DI62" i="6"/>
  <c r="DH61" i="6"/>
  <c r="QG6" i="6"/>
  <c r="QF5" i="6"/>
  <c r="DB62" i="6"/>
  <c r="DC63" i="6"/>
  <c r="CL66" i="6"/>
  <c r="CK65" i="6"/>
  <c r="N5" i="1"/>
  <c r="ER60" i="1"/>
  <c r="ES60" i="1" s="1"/>
  <c r="S91" i="1"/>
  <c r="W91" i="1" s="1"/>
  <c r="AA91" i="1" s="1"/>
  <c r="AE91" i="1" s="1"/>
  <c r="AI91" i="1" s="1"/>
  <c r="AM91" i="1" s="1"/>
  <c r="AQ91" i="1" s="1"/>
  <c r="AU91" i="1" s="1"/>
  <c r="AY91" i="1" s="1"/>
  <c r="BC91" i="1" s="1"/>
  <c r="BG91" i="1" s="1"/>
  <c r="BK91" i="1" s="1"/>
  <c r="BO91" i="1" s="1"/>
  <c r="BS91" i="1" s="1"/>
  <c r="BW91" i="1" s="1"/>
  <c r="CA91" i="1" s="1"/>
  <c r="CE91" i="1" s="1"/>
  <c r="CI91" i="1" s="1"/>
  <c r="CM91" i="1" s="1"/>
  <c r="DE65" i="1"/>
  <c r="DE64" i="1"/>
  <c r="DK64" i="1" s="1"/>
  <c r="DE63" i="1"/>
  <c r="DK63" i="1" s="1"/>
  <c r="DQ63" i="1" s="1"/>
  <c r="DE62" i="1"/>
  <c r="DK62" i="1" s="1"/>
  <c r="DQ62" i="1" s="1"/>
  <c r="DW62" i="1" s="1"/>
  <c r="DE61" i="1"/>
  <c r="DK61" i="1" s="1"/>
  <c r="DQ61" i="1" s="1"/>
  <c r="DW61" i="1" s="1"/>
  <c r="EC61" i="1" s="1"/>
  <c r="EI61" i="1" s="1"/>
  <c r="DE60" i="1"/>
  <c r="DK60" i="1" s="1"/>
  <c r="DQ60" i="1" s="1"/>
  <c r="DW60" i="1" s="1"/>
  <c r="EC60" i="1" s="1"/>
  <c r="EI60" i="1" s="1"/>
  <c r="EO60" i="1" s="1"/>
  <c r="DE59" i="1"/>
  <c r="DK59" i="1" s="1"/>
  <c r="DQ59" i="1" s="1"/>
  <c r="DW59" i="1" s="1"/>
  <c r="EC59" i="1" s="1"/>
  <c r="EI59" i="1" s="1"/>
  <c r="EO59" i="1" s="1"/>
  <c r="DE58" i="1"/>
  <c r="DK58" i="1" s="1"/>
  <c r="DQ58" i="1" s="1"/>
  <c r="DW58" i="1" s="1"/>
  <c r="EC58" i="1" s="1"/>
  <c r="EI58" i="1" s="1"/>
  <c r="EO58" i="1" s="1"/>
  <c r="EU58" i="1" s="1"/>
  <c r="DE57" i="1"/>
  <c r="DK57" i="1" s="1"/>
  <c r="DQ57" i="1" s="1"/>
  <c r="DW57" i="1" s="1"/>
  <c r="EC57" i="1" s="1"/>
  <c r="EI57" i="1" s="1"/>
  <c r="EO57" i="1" s="1"/>
  <c r="EU57" i="1" s="1"/>
  <c r="FA57" i="1" s="1"/>
  <c r="DE56" i="1"/>
  <c r="DK56" i="1" s="1"/>
  <c r="DQ56" i="1" s="1"/>
  <c r="DW56" i="1" s="1"/>
  <c r="EC56" i="1" s="1"/>
  <c r="EI56" i="1" s="1"/>
  <c r="EO56" i="1" s="1"/>
  <c r="EU56" i="1" s="1"/>
  <c r="FA56" i="1" s="1"/>
  <c r="FG56" i="1" s="1"/>
  <c r="DE55" i="1"/>
  <c r="DK55" i="1" s="1"/>
  <c r="DQ55" i="1" s="1"/>
  <c r="DW55" i="1" s="1"/>
  <c r="EC55" i="1" s="1"/>
  <c r="EI55" i="1" s="1"/>
  <c r="EO55" i="1" s="1"/>
  <c r="EU55" i="1" s="1"/>
  <c r="FA55" i="1" s="1"/>
  <c r="FG55" i="1" s="1"/>
  <c r="FM55" i="1" s="1"/>
  <c r="DE54" i="1"/>
  <c r="DK54" i="1" s="1"/>
  <c r="DQ54" i="1" s="1"/>
  <c r="DW54" i="1" s="1"/>
  <c r="EC54" i="1" s="1"/>
  <c r="EI54" i="1" s="1"/>
  <c r="EO54" i="1" s="1"/>
  <c r="EU54" i="1" s="1"/>
  <c r="FA54" i="1" s="1"/>
  <c r="FG54" i="1" s="1"/>
  <c r="FM54" i="1" s="1"/>
  <c r="FS54" i="1" s="1"/>
  <c r="DE53" i="1"/>
  <c r="DK53" i="1" s="1"/>
  <c r="DQ53" i="1" s="1"/>
  <c r="DW53" i="1" s="1"/>
  <c r="EC53" i="1" s="1"/>
  <c r="EI53" i="1" s="1"/>
  <c r="EO53" i="1" s="1"/>
  <c r="EU53" i="1" s="1"/>
  <c r="FA53" i="1" s="1"/>
  <c r="FG53" i="1" s="1"/>
  <c r="FM53" i="1" s="1"/>
  <c r="FS53" i="1" s="1"/>
  <c r="FY53" i="1" s="1"/>
  <c r="DE52" i="1"/>
  <c r="DK52" i="1" s="1"/>
  <c r="DQ52" i="1" s="1"/>
  <c r="DW52" i="1" s="1"/>
  <c r="EC52" i="1" s="1"/>
  <c r="EI52" i="1" s="1"/>
  <c r="EO52" i="1" s="1"/>
  <c r="EU52" i="1" s="1"/>
  <c r="FA52" i="1" s="1"/>
  <c r="FG52" i="1" s="1"/>
  <c r="FM52" i="1" s="1"/>
  <c r="FS52" i="1" s="1"/>
  <c r="FY52" i="1" s="1"/>
  <c r="GE52" i="1" s="1"/>
  <c r="DE51" i="1"/>
  <c r="DK51" i="1" s="1"/>
  <c r="DQ51" i="1" s="1"/>
  <c r="DW51" i="1" s="1"/>
  <c r="EC51" i="1" s="1"/>
  <c r="EI51" i="1" s="1"/>
  <c r="EO51" i="1" s="1"/>
  <c r="EU51" i="1" s="1"/>
  <c r="FA51" i="1" s="1"/>
  <c r="FG51" i="1" s="1"/>
  <c r="FM51" i="1" s="1"/>
  <c r="FS51" i="1" s="1"/>
  <c r="FY51" i="1" s="1"/>
  <c r="GE51" i="1" s="1"/>
  <c r="GK51" i="1" s="1"/>
  <c r="DE50" i="1"/>
  <c r="DK50" i="1" s="1"/>
  <c r="DQ50" i="1" s="1"/>
  <c r="DW50" i="1" s="1"/>
  <c r="EC50" i="1" s="1"/>
  <c r="EI50" i="1" s="1"/>
  <c r="EO50" i="1" s="1"/>
  <c r="EU50" i="1" s="1"/>
  <c r="FA50" i="1" s="1"/>
  <c r="FG50" i="1" s="1"/>
  <c r="FM50" i="1" s="1"/>
  <c r="FS50" i="1" s="1"/>
  <c r="FY50" i="1" s="1"/>
  <c r="GE50" i="1" s="1"/>
  <c r="GK50" i="1" s="1"/>
  <c r="GQ50" i="1" s="1"/>
  <c r="DE49" i="1"/>
  <c r="DK49" i="1" s="1"/>
  <c r="DQ49" i="1" s="1"/>
  <c r="DW49" i="1" s="1"/>
  <c r="EC49" i="1" s="1"/>
  <c r="EI49" i="1" s="1"/>
  <c r="EO49" i="1" s="1"/>
  <c r="EU49" i="1" s="1"/>
  <c r="FA49" i="1" s="1"/>
  <c r="FG49" i="1" s="1"/>
  <c r="FM49" i="1" s="1"/>
  <c r="FS49" i="1" s="1"/>
  <c r="FY49" i="1" s="1"/>
  <c r="GE49" i="1" s="1"/>
  <c r="GK49" i="1" s="1"/>
  <c r="GQ49" i="1" s="1"/>
  <c r="GW49" i="1" s="1"/>
  <c r="DE48" i="1"/>
  <c r="DK48" i="1" s="1"/>
  <c r="DQ48" i="1" s="1"/>
  <c r="DW48" i="1" s="1"/>
  <c r="EC48" i="1" s="1"/>
  <c r="EI48" i="1" s="1"/>
  <c r="EO48" i="1" s="1"/>
  <c r="EU48" i="1" s="1"/>
  <c r="FA48" i="1" s="1"/>
  <c r="FG48" i="1" s="1"/>
  <c r="FM48" i="1" s="1"/>
  <c r="FS48" i="1" s="1"/>
  <c r="FY48" i="1" s="1"/>
  <c r="GE48" i="1" s="1"/>
  <c r="GK48" i="1" s="1"/>
  <c r="GQ48" i="1" s="1"/>
  <c r="GW48" i="1" s="1"/>
  <c r="HC48" i="1" s="1"/>
  <c r="DE47" i="1"/>
  <c r="DK47" i="1" s="1"/>
  <c r="DQ47" i="1" s="1"/>
  <c r="DW47" i="1" s="1"/>
  <c r="EC47" i="1" s="1"/>
  <c r="EI47" i="1" s="1"/>
  <c r="EO47" i="1" s="1"/>
  <c r="EU47" i="1" s="1"/>
  <c r="FA47" i="1" s="1"/>
  <c r="FG47" i="1" s="1"/>
  <c r="FM47" i="1" s="1"/>
  <c r="FS47" i="1" s="1"/>
  <c r="FY47" i="1" s="1"/>
  <c r="GE47" i="1" s="1"/>
  <c r="GK47" i="1" s="1"/>
  <c r="GQ47" i="1" s="1"/>
  <c r="GW47" i="1" s="1"/>
  <c r="HC47" i="1" s="1"/>
  <c r="HI47" i="1" s="1"/>
  <c r="DE46" i="1"/>
  <c r="DK46" i="1" s="1"/>
  <c r="DQ46" i="1" s="1"/>
  <c r="DW46" i="1" s="1"/>
  <c r="EC46" i="1" s="1"/>
  <c r="EI46" i="1" s="1"/>
  <c r="EO46" i="1" s="1"/>
  <c r="EU46" i="1" s="1"/>
  <c r="FA46" i="1" s="1"/>
  <c r="FG46" i="1" s="1"/>
  <c r="FM46" i="1" s="1"/>
  <c r="FS46" i="1" s="1"/>
  <c r="FY46" i="1" s="1"/>
  <c r="GE46" i="1" s="1"/>
  <c r="GK46" i="1" s="1"/>
  <c r="GQ46" i="1" s="1"/>
  <c r="GW46" i="1" s="1"/>
  <c r="HC46" i="1" s="1"/>
  <c r="HI46" i="1" s="1"/>
  <c r="HO46" i="1" s="1"/>
  <c r="DE45" i="1"/>
  <c r="DK45" i="1" s="1"/>
  <c r="DQ45" i="1" s="1"/>
  <c r="DW45" i="1" s="1"/>
  <c r="EC45" i="1" s="1"/>
  <c r="EI45" i="1" s="1"/>
  <c r="EO45" i="1" s="1"/>
  <c r="EU45" i="1" s="1"/>
  <c r="FA45" i="1" s="1"/>
  <c r="FG45" i="1" s="1"/>
  <c r="FM45" i="1" s="1"/>
  <c r="FS45" i="1" s="1"/>
  <c r="FY45" i="1" s="1"/>
  <c r="GE45" i="1" s="1"/>
  <c r="GK45" i="1" s="1"/>
  <c r="GQ45" i="1" s="1"/>
  <c r="GW45" i="1" s="1"/>
  <c r="HC45" i="1" s="1"/>
  <c r="HI45" i="1" s="1"/>
  <c r="HO45" i="1" s="1"/>
  <c r="HU45" i="1" s="1"/>
  <c r="DE44" i="1"/>
  <c r="DK44" i="1" s="1"/>
  <c r="DQ44" i="1" s="1"/>
  <c r="DW44" i="1" s="1"/>
  <c r="EC44" i="1" s="1"/>
  <c r="EI44" i="1" s="1"/>
  <c r="EO44" i="1" s="1"/>
  <c r="EU44" i="1" s="1"/>
  <c r="FA44" i="1" s="1"/>
  <c r="FG44" i="1" s="1"/>
  <c r="FM44" i="1" s="1"/>
  <c r="FS44" i="1" s="1"/>
  <c r="FY44" i="1" s="1"/>
  <c r="GE44" i="1" s="1"/>
  <c r="GK44" i="1" s="1"/>
  <c r="GQ44" i="1" s="1"/>
  <c r="GW44" i="1" s="1"/>
  <c r="HC44" i="1" s="1"/>
  <c r="HI44" i="1" s="1"/>
  <c r="HO44" i="1" s="1"/>
  <c r="HU44" i="1" s="1"/>
  <c r="IA44" i="1" s="1"/>
  <c r="DE43" i="1"/>
  <c r="DK43" i="1" s="1"/>
  <c r="DQ43" i="1" s="1"/>
  <c r="DW43" i="1" s="1"/>
  <c r="EC43" i="1" s="1"/>
  <c r="EI43" i="1" s="1"/>
  <c r="EO43" i="1" s="1"/>
  <c r="EU43" i="1" s="1"/>
  <c r="FA43" i="1" s="1"/>
  <c r="FG43" i="1" s="1"/>
  <c r="FM43" i="1" s="1"/>
  <c r="FS43" i="1" s="1"/>
  <c r="FY43" i="1" s="1"/>
  <c r="GE43" i="1" s="1"/>
  <c r="GK43" i="1" s="1"/>
  <c r="GQ43" i="1" s="1"/>
  <c r="GW43" i="1" s="1"/>
  <c r="HC43" i="1" s="1"/>
  <c r="HI43" i="1" s="1"/>
  <c r="HO43" i="1" s="1"/>
  <c r="HU43" i="1" s="1"/>
  <c r="IA43" i="1" s="1"/>
  <c r="IG43" i="1" s="1"/>
  <c r="DE42" i="1"/>
  <c r="DK42" i="1" s="1"/>
  <c r="DQ42" i="1" s="1"/>
  <c r="DW42" i="1" s="1"/>
  <c r="EC42" i="1" s="1"/>
  <c r="EI42" i="1" s="1"/>
  <c r="EO42" i="1" s="1"/>
  <c r="EU42" i="1" s="1"/>
  <c r="FA42" i="1" s="1"/>
  <c r="FG42" i="1" s="1"/>
  <c r="FM42" i="1" s="1"/>
  <c r="FS42" i="1" s="1"/>
  <c r="FY42" i="1" s="1"/>
  <c r="GE42" i="1" s="1"/>
  <c r="GK42" i="1" s="1"/>
  <c r="GQ42" i="1" s="1"/>
  <c r="GW42" i="1" s="1"/>
  <c r="HC42" i="1" s="1"/>
  <c r="HI42" i="1" s="1"/>
  <c r="HO42" i="1" s="1"/>
  <c r="HU42" i="1" s="1"/>
  <c r="IA42" i="1" s="1"/>
  <c r="IG42" i="1" s="1"/>
  <c r="IM42" i="1" s="1"/>
  <c r="DE41" i="1"/>
  <c r="DK41" i="1" s="1"/>
  <c r="DQ41" i="1" s="1"/>
  <c r="DW41" i="1" s="1"/>
  <c r="EC41" i="1" s="1"/>
  <c r="EI41" i="1" s="1"/>
  <c r="EO41" i="1" s="1"/>
  <c r="EU41" i="1" s="1"/>
  <c r="FA41" i="1" s="1"/>
  <c r="FG41" i="1" s="1"/>
  <c r="FM41" i="1" s="1"/>
  <c r="FS41" i="1" s="1"/>
  <c r="FY41" i="1" s="1"/>
  <c r="GE41" i="1" s="1"/>
  <c r="GK41" i="1" s="1"/>
  <c r="GQ41" i="1" s="1"/>
  <c r="GW41" i="1" s="1"/>
  <c r="HC41" i="1" s="1"/>
  <c r="HI41" i="1" s="1"/>
  <c r="HO41" i="1" s="1"/>
  <c r="HU41" i="1" s="1"/>
  <c r="IA41" i="1" s="1"/>
  <c r="IG41" i="1" s="1"/>
  <c r="IM41" i="1" s="1"/>
  <c r="IS41" i="1" s="1"/>
  <c r="DE40" i="1"/>
  <c r="DK40" i="1" s="1"/>
  <c r="DQ40" i="1" s="1"/>
  <c r="DW40" i="1" s="1"/>
  <c r="EC40" i="1" s="1"/>
  <c r="EI40" i="1" s="1"/>
  <c r="EO40" i="1" s="1"/>
  <c r="EU40" i="1" s="1"/>
  <c r="FA40" i="1" s="1"/>
  <c r="FG40" i="1" s="1"/>
  <c r="FM40" i="1" s="1"/>
  <c r="FS40" i="1" s="1"/>
  <c r="FY40" i="1" s="1"/>
  <c r="GE40" i="1" s="1"/>
  <c r="GK40" i="1" s="1"/>
  <c r="GQ40" i="1" s="1"/>
  <c r="GW40" i="1" s="1"/>
  <c r="HC40" i="1" s="1"/>
  <c r="HI40" i="1" s="1"/>
  <c r="HO40" i="1" s="1"/>
  <c r="HU40" i="1" s="1"/>
  <c r="IA40" i="1" s="1"/>
  <c r="IG40" i="1" s="1"/>
  <c r="IM40" i="1" s="1"/>
  <c r="IS40" i="1" s="1"/>
  <c r="IY40" i="1" s="1"/>
  <c r="DE39" i="1"/>
  <c r="DK39" i="1" s="1"/>
  <c r="DQ39" i="1" s="1"/>
  <c r="DW39" i="1" s="1"/>
  <c r="EC39" i="1" s="1"/>
  <c r="EI39" i="1" s="1"/>
  <c r="EO39" i="1" s="1"/>
  <c r="EU39" i="1" s="1"/>
  <c r="FA39" i="1" s="1"/>
  <c r="FG39" i="1" s="1"/>
  <c r="FM39" i="1" s="1"/>
  <c r="FS39" i="1" s="1"/>
  <c r="FY39" i="1" s="1"/>
  <c r="GE39" i="1" s="1"/>
  <c r="GK39" i="1" s="1"/>
  <c r="GQ39" i="1" s="1"/>
  <c r="GW39" i="1" s="1"/>
  <c r="HC39" i="1" s="1"/>
  <c r="HI39" i="1" s="1"/>
  <c r="HO39" i="1" s="1"/>
  <c r="HU39" i="1" s="1"/>
  <c r="IA39" i="1" s="1"/>
  <c r="IG39" i="1" s="1"/>
  <c r="IM39" i="1" s="1"/>
  <c r="IS39" i="1" s="1"/>
  <c r="IY39" i="1" s="1"/>
  <c r="JE39" i="1" s="1"/>
  <c r="DE38" i="1"/>
  <c r="DK38" i="1" s="1"/>
  <c r="DQ38" i="1" s="1"/>
  <c r="DW38" i="1" s="1"/>
  <c r="EC38" i="1" s="1"/>
  <c r="EI38" i="1" s="1"/>
  <c r="EO38" i="1" s="1"/>
  <c r="EU38" i="1" s="1"/>
  <c r="FA38" i="1" s="1"/>
  <c r="FG38" i="1" s="1"/>
  <c r="FM38" i="1" s="1"/>
  <c r="FS38" i="1" s="1"/>
  <c r="FY38" i="1" s="1"/>
  <c r="GE38" i="1" s="1"/>
  <c r="GK38" i="1" s="1"/>
  <c r="GQ38" i="1" s="1"/>
  <c r="GW38" i="1" s="1"/>
  <c r="HC38" i="1" s="1"/>
  <c r="HI38" i="1" s="1"/>
  <c r="HO38" i="1" s="1"/>
  <c r="HU38" i="1" s="1"/>
  <c r="IA38" i="1" s="1"/>
  <c r="IG38" i="1" s="1"/>
  <c r="IM38" i="1" s="1"/>
  <c r="IS38" i="1" s="1"/>
  <c r="IY38" i="1" s="1"/>
  <c r="JE38" i="1" s="1"/>
  <c r="JK38" i="1" s="1"/>
  <c r="DE37" i="1"/>
  <c r="DK37" i="1" s="1"/>
  <c r="DQ37" i="1" s="1"/>
  <c r="DW37" i="1" s="1"/>
  <c r="EC37" i="1" s="1"/>
  <c r="EI37" i="1" s="1"/>
  <c r="EO37" i="1" s="1"/>
  <c r="EU37" i="1" s="1"/>
  <c r="FA37" i="1" s="1"/>
  <c r="FG37" i="1" s="1"/>
  <c r="FM37" i="1" s="1"/>
  <c r="FS37" i="1" s="1"/>
  <c r="FY37" i="1" s="1"/>
  <c r="GE37" i="1" s="1"/>
  <c r="GK37" i="1" s="1"/>
  <c r="GQ37" i="1" s="1"/>
  <c r="GW37" i="1" s="1"/>
  <c r="HC37" i="1" s="1"/>
  <c r="HI37" i="1" s="1"/>
  <c r="HO37" i="1" s="1"/>
  <c r="HU37" i="1" s="1"/>
  <c r="IA37" i="1" s="1"/>
  <c r="IG37" i="1" s="1"/>
  <c r="IM37" i="1" s="1"/>
  <c r="IS37" i="1" s="1"/>
  <c r="IY37" i="1" s="1"/>
  <c r="JE37" i="1" s="1"/>
  <c r="JK37" i="1" s="1"/>
  <c r="JQ37" i="1" s="1"/>
  <c r="DE36" i="1"/>
  <c r="DK36" i="1" s="1"/>
  <c r="DQ36" i="1" s="1"/>
  <c r="DW36" i="1" s="1"/>
  <c r="EC36" i="1" s="1"/>
  <c r="EI36" i="1" s="1"/>
  <c r="EO36" i="1" s="1"/>
  <c r="EU36" i="1" s="1"/>
  <c r="FA36" i="1" s="1"/>
  <c r="FG36" i="1" s="1"/>
  <c r="FM36" i="1" s="1"/>
  <c r="FS36" i="1" s="1"/>
  <c r="FY36" i="1" s="1"/>
  <c r="GE36" i="1" s="1"/>
  <c r="GK36" i="1" s="1"/>
  <c r="GQ36" i="1" s="1"/>
  <c r="GW36" i="1" s="1"/>
  <c r="HC36" i="1" s="1"/>
  <c r="HI36" i="1" s="1"/>
  <c r="HO36" i="1" s="1"/>
  <c r="HU36" i="1" s="1"/>
  <c r="IA36" i="1" s="1"/>
  <c r="IG36" i="1" s="1"/>
  <c r="IM36" i="1" s="1"/>
  <c r="IS36" i="1" s="1"/>
  <c r="IY36" i="1" s="1"/>
  <c r="JE36" i="1" s="1"/>
  <c r="JK36" i="1" s="1"/>
  <c r="JQ36" i="1" s="1"/>
  <c r="JW36" i="1" s="1"/>
  <c r="DE35" i="1"/>
  <c r="DK35" i="1" s="1"/>
  <c r="DQ35" i="1" s="1"/>
  <c r="DW35" i="1" s="1"/>
  <c r="EC35" i="1" s="1"/>
  <c r="EI35" i="1" s="1"/>
  <c r="EO35" i="1" s="1"/>
  <c r="EU35" i="1" s="1"/>
  <c r="FA35" i="1" s="1"/>
  <c r="FG35" i="1" s="1"/>
  <c r="FM35" i="1" s="1"/>
  <c r="FS35" i="1" s="1"/>
  <c r="FY35" i="1" s="1"/>
  <c r="GE35" i="1" s="1"/>
  <c r="GK35" i="1" s="1"/>
  <c r="GQ35" i="1" s="1"/>
  <c r="GW35" i="1" s="1"/>
  <c r="HC35" i="1" s="1"/>
  <c r="HI35" i="1" s="1"/>
  <c r="HO35" i="1" s="1"/>
  <c r="HU35" i="1" s="1"/>
  <c r="IA35" i="1" s="1"/>
  <c r="IG35" i="1" s="1"/>
  <c r="IM35" i="1" s="1"/>
  <c r="IS35" i="1" s="1"/>
  <c r="IY35" i="1" s="1"/>
  <c r="JE35" i="1" s="1"/>
  <c r="JK35" i="1" s="1"/>
  <c r="JQ35" i="1" s="1"/>
  <c r="JW35" i="1" s="1"/>
  <c r="KC35" i="1" s="1"/>
  <c r="DE34" i="1"/>
  <c r="DK34" i="1" s="1"/>
  <c r="DQ34" i="1" s="1"/>
  <c r="DW34" i="1" s="1"/>
  <c r="EC34" i="1" s="1"/>
  <c r="EI34" i="1" s="1"/>
  <c r="EO34" i="1" s="1"/>
  <c r="EU34" i="1" s="1"/>
  <c r="FA34" i="1" s="1"/>
  <c r="FG34" i="1" s="1"/>
  <c r="FM34" i="1" s="1"/>
  <c r="FS34" i="1" s="1"/>
  <c r="FY34" i="1" s="1"/>
  <c r="GE34" i="1" s="1"/>
  <c r="GK34" i="1" s="1"/>
  <c r="GQ34" i="1" s="1"/>
  <c r="GW34" i="1" s="1"/>
  <c r="HC34" i="1" s="1"/>
  <c r="HI34" i="1" s="1"/>
  <c r="HO34" i="1" s="1"/>
  <c r="HU34" i="1" s="1"/>
  <c r="IA34" i="1" s="1"/>
  <c r="IG34" i="1" s="1"/>
  <c r="IM34" i="1" s="1"/>
  <c r="IS34" i="1" s="1"/>
  <c r="IY34" i="1" s="1"/>
  <c r="JE34" i="1" s="1"/>
  <c r="JK34" i="1" s="1"/>
  <c r="JQ34" i="1" s="1"/>
  <c r="JW34" i="1" s="1"/>
  <c r="KC34" i="1" s="1"/>
  <c r="KI34" i="1" s="1"/>
  <c r="DE33" i="1"/>
  <c r="DK33" i="1" s="1"/>
  <c r="DQ33" i="1" s="1"/>
  <c r="DW33" i="1" s="1"/>
  <c r="EC33" i="1" s="1"/>
  <c r="EI33" i="1" s="1"/>
  <c r="EO33" i="1" s="1"/>
  <c r="EU33" i="1" s="1"/>
  <c r="FA33" i="1" s="1"/>
  <c r="FG33" i="1" s="1"/>
  <c r="FM33" i="1" s="1"/>
  <c r="FS33" i="1" s="1"/>
  <c r="FY33" i="1" s="1"/>
  <c r="GE33" i="1" s="1"/>
  <c r="GK33" i="1" s="1"/>
  <c r="GQ33" i="1" s="1"/>
  <c r="GW33" i="1" s="1"/>
  <c r="HC33" i="1" s="1"/>
  <c r="HI33" i="1" s="1"/>
  <c r="HO33" i="1" s="1"/>
  <c r="HU33" i="1" s="1"/>
  <c r="IA33" i="1" s="1"/>
  <c r="IG33" i="1" s="1"/>
  <c r="IM33" i="1" s="1"/>
  <c r="IS33" i="1" s="1"/>
  <c r="IY33" i="1" s="1"/>
  <c r="JE33" i="1" s="1"/>
  <c r="JK33" i="1" s="1"/>
  <c r="JQ33" i="1" s="1"/>
  <c r="JW33" i="1" s="1"/>
  <c r="KC33" i="1" s="1"/>
  <c r="KI33" i="1" s="1"/>
  <c r="KO33" i="1" s="1"/>
  <c r="DE32" i="1"/>
  <c r="DK32" i="1" s="1"/>
  <c r="DQ32" i="1" s="1"/>
  <c r="DW32" i="1" s="1"/>
  <c r="EC32" i="1" s="1"/>
  <c r="EI32" i="1" s="1"/>
  <c r="EO32" i="1" s="1"/>
  <c r="EU32" i="1" s="1"/>
  <c r="FA32" i="1" s="1"/>
  <c r="FG32" i="1" s="1"/>
  <c r="FM32" i="1" s="1"/>
  <c r="FS32" i="1" s="1"/>
  <c r="FY32" i="1" s="1"/>
  <c r="GE32" i="1" s="1"/>
  <c r="GK32" i="1" s="1"/>
  <c r="GQ32" i="1" s="1"/>
  <c r="GW32" i="1" s="1"/>
  <c r="HC32" i="1" s="1"/>
  <c r="HI32" i="1" s="1"/>
  <c r="HO32" i="1" s="1"/>
  <c r="HU32" i="1" s="1"/>
  <c r="IA32" i="1" s="1"/>
  <c r="IG32" i="1" s="1"/>
  <c r="IM32" i="1" s="1"/>
  <c r="IS32" i="1" s="1"/>
  <c r="IY32" i="1" s="1"/>
  <c r="JE32" i="1" s="1"/>
  <c r="JK32" i="1" s="1"/>
  <c r="JQ32" i="1" s="1"/>
  <c r="JW32" i="1" s="1"/>
  <c r="KC32" i="1" s="1"/>
  <c r="KI32" i="1" s="1"/>
  <c r="KO32" i="1" s="1"/>
  <c r="KU32" i="1" s="1"/>
  <c r="DE31" i="1"/>
  <c r="DK31" i="1" s="1"/>
  <c r="DQ31" i="1" s="1"/>
  <c r="DW31" i="1" s="1"/>
  <c r="EC31" i="1" s="1"/>
  <c r="EI31" i="1" s="1"/>
  <c r="EO31" i="1" s="1"/>
  <c r="EU31" i="1" s="1"/>
  <c r="FA31" i="1" s="1"/>
  <c r="FG31" i="1" s="1"/>
  <c r="FM31" i="1" s="1"/>
  <c r="FS31" i="1" s="1"/>
  <c r="FY31" i="1" s="1"/>
  <c r="GE31" i="1" s="1"/>
  <c r="GK31" i="1" s="1"/>
  <c r="GQ31" i="1" s="1"/>
  <c r="GW31" i="1" s="1"/>
  <c r="HC31" i="1" s="1"/>
  <c r="HI31" i="1" s="1"/>
  <c r="HO31" i="1" s="1"/>
  <c r="HU31" i="1" s="1"/>
  <c r="IA31" i="1" s="1"/>
  <c r="IG31" i="1" s="1"/>
  <c r="IM31" i="1" s="1"/>
  <c r="IS31" i="1" s="1"/>
  <c r="IY31" i="1" s="1"/>
  <c r="JE31" i="1" s="1"/>
  <c r="JK31" i="1" s="1"/>
  <c r="JQ31" i="1" s="1"/>
  <c r="JW31" i="1" s="1"/>
  <c r="KC31" i="1" s="1"/>
  <c r="KI31" i="1" s="1"/>
  <c r="KO31" i="1" s="1"/>
  <c r="KU31" i="1" s="1"/>
  <c r="LA31" i="1" s="1"/>
  <c r="DE30" i="1"/>
  <c r="DK30" i="1" s="1"/>
  <c r="DQ30" i="1" s="1"/>
  <c r="DW30" i="1" s="1"/>
  <c r="EC30" i="1" s="1"/>
  <c r="EI30" i="1" s="1"/>
  <c r="EO30" i="1" s="1"/>
  <c r="EU30" i="1" s="1"/>
  <c r="FA30" i="1" s="1"/>
  <c r="FG30" i="1" s="1"/>
  <c r="FM30" i="1" s="1"/>
  <c r="FS30" i="1" s="1"/>
  <c r="FY30" i="1" s="1"/>
  <c r="GE30" i="1" s="1"/>
  <c r="GK30" i="1" s="1"/>
  <c r="GQ30" i="1" s="1"/>
  <c r="GW30" i="1" s="1"/>
  <c r="HC30" i="1" s="1"/>
  <c r="HI30" i="1" s="1"/>
  <c r="HO30" i="1" s="1"/>
  <c r="HU30" i="1" s="1"/>
  <c r="IA30" i="1" s="1"/>
  <c r="IG30" i="1" s="1"/>
  <c r="IM30" i="1" s="1"/>
  <c r="IS30" i="1" s="1"/>
  <c r="IY30" i="1" s="1"/>
  <c r="JE30" i="1" s="1"/>
  <c r="JK30" i="1" s="1"/>
  <c r="JQ30" i="1" s="1"/>
  <c r="JW30" i="1" s="1"/>
  <c r="KC30" i="1" s="1"/>
  <c r="KI30" i="1" s="1"/>
  <c r="KO30" i="1" s="1"/>
  <c r="KU30" i="1" s="1"/>
  <c r="LA30" i="1" s="1"/>
  <c r="LG30" i="1" s="1"/>
  <c r="DE29" i="1"/>
  <c r="DK29" i="1" s="1"/>
  <c r="DQ29" i="1" s="1"/>
  <c r="DW29" i="1" s="1"/>
  <c r="EC29" i="1" s="1"/>
  <c r="EI29" i="1" s="1"/>
  <c r="EO29" i="1" s="1"/>
  <c r="EU29" i="1" s="1"/>
  <c r="FA29" i="1" s="1"/>
  <c r="FG29" i="1" s="1"/>
  <c r="FM29" i="1" s="1"/>
  <c r="FS29" i="1" s="1"/>
  <c r="FY29" i="1" s="1"/>
  <c r="GE29" i="1" s="1"/>
  <c r="GK29" i="1" s="1"/>
  <c r="GQ29" i="1" s="1"/>
  <c r="GW29" i="1" s="1"/>
  <c r="HC29" i="1" s="1"/>
  <c r="HI29" i="1" s="1"/>
  <c r="HO29" i="1" s="1"/>
  <c r="HU29" i="1" s="1"/>
  <c r="IA29" i="1" s="1"/>
  <c r="IG29" i="1" s="1"/>
  <c r="IM29" i="1" s="1"/>
  <c r="IS29" i="1" s="1"/>
  <c r="IY29" i="1" s="1"/>
  <c r="JE29" i="1" s="1"/>
  <c r="JK29" i="1" s="1"/>
  <c r="JQ29" i="1" s="1"/>
  <c r="JW29" i="1" s="1"/>
  <c r="KC29" i="1" s="1"/>
  <c r="KI29" i="1" s="1"/>
  <c r="KO29" i="1" s="1"/>
  <c r="KU29" i="1" s="1"/>
  <c r="LA29" i="1" s="1"/>
  <c r="LG29" i="1" s="1"/>
  <c r="LM29" i="1" s="1"/>
  <c r="DE28" i="1"/>
  <c r="DK28" i="1" s="1"/>
  <c r="DQ28" i="1" s="1"/>
  <c r="DW28" i="1" s="1"/>
  <c r="EC28" i="1" s="1"/>
  <c r="EI28" i="1" s="1"/>
  <c r="EO28" i="1" s="1"/>
  <c r="EU28" i="1" s="1"/>
  <c r="FA28" i="1" s="1"/>
  <c r="FG28" i="1" s="1"/>
  <c r="FM28" i="1" s="1"/>
  <c r="FS28" i="1" s="1"/>
  <c r="FY28" i="1" s="1"/>
  <c r="GE28" i="1" s="1"/>
  <c r="GK28" i="1" s="1"/>
  <c r="GQ28" i="1" s="1"/>
  <c r="GW28" i="1" s="1"/>
  <c r="HC28" i="1" s="1"/>
  <c r="HI28" i="1" s="1"/>
  <c r="HO28" i="1" s="1"/>
  <c r="HU28" i="1" s="1"/>
  <c r="IA28" i="1" s="1"/>
  <c r="IG28" i="1" s="1"/>
  <c r="IM28" i="1" s="1"/>
  <c r="IS28" i="1" s="1"/>
  <c r="IY28" i="1" s="1"/>
  <c r="JE28" i="1" s="1"/>
  <c r="JK28" i="1" s="1"/>
  <c r="JQ28" i="1" s="1"/>
  <c r="JW28" i="1" s="1"/>
  <c r="KC28" i="1" s="1"/>
  <c r="KI28" i="1" s="1"/>
  <c r="KO28" i="1" s="1"/>
  <c r="KU28" i="1" s="1"/>
  <c r="LA28" i="1" s="1"/>
  <c r="LG28" i="1" s="1"/>
  <c r="LM28" i="1" s="1"/>
  <c r="LS28" i="1" s="1"/>
  <c r="DE27" i="1"/>
  <c r="DK27" i="1" s="1"/>
  <c r="DQ27" i="1" s="1"/>
  <c r="DW27" i="1" s="1"/>
  <c r="EC27" i="1" s="1"/>
  <c r="EI27" i="1" s="1"/>
  <c r="EO27" i="1" s="1"/>
  <c r="EU27" i="1" s="1"/>
  <c r="FA27" i="1" s="1"/>
  <c r="FG27" i="1" s="1"/>
  <c r="FM27" i="1" s="1"/>
  <c r="FS27" i="1" s="1"/>
  <c r="FY27" i="1" s="1"/>
  <c r="GE27" i="1" s="1"/>
  <c r="GK27" i="1" s="1"/>
  <c r="GQ27" i="1" s="1"/>
  <c r="GW27" i="1" s="1"/>
  <c r="HC27" i="1" s="1"/>
  <c r="HI27" i="1" s="1"/>
  <c r="HO27" i="1" s="1"/>
  <c r="HU27" i="1" s="1"/>
  <c r="IA27" i="1" s="1"/>
  <c r="IG27" i="1" s="1"/>
  <c r="IM27" i="1" s="1"/>
  <c r="IS27" i="1" s="1"/>
  <c r="IY27" i="1" s="1"/>
  <c r="JE27" i="1" s="1"/>
  <c r="JK27" i="1" s="1"/>
  <c r="JQ27" i="1" s="1"/>
  <c r="JW27" i="1" s="1"/>
  <c r="KC27" i="1" s="1"/>
  <c r="KI27" i="1" s="1"/>
  <c r="KO27" i="1" s="1"/>
  <c r="KU27" i="1" s="1"/>
  <c r="LA27" i="1" s="1"/>
  <c r="LG27" i="1" s="1"/>
  <c r="LM27" i="1" s="1"/>
  <c r="LS27" i="1" s="1"/>
  <c r="LY27" i="1" s="1"/>
  <c r="DE26" i="1"/>
  <c r="DK26" i="1" s="1"/>
  <c r="DQ26" i="1" s="1"/>
  <c r="DW26" i="1" s="1"/>
  <c r="EC26" i="1" s="1"/>
  <c r="EI26" i="1" s="1"/>
  <c r="EO26" i="1" s="1"/>
  <c r="EU26" i="1" s="1"/>
  <c r="FA26" i="1" s="1"/>
  <c r="FG26" i="1" s="1"/>
  <c r="FM26" i="1" s="1"/>
  <c r="FS26" i="1" s="1"/>
  <c r="FY26" i="1" s="1"/>
  <c r="GE26" i="1" s="1"/>
  <c r="GK26" i="1" s="1"/>
  <c r="GQ26" i="1" s="1"/>
  <c r="GW26" i="1" s="1"/>
  <c r="HC26" i="1" s="1"/>
  <c r="HI26" i="1" s="1"/>
  <c r="HO26" i="1" s="1"/>
  <c r="HU26" i="1" s="1"/>
  <c r="IA26" i="1" s="1"/>
  <c r="IG26" i="1" s="1"/>
  <c r="IM26" i="1" s="1"/>
  <c r="IS26" i="1" s="1"/>
  <c r="IY26" i="1" s="1"/>
  <c r="JE26" i="1" s="1"/>
  <c r="JK26" i="1" s="1"/>
  <c r="JQ26" i="1" s="1"/>
  <c r="JW26" i="1" s="1"/>
  <c r="KC26" i="1" s="1"/>
  <c r="KI26" i="1" s="1"/>
  <c r="KO26" i="1" s="1"/>
  <c r="KU26" i="1" s="1"/>
  <c r="LA26" i="1" s="1"/>
  <c r="LG26" i="1" s="1"/>
  <c r="LM26" i="1" s="1"/>
  <c r="LS26" i="1" s="1"/>
  <c r="LY26" i="1" s="1"/>
  <c r="ME26" i="1" s="1"/>
  <c r="DE25" i="1"/>
  <c r="DK25" i="1" s="1"/>
  <c r="DQ25" i="1" s="1"/>
  <c r="DW25" i="1" s="1"/>
  <c r="EC25" i="1" s="1"/>
  <c r="EI25" i="1" s="1"/>
  <c r="EO25" i="1" s="1"/>
  <c r="EU25" i="1" s="1"/>
  <c r="FA25" i="1" s="1"/>
  <c r="FG25" i="1" s="1"/>
  <c r="FM25" i="1" s="1"/>
  <c r="FS25" i="1" s="1"/>
  <c r="FY25" i="1" s="1"/>
  <c r="GE25" i="1" s="1"/>
  <c r="GK25" i="1" s="1"/>
  <c r="GQ25" i="1" s="1"/>
  <c r="GW25" i="1" s="1"/>
  <c r="HC25" i="1" s="1"/>
  <c r="HI25" i="1" s="1"/>
  <c r="HO25" i="1" s="1"/>
  <c r="HU25" i="1" s="1"/>
  <c r="IA25" i="1" s="1"/>
  <c r="IG25" i="1" s="1"/>
  <c r="IM25" i="1" s="1"/>
  <c r="IS25" i="1" s="1"/>
  <c r="IY25" i="1" s="1"/>
  <c r="JE25" i="1" s="1"/>
  <c r="JK25" i="1" s="1"/>
  <c r="JQ25" i="1" s="1"/>
  <c r="JW25" i="1" s="1"/>
  <c r="KC25" i="1" s="1"/>
  <c r="KI25" i="1" s="1"/>
  <c r="KO25" i="1" s="1"/>
  <c r="KU25" i="1" s="1"/>
  <c r="LA25" i="1" s="1"/>
  <c r="LG25" i="1" s="1"/>
  <c r="LM25" i="1" s="1"/>
  <c r="LS25" i="1" s="1"/>
  <c r="LY25" i="1" s="1"/>
  <c r="ME25" i="1" s="1"/>
  <c r="MK25" i="1" s="1"/>
  <c r="DE24" i="1"/>
  <c r="DK24" i="1" s="1"/>
  <c r="DQ24" i="1" s="1"/>
  <c r="DW24" i="1" s="1"/>
  <c r="EC24" i="1" s="1"/>
  <c r="EI24" i="1" s="1"/>
  <c r="EO24" i="1" s="1"/>
  <c r="EU24" i="1" s="1"/>
  <c r="FA24" i="1" s="1"/>
  <c r="FG24" i="1" s="1"/>
  <c r="FM24" i="1" s="1"/>
  <c r="FS24" i="1" s="1"/>
  <c r="FY24" i="1" s="1"/>
  <c r="GE24" i="1" s="1"/>
  <c r="GK24" i="1" s="1"/>
  <c r="GQ24" i="1" s="1"/>
  <c r="GW24" i="1" s="1"/>
  <c r="HC24" i="1" s="1"/>
  <c r="HI24" i="1" s="1"/>
  <c r="HO24" i="1" s="1"/>
  <c r="HU24" i="1" s="1"/>
  <c r="IA24" i="1" s="1"/>
  <c r="IG24" i="1" s="1"/>
  <c r="IM24" i="1" s="1"/>
  <c r="IS24" i="1" s="1"/>
  <c r="IY24" i="1" s="1"/>
  <c r="JE24" i="1" s="1"/>
  <c r="JK24" i="1" s="1"/>
  <c r="JQ24" i="1" s="1"/>
  <c r="JW24" i="1" s="1"/>
  <c r="KC24" i="1" s="1"/>
  <c r="KI24" i="1" s="1"/>
  <c r="KO24" i="1" s="1"/>
  <c r="KU24" i="1" s="1"/>
  <c r="LA24" i="1" s="1"/>
  <c r="LG24" i="1" s="1"/>
  <c r="LM24" i="1" s="1"/>
  <c r="LS24" i="1" s="1"/>
  <c r="LY24" i="1" s="1"/>
  <c r="ME24" i="1" s="1"/>
  <c r="MK24" i="1" s="1"/>
  <c r="MQ24" i="1" s="1"/>
  <c r="DE23" i="1"/>
  <c r="DK23" i="1" s="1"/>
  <c r="DQ23" i="1" s="1"/>
  <c r="DW23" i="1" s="1"/>
  <c r="EC23" i="1" s="1"/>
  <c r="EI23" i="1" s="1"/>
  <c r="EO23" i="1" s="1"/>
  <c r="EU23" i="1" s="1"/>
  <c r="FA23" i="1" s="1"/>
  <c r="FG23" i="1" s="1"/>
  <c r="FM23" i="1" s="1"/>
  <c r="FS23" i="1" s="1"/>
  <c r="FY23" i="1" s="1"/>
  <c r="GE23" i="1" s="1"/>
  <c r="GK23" i="1" s="1"/>
  <c r="GQ23" i="1" s="1"/>
  <c r="GW23" i="1" s="1"/>
  <c r="HC23" i="1" s="1"/>
  <c r="HI23" i="1" s="1"/>
  <c r="HO23" i="1" s="1"/>
  <c r="HU23" i="1" s="1"/>
  <c r="IA23" i="1" s="1"/>
  <c r="IG23" i="1" s="1"/>
  <c r="IM23" i="1" s="1"/>
  <c r="IS23" i="1" s="1"/>
  <c r="IY23" i="1" s="1"/>
  <c r="JE23" i="1" s="1"/>
  <c r="JK23" i="1" s="1"/>
  <c r="JQ23" i="1" s="1"/>
  <c r="JW23" i="1" s="1"/>
  <c r="KC23" i="1" s="1"/>
  <c r="KI23" i="1" s="1"/>
  <c r="KO23" i="1" s="1"/>
  <c r="KU23" i="1" s="1"/>
  <c r="LA23" i="1" s="1"/>
  <c r="LG23" i="1" s="1"/>
  <c r="LM23" i="1" s="1"/>
  <c r="LS23" i="1" s="1"/>
  <c r="LY23" i="1" s="1"/>
  <c r="ME23" i="1" s="1"/>
  <c r="MK23" i="1" s="1"/>
  <c r="MQ23" i="1" s="1"/>
  <c r="MW23" i="1" s="1"/>
  <c r="DE22" i="1"/>
  <c r="DK22" i="1" s="1"/>
  <c r="DQ22" i="1" s="1"/>
  <c r="DW22" i="1" s="1"/>
  <c r="EC22" i="1" s="1"/>
  <c r="EI22" i="1" s="1"/>
  <c r="EO22" i="1" s="1"/>
  <c r="EU22" i="1" s="1"/>
  <c r="FA22" i="1" s="1"/>
  <c r="FG22" i="1" s="1"/>
  <c r="FM22" i="1" s="1"/>
  <c r="FS22" i="1" s="1"/>
  <c r="FY22" i="1" s="1"/>
  <c r="GE22" i="1" s="1"/>
  <c r="GK22" i="1" s="1"/>
  <c r="GQ22" i="1" s="1"/>
  <c r="GW22" i="1" s="1"/>
  <c r="HC22" i="1" s="1"/>
  <c r="HI22" i="1" s="1"/>
  <c r="HO22" i="1" s="1"/>
  <c r="HU22" i="1" s="1"/>
  <c r="IA22" i="1" s="1"/>
  <c r="IG22" i="1" s="1"/>
  <c r="IM22" i="1" s="1"/>
  <c r="IS22" i="1" s="1"/>
  <c r="IY22" i="1" s="1"/>
  <c r="JE22" i="1" s="1"/>
  <c r="JK22" i="1" s="1"/>
  <c r="JQ22" i="1" s="1"/>
  <c r="JW22" i="1" s="1"/>
  <c r="KC22" i="1" s="1"/>
  <c r="KI22" i="1" s="1"/>
  <c r="KO22" i="1" s="1"/>
  <c r="KU22" i="1" s="1"/>
  <c r="LA22" i="1" s="1"/>
  <c r="LG22" i="1" s="1"/>
  <c r="LM22" i="1" s="1"/>
  <c r="LS22" i="1" s="1"/>
  <c r="LY22" i="1" s="1"/>
  <c r="ME22" i="1" s="1"/>
  <c r="MK22" i="1" s="1"/>
  <c r="MQ22" i="1" s="1"/>
  <c r="MW22" i="1" s="1"/>
  <c r="NC22" i="1" s="1"/>
  <c r="DE21" i="1"/>
  <c r="DK21" i="1" s="1"/>
  <c r="DQ21" i="1" s="1"/>
  <c r="DW21" i="1" s="1"/>
  <c r="EC21" i="1" s="1"/>
  <c r="EI21" i="1" s="1"/>
  <c r="EO21" i="1" s="1"/>
  <c r="EU21" i="1" s="1"/>
  <c r="FA21" i="1" s="1"/>
  <c r="FG21" i="1" s="1"/>
  <c r="FM21" i="1" s="1"/>
  <c r="FS21" i="1" s="1"/>
  <c r="FY21" i="1" s="1"/>
  <c r="GE21" i="1" s="1"/>
  <c r="GK21" i="1" s="1"/>
  <c r="GQ21" i="1" s="1"/>
  <c r="GW21" i="1" s="1"/>
  <c r="HC21" i="1" s="1"/>
  <c r="HI21" i="1" s="1"/>
  <c r="HO21" i="1" s="1"/>
  <c r="HU21" i="1" s="1"/>
  <c r="IA21" i="1" s="1"/>
  <c r="IG21" i="1" s="1"/>
  <c r="IM21" i="1" s="1"/>
  <c r="IS21" i="1" s="1"/>
  <c r="IY21" i="1" s="1"/>
  <c r="JE21" i="1" s="1"/>
  <c r="JK21" i="1" s="1"/>
  <c r="JQ21" i="1" s="1"/>
  <c r="JW21" i="1" s="1"/>
  <c r="KC21" i="1" s="1"/>
  <c r="KI21" i="1" s="1"/>
  <c r="KO21" i="1" s="1"/>
  <c r="KU21" i="1" s="1"/>
  <c r="LA21" i="1" s="1"/>
  <c r="LG21" i="1" s="1"/>
  <c r="LM21" i="1" s="1"/>
  <c r="LS21" i="1" s="1"/>
  <c r="LY21" i="1" s="1"/>
  <c r="ME21" i="1" s="1"/>
  <c r="MK21" i="1" s="1"/>
  <c r="MQ21" i="1" s="1"/>
  <c r="MW21" i="1" s="1"/>
  <c r="NC21" i="1" s="1"/>
  <c r="NI21" i="1" s="1"/>
  <c r="DE20" i="1"/>
  <c r="DK20" i="1" s="1"/>
  <c r="DQ20" i="1" s="1"/>
  <c r="DW20" i="1" s="1"/>
  <c r="EC20" i="1" s="1"/>
  <c r="EI20" i="1" s="1"/>
  <c r="EO20" i="1" s="1"/>
  <c r="EU20" i="1" s="1"/>
  <c r="FA20" i="1" s="1"/>
  <c r="FG20" i="1" s="1"/>
  <c r="FM20" i="1" s="1"/>
  <c r="FS20" i="1" s="1"/>
  <c r="FY20" i="1" s="1"/>
  <c r="GE20" i="1" s="1"/>
  <c r="GK20" i="1" s="1"/>
  <c r="GQ20" i="1" s="1"/>
  <c r="GW20" i="1" s="1"/>
  <c r="HC20" i="1" s="1"/>
  <c r="HI20" i="1" s="1"/>
  <c r="HO20" i="1" s="1"/>
  <c r="HU20" i="1" s="1"/>
  <c r="IA20" i="1" s="1"/>
  <c r="IG20" i="1" s="1"/>
  <c r="IM20" i="1" s="1"/>
  <c r="IS20" i="1" s="1"/>
  <c r="IY20" i="1" s="1"/>
  <c r="JE20" i="1" s="1"/>
  <c r="JK20" i="1" s="1"/>
  <c r="JQ20" i="1" s="1"/>
  <c r="JW20" i="1" s="1"/>
  <c r="KC20" i="1" s="1"/>
  <c r="KI20" i="1" s="1"/>
  <c r="KO20" i="1" s="1"/>
  <c r="KU20" i="1" s="1"/>
  <c r="LA20" i="1" s="1"/>
  <c r="LG20" i="1" s="1"/>
  <c r="LM20" i="1" s="1"/>
  <c r="LS20" i="1" s="1"/>
  <c r="LY20" i="1" s="1"/>
  <c r="ME20" i="1" s="1"/>
  <c r="MK20" i="1" s="1"/>
  <c r="MQ20" i="1" s="1"/>
  <c r="MW20" i="1" s="1"/>
  <c r="NC20" i="1" s="1"/>
  <c r="NI20" i="1" s="1"/>
  <c r="NO20" i="1" s="1"/>
  <c r="DE19" i="1"/>
  <c r="DK19" i="1" s="1"/>
  <c r="DQ19" i="1" s="1"/>
  <c r="DW19" i="1" s="1"/>
  <c r="EC19" i="1" s="1"/>
  <c r="EI19" i="1" s="1"/>
  <c r="EO19" i="1" s="1"/>
  <c r="EU19" i="1" s="1"/>
  <c r="FA19" i="1" s="1"/>
  <c r="FG19" i="1" s="1"/>
  <c r="FM19" i="1" s="1"/>
  <c r="FS19" i="1" s="1"/>
  <c r="FY19" i="1" s="1"/>
  <c r="GE19" i="1" s="1"/>
  <c r="GK19" i="1" s="1"/>
  <c r="GQ19" i="1" s="1"/>
  <c r="GW19" i="1" s="1"/>
  <c r="HC19" i="1" s="1"/>
  <c r="HI19" i="1" s="1"/>
  <c r="HO19" i="1" s="1"/>
  <c r="HU19" i="1" s="1"/>
  <c r="IA19" i="1" s="1"/>
  <c r="IG19" i="1" s="1"/>
  <c r="IM19" i="1" s="1"/>
  <c r="IS19" i="1" s="1"/>
  <c r="IY19" i="1" s="1"/>
  <c r="JE19" i="1" s="1"/>
  <c r="JK19" i="1" s="1"/>
  <c r="JQ19" i="1" s="1"/>
  <c r="JW19" i="1" s="1"/>
  <c r="KC19" i="1" s="1"/>
  <c r="KI19" i="1" s="1"/>
  <c r="KO19" i="1" s="1"/>
  <c r="KU19" i="1" s="1"/>
  <c r="LA19" i="1" s="1"/>
  <c r="LG19" i="1" s="1"/>
  <c r="LM19" i="1" s="1"/>
  <c r="LS19" i="1" s="1"/>
  <c r="LY19" i="1" s="1"/>
  <c r="ME19" i="1" s="1"/>
  <c r="MK19" i="1" s="1"/>
  <c r="MQ19" i="1" s="1"/>
  <c r="MW19" i="1" s="1"/>
  <c r="NC19" i="1" s="1"/>
  <c r="NI19" i="1" s="1"/>
  <c r="NO19" i="1" s="1"/>
  <c r="NU19" i="1" s="1"/>
  <c r="DE18" i="1"/>
  <c r="DK18" i="1" s="1"/>
  <c r="DQ18" i="1" s="1"/>
  <c r="DW18" i="1" s="1"/>
  <c r="EC18" i="1" s="1"/>
  <c r="EI18" i="1" s="1"/>
  <c r="EO18" i="1" s="1"/>
  <c r="EU18" i="1" s="1"/>
  <c r="FA18" i="1" s="1"/>
  <c r="FG18" i="1" s="1"/>
  <c r="FM18" i="1" s="1"/>
  <c r="FS18" i="1" s="1"/>
  <c r="FY18" i="1" s="1"/>
  <c r="GE18" i="1" s="1"/>
  <c r="GK18" i="1" s="1"/>
  <c r="GQ18" i="1" s="1"/>
  <c r="GW18" i="1" s="1"/>
  <c r="HC18" i="1" s="1"/>
  <c r="HI18" i="1" s="1"/>
  <c r="HO18" i="1" s="1"/>
  <c r="HU18" i="1" s="1"/>
  <c r="IA18" i="1" s="1"/>
  <c r="IG18" i="1" s="1"/>
  <c r="IM18" i="1" s="1"/>
  <c r="IS18" i="1" s="1"/>
  <c r="IY18" i="1" s="1"/>
  <c r="JE18" i="1" s="1"/>
  <c r="JK18" i="1" s="1"/>
  <c r="JQ18" i="1" s="1"/>
  <c r="JW18" i="1" s="1"/>
  <c r="KC18" i="1" s="1"/>
  <c r="KI18" i="1" s="1"/>
  <c r="KO18" i="1" s="1"/>
  <c r="KU18" i="1" s="1"/>
  <c r="LA18" i="1" s="1"/>
  <c r="LG18" i="1" s="1"/>
  <c r="LM18" i="1" s="1"/>
  <c r="LS18" i="1" s="1"/>
  <c r="LY18" i="1" s="1"/>
  <c r="ME18" i="1" s="1"/>
  <c r="MK18" i="1" s="1"/>
  <c r="MQ18" i="1" s="1"/>
  <c r="MW18" i="1" s="1"/>
  <c r="NC18" i="1" s="1"/>
  <c r="NI18" i="1" s="1"/>
  <c r="NO18" i="1" s="1"/>
  <c r="NU18" i="1" s="1"/>
  <c r="OA18" i="1" s="1"/>
  <c r="DE17" i="1"/>
  <c r="DK17" i="1" s="1"/>
  <c r="DQ17" i="1" s="1"/>
  <c r="DW17" i="1" s="1"/>
  <c r="EC17" i="1" s="1"/>
  <c r="EI17" i="1" s="1"/>
  <c r="EO17" i="1" s="1"/>
  <c r="EU17" i="1" s="1"/>
  <c r="FA17" i="1" s="1"/>
  <c r="FG17" i="1" s="1"/>
  <c r="FM17" i="1" s="1"/>
  <c r="FS17" i="1" s="1"/>
  <c r="FY17" i="1" s="1"/>
  <c r="GE17" i="1" s="1"/>
  <c r="GK17" i="1" s="1"/>
  <c r="GQ17" i="1" s="1"/>
  <c r="GW17" i="1" s="1"/>
  <c r="HC17" i="1" s="1"/>
  <c r="HI17" i="1" s="1"/>
  <c r="HO17" i="1" s="1"/>
  <c r="HU17" i="1" s="1"/>
  <c r="IA17" i="1" s="1"/>
  <c r="IG17" i="1" s="1"/>
  <c r="IM17" i="1" s="1"/>
  <c r="IS17" i="1" s="1"/>
  <c r="IY17" i="1" s="1"/>
  <c r="JE17" i="1" s="1"/>
  <c r="JK17" i="1" s="1"/>
  <c r="JQ17" i="1" s="1"/>
  <c r="JW17" i="1" s="1"/>
  <c r="KC17" i="1" s="1"/>
  <c r="KI17" i="1" s="1"/>
  <c r="KO17" i="1" s="1"/>
  <c r="KU17" i="1" s="1"/>
  <c r="LA17" i="1" s="1"/>
  <c r="LG17" i="1" s="1"/>
  <c r="LM17" i="1" s="1"/>
  <c r="LS17" i="1" s="1"/>
  <c r="LY17" i="1" s="1"/>
  <c r="ME17" i="1" s="1"/>
  <c r="MK17" i="1" s="1"/>
  <c r="MQ17" i="1" s="1"/>
  <c r="MW17" i="1" s="1"/>
  <c r="NC17" i="1" s="1"/>
  <c r="NI17" i="1" s="1"/>
  <c r="NO17" i="1" s="1"/>
  <c r="NU17" i="1" s="1"/>
  <c r="OA17" i="1" s="1"/>
  <c r="OG17" i="1" s="1"/>
  <c r="DE16" i="1"/>
  <c r="DK16" i="1" s="1"/>
  <c r="DQ16" i="1" s="1"/>
  <c r="DW16" i="1" s="1"/>
  <c r="EC16" i="1" s="1"/>
  <c r="EI16" i="1" s="1"/>
  <c r="EO16" i="1" s="1"/>
  <c r="EU16" i="1" s="1"/>
  <c r="FA16" i="1" s="1"/>
  <c r="FG16" i="1" s="1"/>
  <c r="FM16" i="1" s="1"/>
  <c r="FS16" i="1" s="1"/>
  <c r="FY16" i="1" s="1"/>
  <c r="GE16" i="1" s="1"/>
  <c r="GK16" i="1" s="1"/>
  <c r="GQ16" i="1" s="1"/>
  <c r="GW16" i="1" s="1"/>
  <c r="HC16" i="1" s="1"/>
  <c r="HI16" i="1" s="1"/>
  <c r="HO16" i="1" s="1"/>
  <c r="HU16" i="1" s="1"/>
  <c r="IA16" i="1" s="1"/>
  <c r="IG16" i="1" s="1"/>
  <c r="IM16" i="1" s="1"/>
  <c r="IS16" i="1" s="1"/>
  <c r="IY16" i="1" s="1"/>
  <c r="JE16" i="1" s="1"/>
  <c r="JK16" i="1" s="1"/>
  <c r="JQ16" i="1" s="1"/>
  <c r="JW16" i="1" s="1"/>
  <c r="KC16" i="1" s="1"/>
  <c r="KI16" i="1" s="1"/>
  <c r="KO16" i="1" s="1"/>
  <c r="KU16" i="1" s="1"/>
  <c r="LA16" i="1" s="1"/>
  <c r="LG16" i="1" s="1"/>
  <c r="LM16" i="1" s="1"/>
  <c r="LS16" i="1" s="1"/>
  <c r="LY16" i="1" s="1"/>
  <c r="ME16" i="1" s="1"/>
  <c r="MK16" i="1" s="1"/>
  <c r="MQ16" i="1" s="1"/>
  <c r="MW16" i="1" s="1"/>
  <c r="NC16" i="1" s="1"/>
  <c r="NI16" i="1" s="1"/>
  <c r="NO16" i="1" s="1"/>
  <c r="NU16" i="1" s="1"/>
  <c r="OA16" i="1" s="1"/>
  <c r="OG16" i="1" s="1"/>
  <c r="OM16" i="1" s="1"/>
  <c r="DE15" i="1"/>
  <c r="DK15" i="1" s="1"/>
  <c r="DQ15" i="1" s="1"/>
  <c r="DW15" i="1" s="1"/>
  <c r="EC15" i="1" s="1"/>
  <c r="EI15" i="1" s="1"/>
  <c r="EO15" i="1" s="1"/>
  <c r="EU15" i="1" s="1"/>
  <c r="FA15" i="1" s="1"/>
  <c r="FG15" i="1" s="1"/>
  <c r="FM15" i="1" s="1"/>
  <c r="FS15" i="1" s="1"/>
  <c r="FY15" i="1" s="1"/>
  <c r="GE15" i="1" s="1"/>
  <c r="GK15" i="1" s="1"/>
  <c r="GQ15" i="1" s="1"/>
  <c r="GW15" i="1" s="1"/>
  <c r="HC15" i="1" s="1"/>
  <c r="HI15" i="1" s="1"/>
  <c r="HO15" i="1" s="1"/>
  <c r="HU15" i="1" s="1"/>
  <c r="IA15" i="1" s="1"/>
  <c r="IG15" i="1" s="1"/>
  <c r="IM15" i="1" s="1"/>
  <c r="IS15" i="1" s="1"/>
  <c r="IY15" i="1" s="1"/>
  <c r="JE15" i="1" s="1"/>
  <c r="JK15" i="1" s="1"/>
  <c r="JQ15" i="1" s="1"/>
  <c r="JW15" i="1" s="1"/>
  <c r="KC15" i="1" s="1"/>
  <c r="KI15" i="1" s="1"/>
  <c r="KO15" i="1" s="1"/>
  <c r="KU15" i="1" s="1"/>
  <c r="LA15" i="1" s="1"/>
  <c r="LG15" i="1" s="1"/>
  <c r="LM15" i="1" s="1"/>
  <c r="LS15" i="1" s="1"/>
  <c r="LY15" i="1" s="1"/>
  <c r="ME15" i="1" s="1"/>
  <c r="MK15" i="1" s="1"/>
  <c r="MQ15" i="1" s="1"/>
  <c r="MW15" i="1" s="1"/>
  <c r="NC15" i="1" s="1"/>
  <c r="NI15" i="1" s="1"/>
  <c r="NO15" i="1" s="1"/>
  <c r="NU15" i="1" s="1"/>
  <c r="OA15" i="1" s="1"/>
  <c r="OG15" i="1" s="1"/>
  <c r="OM15" i="1" s="1"/>
  <c r="OS15" i="1" s="1"/>
  <c r="DE14" i="1"/>
  <c r="DK14" i="1" s="1"/>
  <c r="DQ14" i="1" s="1"/>
  <c r="DW14" i="1" s="1"/>
  <c r="EC14" i="1" s="1"/>
  <c r="EI14" i="1" s="1"/>
  <c r="EO14" i="1" s="1"/>
  <c r="EU14" i="1" s="1"/>
  <c r="FA14" i="1" s="1"/>
  <c r="FG14" i="1" s="1"/>
  <c r="FM14" i="1" s="1"/>
  <c r="FS14" i="1" s="1"/>
  <c r="FY14" i="1" s="1"/>
  <c r="GE14" i="1" s="1"/>
  <c r="GK14" i="1" s="1"/>
  <c r="GQ14" i="1" s="1"/>
  <c r="GW14" i="1" s="1"/>
  <c r="HC14" i="1" s="1"/>
  <c r="HI14" i="1" s="1"/>
  <c r="HO14" i="1" s="1"/>
  <c r="HU14" i="1" s="1"/>
  <c r="IA14" i="1" s="1"/>
  <c r="IG14" i="1" s="1"/>
  <c r="IM14" i="1" s="1"/>
  <c r="IS14" i="1" s="1"/>
  <c r="IY14" i="1" s="1"/>
  <c r="JE14" i="1" s="1"/>
  <c r="JK14" i="1" s="1"/>
  <c r="JQ14" i="1" s="1"/>
  <c r="JW14" i="1" s="1"/>
  <c r="KC14" i="1" s="1"/>
  <c r="KI14" i="1" s="1"/>
  <c r="KO14" i="1" s="1"/>
  <c r="KU14" i="1" s="1"/>
  <c r="LA14" i="1" s="1"/>
  <c r="LG14" i="1" s="1"/>
  <c r="LM14" i="1" s="1"/>
  <c r="LS14" i="1" s="1"/>
  <c r="LY14" i="1" s="1"/>
  <c r="ME14" i="1" s="1"/>
  <c r="MK14" i="1" s="1"/>
  <c r="MQ14" i="1" s="1"/>
  <c r="MW14" i="1" s="1"/>
  <c r="NC14" i="1" s="1"/>
  <c r="NI14" i="1" s="1"/>
  <c r="NO14" i="1" s="1"/>
  <c r="NU14" i="1" s="1"/>
  <c r="OA14" i="1" s="1"/>
  <c r="OG14" i="1" s="1"/>
  <c r="OM14" i="1" s="1"/>
  <c r="OS14" i="1" s="1"/>
  <c r="OY14" i="1" s="1"/>
  <c r="DE13" i="1"/>
  <c r="DK13" i="1" s="1"/>
  <c r="DQ13" i="1" s="1"/>
  <c r="DW13" i="1" s="1"/>
  <c r="EC13" i="1" s="1"/>
  <c r="EI13" i="1" s="1"/>
  <c r="EO13" i="1" s="1"/>
  <c r="EU13" i="1" s="1"/>
  <c r="FA13" i="1" s="1"/>
  <c r="FG13" i="1" s="1"/>
  <c r="FM13" i="1" s="1"/>
  <c r="FS13" i="1" s="1"/>
  <c r="FY13" i="1" s="1"/>
  <c r="GE13" i="1" s="1"/>
  <c r="GK13" i="1" s="1"/>
  <c r="GQ13" i="1" s="1"/>
  <c r="GW13" i="1" s="1"/>
  <c r="HC13" i="1" s="1"/>
  <c r="HI13" i="1" s="1"/>
  <c r="HO13" i="1" s="1"/>
  <c r="HU13" i="1" s="1"/>
  <c r="IA13" i="1" s="1"/>
  <c r="IG13" i="1" s="1"/>
  <c r="IM13" i="1" s="1"/>
  <c r="IS13" i="1" s="1"/>
  <c r="IY13" i="1" s="1"/>
  <c r="JE13" i="1" s="1"/>
  <c r="JK13" i="1" s="1"/>
  <c r="JQ13" i="1" s="1"/>
  <c r="JW13" i="1" s="1"/>
  <c r="KC13" i="1" s="1"/>
  <c r="KI13" i="1" s="1"/>
  <c r="KO13" i="1" s="1"/>
  <c r="KU13" i="1" s="1"/>
  <c r="LA13" i="1" s="1"/>
  <c r="LG13" i="1" s="1"/>
  <c r="LM13" i="1" s="1"/>
  <c r="LS13" i="1" s="1"/>
  <c r="LY13" i="1" s="1"/>
  <c r="ME13" i="1" s="1"/>
  <c r="MK13" i="1" s="1"/>
  <c r="MQ13" i="1" s="1"/>
  <c r="MW13" i="1" s="1"/>
  <c r="NC13" i="1" s="1"/>
  <c r="NI13" i="1" s="1"/>
  <c r="NO13" i="1" s="1"/>
  <c r="NU13" i="1" s="1"/>
  <c r="OA13" i="1" s="1"/>
  <c r="OG13" i="1" s="1"/>
  <c r="OM13" i="1" s="1"/>
  <c r="OS13" i="1" s="1"/>
  <c r="OY13" i="1" s="1"/>
  <c r="PE13" i="1" s="1"/>
  <c r="DE12" i="1"/>
  <c r="DK12" i="1" s="1"/>
  <c r="DQ12" i="1" s="1"/>
  <c r="DW12" i="1" s="1"/>
  <c r="EC12" i="1" s="1"/>
  <c r="EI12" i="1" s="1"/>
  <c r="EO12" i="1" s="1"/>
  <c r="EU12" i="1" s="1"/>
  <c r="FA12" i="1" s="1"/>
  <c r="FG12" i="1" s="1"/>
  <c r="FM12" i="1" s="1"/>
  <c r="FS12" i="1" s="1"/>
  <c r="FY12" i="1" s="1"/>
  <c r="GE12" i="1" s="1"/>
  <c r="GK12" i="1" s="1"/>
  <c r="GQ12" i="1" s="1"/>
  <c r="GW12" i="1" s="1"/>
  <c r="HC12" i="1" s="1"/>
  <c r="HI12" i="1" s="1"/>
  <c r="HO12" i="1" s="1"/>
  <c r="HU12" i="1" s="1"/>
  <c r="IA12" i="1" s="1"/>
  <c r="IG12" i="1" s="1"/>
  <c r="IM12" i="1" s="1"/>
  <c r="IS12" i="1" s="1"/>
  <c r="IY12" i="1" s="1"/>
  <c r="JE12" i="1" s="1"/>
  <c r="JK12" i="1" s="1"/>
  <c r="JQ12" i="1" s="1"/>
  <c r="JW12" i="1" s="1"/>
  <c r="KC12" i="1" s="1"/>
  <c r="KI12" i="1" s="1"/>
  <c r="KO12" i="1" s="1"/>
  <c r="KU12" i="1" s="1"/>
  <c r="LA12" i="1" s="1"/>
  <c r="LG12" i="1" s="1"/>
  <c r="LM12" i="1" s="1"/>
  <c r="LS12" i="1" s="1"/>
  <c r="LY12" i="1" s="1"/>
  <c r="ME12" i="1" s="1"/>
  <c r="MK12" i="1" s="1"/>
  <c r="MQ12" i="1" s="1"/>
  <c r="MW12" i="1" s="1"/>
  <c r="NC12" i="1" s="1"/>
  <c r="NI12" i="1" s="1"/>
  <c r="NO12" i="1" s="1"/>
  <c r="NU12" i="1" s="1"/>
  <c r="OA12" i="1" s="1"/>
  <c r="OG12" i="1" s="1"/>
  <c r="OM12" i="1" s="1"/>
  <c r="OS12" i="1" s="1"/>
  <c r="OY12" i="1" s="1"/>
  <c r="PE12" i="1" s="1"/>
  <c r="PK12" i="1" s="1"/>
  <c r="DE11" i="1"/>
  <c r="DK11" i="1" s="1"/>
  <c r="DQ11" i="1" s="1"/>
  <c r="DW11" i="1" s="1"/>
  <c r="EC11" i="1" s="1"/>
  <c r="EI11" i="1" s="1"/>
  <c r="EO11" i="1" s="1"/>
  <c r="EU11" i="1" s="1"/>
  <c r="FA11" i="1" s="1"/>
  <c r="FG11" i="1" s="1"/>
  <c r="FM11" i="1" s="1"/>
  <c r="FS11" i="1" s="1"/>
  <c r="FY11" i="1" s="1"/>
  <c r="GE11" i="1" s="1"/>
  <c r="GK11" i="1" s="1"/>
  <c r="GQ11" i="1" s="1"/>
  <c r="GW11" i="1" s="1"/>
  <c r="HC11" i="1" s="1"/>
  <c r="HI11" i="1" s="1"/>
  <c r="HO11" i="1" s="1"/>
  <c r="HU11" i="1" s="1"/>
  <c r="IA11" i="1" s="1"/>
  <c r="IG11" i="1" s="1"/>
  <c r="IM11" i="1" s="1"/>
  <c r="IS11" i="1" s="1"/>
  <c r="IY11" i="1" s="1"/>
  <c r="JE11" i="1" s="1"/>
  <c r="JK11" i="1" s="1"/>
  <c r="JQ11" i="1" s="1"/>
  <c r="JW11" i="1" s="1"/>
  <c r="KC11" i="1" s="1"/>
  <c r="KI11" i="1" s="1"/>
  <c r="KO11" i="1" s="1"/>
  <c r="KU11" i="1" s="1"/>
  <c r="LA11" i="1" s="1"/>
  <c r="LG11" i="1" s="1"/>
  <c r="LM11" i="1" s="1"/>
  <c r="LS11" i="1" s="1"/>
  <c r="LY11" i="1" s="1"/>
  <c r="ME11" i="1" s="1"/>
  <c r="MK11" i="1" s="1"/>
  <c r="MQ11" i="1" s="1"/>
  <c r="MW11" i="1" s="1"/>
  <c r="NC11" i="1" s="1"/>
  <c r="NI11" i="1" s="1"/>
  <c r="NO11" i="1" s="1"/>
  <c r="NU11" i="1" s="1"/>
  <c r="OA11" i="1" s="1"/>
  <c r="OG11" i="1" s="1"/>
  <c r="OM11" i="1" s="1"/>
  <c r="OS11" i="1" s="1"/>
  <c r="OY11" i="1" s="1"/>
  <c r="PE11" i="1" s="1"/>
  <c r="PK11" i="1" s="1"/>
  <c r="PQ11" i="1" s="1"/>
  <c r="DE10" i="1"/>
  <c r="DK10" i="1" s="1"/>
  <c r="DQ10" i="1" s="1"/>
  <c r="DW10" i="1" s="1"/>
  <c r="EC10" i="1" s="1"/>
  <c r="EI10" i="1" s="1"/>
  <c r="EO10" i="1" s="1"/>
  <c r="EU10" i="1" s="1"/>
  <c r="FA10" i="1" s="1"/>
  <c r="FG10" i="1" s="1"/>
  <c r="FM10" i="1" s="1"/>
  <c r="FS10" i="1" s="1"/>
  <c r="FY10" i="1" s="1"/>
  <c r="GE10" i="1" s="1"/>
  <c r="GK10" i="1" s="1"/>
  <c r="GQ10" i="1" s="1"/>
  <c r="GW10" i="1" s="1"/>
  <c r="HC10" i="1" s="1"/>
  <c r="HI10" i="1" s="1"/>
  <c r="HO10" i="1" s="1"/>
  <c r="HU10" i="1" s="1"/>
  <c r="IA10" i="1" s="1"/>
  <c r="IG10" i="1" s="1"/>
  <c r="IM10" i="1" s="1"/>
  <c r="IS10" i="1" s="1"/>
  <c r="IY10" i="1" s="1"/>
  <c r="JE10" i="1" s="1"/>
  <c r="JK10" i="1" s="1"/>
  <c r="JQ10" i="1" s="1"/>
  <c r="JW10" i="1" s="1"/>
  <c r="KC10" i="1" s="1"/>
  <c r="KI10" i="1" s="1"/>
  <c r="KO10" i="1" s="1"/>
  <c r="KU10" i="1" s="1"/>
  <c r="LA10" i="1" s="1"/>
  <c r="LG10" i="1" s="1"/>
  <c r="LM10" i="1" s="1"/>
  <c r="LS10" i="1" s="1"/>
  <c r="LY10" i="1" s="1"/>
  <c r="ME10" i="1" s="1"/>
  <c r="MK10" i="1" s="1"/>
  <c r="MQ10" i="1" s="1"/>
  <c r="MW10" i="1" s="1"/>
  <c r="NC10" i="1" s="1"/>
  <c r="NI10" i="1" s="1"/>
  <c r="NO10" i="1" s="1"/>
  <c r="NU10" i="1" s="1"/>
  <c r="OA10" i="1" s="1"/>
  <c r="OG10" i="1" s="1"/>
  <c r="OM10" i="1" s="1"/>
  <c r="OS10" i="1" s="1"/>
  <c r="OY10" i="1" s="1"/>
  <c r="PE10" i="1" s="1"/>
  <c r="PK10" i="1" s="1"/>
  <c r="PQ10" i="1" s="1"/>
  <c r="PW10" i="1" s="1"/>
  <c r="DE9" i="1"/>
  <c r="DK9" i="1" s="1"/>
  <c r="DQ9" i="1" s="1"/>
  <c r="DW9" i="1" s="1"/>
  <c r="EC9" i="1" s="1"/>
  <c r="EI9" i="1" s="1"/>
  <c r="EO9" i="1" s="1"/>
  <c r="EU9" i="1" s="1"/>
  <c r="FA9" i="1" s="1"/>
  <c r="FG9" i="1" s="1"/>
  <c r="FM9" i="1" s="1"/>
  <c r="FS9" i="1" s="1"/>
  <c r="FY9" i="1" s="1"/>
  <c r="GE9" i="1" s="1"/>
  <c r="GK9" i="1" s="1"/>
  <c r="GQ9" i="1" s="1"/>
  <c r="GW9" i="1" s="1"/>
  <c r="HC9" i="1" s="1"/>
  <c r="HI9" i="1" s="1"/>
  <c r="HO9" i="1" s="1"/>
  <c r="HU9" i="1" s="1"/>
  <c r="IA9" i="1" s="1"/>
  <c r="IG9" i="1" s="1"/>
  <c r="IM9" i="1" s="1"/>
  <c r="IS9" i="1" s="1"/>
  <c r="IY9" i="1" s="1"/>
  <c r="JE9" i="1" s="1"/>
  <c r="JK9" i="1" s="1"/>
  <c r="JQ9" i="1" s="1"/>
  <c r="JW9" i="1" s="1"/>
  <c r="KC9" i="1" s="1"/>
  <c r="KI9" i="1" s="1"/>
  <c r="KO9" i="1" s="1"/>
  <c r="KU9" i="1" s="1"/>
  <c r="LA9" i="1" s="1"/>
  <c r="LG9" i="1" s="1"/>
  <c r="LM9" i="1" s="1"/>
  <c r="LS9" i="1" s="1"/>
  <c r="LY9" i="1" s="1"/>
  <c r="ME9" i="1" s="1"/>
  <c r="MK9" i="1" s="1"/>
  <c r="MQ9" i="1" s="1"/>
  <c r="MW9" i="1" s="1"/>
  <c r="NC9" i="1" s="1"/>
  <c r="NI9" i="1" s="1"/>
  <c r="NO9" i="1" s="1"/>
  <c r="NU9" i="1" s="1"/>
  <c r="OA9" i="1" s="1"/>
  <c r="OG9" i="1" s="1"/>
  <c r="OM9" i="1" s="1"/>
  <c r="OS9" i="1" s="1"/>
  <c r="OY9" i="1" s="1"/>
  <c r="PE9" i="1" s="1"/>
  <c r="PK9" i="1" s="1"/>
  <c r="PQ9" i="1" s="1"/>
  <c r="PW9" i="1" s="1"/>
  <c r="QC9" i="1" s="1"/>
  <c r="DE8" i="1"/>
  <c r="DK8" i="1" s="1"/>
  <c r="DQ8" i="1" s="1"/>
  <c r="DW8" i="1" s="1"/>
  <c r="EC8" i="1" s="1"/>
  <c r="EI8" i="1" s="1"/>
  <c r="EO8" i="1" s="1"/>
  <c r="EU8" i="1" s="1"/>
  <c r="FA8" i="1" s="1"/>
  <c r="FG8" i="1" s="1"/>
  <c r="FM8" i="1" s="1"/>
  <c r="FS8" i="1" s="1"/>
  <c r="FY8" i="1" s="1"/>
  <c r="GE8" i="1" s="1"/>
  <c r="GK8" i="1" s="1"/>
  <c r="GQ8" i="1" s="1"/>
  <c r="GW8" i="1" s="1"/>
  <c r="HC8" i="1" s="1"/>
  <c r="HI8" i="1" s="1"/>
  <c r="HO8" i="1" s="1"/>
  <c r="HU8" i="1" s="1"/>
  <c r="IA8" i="1" s="1"/>
  <c r="IG8" i="1" s="1"/>
  <c r="IM8" i="1" s="1"/>
  <c r="IS8" i="1" s="1"/>
  <c r="IY8" i="1" s="1"/>
  <c r="JE8" i="1" s="1"/>
  <c r="JK8" i="1" s="1"/>
  <c r="JQ8" i="1" s="1"/>
  <c r="JW8" i="1" s="1"/>
  <c r="KC8" i="1" s="1"/>
  <c r="KI8" i="1" s="1"/>
  <c r="KO8" i="1" s="1"/>
  <c r="KU8" i="1" s="1"/>
  <c r="LA8" i="1" s="1"/>
  <c r="LG8" i="1" s="1"/>
  <c r="LM8" i="1" s="1"/>
  <c r="LS8" i="1" s="1"/>
  <c r="LY8" i="1" s="1"/>
  <c r="ME8" i="1" s="1"/>
  <c r="MK8" i="1" s="1"/>
  <c r="MQ8" i="1" s="1"/>
  <c r="MW8" i="1" s="1"/>
  <c r="NC8" i="1" s="1"/>
  <c r="NI8" i="1" s="1"/>
  <c r="NO8" i="1" s="1"/>
  <c r="NU8" i="1" s="1"/>
  <c r="OA8" i="1" s="1"/>
  <c r="OG8" i="1" s="1"/>
  <c r="OM8" i="1" s="1"/>
  <c r="OS8" i="1" s="1"/>
  <c r="OY8" i="1" s="1"/>
  <c r="PE8" i="1" s="1"/>
  <c r="PK8" i="1" s="1"/>
  <c r="PQ8" i="1" s="1"/>
  <c r="PW8" i="1" s="1"/>
  <c r="QC8" i="1" s="1"/>
  <c r="QI8" i="1" s="1"/>
  <c r="DE7" i="1"/>
  <c r="DK7" i="1" s="1"/>
  <c r="DQ7" i="1" s="1"/>
  <c r="DW7" i="1" s="1"/>
  <c r="EC7" i="1" s="1"/>
  <c r="EI7" i="1" s="1"/>
  <c r="EO7" i="1" s="1"/>
  <c r="EU7" i="1" s="1"/>
  <c r="FA7" i="1" s="1"/>
  <c r="FG7" i="1" s="1"/>
  <c r="FM7" i="1" s="1"/>
  <c r="FS7" i="1" s="1"/>
  <c r="FY7" i="1" s="1"/>
  <c r="GE7" i="1" s="1"/>
  <c r="GK7" i="1" s="1"/>
  <c r="GQ7" i="1" s="1"/>
  <c r="GW7" i="1" s="1"/>
  <c r="HC7" i="1" s="1"/>
  <c r="HI7" i="1" s="1"/>
  <c r="HO7" i="1" s="1"/>
  <c r="HU7" i="1" s="1"/>
  <c r="IA7" i="1" s="1"/>
  <c r="IG7" i="1" s="1"/>
  <c r="IM7" i="1" s="1"/>
  <c r="IS7" i="1" s="1"/>
  <c r="IY7" i="1" s="1"/>
  <c r="JE7" i="1" s="1"/>
  <c r="JK7" i="1" s="1"/>
  <c r="JQ7" i="1" s="1"/>
  <c r="JW7" i="1" s="1"/>
  <c r="KC7" i="1" s="1"/>
  <c r="KI7" i="1" s="1"/>
  <c r="KO7" i="1" s="1"/>
  <c r="KU7" i="1" s="1"/>
  <c r="LA7" i="1" s="1"/>
  <c r="LG7" i="1" s="1"/>
  <c r="LM7" i="1" s="1"/>
  <c r="LS7" i="1" s="1"/>
  <c r="LY7" i="1" s="1"/>
  <c r="ME7" i="1" s="1"/>
  <c r="MK7" i="1" s="1"/>
  <c r="MQ7" i="1" s="1"/>
  <c r="MW7" i="1" s="1"/>
  <c r="NC7" i="1" s="1"/>
  <c r="NI7" i="1" s="1"/>
  <c r="NO7" i="1" s="1"/>
  <c r="NU7" i="1" s="1"/>
  <c r="OA7" i="1" s="1"/>
  <c r="OG7" i="1" s="1"/>
  <c r="OM7" i="1" s="1"/>
  <c r="OS7" i="1" s="1"/>
  <c r="OY7" i="1" s="1"/>
  <c r="PE7" i="1" s="1"/>
  <c r="PK7" i="1" s="1"/>
  <c r="PQ7" i="1" s="1"/>
  <c r="PW7" i="1" s="1"/>
  <c r="QC7" i="1" s="1"/>
  <c r="DE6" i="1"/>
  <c r="DK6" i="1" s="1"/>
  <c r="DQ6" i="1" s="1"/>
  <c r="DW6" i="1" s="1"/>
  <c r="EC6" i="1" s="1"/>
  <c r="EI6" i="1" s="1"/>
  <c r="EO6" i="1" s="1"/>
  <c r="EU6" i="1" s="1"/>
  <c r="FA6" i="1" s="1"/>
  <c r="FG6" i="1" s="1"/>
  <c r="FM6" i="1" s="1"/>
  <c r="FS6" i="1" s="1"/>
  <c r="FY6" i="1" s="1"/>
  <c r="GE6" i="1" s="1"/>
  <c r="GK6" i="1" s="1"/>
  <c r="GQ6" i="1" s="1"/>
  <c r="GW6" i="1" s="1"/>
  <c r="HC6" i="1" s="1"/>
  <c r="HI6" i="1" s="1"/>
  <c r="HO6" i="1" s="1"/>
  <c r="HU6" i="1" s="1"/>
  <c r="IA6" i="1" s="1"/>
  <c r="IG6" i="1" s="1"/>
  <c r="IM6" i="1" s="1"/>
  <c r="IS6" i="1" s="1"/>
  <c r="IY6" i="1" s="1"/>
  <c r="JE6" i="1" s="1"/>
  <c r="JK6" i="1" s="1"/>
  <c r="JQ6" i="1" s="1"/>
  <c r="JW6" i="1" s="1"/>
  <c r="KC6" i="1" s="1"/>
  <c r="KI6" i="1" s="1"/>
  <c r="KO6" i="1" s="1"/>
  <c r="KU6" i="1" s="1"/>
  <c r="LA6" i="1" s="1"/>
  <c r="LG6" i="1" s="1"/>
  <c r="LM6" i="1" s="1"/>
  <c r="LS6" i="1" s="1"/>
  <c r="LY6" i="1" s="1"/>
  <c r="ME6" i="1" s="1"/>
  <c r="MK6" i="1" s="1"/>
  <c r="MQ6" i="1" s="1"/>
  <c r="MW6" i="1" s="1"/>
  <c r="NC6" i="1" s="1"/>
  <c r="NI6" i="1" s="1"/>
  <c r="NO6" i="1" s="1"/>
  <c r="NU6" i="1" s="1"/>
  <c r="OA6" i="1" s="1"/>
  <c r="OG6" i="1" s="1"/>
  <c r="OM6" i="1" s="1"/>
  <c r="OS6" i="1" s="1"/>
  <c r="OY6" i="1" s="1"/>
  <c r="PE6" i="1" s="1"/>
  <c r="PK6" i="1" s="1"/>
  <c r="PQ6" i="1" s="1"/>
  <c r="PW6" i="1" s="1"/>
  <c r="QC6" i="1" s="1"/>
  <c r="DE5" i="1"/>
  <c r="DK5" i="1" s="1"/>
  <c r="DQ5" i="1" s="1"/>
  <c r="DW5" i="1" s="1"/>
  <c r="EC5" i="1" s="1"/>
  <c r="EI5" i="1" s="1"/>
  <c r="EO5" i="1" s="1"/>
  <c r="EU5" i="1" s="1"/>
  <c r="FA5" i="1" s="1"/>
  <c r="FG5" i="1" s="1"/>
  <c r="FM5" i="1" s="1"/>
  <c r="FS5" i="1" s="1"/>
  <c r="FY5" i="1" s="1"/>
  <c r="GE5" i="1" s="1"/>
  <c r="GK5" i="1" s="1"/>
  <c r="GQ5" i="1" s="1"/>
  <c r="GW5" i="1" s="1"/>
  <c r="HC5" i="1" s="1"/>
  <c r="HI5" i="1" s="1"/>
  <c r="HO5" i="1" s="1"/>
  <c r="HU5" i="1" s="1"/>
  <c r="IA5" i="1" s="1"/>
  <c r="IG5" i="1" s="1"/>
  <c r="IM5" i="1" s="1"/>
  <c r="IS5" i="1" s="1"/>
  <c r="IY5" i="1" s="1"/>
  <c r="JE5" i="1" s="1"/>
  <c r="JK5" i="1" s="1"/>
  <c r="JQ5" i="1" s="1"/>
  <c r="JW5" i="1" s="1"/>
  <c r="KC5" i="1" s="1"/>
  <c r="KI5" i="1" s="1"/>
  <c r="KO5" i="1" s="1"/>
  <c r="KU5" i="1" s="1"/>
  <c r="LA5" i="1" s="1"/>
  <c r="LG5" i="1" s="1"/>
  <c r="LM5" i="1" s="1"/>
  <c r="LS5" i="1" s="1"/>
  <c r="LY5" i="1" s="1"/>
  <c r="ME5" i="1" s="1"/>
  <c r="MK5" i="1" s="1"/>
  <c r="MQ5" i="1" s="1"/>
  <c r="MW5" i="1" s="1"/>
  <c r="NC5" i="1" s="1"/>
  <c r="NI5" i="1" s="1"/>
  <c r="NO5" i="1" s="1"/>
  <c r="NU5" i="1" s="1"/>
  <c r="OA5" i="1" s="1"/>
  <c r="OG5" i="1" s="1"/>
  <c r="OM5" i="1" s="1"/>
  <c r="OS5" i="1" s="1"/>
  <c r="OY5" i="1" s="1"/>
  <c r="PE5" i="1" s="1"/>
  <c r="PK5" i="1" s="1"/>
  <c r="PQ5" i="1" s="1"/>
  <c r="PW5" i="1" s="1"/>
  <c r="QC5" i="1" s="1"/>
  <c r="DE4" i="1"/>
  <c r="DK4" i="1" s="1"/>
  <c r="DQ4" i="1" s="1"/>
  <c r="DW4" i="1" s="1"/>
  <c r="EC4" i="1" s="1"/>
  <c r="EI4" i="1" s="1"/>
  <c r="EO4" i="1" s="1"/>
  <c r="EU4" i="1" s="1"/>
  <c r="FA4" i="1" s="1"/>
  <c r="FG4" i="1" s="1"/>
  <c r="FM4" i="1" s="1"/>
  <c r="FS4" i="1" s="1"/>
  <c r="FY4" i="1" s="1"/>
  <c r="GE4" i="1" s="1"/>
  <c r="GK4" i="1" s="1"/>
  <c r="GQ4" i="1" s="1"/>
  <c r="GW4" i="1" s="1"/>
  <c r="HC4" i="1" s="1"/>
  <c r="HI4" i="1" s="1"/>
  <c r="HO4" i="1" s="1"/>
  <c r="HU4" i="1" s="1"/>
  <c r="IA4" i="1" s="1"/>
  <c r="IG4" i="1" s="1"/>
  <c r="IM4" i="1" s="1"/>
  <c r="IS4" i="1" s="1"/>
  <c r="IY4" i="1" s="1"/>
  <c r="JE4" i="1" s="1"/>
  <c r="JK4" i="1" s="1"/>
  <c r="JQ4" i="1" s="1"/>
  <c r="JW4" i="1" s="1"/>
  <c r="KC4" i="1" s="1"/>
  <c r="KI4" i="1" s="1"/>
  <c r="KO4" i="1" s="1"/>
  <c r="KU4" i="1" s="1"/>
  <c r="LA4" i="1" s="1"/>
  <c r="LG4" i="1" s="1"/>
  <c r="LM4" i="1" s="1"/>
  <c r="LS4" i="1" s="1"/>
  <c r="LY4" i="1" s="1"/>
  <c r="ME4" i="1" s="1"/>
  <c r="MK4" i="1" s="1"/>
  <c r="MQ4" i="1" s="1"/>
  <c r="MW4" i="1" s="1"/>
  <c r="NC4" i="1" s="1"/>
  <c r="NI4" i="1" s="1"/>
  <c r="NO4" i="1" s="1"/>
  <c r="NU4" i="1" s="1"/>
  <c r="OA4" i="1" s="1"/>
  <c r="OG4" i="1" s="1"/>
  <c r="OM4" i="1" s="1"/>
  <c r="OS4" i="1" s="1"/>
  <c r="OY4" i="1" s="1"/>
  <c r="PE4" i="1" s="1"/>
  <c r="PK4" i="1" s="1"/>
  <c r="PQ4" i="1" s="1"/>
  <c r="PW4" i="1" s="1"/>
  <c r="QC4" i="1" s="1"/>
  <c r="DE3" i="1"/>
  <c r="DK3" i="1" s="1"/>
  <c r="DQ3" i="1" s="1"/>
  <c r="DW3" i="1" s="1"/>
  <c r="EC3" i="1" s="1"/>
  <c r="EI3" i="1" s="1"/>
  <c r="EO3" i="1" s="1"/>
  <c r="EU3" i="1" s="1"/>
  <c r="FA3" i="1" s="1"/>
  <c r="FG3" i="1" s="1"/>
  <c r="FM3" i="1" s="1"/>
  <c r="FS3" i="1" s="1"/>
  <c r="FY3" i="1" s="1"/>
  <c r="GE3" i="1" s="1"/>
  <c r="GK3" i="1" s="1"/>
  <c r="GQ3" i="1" s="1"/>
  <c r="GW3" i="1" s="1"/>
  <c r="HC3" i="1" s="1"/>
  <c r="HI3" i="1" s="1"/>
  <c r="HO3" i="1" s="1"/>
  <c r="HU3" i="1" s="1"/>
  <c r="IA3" i="1" s="1"/>
  <c r="IG3" i="1" s="1"/>
  <c r="IM3" i="1" s="1"/>
  <c r="IS3" i="1" s="1"/>
  <c r="IY3" i="1" s="1"/>
  <c r="JE3" i="1" s="1"/>
  <c r="JK3" i="1" s="1"/>
  <c r="JQ3" i="1" s="1"/>
  <c r="JW3" i="1" s="1"/>
  <c r="KC3" i="1" s="1"/>
  <c r="KI3" i="1" s="1"/>
  <c r="KO3" i="1" s="1"/>
  <c r="KU3" i="1" s="1"/>
  <c r="LA3" i="1" s="1"/>
  <c r="LG3" i="1" s="1"/>
  <c r="LM3" i="1" s="1"/>
  <c r="LS3" i="1" s="1"/>
  <c r="LY3" i="1" s="1"/>
  <c r="ME3" i="1" s="1"/>
  <c r="MK3" i="1" s="1"/>
  <c r="MQ3" i="1" s="1"/>
  <c r="MW3" i="1" s="1"/>
  <c r="NC3" i="1" s="1"/>
  <c r="NI3" i="1" s="1"/>
  <c r="NO3" i="1" s="1"/>
  <c r="NU3" i="1" s="1"/>
  <c r="OA3" i="1" s="1"/>
  <c r="OG3" i="1" s="1"/>
  <c r="OM3" i="1" s="1"/>
  <c r="OS3" i="1" s="1"/>
  <c r="OY3" i="1" s="1"/>
  <c r="PE3" i="1" s="1"/>
  <c r="PK3" i="1" s="1"/>
  <c r="PQ3" i="1" s="1"/>
  <c r="PW3" i="1" s="1"/>
  <c r="QC3" i="1" s="1"/>
  <c r="DE2" i="1"/>
  <c r="DK2" i="1" s="1"/>
  <c r="DQ2" i="1" s="1"/>
  <c r="DW2" i="1" s="1"/>
  <c r="EC2" i="1" s="1"/>
  <c r="EI2" i="1" s="1"/>
  <c r="EO2" i="1" s="1"/>
  <c r="EU2" i="1" s="1"/>
  <c r="FA2" i="1" s="1"/>
  <c r="FG2" i="1" s="1"/>
  <c r="FM2" i="1" s="1"/>
  <c r="FS2" i="1" s="1"/>
  <c r="FY2" i="1" s="1"/>
  <c r="GE2" i="1" s="1"/>
  <c r="GK2" i="1" s="1"/>
  <c r="GQ2" i="1" s="1"/>
  <c r="GW2" i="1" s="1"/>
  <c r="HC2" i="1" s="1"/>
  <c r="HI2" i="1" s="1"/>
  <c r="HO2" i="1" s="1"/>
  <c r="HU2" i="1" s="1"/>
  <c r="IA2" i="1" s="1"/>
  <c r="IG2" i="1" s="1"/>
  <c r="IM2" i="1" s="1"/>
  <c r="IS2" i="1" s="1"/>
  <c r="IY2" i="1" s="1"/>
  <c r="JE2" i="1" s="1"/>
  <c r="JK2" i="1" s="1"/>
  <c r="JQ2" i="1" s="1"/>
  <c r="JW2" i="1" s="1"/>
  <c r="KC2" i="1" s="1"/>
  <c r="KI2" i="1" s="1"/>
  <c r="KO2" i="1" s="1"/>
  <c r="KU2" i="1" s="1"/>
  <c r="LA2" i="1" s="1"/>
  <c r="LG2" i="1" s="1"/>
  <c r="LM2" i="1" s="1"/>
  <c r="LS2" i="1" s="1"/>
  <c r="LY2" i="1" s="1"/>
  <c r="ME2" i="1" s="1"/>
  <c r="MK2" i="1" s="1"/>
  <c r="MQ2" i="1" s="1"/>
  <c r="MW2" i="1" s="1"/>
  <c r="NC2" i="1" s="1"/>
  <c r="NI2" i="1" s="1"/>
  <c r="NO2" i="1" s="1"/>
  <c r="NU2" i="1" s="1"/>
  <c r="OA2" i="1" s="1"/>
  <c r="OG2" i="1" s="1"/>
  <c r="OM2" i="1" s="1"/>
  <c r="OS2" i="1" s="1"/>
  <c r="OY2" i="1" s="1"/>
  <c r="PE2" i="1" s="1"/>
  <c r="PK2" i="1" s="1"/>
  <c r="PQ2" i="1" s="1"/>
  <c r="PW2" i="1" s="1"/>
  <c r="QC2" i="1" s="1"/>
  <c r="KM29" i="8" l="1"/>
  <c r="KL28" i="8"/>
  <c r="IQ38" i="9"/>
  <c r="IP37" i="9"/>
  <c r="NA19" i="8"/>
  <c r="MZ18" i="8"/>
  <c r="GH47" i="8"/>
  <c r="GI48" i="8"/>
  <c r="PU7" i="8"/>
  <c r="PT6" i="8"/>
  <c r="DI61" i="8"/>
  <c r="DH60" i="8"/>
  <c r="LD26" i="8"/>
  <c r="LE27" i="8"/>
  <c r="OP11" i="8"/>
  <c r="OQ12" i="8"/>
  <c r="M83" i="8"/>
  <c r="N84" i="8"/>
  <c r="HM43" i="8"/>
  <c r="HL42" i="8"/>
  <c r="KA32" i="8"/>
  <c r="JZ31" i="8"/>
  <c r="MU20" i="8"/>
  <c r="MT19" i="8"/>
  <c r="DT58" i="8"/>
  <c r="DU59" i="8"/>
  <c r="FQ51" i="8"/>
  <c r="FP50" i="8"/>
  <c r="NM17" i="8"/>
  <c r="NL16" i="8"/>
  <c r="CV62" i="8"/>
  <c r="CW63" i="8"/>
  <c r="DZ57" i="8"/>
  <c r="EA58" i="8"/>
  <c r="GZ44" i="8"/>
  <c r="HA45" i="8"/>
  <c r="HR41" i="8"/>
  <c r="HS42" i="8"/>
  <c r="LQ25" i="8"/>
  <c r="LP24" i="8"/>
  <c r="OV10" i="8"/>
  <c r="OW11" i="8"/>
  <c r="FK52" i="8"/>
  <c r="FJ51" i="8"/>
  <c r="GO47" i="8"/>
  <c r="GN46" i="8"/>
  <c r="NG18" i="8"/>
  <c r="NF17" i="8"/>
  <c r="EY54" i="8"/>
  <c r="EX53" i="8"/>
  <c r="PZ5" i="8"/>
  <c r="QA6" i="8"/>
  <c r="OE14" i="8"/>
  <c r="OD13" i="8"/>
  <c r="PB9" i="8"/>
  <c r="PC10" i="8"/>
  <c r="IE40" i="8"/>
  <c r="ID39" i="8"/>
  <c r="IJ38" i="8"/>
  <c r="IK39" i="8"/>
  <c r="KG31" i="8"/>
  <c r="KF30" i="8"/>
  <c r="KY28" i="8"/>
  <c r="KX27" i="8"/>
  <c r="JC36" i="8"/>
  <c r="JB35" i="8"/>
  <c r="HG44" i="8"/>
  <c r="HF43" i="8"/>
  <c r="KR28" i="9"/>
  <c r="KS29" i="9"/>
  <c r="OJ12" i="8"/>
  <c r="OK13" i="8"/>
  <c r="E85" i="8"/>
  <c r="F86" i="8"/>
  <c r="QM4" i="8"/>
  <c r="QL3" i="8"/>
  <c r="QM3" i="8" s="1"/>
  <c r="GT45" i="8"/>
  <c r="GU46" i="8"/>
  <c r="PN7" i="8"/>
  <c r="PO8" i="8"/>
  <c r="QF4" i="8"/>
  <c r="QG5" i="8"/>
  <c r="PI9" i="8"/>
  <c r="PH8" i="8"/>
  <c r="NR15" i="8"/>
  <c r="NS16" i="8"/>
  <c r="JO34" i="8"/>
  <c r="JN33" i="8"/>
  <c r="NY15" i="8"/>
  <c r="NX14" i="8"/>
  <c r="MN20" i="8"/>
  <c r="MO21" i="8"/>
  <c r="IW37" i="8"/>
  <c r="IV36" i="8"/>
  <c r="JI35" i="8"/>
  <c r="JH34" i="8"/>
  <c r="IQ38" i="8"/>
  <c r="IP37" i="8"/>
  <c r="LJ25" i="8"/>
  <c r="LK26" i="8"/>
  <c r="PO8" i="9"/>
  <c r="PN7" i="9"/>
  <c r="NY15" i="9"/>
  <c r="NX14" i="9"/>
  <c r="I84" i="7"/>
  <c r="J85" i="7"/>
  <c r="HX40" i="9"/>
  <c r="HY41" i="9"/>
  <c r="LK26" i="9"/>
  <c r="LJ25" i="9"/>
  <c r="IQ38" i="7"/>
  <c r="IP37" i="7"/>
  <c r="PT6" i="7"/>
  <c r="PU7" i="7"/>
  <c r="GH47" i="7"/>
  <c r="GI48" i="7"/>
  <c r="GN46" i="7"/>
  <c r="GO47" i="7"/>
  <c r="CV62" i="9"/>
  <c r="CW63" i="9"/>
  <c r="NF17" i="9"/>
  <c r="NG18" i="9"/>
  <c r="GH47" i="9"/>
  <c r="GI48" i="9"/>
  <c r="DU59" i="9"/>
  <c r="DT58" i="9"/>
  <c r="DO60" i="9"/>
  <c r="DN59" i="9"/>
  <c r="EF56" i="9"/>
  <c r="EG57" i="9"/>
  <c r="PN7" i="7"/>
  <c r="PO8" i="7"/>
  <c r="GU46" i="7"/>
  <c r="GT45" i="7"/>
  <c r="MI22" i="9"/>
  <c r="MH21" i="9"/>
  <c r="MU20" i="9"/>
  <c r="MT19" i="9"/>
  <c r="NL16" i="7"/>
  <c r="NM17" i="7"/>
  <c r="KX27" i="7"/>
  <c r="KY28" i="7"/>
  <c r="HS42" i="9"/>
  <c r="HR41" i="9"/>
  <c r="PU7" i="9"/>
  <c r="PT6" i="9"/>
  <c r="KL29" i="7"/>
  <c r="KM30" i="7"/>
  <c r="MO21" i="7"/>
  <c r="MN20" i="7"/>
  <c r="IK39" i="7"/>
  <c r="IJ38" i="7"/>
  <c r="KA32" i="7"/>
  <c r="JZ31" i="7"/>
  <c r="DB61" i="7"/>
  <c r="DC62" i="7"/>
  <c r="IE40" i="9"/>
  <c r="ID39" i="9"/>
  <c r="KM30" i="9"/>
  <c r="KL29" i="9"/>
  <c r="FJ51" i="9"/>
  <c r="FK52" i="9"/>
  <c r="DI61" i="9"/>
  <c r="DH60" i="9"/>
  <c r="JO34" i="7"/>
  <c r="JN33" i="7"/>
  <c r="MI22" i="7"/>
  <c r="MH21" i="7"/>
  <c r="OQ12" i="7"/>
  <c r="OP11" i="7"/>
  <c r="DU59" i="7"/>
  <c r="DT58" i="7"/>
  <c r="PB9" i="7"/>
  <c r="PC10" i="7"/>
  <c r="MU20" i="7"/>
  <c r="MT19" i="7"/>
  <c r="KG31" i="7"/>
  <c r="KF30" i="7"/>
  <c r="I84" i="9"/>
  <c r="J85" i="9"/>
  <c r="PI9" i="9"/>
  <c r="PH8" i="9"/>
  <c r="PH8" i="7"/>
  <c r="PI9" i="7"/>
  <c r="OD13" i="7"/>
  <c r="OE14" i="7"/>
  <c r="HR41" i="7"/>
  <c r="HS42" i="7"/>
  <c r="NA19" i="9"/>
  <c r="MZ18" i="9"/>
  <c r="PB9" i="9"/>
  <c r="PC10" i="9"/>
  <c r="N84" i="7"/>
  <c r="M83" i="7"/>
  <c r="HX40" i="7"/>
  <c r="HY41" i="7"/>
  <c r="MB22" i="7"/>
  <c r="MC23" i="7"/>
  <c r="KF30" i="9"/>
  <c r="KG31" i="9"/>
  <c r="HL42" i="7"/>
  <c r="HM43" i="7"/>
  <c r="IV36" i="9"/>
  <c r="IW37" i="9"/>
  <c r="QF4" i="9"/>
  <c r="QG5" i="9"/>
  <c r="FP50" i="9"/>
  <c r="FQ51" i="9"/>
  <c r="MN20" i="9"/>
  <c r="MO21" i="9"/>
  <c r="IK39" i="9"/>
  <c r="IJ38" i="9"/>
  <c r="CV62" i="7"/>
  <c r="CW63" i="7"/>
  <c r="LJ25" i="7"/>
  <c r="LK26" i="7"/>
  <c r="FV49" i="7"/>
  <c r="FW50" i="7"/>
  <c r="QF4" i="7"/>
  <c r="QG5" i="7"/>
  <c r="LP24" i="7"/>
  <c r="LQ25" i="7"/>
  <c r="GU46" i="9"/>
  <c r="GT45" i="9"/>
  <c r="GZ44" i="7"/>
  <c r="HA45" i="7"/>
  <c r="JI35" i="9"/>
  <c r="JH34" i="9"/>
  <c r="ID39" i="7"/>
  <c r="IE40" i="7"/>
  <c r="NS16" i="7"/>
  <c r="NR15" i="7"/>
  <c r="OQ12" i="9"/>
  <c r="OP11" i="9"/>
  <c r="FD52" i="7"/>
  <c r="FE53" i="7"/>
  <c r="N84" i="9"/>
  <c r="M83" i="9"/>
  <c r="QA6" i="7"/>
  <c r="PZ5" i="7"/>
  <c r="EL55" i="9"/>
  <c r="EM56" i="9"/>
  <c r="ES55" i="7"/>
  <c r="ER54" i="7"/>
  <c r="GB48" i="9"/>
  <c r="GC49" i="9"/>
  <c r="NL16" i="9"/>
  <c r="NM17" i="9"/>
  <c r="EM56" i="7"/>
  <c r="EL55" i="7"/>
  <c r="OV10" i="7"/>
  <c r="OW11" i="7"/>
  <c r="MZ18" i="7"/>
  <c r="NA19" i="7"/>
  <c r="JC36" i="7"/>
  <c r="JB35" i="7"/>
  <c r="NG18" i="7"/>
  <c r="NF17" i="7"/>
  <c r="JU33" i="7"/>
  <c r="JT32" i="7"/>
  <c r="OW11" i="9"/>
  <c r="OV10" i="9"/>
  <c r="GB48" i="7"/>
  <c r="GC49" i="7"/>
  <c r="OD13" i="9"/>
  <c r="OE14" i="9"/>
  <c r="DC62" i="9"/>
  <c r="DB61" i="9"/>
  <c r="OJ12" i="7"/>
  <c r="OK13" i="7"/>
  <c r="JO34" i="9"/>
  <c r="JN33" i="9"/>
  <c r="FK52" i="7"/>
  <c r="FJ51" i="7"/>
  <c r="DN59" i="7"/>
  <c r="DO60" i="7"/>
  <c r="FE53" i="9"/>
  <c r="FD52" i="9"/>
  <c r="FQ51" i="7"/>
  <c r="FP50" i="7"/>
  <c r="LE27" i="9"/>
  <c r="LD26" i="9"/>
  <c r="LP24" i="9"/>
  <c r="LQ25" i="9"/>
  <c r="LD26" i="7"/>
  <c r="LE27" i="7"/>
  <c r="HG44" i="7"/>
  <c r="HF43" i="7"/>
  <c r="NY15" i="7"/>
  <c r="NX14" i="7"/>
  <c r="QA6" i="9"/>
  <c r="PZ5" i="9"/>
  <c r="GZ44" i="9"/>
  <c r="HA45" i="9"/>
  <c r="KS29" i="7"/>
  <c r="KR28" i="7"/>
  <c r="OK13" i="9"/>
  <c r="OJ12" i="9"/>
  <c r="HF43" i="9"/>
  <c r="HG44" i="9"/>
  <c r="LW24" i="9"/>
  <c r="LV23" i="9"/>
  <c r="DB60" i="8"/>
  <c r="DC61" i="8"/>
  <c r="EY54" i="9"/>
  <c r="EX53" i="9"/>
  <c r="QM4" i="7"/>
  <c r="QL3" i="7"/>
  <c r="QM3" i="7" s="1"/>
  <c r="GN46" i="9"/>
  <c r="GO47" i="9"/>
  <c r="FV49" i="9"/>
  <c r="FW50" i="9"/>
  <c r="KA32" i="9"/>
  <c r="JZ31" i="9"/>
  <c r="MC23" i="9"/>
  <c r="MB22" i="9"/>
  <c r="LW24" i="7"/>
  <c r="LV23" i="7"/>
  <c r="JC36" i="9"/>
  <c r="JB35" i="9"/>
  <c r="JI35" i="7"/>
  <c r="JH34" i="7"/>
  <c r="NS16" i="9"/>
  <c r="NR15" i="9"/>
  <c r="KY28" i="9"/>
  <c r="KX27" i="9"/>
  <c r="HL42" i="9"/>
  <c r="HM43" i="9"/>
  <c r="EA58" i="7"/>
  <c r="DZ57" i="7"/>
  <c r="JT32" i="9"/>
  <c r="JU33" i="9"/>
  <c r="DI61" i="7"/>
  <c r="DH60" i="7"/>
  <c r="E85" i="7"/>
  <c r="F86" i="7"/>
  <c r="QL3" i="9"/>
  <c r="QM3" i="9" s="1"/>
  <c r="QM4" i="9"/>
  <c r="EY54" i="7"/>
  <c r="EX53" i="7"/>
  <c r="E85" i="9"/>
  <c r="F86" i="9"/>
  <c r="IW37" i="7"/>
  <c r="IV36" i="7"/>
  <c r="DZ57" i="9"/>
  <c r="EA58" i="9"/>
  <c r="AK81" i="9"/>
  <c r="AM91" i="9"/>
  <c r="V82" i="9"/>
  <c r="U81" i="9"/>
  <c r="Z82" i="9"/>
  <c r="Y81" i="9"/>
  <c r="ER52" i="9"/>
  <c r="ES53" i="9"/>
  <c r="AD82" i="9"/>
  <c r="AC81" i="9"/>
  <c r="R82" i="9"/>
  <c r="Q81" i="9"/>
  <c r="AH82" i="9"/>
  <c r="AG81" i="9"/>
  <c r="FA2" i="9"/>
  <c r="JU32" i="8"/>
  <c r="JT31" i="8"/>
  <c r="FD51" i="8"/>
  <c r="FE52" i="8"/>
  <c r="HY40" i="8"/>
  <c r="HX39" i="8"/>
  <c r="J83" i="8"/>
  <c r="I82" i="8"/>
  <c r="AH81" i="8"/>
  <c r="AG80" i="8"/>
  <c r="AD81" i="8"/>
  <c r="AC80" i="8"/>
  <c r="LW22" i="8"/>
  <c r="LV21" i="8"/>
  <c r="EG55" i="8"/>
  <c r="EF54" i="8"/>
  <c r="EM54" i="8"/>
  <c r="EL53" i="8"/>
  <c r="KR26" i="8"/>
  <c r="KS27" i="8"/>
  <c r="FV47" i="8"/>
  <c r="FW48" i="8"/>
  <c r="ER52" i="8"/>
  <c r="ES53" i="8"/>
  <c r="V81" i="8"/>
  <c r="U80" i="8"/>
  <c r="AL81" i="8"/>
  <c r="AK80" i="8"/>
  <c r="Z81" i="8"/>
  <c r="Y80" i="8"/>
  <c r="GB46" i="8"/>
  <c r="GC47" i="8"/>
  <c r="DO57" i="8"/>
  <c r="DN56" i="8"/>
  <c r="AQ91" i="8"/>
  <c r="AO80" i="8"/>
  <c r="R81" i="8"/>
  <c r="Q80" i="8"/>
  <c r="MI20" i="8"/>
  <c r="MH19" i="8"/>
  <c r="MB20" i="8"/>
  <c r="MC21" i="8"/>
  <c r="EU2" i="8"/>
  <c r="R82" i="7"/>
  <c r="Q81" i="7"/>
  <c r="EU2" i="7"/>
  <c r="AC81" i="7"/>
  <c r="AD82" i="7"/>
  <c r="AK81" i="7"/>
  <c r="AM91" i="7"/>
  <c r="AH82" i="7"/>
  <c r="AG81" i="7"/>
  <c r="EG56" i="7"/>
  <c r="EF55" i="7"/>
  <c r="U81" i="7"/>
  <c r="V82" i="7"/>
  <c r="Z82" i="7"/>
  <c r="Y81" i="7"/>
  <c r="DC62" i="6"/>
  <c r="DB61" i="6"/>
  <c r="IW37" i="6"/>
  <c r="IV36" i="6"/>
  <c r="BJ72" i="6"/>
  <c r="BI71" i="6"/>
  <c r="KY28" i="6"/>
  <c r="KX27" i="6"/>
  <c r="N84" i="6"/>
  <c r="M83" i="6"/>
  <c r="KS29" i="6"/>
  <c r="KR28" i="6"/>
  <c r="QL3" i="6"/>
  <c r="QM4" i="6"/>
  <c r="DO60" i="6"/>
  <c r="DN59" i="6"/>
  <c r="GC49" i="6"/>
  <c r="GB48" i="6"/>
  <c r="R83" i="6"/>
  <c r="Q82" i="6"/>
  <c r="GI48" i="6"/>
  <c r="GH47" i="6"/>
  <c r="MT19" i="6"/>
  <c r="MU20" i="6"/>
  <c r="KM30" i="6"/>
  <c r="KL29" i="6"/>
  <c r="OK13" i="6"/>
  <c r="OJ12" i="6"/>
  <c r="MC23" i="6"/>
  <c r="MB22" i="6"/>
  <c r="HG44" i="6"/>
  <c r="HF43" i="6"/>
  <c r="NG18" i="6"/>
  <c r="NF17" i="6"/>
  <c r="JT32" i="6"/>
  <c r="JU33" i="6"/>
  <c r="EA58" i="6"/>
  <c r="DZ57" i="6"/>
  <c r="BV69" i="6"/>
  <c r="BU68" i="6"/>
  <c r="BE72" i="6"/>
  <c r="BF73" i="6"/>
  <c r="NL16" i="6"/>
  <c r="NM17" i="6"/>
  <c r="HL42" i="6"/>
  <c r="HM43" i="6"/>
  <c r="LE27" i="6"/>
  <c r="LD26" i="6"/>
  <c r="IJ38" i="6"/>
  <c r="IK39" i="6"/>
  <c r="MI22" i="6"/>
  <c r="MH21" i="6"/>
  <c r="F86" i="6"/>
  <c r="E85" i="6"/>
  <c r="CK64" i="6"/>
  <c r="CL65" i="6"/>
  <c r="QG5" i="6"/>
  <c r="QF4" i="6"/>
  <c r="JZ31" i="6"/>
  <c r="KA32" i="6"/>
  <c r="QA6" i="6"/>
  <c r="PZ5" i="6"/>
  <c r="AT76" i="6"/>
  <c r="AS75" i="6"/>
  <c r="BR70" i="6"/>
  <c r="BQ69" i="6"/>
  <c r="PT6" i="6"/>
  <c r="PU7" i="6"/>
  <c r="NX14" i="6"/>
  <c r="NY15" i="6"/>
  <c r="NA19" i="6"/>
  <c r="MZ18" i="6"/>
  <c r="EY54" i="6"/>
  <c r="EX53" i="6"/>
  <c r="AX75" i="6"/>
  <c r="AW74" i="6"/>
  <c r="PC10" i="6"/>
  <c r="PB9" i="6"/>
  <c r="OW11" i="6"/>
  <c r="OV10" i="6"/>
  <c r="AK77" i="6"/>
  <c r="AL78" i="6"/>
  <c r="KG31" i="6"/>
  <c r="KF30" i="6"/>
  <c r="HY41" i="6"/>
  <c r="HX40" i="6"/>
  <c r="LW24" i="6"/>
  <c r="LV23" i="6"/>
  <c r="PN7" i="6"/>
  <c r="PO8" i="6"/>
  <c r="U81" i="6"/>
  <c r="V82" i="6"/>
  <c r="PI9" i="6"/>
  <c r="PH8" i="6"/>
  <c r="JI35" i="6"/>
  <c r="JH34" i="6"/>
  <c r="OP11" i="6"/>
  <c r="OQ12" i="6"/>
  <c r="EG57" i="6"/>
  <c r="EF56" i="6"/>
  <c r="DU59" i="6"/>
  <c r="DT58" i="6"/>
  <c r="J85" i="6"/>
  <c r="I84" i="6"/>
  <c r="CC66" i="6"/>
  <c r="CD67" i="6"/>
  <c r="JC36" i="6"/>
  <c r="JB35" i="6"/>
  <c r="EL55" i="6"/>
  <c r="EM56" i="6"/>
  <c r="AO76" i="6"/>
  <c r="AP77" i="6"/>
  <c r="CG65" i="6"/>
  <c r="CH66" i="6"/>
  <c r="FD52" i="6"/>
  <c r="FE53" i="6"/>
  <c r="LJ25" i="6"/>
  <c r="LK26" i="6"/>
  <c r="BN71" i="6"/>
  <c r="BM70" i="6"/>
  <c r="JO34" i="6"/>
  <c r="JN33" i="6"/>
  <c r="FQ51" i="6"/>
  <c r="FP50" i="6"/>
  <c r="BY67" i="6"/>
  <c r="BZ68" i="6"/>
  <c r="IE40" i="6"/>
  <c r="ID39" i="6"/>
  <c r="FK52" i="6"/>
  <c r="FJ51" i="6"/>
  <c r="BB74" i="6"/>
  <c r="BA73" i="6"/>
  <c r="MO21" i="6"/>
  <c r="MN20" i="6"/>
  <c r="CV62" i="6"/>
  <c r="CW63" i="6"/>
  <c r="FW50" i="6"/>
  <c r="FV49" i="6"/>
  <c r="GN46" i="6"/>
  <c r="GO47" i="6"/>
  <c r="Y80" i="6"/>
  <c r="Z81" i="6"/>
  <c r="DI61" i="6"/>
  <c r="DH60" i="6"/>
  <c r="FA2" i="6"/>
  <c r="GT45" i="6"/>
  <c r="GU46" i="6"/>
  <c r="CQ64" i="6"/>
  <c r="CP63" i="6"/>
  <c r="AG78" i="6"/>
  <c r="AH79" i="6"/>
  <c r="LP24" i="6"/>
  <c r="LQ25" i="6"/>
  <c r="QS3" i="6"/>
  <c r="NR15" i="6"/>
  <c r="NS16" i="6"/>
  <c r="HR41" i="6"/>
  <c r="HS42" i="6"/>
  <c r="HA45" i="6"/>
  <c r="GZ44" i="6"/>
  <c r="AD80" i="6"/>
  <c r="AC79" i="6"/>
  <c r="IP37" i="6"/>
  <c r="IQ38" i="6"/>
  <c r="ER54" i="6"/>
  <c r="ES55" i="6"/>
  <c r="OE14" i="6"/>
  <c r="OD13" i="6"/>
  <c r="N4" i="1"/>
  <c r="F88" i="1"/>
  <c r="QI4" i="1"/>
  <c r="QO4" i="1" s="1"/>
  <c r="QI3" i="1"/>
  <c r="QO3" i="1" s="1"/>
  <c r="QO7" i="1"/>
  <c r="QI7" i="1"/>
  <c r="QI5" i="1"/>
  <c r="QO5" i="1" s="1"/>
  <c r="QO2" i="1"/>
  <c r="QI2" i="1"/>
  <c r="QO6" i="1"/>
  <c r="QI6" i="1"/>
  <c r="CQ67" i="1"/>
  <c r="KM28" i="8" l="1"/>
  <c r="KL27" i="8"/>
  <c r="IP36" i="9"/>
  <c r="IQ37" i="9"/>
  <c r="JH33" i="8"/>
  <c r="JI34" i="8"/>
  <c r="JN32" i="8"/>
  <c r="JO33" i="8"/>
  <c r="PI8" i="8"/>
  <c r="PH7" i="8"/>
  <c r="HF42" i="8"/>
  <c r="HG43" i="8"/>
  <c r="KX26" i="8"/>
  <c r="KY27" i="8"/>
  <c r="NF16" i="8"/>
  <c r="NG17" i="8"/>
  <c r="FK51" i="8"/>
  <c r="FJ50" i="8"/>
  <c r="LQ24" i="8"/>
  <c r="LP23" i="8"/>
  <c r="FP49" i="8"/>
  <c r="FQ50" i="8"/>
  <c r="MU19" i="8"/>
  <c r="MT18" i="8"/>
  <c r="HL41" i="8"/>
  <c r="HM42" i="8"/>
  <c r="DI60" i="8"/>
  <c r="DH59" i="8"/>
  <c r="LK25" i="8"/>
  <c r="LJ24" i="8"/>
  <c r="MO20" i="8"/>
  <c r="MN19" i="8"/>
  <c r="PO7" i="8"/>
  <c r="PN6" i="8"/>
  <c r="OJ11" i="8"/>
  <c r="OK12" i="8"/>
  <c r="IJ37" i="8"/>
  <c r="IK38" i="8"/>
  <c r="PB8" i="8"/>
  <c r="PC9" i="8"/>
  <c r="PZ4" i="8"/>
  <c r="QA5" i="8"/>
  <c r="HA44" i="8"/>
  <c r="GZ43" i="8"/>
  <c r="CW62" i="8"/>
  <c r="CV61" i="8"/>
  <c r="OQ11" i="8"/>
  <c r="OP10" i="8"/>
  <c r="GH46" i="8"/>
  <c r="GI47" i="8"/>
  <c r="IQ37" i="8"/>
  <c r="IP36" i="8"/>
  <c r="IW36" i="8"/>
  <c r="IV35" i="8"/>
  <c r="NX13" i="8"/>
  <c r="NY14" i="8"/>
  <c r="JB34" i="8"/>
  <c r="JC35" i="8"/>
  <c r="KF29" i="8"/>
  <c r="KG30" i="8"/>
  <c r="IE39" i="8"/>
  <c r="ID38" i="8"/>
  <c r="OD12" i="8"/>
  <c r="OE13" i="8"/>
  <c r="EX52" i="8"/>
  <c r="EY53" i="8"/>
  <c r="GO46" i="8"/>
  <c r="GN45" i="8"/>
  <c r="NM16" i="8"/>
  <c r="NL15" i="8"/>
  <c r="JZ30" i="8"/>
  <c r="KA31" i="8"/>
  <c r="PU6" i="8"/>
  <c r="PT5" i="8"/>
  <c r="NA18" i="8"/>
  <c r="MZ17" i="8"/>
  <c r="NS15" i="8"/>
  <c r="NR14" i="8"/>
  <c r="QG4" i="8"/>
  <c r="QF3" i="8"/>
  <c r="QG3" i="8" s="1"/>
  <c r="GU45" i="8"/>
  <c r="GT44" i="8"/>
  <c r="F85" i="8"/>
  <c r="E84" i="8"/>
  <c r="KR27" i="9"/>
  <c r="KS28" i="9"/>
  <c r="OV9" i="8"/>
  <c r="OW10" i="8"/>
  <c r="HS41" i="8"/>
  <c r="HR40" i="8"/>
  <c r="EA57" i="8"/>
  <c r="DZ56" i="8"/>
  <c r="DU58" i="8"/>
  <c r="DT57" i="8"/>
  <c r="N83" i="8"/>
  <c r="M82" i="8"/>
  <c r="LD25" i="8"/>
  <c r="LE26" i="8"/>
  <c r="IV35" i="7"/>
  <c r="IW36" i="7"/>
  <c r="EX52" i="7"/>
  <c r="EY53" i="7"/>
  <c r="NR14" i="9"/>
  <c r="NS15" i="9"/>
  <c r="JC35" i="9"/>
  <c r="JB34" i="9"/>
  <c r="MB21" i="9"/>
  <c r="MC22" i="9"/>
  <c r="KR27" i="7"/>
  <c r="KS28" i="7"/>
  <c r="PZ4" i="9"/>
  <c r="QA5" i="9"/>
  <c r="HF42" i="7"/>
  <c r="HG43" i="7"/>
  <c r="FQ50" i="7"/>
  <c r="FP49" i="7"/>
  <c r="JN32" i="9"/>
  <c r="JO33" i="9"/>
  <c r="DB60" i="9"/>
  <c r="DC61" i="9"/>
  <c r="JU32" i="7"/>
  <c r="JT31" i="7"/>
  <c r="JB34" i="7"/>
  <c r="JC35" i="7"/>
  <c r="ER53" i="7"/>
  <c r="ES54" i="7"/>
  <c r="QA5" i="7"/>
  <c r="PZ4" i="7"/>
  <c r="NR14" i="7"/>
  <c r="NS15" i="7"/>
  <c r="JI34" i="9"/>
  <c r="JH33" i="9"/>
  <c r="GU45" i="9"/>
  <c r="GT44" i="9"/>
  <c r="IK38" i="9"/>
  <c r="IJ37" i="9"/>
  <c r="MT18" i="7"/>
  <c r="MU19" i="7"/>
  <c r="DU58" i="7"/>
  <c r="DT57" i="7"/>
  <c r="MH20" i="7"/>
  <c r="MI21" i="7"/>
  <c r="DI60" i="9"/>
  <c r="DH59" i="9"/>
  <c r="KL28" i="9"/>
  <c r="KM29" i="9"/>
  <c r="IK38" i="7"/>
  <c r="IJ37" i="7"/>
  <c r="HR40" i="9"/>
  <c r="HS41" i="9"/>
  <c r="MH20" i="9"/>
  <c r="MI21" i="9"/>
  <c r="DO59" i="9"/>
  <c r="DN58" i="9"/>
  <c r="IQ37" i="7"/>
  <c r="IP36" i="7"/>
  <c r="NY14" i="9"/>
  <c r="NX13" i="9"/>
  <c r="F85" i="7"/>
  <c r="E84" i="7"/>
  <c r="JU32" i="9"/>
  <c r="JT31" i="9"/>
  <c r="HL41" i="9"/>
  <c r="HM42" i="9"/>
  <c r="FW49" i="9"/>
  <c r="FV48" i="9"/>
  <c r="DC60" i="8"/>
  <c r="DB59" i="8"/>
  <c r="HG43" i="9"/>
  <c r="HF42" i="9"/>
  <c r="LP23" i="9"/>
  <c r="LQ24" i="9"/>
  <c r="DN58" i="7"/>
  <c r="DO59" i="7"/>
  <c r="GB47" i="7"/>
  <c r="GC48" i="7"/>
  <c r="OV9" i="7"/>
  <c r="OW10" i="7"/>
  <c r="NL15" i="9"/>
  <c r="NM16" i="9"/>
  <c r="FE52" i="7"/>
  <c r="FD51" i="7"/>
  <c r="QG4" i="7"/>
  <c r="QF3" i="7"/>
  <c r="QG3" i="7" s="1"/>
  <c r="LK25" i="7"/>
  <c r="LJ24" i="7"/>
  <c r="FQ50" i="9"/>
  <c r="FP49" i="9"/>
  <c r="IW36" i="9"/>
  <c r="IV35" i="9"/>
  <c r="KF29" i="9"/>
  <c r="KG30" i="9"/>
  <c r="HY40" i="7"/>
  <c r="HX39" i="7"/>
  <c r="PB8" i="9"/>
  <c r="PC9" i="9"/>
  <c r="HS41" i="7"/>
  <c r="HR40" i="7"/>
  <c r="PI8" i="7"/>
  <c r="PH7" i="7"/>
  <c r="J84" i="9"/>
  <c r="I83" i="9"/>
  <c r="DB60" i="7"/>
  <c r="DC61" i="7"/>
  <c r="KM29" i="7"/>
  <c r="KL28" i="7"/>
  <c r="NM16" i="7"/>
  <c r="NL15" i="7"/>
  <c r="PO7" i="7"/>
  <c r="PN6" i="7"/>
  <c r="GH46" i="9"/>
  <c r="GI47" i="9"/>
  <c r="CW62" i="9"/>
  <c r="CV61" i="9"/>
  <c r="GH46" i="7"/>
  <c r="GI47" i="7"/>
  <c r="HY40" i="9"/>
  <c r="HX39" i="9"/>
  <c r="DH59" i="7"/>
  <c r="DI60" i="7"/>
  <c r="EA57" i="7"/>
  <c r="DZ56" i="7"/>
  <c r="KX26" i="9"/>
  <c r="KY27" i="9"/>
  <c r="JI34" i="7"/>
  <c r="JH33" i="7"/>
  <c r="LV22" i="7"/>
  <c r="LW23" i="7"/>
  <c r="KA31" i="9"/>
  <c r="JZ30" i="9"/>
  <c r="EX52" i="9"/>
  <c r="EY53" i="9"/>
  <c r="LW23" i="9"/>
  <c r="LV22" i="9"/>
  <c r="OJ11" i="9"/>
  <c r="OK12" i="9"/>
  <c r="NY14" i="7"/>
  <c r="NX13" i="7"/>
  <c r="LD25" i="9"/>
  <c r="LE26" i="9"/>
  <c r="FD51" i="9"/>
  <c r="FE52" i="9"/>
  <c r="FK51" i="7"/>
  <c r="FJ50" i="7"/>
  <c r="OV9" i="9"/>
  <c r="OW10" i="9"/>
  <c r="NG17" i="7"/>
  <c r="NF16" i="7"/>
  <c r="EL54" i="7"/>
  <c r="EM55" i="7"/>
  <c r="M82" i="9"/>
  <c r="N83" i="9"/>
  <c r="OQ11" i="9"/>
  <c r="OP10" i="9"/>
  <c r="M82" i="7"/>
  <c r="N83" i="7"/>
  <c r="MZ17" i="9"/>
  <c r="NA18" i="9"/>
  <c r="PI8" i="9"/>
  <c r="PH7" i="9"/>
  <c r="KF29" i="7"/>
  <c r="KG30" i="7"/>
  <c r="OP10" i="7"/>
  <c r="OQ11" i="7"/>
  <c r="JO33" i="7"/>
  <c r="JN32" i="7"/>
  <c r="ID38" i="9"/>
  <c r="IE39" i="9"/>
  <c r="JZ30" i="7"/>
  <c r="KA31" i="7"/>
  <c r="MO20" i="7"/>
  <c r="MN19" i="7"/>
  <c r="PT5" i="9"/>
  <c r="PU6" i="9"/>
  <c r="MT18" i="9"/>
  <c r="MU19" i="9"/>
  <c r="GU45" i="7"/>
  <c r="GT44" i="7"/>
  <c r="DU58" i="9"/>
  <c r="DT57" i="9"/>
  <c r="LJ24" i="9"/>
  <c r="LK25" i="9"/>
  <c r="PN6" i="9"/>
  <c r="PO7" i="9"/>
  <c r="EA57" i="9"/>
  <c r="DZ56" i="9"/>
  <c r="F85" i="9"/>
  <c r="E84" i="9"/>
  <c r="GN45" i="9"/>
  <c r="GO46" i="9"/>
  <c r="GZ43" i="9"/>
  <c r="HA44" i="9"/>
  <c r="LE26" i="7"/>
  <c r="LD25" i="7"/>
  <c r="OK12" i="7"/>
  <c r="OJ11" i="7"/>
  <c r="OE13" i="9"/>
  <c r="OD12" i="9"/>
  <c r="MZ17" i="7"/>
  <c r="NA18" i="7"/>
  <c r="GC48" i="9"/>
  <c r="GB47" i="9"/>
  <c r="EM55" i="9"/>
  <c r="EL54" i="9"/>
  <c r="ID38" i="7"/>
  <c r="IE39" i="7"/>
  <c r="GZ43" i="7"/>
  <c r="HA44" i="7"/>
  <c r="LP23" i="7"/>
  <c r="LQ24" i="7"/>
  <c r="FW49" i="7"/>
  <c r="FV48" i="7"/>
  <c r="CW62" i="7"/>
  <c r="CV61" i="7"/>
  <c r="MO20" i="9"/>
  <c r="MN19" i="9"/>
  <c r="QG4" i="9"/>
  <c r="QF3" i="9"/>
  <c r="QG3" i="9" s="1"/>
  <c r="HM42" i="7"/>
  <c r="HL41" i="7"/>
  <c r="MC22" i="7"/>
  <c r="MB21" i="7"/>
  <c r="OE13" i="7"/>
  <c r="OD12" i="7"/>
  <c r="PC9" i="7"/>
  <c r="PB8" i="7"/>
  <c r="FK51" i="9"/>
  <c r="FJ50" i="9"/>
  <c r="KX26" i="7"/>
  <c r="KY27" i="7"/>
  <c r="EF55" i="9"/>
  <c r="EG56" i="9"/>
  <c r="NG17" i="9"/>
  <c r="NF16" i="9"/>
  <c r="GO46" i="7"/>
  <c r="GN45" i="7"/>
  <c r="PT5" i="7"/>
  <c r="PU6" i="7"/>
  <c r="I83" i="7"/>
  <c r="J84" i="7"/>
  <c r="AD81" i="9"/>
  <c r="AC80" i="9"/>
  <c r="V81" i="9"/>
  <c r="U80" i="9"/>
  <c r="AQ91" i="9"/>
  <c r="AO80" i="9"/>
  <c r="AG80" i="9"/>
  <c r="AH81" i="9"/>
  <c r="Q80" i="9"/>
  <c r="R81" i="9"/>
  <c r="Y80" i="9"/>
  <c r="Z81" i="9"/>
  <c r="FG2" i="9"/>
  <c r="ER51" i="9"/>
  <c r="ES52" i="9"/>
  <c r="AL81" i="9"/>
  <c r="AK80" i="9"/>
  <c r="J82" i="8"/>
  <c r="I81" i="8"/>
  <c r="FE51" i="8"/>
  <c r="FD50" i="8"/>
  <c r="HX38" i="8"/>
  <c r="HY39" i="8"/>
  <c r="JT30" i="8"/>
  <c r="JU31" i="8"/>
  <c r="LV20" i="8"/>
  <c r="LW21" i="8"/>
  <c r="FA2" i="8"/>
  <c r="FV46" i="8"/>
  <c r="FW47" i="8"/>
  <c r="EL52" i="8"/>
  <c r="EM53" i="8"/>
  <c r="AH80" i="8"/>
  <c r="AG79" i="8"/>
  <c r="MI19" i="8"/>
  <c r="MH18" i="8"/>
  <c r="R80" i="8"/>
  <c r="Q79" i="8"/>
  <c r="AP80" i="8"/>
  <c r="AO79" i="8"/>
  <c r="DO56" i="8"/>
  <c r="DN55" i="8"/>
  <c r="Z80" i="8"/>
  <c r="Y79" i="8"/>
  <c r="AL80" i="8"/>
  <c r="AK79" i="8"/>
  <c r="V80" i="8"/>
  <c r="U79" i="8"/>
  <c r="EG54" i="8"/>
  <c r="EF53" i="8"/>
  <c r="AD80" i="8"/>
  <c r="AC79" i="8"/>
  <c r="MC20" i="8"/>
  <c r="MB19" i="8"/>
  <c r="AU91" i="8"/>
  <c r="AS79" i="8"/>
  <c r="GB45" i="8"/>
  <c r="GC46" i="8"/>
  <c r="ER51" i="8"/>
  <c r="ES52" i="8"/>
  <c r="KR25" i="8"/>
  <c r="KS26" i="8"/>
  <c r="U80" i="7"/>
  <c r="V81" i="7"/>
  <c r="EF54" i="7"/>
  <c r="EG55" i="7"/>
  <c r="AL81" i="7"/>
  <c r="AK80" i="7"/>
  <c r="AC80" i="7"/>
  <c r="AD81" i="7"/>
  <c r="Q80" i="7"/>
  <c r="R81" i="7"/>
  <c r="Y80" i="7"/>
  <c r="Z81" i="7"/>
  <c r="AG80" i="7"/>
  <c r="AH81" i="7"/>
  <c r="AQ91" i="7"/>
  <c r="AO80" i="7"/>
  <c r="FA2" i="7"/>
  <c r="ES54" i="6"/>
  <c r="ER53" i="6"/>
  <c r="HR40" i="6"/>
  <c r="HS41" i="6"/>
  <c r="AH78" i="6"/>
  <c r="AG77" i="6"/>
  <c r="GU45" i="6"/>
  <c r="GT44" i="6"/>
  <c r="DI60" i="6"/>
  <c r="DH59" i="6"/>
  <c r="BB73" i="6"/>
  <c r="BA72" i="6"/>
  <c r="ID38" i="6"/>
  <c r="IE39" i="6"/>
  <c r="FQ50" i="6"/>
  <c r="FP49" i="6"/>
  <c r="BN70" i="6"/>
  <c r="BM69" i="6"/>
  <c r="JC35" i="6"/>
  <c r="JB34" i="6"/>
  <c r="J84" i="6"/>
  <c r="I83" i="6"/>
  <c r="EF55" i="6"/>
  <c r="EG56" i="6"/>
  <c r="JI34" i="6"/>
  <c r="JH33" i="6"/>
  <c r="LW23" i="6"/>
  <c r="LV22" i="6"/>
  <c r="KG30" i="6"/>
  <c r="KF29" i="6"/>
  <c r="OW10" i="6"/>
  <c r="OV9" i="6"/>
  <c r="AX74" i="6"/>
  <c r="AW73" i="6"/>
  <c r="NA18" i="6"/>
  <c r="MZ17" i="6"/>
  <c r="AT75" i="6"/>
  <c r="AS74" i="6"/>
  <c r="MI21" i="6"/>
  <c r="MH20" i="6"/>
  <c r="LD25" i="6"/>
  <c r="LE26" i="6"/>
  <c r="BV68" i="6"/>
  <c r="BU67" i="6"/>
  <c r="HF42" i="6"/>
  <c r="HG43" i="6"/>
  <c r="OJ11" i="6"/>
  <c r="OK12" i="6"/>
  <c r="R82" i="6"/>
  <c r="Q81" i="6"/>
  <c r="DO59" i="6"/>
  <c r="DN58" i="6"/>
  <c r="KS28" i="6"/>
  <c r="KR27" i="6"/>
  <c r="KY27" i="6"/>
  <c r="KX26" i="6"/>
  <c r="IW36" i="6"/>
  <c r="IV35" i="6"/>
  <c r="OE13" i="6"/>
  <c r="OD12" i="6"/>
  <c r="HA44" i="6"/>
  <c r="GZ43" i="6"/>
  <c r="CQ63" i="6"/>
  <c r="CP62" i="6"/>
  <c r="FG2" i="6"/>
  <c r="GN45" i="6"/>
  <c r="GO46" i="6"/>
  <c r="CV61" i="6"/>
  <c r="CW62" i="6"/>
  <c r="FE52" i="6"/>
  <c r="FD51" i="6"/>
  <c r="AO75" i="6"/>
  <c r="AP76" i="6"/>
  <c r="U80" i="6"/>
  <c r="V81" i="6"/>
  <c r="PU6" i="6"/>
  <c r="PT5" i="6"/>
  <c r="KA31" i="6"/>
  <c r="JZ30" i="6"/>
  <c r="CL64" i="6"/>
  <c r="CK63" i="6"/>
  <c r="NL15" i="6"/>
  <c r="NM16" i="6"/>
  <c r="JT31" i="6"/>
  <c r="JU32" i="6"/>
  <c r="MU19" i="6"/>
  <c r="MT18" i="6"/>
  <c r="IQ37" i="6"/>
  <c r="IP36" i="6"/>
  <c r="NR14" i="6"/>
  <c r="NS15" i="6"/>
  <c r="LQ24" i="6"/>
  <c r="LP23" i="6"/>
  <c r="FW49" i="6"/>
  <c r="FV48" i="6"/>
  <c r="MN19" i="6"/>
  <c r="MO20" i="6"/>
  <c r="FK51" i="6"/>
  <c r="FJ50" i="6"/>
  <c r="JN32" i="6"/>
  <c r="JO33" i="6"/>
  <c r="DU58" i="6"/>
  <c r="DT57" i="6"/>
  <c r="PH7" i="6"/>
  <c r="PI8" i="6"/>
  <c r="HY40" i="6"/>
  <c r="HX39" i="6"/>
  <c r="PC9" i="6"/>
  <c r="PB8" i="6"/>
  <c r="EX52" i="6"/>
  <c r="EY53" i="6"/>
  <c r="BR69" i="6"/>
  <c r="BQ68" i="6"/>
  <c r="QA5" i="6"/>
  <c r="PZ4" i="6"/>
  <c r="QF3" i="6"/>
  <c r="QG4" i="6"/>
  <c r="F85" i="6"/>
  <c r="E84" i="6"/>
  <c r="EA57" i="6"/>
  <c r="DZ56" i="6"/>
  <c r="NF16" i="6"/>
  <c r="NG17" i="6"/>
  <c r="MC22" i="6"/>
  <c r="MB21" i="6"/>
  <c r="KM29" i="6"/>
  <c r="KL28" i="6"/>
  <c r="GH46" i="6"/>
  <c r="GI47" i="6"/>
  <c r="GC48" i="6"/>
  <c r="GB47" i="6"/>
  <c r="N83" i="6"/>
  <c r="M82" i="6"/>
  <c r="BI70" i="6"/>
  <c r="BJ71" i="6"/>
  <c r="DC61" i="6"/>
  <c r="DB60" i="6"/>
  <c r="AC78" i="6"/>
  <c r="AD79" i="6"/>
  <c r="Y79" i="6"/>
  <c r="Z80" i="6"/>
  <c r="BZ67" i="6"/>
  <c r="BY66" i="6"/>
  <c r="LJ24" i="6"/>
  <c r="LK25" i="6"/>
  <c r="CG64" i="6"/>
  <c r="CH65" i="6"/>
  <c r="EL54" i="6"/>
  <c r="EM55" i="6"/>
  <c r="CC65" i="6"/>
  <c r="CD66" i="6"/>
  <c r="OP10" i="6"/>
  <c r="OQ11" i="6"/>
  <c r="PN6" i="6"/>
  <c r="PO7" i="6"/>
  <c r="AK76" i="6"/>
  <c r="AL77" i="6"/>
  <c r="NY14" i="6"/>
  <c r="NX13" i="6"/>
  <c r="IJ37" i="6"/>
  <c r="IK38" i="6"/>
  <c r="HM42" i="6"/>
  <c r="HL41" i="6"/>
  <c r="BF72" i="6"/>
  <c r="BE71" i="6"/>
  <c r="QM3" i="6"/>
  <c r="N2" i="1"/>
  <c r="N3" i="1"/>
  <c r="F87" i="1"/>
  <c r="V84" i="1"/>
  <c r="CQ66" i="1"/>
  <c r="KM27" i="8" l="1"/>
  <c r="KL26" i="8"/>
  <c r="IP35" i="9"/>
  <c r="IQ36" i="9"/>
  <c r="N82" i="8"/>
  <c r="M81" i="8"/>
  <c r="EA56" i="8"/>
  <c r="DZ55" i="8"/>
  <c r="F84" i="8"/>
  <c r="E83" i="8"/>
  <c r="MZ16" i="8"/>
  <c r="NA17" i="8"/>
  <c r="GO45" i="8"/>
  <c r="GN44" i="8"/>
  <c r="IQ36" i="8"/>
  <c r="IP35" i="8"/>
  <c r="OQ10" i="8"/>
  <c r="OP9" i="8"/>
  <c r="GZ42" i="8"/>
  <c r="HA43" i="8"/>
  <c r="MO19" i="8"/>
  <c r="MN18" i="8"/>
  <c r="DH58" i="8"/>
  <c r="DI59" i="8"/>
  <c r="MT17" i="8"/>
  <c r="MU18" i="8"/>
  <c r="LP22" i="8"/>
  <c r="LQ23" i="8"/>
  <c r="OW9" i="8"/>
  <c r="OV8" i="8"/>
  <c r="JZ29" i="8"/>
  <c r="KA30" i="8"/>
  <c r="OD11" i="8"/>
  <c r="OE12" i="8"/>
  <c r="KG29" i="8"/>
  <c r="KF28" i="8"/>
  <c r="NX12" i="8"/>
  <c r="NY13" i="8"/>
  <c r="PB7" i="8"/>
  <c r="PC8" i="8"/>
  <c r="OK11" i="8"/>
  <c r="OJ10" i="8"/>
  <c r="NF15" i="8"/>
  <c r="NG16" i="8"/>
  <c r="HF41" i="8"/>
  <c r="HG42" i="8"/>
  <c r="JO32" i="8"/>
  <c r="JN31" i="8"/>
  <c r="DU57" i="8"/>
  <c r="DT56" i="8"/>
  <c r="HS40" i="8"/>
  <c r="HR39" i="8"/>
  <c r="GU44" i="8"/>
  <c r="GT43" i="8"/>
  <c r="NR13" i="8"/>
  <c r="NS14" i="8"/>
  <c r="PT4" i="8"/>
  <c r="PU5" i="8"/>
  <c r="NL14" i="8"/>
  <c r="NM15" i="8"/>
  <c r="ID37" i="8"/>
  <c r="IE38" i="8"/>
  <c r="IW35" i="8"/>
  <c r="IV34" i="8"/>
  <c r="CV60" i="8"/>
  <c r="CW61" i="8"/>
  <c r="PO6" i="8"/>
  <c r="PN5" i="8"/>
  <c r="LK24" i="8"/>
  <c r="LJ23" i="8"/>
  <c r="FK50" i="8"/>
  <c r="FJ49" i="8"/>
  <c r="PI7" i="8"/>
  <c r="PH6" i="8"/>
  <c r="LE25" i="8"/>
  <c r="LD24" i="8"/>
  <c r="KS27" i="9"/>
  <c r="KR26" i="9"/>
  <c r="EY52" i="8"/>
  <c r="EX51" i="8"/>
  <c r="JC34" i="8"/>
  <c r="JB33" i="8"/>
  <c r="GH45" i="8"/>
  <c r="GI46" i="8"/>
  <c r="PZ3" i="8"/>
  <c r="QA3" i="8" s="1"/>
  <c r="QA4" i="8"/>
  <c r="IK37" i="8"/>
  <c r="IJ36" i="8"/>
  <c r="HM41" i="8"/>
  <c r="HL40" i="8"/>
  <c r="FP48" i="8"/>
  <c r="FQ49" i="8"/>
  <c r="KX25" i="8"/>
  <c r="KY26" i="8"/>
  <c r="JI33" i="8"/>
  <c r="JH32" i="8"/>
  <c r="NF15" i="9"/>
  <c r="NG16" i="9"/>
  <c r="PC8" i="7"/>
  <c r="PB7" i="7"/>
  <c r="MB20" i="7"/>
  <c r="MC21" i="7"/>
  <c r="CW61" i="7"/>
  <c r="CV60" i="7"/>
  <c r="GC47" i="9"/>
  <c r="GB46" i="9"/>
  <c r="OE12" i="9"/>
  <c r="OD11" i="9"/>
  <c r="LE25" i="7"/>
  <c r="LD24" i="7"/>
  <c r="DZ55" i="9"/>
  <c r="EA56" i="9"/>
  <c r="GT43" i="7"/>
  <c r="GU44" i="7"/>
  <c r="JN31" i="7"/>
  <c r="JO32" i="7"/>
  <c r="OQ10" i="9"/>
  <c r="OP9" i="9"/>
  <c r="NY13" i="7"/>
  <c r="NX12" i="7"/>
  <c r="LV21" i="9"/>
  <c r="LW22" i="9"/>
  <c r="JZ29" i="9"/>
  <c r="KA30" i="9"/>
  <c r="JI33" i="7"/>
  <c r="JH32" i="7"/>
  <c r="DZ55" i="7"/>
  <c r="EA56" i="7"/>
  <c r="HY39" i="9"/>
  <c r="HX38" i="9"/>
  <c r="CV60" i="9"/>
  <c r="CW61" i="9"/>
  <c r="PO6" i="7"/>
  <c r="PN5" i="7"/>
  <c r="KL27" i="7"/>
  <c r="KM28" i="7"/>
  <c r="J83" i="9"/>
  <c r="I82" i="9"/>
  <c r="HS40" i="7"/>
  <c r="HR39" i="7"/>
  <c r="HX38" i="7"/>
  <c r="HY39" i="7"/>
  <c r="IW35" i="9"/>
  <c r="IV34" i="9"/>
  <c r="LJ23" i="7"/>
  <c r="LK24" i="7"/>
  <c r="FD50" i="7"/>
  <c r="FE51" i="7"/>
  <c r="HG42" i="9"/>
  <c r="HF41" i="9"/>
  <c r="FV47" i="9"/>
  <c r="FW48" i="9"/>
  <c r="JU31" i="9"/>
  <c r="JT30" i="9"/>
  <c r="NY13" i="9"/>
  <c r="NX12" i="9"/>
  <c r="DN57" i="9"/>
  <c r="DO58" i="9"/>
  <c r="GU44" i="9"/>
  <c r="GT43" i="9"/>
  <c r="JT30" i="7"/>
  <c r="JU31" i="7"/>
  <c r="JB33" i="9"/>
  <c r="JC34" i="9"/>
  <c r="PT4" i="7"/>
  <c r="PU5" i="7"/>
  <c r="KY26" i="7"/>
  <c r="KX25" i="7"/>
  <c r="LP22" i="7"/>
  <c r="LQ23" i="7"/>
  <c r="IE38" i="7"/>
  <c r="ID37" i="7"/>
  <c r="GO45" i="9"/>
  <c r="GN44" i="9"/>
  <c r="LK24" i="9"/>
  <c r="LJ23" i="9"/>
  <c r="PU5" i="9"/>
  <c r="PT4" i="9"/>
  <c r="JZ29" i="7"/>
  <c r="KA30" i="7"/>
  <c r="KG29" i="7"/>
  <c r="KF28" i="7"/>
  <c r="NA17" i="9"/>
  <c r="MZ16" i="9"/>
  <c r="EL53" i="7"/>
  <c r="EM54" i="7"/>
  <c r="OW9" i="9"/>
  <c r="OV8" i="9"/>
  <c r="FE51" i="9"/>
  <c r="FD50" i="9"/>
  <c r="OW9" i="7"/>
  <c r="OV8" i="7"/>
  <c r="DO58" i="7"/>
  <c r="DN57" i="7"/>
  <c r="HS40" i="9"/>
  <c r="HR39" i="9"/>
  <c r="KL27" i="9"/>
  <c r="KM28" i="9"/>
  <c r="MI20" i="7"/>
  <c r="MH19" i="7"/>
  <c r="MT17" i="7"/>
  <c r="MU18" i="7"/>
  <c r="NS14" i="7"/>
  <c r="NR13" i="7"/>
  <c r="ES53" i="7"/>
  <c r="ER52" i="7"/>
  <c r="JN31" i="9"/>
  <c r="JO32" i="9"/>
  <c r="HF41" i="7"/>
  <c r="HG42" i="7"/>
  <c r="KS27" i="7"/>
  <c r="KR26" i="7"/>
  <c r="EY52" i="7"/>
  <c r="EX51" i="7"/>
  <c r="GN44" i="7"/>
  <c r="GO45" i="7"/>
  <c r="FJ49" i="9"/>
  <c r="FK50" i="9"/>
  <c r="OE12" i="7"/>
  <c r="OD11" i="7"/>
  <c r="HL40" i="7"/>
  <c r="HM41" i="7"/>
  <c r="MO19" i="9"/>
  <c r="MN18" i="9"/>
  <c r="FW48" i="7"/>
  <c r="FV47" i="7"/>
  <c r="EM54" i="9"/>
  <c r="EL53" i="9"/>
  <c r="OJ10" i="7"/>
  <c r="OK11" i="7"/>
  <c r="F84" i="9"/>
  <c r="E83" i="9"/>
  <c r="DT56" i="9"/>
  <c r="DU57" i="9"/>
  <c r="MN18" i="7"/>
  <c r="MO19" i="7"/>
  <c r="PI7" i="9"/>
  <c r="PH6" i="9"/>
  <c r="NG16" i="7"/>
  <c r="NF15" i="7"/>
  <c r="FK50" i="7"/>
  <c r="FJ49" i="7"/>
  <c r="NL14" i="7"/>
  <c r="NM15" i="7"/>
  <c r="PI7" i="7"/>
  <c r="PH6" i="7"/>
  <c r="FQ49" i="9"/>
  <c r="FP48" i="9"/>
  <c r="DB58" i="8"/>
  <c r="DC59" i="8"/>
  <c r="E83" i="7"/>
  <c r="F84" i="7"/>
  <c r="IQ36" i="7"/>
  <c r="IP35" i="7"/>
  <c r="IK37" i="7"/>
  <c r="IJ36" i="7"/>
  <c r="DI59" i="9"/>
  <c r="DH58" i="9"/>
  <c r="DT56" i="7"/>
  <c r="DU57" i="7"/>
  <c r="IJ36" i="9"/>
  <c r="IK37" i="9"/>
  <c r="JI33" i="9"/>
  <c r="JH32" i="9"/>
  <c r="PZ3" i="7"/>
  <c r="QA3" i="7" s="1"/>
  <c r="QA4" i="7"/>
  <c r="FP48" i="7"/>
  <c r="FQ49" i="7"/>
  <c r="J83" i="7"/>
  <c r="I82" i="7"/>
  <c r="EG55" i="9"/>
  <c r="EF54" i="9"/>
  <c r="HA43" i="7"/>
  <c r="GZ42" i="7"/>
  <c r="NA17" i="7"/>
  <c r="MZ16" i="7"/>
  <c r="GZ42" i="9"/>
  <c r="HA43" i="9"/>
  <c r="PO6" i="9"/>
  <c r="PN5" i="9"/>
  <c r="MT17" i="9"/>
  <c r="MU18" i="9"/>
  <c r="IE38" i="9"/>
  <c r="ID37" i="9"/>
  <c r="OQ10" i="7"/>
  <c r="OP9" i="7"/>
  <c r="M81" i="7"/>
  <c r="N82" i="7"/>
  <c r="N82" i="9"/>
  <c r="M81" i="9"/>
  <c r="LE25" i="9"/>
  <c r="LD24" i="9"/>
  <c r="OJ10" i="9"/>
  <c r="OK11" i="9"/>
  <c r="EY52" i="9"/>
  <c r="EX51" i="9"/>
  <c r="LW22" i="7"/>
  <c r="LV21" i="7"/>
  <c r="KX25" i="9"/>
  <c r="KY26" i="9"/>
  <c r="DI59" i="7"/>
  <c r="DH58" i="7"/>
  <c r="GH45" i="7"/>
  <c r="GI46" i="7"/>
  <c r="GH45" i="9"/>
  <c r="GI46" i="9"/>
  <c r="DB59" i="7"/>
  <c r="DC60" i="7"/>
  <c r="PC8" i="9"/>
  <c r="PB7" i="9"/>
  <c r="KF28" i="9"/>
  <c r="KG29" i="9"/>
  <c r="NM15" i="9"/>
  <c r="NL14" i="9"/>
  <c r="GB46" i="7"/>
  <c r="GC47" i="7"/>
  <c r="LP22" i="9"/>
  <c r="LQ23" i="9"/>
  <c r="HL40" i="9"/>
  <c r="HM41" i="9"/>
  <c r="MH19" i="9"/>
  <c r="MI20" i="9"/>
  <c r="JB33" i="7"/>
  <c r="JC34" i="7"/>
  <c r="DB59" i="9"/>
  <c r="DC60" i="9"/>
  <c r="QA4" i="9"/>
  <c r="PZ3" i="9"/>
  <c r="QA3" i="9" s="1"/>
  <c r="MB20" i="9"/>
  <c r="MC21" i="9"/>
  <c r="NR13" i="9"/>
  <c r="NS14" i="9"/>
  <c r="IV34" i="7"/>
  <c r="IW35" i="7"/>
  <c r="R80" i="9"/>
  <c r="Q79" i="9"/>
  <c r="AP80" i="9"/>
  <c r="AO79" i="9"/>
  <c r="V80" i="9"/>
  <c r="U79" i="9"/>
  <c r="FM2" i="9"/>
  <c r="Z80" i="9"/>
  <c r="Y79" i="9"/>
  <c r="AH80" i="9"/>
  <c r="AG79" i="9"/>
  <c r="AU91" i="9"/>
  <c r="AS79" i="9"/>
  <c r="AL80" i="9"/>
  <c r="AK79" i="9"/>
  <c r="ES51" i="9"/>
  <c r="ER50" i="9"/>
  <c r="AC79" i="9"/>
  <c r="AD80" i="9"/>
  <c r="FD49" i="8"/>
  <c r="FE50" i="8"/>
  <c r="JT29" i="8"/>
  <c r="JU30" i="8"/>
  <c r="J81" i="8"/>
  <c r="I80" i="8"/>
  <c r="HX37" i="8"/>
  <c r="HY38" i="8"/>
  <c r="ES51" i="8"/>
  <c r="ER50" i="8"/>
  <c r="AT79" i="8"/>
  <c r="AS78" i="8"/>
  <c r="V79" i="8"/>
  <c r="U78" i="8"/>
  <c r="DO55" i="8"/>
  <c r="DK97" i="8" s="1"/>
  <c r="AB105" i="8" s="1"/>
  <c r="AB111" i="8" s="1"/>
  <c r="DN54" i="8"/>
  <c r="MH17" i="8"/>
  <c r="MI18" i="8"/>
  <c r="AH79" i="8"/>
  <c r="AG78" i="8"/>
  <c r="FV45" i="8"/>
  <c r="FW46" i="8"/>
  <c r="KS25" i="8"/>
  <c r="KR24" i="8"/>
  <c r="GC45" i="8"/>
  <c r="GB44" i="8"/>
  <c r="AY91" i="8"/>
  <c r="AW78" i="8"/>
  <c r="EL51" i="8"/>
  <c r="EM52" i="8"/>
  <c r="MC19" i="8"/>
  <c r="MB18" i="8"/>
  <c r="AD79" i="8"/>
  <c r="AC78" i="8"/>
  <c r="EF52" i="8"/>
  <c r="EG53" i="8"/>
  <c r="AL79" i="8"/>
  <c r="AK78" i="8"/>
  <c r="Z79" i="8"/>
  <c r="Y78" i="8"/>
  <c r="AP79" i="8"/>
  <c r="AO78" i="8"/>
  <c r="R79" i="8"/>
  <c r="Q78" i="8"/>
  <c r="FG2" i="8"/>
  <c r="LW20" i="8"/>
  <c r="LV19" i="8"/>
  <c r="AU91" i="7"/>
  <c r="AS79" i="7"/>
  <c r="R80" i="7"/>
  <c r="Q79" i="7"/>
  <c r="EG54" i="7"/>
  <c r="EF53" i="7"/>
  <c r="AO79" i="7"/>
  <c r="AP80" i="7"/>
  <c r="AL80" i="7"/>
  <c r="AK79" i="7"/>
  <c r="FG2" i="7"/>
  <c r="AG79" i="7"/>
  <c r="AH80" i="7"/>
  <c r="Z80" i="7"/>
  <c r="Y79" i="7"/>
  <c r="AD80" i="7"/>
  <c r="AC79" i="7"/>
  <c r="V80" i="7"/>
  <c r="U79" i="7"/>
  <c r="HM41" i="6"/>
  <c r="HL40" i="6"/>
  <c r="CC64" i="6"/>
  <c r="CD65" i="6"/>
  <c r="CH64" i="6"/>
  <c r="CG63" i="6"/>
  <c r="AC77" i="6"/>
  <c r="AD78" i="6"/>
  <c r="BJ70" i="6"/>
  <c r="BI69" i="6"/>
  <c r="NF15" i="6"/>
  <c r="NG16" i="6"/>
  <c r="EY52" i="6"/>
  <c r="EX51" i="6"/>
  <c r="NS14" i="6"/>
  <c r="NR13" i="6"/>
  <c r="NL14" i="6"/>
  <c r="NM15" i="6"/>
  <c r="V80" i="6"/>
  <c r="U79" i="6"/>
  <c r="GO45" i="6"/>
  <c r="GN44" i="6"/>
  <c r="CQ62" i="6"/>
  <c r="CP61" i="6"/>
  <c r="OD11" i="6"/>
  <c r="OE12" i="6"/>
  <c r="KX25" i="6"/>
  <c r="KY26" i="6"/>
  <c r="DO58" i="6"/>
  <c r="DN57" i="6"/>
  <c r="BU66" i="6"/>
  <c r="BV67" i="6"/>
  <c r="MH19" i="6"/>
  <c r="MI20" i="6"/>
  <c r="MZ16" i="6"/>
  <c r="NA17" i="6"/>
  <c r="OW9" i="6"/>
  <c r="OV8" i="6"/>
  <c r="LW22" i="6"/>
  <c r="LV21" i="6"/>
  <c r="JC34" i="6"/>
  <c r="JB33" i="6"/>
  <c r="FQ49" i="6"/>
  <c r="FP48" i="6"/>
  <c r="BB72" i="6"/>
  <c r="BA71" i="6"/>
  <c r="GU44" i="6"/>
  <c r="GT43" i="6"/>
  <c r="NY13" i="6"/>
  <c r="NX12" i="6"/>
  <c r="PO6" i="6"/>
  <c r="PN5" i="6"/>
  <c r="BF71" i="6"/>
  <c r="BE70" i="6"/>
  <c r="DC60" i="6"/>
  <c r="DB59" i="6"/>
  <c r="M81" i="6"/>
  <c r="N82" i="6"/>
  <c r="MC21" i="6"/>
  <c r="MB20" i="6"/>
  <c r="DZ55" i="6"/>
  <c r="EA56" i="6"/>
  <c r="BQ67" i="6"/>
  <c r="BR68" i="6"/>
  <c r="PB7" i="6"/>
  <c r="PC8" i="6"/>
  <c r="LQ23" i="6"/>
  <c r="LP22" i="6"/>
  <c r="IQ36" i="6"/>
  <c r="IP35" i="6"/>
  <c r="CL63" i="6"/>
  <c r="CK62" i="6"/>
  <c r="PU5" i="6"/>
  <c r="PT4" i="6"/>
  <c r="FM2" i="6"/>
  <c r="OK11" i="6"/>
  <c r="OJ10" i="6"/>
  <c r="EF54" i="6"/>
  <c r="EG55" i="6"/>
  <c r="HS40" i="6"/>
  <c r="HR39" i="6"/>
  <c r="AL76" i="6"/>
  <c r="AK75" i="6"/>
  <c r="OQ10" i="6"/>
  <c r="OP9" i="6"/>
  <c r="EM54" i="6"/>
  <c r="EL53" i="6"/>
  <c r="LK24" i="6"/>
  <c r="LJ23" i="6"/>
  <c r="Y78" i="6"/>
  <c r="Z79" i="6"/>
  <c r="GH45" i="6"/>
  <c r="GI46" i="6"/>
  <c r="QG3" i="6"/>
  <c r="PH6" i="6"/>
  <c r="PI7" i="6"/>
  <c r="JN31" i="6"/>
  <c r="JO32" i="6"/>
  <c r="MO19" i="6"/>
  <c r="MN18" i="6"/>
  <c r="JU31" i="6"/>
  <c r="JT30" i="6"/>
  <c r="AP75" i="6"/>
  <c r="AO74" i="6"/>
  <c r="CV60" i="6"/>
  <c r="CW61" i="6"/>
  <c r="GZ42" i="6"/>
  <c r="HA43" i="6"/>
  <c r="IW35" i="6"/>
  <c r="IV34" i="6"/>
  <c r="KS27" i="6"/>
  <c r="KR26" i="6"/>
  <c r="Q80" i="6"/>
  <c r="R81" i="6"/>
  <c r="AT74" i="6"/>
  <c r="AS73" i="6"/>
  <c r="AW72" i="6"/>
  <c r="AX73" i="6"/>
  <c r="KG29" i="6"/>
  <c r="KF28" i="6"/>
  <c r="JH32" i="6"/>
  <c r="JI33" i="6"/>
  <c r="J83" i="6"/>
  <c r="I82" i="6"/>
  <c r="BN69" i="6"/>
  <c r="BM68" i="6"/>
  <c r="DI59" i="6"/>
  <c r="DH58" i="6"/>
  <c r="AG76" i="6"/>
  <c r="AH77" i="6"/>
  <c r="ES53" i="6"/>
  <c r="ER52" i="6"/>
  <c r="IK37" i="6"/>
  <c r="IJ36" i="6"/>
  <c r="BY65" i="6"/>
  <c r="BZ66" i="6"/>
  <c r="GB46" i="6"/>
  <c r="GC47" i="6"/>
  <c r="KL27" i="6"/>
  <c r="KM28" i="6"/>
  <c r="F84" i="6"/>
  <c r="E83" i="6"/>
  <c r="PZ3" i="6"/>
  <c r="QA4" i="6"/>
  <c r="HX38" i="6"/>
  <c r="HY39" i="6"/>
  <c r="DU57" i="6"/>
  <c r="DT56" i="6"/>
  <c r="FK50" i="6"/>
  <c r="FJ49" i="6"/>
  <c r="FW48" i="6"/>
  <c r="FV47" i="6"/>
  <c r="MU18" i="6"/>
  <c r="MT17" i="6"/>
  <c r="KA30" i="6"/>
  <c r="JZ29" i="6"/>
  <c r="FE51" i="6"/>
  <c r="FD50" i="6"/>
  <c r="HG42" i="6"/>
  <c r="HF41" i="6"/>
  <c r="LD24" i="6"/>
  <c r="LE25" i="6"/>
  <c r="ID37" i="6"/>
  <c r="IE38" i="6"/>
  <c r="F85" i="1"/>
  <c r="F86" i="1"/>
  <c r="V83" i="1"/>
  <c r="CQ65" i="1"/>
  <c r="KL25" i="8" l="1"/>
  <c r="KM26" i="8"/>
  <c r="IQ35" i="9"/>
  <c r="IP34" i="9"/>
  <c r="JH31" i="8"/>
  <c r="JI32" i="8"/>
  <c r="IJ35" i="8"/>
  <c r="IK36" i="8"/>
  <c r="EY51" i="8"/>
  <c r="EX50" i="8"/>
  <c r="LE24" i="8"/>
  <c r="LD23" i="8"/>
  <c r="FK49" i="8"/>
  <c r="FJ48" i="8"/>
  <c r="PN4" i="8"/>
  <c r="PO5" i="8"/>
  <c r="IW34" i="8"/>
  <c r="IV33" i="8"/>
  <c r="HS39" i="8"/>
  <c r="HR38" i="8"/>
  <c r="JN30" i="8"/>
  <c r="JO31" i="8"/>
  <c r="KG28" i="8"/>
  <c r="KF27" i="8"/>
  <c r="IP34" i="8"/>
  <c r="IQ35" i="8"/>
  <c r="DZ54" i="8"/>
  <c r="EA55" i="8"/>
  <c r="FP47" i="8"/>
  <c r="FQ48" i="8"/>
  <c r="GI45" i="8"/>
  <c r="GH44" i="8"/>
  <c r="NM14" i="8"/>
  <c r="NL13" i="8"/>
  <c r="NR12" i="8"/>
  <c r="NS13" i="8"/>
  <c r="NF14" i="8"/>
  <c r="NG15" i="8"/>
  <c r="PC7" i="8"/>
  <c r="PB6" i="8"/>
  <c r="KA29" i="8"/>
  <c r="JZ28" i="8"/>
  <c r="LP21" i="8"/>
  <c r="LQ22" i="8"/>
  <c r="DH57" i="8"/>
  <c r="DI58" i="8"/>
  <c r="HA42" i="8"/>
  <c r="GZ41" i="8"/>
  <c r="MZ15" i="8"/>
  <c r="NA16" i="8"/>
  <c r="HM40" i="8"/>
  <c r="HL39" i="8"/>
  <c r="JC33" i="8"/>
  <c r="JB32" i="8"/>
  <c r="KS26" i="9"/>
  <c r="KR25" i="9"/>
  <c r="PI6" i="8"/>
  <c r="PH5" i="8"/>
  <c r="LK23" i="8"/>
  <c r="LJ22" i="8"/>
  <c r="GU43" i="8"/>
  <c r="GT42" i="8"/>
  <c r="DU56" i="8"/>
  <c r="DT55" i="8"/>
  <c r="OJ9" i="8"/>
  <c r="OK10" i="8"/>
  <c r="OW8" i="8"/>
  <c r="OV7" i="8"/>
  <c r="MN17" i="8"/>
  <c r="MO18" i="8"/>
  <c r="OP8" i="8"/>
  <c r="OQ9" i="8"/>
  <c r="GO44" i="8"/>
  <c r="GN43" i="8"/>
  <c r="F83" i="8"/>
  <c r="E82" i="8"/>
  <c r="N81" i="8"/>
  <c r="M80" i="8"/>
  <c r="KY25" i="8"/>
  <c r="KX24" i="8"/>
  <c r="CW60" i="8"/>
  <c r="CV59" i="8"/>
  <c r="IE37" i="8"/>
  <c r="ID36" i="8"/>
  <c r="PU4" i="8"/>
  <c r="PT3" i="8"/>
  <c r="PU3" i="8" s="1"/>
  <c r="HF40" i="8"/>
  <c r="HG41" i="8"/>
  <c r="NX11" i="8"/>
  <c r="NY12" i="8"/>
  <c r="OE11" i="8"/>
  <c r="OD10" i="8"/>
  <c r="MT16" i="8"/>
  <c r="MU17" i="8"/>
  <c r="EX50" i="9"/>
  <c r="EY51" i="9"/>
  <c r="LD23" i="9"/>
  <c r="LE24" i="9"/>
  <c r="IE37" i="9"/>
  <c r="ID36" i="9"/>
  <c r="PN4" i="9"/>
  <c r="PO5" i="9"/>
  <c r="MZ15" i="7"/>
  <c r="NA16" i="7"/>
  <c r="EG54" i="9"/>
  <c r="EF53" i="9"/>
  <c r="JH31" i="9"/>
  <c r="JI32" i="9"/>
  <c r="IK36" i="7"/>
  <c r="IJ35" i="7"/>
  <c r="FP47" i="9"/>
  <c r="FQ48" i="9"/>
  <c r="NF14" i="7"/>
  <c r="NG15" i="7"/>
  <c r="E82" i="9"/>
  <c r="F83" i="9"/>
  <c r="EM53" i="9"/>
  <c r="EL52" i="9"/>
  <c r="MO18" i="9"/>
  <c r="MN17" i="9"/>
  <c r="OD10" i="7"/>
  <c r="OE11" i="7"/>
  <c r="KS26" i="7"/>
  <c r="KR25" i="7"/>
  <c r="NR12" i="7"/>
  <c r="NS13" i="7"/>
  <c r="MI19" i="7"/>
  <c r="MH18" i="7"/>
  <c r="HR38" i="9"/>
  <c r="HS39" i="9"/>
  <c r="OV7" i="7"/>
  <c r="OW8" i="7"/>
  <c r="OW8" i="9"/>
  <c r="OV7" i="9"/>
  <c r="MZ15" i="9"/>
  <c r="NA16" i="9"/>
  <c r="LJ22" i="9"/>
  <c r="LK23" i="9"/>
  <c r="ID36" i="7"/>
  <c r="IE37" i="7"/>
  <c r="KY25" i="7"/>
  <c r="KX24" i="7"/>
  <c r="GU43" i="9"/>
  <c r="GT42" i="9"/>
  <c r="NY12" i="9"/>
  <c r="NX11" i="9"/>
  <c r="IW34" i="9"/>
  <c r="IV33" i="9"/>
  <c r="HS39" i="7"/>
  <c r="HR38" i="7"/>
  <c r="NY12" i="7"/>
  <c r="NX11" i="7"/>
  <c r="OD10" i="9"/>
  <c r="OE11" i="9"/>
  <c r="CV59" i="7"/>
  <c r="CW60" i="7"/>
  <c r="PC7" i="7"/>
  <c r="PB6" i="7"/>
  <c r="NR12" i="9"/>
  <c r="NS13" i="9"/>
  <c r="JB32" i="7"/>
  <c r="JC33" i="7"/>
  <c r="HL39" i="9"/>
  <c r="HM40" i="9"/>
  <c r="GB45" i="7"/>
  <c r="GC46" i="7"/>
  <c r="KF27" i="9"/>
  <c r="KG28" i="9"/>
  <c r="DB58" i="7"/>
  <c r="DC59" i="7"/>
  <c r="GI45" i="7"/>
  <c r="GH44" i="7"/>
  <c r="KX24" i="9"/>
  <c r="KY25" i="9"/>
  <c r="M80" i="7"/>
  <c r="N81" i="7"/>
  <c r="FP47" i="7"/>
  <c r="FQ48" i="7"/>
  <c r="DU56" i="7"/>
  <c r="DT55" i="7"/>
  <c r="F83" i="7"/>
  <c r="E82" i="7"/>
  <c r="NL13" i="7"/>
  <c r="NM14" i="7"/>
  <c r="MO18" i="7"/>
  <c r="MN17" i="7"/>
  <c r="GN43" i="7"/>
  <c r="GO44" i="7"/>
  <c r="JN30" i="9"/>
  <c r="JO31" i="9"/>
  <c r="KA29" i="7"/>
  <c r="JZ28" i="7"/>
  <c r="JC33" i="9"/>
  <c r="JB32" i="9"/>
  <c r="FV46" i="9"/>
  <c r="FW47" i="9"/>
  <c r="FE50" i="7"/>
  <c r="FD49" i="7"/>
  <c r="KL26" i="7"/>
  <c r="KM27" i="7"/>
  <c r="CV59" i="9"/>
  <c r="CW60" i="9"/>
  <c r="DZ54" i="7"/>
  <c r="EA55" i="7"/>
  <c r="JZ28" i="9"/>
  <c r="KA29" i="9"/>
  <c r="JN30" i="7"/>
  <c r="JO31" i="7"/>
  <c r="EA55" i="9"/>
  <c r="DZ54" i="9"/>
  <c r="NL13" i="9"/>
  <c r="NM14" i="9"/>
  <c r="PB6" i="9"/>
  <c r="PC7" i="9"/>
  <c r="DI58" i="7"/>
  <c r="DH57" i="7"/>
  <c r="LV20" i="7"/>
  <c r="LW21" i="7"/>
  <c r="M80" i="9"/>
  <c r="N81" i="9"/>
  <c r="OQ9" i="7"/>
  <c r="OP8" i="7"/>
  <c r="HA42" i="7"/>
  <c r="GZ41" i="7"/>
  <c r="J82" i="7"/>
  <c r="I81" i="7"/>
  <c r="DI58" i="9"/>
  <c r="DH57" i="9"/>
  <c r="IQ35" i="7"/>
  <c r="IP34" i="7"/>
  <c r="PI6" i="7"/>
  <c r="PH5" i="7"/>
  <c r="FK49" i="7"/>
  <c r="FJ48" i="7"/>
  <c r="PI6" i="9"/>
  <c r="PH5" i="9"/>
  <c r="FW47" i="7"/>
  <c r="FV46" i="7"/>
  <c r="EY51" i="7"/>
  <c r="EX50" i="7"/>
  <c r="ES52" i="7"/>
  <c r="ER51" i="7"/>
  <c r="DN56" i="7"/>
  <c r="DO57" i="7"/>
  <c r="FE50" i="9"/>
  <c r="FD49" i="9"/>
  <c r="KF27" i="7"/>
  <c r="KG28" i="7"/>
  <c r="PT3" i="9"/>
  <c r="PU3" i="9" s="1"/>
  <c r="PU4" i="9"/>
  <c r="GN43" i="9"/>
  <c r="GO44" i="9"/>
  <c r="JU30" i="9"/>
  <c r="JT29" i="9"/>
  <c r="HG41" i="9"/>
  <c r="HF40" i="9"/>
  <c r="I81" i="9"/>
  <c r="J82" i="9"/>
  <c r="PO5" i="7"/>
  <c r="PN4" i="7"/>
  <c r="HX37" i="9"/>
  <c r="HY38" i="9"/>
  <c r="JH31" i="7"/>
  <c r="JI32" i="7"/>
  <c r="OQ9" i="9"/>
  <c r="OP8" i="9"/>
  <c r="LD23" i="7"/>
  <c r="LE24" i="7"/>
  <c r="GC46" i="9"/>
  <c r="GB45" i="9"/>
  <c r="IW34" i="7"/>
  <c r="IV33" i="7"/>
  <c r="MC20" i="9"/>
  <c r="MB19" i="9"/>
  <c r="DC59" i="9"/>
  <c r="DB58" i="9"/>
  <c r="MI19" i="9"/>
  <c r="MH18" i="9"/>
  <c r="LP21" i="9"/>
  <c r="LQ22" i="9"/>
  <c r="GI45" i="9"/>
  <c r="GH44" i="9"/>
  <c r="OJ9" i="9"/>
  <c r="OK10" i="9"/>
  <c r="MT16" i="9"/>
  <c r="MU17" i="9"/>
  <c r="HA42" i="9"/>
  <c r="GZ41" i="9"/>
  <c r="IK36" i="9"/>
  <c r="IJ35" i="9"/>
  <c r="DB57" i="8"/>
  <c r="DC58" i="8"/>
  <c r="DU56" i="9"/>
  <c r="DT55" i="9"/>
  <c r="OK10" i="7"/>
  <c r="OJ9" i="7"/>
  <c r="HM40" i="7"/>
  <c r="HL39" i="7"/>
  <c r="FK49" i="9"/>
  <c r="FJ48" i="9"/>
  <c r="HF40" i="7"/>
  <c r="HG41" i="7"/>
  <c r="MU17" i="7"/>
  <c r="MT16" i="7"/>
  <c r="KM27" i="9"/>
  <c r="KL26" i="9"/>
  <c r="EL52" i="7"/>
  <c r="EM53" i="7"/>
  <c r="LP21" i="7"/>
  <c r="LQ22" i="7"/>
  <c r="PT3" i="7"/>
  <c r="PU3" i="7" s="1"/>
  <c r="PU4" i="7"/>
  <c r="JU30" i="7"/>
  <c r="JT29" i="7"/>
  <c r="DO57" i="9"/>
  <c r="DN56" i="9"/>
  <c r="LJ22" i="7"/>
  <c r="LK23" i="7"/>
  <c r="HY38" i="7"/>
  <c r="HX37" i="7"/>
  <c r="LV20" i="9"/>
  <c r="LW21" i="9"/>
  <c r="GU43" i="7"/>
  <c r="GT42" i="7"/>
  <c r="MB19" i="7"/>
  <c r="MC20" i="7"/>
  <c r="NF14" i="9"/>
  <c r="NG15" i="9"/>
  <c r="AK78" i="9"/>
  <c r="AL79" i="9"/>
  <c r="AS78" i="9"/>
  <c r="AT79" i="9"/>
  <c r="Z79" i="9"/>
  <c r="Y78" i="9"/>
  <c r="ES50" i="9"/>
  <c r="EO97" i="9" s="1"/>
  <c r="AG105" i="9" s="1"/>
  <c r="AG111" i="9" s="1"/>
  <c r="ER49" i="9"/>
  <c r="AY91" i="9"/>
  <c r="AW78" i="9"/>
  <c r="AP79" i="9"/>
  <c r="AO78" i="9"/>
  <c r="R79" i="9"/>
  <c r="Q78" i="9"/>
  <c r="U78" i="9"/>
  <c r="V79" i="9"/>
  <c r="AC78" i="9"/>
  <c r="AD79" i="9"/>
  <c r="AH79" i="9"/>
  <c r="AG78" i="9"/>
  <c r="FS2" i="9"/>
  <c r="HX36" i="8"/>
  <c r="HY37" i="8"/>
  <c r="JU29" i="8"/>
  <c r="JT28" i="8"/>
  <c r="J80" i="8"/>
  <c r="G97" i="8" s="1"/>
  <c r="C105" i="8" s="1"/>
  <c r="C111" i="8" s="1"/>
  <c r="I79" i="8"/>
  <c r="FD48" i="8"/>
  <c r="FE49" i="8"/>
  <c r="Z78" i="8"/>
  <c r="Y77" i="8"/>
  <c r="MC18" i="8"/>
  <c r="MB17" i="8"/>
  <c r="KS24" i="8"/>
  <c r="KR23" i="8"/>
  <c r="FM2" i="8"/>
  <c r="EF51" i="8"/>
  <c r="EG52" i="8"/>
  <c r="EC97" i="8" s="1"/>
  <c r="AE105" i="8" s="1"/>
  <c r="AE111" i="8" s="1"/>
  <c r="EM51" i="8"/>
  <c r="EI97" i="8" s="1"/>
  <c r="AF105" i="8" s="1"/>
  <c r="AF111" i="8" s="1"/>
  <c r="EL50" i="8"/>
  <c r="BC91" i="8"/>
  <c r="BA77" i="8"/>
  <c r="FW45" i="8"/>
  <c r="FV44" i="8"/>
  <c r="MH16" i="8"/>
  <c r="MI17" i="8"/>
  <c r="AP78" i="8"/>
  <c r="AO77" i="8"/>
  <c r="DO54" i="8"/>
  <c r="DN53" i="8"/>
  <c r="Q77" i="8"/>
  <c r="R78" i="8"/>
  <c r="O97" i="8" s="1"/>
  <c r="E105" i="8" s="1"/>
  <c r="E111" i="8" s="1"/>
  <c r="AL78" i="8"/>
  <c r="AK77" i="8"/>
  <c r="AD78" i="8"/>
  <c r="AC77" i="8"/>
  <c r="GC44" i="8"/>
  <c r="GB43" i="8"/>
  <c r="AH78" i="8"/>
  <c r="AG77" i="8"/>
  <c r="V78" i="8"/>
  <c r="U77" i="8"/>
  <c r="ES50" i="8"/>
  <c r="EO97" i="8" s="1"/>
  <c r="AG105" i="8" s="1"/>
  <c r="AG111" i="8" s="1"/>
  <c r="ER49" i="8"/>
  <c r="AX78" i="8"/>
  <c r="AW77" i="8"/>
  <c r="AT78" i="8"/>
  <c r="AS77" i="8"/>
  <c r="LW19" i="8"/>
  <c r="LV18" i="8"/>
  <c r="V79" i="7"/>
  <c r="U78" i="7"/>
  <c r="R79" i="7"/>
  <c r="Q78" i="7"/>
  <c r="AH79" i="7"/>
  <c r="AG78" i="7"/>
  <c r="AO78" i="7"/>
  <c r="AP79" i="7"/>
  <c r="AL79" i="7"/>
  <c r="AK78" i="7"/>
  <c r="AD79" i="7"/>
  <c r="AC78" i="7"/>
  <c r="FM2" i="7"/>
  <c r="EG53" i="7"/>
  <c r="EF52" i="7"/>
  <c r="AT79" i="7"/>
  <c r="AS78" i="7"/>
  <c r="Y78" i="7"/>
  <c r="Z79" i="7"/>
  <c r="AY91" i="7"/>
  <c r="AW78" i="7"/>
  <c r="HX37" i="6"/>
  <c r="HY38" i="6"/>
  <c r="GB45" i="6"/>
  <c r="GC46" i="6"/>
  <c r="AG75" i="6"/>
  <c r="AH76" i="6"/>
  <c r="JH31" i="6"/>
  <c r="JI32" i="6"/>
  <c r="AX72" i="6"/>
  <c r="AW71" i="6"/>
  <c r="Q79" i="6"/>
  <c r="R80" i="6"/>
  <c r="CW60" i="6"/>
  <c r="CV59" i="6"/>
  <c r="JO31" i="6"/>
  <c r="JN30" i="6"/>
  <c r="Z78" i="6"/>
  <c r="Y77" i="6"/>
  <c r="EG54" i="6"/>
  <c r="EF53" i="6"/>
  <c r="CL62" i="6"/>
  <c r="CK61" i="6"/>
  <c r="LQ22" i="6"/>
  <c r="LP21" i="6"/>
  <c r="MB19" i="6"/>
  <c r="MC20" i="6"/>
  <c r="DC59" i="6"/>
  <c r="DB58" i="6"/>
  <c r="PO5" i="6"/>
  <c r="PN4" i="6"/>
  <c r="GT42" i="6"/>
  <c r="GU43" i="6"/>
  <c r="FQ48" i="6"/>
  <c r="FP47" i="6"/>
  <c r="LW21" i="6"/>
  <c r="LV20" i="6"/>
  <c r="CP60" i="6"/>
  <c r="CQ61" i="6"/>
  <c r="U78" i="6"/>
  <c r="V79" i="6"/>
  <c r="NS13" i="6"/>
  <c r="NR12" i="6"/>
  <c r="HG41" i="6"/>
  <c r="HF40" i="6"/>
  <c r="KA29" i="6"/>
  <c r="JZ28" i="6"/>
  <c r="FV46" i="6"/>
  <c r="FW47" i="6"/>
  <c r="DT55" i="6"/>
  <c r="DU56" i="6"/>
  <c r="ES52" i="6"/>
  <c r="ER51" i="6"/>
  <c r="DI58" i="6"/>
  <c r="DH57" i="6"/>
  <c r="J82" i="6"/>
  <c r="I81" i="6"/>
  <c r="KG28" i="6"/>
  <c r="KF27" i="6"/>
  <c r="AT73" i="6"/>
  <c r="AS72" i="6"/>
  <c r="KR25" i="6"/>
  <c r="KS26" i="6"/>
  <c r="AP74" i="6"/>
  <c r="AO73" i="6"/>
  <c r="MO18" i="6"/>
  <c r="MN17" i="6"/>
  <c r="LK23" i="6"/>
  <c r="LJ22" i="6"/>
  <c r="OQ9" i="6"/>
  <c r="OP8" i="6"/>
  <c r="HR38" i="6"/>
  <c r="HS39" i="6"/>
  <c r="OK10" i="6"/>
  <c r="OJ9" i="6"/>
  <c r="BR67" i="6"/>
  <c r="BQ66" i="6"/>
  <c r="MZ15" i="6"/>
  <c r="NA16" i="6"/>
  <c r="BV66" i="6"/>
  <c r="BU65" i="6"/>
  <c r="KX24" i="6"/>
  <c r="KY25" i="6"/>
  <c r="NF14" i="6"/>
  <c r="NG15" i="6"/>
  <c r="AC76" i="6"/>
  <c r="AD77" i="6"/>
  <c r="CC63" i="6"/>
  <c r="CD64" i="6"/>
  <c r="LE24" i="6"/>
  <c r="LD23" i="6"/>
  <c r="IE37" i="6"/>
  <c r="ID36" i="6"/>
  <c r="QA3" i="6"/>
  <c r="KM27" i="6"/>
  <c r="KL26" i="6"/>
  <c r="BY64" i="6"/>
  <c r="BZ65" i="6"/>
  <c r="GZ41" i="6"/>
  <c r="HA42" i="6"/>
  <c r="PI6" i="6"/>
  <c r="PH5" i="6"/>
  <c r="GI45" i="6"/>
  <c r="GH44" i="6"/>
  <c r="PT3" i="6"/>
  <c r="PU4" i="6"/>
  <c r="IQ35" i="6"/>
  <c r="IP34" i="6"/>
  <c r="BF70" i="6"/>
  <c r="BE69" i="6"/>
  <c r="NX11" i="6"/>
  <c r="NY12" i="6"/>
  <c r="BA70" i="6"/>
  <c r="BB71" i="6"/>
  <c r="JB32" i="6"/>
  <c r="JC33" i="6"/>
  <c r="OV7" i="6"/>
  <c r="OW8" i="6"/>
  <c r="DO57" i="6"/>
  <c r="DN56" i="6"/>
  <c r="GO44" i="6"/>
  <c r="GN43" i="6"/>
  <c r="EY51" i="6"/>
  <c r="EX50" i="6"/>
  <c r="BJ69" i="6"/>
  <c r="BI68" i="6"/>
  <c r="CG62" i="6"/>
  <c r="CH63" i="6"/>
  <c r="HM40" i="6"/>
  <c r="HL39" i="6"/>
  <c r="FE50" i="6"/>
  <c r="FD49" i="6"/>
  <c r="MT16" i="6"/>
  <c r="MU17" i="6"/>
  <c r="FK49" i="6"/>
  <c r="FJ48" i="6"/>
  <c r="E82" i="6"/>
  <c r="F83" i="6"/>
  <c r="IK36" i="6"/>
  <c r="IJ35" i="6"/>
  <c r="BN68" i="6"/>
  <c r="BM67" i="6"/>
  <c r="IW34" i="6"/>
  <c r="IV33" i="6"/>
  <c r="JU30" i="6"/>
  <c r="JT29" i="6"/>
  <c r="EM53" i="6"/>
  <c r="EL52" i="6"/>
  <c r="AL75" i="6"/>
  <c r="AK74" i="6"/>
  <c r="FS2" i="6"/>
  <c r="PB6" i="6"/>
  <c r="PC7" i="6"/>
  <c r="DZ54" i="6"/>
  <c r="EA55" i="6"/>
  <c r="M80" i="6"/>
  <c r="N81" i="6"/>
  <c r="MI19" i="6"/>
  <c r="MH18" i="6"/>
  <c r="OD10" i="6"/>
  <c r="OE11" i="6"/>
  <c r="NM14" i="6"/>
  <c r="NL13" i="6"/>
  <c r="J84" i="1"/>
  <c r="V82" i="1"/>
  <c r="CQ64" i="1"/>
  <c r="KL24" i="8" l="1"/>
  <c r="KM25" i="8"/>
  <c r="IQ34" i="9"/>
  <c r="IP33" i="9"/>
  <c r="OD9" i="8"/>
  <c r="OE10" i="8"/>
  <c r="IE36" i="8"/>
  <c r="ID35" i="8"/>
  <c r="KY24" i="8"/>
  <c r="KX23" i="8"/>
  <c r="F82" i="8"/>
  <c r="E81" i="8"/>
  <c r="OV6" i="8"/>
  <c r="OW7" i="8"/>
  <c r="DT54" i="8"/>
  <c r="DU55" i="8"/>
  <c r="LJ21" i="8"/>
  <c r="LK22" i="8"/>
  <c r="KR24" i="9"/>
  <c r="KS25" i="9"/>
  <c r="HL38" i="8"/>
  <c r="HM39" i="8"/>
  <c r="HA41" i="8"/>
  <c r="GZ40" i="8"/>
  <c r="PC6" i="8"/>
  <c r="PB5" i="8"/>
  <c r="GH43" i="8"/>
  <c r="GI44" i="8"/>
  <c r="KF26" i="8"/>
  <c r="KG27" i="8"/>
  <c r="HR37" i="8"/>
  <c r="HS38" i="8"/>
  <c r="LE23" i="8"/>
  <c r="LD22" i="8"/>
  <c r="HG40" i="8"/>
  <c r="HF39" i="8"/>
  <c r="OP7" i="8"/>
  <c r="OQ8" i="8"/>
  <c r="LQ21" i="8"/>
  <c r="LP20" i="8"/>
  <c r="NS12" i="8"/>
  <c r="NR11" i="8"/>
  <c r="DZ53" i="8"/>
  <c r="EA54" i="8"/>
  <c r="PO4" i="8"/>
  <c r="PN3" i="8"/>
  <c r="PO3" i="8" s="1"/>
  <c r="IK35" i="8"/>
  <c r="IJ34" i="8"/>
  <c r="CW59" i="8"/>
  <c r="CV58" i="8"/>
  <c r="M79" i="8"/>
  <c r="N80" i="8"/>
  <c r="GN42" i="8"/>
  <c r="GO43" i="8"/>
  <c r="GT41" i="8"/>
  <c r="GU42" i="8"/>
  <c r="PI5" i="8"/>
  <c r="PH4" i="8"/>
  <c r="JB31" i="8"/>
  <c r="JC32" i="8"/>
  <c r="KA28" i="8"/>
  <c r="JZ27" i="8"/>
  <c r="NM13" i="8"/>
  <c r="NL12" i="8"/>
  <c r="IW33" i="8"/>
  <c r="IV32" i="8"/>
  <c r="FK48" i="8"/>
  <c r="FJ47" i="8"/>
  <c r="EY50" i="8"/>
  <c r="EX49" i="8"/>
  <c r="MT15" i="8"/>
  <c r="MU16" i="8"/>
  <c r="NX10" i="8"/>
  <c r="NY11" i="8"/>
  <c r="MO17" i="8"/>
  <c r="MN16" i="8"/>
  <c r="OJ8" i="8"/>
  <c r="OK9" i="8"/>
  <c r="NA15" i="8"/>
  <c r="MZ14" i="8"/>
  <c r="DI57" i="8"/>
  <c r="DH56" i="8"/>
  <c r="NF13" i="8"/>
  <c r="NG14" i="8"/>
  <c r="FQ47" i="8"/>
  <c r="FP46" i="8"/>
  <c r="IP33" i="8"/>
  <c r="IQ34" i="8"/>
  <c r="JO30" i="8"/>
  <c r="JN29" i="8"/>
  <c r="JI31" i="8"/>
  <c r="JH30" i="8"/>
  <c r="KM26" i="9"/>
  <c r="KL25" i="9"/>
  <c r="HL38" i="7"/>
  <c r="HM39" i="7"/>
  <c r="DT54" i="9"/>
  <c r="DU55" i="9"/>
  <c r="IK35" i="9"/>
  <c r="IJ34" i="9"/>
  <c r="GH43" i="9"/>
  <c r="GI44" i="9"/>
  <c r="MH17" i="9"/>
  <c r="MI18" i="9"/>
  <c r="MC19" i="9"/>
  <c r="MB18" i="9"/>
  <c r="GB44" i="9"/>
  <c r="GC45" i="9"/>
  <c r="OQ8" i="9"/>
  <c r="OP7" i="9"/>
  <c r="JT28" i="9"/>
  <c r="JU29" i="9"/>
  <c r="FE49" i="9"/>
  <c r="FD48" i="9"/>
  <c r="ER50" i="7"/>
  <c r="ES51" i="7"/>
  <c r="FV45" i="7"/>
  <c r="FW46" i="7"/>
  <c r="FJ47" i="7"/>
  <c r="FK48" i="7"/>
  <c r="IP33" i="7"/>
  <c r="IQ34" i="7"/>
  <c r="I80" i="7"/>
  <c r="J81" i="7"/>
  <c r="OP7" i="7"/>
  <c r="OQ8" i="7"/>
  <c r="EA54" i="9"/>
  <c r="DZ53" i="9"/>
  <c r="FE49" i="7"/>
  <c r="FD48" i="7"/>
  <c r="JB31" i="9"/>
  <c r="JC32" i="9"/>
  <c r="MO17" i="7"/>
  <c r="MN16" i="7"/>
  <c r="E81" i="7"/>
  <c r="F82" i="7"/>
  <c r="PC6" i="7"/>
  <c r="PB5" i="7"/>
  <c r="HS38" i="7"/>
  <c r="HR37" i="7"/>
  <c r="NY11" i="9"/>
  <c r="NX10" i="9"/>
  <c r="KY24" i="7"/>
  <c r="KX23" i="7"/>
  <c r="OV6" i="9"/>
  <c r="OW7" i="9"/>
  <c r="EL51" i="9"/>
  <c r="EM52" i="9"/>
  <c r="IK35" i="7"/>
  <c r="IJ34" i="7"/>
  <c r="EF52" i="9"/>
  <c r="EG53" i="9"/>
  <c r="JU29" i="7"/>
  <c r="JT28" i="7"/>
  <c r="MB18" i="7"/>
  <c r="MC19" i="7"/>
  <c r="LW20" i="9"/>
  <c r="LV19" i="9"/>
  <c r="LK22" i="7"/>
  <c r="LJ21" i="7"/>
  <c r="LQ21" i="7"/>
  <c r="LP20" i="7"/>
  <c r="HG40" i="7"/>
  <c r="HF39" i="7"/>
  <c r="MU16" i="9"/>
  <c r="MT15" i="9"/>
  <c r="HX36" i="9"/>
  <c r="HY37" i="9"/>
  <c r="I80" i="9"/>
  <c r="J81" i="9"/>
  <c r="LW20" i="7"/>
  <c r="LV19" i="7"/>
  <c r="PC6" i="9"/>
  <c r="PB5" i="9"/>
  <c r="KA28" i="9"/>
  <c r="JZ27" i="9"/>
  <c r="CV58" i="9"/>
  <c r="CW59" i="9"/>
  <c r="JN29" i="9"/>
  <c r="JO30" i="9"/>
  <c r="FP46" i="7"/>
  <c r="FQ47" i="7"/>
  <c r="KX23" i="9"/>
  <c r="KY24" i="9"/>
  <c r="DB57" i="7"/>
  <c r="DC58" i="7"/>
  <c r="GB44" i="7"/>
  <c r="GC45" i="7"/>
  <c r="JB31" i="7"/>
  <c r="JC32" i="7"/>
  <c r="OE10" i="9"/>
  <c r="OD9" i="9"/>
  <c r="LK22" i="9"/>
  <c r="LJ21" i="9"/>
  <c r="HS38" i="9"/>
  <c r="HR37" i="9"/>
  <c r="NS12" i="7"/>
  <c r="NR11" i="7"/>
  <c r="OE10" i="7"/>
  <c r="OD9" i="7"/>
  <c r="NF13" i="7"/>
  <c r="NG14" i="7"/>
  <c r="PN3" i="9"/>
  <c r="PO3" i="9" s="1"/>
  <c r="PO4" i="9"/>
  <c r="LE23" i="9"/>
  <c r="LD22" i="9"/>
  <c r="GT41" i="7"/>
  <c r="GU42" i="7"/>
  <c r="HX36" i="7"/>
  <c r="HY37" i="7"/>
  <c r="DN55" i="9"/>
  <c r="DO56" i="9"/>
  <c r="MT15" i="7"/>
  <c r="MU16" i="7"/>
  <c r="FJ47" i="9"/>
  <c r="FK48" i="9"/>
  <c r="OJ8" i="7"/>
  <c r="OK9" i="7"/>
  <c r="GZ40" i="9"/>
  <c r="HA41" i="9"/>
  <c r="DC58" i="9"/>
  <c r="DB57" i="9"/>
  <c r="IV32" i="7"/>
  <c r="IW33" i="7"/>
  <c r="PO4" i="7"/>
  <c r="PN3" i="7"/>
  <c r="PO3" i="7" s="1"/>
  <c r="HF39" i="9"/>
  <c r="HG40" i="9"/>
  <c r="EX49" i="7"/>
  <c r="EY50" i="7"/>
  <c r="PH4" i="9"/>
  <c r="PI5" i="9"/>
  <c r="PH4" i="7"/>
  <c r="PI5" i="7"/>
  <c r="DI57" i="9"/>
  <c r="DH56" i="9"/>
  <c r="HA41" i="7"/>
  <c r="GZ40" i="7"/>
  <c r="DI57" i="7"/>
  <c r="DH56" i="7"/>
  <c r="KA28" i="7"/>
  <c r="JZ27" i="7"/>
  <c r="DU55" i="7"/>
  <c r="DT54" i="7"/>
  <c r="GH43" i="7"/>
  <c r="GI44" i="7"/>
  <c r="NY11" i="7"/>
  <c r="NX10" i="7"/>
  <c r="IV32" i="9"/>
  <c r="IW33" i="9"/>
  <c r="GU42" i="9"/>
  <c r="GT41" i="9"/>
  <c r="MH17" i="7"/>
  <c r="MI18" i="7"/>
  <c r="KR24" i="7"/>
  <c r="KS25" i="7"/>
  <c r="MN16" i="9"/>
  <c r="MO17" i="9"/>
  <c r="ID35" i="9"/>
  <c r="IE36" i="9"/>
  <c r="NF13" i="9"/>
  <c r="NG14" i="9"/>
  <c r="EL51" i="7"/>
  <c r="EM52" i="7"/>
  <c r="DB56" i="8"/>
  <c r="DC57" i="8"/>
  <c r="CY97" i="8" s="1"/>
  <c r="Z105" i="8" s="1"/>
  <c r="Z111" i="8" s="1"/>
  <c r="OK9" i="9"/>
  <c r="OJ8" i="9"/>
  <c r="LP20" i="9"/>
  <c r="LQ21" i="9"/>
  <c r="LD22" i="7"/>
  <c r="LE23" i="7"/>
  <c r="JH30" i="7"/>
  <c r="JI31" i="7"/>
  <c r="GN42" i="9"/>
  <c r="GO43" i="9"/>
  <c r="KF26" i="7"/>
  <c r="KG27" i="7"/>
  <c r="DO56" i="7"/>
  <c r="DN55" i="7"/>
  <c r="N80" i="9"/>
  <c r="M79" i="9"/>
  <c r="NM13" i="9"/>
  <c r="NL12" i="9"/>
  <c r="JO30" i="7"/>
  <c r="JN29" i="7"/>
  <c r="EA54" i="7"/>
  <c r="DZ53" i="7"/>
  <c r="KL25" i="7"/>
  <c r="KM26" i="7"/>
  <c r="FW46" i="9"/>
  <c r="FV45" i="9"/>
  <c r="GN42" i="7"/>
  <c r="GO43" i="7"/>
  <c r="NL12" i="7"/>
  <c r="NM13" i="7"/>
  <c r="M79" i="7"/>
  <c r="N80" i="7"/>
  <c r="KG27" i="9"/>
  <c r="KF26" i="9"/>
  <c r="HL38" i="9"/>
  <c r="HM39" i="9"/>
  <c r="NS12" i="9"/>
  <c r="NR11" i="9"/>
  <c r="CV58" i="7"/>
  <c r="CW59" i="7"/>
  <c r="IE36" i="7"/>
  <c r="ID35" i="7"/>
  <c r="MZ14" i="9"/>
  <c r="NA15" i="9"/>
  <c r="OV6" i="7"/>
  <c r="OW7" i="7"/>
  <c r="E81" i="9"/>
  <c r="F82" i="9"/>
  <c r="FQ47" i="9"/>
  <c r="FP46" i="9"/>
  <c r="JI31" i="9"/>
  <c r="JH30" i="9"/>
  <c r="MZ14" i="7"/>
  <c r="NA15" i="7"/>
  <c r="EY50" i="9"/>
  <c r="EX49" i="9"/>
  <c r="AT78" i="9"/>
  <c r="AS77" i="9"/>
  <c r="ES49" i="9"/>
  <c r="ER48" i="9"/>
  <c r="AH78" i="9"/>
  <c r="AG77" i="9"/>
  <c r="Q77" i="9"/>
  <c r="R78" i="9"/>
  <c r="O97" i="9" s="1"/>
  <c r="AP78" i="9"/>
  <c r="AO77" i="9"/>
  <c r="AX78" i="9"/>
  <c r="AW77" i="9"/>
  <c r="Z78" i="9"/>
  <c r="Y77" i="9"/>
  <c r="FY2" i="9"/>
  <c r="AD78" i="9"/>
  <c r="AC77" i="9"/>
  <c r="V78" i="9"/>
  <c r="U77" i="9"/>
  <c r="BA77" i="9"/>
  <c r="BC91" i="9"/>
  <c r="AL78" i="9"/>
  <c r="AK77" i="9"/>
  <c r="JU28" i="8"/>
  <c r="JT27" i="8"/>
  <c r="FD47" i="8"/>
  <c r="FE48" i="8"/>
  <c r="FA97" i="8" s="1"/>
  <c r="AI105" i="8" s="1"/>
  <c r="AI111" i="8" s="1"/>
  <c r="I78" i="8"/>
  <c r="J79" i="8"/>
  <c r="HY36" i="8"/>
  <c r="HX35" i="8"/>
  <c r="Z77" i="8"/>
  <c r="Y76" i="8"/>
  <c r="ES49" i="8"/>
  <c r="ER48" i="8"/>
  <c r="AL77" i="8"/>
  <c r="AK76" i="8"/>
  <c r="AO76" i="8"/>
  <c r="AP77" i="8"/>
  <c r="FW44" i="8"/>
  <c r="FV43" i="8"/>
  <c r="BG91" i="8"/>
  <c r="BE76" i="8"/>
  <c r="MH15" i="8"/>
  <c r="MI16" i="8"/>
  <c r="EG51" i="8"/>
  <c r="EF50" i="8"/>
  <c r="KS23" i="8"/>
  <c r="KR22" i="8"/>
  <c r="MB16" i="8"/>
  <c r="MC17" i="8"/>
  <c r="Q76" i="8"/>
  <c r="R77" i="8"/>
  <c r="LW18" i="8"/>
  <c r="LV17" i="8"/>
  <c r="AT77" i="8"/>
  <c r="AS76" i="8"/>
  <c r="AW76" i="8"/>
  <c r="AX77" i="8"/>
  <c r="V77" i="8"/>
  <c r="S97" i="8" s="1"/>
  <c r="F105" i="8" s="1"/>
  <c r="F111" i="8" s="1"/>
  <c r="U76" i="8"/>
  <c r="AG76" i="8"/>
  <c r="AH77" i="8"/>
  <c r="GB42" i="8"/>
  <c r="GC43" i="8"/>
  <c r="AD77" i="8"/>
  <c r="AC76" i="8"/>
  <c r="DN52" i="8"/>
  <c r="DO53" i="8"/>
  <c r="BB77" i="8"/>
  <c r="BA76" i="8"/>
  <c r="EM50" i="8"/>
  <c r="EL49" i="8"/>
  <c r="FS2" i="8"/>
  <c r="Z78" i="7"/>
  <c r="Y77" i="7"/>
  <c r="AD78" i="7"/>
  <c r="AC77" i="7"/>
  <c r="R78" i="7"/>
  <c r="O97" i="7" s="1"/>
  <c r="E105" i="7" s="1"/>
  <c r="E111" i="7" s="1"/>
  <c r="Q77" i="7"/>
  <c r="AX78" i="7"/>
  <c r="AW77" i="7"/>
  <c r="EG52" i="7"/>
  <c r="EC97" i="7" s="1"/>
  <c r="AE105" i="7" s="1"/>
  <c r="AE111" i="7" s="1"/>
  <c r="EF51" i="7"/>
  <c r="AP78" i="7"/>
  <c r="AO77" i="7"/>
  <c r="AK77" i="7"/>
  <c r="AL78" i="7"/>
  <c r="BC91" i="7"/>
  <c r="BA77" i="7"/>
  <c r="AH78" i="7"/>
  <c r="AG77" i="7"/>
  <c r="U77" i="7"/>
  <c r="V78" i="7"/>
  <c r="AS77" i="7"/>
  <c r="AT78" i="7"/>
  <c r="FS2" i="7"/>
  <c r="EA54" i="6"/>
  <c r="DZ53" i="6"/>
  <c r="EM52" i="6"/>
  <c r="EL51" i="6"/>
  <c r="IV32" i="6"/>
  <c r="IW33" i="6"/>
  <c r="IK35" i="6"/>
  <c r="IJ34" i="6"/>
  <c r="FK48" i="6"/>
  <c r="FJ47" i="6"/>
  <c r="FE49" i="6"/>
  <c r="FD48" i="6"/>
  <c r="EY50" i="6"/>
  <c r="EX49" i="6"/>
  <c r="DN55" i="6"/>
  <c r="DO56" i="6"/>
  <c r="IQ34" i="6"/>
  <c r="IP33" i="6"/>
  <c r="GI44" i="6"/>
  <c r="GH43" i="6"/>
  <c r="KL25" i="6"/>
  <c r="KM26" i="6"/>
  <c r="IE36" i="6"/>
  <c r="ID35" i="6"/>
  <c r="BU64" i="6"/>
  <c r="BV65" i="6"/>
  <c r="BQ65" i="6"/>
  <c r="BR66" i="6"/>
  <c r="LK22" i="6"/>
  <c r="LJ21" i="6"/>
  <c r="AO72" i="6"/>
  <c r="AP73" i="6"/>
  <c r="AT72" i="6"/>
  <c r="AS71" i="6"/>
  <c r="I80" i="6"/>
  <c r="J81" i="6"/>
  <c r="ES51" i="6"/>
  <c r="ER50" i="6"/>
  <c r="HG40" i="6"/>
  <c r="HF39" i="6"/>
  <c r="LV19" i="6"/>
  <c r="LW20" i="6"/>
  <c r="DC58" i="6"/>
  <c r="DB57" i="6"/>
  <c r="LQ21" i="6"/>
  <c r="LP20" i="6"/>
  <c r="EF52" i="6"/>
  <c r="EG53" i="6"/>
  <c r="JO30" i="6"/>
  <c r="JN29" i="6"/>
  <c r="MI18" i="6"/>
  <c r="MH17" i="6"/>
  <c r="FY2" i="6"/>
  <c r="E81" i="6"/>
  <c r="F82" i="6"/>
  <c r="BZ64" i="6"/>
  <c r="BY63" i="6"/>
  <c r="CG61" i="6"/>
  <c r="CH62" i="6"/>
  <c r="JB31" i="6"/>
  <c r="JC32" i="6"/>
  <c r="NY11" i="6"/>
  <c r="NX10" i="6"/>
  <c r="HA41" i="6"/>
  <c r="GZ40" i="6"/>
  <c r="CD63" i="6"/>
  <c r="CC62" i="6"/>
  <c r="NG14" i="6"/>
  <c r="NF13" i="6"/>
  <c r="HR37" i="6"/>
  <c r="HS38" i="6"/>
  <c r="FV45" i="6"/>
  <c r="FW46" i="6"/>
  <c r="U77" i="6"/>
  <c r="V78" i="6"/>
  <c r="GU42" i="6"/>
  <c r="GT41" i="6"/>
  <c r="Q78" i="6"/>
  <c r="R79" i="6"/>
  <c r="JI31" i="6"/>
  <c r="JH30" i="6"/>
  <c r="GC45" i="6"/>
  <c r="GB44" i="6"/>
  <c r="NM13" i="6"/>
  <c r="NL12" i="6"/>
  <c r="MT15" i="6"/>
  <c r="MU16" i="6"/>
  <c r="BB70" i="6"/>
  <c r="BA69" i="6"/>
  <c r="OE10" i="6"/>
  <c r="OD9" i="6"/>
  <c r="N80" i="6"/>
  <c r="M79" i="6"/>
  <c r="PC6" i="6"/>
  <c r="PB5" i="6"/>
  <c r="AL74" i="6"/>
  <c r="AK73" i="6"/>
  <c r="JU29" i="6"/>
  <c r="JT28" i="6"/>
  <c r="BM66" i="6"/>
  <c r="BN67" i="6"/>
  <c r="HL38" i="6"/>
  <c r="HM39" i="6"/>
  <c r="BI67" i="6"/>
  <c r="BJ68" i="6"/>
  <c r="GN42" i="6"/>
  <c r="GO43" i="6"/>
  <c r="BF69" i="6"/>
  <c r="BE68" i="6"/>
  <c r="PI5" i="6"/>
  <c r="PH4" i="6"/>
  <c r="LE23" i="6"/>
  <c r="LD22" i="6"/>
  <c r="OK9" i="6"/>
  <c r="OJ8" i="6"/>
  <c r="OP7" i="6"/>
  <c r="OQ8" i="6"/>
  <c r="MN16" i="6"/>
  <c r="MO17" i="6"/>
  <c r="KG27" i="6"/>
  <c r="KF26" i="6"/>
  <c r="DI57" i="6"/>
  <c r="DH56" i="6"/>
  <c r="KA28" i="6"/>
  <c r="JZ27" i="6"/>
  <c r="NR11" i="6"/>
  <c r="NS12" i="6"/>
  <c r="FP46" i="6"/>
  <c r="FQ47" i="6"/>
  <c r="PN3" i="6"/>
  <c r="PO4" i="6"/>
  <c r="CL61" i="6"/>
  <c r="CK60" i="6"/>
  <c r="Y76" i="6"/>
  <c r="Z77" i="6"/>
  <c r="CV58" i="6"/>
  <c r="CW59" i="6"/>
  <c r="AX71" i="6"/>
  <c r="AW70" i="6"/>
  <c r="OV6" i="6"/>
  <c r="OW7" i="6"/>
  <c r="PU3" i="6"/>
  <c r="AD76" i="6"/>
  <c r="AC75" i="6"/>
  <c r="KY24" i="6"/>
  <c r="KX23" i="6"/>
  <c r="MZ14" i="6"/>
  <c r="NA15" i="6"/>
  <c r="KR24" i="6"/>
  <c r="KS25" i="6"/>
  <c r="DT54" i="6"/>
  <c r="DU55" i="6"/>
  <c r="CP59" i="6"/>
  <c r="CQ60" i="6"/>
  <c r="MC19" i="6"/>
  <c r="MB18" i="6"/>
  <c r="AH75" i="6"/>
  <c r="AG74" i="6"/>
  <c r="HY37" i="6"/>
  <c r="HX36" i="6"/>
  <c r="J83" i="1"/>
  <c r="F84" i="1"/>
  <c r="V81" i="1"/>
  <c r="CQ63" i="1"/>
  <c r="KL23" i="8" l="1"/>
  <c r="KM24" i="8"/>
  <c r="IP32" i="9"/>
  <c r="IQ33" i="9"/>
  <c r="JI30" i="8"/>
  <c r="JH29" i="8"/>
  <c r="MZ13" i="8"/>
  <c r="NA14" i="8"/>
  <c r="MO16" i="8"/>
  <c r="MN15" i="8"/>
  <c r="FJ46" i="8"/>
  <c r="FK47" i="8"/>
  <c r="FG97" i="8" s="1"/>
  <c r="AJ105" i="8" s="1"/>
  <c r="AJ111" i="8" s="1"/>
  <c r="NM12" i="8"/>
  <c r="NL11" i="8"/>
  <c r="IJ33" i="8"/>
  <c r="IK34" i="8"/>
  <c r="LP19" i="8"/>
  <c r="LQ20" i="8"/>
  <c r="HG39" i="8"/>
  <c r="HF38" i="8"/>
  <c r="GZ39" i="8"/>
  <c r="HA40" i="8"/>
  <c r="E80" i="8"/>
  <c r="F81" i="8"/>
  <c r="C97" i="8" s="1"/>
  <c r="B105" i="8" s="1"/>
  <c r="B111" i="8" s="1"/>
  <c r="IE35" i="8"/>
  <c r="ID34" i="8"/>
  <c r="IP32" i="8"/>
  <c r="IQ33" i="8"/>
  <c r="NF12" i="8"/>
  <c r="NG13" i="8"/>
  <c r="MU15" i="8"/>
  <c r="MT14" i="8"/>
  <c r="JB30" i="8"/>
  <c r="JC31" i="8"/>
  <c r="GT40" i="8"/>
  <c r="GU41" i="8"/>
  <c r="N79" i="8"/>
  <c r="K97" i="8" s="1"/>
  <c r="D105" i="8" s="1"/>
  <c r="D111" i="8" s="1"/>
  <c r="M78" i="8"/>
  <c r="DZ52" i="8"/>
  <c r="EA53" i="8"/>
  <c r="DW97" i="8" s="1"/>
  <c r="AD105" i="8" s="1"/>
  <c r="AD111" i="8" s="1"/>
  <c r="HR36" i="8"/>
  <c r="HS37" i="8"/>
  <c r="GH42" i="8"/>
  <c r="GI43" i="8"/>
  <c r="KR23" i="9"/>
  <c r="KS24" i="9"/>
  <c r="DT53" i="8"/>
  <c r="DU54" i="8"/>
  <c r="DQ97" i="8" s="1"/>
  <c r="AC105" i="8" s="1"/>
  <c r="AC111" i="8" s="1"/>
  <c r="JN28" i="8"/>
  <c r="JO29" i="8"/>
  <c r="FP45" i="8"/>
  <c r="FQ46" i="8"/>
  <c r="FM97" i="8" s="1"/>
  <c r="AK105" i="8" s="1"/>
  <c r="AK111" i="8" s="1"/>
  <c r="DI56" i="8"/>
  <c r="DE97" i="8" s="1"/>
  <c r="AA105" i="8" s="1"/>
  <c r="AA111" i="8" s="1"/>
  <c r="DH55" i="8"/>
  <c r="EX48" i="8"/>
  <c r="EY49" i="8"/>
  <c r="EU97" i="8" s="1"/>
  <c r="AH105" i="8" s="1"/>
  <c r="AH111" i="8" s="1"/>
  <c r="IV31" i="8"/>
  <c r="IW32" i="8"/>
  <c r="JZ26" i="8"/>
  <c r="KA27" i="8"/>
  <c r="PI4" i="8"/>
  <c r="PH3" i="8"/>
  <c r="PI3" i="8" s="1"/>
  <c r="CV57" i="8"/>
  <c r="CW58" i="8"/>
  <c r="CS97" i="8" s="1"/>
  <c r="Y105" i="8" s="1"/>
  <c r="Y111" i="8" s="1"/>
  <c r="NS11" i="8"/>
  <c r="NR10" i="8"/>
  <c r="LE22" i="8"/>
  <c r="LD21" i="8"/>
  <c r="PB4" i="8"/>
  <c r="PC5" i="8"/>
  <c r="KX22" i="8"/>
  <c r="KY23" i="8"/>
  <c r="OK8" i="8"/>
  <c r="OJ7" i="8"/>
  <c r="NX9" i="8"/>
  <c r="NY10" i="8"/>
  <c r="GN41" i="8"/>
  <c r="GO42" i="8"/>
  <c r="OP6" i="8"/>
  <c r="OQ7" i="8"/>
  <c r="KG26" i="8"/>
  <c r="KF25" i="8"/>
  <c r="HL37" i="8"/>
  <c r="HM38" i="8"/>
  <c r="LJ20" i="8"/>
  <c r="LK21" i="8"/>
  <c r="OV5" i="8"/>
  <c r="OW6" i="8"/>
  <c r="OD8" i="8"/>
  <c r="OE9" i="8"/>
  <c r="FQ46" i="9"/>
  <c r="FM97" i="9" s="1"/>
  <c r="AK105" i="9" s="1"/>
  <c r="AK111" i="9" s="1"/>
  <c r="FP45" i="9"/>
  <c r="IE35" i="7"/>
  <c r="ID34" i="7"/>
  <c r="NR10" i="9"/>
  <c r="NS11" i="9"/>
  <c r="KF25" i="9"/>
  <c r="KG26" i="9"/>
  <c r="FW45" i="9"/>
  <c r="FS97" i="9" s="1"/>
  <c r="AL105" i="9" s="1"/>
  <c r="AL111" i="9" s="1"/>
  <c r="FV44" i="9"/>
  <c r="EA53" i="7"/>
  <c r="DW97" i="7" s="1"/>
  <c r="AD105" i="7" s="1"/>
  <c r="AD111" i="7" s="1"/>
  <c r="DZ52" i="7"/>
  <c r="NL11" i="9"/>
  <c r="NM12" i="9"/>
  <c r="DN54" i="7"/>
  <c r="DO55" i="7"/>
  <c r="DK97" i="7" s="1"/>
  <c r="AB105" i="7" s="1"/>
  <c r="AB111" i="7" s="1"/>
  <c r="OJ7" i="9"/>
  <c r="OK8" i="9"/>
  <c r="GT40" i="9"/>
  <c r="GU41" i="9"/>
  <c r="NX9" i="7"/>
  <c r="NY10" i="7"/>
  <c r="DT53" i="7"/>
  <c r="DU54" i="7"/>
  <c r="DQ97" i="7" s="1"/>
  <c r="AC105" i="7" s="1"/>
  <c r="AC111" i="7" s="1"/>
  <c r="DH55" i="7"/>
  <c r="DI56" i="7"/>
  <c r="DE97" i="7" s="1"/>
  <c r="AA105" i="7" s="1"/>
  <c r="AA111" i="7" s="1"/>
  <c r="DI56" i="9"/>
  <c r="DE97" i="9" s="1"/>
  <c r="AA105" i="9" s="1"/>
  <c r="AA111" i="9" s="1"/>
  <c r="DH55" i="9"/>
  <c r="OD8" i="7"/>
  <c r="OE9" i="7"/>
  <c r="HR36" i="9"/>
  <c r="HS37" i="9"/>
  <c r="OD8" i="9"/>
  <c r="OE9" i="9"/>
  <c r="JZ26" i="9"/>
  <c r="KA27" i="9"/>
  <c r="LW19" i="7"/>
  <c r="LV18" i="7"/>
  <c r="HG39" i="7"/>
  <c r="HF38" i="7"/>
  <c r="LK21" i="7"/>
  <c r="LJ20" i="7"/>
  <c r="KX22" i="7"/>
  <c r="KY23" i="7"/>
  <c r="HS37" i="7"/>
  <c r="HR36" i="7"/>
  <c r="EA53" i="9"/>
  <c r="DW97" i="9" s="1"/>
  <c r="AD105" i="9" s="1"/>
  <c r="AD111" i="9" s="1"/>
  <c r="DZ52" i="9"/>
  <c r="IJ33" i="9"/>
  <c r="IK34" i="9"/>
  <c r="NA14" i="7"/>
  <c r="MZ13" i="7"/>
  <c r="OV5" i="7"/>
  <c r="OW6" i="7"/>
  <c r="NM12" i="7"/>
  <c r="NL11" i="7"/>
  <c r="GO42" i="9"/>
  <c r="GN41" i="9"/>
  <c r="LE22" i="7"/>
  <c r="LD21" i="7"/>
  <c r="EM51" i="7"/>
  <c r="EI97" i="7" s="1"/>
  <c r="AF105" i="7" s="1"/>
  <c r="AF111" i="7" s="1"/>
  <c r="EL50" i="7"/>
  <c r="ID34" i="9"/>
  <c r="IE35" i="9"/>
  <c r="KR23" i="7"/>
  <c r="KS24" i="7"/>
  <c r="PH3" i="9"/>
  <c r="PI3" i="9" s="1"/>
  <c r="PI4" i="9"/>
  <c r="HG39" i="9"/>
  <c r="HF38" i="9"/>
  <c r="IV31" i="7"/>
  <c r="IW32" i="7"/>
  <c r="HA40" i="9"/>
  <c r="GZ39" i="9"/>
  <c r="FK47" i="9"/>
  <c r="FG97" i="9" s="1"/>
  <c r="AJ105" i="9" s="1"/>
  <c r="AJ111" i="9" s="1"/>
  <c r="FJ46" i="9"/>
  <c r="DN54" i="9"/>
  <c r="DO55" i="9"/>
  <c r="DK97" i="9" s="1"/>
  <c r="AB105" i="9" s="1"/>
  <c r="AB111" i="9" s="1"/>
  <c r="GT40" i="7"/>
  <c r="GU41" i="7"/>
  <c r="GC44" i="7"/>
  <c r="GB43" i="7"/>
  <c r="KX22" i="9"/>
  <c r="KY23" i="9"/>
  <c r="JN28" i="9"/>
  <c r="JO29" i="9"/>
  <c r="HX35" i="9"/>
  <c r="HY36" i="9"/>
  <c r="MC18" i="7"/>
  <c r="MB17" i="7"/>
  <c r="EF51" i="9"/>
  <c r="EG52" i="9"/>
  <c r="EC97" i="9" s="1"/>
  <c r="AE105" i="9" s="1"/>
  <c r="AE111" i="9" s="1"/>
  <c r="EM51" i="9"/>
  <c r="EI97" i="9" s="1"/>
  <c r="AF105" i="9" s="1"/>
  <c r="AF111" i="9" s="1"/>
  <c r="EL50" i="9"/>
  <c r="E80" i="7"/>
  <c r="F81" i="7"/>
  <c r="C97" i="7" s="1"/>
  <c r="B105" i="7" s="1"/>
  <c r="B111" i="7" s="1"/>
  <c r="JB30" i="9"/>
  <c r="JC31" i="9"/>
  <c r="I79" i="7"/>
  <c r="J80" i="7"/>
  <c r="G97" i="7" s="1"/>
  <c r="C105" i="7" s="1"/>
  <c r="C111" i="7" s="1"/>
  <c r="FJ46" i="7"/>
  <c r="FK47" i="7"/>
  <c r="FG97" i="7" s="1"/>
  <c r="AJ105" i="7" s="1"/>
  <c r="AJ111" i="7" s="1"/>
  <c r="ES50" i="7"/>
  <c r="EO97" i="7" s="1"/>
  <c r="AG105" i="7" s="1"/>
  <c r="AG111" i="7" s="1"/>
  <c r="ER49" i="7"/>
  <c r="JT27" i="9"/>
  <c r="JU28" i="9"/>
  <c r="GB43" i="9"/>
  <c r="GC44" i="9"/>
  <c r="FY97" i="9" s="1"/>
  <c r="AM105" i="9" s="1"/>
  <c r="AM111" i="9" s="1"/>
  <c r="MI17" i="9"/>
  <c r="MH16" i="9"/>
  <c r="HL37" i="7"/>
  <c r="HM38" i="7"/>
  <c r="EY49" i="9"/>
  <c r="EU97" i="9" s="1"/>
  <c r="AH105" i="9" s="1"/>
  <c r="AH111" i="9" s="1"/>
  <c r="EX48" i="9"/>
  <c r="JH29" i="9"/>
  <c r="JI30" i="9"/>
  <c r="JN28" i="7"/>
  <c r="JO29" i="7"/>
  <c r="M78" i="9"/>
  <c r="N79" i="9"/>
  <c r="K97" i="9" s="1"/>
  <c r="D105" i="9" s="1"/>
  <c r="D111" i="9" s="1"/>
  <c r="JZ26" i="7"/>
  <c r="KA27" i="7"/>
  <c r="GZ39" i="7"/>
  <c r="HA40" i="7"/>
  <c r="DB56" i="9"/>
  <c r="DC57" i="9"/>
  <c r="CY97" i="9" s="1"/>
  <c r="Z105" i="9" s="1"/>
  <c r="Z111" i="9" s="1"/>
  <c r="LD21" i="9"/>
  <c r="LE22" i="9"/>
  <c r="NS11" i="7"/>
  <c r="NR10" i="7"/>
  <c r="LJ20" i="9"/>
  <c r="LK21" i="9"/>
  <c r="PB4" i="9"/>
  <c r="PC5" i="9"/>
  <c r="MT14" i="9"/>
  <c r="MU15" i="9"/>
  <c r="LP19" i="7"/>
  <c r="LQ20" i="7"/>
  <c r="LW19" i="9"/>
  <c r="LV18" i="9"/>
  <c r="JU28" i="7"/>
  <c r="JT27" i="7"/>
  <c r="IJ33" i="7"/>
  <c r="IK34" i="7"/>
  <c r="NX9" i="9"/>
  <c r="NY10" i="9"/>
  <c r="PC5" i="7"/>
  <c r="PB4" i="7"/>
  <c r="MO16" i="7"/>
  <c r="MN15" i="7"/>
  <c r="FD47" i="7"/>
  <c r="FE48" i="7"/>
  <c r="FA97" i="7" s="1"/>
  <c r="AI105" i="7" s="1"/>
  <c r="AI111" i="7" s="1"/>
  <c r="FD47" i="9"/>
  <c r="FE48" i="9"/>
  <c r="FA97" i="9" s="1"/>
  <c r="AI105" i="9" s="1"/>
  <c r="AI111" i="9" s="1"/>
  <c r="OP6" i="9"/>
  <c r="OQ7" i="9"/>
  <c r="MB17" i="9"/>
  <c r="MC18" i="9"/>
  <c r="KM25" i="9"/>
  <c r="KL24" i="9"/>
  <c r="F81" i="9"/>
  <c r="C97" i="9" s="1"/>
  <c r="B105" i="9" s="1"/>
  <c r="B111" i="9" s="1"/>
  <c r="E80" i="9"/>
  <c r="MZ13" i="9"/>
  <c r="NA14" i="9"/>
  <c r="CV57" i="7"/>
  <c r="CW58" i="7"/>
  <c r="CS97" i="7" s="1"/>
  <c r="Y105" i="7" s="1"/>
  <c r="Y111" i="7" s="1"/>
  <c r="HM38" i="9"/>
  <c r="HL37" i="9"/>
  <c r="M78" i="7"/>
  <c r="N79" i="7"/>
  <c r="K97" i="7" s="1"/>
  <c r="D105" i="7" s="1"/>
  <c r="D111" i="7" s="1"/>
  <c r="GO42" i="7"/>
  <c r="GN41" i="7"/>
  <c r="KM25" i="7"/>
  <c r="KL24" i="7"/>
  <c r="KG26" i="7"/>
  <c r="KF25" i="7"/>
  <c r="JH29" i="7"/>
  <c r="JI30" i="7"/>
  <c r="LQ20" i="9"/>
  <c r="LP19" i="9"/>
  <c r="DC56" i="8"/>
  <c r="DB55" i="8"/>
  <c r="NF12" i="9"/>
  <c r="NG13" i="9"/>
  <c r="MN15" i="9"/>
  <c r="MO16" i="9"/>
  <c r="MH16" i="7"/>
  <c r="MI17" i="7"/>
  <c r="IW32" i="9"/>
  <c r="IV31" i="9"/>
  <c r="GI43" i="7"/>
  <c r="GH42" i="7"/>
  <c r="PH3" i="7"/>
  <c r="PI3" i="7" s="1"/>
  <c r="PI4" i="7"/>
  <c r="EX48" i="7"/>
  <c r="EY49" i="7"/>
  <c r="EU97" i="7" s="1"/>
  <c r="AH105" i="7" s="1"/>
  <c r="AH111" i="7" s="1"/>
  <c r="OJ7" i="7"/>
  <c r="OK8" i="7"/>
  <c r="MT14" i="7"/>
  <c r="MU15" i="7"/>
  <c r="HX35" i="7"/>
  <c r="HY36" i="7"/>
  <c r="NG13" i="7"/>
  <c r="NF12" i="7"/>
  <c r="JB30" i="7"/>
  <c r="JC31" i="7"/>
  <c r="DC57" i="7"/>
  <c r="CY97" i="7" s="1"/>
  <c r="Z105" i="7" s="1"/>
  <c r="Z111" i="7" s="1"/>
  <c r="DB56" i="7"/>
  <c r="FQ46" i="7"/>
  <c r="FM97" i="7" s="1"/>
  <c r="AK105" i="7" s="1"/>
  <c r="AK111" i="7" s="1"/>
  <c r="FP45" i="7"/>
  <c r="CW58" i="9"/>
  <c r="CS97" i="9" s="1"/>
  <c r="Y105" i="9" s="1"/>
  <c r="Y111" i="9" s="1"/>
  <c r="CV57" i="9"/>
  <c r="J80" i="9"/>
  <c r="G97" i="9" s="1"/>
  <c r="C105" i="9" s="1"/>
  <c r="C111" i="9" s="1"/>
  <c r="I79" i="9"/>
  <c r="OW6" i="9"/>
  <c r="OV5" i="9"/>
  <c r="OQ7" i="7"/>
  <c r="OP6" i="7"/>
  <c r="IP32" i="7"/>
  <c r="IQ33" i="7"/>
  <c r="FW45" i="7"/>
  <c r="FV44" i="7"/>
  <c r="GI43" i="9"/>
  <c r="GH42" i="9"/>
  <c r="DT53" i="9"/>
  <c r="DU54" i="9"/>
  <c r="DQ97" i="9" s="1"/>
  <c r="AC105" i="9" s="1"/>
  <c r="AC111" i="9" s="1"/>
  <c r="BG91" i="9"/>
  <c r="BE76" i="9"/>
  <c r="AG76" i="9"/>
  <c r="AH77" i="9"/>
  <c r="ER47" i="9"/>
  <c r="ES48" i="9"/>
  <c r="AO76" i="9"/>
  <c r="AP77" i="9"/>
  <c r="AL77" i="9"/>
  <c r="AK76" i="9"/>
  <c r="V77" i="9"/>
  <c r="S97" i="9" s="1"/>
  <c r="F105" i="9" s="1"/>
  <c r="F111" i="9" s="1"/>
  <c r="U76" i="9"/>
  <c r="AD77" i="9"/>
  <c r="AC76" i="9"/>
  <c r="GE2" i="9"/>
  <c r="Q76" i="9"/>
  <c r="R77" i="9"/>
  <c r="AT77" i="9"/>
  <c r="AS76" i="9"/>
  <c r="BB77" i="9"/>
  <c r="BA76" i="9"/>
  <c r="Y76" i="9"/>
  <c r="Z77" i="9"/>
  <c r="AW76" i="9"/>
  <c r="AX77" i="9"/>
  <c r="E105" i="9"/>
  <c r="E111" i="9" s="1"/>
  <c r="HY35" i="8"/>
  <c r="HX34" i="8"/>
  <c r="FD46" i="8"/>
  <c r="FE47" i="8"/>
  <c r="JT26" i="8"/>
  <c r="JU27" i="8"/>
  <c r="J78" i="8"/>
  <c r="I77" i="8"/>
  <c r="GB41" i="8"/>
  <c r="GC42" i="8"/>
  <c r="AL76" i="8"/>
  <c r="AK75" i="8"/>
  <c r="EM49" i="8"/>
  <c r="EL48" i="8"/>
  <c r="AD76" i="8"/>
  <c r="AC75" i="8"/>
  <c r="V76" i="8"/>
  <c r="U75" i="8"/>
  <c r="AS75" i="8"/>
  <c r="AT76" i="8"/>
  <c r="KR21" i="8"/>
  <c r="KS22" i="8"/>
  <c r="AP76" i="8"/>
  <c r="AO75" i="8"/>
  <c r="DN51" i="8"/>
  <c r="DO52" i="8"/>
  <c r="AX76" i="8"/>
  <c r="AW75" i="8"/>
  <c r="MB15" i="8"/>
  <c r="MC16" i="8"/>
  <c r="Z76" i="8"/>
  <c r="W97" i="8" s="1"/>
  <c r="G105" i="8" s="1"/>
  <c r="G111" i="8" s="1"/>
  <c r="Y75" i="8"/>
  <c r="FS97" i="8"/>
  <c r="AL105" i="8" s="1"/>
  <c r="AL111" i="8" s="1"/>
  <c r="FY2" i="8"/>
  <c r="R76" i="8"/>
  <c r="Q75" i="8"/>
  <c r="MI15" i="8"/>
  <c r="MH14" i="8"/>
  <c r="BF76" i="8"/>
  <c r="BE75" i="8"/>
  <c r="ER47" i="8"/>
  <c r="ES48" i="8"/>
  <c r="AH76" i="8"/>
  <c r="AG75" i="8"/>
  <c r="FV42" i="8"/>
  <c r="FW43" i="8"/>
  <c r="BB76" i="8"/>
  <c r="BA75" i="8"/>
  <c r="LV16" i="8"/>
  <c r="LW17" i="8"/>
  <c r="EG50" i="8"/>
  <c r="EF49" i="8"/>
  <c r="BI75" i="8"/>
  <c r="BK91" i="8"/>
  <c r="AS76" i="7"/>
  <c r="AT77" i="7"/>
  <c r="BB77" i="7"/>
  <c r="BA76" i="7"/>
  <c r="BG91" i="7"/>
  <c r="BE76" i="7"/>
  <c r="AL77" i="7"/>
  <c r="AK76" i="7"/>
  <c r="Q76" i="7"/>
  <c r="R77" i="7"/>
  <c r="FS97" i="7"/>
  <c r="AL105" i="7" s="1"/>
  <c r="AL111" i="7" s="1"/>
  <c r="FY2" i="7"/>
  <c r="V77" i="7"/>
  <c r="S97" i="7" s="1"/>
  <c r="U76" i="7"/>
  <c r="AO76" i="7"/>
  <c r="AP77" i="7"/>
  <c r="EF50" i="7"/>
  <c r="EG51" i="7"/>
  <c r="AX77" i="7"/>
  <c r="AW76" i="7"/>
  <c r="AC76" i="7"/>
  <c r="AD77" i="7"/>
  <c r="Y76" i="7"/>
  <c r="Z77" i="7"/>
  <c r="AG76" i="7"/>
  <c r="AH77" i="7"/>
  <c r="CP58" i="6"/>
  <c r="CQ59" i="6"/>
  <c r="CM97" i="6" s="1"/>
  <c r="X105" i="6" s="1"/>
  <c r="X111" i="6" s="1"/>
  <c r="KS24" i="6"/>
  <c r="KR23" i="6"/>
  <c r="Y75" i="6"/>
  <c r="Z76" i="6"/>
  <c r="W97" i="6" s="1"/>
  <c r="G105" i="6" s="1"/>
  <c r="G111" i="6" s="1"/>
  <c r="PO3" i="6"/>
  <c r="NR10" i="6"/>
  <c r="NS11" i="6"/>
  <c r="MN15" i="6"/>
  <c r="MO16" i="6"/>
  <c r="GN41" i="6"/>
  <c r="GO42" i="6"/>
  <c r="HL37" i="6"/>
  <c r="HM38" i="6"/>
  <c r="MT14" i="6"/>
  <c r="MU15" i="6"/>
  <c r="R78" i="6"/>
  <c r="O97" i="6" s="1"/>
  <c r="E105" i="6" s="1"/>
  <c r="E111" i="6" s="1"/>
  <c r="Q77" i="6"/>
  <c r="U76" i="6"/>
  <c r="V77" i="6"/>
  <c r="S97" i="6" s="1"/>
  <c r="F105" i="6" s="1"/>
  <c r="F111" i="6" s="1"/>
  <c r="HS37" i="6"/>
  <c r="HR36" i="6"/>
  <c r="CG60" i="6"/>
  <c r="CH61" i="6"/>
  <c r="CE97" i="6" s="1"/>
  <c r="V105" i="6" s="1"/>
  <c r="V111" i="6" s="1"/>
  <c r="E80" i="6"/>
  <c r="F81" i="6"/>
  <c r="C97" i="6" s="1"/>
  <c r="MH16" i="6"/>
  <c r="MI17" i="6"/>
  <c r="DC57" i="6"/>
  <c r="CY97" i="6" s="1"/>
  <c r="Z105" i="6" s="1"/>
  <c r="Z111" i="6" s="1"/>
  <c r="DB56" i="6"/>
  <c r="HF38" i="6"/>
  <c r="HG39" i="6"/>
  <c r="IE35" i="6"/>
  <c r="ID34" i="6"/>
  <c r="GH42" i="6"/>
  <c r="GI43" i="6"/>
  <c r="FE48" i="6"/>
  <c r="FA97" i="6" s="1"/>
  <c r="AI105" i="6" s="1"/>
  <c r="AI111" i="6" s="1"/>
  <c r="FD47" i="6"/>
  <c r="IK34" i="6"/>
  <c r="IJ33" i="6"/>
  <c r="EM51" i="6"/>
  <c r="EI97" i="6" s="1"/>
  <c r="AF105" i="6" s="1"/>
  <c r="AF111" i="6" s="1"/>
  <c r="EL50" i="6"/>
  <c r="HY36" i="6"/>
  <c r="HX35" i="6"/>
  <c r="AD75" i="6"/>
  <c r="AA97" i="6" s="1"/>
  <c r="H105" i="6" s="1"/>
  <c r="H111" i="6" s="1"/>
  <c r="AC74" i="6"/>
  <c r="CL60" i="6"/>
  <c r="CI97" i="6" s="1"/>
  <c r="W105" i="6" s="1"/>
  <c r="W111" i="6" s="1"/>
  <c r="CK59" i="6"/>
  <c r="KA27" i="6"/>
  <c r="JZ26" i="6"/>
  <c r="KF25" i="6"/>
  <c r="KG26" i="6"/>
  <c r="LE22" i="6"/>
  <c r="LD21" i="6"/>
  <c r="BF68" i="6"/>
  <c r="BC97" i="6" s="1"/>
  <c r="O105" i="6" s="1"/>
  <c r="O111" i="6" s="1"/>
  <c r="BE67" i="6"/>
  <c r="AL73" i="6"/>
  <c r="AI97" i="6" s="1"/>
  <c r="J105" i="6" s="1"/>
  <c r="J111" i="6" s="1"/>
  <c r="AK72" i="6"/>
  <c r="M78" i="6"/>
  <c r="N79" i="6"/>
  <c r="K97" i="6" s="1"/>
  <c r="D105" i="6" s="1"/>
  <c r="D111" i="6" s="1"/>
  <c r="BB69" i="6"/>
  <c r="AY97" i="6" s="1"/>
  <c r="N105" i="6" s="1"/>
  <c r="N111" i="6" s="1"/>
  <c r="BA68" i="6"/>
  <c r="NL11" i="6"/>
  <c r="NM12" i="6"/>
  <c r="JI30" i="6"/>
  <c r="JH29" i="6"/>
  <c r="GU41" i="6"/>
  <c r="GT40" i="6"/>
  <c r="NG13" i="6"/>
  <c r="NF12" i="6"/>
  <c r="HA40" i="6"/>
  <c r="GZ39" i="6"/>
  <c r="BY62" i="6"/>
  <c r="BZ63" i="6"/>
  <c r="BW97" i="6" s="1"/>
  <c r="T105" i="6" s="1"/>
  <c r="T111" i="6" s="1"/>
  <c r="GE2" i="6"/>
  <c r="EG52" i="6"/>
  <c r="EC97" i="6" s="1"/>
  <c r="AE105" i="6" s="1"/>
  <c r="AE111" i="6" s="1"/>
  <c r="EF51" i="6"/>
  <c r="I79" i="6"/>
  <c r="J80" i="6"/>
  <c r="G97" i="6" s="1"/>
  <c r="C105" i="6" s="1"/>
  <c r="C111" i="6" s="1"/>
  <c r="AP72" i="6"/>
  <c r="AM97" i="6" s="1"/>
  <c r="K105" i="6" s="1"/>
  <c r="K111" i="6" s="1"/>
  <c r="AO71" i="6"/>
  <c r="BQ64" i="6"/>
  <c r="BR65" i="6"/>
  <c r="BO97" i="6" s="1"/>
  <c r="R105" i="6" s="1"/>
  <c r="R111" i="6" s="1"/>
  <c r="DN54" i="6"/>
  <c r="DO55" i="6"/>
  <c r="DK97" i="6" s="1"/>
  <c r="AB105" i="6" s="1"/>
  <c r="AB111" i="6" s="1"/>
  <c r="MC18" i="6"/>
  <c r="MB17" i="6"/>
  <c r="DU54" i="6"/>
  <c r="DQ97" i="6" s="1"/>
  <c r="AC105" i="6" s="1"/>
  <c r="AC111" i="6" s="1"/>
  <c r="DT53" i="6"/>
  <c r="NA14" i="6"/>
  <c r="MZ13" i="6"/>
  <c r="OW6" i="6"/>
  <c r="OV5" i="6"/>
  <c r="CW58" i="6"/>
  <c r="CS97" i="6" s="1"/>
  <c r="Y105" i="6" s="1"/>
  <c r="Y111" i="6" s="1"/>
  <c r="CV57" i="6"/>
  <c r="FP45" i="6"/>
  <c r="FQ46" i="6"/>
  <c r="FM97" i="6" s="1"/>
  <c r="AK105" i="6" s="1"/>
  <c r="AK111" i="6" s="1"/>
  <c r="OP6" i="6"/>
  <c r="OQ7" i="6"/>
  <c r="BI66" i="6"/>
  <c r="BJ67" i="6"/>
  <c r="BG97" i="6" s="1"/>
  <c r="P105" i="6" s="1"/>
  <c r="P111" i="6" s="1"/>
  <c r="BN66" i="6"/>
  <c r="BK97" i="6" s="1"/>
  <c r="Q105" i="6" s="1"/>
  <c r="Q111" i="6" s="1"/>
  <c r="BM65" i="6"/>
  <c r="FW45" i="6"/>
  <c r="FS97" i="6" s="1"/>
  <c r="AL105" i="6" s="1"/>
  <c r="AL111" i="6" s="1"/>
  <c r="FV44" i="6"/>
  <c r="JC31" i="6"/>
  <c r="JB30" i="6"/>
  <c r="JN28" i="6"/>
  <c r="JO29" i="6"/>
  <c r="LP19" i="6"/>
  <c r="LQ20" i="6"/>
  <c r="ES50" i="6"/>
  <c r="EO97" i="6" s="1"/>
  <c r="AG105" i="6" s="1"/>
  <c r="AG111" i="6" s="1"/>
  <c r="ER49" i="6"/>
  <c r="AS70" i="6"/>
  <c r="AT71" i="6"/>
  <c r="AQ97" i="6" s="1"/>
  <c r="L105" i="6" s="1"/>
  <c r="L111" i="6" s="1"/>
  <c r="LK21" i="6"/>
  <c r="LJ20" i="6"/>
  <c r="IP32" i="6"/>
  <c r="IQ33" i="6"/>
  <c r="EY49" i="6"/>
  <c r="EU97" i="6" s="1"/>
  <c r="AH105" i="6" s="1"/>
  <c r="AH111" i="6" s="1"/>
  <c r="EX48" i="6"/>
  <c r="FJ46" i="6"/>
  <c r="FK47" i="6"/>
  <c r="FG97" i="6" s="1"/>
  <c r="AJ105" i="6" s="1"/>
  <c r="AJ111" i="6" s="1"/>
  <c r="DZ52" i="6"/>
  <c r="EA53" i="6"/>
  <c r="DW97" i="6" s="1"/>
  <c r="AD105" i="6" s="1"/>
  <c r="AD111" i="6" s="1"/>
  <c r="AH74" i="6"/>
  <c r="AE97" i="6" s="1"/>
  <c r="I105" i="6" s="1"/>
  <c r="I111" i="6" s="1"/>
  <c r="AG73" i="6"/>
  <c r="KY23" i="6"/>
  <c r="KX22" i="6"/>
  <c r="AX70" i="6"/>
  <c r="AU97" i="6" s="1"/>
  <c r="M105" i="6" s="1"/>
  <c r="M111" i="6" s="1"/>
  <c r="AW69" i="6"/>
  <c r="DH55" i="6"/>
  <c r="DI56" i="6"/>
  <c r="DE97" i="6" s="1"/>
  <c r="AA105" i="6" s="1"/>
  <c r="AA111" i="6" s="1"/>
  <c r="OJ7" i="6"/>
  <c r="OK8" i="6"/>
  <c r="PH3" i="6"/>
  <c r="PI4" i="6"/>
  <c r="JU28" i="6"/>
  <c r="JT27" i="6"/>
  <c r="PC5" i="6"/>
  <c r="PB4" i="6"/>
  <c r="OE9" i="6"/>
  <c r="OD8" i="6"/>
  <c r="GC44" i="6"/>
  <c r="FY97" i="6" s="1"/>
  <c r="AM105" i="6" s="1"/>
  <c r="AM111" i="6" s="1"/>
  <c r="GB43" i="6"/>
  <c r="CD62" i="6"/>
  <c r="CA97" i="6" s="1"/>
  <c r="U105" i="6" s="1"/>
  <c r="U111" i="6" s="1"/>
  <c r="CC61" i="6"/>
  <c r="NY10" i="6"/>
  <c r="NX9" i="6"/>
  <c r="LW19" i="6"/>
  <c r="LV18" i="6"/>
  <c r="BU63" i="6"/>
  <c r="BV64" i="6"/>
  <c r="BS97" i="6" s="1"/>
  <c r="S105" i="6" s="1"/>
  <c r="S111" i="6" s="1"/>
  <c r="KL24" i="6"/>
  <c r="KM25" i="6"/>
  <c r="IV31" i="6"/>
  <c r="IW32" i="6"/>
  <c r="F83" i="1"/>
  <c r="J82" i="1"/>
  <c r="V80" i="1"/>
  <c r="CQ62" i="1"/>
  <c r="KM23" i="8" l="1"/>
  <c r="KL22" i="8"/>
  <c r="IQ32" i="9"/>
  <c r="IP31" i="9"/>
  <c r="LD20" i="8"/>
  <c r="LE21" i="8"/>
  <c r="MU14" i="8"/>
  <c r="MT13" i="8"/>
  <c r="HF37" i="8"/>
  <c r="HG38" i="8"/>
  <c r="OW5" i="8"/>
  <c r="OV4" i="8"/>
  <c r="HL36" i="8"/>
  <c r="HM37" i="8"/>
  <c r="OQ6" i="8"/>
  <c r="OP5" i="8"/>
  <c r="NX8" i="8"/>
  <c r="NY9" i="8"/>
  <c r="KX21" i="8"/>
  <c r="KY22" i="8"/>
  <c r="CW57" i="8"/>
  <c r="CV56" i="8"/>
  <c r="JZ25" i="8"/>
  <c r="KA26" i="8"/>
  <c r="EY48" i="8"/>
  <c r="EX47" i="8"/>
  <c r="FQ45" i="8"/>
  <c r="FP44" i="8"/>
  <c r="DT52" i="8"/>
  <c r="DU53" i="8"/>
  <c r="GH41" i="8"/>
  <c r="GI42" i="8"/>
  <c r="EA52" i="8"/>
  <c r="DZ51" i="8"/>
  <c r="GU40" i="8"/>
  <c r="GT39" i="8"/>
  <c r="IQ32" i="8"/>
  <c r="IP31" i="8"/>
  <c r="E79" i="8"/>
  <c r="F80" i="8"/>
  <c r="IK33" i="8"/>
  <c r="IJ32" i="8"/>
  <c r="FJ45" i="8"/>
  <c r="FK46" i="8"/>
  <c r="MZ12" i="8"/>
  <c r="NA13" i="8"/>
  <c r="KF24" i="8"/>
  <c r="KG25" i="8"/>
  <c r="OK7" i="8"/>
  <c r="OJ6" i="8"/>
  <c r="NS10" i="8"/>
  <c r="NR9" i="8"/>
  <c r="DI55" i="8"/>
  <c r="DH54" i="8"/>
  <c r="M77" i="8"/>
  <c r="N78" i="8"/>
  <c r="ID33" i="8"/>
  <c r="IE34" i="8"/>
  <c r="NM11" i="8"/>
  <c r="NL10" i="8"/>
  <c r="MO15" i="8"/>
  <c r="MN14" i="8"/>
  <c r="JI29" i="8"/>
  <c r="JH28" i="8"/>
  <c r="OD7" i="8"/>
  <c r="OE8" i="8"/>
  <c r="LK20" i="8"/>
  <c r="LJ19" i="8"/>
  <c r="GO41" i="8"/>
  <c r="GN40" i="8"/>
  <c r="PB3" i="8"/>
  <c r="PC3" i="8" s="1"/>
  <c r="PC4" i="8"/>
  <c r="IV30" i="8"/>
  <c r="IW31" i="8"/>
  <c r="JO28" i="8"/>
  <c r="JN27" i="8"/>
  <c r="KS23" i="9"/>
  <c r="KR22" i="9"/>
  <c r="HS36" i="8"/>
  <c r="HR35" i="8"/>
  <c r="JB29" i="8"/>
  <c r="JC30" i="8"/>
  <c r="NF11" i="8"/>
  <c r="NG12" i="8"/>
  <c r="GZ38" i="8"/>
  <c r="HA39" i="8"/>
  <c r="LP18" i="8"/>
  <c r="LQ19" i="8"/>
  <c r="GI42" i="9"/>
  <c r="GH41" i="9"/>
  <c r="OV4" i="9"/>
  <c r="OW5" i="9"/>
  <c r="CW57" i="9"/>
  <c r="CV56" i="9"/>
  <c r="DB55" i="7"/>
  <c r="DC56" i="7"/>
  <c r="NG12" i="7"/>
  <c r="NF11" i="7"/>
  <c r="GI42" i="7"/>
  <c r="GH41" i="7"/>
  <c r="LQ19" i="9"/>
  <c r="LP18" i="9"/>
  <c r="KG25" i="7"/>
  <c r="KF24" i="7"/>
  <c r="GN40" i="7"/>
  <c r="GO41" i="7"/>
  <c r="HL36" i="9"/>
  <c r="HM37" i="9"/>
  <c r="KL23" i="9"/>
  <c r="KM24" i="9"/>
  <c r="PC4" i="7"/>
  <c r="PB3" i="7"/>
  <c r="PC3" i="7" s="1"/>
  <c r="LW18" i="9"/>
  <c r="LV17" i="9"/>
  <c r="ES49" i="7"/>
  <c r="ER48" i="7"/>
  <c r="FK46" i="9"/>
  <c r="FJ45" i="9"/>
  <c r="LE21" i="7"/>
  <c r="LD20" i="7"/>
  <c r="NM11" i="7"/>
  <c r="NL10" i="7"/>
  <c r="NA13" i="7"/>
  <c r="MZ12" i="7"/>
  <c r="DZ51" i="9"/>
  <c r="EA52" i="9"/>
  <c r="HG38" i="7"/>
  <c r="HF37" i="7"/>
  <c r="DH54" i="9"/>
  <c r="DI55" i="9"/>
  <c r="DZ51" i="7"/>
  <c r="EA52" i="7"/>
  <c r="ID33" i="7"/>
  <c r="IE34" i="7"/>
  <c r="IP31" i="7"/>
  <c r="IQ32" i="7"/>
  <c r="MT13" i="7"/>
  <c r="MU14" i="7"/>
  <c r="EX47" i="7"/>
  <c r="EY48" i="7"/>
  <c r="MH15" i="7"/>
  <c r="MI16" i="7"/>
  <c r="NG12" i="9"/>
  <c r="NF11" i="9"/>
  <c r="MZ12" i="9"/>
  <c r="NA13" i="9"/>
  <c r="OP5" i="9"/>
  <c r="OQ6" i="9"/>
  <c r="FD46" i="7"/>
  <c r="FE47" i="7"/>
  <c r="IJ32" i="7"/>
  <c r="IK33" i="7"/>
  <c r="MT13" i="9"/>
  <c r="MU14" i="9"/>
  <c r="LK20" i="9"/>
  <c r="LJ19" i="9"/>
  <c r="LE21" i="9"/>
  <c r="LD20" i="9"/>
  <c r="GZ38" i="7"/>
  <c r="HA39" i="7"/>
  <c r="N78" i="9"/>
  <c r="M77" i="9"/>
  <c r="JI29" i="9"/>
  <c r="JH28" i="9"/>
  <c r="HL36" i="7"/>
  <c r="HM37" i="7"/>
  <c r="GC43" i="9"/>
  <c r="GB42" i="9"/>
  <c r="I78" i="7"/>
  <c r="J79" i="7"/>
  <c r="F80" i="7"/>
  <c r="E79" i="7"/>
  <c r="EF50" i="9"/>
  <c r="EG51" i="9"/>
  <c r="HY35" i="9"/>
  <c r="HX34" i="9"/>
  <c r="KY22" i="9"/>
  <c r="KX21" i="9"/>
  <c r="GU40" i="7"/>
  <c r="GT39" i="7"/>
  <c r="IW31" i="7"/>
  <c r="IV30" i="7"/>
  <c r="ID33" i="9"/>
  <c r="IE34" i="9"/>
  <c r="KY22" i="7"/>
  <c r="KX21" i="7"/>
  <c r="KA26" i="9"/>
  <c r="JZ25" i="9"/>
  <c r="HS36" i="9"/>
  <c r="HR35" i="9"/>
  <c r="DU53" i="7"/>
  <c r="DT52" i="7"/>
  <c r="GT39" i="9"/>
  <c r="GU40" i="9"/>
  <c r="DO54" i="7"/>
  <c r="DN53" i="7"/>
  <c r="KG25" i="9"/>
  <c r="KF24" i="9"/>
  <c r="FW44" i="7"/>
  <c r="FV43" i="7"/>
  <c r="OP5" i="7"/>
  <c r="OQ6" i="7"/>
  <c r="J79" i="9"/>
  <c r="I78" i="9"/>
  <c r="FQ45" i="7"/>
  <c r="FP44" i="7"/>
  <c r="IW31" i="9"/>
  <c r="IV30" i="9"/>
  <c r="DB54" i="8"/>
  <c r="DC55" i="8"/>
  <c r="KM24" i="7"/>
  <c r="KL23" i="7"/>
  <c r="E79" i="9"/>
  <c r="F80" i="9"/>
  <c r="MN14" i="7"/>
  <c r="MO15" i="7"/>
  <c r="JU27" i="7"/>
  <c r="JT26" i="7"/>
  <c r="NR9" i="7"/>
  <c r="NS10" i="7"/>
  <c r="EY48" i="9"/>
  <c r="EX47" i="9"/>
  <c r="MI16" i="9"/>
  <c r="MH15" i="9"/>
  <c r="EM50" i="9"/>
  <c r="EL49" i="9"/>
  <c r="MC17" i="7"/>
  <c r="MB16" i="7"/>
  <c r="GB42" i="7"/>
  <c r="GC43" i="7"/>
  <c r="GZ38" i="9"/>
  <c r="HA39" i="9"/>
  <c r="HG38" i="9"/>
  <c r="HF37" i="9"/>
  <c r="EM50" i="7"/>
  <c r="EL49" i="7"/>
  <c r="GN40" i="9"/>
  <c r="GO41" i="9"/>
  <c r="HR35" i="7"/>
  <c r="HS36" i="7"/>
  <c r="LK20" i="7"/>
  <c r="LJ19" i="7"/>
  <c r="LV17" i="7"/>
  <c r="LW18" i="7"/>
  <c r="FW44" i="9"/>
  <c r="FV43" i="9"/>
  <c r="FP44" i="9"/>
  <c r="FQ45" i="9"/>
  <c r="DU53" i="9"/>
  <c r="DT52" i="9"/>
  <c r="JC30" i="7"/>
  <c r="JB29" i="7"/>
  <c r="HX34" i="7"/>
  <c r="HY35" i="7"/>
  <c r="OJ6" i="7"/>
  <c r="OK7" i="7"/>
  <c r="MN14" i="9"/>
  <c r="MO15" i="9"/>
  <c r="JH28" i="7"/>
  <c r="JI29" i="7"/>
  <c r="M77" i="7"/>
  <c r="N78" i="7"/>
  <c r="CW57" i="7"/>
  <c r="CV56" i="7"/>
  <c r="MB16" i="9"/>
  <c r="MC17" i="9"/>
  <c r="FE47" i="9"/>
  <c r="FD46" i="9"/>
  <c r="NX8" i="9"/>
  <c r="NY9" i="9"/>
  <c r="LP18" i="7"/>
  <c r="LQ19" i="7"/>
  <c r="PB3" i="9"/>
  <c r="PC3" i="9" s="1"/>
  <c r="PC4" i="9"/>
  <c r="DB55" i="9"/>
  <c r="DC56" i="9"/>
  <c r="JZ25" i="7"/>
  <c r="KA26" i="7"/>
  <c r="JO28" i="7"/>
  <c r="JN27" i="7"/>
  <c r="JU27" i="9"/>
  <c r="JT26" i="9"/>
  <c r="FJ45" i="7"/>
  <c r="FK46" i="7"/>
  <c r="JB29" i="9"/>
  <c r="JC30" i="9"/>
  <c r="JO28" i="9"/>
  <c r="JN27" i="9"/>
  <c r="DO54" i="9"/>
  <c r="DN53" i="9"/>
  <c r="KR22" i="7"/>
  <c r="KS23" i="7"/>
  <c r="OW5" i="7"/>
  <c r="OV4" i="7"/>
  <c r="IK33" i="9"/>
  <c r="IJ32" i="9"/>
  <c r="OE8" i="9"/>
  <c r="OD7" i="9"/>
  <c r="OD7" i="7"/>
  <c r="OE8" i="7"/>
  <c r="DH54" i="7"/>
  <c r="DI55" i="7"/>
  <c r="NX8" i="7"/>
  <c r="NY9" i="7"/>
  <c r="OK7" i="9"/>
  <c r="OJ6" i="9"/>
  <c r="NL10" i="9"/>
  <c r="NM11" i="9"/>
  <c r="NR9" i="9"/>
  <c r="NS10" i="9"/>
  <c r="AT76" i="9"/>
  <c r="AS75" i="9"/>
  <c r="ER46" i="9"/>
  <c r="ES47" i="9"/>
  <c r="BK91" i="9"/>
  <c r="BI75" i="9"/>
  <c r="U75" i="9"/>
  <c r="V76" i="9"/>
  <c r="Z76" i="9"/>
  <c r="W97" i="9" s="1"/>
  <c r="Y75" i="9"/>
  <c r="R76" i="9"/>
  <c r="Q75" i="9"/>
  <c r="AD76" i="9"/>
  <c r="AC75" i="9"/>
  <c r="AX76" i="9"/>
  <c r="AW75" i="9"/>
  <c r="AL76" i="9"/>
  <c r="AK75" i="9"/>
  <c r="BF76" i="9"/>
  <c r="BE75" i="9"/>
  <c r="BB76" i="9"/>
  <c r="BA75" i="9"/>
  <c r="GE97" i="9"/>
  <c r="AN105" i="9" s="1"/>
  <c r="AN111" i="9" s="1"/>
  <c r="GK2" i="9"/>
  <c r="AP76" i="9"/>
  <c r="AO75" i="9"/>
  <c r="AH76" i="9"/>
  <c r="AG75" i="9"/>
  <c r="FD45" i="8"/>
  <c r="FE46" i="8"/>
  <c r="I76" i="8"/>
  <c r="J77" i="8"/>
  <c r="HX33" i="8"/>
  <c r="HY34" i="8"/>
  <c r="JU26" i="8"/>
  <c r="JT25" i="8"/>
  <c r="BO91" i="8"/>
  <c r="BM74" i="8"/>
  <c r="ES47" i="8"/>
  <c r="ER46" i="8"/>
  <c r="R75" i="8"/>
  <c r="Q74" i="8"/>
  <c r="DO51" i="8"/>
  <c r="DN50" i="8"/>
  <c r="BJ75" i="8"/>
  <c r="BI74" i="8"/>
  <c r="EG49" i="8"/>
  <c r="EF48" i="8"/>
  <c r="BF75" i="8"/>
  <c r="BE74" i="8"/>
  <c r="Z75" i="8"/>
  <c r="Y74" i="8"/>
  <c r="AX75" i="8"/>
  <c r="AW74" i="8"/>
  <c r="AP75" i="8"/>
  <c r="AO74" i="8"/>
  <c r="KR20" i="8"/>
  <c r="KS21" i="8"/>
  <c r="LV15" i="8"/>
  <c r="LW16" i="8"/>
  <c r="MI14" i="8"/>
  <c r="MH13" i="8"/>
  <c r="FY97" i="8"/>
  <c r="AM105" i="8" s="1"/>
  <c r="AM111" i="8" s="1"/>
  <c r="GE2" i="8"/>
  <c r="MC15" i="8"/>
  <c r="MB14" i="8"/>
  <c r="AD75" i="8"/>
  <c r="AA97" i="8" s="1"/>
  <c r="AC74" i="8"/>
  <c r="EL47" i="8"/>
  <c r="EM48" i="8"/>
  <c r="FV41" i="8"/>
  <c r="FW42" i="8"/>
  <c r="V75" i="8"/>
  <c r="U74" i="8"/>
  <c r="AK74" i="8"/>
  <c r="AL75" i="8"/>
  <c r="BB75" i="8"/>
  <c r="BA74" i="8"/>
  <c r="AH75" i="8"/>
  <c r="AG74" i="8"/>
  <c r="AS74" i="8"/>
  <c r="AT75" i="8"/>
  <c r="GC41" i="8"/>
  <c r="GB40" i="8"/>
  <c r="AW75" i="7"/>
  <c r="AX76" i="7"/>
  <c r="V76" i="7"/>
  <c r="U75" i="7"/>
  <c r="FY97" i="7"/>
  <c r="AM105" i="7" s="1"/>
  <c r="AM111" i="7" s="1"/>
  <c r="GE2" i="7"/>
  <c r="Q75" i="7"/>
  <c r="R76" i="7"/>
  <c r="AT76" i="7"/>
  <c r="AS75" i="7"/>
  <c r="Y75" i="7"/>
  <c r="Z76" i="7"/>
  <c r="W97" i="7" s="1"/>
  <c r="G105" i="7" s="1"/>
  <c r="G111" i="7" s="1"/>
  <c r="AO75" i="7"/>
  <c r="AP76" i="7"/>
  <c r="AL76" i="7"/>
  <c r="AK75" i="7"/>
  <c r="AG75" i="7"/>
  <c r="AH76" i="7"/>
  <c r="AD76" i="7"/>
  <c r="AC75" i="7"/>
  <c r="EG50" i="7"/>
  <c r="EF49" i="7"/>
  <c r="F105" i="7"/>
  <c r="F111" i="7" s="1"/>
  <c r="BE75" i="7"/>
  <c r="BF76" i="7"/>
  <c r="BB76" i="7"/>
  <c r="BA75" i="7"/>
  <c r="BK91" i="7"/>
  <c r="BI75" i="7"/>
  <c r="IW31" i="6"/>
  <c r="IV30" i="6"/>
  <c r="BV63" i="6"/>
  <c r="BU62" i="6"/>
  <c r="PI3" i="6"/>
  <c r="DH54" i="6"/>
  <c r="DI55" i="6"/>
  <c r="EA52" i="6"/>
  <c r="DZ51" i="6"/>
  <c r="JN27" i="6"/>
  <c r="JO28" i="6"/>
  <c r="BI65" i="6"/>
  <c r="BJ66" i="6"/>
  <c r="FQ45" i="6"/>
  <c r="FP44" i="6"/>
  <c r="DO54" i="6"/>
  <c r="DN53" i="6"/>
  <c r="NF11" i="6"/>
  <c r="NG12" i="6"/>
  <c r="JI29" i="6"/>
  <c r="JH28" i="6"/>
  <c r="BA67" i="6"/>
  <c r="BB68" i="6"/>
  <c r="AL72" i="6"/>
  <c r="AK71" i="6"/>
  <c r="LE21" i="6"/>
  <c r="LD20" i="6"/>
  <c r="JZ25" i="6"/>
  <c r="KA26" i="6"/>
  <c r="AD74" i="6"/>
  <c r="AC73" i="6"/>
  <c r="EM50" i="6"/>
  <c r="EL49" i="6"/>
  <c r="FD46" i="6"/>
  <c r="FE47" i="6"/>
  <c r="IE34" i="6"/>
  <c r="ID33" i="6"/>
  <c r="DB55" i="6"/>
  <c r="DC56" i="6"/>
  <c r="B105" i="6"/>
  <c r="B111" i="6" s="1"/>
  <c r="HS36" i="6"/>
  <c r="HR35" i="6"/>
  <c r="Q76" i="6"/>
  <c r="R77" i="6"/>
  <c r="KS23" i="6"/>
  <c r="KR22" i="6"/>
  <c r="LW18" i="6"/>
  <c r="LV17" i="6"/>
  <c r="OD7" i="6"/>
  <c r="OE8" i="6"/>
  <c r="JU27" i="6"/>
  <c r="JT26" i="6"/>
  <c r="AX69" i="6"/>
  <c r="AW68" i="6"/>
  <c r="AG72" i="6"/>
  <c r="AH73" i="6"/>
  <c r="JC30" i="6"/>
  <c r="JB29" i="6"/>
  <c r="BM64" i="6"/>
  <c r="BN65" i="6"/>
  <c r="CW57" i="6"/>
  <c r="CV56" i="6"/>
  <c r="NA13" i="6"/>
  <c r="MZ12" i="6"/>
  <c r="MB16" i="6"/>
  <c r="MC17" i="6"/>
  <c r="GE97" i="6"/>
  <c r="AN105" i="6" s="1"/>
  <c r="AN111" i="6" s="1"/>
  <c r="GK2" i="6"/>
  <c r="BY61" i="6"/>
  <c r="BZ62" i="6"/>
  <c r="F80" i="6"/>
  <c r="E79" i="6"/>
  <c r="HM37" i="6"/>
  <c r="HL36" i="6"/>
  <c r="MN14" i="6"/>
  <c r="MO15" i="6"/>
  <c r="CD61" i="6"/>
  <c r="CC60" i="6"/>
  <c r="KM24" i="6"/>
  <c r="KL23" i="6"/>
  <c r="OJ6" i="6"/>
  <c r="OK7" i="6"/>
  <c r="FJ45" i="6"/>
  <c r="FK46" i="6"/>
  <c r="IP31" i="6"/>
  <c r="IQ32" i="6"/>
  <c r="AT70" i="6"/>
  <c r="AS69" i="6"/>
  <c r="LQ19" i="6"/>
  <c r="LP18" i="6"/>
  <c r="OQ6" i="6"/>
  <c r="OP5" i="6"/>
  <c r="BQ63" i="6"/>
  <c r="BR64" i="6"/>
  <c r="I78" i="6"/>
  <c r="J79" i="6"/>
  <c r="GZ38" i="6"/>
  <c r="HA39" i="6"/>
  <c r="GU40" i="6"/>
  <c r="GT39" i="6"/>
  <c r="BE66" i="6"/>
  <c r="BF67" i="6"/>
  <c r="CL59" i="6"/>
  <c r="CK58" i="6"/>
  <c r="HY35" i="6"/>
  <c r="HX34" i="6"/>
  <c r="IJ32" i="6"/>
  <c r="IK33" i="6"/>
  <c r="NY9" i="6"/>
  <c r="NX8" i="6"/>
  <c r="GB42" i="6"/>
  <c r="GC43" i="6"/>
  <c r="PB3" i="6"/>
  <c r="PC4" i="6"/>
  <c r="KY22" i="6"/>
  <c r="KX21" i="6"/>
  <c r="EY48" i="6"/>
  <c r="EX47" i="6"/>
  <c r="LJ19" i="6"/>
  <c r="LK20" i="6"/>
  <c r="ES49" i="6"/>
  <c r="ER48" i="6"/>
  <c r="FW44" i="6"/>
  <c r="FV43" i="6"/>
  <c r="OW5" i="6"/>
  <c r="OV4" i="6"/>
  <c r="DU53" i="6"/>
  <c r="DT52" i="6"/>
  <c r="AP71" i="6"/>
  <c r="AO70" i="6"/>
  <c r="EG51" i="6"/>
  <c r="EF50" i="6"/>
  <c r="NM11" i="6"/>
  <c r="NL10" i="6"/>
  <c r="M77" i="6"/>
  <c r="N78" i="6"/>
  <c r="KF24" i="6"/>
  <c r="KG25" i="6"/>
  <c r="GI42" i="6"/>
  <c r="GH41" i="6"/>
  <c r="HF37" i="6"/>
  <c r="HG38" i="6"/>
  <c r="MH15" i="6"/>
  <c r="MI16" i="6"/>
  <c r="CH60" i="6"/>
  <c r="CG59" i="6"/>
  <c r="V76" i="6"/>
  <c r="U75" i="6"/>
  <c r="MU14" i="6"/>
  <c r="MT13" i="6"/>
  <c r="GO41" i="6"/>
  <c r="GN40" i="6"/>
  <c r="NS10" i="6"/>
  <c r="NR9" i="6"/>
  <c r="Z75" i="6"/>
  <c r="Y74" i="6"/>
  <c r="CP57" i="6"/>
  <c r="CQ58" i="6"/>
  <c r="J81" i="1"/>
  <c r="F82" i="1"/>
  <c r="V79" i="1"/>
  <c r="CQ61" i="1"/>
  <c r="KL21" i="8" l="1"/>
  <c r="KM22" i="8"/>
  <c r="IQ31" i="9"/>
  <c r="IP30" i="9"/>
  <c r="HR34" i="8"/>
  <c r="HS35" i="8"/>
  <c r="JN26" i="8"/>
  <c r="JO27" i="8"/>
  <c r="LK19" i="8"/>
  <c r="LJ18" i="8"/>
  <c r="JI28" i="8"/>
  <c r="JH27" i="8"/>
  <c r="NM10" i="8"/>
  <c r="NL9" i="8"/>
  <c r="NR8" i="8"/>
  <c r="NS9" i="8"/>
  <c r="GT38" i="8"/>
  <c r="GU39" i="8"/>
  <c r="FQ44" i="8"/>
  <c r="FP43" i="8"/>
  <c r="OP4" i="8"/>
  <c r="OQ5" i="8"/>
  <c r="OW4" i="8"/>
  <c r="OV3" i="8"/>
  <c r="OW3" i="8" s="1"/>
  <c r="MT12" i="8"/>
  <c r="MU13" i="8"/>
  <c r="LQ18" i="8"/>
  <c r="LP17" i="8"/>
  <c r="NF10" i="8"/>
  <c r="NG11" i="8"/>
  <c r="N77" i="8"/>
  <c r="M76" i="8"/>
  <c r="KG24" i="8"/>
  <c r="KF23" i="8"/>
  <c r="FJ44" i="8"/>
  <c r="FK45" i="8"/>
  <c r="F79" i="8"/>
  <c r="E78" i="8"/>
  <c r="GH40" i="8"/>
  <c r="GI41" i="8"/>
  <c r="JZ24" i="8"/>
  <c r="KA25" i="8"/>
  <c r="KY21" i="8"/>
  <c r="KX20" i="8"/>
  <c r="KR21" i="9"/>
  <c r="KS22" i="9"/>
  <c r="GO40" i="8"/>
  <c r="GN39" i="8"/>
  <c r="MN13" i="8"/>
  <c r="MO14" i="8"/>
  <c r="DH53" i="8"/>
  <c r="DI54" i="8"/>
  <c r="OJ5" i="8"/>
  <c r="OK6" i="8"/>
  <c r="IJ31" i="8"/>
  <c r="IK32" i="8"/>
  <c r="IP30" i="8"/>
  <c r="IQ31" i="8"/>
  <c r="EA51" i="8"/>
  <c r="DZ50" i="8"/>
  <c r="EX46" i="8"/>
  <c r="EY47" i="8"/>
  <c r="CW56" i="8"/>
  <c r="CV55" i="8"/>
  <c r="GZ37" i="8"/>
  <c r="HA38" i="8"/>
  <c r="JC29" i="8"/>
  <c r="JB28" i="8"/>
  <c r="IV29" i="8"/>
  <c r="IW30" i="8"/>
  <c r="OE7" i="8"/>
  <c r="OD6" i="8"/>
  <c r="IE33" i="8"/>
  <c r="ID32" i="8"/>
  <c r="MZ11" i="8"/>
  <c r="NA12" i="8"/>
  <c r="DT51" i="8"/>
  <c r="DU52" i="8"/>
  <c r="NY8" i="8"/>
  <c r="NX7" i="8"/>
  <c r="HM36" i="8"/>
  <c r="HL35" i="8"/>
  <c r="HG37" i="8"/>
  <c r="HF36" i="8"/>
  <c r="LE20" i="8"/>
  <c r="LD19" i="8"/>
  <c r="IK32" i="9"/>
  <c r="IJ31" i="9"/>
  <c r="JO27" i="9"/>
  <c r="JN26" i="9"/>
  <c r="JN26" i="7"/>
  <c r="JO27" i="7"/>
  <c r="FD45" i="9"/>
  <c r="FE46" i="9"/>
  <c r="CV55" i="7"/>
  <c r="CW56" i="7"/>
  <c r="JC29" i="7"/>
  <c r="JB28" i="7"/>
  <c r="EM49" i="7"/>
  <c r="EL48" i="7"/>
  <c r="MC16" i="7"/>
  <c r="MB15" i="7"/>
  <c r="MH14" i="9"/>
  <c r="MI15" i="9"/>
  <c r="KM23" i="7"/>
  <c r="KL22" i="7"/>
  <c r="IW30" i="9"/>
  <c r="IV29" i="9"/>
  <c r="I77" i="9"/>
  <c r="J78" i="9"/>
  <c r="FV42" i="7"/>
  <c r="FW43" i="7"/>
  <c r="DO53" i="7"/>
  <c r="DN52" i="7"/>
  <c r="DT51" i="7"/>
  <c r="DU52" i="7"/>
  <c r="JZ24" i="9"/>
  <c r="KA25" i="9"/>
  <c r="GU39" i="7"/>
  <c r="GT38" i="7"/>
  <c r="HX33" i="9"/>
  <c r="HY34" i="9"/>
  <c r="E78" i="7"/>
  <c r="F79" i="7"/>
  <c r="GB41" i="9"/>
  <c r="GC42" i="9"/>
  <c r="JI28" i="9"/>
  <c r="JH27" i="9"/>
  <c r="LK19" i="9"/>
  <c r="LJ18" i="9"/>
  <c r="NF10" i="9"/>
  <c r="NG11" i="9"/>
  <c r="HG37" i="7"/>
  <c r="HF36" i="7"/>
  <c r="MZ11" i="7"/>
  <c r="NA12" i="7"/>
  <c r="LE20" i="7"/>
  <c r="LD19" i="7"/>
  <c r="ER47" i="7"/>
  <c r="ES48" i="7"/>
  <c r="KF23" i="7"/>
  <c r="KG24" i="7"/>
  <c r="GI41" i="7"/>
  <c r="GH40" i="7"/>
  <c r="OD6" i="7"/>
  <c r="OE7" i="7"/>
  <c r="KS22" i="7"/>
  <c r="KR21" i="7"/>
  <c r="FK45" i="7"/>
  <c r="FJ44" i="7"/>
  <c r="DC55" i="9"/>
  <c r="DB54" i="9"/>
  <c r="LQ18" i="7"/>
  <c r="LP17" i="7"/>
  <c r="JI28" i="7"/>
  <c r="JH27" i="7"/>
  <c r="OJ5" i="7"/>
  <c r="OK6" i="7"/>
  <c r="FQ44" i="9"/>
  <c r="FP43" i="9"/>
  <c r="LV16" i="7"/>
  <c r="LW17" i="7"/>
  <c r="HR34" i="7"/>
  <c r="HS35" i="7"/>
  <c r="HA38" i="9"/>
  <c r="GZ37" i="9"/>
  <c r="NR8" i="7"/>
  <c r="NS9" i="7"/>
  <c r="MO14" i="7"/>
  <c r="MN13" i="7"/>
  <c r="ID32" i="9"/>
  <c r="IE33" i="9"/>
  <c r="GZ37" i="7"/>
  <c r="HA38" i="7"/>
  <c r="IJ31" i="7"/>
  <c r="IK32" i="7"/>
  <c r="OQ5" i="9"/>
  <c r="OP4" i="9"/>
  <c r="EY47" i="7"/>
  <c r="EX46" i="7"/>
  <c r="IP30" i="7"/>
  <c r="IQ31" i="7"/>
  <c r="EA51" i="7"/>
  <c r="DZ50" i="7"/>
  <c r="HL35" i="9"/>
  <c r="HM36" i="9"/>
  <c r="DB54" i="7"/>
  <c r="DC55" i="7"/>
  <c r="OW4" i="9"/>
  <c r="OV3" i="9"/>
  <c r="OW3" i="9" s="1"/>
  <c r="NY8" i="7"/>
  <c r="NX7" i="7"/>
  <c r="OJ5" i="9"/>
  <c r="OK6" i="9"/>
  <c r="OE7" i="9"/>
  <c r="OD6" i="9"/>
  <c r="OW4" i="7"/>
  <c r="OV3" i="7"/>
  <c r="OW3" i="7" s="1"/>
  <c r="DO53" i="9"/>
  <c r="DN52" i="9"/>
  <c r="JU26" i="9"/>
  <c r="JT25" i="9"/>
  <c r="DU52" i="9"/>
  <c r="DT51" i="9"/>
  <c r="FV42" i="9"/>
  <c r="FW43" i="9"/>
  <c r="LJ18" i="7"/>
  <c r="LK19" i="7"/>
  <c r="HF36" i="9"/>
  <c r="HG37" i="9"/>
  <c r="EM49" i="9"/>
  <c r="EL48" i="9"/>
  <c r="EX46" i="9"/>
  <c r="EY47" i="9"/>
  <c r="JT25" i="7"/>
  <c r="JU26" i="7"/>
  <c r="FP43" i="7"/>
  <c r="FQ44" i="7"/>
  <c r="KF23" i="9"/>
  <c r="KG24" i="9"/>
  <c r="HR34" i="9"/>
  <c r="HS35" i="9"/>
  <c r="KY21" i="7"/>
  <c r="KX20" i="7"/>
  <c r="IW30" i="7"/>
  <c r="IV29" i="7"/>
  <c r="KY21" i="9"/>
  <c r="KX20" i="9"/>
  <c r="N77" i="9"/>
  <c r="M76" i="9"/>
  <c r="LE20" i="9"/>
  <c r="LD19" i="9"/>
  <c r="NL9" i="7"/>
  <c r="NM10" i="7"/>
  <c r="FJ44" i="9"/>
  <c r="FK45" i="9"/>
  <c r="LW17" i="9"/>
  <c r="LV16" i="9"/>
  <c r="LQ18" i="9"/>
  <c r="LP17" i="9"/>
  <c r="NF10" i="7"/>
  <c r="NG11" i="7"/>
  <c r="CW56" i="9"/>
  <c r="CV55" i="9"/>
  <c r="GH40" i="9"/>
  <c r="GI41" i="9"/>
  <c r="NL9" i="9"/>
  <c r="NM10" i="9"/>
  <c r="NR8" i="9"/>
  <c r="NS9" i="9"/>
  <c r="DI54" i="7"/>
  <c r="DH53" i="7"/>
  <c r="JC29" i="9"/>
  <c r="JB28" i="9"/>
  <c r="KA25" i="7"/>
  <c r="JZ24" i="7"/>
  <c r="NY8" i="9"/>
  <c r="NX7" i="9"/>
  <c r="MC16" i="9"/>
  <c r="MB15" i="9"/>
  <c r="M76" i="7"/>
  <c r="N77" i="7"/>
  <c r="MN13" i="9"/>
  <c r="MO14" i="9"/>
  <c r="HY34" i="7"/>
  <c r="HX33" i="7"/>
  <c r="GO40" i="9"/>
  <c r="GN39" i="9"/>
  <c r="GB41" i="7"/>
  <c r="GC42" i="7"/>
  <c r="E78" i="9"/>
  <c r="F79" i="9"/>
  <c r="DB53" i="8"/>
  <c r="DC54" i="8"/>
  <c r="OP4" i="7"/>
  <c r="OQ5" i="7"/>
  <c r="GU39" i="9"/>
  <c r="GT38" i="9"/>
  <c r="EF49" i="9"/>
  <c r="EG50" i="9"/>
  <c r="J78" i="7"/>
  <c r="I77" i="7"/>
  <c r="HM36" i="7"/>
  <c r="HL35" i="7"/>
  <c r="MT12" i="9"/>
  <c r="MU13" i="9"/>
  <c r="FE46" i="7"/>
  <c r="FD45" i="7"/>
  <c r="MZ11" i="9"/>
  <c r="NA12" i="9"/>
  <c r="MI15" i="7"/>
  <c r="MH14" i="7"/>
  <c r="MU13" i="7"/>
  <c r="MT12" i="7"/>
  <c r="IE33" i="7"/>
  <c r="ID32" i="7"/>
  <c r="DI54" i="9"/>
  <c r="DH53" i="9"/>
  <c r="DZ50" i="9"/>
  <c r="EA51" i="9"/>
  <c r="KM23" i="9"/>
  <c r="KL22" i="9"/>
  <c r="GO40" i="7"/>
  <c r="GN39" i="7"/>
  <c r="GK97" i="9"/>
  <c r="AO105" i="9" s="1"/>
  <c r="AO111" i="9" s="1"/>
  <c r="GQ2" i="9"/>
  <c r="BA74" i="9"/>
  <c r="BB75" i="9"/>
  <c r="AX75" i="9"/>
  <c r="AW74" i="9"/>
  <c r="AG74" i="9"/>
  <c r="AH75" i="9"/>
  <c r="AP75" i="9"/>
  <c r="AO74" i="9"/>
  <c r="G105" i="9"/>
  <c r="G111" i="9" s="1"/>
  <c r="BI74" i="9"/>
  <c r="BJ75" i="9"/>
  <c r="AT75" i="9"/>
  <c r="AS74" i="9"/>
  <c r="Z75" i="9"/>
  <c r="Y74" i="9"/>
  <c r="BE74" i="9"/>
  <c r="BF75" i="9"/>
  <c r="AL75" i="9"/>
  <c r="AK74" i="9"/>
  <c r="AD75" i="9"/>
  <c r="AA97" i="9" s="1"/>
  <c r="H105" i="9" s="1"/>
  <c r="H111" i="9" s="1"/>
  <c r="AC74" i="9"/>
  <c r="R75" i="9"/>
  <c r="Q74" i="9"/>
  <c r="U74" i="9"/>
  <c r="V75" i="9"/>
  <c r="BO91" i="9"/>
  <c r="BM74" i="9"/>
  <c r="ES46" i="9"/>
  <c r="ER45" i="9"/>
  <c r="J76" i="8"/>
  <c r="I75" i="8"/>
  <c r="JU25" i="8"/>
  <c r="JT24" i="8"/>
  <c r="HY33" i="8"/>
  <c r="HX32" i="8"/>
  <c r="FD44" i="8"/>
  <c r="FE45" i="8"/>
  <c r="KR19" i="8"/>
  <c r="KS20" i="8"/>
  <c r="AT74" i="8"/>
  <c r="AS73" i="8"/>
  <c r="AK73" i="8"/>
  <c r="AL74" i="8"/>
  <c r="EL46" i="8"/>
  <c r="EM47" i="8"/>
  <c r="MH12" i="8"/>
  <c r="MI13" i="8"/>
  <c r="AO73" i="8"/>
  <c r="AP74" i="8"/>
  <c r="AW73" i="8"/>
  <c r="AX74" i="8"/>
  <c r="BJ74" i="8"/>
  <c r="BI73" i="8"/>
  <c r="Q73" i="8"/>
  <c r="R74" i="8"/>
  <c r="BM73" i="8"/>
  <c r="BN74" i="8"/>
  <c r="AG73" i="8"/>
  <c r="AH74" i="8"/>
  <c r="AE97" i="8" s="1"/>
  <c r="I105" i="8" s="1"/>
  <c r="I111" i="8" s="1"/>
  <c r="LW15" i="8"/>
  <c r="LV14" i="8"/>
  <c r="GC40" i="8"/>
  <c r="GB39" i="8"/>
  <c r="BB74" i="8"/>
  <c r="BA73" i="8"/>
  <c r="V74" i="8"/>
  <c r="U73" i="8"/>
  <c r="AD74" i="8"/>
  <c r="AC73" i="8"/>
  <c r="MC14" i="8"/>
  <c r="MB13" i="8"/>
  <c r="BQ73" i="8"/>
  <c r="BS91" i="8"/>
  <c r="GE97" i="8"/>
  <c r="AN105" i="8" s="1"/>
  <c r="AN111" i="8" s="1"/>
  <c r="GK2" i="8"/>
  <c r="FW41" i="8"/>
  <c r="FV40" i="8"/>
  <c r="H105" i="8"/>
  <c r="H111" i="8" s="1"/>
  <c r="Y73" i="8"/>
  <c r="Z74" i="8"/>
  <c r="BE73" i="8"/>
  <c r="BF74" i="8"/>
  <c r="EF47" i="8"/>
  <c r="EG48" i="8"/>
  <c r="DO50" i="8"/>
  <c r="DN49" i="8"/>
  <c r="ER45" i="8"/>
  <c r="ES46" i="8"/>
  <c r="AO74" i="7"/>
  <c r="AP75" i="7"/>
  <c r="BO91" i="7"/>
  <c r="BM74" i="7"/>
  <c r="AL75" i="7"/>
  <c r="AK74" i="7"/>
  <c r="BB75" i="7"/>
  <c r="BA74" i="7"/>
  <c r="Z75" i="7"/>
  <c r="Y74" i="7"/>
  <c r="R75" i="7"/>
  <c r="Q74" i="7"/>
  <c r="V75" i="7"/>
  <c r="U74" i="7"/>
  <c r="BJ75" i="7"/>
  <c r="BI74" i="7"/>
  <c r="AH75" i="7"/>
  <c r="AG74" i="7"/>
  <c r="BF75" i="7"/>
  <c r="BE74" i="7"/>
  <c r="EG49" i="7"/>
  <c r="EF48" i="7"/>
  <c r="AD75" i="7"/>
  <c r="AA97" i="7" s="1"/>
  <c r="AC74" i="7"/>
  <c r="AT75" i="7"/>
  <c r="AS74" i="7"/>
  <c r="GE97" i="7"/>
  <c r="AN105" i="7" s="1"/>
  <c r="AN111" i="7" s="1"/>
  <c r="GK2" i="7"/>
  <c r="AX75" i="7"/>
  <c r="AW74" i="7"/>
  <c r="Z74" i="6"/>
  <c r="Y73" i="6"/>
  <c r="GO40" i="6"/>
  <c r="GN39" i="6"/>
  <c r="V75" i="6"/>
  <c r="U74" i="6"/>
  <c r="GI41" i="6"/>
  <c r="GH40" i="6"/>
  <c r="EG50" i="6"/>
  <c r="EF49" i="6"/>
  <c r="DU52" i="6"/>
  <c r="DT51" i="6"/>
  <c r="FV42" i="6"/>
  <c r="FW43" i="6"/>
  <c r="KY21" i="6"/>
  <c r="KX20" i="6"/>
  <c r="CK57" i="6"/>
  <c r="CL58" i="6"/>
  <c r="GT38" i="6"/>
  <c r="GU39" i="6"/>
  <c r="OQ5" i="6"/>
  <c r="OP4" i="6"/>
  <c r="AT69" i="6"/>
  <c r="AS68" i="6"/>
  <c r="KM23" i="6"/>
  <c r="KL22" i="6"/>
  <c r="E78" i="6"/>
  <c r="F79" i="6"/>
  <c r="GK97" i="6"/>
  <c r="AO105" i="6" s="1"/>
  <c r="AO111" i="6" s="1"/>
  <c r="GQ2" i="6"/>
  <c r="MB15" i="6"/>
  <c r="MC16" i="6"/>
  <c r="OD6" i="6"/>
  <c r="OE7" i="6"/>
  <c r="AD73" i="6"/>
  <c r="AC72" i="6"/>
  <c r="LD19" i="6"/>
  <c r="LE20" i="6"/>
  <c r="FQ44" i="6"/>
  <c r="FP43" i="6"/>
  <c r="BV62" i="6"/>
  <c r="BU61" i="6"/>
  <c r="MH14" i="6"/>
  <c r="MI15" i="6"/>
  <c r="M76" i="6"/>
  <c r="N77" i="6"/>
  <c r="LK19" i="6"/>
  <c r="LJ18" i="6"/>
  <c r="GB41" i="6"/>
  <c r="GC42" i="6"/>
  <c r="IJ31" i="6"/>
  <c r="IK32" i="6"/>
  <c r="J78" i="6"/>
  <c r="I77" i="6"/>
  <c r="FK45" i="6"/>
  <c r="FJ44" i="6"/>
  <c r="MO14" i="6"/>
  <c r="MN13" i="6"/>
  <c r="MZ11" i="6"/>
  <c r="NA12" i="6"/>
  <c r="JT25" i="6"/>
  <c r="JU26" i="6"/>
  <c r="LV16" i="6"/>
  <c r="LW17" i="6"/>
  <c r="DB54" i="6"/>
  <c r="DC55" i="6"/>
  <c r="FD45" i="6"/>
  <c r="FE46" i="6"/>
  <c r="BA66" i="6"/>
  <c r="BB67" i="6"/>
  <c r="NF10" i="6"/>
  <c r="NG11" i="6"/>
  <c r="JO27" i="6"/>
  <c r="JN26" i="6"/>
  <c r="DI54" i="6"/>
  <c r="DH53" i="6"/>
  <c r="NS9" i="6"/>
  <c r="NR8" i="6"/>
  <c r="MU13" i="6"/>
  <c r="MT12" i="6"/>
  <c r="CG58" i="6"/>
  <c r="CH59" i="6"/>
  <c r="NM10" i="6"/>
  <c r="NL9" i="6"/>
  <c r="AP70" i="6"/>
  <c r="AO69" i="6"/>
  <c r="OV3" i="6"/>
  <c r="OW4" i="6"/>
  <c r="ES48" i="6"/>
  <c r="ER47" i="6"/>
  <c r="EX46" i="6"/>
  <c r="EY47" i="6"/>
  <c r="NX7" i="6"/>
  <c r="NY8" i="6"/>
  <c r="HY34" i="6"/>
  <c r="HX33" i="6"/>
  <c r="LQ18" i="6"/>
  <c r="LP17" i="6"/>
  <c r="CD60" i="6"/>
  <c r="CC59" i="6"/>
  <c r="HM36" i="6"/>
  <c r="HL35" i="6"/>
  <c r="BN64" i="6"/>
  <c r="BM63" i="6"/>
  <c r="AH72" i="6"/>
  <c r="AG71" i="6"/>
  <c r="Q75" i="6"/>
  <c r="R76" i="6"/>
  <c r="ID32" i="6"/>
  <c r="IE33" i="6"/>
  <c r="EM49" i="6"/>
  <c r="EL48" i="6"/>
  <c r="AK70" i="6"/>
  <c r="AL71" i="6"/>
  <c r="JI28" i="6"/>
  <c r="JH27" i="6"/>
  <c r="DO53" i="6"/>
  <c r="DN52" i="6"/>
  <c r="EA51" i="6"/>
  <c r="DZ50" i="6"/>
  <c r="IW30" i="6"/>
  <c r="IV29" i="6"/>
  <c r="CQ57" i="6"/>
  <c r="CP56" i="6"/>
  <c r="HG37" i="6"/>
  <c r="HF36" i="6"/>
  <c r="KG24" i="6"/>
  <c r="KF23" i="6"/>
  <c r="PC3" i="6"/>
  <c r="BF66" i="6"/>
  <c r="BE65" i="6"/>
  <c r="GZ37" i="6"/>
  <c r="HA38" i="6"/>
  <c r="BQ62" i="6"/>
  <c r="BR63" i="6"/>
  <c r="IQ31" i="6"/>
  <c r="IP30" i="6"/>
  <c r="OK6" i="6"/>
  <c r="OJ5" i="6"/>
  <c r="BY60" i="6"/>
  <c r="BZ61" i="6"/>
  <c r="CW56" i="6"/>
  <c r="CV55" i="6"/>
  <c r="JC29" i="6"/>
  <c r="JB28" i="6"/>
  <c r="AX68" i="6"/>
  <c r="AW67" i="6"/>
  <c r="KS22" i="6"/>
  <c r="KR21" i="6"/>
  <c r="HS35" i="6"/>
  <c r="HR34" i="6"/>
  <c r="JZ24" i="6"/>
  <c r="KA25" i="6"/>
  <c r="BJ65" i="6"/>
  <c r="BI64" i="6"/>
  <c r="J80" i="1"/>
  <c r="G97" i="1" s="1"/>
  <c r="C105" i="1" s="1"/>
  <c r="C111" i="1" s="1"/>
  <c r="F81" i="1"/>
  <c r="C97" i="1" s="1"/>
  <c r="B105" i="1" s="1"/>
  <c r="B111" i="1" s="1"/>
  <c r="V78" i="1"/>
  <c r="CQ60" i="1"/>
  <c r="KM21" i="8" l="1"/>
  <c r="KL20" i="8"/>
  <c r="IP29" i="9"/>
  <c r="IQ30" i="9"/>
  <c r="HF35" i="8"/>
  <c r="HG36" i="8"/>
  <c r="NY7" i="8"/>
  <c r="NX6" i="8"/>
  <c r="OE6" i="8"/>
  <c r="OD5" i="8"/>
  <c r="JC28" i="8"/>
  <c r="JB27" i="8"/>
  <c r="CV54" i="8"/>
  <c r="CW55" i="8"/>
  <c r="EA50" i="8"/>
  <c r="DZ49" i="8"/>
  <c r="GO39" i="8"/>
  <c r="GN38" i="8"/>
  <c r="KX19" i="8"/>
  <c r="KY20" i="8"/>
  <c r="M75" i="8"/>
  <c r="N76" i="8"/>
  <c r="LQ17" i="8"/>
  <c r="LP16" i="8"/>
  <c r="FQ43" i="8"/>
  <c r="FP42" i="8"/>
  <c r="JH26" i="8"/>
  <c r="JI27" i="8"/>
  <c r="NA11" i="8"/>
  <c r="MZ10" i="8"/>
  <c r="IK31" i="8"/>
  <c r="IJ30" i="8"/>
  <c r="DI53" i="8"/>
  <c r="DH52" i="8"/>
  <c r="GH39" i="8"/>
  <c r="GI40" i="8"/>
  <c r="FJ43" i="8"/>
  <c r="FK44" i="8"/>
  <c r="NS8" i="8"/>
  <c r="NR7" i="8"/>
  <c r="JO26" i="8"/>
  <c r="JN25" i="8"/>
  <c r="LE19" i="8"/>
  <c r="LD18" i="8"/>
  <c r="HL34" i="8"/>
  <c r="HM35" i="8"/>
  <c r="ID31" i="8"/>
  <c r="IE32" i="8"/>
  <c r="F78" i="8"/>
  <c r="E77" i="8"/>
  <c r="KG23" i="8"/>
  <c r="KF22" i="8"/>
  <c r="NL8" i="8"/>
  <c r="NM9" i="8"/>
  <c r="LK18" i="8"/>
  <c r="LJ17" i="8"/>
  <c r="DU51" i="8"/>
  <c r="DT50" i="8"/>
  <c r="IW29" i="8"/>
  <c r="IV28" i="8"/>
  <c r="GZ36" i="8"/>
  <c r="HA37" i="8"/>
  <c r="EY46" i="8"/>
  <c r="EX45" i="8"/>
  <c r="IQ30" i="8"/>
  <c r="IP29" i="8"/>
  <c r="OJ4" i="8"/>
  <c r="OK5" i="8"/>
  <c r="MO13" i="8"/>
  <c r="MN12" i="8"/>
  <c r="KS21" i="9"/>
  <c r="KR20" i="9"/>
  <c r="JZ23" i="8"/>
  <c r="KA24" i="8"/>
  <c r="NF9" i="8"/>
  <c r="NG10" i="8"/>
  <c r="MT11" i="8"/>
  <c r="MU12" i="8"/>
  <c r="OP3" i="8"/>
  <c r="OQ3" i="8" s="1"/>
  <c r="OQ4" i="8"/>
  <c r="GT37" i="8"/>
  <c r="GU38" i="8"/>
  <c r="HR33" i="8"/>
  <c r="HS34" i="8"/>
  <c r="KM22" i="9"/>
  <c r="KL21" i="9"/>
  <c r="MT11" i="7"/>
  <c r="MU12" i="7"/>
  <c r="I76" i="7"/>
  <c r="J77" i="7"/>
  <c r="HY33" i="7"/>
  <c r="HX32" i="7"/>
  <c r="JC28" i="9"/>
  <c r="JB27" i="9"/>
  <c r="LW16" i="9"/>
  <c r="LV15" i="9"/>
  <c r="N76" i="9"/>
  <c r="M75" i="9"/>
  <c r="IW29" i="7"/>
  <c r="IV28" i="7"/>
  <c r="JU25" i="9"/>
  <c r="JT24" i="9"/>
  <c r="OP3" i="9"/>
  <c r="OQ3" i="9" s="1"/>
  <c r="OQ4" i="9"/>
  <c r="MN12" i="7"/>
  <c r="MO13" i="7"/>
  <c r="GZ36" i="9"/>
  <c r="HA37" i="9"/>
  <c r="LP16" i="7"/>
  <c r="LQ17" i="7"/>
  <c r="FK44" i="7"/>
  <c r="FJ43" i="7"/>
  <c r="LE19" i="7"/>
  <c r="LD18" i="7"/>
  <c r="HF35" i="7"/>
  <c r="HG36" i="7"/>
  <c r="LJ17" i="9"/>
  <c r="LK18" i="9"/>
  <c r="DN51" i="7"/>
  <c r="DO52" i="7"/>
  <c r="KM22" i="7"/>
  <c r="KL21" i="7"/>
  <c r="MC15" i="7"/>
  <c r="MB14" i="7"/>
  <c r="JB27" i="7"/>
  <c r="JC28" i="7"/>
  <c r="JN25" i="9"/>
  <c r="JO26" i="9"/>
  <c r="MZ10" i="9"/>
  <c r="NA11" i="9"/>
  <c r="MT11" i="9"/>
  <c r="MU12" i="9"/>
  <c r="DB52" i="8"/>
  <c r="DC53" i="8"/>
  <c r="GB40" i="7"/>
  <c r="GC41" i="7"/>
  <c r="M75" i="7"/>
  <c r="N76" i="7"/>
  <c r="NS8" i="9"/>
  <c r="NR7" i="9"/>
  <c r="GH39" i="9"/>
  <c r="GI40" i="9"/>
  <c r="NF9" i="7"/>
  <c r="NG10" i="7"/>
  <c r="NM9" i="7"/>
  <c r="NL8" i="7"/>
  <c r="HS34" i="9"/>
  <c r="HR33" i="9"/>
  <c r="FP42" i="7"/>
  <c r="FQ43" i="7"/>
  <c r="EX45" i="9"/>
  <c r="EY46" i="9"/>
  <c r="HF35" i="9"/>
  <c r="HG36" i="9"/>
  <c r="FV41" i="9"/>
  <c r="FW42" i="9"/>
  <c r="OJ4" i="9"/>
  <c r="OK5" i="9"/>
  <c r="HL34" i="9"/>
  <c r="HM35" i="9"/>
  <c r="IP29" i="7"/>
  <c r="IQ30" i="7"/>
  <c r="HA37" i="7"/>
  <c r="GZ36" i="7"/>
  <c r="LV15" i="7"/>
  <c r="LW16" i="7"/>
  <c r="OJ4" i="7"/>
  <c r="OK5" i="7"/>
  <c r="OD5" i="7"/>
  <c r="OE6" i="7"/>
  <c r="KF22" i="7"/>
  <c r="KG23" i="7"/>
  <c r="GB40" i="9"/>
  <c r="GC41" i="9"/>
  <c r="HX32" i="9"/>
  <c r="HY33" i="9"/>
  <c r="JZ23" i="9"/>
  <c r="KA24" i="9"/>
  <c r="I76" i="9"/>
  <c r="J77" i="9"/>
  <c r="FD44" i="9"/>
  <c r="FE45" i="9"/>
  <c r="DH52" i="9"/>
  <c r="DI53" i="9"/>
  <c r="GT37" i="9"/>
  <c r="GU38" i="9"/>
  <c r="NX6" i="9"/>
  <c r="NY7" i="9"/>
  <c r="GN38" i="7"/>
  <c r="GO39" i="7"/>
  <c r="ID31" i="7"/>
  <c r="IE32" i="7"/>
  <c r="MI14" i="7"/>
  <c r="MH13" i="7"/>
  <c r="FE45" i="7"/>
  <c r="FD44" i="7"/>
  <c r="HL34" i="7"/>
  <c r="HM35" i="7"/>
  <c r="GN38" i="9"/>
  <c r="GO39" i="9"/>
  <c r="MC15" i="9"/>
  <c r="MB14" i="9"/>
  <c r="KA24" i="7"/>
  <c r="JZ23" i="7"/>
  <c r="DH52" i="7"/>
  <c r="DI53" i="7"/>
  <c r="CV54" i="9"/>
  <c r="CW55" i="9"/>
  <c r="LQ17" i="9"/>
  <c r="LP16" i="9"/>
  <c r="LE19" i="9"/>
  <c r="LD18" i="9"/>
  <c r="KY20" i="9"/>
  <c r="KX19" i="9"/>
  <c r="KY20" i="7"/>
  <c r="KX19" i="7"/>
  <c r="EM48" i="9"/>
  <c r="EL47" i="9"/>
  <c r="DT50" i="9"/>
  <c r="DU51" i="9"/>
  <c r="DO52" i="9"/>
  <c r="DN51" i="9"/>
  <c r="OD5" i="9"/>
  <c r="OE6" i="9"/>
  <c r="NX6" i="7"/>
  <c r="NY7" i="7"/>
  <c r="EA50" i="7"/>
  <c r="DZ49" i="7"/>
  <c r="EY46" i="7"/>
  <c r="EX45" i="7"/>
  <c r="FP42" i="9"/>
  <c r="FQ43" i="9"/>
  <c r="JI27" i="7"/>
  <c r="JH26" i="7"/>
  <c r="DB53" i="9"/>
  <c r="DC54" i="9"/>
  <c r="KR20" i="7"/>
  <c r="KS21" i="7"/>
  <c r="GI40" i="7"/>
  <c r="GH39" i="7"/>
  <c r="JI27" i="9"/>
  <c r="JH26" i="9"/>
  <c r="GU38" i="7"/>
  <c r="GT37" i="7"/>
  <c r="IW29" i="9"/>
  <c r="IV28" i="9"/>
  <c r="EL47" i="7"/>
  <c r="EM48" i="7"/>
  <c r="IK31" i="9"/>
  <c r="IJ30" i="9"/>
  <c r="DZ49" i="9"/>
  <c r="EA50" i="9"/>
  <c r="EF48" i="9"/>
  <c r="EG49" i="9"/>
  <c r="OP3" i="7"/>
  <c r="OQ3" i="7" s="1"/>
  <c r="OQ4" i="7"/>
  <c r="F78" i="9"/>
  <c r="E77" i="9"/>
  <c r="MO13" i="9"/>
  <c r="MN12" i="9"/>
  <c r="NM9" i="9"/>
  <c r="NL8" i="9"/>
  <c r="FJ43" i="9"/>
  <c r="FK44" i="9"/>
  <c r="KG23" i="9"/>
  <c r="KF22" i="9"/>
  <c r="JU25" i="7"/>
  <c r="JT24" i="7"/>
  <c r="LJ17" i="7"/>
  <c r="LK18" i="7"/>
  <c r="DB53" i="7"/>
  <c r="DC54" i="7"/>
  <c r="IJ30" i="7"/>
  <c r="IK31" i="7"/>
  <c r="IE32" i="9"/>
  <c r="ID31" i="9"/>
  <c r="NS8" i="7"/>
  <c r="NR7" i="7"/>
  <c r="HS34" i="7"/>
  <c r="HR33" i="7"/>
  <c r="ES47" i="7"/>
  <c r="ER46" i="7"/>
  <c r="MZ10" i="7"/>
  <c r="NA11" i="7"/>
  <c r="NG10" i="9"/>
  <c r="NF9" i="9"/>
  <c r="F78" i="7"/>
  <c r="E77" i="7"/>
  <c r="DU51" i="7"/>
  <c r="DT50" i="7"/>
  <c r="FV41" i="7"/>
  <c r="FW42" i="7"/>
  <c r="MH13" i="9"/>
  <c r="MI14" i="9"/>
  <c r="CW55" i="7"/>
  <c r="CV54" i="7"/>
  <c r="JN25" i="7"/>
  <c r="JO26" i="7"/>
  <c r="AD74" i="9"/>
  <c r="AC73" i="9"/>
  <c r="AL74" i="9"/>
  <c r="AK73" i="9"/>
  <c r="Z74" i="9"/>
  <c r="Y73" i="9"/>
  <c r="V74" i="9"/>
  <c r="U73" i="9"/>
  <c r="BJ74" i="9"/>
  <c r="BI73" i="9"/>
  <c r="ES45" i="9"/>
  <c r="ER44" i="9"/>
  <c r="BN74" i="9"/>
  <c r="BM73" i="9"/>
  <c r="Q73" i="9"/>
  <c r="R74" i="9"/>
  <c r="AT74" i="9"/>
  <c r="AS73" i="9"/>
  <c r="AH74" i="9"/>
  <c r="AE97" i="9" s="1"/>
  <c r="AG73" i="9"/>
  <c r="BB74" i="9"/>
  <c r="BA73" i="9"/>
  <c r="BS91" i="9"/>
  <c r="BQ73" i="9"/>
  <c r="AX74" i="9"/>
  <c r="AW73" i="9"/>
  <c r="BF74" i="9"/>
  <c r="BE73" i="9"/>
  <c r="AP74" i="9"/>
  <c r="AO73" i="9"/>
  <c r="GQ97" i="9"/>
  <c r="AP105" i="9" s="1"/>
  <c r="AP111" i="9" s="1"/>
  <c r="GW2" i="9"/>
  <c r="JU24" i="8"/>
  <c r="JT23" i="8"/>
  <c r="FD43" i="8"/>
  <c r="FE44" i="8"/>
  <c r="HY32" i="8"/>
  <c r="HX31" i="8"/>
  <c r="J75" i="8"/>
  <c r="I74" i="8"/>
  <c r="BI72" i="8"/>
  <c r="BJ73" i="8"/>
  <c r="EF46" i="8"/>
  <c r="EG47" i="8"/>
  <c r="BF73" i="8"/>
  <c r="BE72" i="8"/>
  <c r="FW40" i="8"/>
  <c r="FV39" i="8"/>
  <c r="GK97" i="8"/>
  <c r="AO105" i="8" s="1"/>
  <c r="AO111" i="8" s="1"/>
  <c r="GQ2" i="8"/>
  <c r="BQ72" i="8"/>
  <c r="BR73" i="8"/>
  <c r="AG72" i="8"/>
  <c r="AH73" i="8"/>
  <c r="Q72" i="8"/>
  <c r="R73" i="8"/>
  <c r="AW72" i="8"/>
  <c r="AX73" i="8"/>
  <c r="AK72" i="8"/>
  <c r="AL73" i="8"/>
  <c r="AI97" i="8" s="1"/>
  <c r="J105" i="8" s="1"/>
  <c r="J111" i="8" s="1"/>
  <c r="KS19" i="8"/>
  <c r="KR18" i="8"/>
  <c r="DO49" i="8"/>
  <c r="DN48" i="8"/>
  <c r="BW91" i="8"/>
  <c r="BU72" i="8"/>
  <c r="GB38" i="8"/>
  <c r="GC39" i="8"/>
  <c r="AC72" i="8"/>
  <c r="AD73" i="8"/>
  <c r="U72" i="8"/>
  <c r="V73" i="8"/>
  <c r="BA72" i="8"/>
  <c r="BB73" i="8"/>
  <c r="LW14" i="8"/>
  <c r="LV13" i="8"/>
  <c r="AS72" i="8"/>
  <c r="AT73" i="8"/>
  <c r="MB12" i="8"/>
  <c r="MC13" i="8"/>
  <c r="ES45" i="8"/>
  <c r="ER44" i="8"/>
  <c r="Z73" i="8"/>
  <c r="Y72" i="8"/>
  <c r="BM72" i="8"/>
  <c r="BN73" i="8"/>
  <c r="AO72" i="8"/>
  <c r="AP73" i="8"/>
  <c r="MH11" i="8"/>
  <c r="MI12" i="8"/>
  <c r="EL45" i="8"/>
  <c r="EM46" i="8"/>
  <c r="GK97" i="7"/>
  <c r="AO105" i="7" s="1"/>
  <c r="AO111" i="7" s="1"/>
  <c r="GQ2" i="7"/>
  <c r="AT74" i="7"/>
  <c r="AS73" i="7"/>
  <c r="AD74" i="7"/>
  <c r="AC73" i="7"/>
  <c r="BE73" i="7"/>
  <c r="BF74" i="7"/>
  <c r="BJ74" i="7"/>
  <c r="BI73" i="7"/>
  <c r="R74" i="7"/>
  <c r="Q73" i="7"/>
  <c r="BQ73" i="7"/>
  <c r="BS91" i="7"/>
  <c r="AO73" i="7"/>
  <c r="AP74" i="7"/>
  <c r="BN74" i="7"/>
  <c r="BM73" i="7"/>
  <c r="H105" i="7"/>
  <c r="H111" i="7" s="1"/>
  <c r="BB74" i="7"/>
  <c r="BA73" i="7"/>
  <c r="AL74" i="7"/>
  <c r="AK73" i="7"/>
  <c r="AX74" i="7"/>
  <c r="AW73" i="7"/>
  <c r="EF47" i="7"/>
  <c r="EG48" i="7"/>
  <c r="AH74" i="7"/>
  <c r="AE97" i="7" s="1"/>
  <c r="I105" i="7" s="1"/>
  <c r="I111" i="7" s="1"/>
  <c r="AG73" i="7"/>
  <c r="V74" i="7"/>
  <c r="U73" i="7"/>
  <c r="Y73" i="7"/>
  <c r="Z74" i="7"/>
  <c r="BJ64" i="6"/>
  <c r="BI63" i="6"/>
  <c r="BZ60" i="6"/>
  <c r="BY59" i="6"/>
  <c r="HA37" i="6"/>
  <c r="GZ36" i="6"/>
  <c r="AL70" i="6"/>
  <c r="AK69" i="6"/>
  <c r="ID31" i="6"/>
  <c r="IE32" i="6"/>
  <c r="AH71" i="6"/>
  <c r="AG70" i="6"/>
  <c r="HM35" i="6"/>
  <c r="HL34" i="6"/>
  <c r="LP16" i="6"/>
  <c r="LQ17" i="6"/>
  <c r="ER46" i="6"/>
  <c r="ES47" i="6"/>
  <c r="AP69" i="6"/>
  <c r="AO68" i="6"/>
  <c r="NR7" i="6"/>
  <c r="NS8" i="6"/>
  <c r="JN25" i="6"/>
  <c r="JO26" i="6"/>
  <c r="LV15" i="6"/>
  <c r="LW16" i="6"/>
  <c r="NA11" i="6"/>
  <c r="MZ10" i="6"/>
  <c r="IK31" i="6"/>
  <c r="IJ30" i="6"/>
  <c r="MI14" i="6"/>
  <c r="MH13" i="6"/>
  <c r="MB14" i="6"/>
  <c r="MC15" i="6"/>
  <c r="AS67" i="6"/>
  <c r="AT68" i="6"/>
  <c r="KX19" i="6"/>
  <c r="KY20" i="6"/>
  <c r="DU51" i="6"/>
  <c r="DT50" i="6"/>
  <c r="GI40" i="6"/>
  <c r="GH39" i="6"/>
  <c r="GN38" i="6"/>
  <c r="GO39" i="6"/>
  <c r="HS34" i="6"/>
  <c r="HR33" i="6"/>
  <c r="CV54" i="6"/>
  <c r="CW55" i="6"/>
  <c r="OK5" i="6"/>
  <c r="OJ4" i="6"/>
  <c r="BE64" i="6"/>
  <c r="BF65" i="6"/>
  <c r="KG23" i="6"/>
  <c r="KF22" i="6"/>
  <c r="CQ56" i="6"/>
  <c r="CP55" i="6"/>
  <c r="EA50" i="6"/>
  <c r="DZ49" i="6"/>
  <c r="JI27" i="6"/>
  <c r="JH26" i="6"/>
  <c r="EM48" i="6"/>
  <c r="EL47" i="6"/>
  <c r="NX6" i="6"/>
  <c r="NY7" i="6"/>
  <c r="CH58" i="6"/>
  <c r="CG57" i="6"/>
  <c r="BA65" i="6"/>
  <c r="BB66" i="6"/>
  <c r="DC54" i="6"/>
  <c r="DB53" i="6"/>
  <c r="MO13" i="6"/>
  <c r="MN12" i="6"/>
  <c r="I76" i="6"/>
  <c r="J77" i="6"/>
  <c r="BV61" i="6"/>
  <c r="BU60" i="6"/>
  <c r="GQ97" i="6"/>
  <c r="GW2" i="6"/>
  <c r="E77" i="6"/>
  <c r="F78" i="6"/>
  <c r="GT37" i="6"/>
  <c r="GU38" i="6"/>
  <c r="BQ61" i="6"/>
  <c r="BR62" i="6"/>
  <c r="BN63" i="6"/>
  <c r="BM62" i="6"/>
  <c r="CD59" i="6"/>
  <c r="CC58" i="6"/>
  <c r="HX32" i="6"/>
  <c r="HY33" i="6"/>
  <c r="NM9" i="6"/>
  <c r="NL8" i="6"/>
  <c r="MT11" i="6"/>
  <c r="MU12" i="6"/>
  <c r="DH52" i="6"/>
  <c r="DI53" i="6"/>
  <c r="JT24" i="6"/>
  <c r="JU25" i="6"/>
  <c r="GC41" i="6"/>
  <c r="GB40" i="6"/>
  <c r="N76" i="6"/>
  <c r="M75" i="6"/>
  <c r="LE19" i="6"/>
  <c r="LD18" i="6"/>
  <c r="OE6" i="6"/>
  <c r="OD5" i="6"/>
  <c r="KM22" i="6"/>
  <c r="KL21" i="6"/>
  <c r="OP3" i="6"/>
  <c r="OQ4" i="6"/>
  <c r="EG49" i="6"/>
  <c r="EF48" i="6"/>
  <c r="V74" i="6"/>
  <c r="U73" i="6"/>
  <c r="Y72" i="6"/>
  <c r="Z73" i="6"/>
  <c r="AW66" i="6"/>
  <c r="AX67" i="6"/>
  <c r="KA24" i="6"/>
  <c r="JZ23" i="6"/>
  <c r="KS21" i="6"/>
  <c r="KR20" i="6"/>
  <c r="JC28" i="6"/>
  <c r="JB27" i="6"/>
  <c r="IQ30" i="6"/>
  <c r="IP29" i="6"/>
  <c r="HG36" i="6"/>
  <c r="HF35" i="6"/>
  <c r="IV28" i="6"/>
  <c r="IW29" i="6"/>
  <c r="DO52" i="6"/>
  <c r="DN51" i="6"/>
  <c r="R75" i="6"/>
  <c r="Q74" i="6"/>
  <c r="EX45" i="6"/>
  <c r="EY46" i="6"/>
  <c r="OW3" i="6"/>
  <c r="NG10" i="6"/>
  <c r="NF9" i="6"/>
  <c r="FE45" i="6"/>
  <c r="FD44" i="6"/>
  <c r="FK44" i="6"/>
  <c r="FJ43" i="6"/>
  <c r="LK18" i="6"/>
  <c r="LJ17" i="6"/>
  <c r="FP42" i="6"/>
  <c r="FQ43" i="6"/>
  <c r="AD72" i="6"/>
  <c r="AC71" i="6"/>
  <c r="CK56" i="6"/>
  <c r="CL57" i="6"/>
  <c r="FW42" i="6"/>
  <c r="FV41" i="6"/>
  <c r="J79" i="1"/>
  <c r="F80" i="1"/>
  <c r="V77" i="1"/>
  <c r="S97" i="1" s="1"/>
  <c r="F105" i="1" s="1"/>
  <c r="F111" i="1" s="1"/>
  <c r="CQ59" i="1"/>
  <c r="CM97" i="1" s="1"/>
  <c r="X105" i="1" s="1"/>
  <c r="X111" i="1" s="1"/>
  <c r="KL19" i="8" l="1"/>
  <c r="KM20" i="8"/>
  <c r="IQ29" i="9"/>
  <c r="IP28" i="9"/>
  <c r="KS20" i="9"/>
  <c r="KR19" i="9"/>
  <c r="EX44" i="8"/>
  <c r="EY45" i="8"/>
  <c r="IW28" i="8"/>
  <c r="IV27" i="8"/>
  <c r="LJ16" i="8"/>
  <c r="LK17" i="8"/>
  <c r="KF21" i="8"/>
  <c r="KG22" i="8"/>
  <c r="LE18" i="8"/>
  <c r="LD17" i="8"/>
  <c r="NS7" i="8"/>
  <c r="NR6" i="8"/>
  <c r="IJ29" i="8"/>
  <c r="IK30" i="8"/>
  <c r="LP15" i="8"/>
  <c r="LQ16" i="8"/>
  <c r="EA49" i="8"/>
  <c r="DZ48" i="8"/>
  <c r="JB26" i="8"/>
  <c r="JC27" i="8"/>
  <c r="NY6" i="8"/>
  <c r="NX5" i="8"/>
  <c r="HR32" i="8"/>
  <c r="HS33" i="8"/>
  <c r="NG9" i="8"/>
  <c r="NF8" i="8"/>
  <c r="OJ3" i="8"/>
  <c r="OK3" i="8" s="1"/>
  <c r="OK4" i="8"/>
  <c r="ID30" i="8"/>
  <c r="IE31" i="8"/>
  <c r="GI39" i="8"/>
  <c r="GH38" i="8"/>
  <c r="JH25" i="8"/>
  <c r="JI26" i="8"/>
  <c r="KY19" i="8"/>
  <c r="KX18" i="8"/>
  <c r="MN11" i="8"/>
  <c r="MO12" i="8"/>
  <c r="IP28" i="8"/>
  <c r="IQ29" i="8"/>
  <c r="DU50" i="8"/>
  <c r="DT49" i="8"/>
  <c r="F77" i="8"/>
  <c r="E76" i="8"/>
  <c r="JO25" i="8"/>
  <c r="JN24" i="8"/>
  <c r="DI52" i="8"/>
  <c r="DH51" i="8"/>
  <c r="NA10" i="8"/>
  <c r="MZ9" i="8"/>
  <c r="FQ42" i="8"/>
  <c r="FP41" i="8"/>
  <c r="GN37" i="8"/>
  <c r="GO38" i="8"/>
  <c r="OE5" i="8"/>
  <c r="OD4" i="8"/>
  <c r="GU37" i="8"/>
  <c r="GT36" i="8"/>
  <c r="MT10" i="8"/>
  <c r="MU11" i="8"/>
  <c r="JZ22" i="8"/>
  <c r="KA23" i="8"/>
  <c r="HA36" i="8"/>
  <c r="GZ35" i="8"/>
  <c r="NL7" i="8"/>
  <c r="NM8" i="8"/>
  <c r="HM34" i="8"/>
  <c r="HL33" i="8"/>
  <c r="FJ42" i="8"/>
  <c r="FK43" i="8"/>
  <c r="M74" i="8"/>
  <c r="N75" i="8"/>
  <c r="CW54" i="8"/>
  <c r="CV53" i="8"/>
  <c r="HF34" i="8"/>
  <c r="HG35" i="8"/>
  <c r="E76" i="7"/>
  <c r="F77" i="7"/>
  <c r="EA49" i="7"/>
  <c r="DZ48" i="7"/>
  <c r="IV27" i="7"/>
  <c r="IW28" i="7"/>
  <c r="IE31" i="9"/>
  <c r="ID30" i="9"/>
  <c r="MO12" i="9"/>
  <c r="MN11" i="9"/>
  <c r="GI39" i="7"/>
  <c r="GH38" i="7"/>
  <c r="KA23" i="7"/>
  <c r="JZ22" i="7"/>
  <c r="NS7" i="9"/>
  <c r="NR6" i="9"/>
  <c r="FW41" i="7"/>
  <c r="FV40" i="7"/>
  <c r="MZ9" i="7"/>
  <c r="NA10" i="7"/>
  <c r="DB52" i="7"/>
  <c r="DC53" i="7"/>
  <c r="FK43" i="9"/>
  <c r="FJ42" i="9"/>
  <c r="DZ48" i="9"/>
  <c r="EA49" i="9"/>
  <c r="EM47" i="7"/>
  <c r="EL46" i="7"/>
  <c r="DC53" i="9"/>
  <c r="DB52" i="9"/>
  <c r="FQ42" i="9"/>
  <c r="FP41" i="9"/>
  <c r="OD4" i="9"/>
  <c r="OE5" i="9"/>
  <c r="DU50" i="9"/>
  <c r="DT49" i="9"/>
  <c r="CW54" i="9"/>
  <c r="CV53" i="9"/>
  <c r="GO38" i="9"/>
  <c r="GN37" i="9"/>
  <c r="ID30" i="7"/>
  <c r="IE31" i="7"/>
  <c r="NX5" i="9"/>
  <c r="NY6" i="9"/>
  <c r="DH51" i="9"/>
  <c r="DI52" i="9"/>
  <c r="I75" i="9"/>
  <c r="J76" i="9"/>
  <c r="HY32" i="9"/>
  <c r="HX31" i="9"/>
  <c r="KG22" i="7"/>
  <c r="KF21" i="7"/>
  <c r="OJ3" i="7"/>
  <c r="OK3" i="7" s="1"/>
  <c r="OK4" i="7"/>
  <c r="HM34" i="9"/>
  <c r="HL33" i="9"/>
  <c r="FW41" i="9"/>
  <c r="FV40" i="9"/>
  <c r="EX44" i="9"/>
  <c r="EY45" i="9"/>
  <c r="NG9" i="7"/>
  <c r="NF8" i="7"/>
  <c r="GC40" i="7"/>
  <c r="GB39" i="7"/>
  <c r="MT10" i="9"/>
  <c r="MU11" i="9"/>
  <c r="JN24" i="9"/>
  <c r="JO25" i="9"/>
  <c r="DO51" i="7"/>
  <c r="DN50" i="7"/>
  <c r="HF34" i="7"/>
  <c r="HG35" i="7"/>
  <c r="GZ35" i="9"/>
  <c r="HA36" i="9"/>
  <c r="MU11" i="7"/>
  <c r="MT10" i="7"/>
  <c r="HR32" i="7"/>
  <c r="HS33" i="7"/>
  <c r="GU37" i="7"/>
  <c r="GT36" i="7"/>
  <c r="LD17" i="9"/>
  <c r="LE18" i="9"/>
  <c r="FE44" i="7"/>
  <c r="FD43" i="7"/>
  <c r="GZ35" i="7"/>
  <c r="HA36" i="7"/>
  <c r="HR32" i="9"/>
  <c r="HS33" i="9"/>
  <c r="LW15" i="9"/>
  <c r="LV14" i="9"/>
  <c r="DT49" i="7"/>
  <c r="DU50" i="7"/>
  <c r="NG9" i="9"/>
  <c r="NF8" i="9"/>
  <c r="ES46" i="7"/>
  <c r="ER45" i="7"/>
  <c r="NR6" i="7"/>
  <c r="NS7" i="7"/>
  <c r="KF21" i="9"/>
  <c r="KG22" i="9"/>
  <c r="NM8" i="9"/>
  <c r="NL7" i="9"/>
  <c r="F77" i="9"/>
  <c r="E76" i="9"/>
  <c r="IK30" i="9"/>
  <c r="IJ29" i="9"/>
  <c r="IW28" i="9"/>
  <c r="IV27" i="9"/>
  <c r="JH25" i="9"/>
  <c r="JI26" i="9"/>
  <c r="JH25" i="7"/>
  <c r="JI26" i="7"/>
  <c r="EY45" i="7"/>
  <c r="EX44" i="7"/>
  <c r="DN50" i="9"/>
  <c r="DO51" i="9"/>
  <c r="EM47" i="9"/>
  <c r="EL46" i="9"/>
  <c r="KX18" i="9"/>
  <c r="KY19" i="9"/>
  <c r="LQ16" i="9"/>
  <c r="LP15" i="9"/>
  <c r="MB13" i="9"/>
  <c r="MC14" i="9"/>
  <c r="MI13" i="7"/>
  <c r="MH12" i="7"/>
  <c r="NL7" i="7"/>
  <c r="NM8" i="7"/>
  <c r="KL20" i="7"/>
  <c r="KM21" i="7"/>
  <c r="LE18" i="7"/>
  <c r="LD17" i="7"/>
  <c r="JU24" i="9"/>
  <c r="JT23" i="9"/>
  <c r="M74" i="9"/>
  <c r="N75" i="9"/>
  <c r="JC27" i="9"/>
  <c r="JB26" i="9"/>
  <c r="KL20" i="9"/>
  <c r="KM21" i="9"/>
  <c r="CV53" i="7"/>
  <c r="CW54" i="7"/>
  <c r="JT23" i="7"/>
  <c r="JU24" i="7"/>
  <c r="KX18" i="7"/>
  <c r="KY19" i="7"/>
  <c r="MB13" i="7"/>
  <c r="MC14" i="7"/>
  <c r="FJ42" i="7"/>
  <c r="FK43" i="7"/>
  <c r="HY32" i="7"/>
  <c r="HX31" i="7"/>
  <c r="JO25" i="7"/>
  <c r="JN24" i="7"/>
  <c r="MI13" i="9"/>
  <c r="MH12" i="9"/>
  <c r="IJ29" i="7"/>
  <c r="IK30" i="7"/>
  <c r="LK17" i="7"/>
  <c r="LJ16" i="7"/>
  <c r="EF47" i="9"/>
  <c r="EG48" i="9"/>
  <c r="KR19" i="7"/>
  <c r="KS20" i="7"/>
  <c r="NX5" i="7"/>
  <c r="NY6" i="7"/>
  <c r="DH51" i="7"/>
  <c r="DI52" i="7"/>
  <c r="HM34" i="7"/>
  <c r="HL33" i="7"/>
  <c r="GO38" i="7"/>
  <c r="GN37" i="7"/>
  <c r="GT36" i="9"/>
  <c r="GU37" i="9"/>
  <c r="FE44" i="9"/>
  <c r="FD43" i="9"/>
  <c r="JZ22" i="9"/>
  <c r="KA23" i="9"/>
  <c r="GB39" i="9"/>
  <c r="GC40" i="9"/>
  <c r="OE5" i="7"/>
  <c r="OD4" i="7"/>
  <c r="LW15" i="7"/>
  <c r="LV14" i="7"/>
  <c r="IQ29" i="7"/>
  <c r="IP28" i="7"/>
  <c r="OJ3" i="9"/>
  <c r="OK3" i="9" s="1"/>
  <c r="OK4" i="9"/>
  <c r="HG35" i="9"/>
  <c r="HF34" i="9"/>
  <c r="FQ42" i="7"/>
  <c r="FP41" i="7"/>
  <c r="GI39" i="9"/>
  <c r="GH38" i="9"/>
  <c r="N75" i="7"/>
  <c r="M74" i="7"/>
  <c r="DB51" i="8"/>
  <c r="DC52" i="8"/>
  <c r="MZ9" i="9"/>
  <c r="NA10" i="9"/>
  <c r="JB26" i="7"/>
  <c r="JC27" i="7"/>
  <c r="LK17" i="9"/>
  <c r="LJ16" i="9"/>
  <c r="LQ16" i="7"/>
  <c r="LP15" i="7"/>
  <c r="MO12" i="7"/>
  <c r="MN11" i="7"/>
  <c r="I75" i="7"/>
  <c r="J76" i="7"/>
  <c r="AS72" i="9"/>
  <c r="AT73" i="9"/>
  <c r="BW91" i="9"/>
  <c r="BU72" i="9"/>
  <c r="R73" i="9"/>
  <c r="Q72" i="9"/>
  <c r="BN73" i="9"/>
  <c r="BM72" i="9"/>
  <c r="ER43" i="9"/>
  <c r="ES44" i="9"/>
  <c r="BJ73" i="9"/>
  <c r="BI72" i="9"/>
  <c r="Z73" i="9"/>
  <c r="Y72" i="9"/>
  <c r="AD73" i="9"/>
  <c r="AC72" i="9"/>
  <c r="GW97" i="9"/>
  <c r="AQ105" i="9" s="1"/>
  <c r="AQ111" i="9" s="1"/>
  <c r="HC2" i="9"/>
  <c r="BR73" i="9"/>
  <c r="BQ72" i="9"/>
  <c r="AH73" i="9"/>
  <c r="AG72" i="9"/>
  <c r="U72" i="9"/>
  <c r="V73" i="9"/>
  <c r="AL73" i="9"/>
  <c r="AI97" i="9" s="1"/>
  <c r="J105" i="9" s="1"/>
  <c r="J111" i="9" s="1"/>
  <c r="AK72" i="9"/>
  <c r="AP73" i="9"/>
  <c r="AO72" i="9"/>
  <c r="BF73" i="9"/>
  <c r="BE72" i="9"/>
  <c r="AX73" i="9"/>
  <c r="AW72" i="9"/>
  <c r="I105" i="9"/>
  <c r="I111" i="9" s="1"/>
  <c r="BA72" i="9"/>
  <c r="BB73" i="9"/>
  <c r="FE43" i="8"/>
  <c r="FD42" i="8"/>
  <c r="J74" i="8"/>
  <c r="I73" i="8"/>
  <c r="HX30" i="8"/>
  <c r="HY31" i="8"/>
  <c r="JU23" i="8"/>
  <c r="JT22" i="8"/>
  <c r="GQ97" i="8"/>
  <c r="AP105" i="8" s="1"/>
  <c r="AP111" i="8" s="1"/>
  <c r="GW2" i="8"/>
  <c r="BI71" i="8"/>
  <c r="BJ72" i="8"/>
  <c r="EM45" i="8"/>
  <c r="EL44" i="8"/>
  <c r="ES44" i="8"/>
  <c r="ER43" i="8"/>
  <c r="LV12" i="8"/>
  <c r="LW13" i="8"/>
  <c r="GB37" i="8"/>
  <c r="GC38" i="8"/>
  <c r="AW71" i="8"/>
  <c r="AX72" i="8"/>
  <c r="AG71" i="8"/>
  <c r="AH72" i="8"/>
  <c r="FV38" i="8"/>
  <c r="FW39" i="8"/>
  <c r="AC71" i="8"/>
  <c r="AD72" i="8"/>
  <c r="DN47" i="8"/>
  <c r="DO48" i="8"/>
  <c r="MB11" i="8"/>
  <c r="MC12" i="8"/>
  <c r="AS71" i="8"/>
  <c r="AT72" i="8"/>
  <c r="U71" i="8"/>
  <c r="V72" i="8"/>
  <c r="BV72" i="8"/>
  <c r="BU71" i="8"/>
  <c r="KR17" i="8"/>
  <c r="KS18" i="8"/>
  <c r="EF45" i="8"/>
  <c r="EG46" i="8"/>
  <c r="BA71" i="8"/>
  <c r="BB72" i="8"/>
  <c r="MI11" i="8"/>
  <c r="MH10" i="8"/>
  <c r="AP72" i="8"/>
  <c r="AM97" i="8" s="1"/>
  <c r="AO71" i="8"/>
  <c r="BM71" i="8"/>
  <c r="BN72" i="8"/>
  <c r="Y71" i="8"/>
  <c r="Z72" i="8"/>
  <c r="BY71" i="8"/>
  <c r="CA91" i="8"/>
  <c r="AK71" i="8"/>
  <c r="AL72" i="8"/>
  <c r="Q71" i="8"/>
  <c r="R72" i="8"/>
  <c r="BQ71" i="8"/>
  <c r="BR72" i="8"/>
  <c r="BE71" i="8"/>
  <c r="BF72" i="8"/>
  <c r="V73" i="7"/>
  <c r="U72" i="7"/>
  <c r="BB73" i="7"/>
  <c r="BA72" i="7"/>
  <c r="BR73" i="7"/>
  <c r="BQ72" i="7"/>
  <c r="BE72" i="7"/>
  <c r="BF73" i="7"/>
  <c r="BJ73" i="7"/>
  <c r="BI72" i="7"/>
  <c r="AD73" i="7"/>
  <c r="AC72" i="7"/>
  <c r="GQ97" i="7"/>
  <c r="AP105" i="7" s="1"/>
  <c r="AP111" i="7" s="1"/>
  <c r="GW2" i="7"/>
  <c r="AG72" i="7"/>
  <c r="AH73" i="7"/>
  <c r="AL73" i="7"/>
  <c r="AI97" i="7" s="1"/>
  <c r="AK72" i="7"/>
  <c r="AW72" i="7"/>
  <c r="AX73" i="7"/>
  <c r="AO72" i="7"/>
  <c r="AP73" i="7"/>
  <c r="Y72" i="7"/>
  <c r="Z73" i="7"/>
  <c r="EF46" i="7"/>
  <c r="EG47" i="7"/>
  <c r="BM72" i="7"/>
  <c r="BN73" i="7"/>
  <c r="BW91" i="7"/>
  <c r="BU72" i="7"/>
  <c r="Q72" i="7"/>
  <c r="R73" i="7"/>
  <c r="AT73" i="7"/>
  <c r="AS72" i="7"/>
  <c r="CK55" i="6"/>
  <c r="CL56" i="6"/>
  <c r="FP41" i="6"/>
  <c r="FQ42" i="6"/>
  <c r="EY45" i="6"/>
  <c r="EX44" i="6"/>
  <c r="Z72" i="6"/>
  <c r="Y71" i="6"/>
  <c r="DI52" i="6"/>
  <c r="DH51" i="6"/>
  <c r="BQ60" i="6"/>
  <c r="BR61" i="6"/>
  <c r="E76" i="6"/>
  <c r="F77" i="6"/>
  <c r="BV60" i="6"/>
  <c r="BU59" i="6"/>
  <c r="MN11" i="6"/>
  <c r="MO12" i="6"/>
  <c r="JH25" i="6"/>
  <c r="JI26" i="6"/>
  <c r="CQ55" i="6"/>
  <c r="CP54" i="6"/>
  <c r="DU50" i="6"/>
  <c r="DT49" i="6"/>
  <c r="MI13" i="6"/>
  <c r="MH12" i="6"/>
  <c r="NA10" i="6"/>
  <c r="MZ9" i="6"/>
  <c r="AP68" i="6"/>
  <c r="AO67" i="6"/>
  <c r="AH70" i="6"/>
  <c r="AG69" i="6"/>
  <c r="AL69" i="6"/>
  <c r="AK68" i="6"/>
  <c r="BY58" i="6"/>
  <c r="BZ59" i="6"/>
  <c r="FW41" i="6"/>
  <c r="FV40" i="6"/>
  <c r="LJ16" i="6"/>
  <c r="LK17" i="6"/>
  <c r="FE44" i="6"/>
  <c r="FD43" i="6"/>
  <c r="R74" i="6"/>
  <c r="Q73" i="6"/>
  <c r="IP28" i="6"/>
  <c r="IQ29" i="6"/>
  <c r="KR19" i="6"/>
  <c r="KS20" i="6"/>
  <c r="V73" i="6"/>
  <c r="U72" i="6"/>
  <c r="OE5" i="6"/>
  <c r="OD4" i="6"/>
  <c r="N75" i="6"/>
  <c r="M74" i="6"/>
  <c r="BN62" i="6"/>
  <c r="BM61" i="6"/>
  <c r="GW97" i="6"/>
  <c r="AQ105" i="6" s="1"/>
  <c r="AQ111" i="6" s="1"/>
  <c r="HC2" i="6"/>
  <c r="BA64" i="6"/>
  <c r="BB65" i="6"/>
  <c r="NY6" i="6"/>
  <c r="NX5" i="6"/>
  <c r="BF64" i="6"/>
  <c r="BE63" i="6"/>
  <c r="CW54" i="6"/>
  <c r="CV53" i="6"/>
  <c r="GN37" i="6"/>
  <c r="GO38" i="6"/>
  <c r="AS66" i="6"/>
  <c r="AT67" i="6"/>
  <c r="JN24" i="6"/>
  <c r="JO25" i="6"/>
  <c r="LP15" i="6"/>
  <c r="LQ16" i="6"/>
  <c r="AC70" i="6"/>
  <c r="AD71" i="6"/>
  <c r="IW28" i="6"/>
  <c r="IV27" i="6"/>
  <c r="AX66" i="6"/>
  <c r="AW65" i="6"/>
  <c r="OQ3" i="6"/>
  <c r="JU24" i="6"/>
  <c r="JT23" i="6"/>
  <c r="MT10" i="6"/>
  <c r="MU11" i="6"/>
  <c r="HX31" i="6"/>
  <c r="HY32" i="6"/>
  <c r="GU37" i="6"/>
  <c r="GT36" i="6"/>
  <c r="DB52" i="6"/>
  <c r="DC53" i="6"/>
  <c r="CH57" i="6"/>
  <c r="CG56" i="6"/>
  <c r="EL46" i="6"/>
  <c r="EM47" i="6"/>
  <c r="EA49" i="6"/>
  <c r="DZ48" i="6"/>
  <c r="KG22" i="6"/>
  <c r="KF21" i="6"/>
  <c r="OJ3" i="6"/>
  <c r="OK4" i="6"/>
  <c r="HR32" i="6"/>
  <c r="HS33" i="6"/>
  <c r="GH38" i="6"/>
  <c r="GI39" i="6"/>
  <c r="IK30" i="6"/>
  <c r="IJ29" i="6"/>
  <c r="HM34" i="6"/>
  <c r="HL33" i="6"/>
  <c r="HA36" i="6"/>
  <c r="GZ35" i="6"/>
  <c r="BI62" i="6"/>
  <c r="BJ63" i="6"/>
  <c r="FJ42" i="6"/>
  <c r="FK43" i="6"/>
  <c r="NG9" i="6"/>
  <c r="NF8" i="6"/>
  <c r="DO51" i="6"/>
  <c r="DN50" i="6"/>
  <c r="HG35" i="6"/>
  <c r="HF34" i="6"/>
  <c r="JC27" i="6"/>
  <c r="JB26" i="6"/>
  <c r="KA23" i="6"/>
  <c r="JZ22" i="6"/>
  <c r="EG48" i="6"/>
  <c r="EF47" i="6"/>
  <c r="KM21" i="6"/>
  <c r="KL20" i="6"/>
  <c r="LE18" i="6"/>
  <c r="LD17" i="6"/>
  <c r="GC40" i="6"/>
  <c r="GB39" i="6"/>
  <c r="NL7" i="6"/>
  <c r="NM8" i="6"/>
  <c r="CC57" i="6"/>
  <c r="CD58" i="6"/>
  <c r="AP105" i="6"/>
  <c r="AP111" i="6" s="1"/>
  <c r="I75" i="6"/>
  <c r="J76" i="6"/>
  <c r="KY19" i="6"/>
  <c r="KX18" i="6"/>
  <c r="MC14" i="6"/>
  <c r="MB13" i="6"/>
  <c r="LV14" i="6"/>
  <c r="LW15" i="6"/>
  <c r="NR6" i="6"/>
  <c r="NS7" i="6"/>
  <c r="ER45" i="6"/>
  <c r="ES46" i="6"/>
  <c r="IE31" i="6"/>
  <c r="ID30" i="6"/>
  <c r="B132" i="1"/>
  <c r="C132" i="1" s="1"/>
  <c r="D11" i="5" s="1"/>
  <c r="J78" i="1"/>
  <c r="F79" i="1"/>
  <c r="V76" i="1"/>
  <c r="CQ58" i="1"/>
  <c r="KM19" i="8" l="1"/>
  <c r="KL18" i="8"/>
  <c r="IP27" i="9"/>
  <c r="IQ28" i="9"/>
  <c r="CV52" i="8"/>
  <c r="CW53" i="8"/>
  <c r="GU36" i="8"/>
  <c r="GT35" i="8"/>
  <c r="NA9" i="8"/>
  <c r="MZ8" i="8"/>
  <c r="JN23" i="8"/>
  <c r="JO24" i="8"/>
  <c r="DU49" i="8"/>
  <c r="DT48" i="8"/>
  <c r="NF7" i="8"/>
  <c r="NG8" i="8"/>
  <c r="NX4" i="8"/>
  <c r="NY5" i="8"/>
  <c r="DZ47" i="8"/>
  <c r="EA48" i="8"/>
  <c r="LE17" i="8"/>
  <c r="LD16" i="8"/>
  <c r="FK42" i="8"/>
  <c r="FJ41" i="8"/>
  <c r="NM7" i="8"/>
  <c r="NL6" i="8"/>
  <c r="KA22" i="8"/>
  <c r="JZ21" i="8"/>
  <c r="GO37" i="8"/>
  <c r="GN36" i="8"/>
  <c r="MO11" i="8"/>
  <c r="MN10" i="8"/>
  <c r="JH24" i="8"/>
  <c r="JI25" i="8"/>
  <c r="ID29" i="8"/>
  <c r="IE30" i="8"/>
  <c r="IJ28" i="8"/>
  <c r="IK29" i="8"/>
  <c r="LK16" i="8"/>
  <c r="LJ15" i="8"/>
  <c r="EY44" i="8"/>
  <c r="EX43" i="8"/>
  <c r="HM33" i="8"/>
  <c r="HL32" i="8"/>
  <c r="GZ34" i="8"/>
  <c r="HA35" i="8"/>
  <c r="OD3" i="8"/>
  <c r="OE3" i="8" s="1"/>
  <c r="OE4" i="8"/>
  <c r="FQ41" i="8"/>
  <c r="FP40" i="8"/>
  <c r="DI51" i="8"/>
  <c r="DH50" i="8"/>
  <c r="F76" i="8"/>
  <c r="E75" i="8"/>
  <c r="KY18" i="8"/>
  <c r="KX17" i="8"/>
  <c r="GH37" i="8"/>
  <c r="GI38" i="8"/>
  <c r="NS6" i="8"/>
  <c r="NR5" i="8"/>
  <c r="IV26" i="8"/>
  <c r="IW27" i="8"/>
  <c r="KS19" i="9"/>
  <c r="KR18" i="9"/>
  <c r="HG34" i="8"/>
  <c r="HF33" i="8"/>
  <c r="N74" i="8"/>
  <c r="M73" i="8"/>
  <c r="MU10" i="8"/>
  <c r="MT9" i="8"/>
  <c r="IP27" i="8"/>
  <c r="IQ28" i="8"/>
  <c r="HS32" i="8"/>
  <c r="HR31" i="8"/>
  <c r="JB25" i="8"/>
  <c r="JC26" i="8"/>
  <c r="LQ15" i="8"/>
  <c r="LP14" i="8"/>
  <c r="KF20" i="8"/>
  <c r="KG21" i="8"/>
  <c r="MO11" i="7"/>
  <c r="MN10" i="7"/>
  <c r="LK16" i="9"/>
  <c r="LJ15" i="9"/>
  <c r="N74" i="7"/>
  <c r="M73" i="7"/>
  <c r="FP40" i="7"/>
  <c r="FQ41" i="7"/>
  <c r="LV13" i="7"/>
  <c r="LW14" i="7"/>
  <c r="FE43" i="9"/>
  <c r="FD42" i="9"/>
  <c r="GO37" i="7"/>
  <c r="GN36" i="7"/>
  <c r="LJ15" i="7"/>
  <c r="LK16" i="7"/>
  <c r="MH11" i="9"/>
  <c r="MI12" i="9"/>
  <c r="HX30" i="7"/>
  <c r="HY31" i="7"/>
  <c r="LE17" i="7"/>
  <c r="LD16" i="7"/>
  <c r="IW27" i="9"/>
  <c r="IV26" i="9"/>
  <c r="E75" i="9"/>
  <c r="F76" i="9"/>
  <c r="ER44" i="7"/>
  <c r="ES45" i="7"/>
  <c r="FE43" i="7"/>
  <c r="FD42" i="7"/>
  <c r="GT35" i="7"/>
  <c r="GU36" i="7"/>
  <c r="MT9" i="7"/>
  <c r="MU10" i="7"/>
  <c r="GB38" i="7"/>
  <c r="GC39" i="7"/>
  <c r="HM33" i="9"/>
  <c r="HL32" i="9"/>
  <c r="KG21" i="7"/>
  <c r="KF20" i="7"/>
  <c r="GN36" i="9"/>
  <c r="GO37" i="9"/>
  <c r="DU49" i="9"/>
  <c r="DT48" i="9"/>
  <c r="FP40" i="9"/>
  <c r="FQ41" i="9"/>
  <c r="EL45" i="7"/>
  <c r="EM46" i="7"/>
  <c r="FJ41" i="9"/>
  <c r="FK42" i="9"/>
  <c r="NS6" i="9"/>
  <c r="NR5" i="9"/>
  <c r="GH37" i="7"/>
  <c r="GI38" i="7"/>
  <c r="IE30" i="9"/>
  <c r="ID29" i="9"/>
  <c r="DZ47" i="7"/>
  <c r="EA48" i="7"/>
  <c r="MZ8" i="9"/>
  <c r="NA9" i="9"/>
  <c r="GB38" i="9"/>
  <c r="GC39" i="9"/>
  <c r="DH50" i="7"/>
  <c r="DI51" i="7"/>
  <c r="KS19" i="7"/>
  <c r="KR18" i="7"/>
  <c r="MC13" i="7"/>
  <c r="MB12" i="7"/>
  <c r="JT22" i="7"/>
  <c r="JU23" i="7"/>
  <c r="KM20" i="9"/>
  <c r="KL19" i="9"/>
  <c r="N74" i="9"/>
  <c r="M73" i="9"/>
  <c r="NM7" i="7"/>
  <c r="NL6" i="7"/>
  <c r="MB12" i="9"/>
  <c r="MC13" i="9"/>
  <c r="KY18" i="9"/>
  <c r="KX17" i="9"/>
  <c r="DO50" i="9"/>
  <c r="DN49" i="9"/>
  <c r="JH24" i="7"/>
  <c r="JI25" i="7"/>
  <c r="KF20" i="9"/>
  <c r="KG21" i="9"/>
  <c r="DU49" i="7"/>
  <c r="DT48" i="7"/>
  <c r="HR31" i="9"/>
  <c r="HS32" i="9"/>
  <c r="HG34" i="7"/>
  <c r="HF33" i="7"/>
  <c r="JO24" i="9"/>
  <c r="JN23" i="9"/>
  <c r="EY44" i="9"/>
  <c r="EX43" i="9"/>
  <c r="J75" i="9"/>
  <c r="I74" i="9"/>
  <c r="NY5" i="9"/>
  <c r="NX4" i="9"/>
  <c r="MZ8" i="7"/>
  <c r="NA9" i="7"/>
  <c r="LP14" i="7"/>
  <c r="LQ15" i="7"/>
  <c r="GI38" i="9"/>
  <c r="GH37" i="9"/>
  <c r="HG34" i="9"/>
  <c r="HF33" i="9"/>
  <c r="IQ28" i="7"/>
  <c r="IP27" i="7"/>
  <c r="OE4" i="7"/>
  <c r="OD3" i="7"/>
  <c r="OE3" i="7" s="1"/>
  <c r="HM33" i="7"/>
  <c r="HL32" i="7"/>
  <c r="JO24" i="7"/>
  <c r="JN23" i="7"/>
  <c r="JB25" i="9"/>
  <c r="JC26" i="9"/>
  <c r="JU23" i="9"/>
  <c r="JT22" i="9"/>
  <c r="MI12" i="7"/>
  <c r="MH11" i="7"/>
  <c r="LQ15" i="9"/>
  <c r="LP14" i="9"/>
  <c r="EM46" i="9"/>
  <c r="EL45" i="9"/>
  <c r="EX43" i="7"/>
  <c r="EY44" i="7"/>
  <c r="IJ28" i="9"/>
  <c r="IK29" i="9"/>
  <c r="NM7" i="9"/>
  <c r="NL6" i="9"/>
  <c r="NG8" i="9"/>
  <c r="NF7" i="9"/>
  <c r="LV13" i="9"/>
  <c r="LW14" i="9"/>
  <c r="DO50" i="7"/>
  <c r="DN49" i="7"/>
  <c r="NG8" i="7"/>
  <c r="NF7" i="7"/>
  <c r="FV39" i="9"/>
  <c r="FW40" i="9"/>
  <c r="HX30" i="9"/>
  <c r="HY31" i="9"/>
  <c r="CW53" i="9"/>
  <c r="CV52" i="9"/>
  <c r="DC52" i="9"/>
  <c r="DB51" i="9"/>
  <c r="FV39" i="7"/>
  <c r="FW40" i="7"/>
  <c r="KA22" i="7"/>
  <c r="JZ21" i="7"/>
  <c r="MN10" i="9"/>
  <c r="MO11" i="9"/>
  <c r="I74" i="7"/>
  <c r="J75" i="7"/>
  <c r="JC26" i="7"/>
  <c r="JB25" i="7"/>
  <c r="DC51" i="8"/>
  <c r="DB50" i="8"/>
  <c r="JZ21" i="9"/>
  <c r="KA22" i="9"/>
  <c r="GT35" i="9"/>
  <c r="GU36" i="9"/>
  <c r="NX4" i="7"/>
  <c r="NY5" i="7"/>
  <c r="EG47" i="9"/>
  <c r="EF46" i="9"/>
  <c r="IK29" i="7"/>
  <c r="IJ28" i="7"/>
  <c r="FK42" i="7"/>
  <c r="FJ41" i="7"/>
  <c r="KX17" i="7"/>
  <c r="KY18" i="7"/>
  <c r="CV52" i="7"/>
  <c r="CW53" i="7"/>
  <c r="KM20" i="7"/>
  <c r="KL19" i="7"/>
  <c r="JH24" i="9"/>
  <c r="JI25" i="9"/>
  <c r="NR5" i="7"/>
  <c r="NS6" i="7"/>
  <c r="HA35" i="7"/>
  <c r="GZ34" i="7"/>
  <c r="LD16" i="9"/>
  <c r="LE17" i="9"/>
  <c r="HR31" i="7"/>
  <c r="HS32" i="7"/>
  <c r="HA35" i="9"/>
  <c r="GZ34" i="9"/>
  <c r="MT9" i="9"/>
  <c r="MU10" i="9"/>
  <c r="DI51" i="9"/>
  <c r="DH50" i="9"/>
  <c r="IE30" i="7"/>
  <c r="ID29" i="7"/>
  <c r="OD3" i="9"/>
  <c r="OE3" i="9" s="1"/>
  <c r="OE4" i="9"/>
  <c r="DZ47" i="9"/>
  <c r="EA48" i="9"/>
  <c r="DB51" i="7"/>
  <c r="DC52" i="7"/>
  <c r="IW27" i="7"/>
  <c r="IV26" i="7"/>
  <c r="E75" i="7"/>
  <c r="F76" i="7"/>
  <c r="BF72" i="9"/>
  <c r="BE71" i="9"/>
  <c r="HC97" i="9"/>
  <c r="AR105" i="9" s="1"/>
  <c r="AR111" i="9" s="1"/>
  <c r="HI2" i="9"/>
  <c r="ER42" i="9"/>
  <c r="ES43" i="9"/>
  <c r="AT72" i="9"/>
  <c r="AS71" i="9"/>
  <c r="Z72" i="9"/>
  <c r="Y71" i="9"/>
  <c r="Q71" i="9"/>
  <c r="R72" i="9"/>
  <c r="BB72" i="9"/>
  <c r="BA71" i="9"/>
  <c r="V72" i="9"/>
  <c r="U71" i="9"/>
  <c r="AD72" i="9"/>
  <c r="AC71" i="9"/>
  <c r="BJ72" i="9"/>
  <c r="BI71" i="9"/>
  <c r="BN72" i="9"/>
  <c r="BM71" i="9"/>
  <c r="BU71" i="9"/>
  <c r="BV72" i="9"/>
  <c r="AW71" i="9"/>
  <c r="AX72" i="9"/>
  <c r="AO71" i="9"/>
  <c r="AP72" i="9"/>
  <c r="AM97" i="9" s="1"/>
  <c r="K105" i="9" s="1"/>
  <c r="K111" i="9" s="1"/>
  <c r="AL72" i="9"/>
  <c r="AK71" i="9"/>
  <c r="AH72" i="9"/>
  <c r="AG71" i="9"/>
  <c r="BR72" i="9"/>
  <c r="BQ71" i="9"/>
  <c r="CA91" i="9"/>
  <c r="BY71" i="9"/>
  <c r="J73" i="8"/>
  <c r="I72" i="8"/>
  <c r="JT21" i="8"/>
  <c r="JU22" i="8"/>
  <c r="FD41" i="8"/>
  <c r="FE42" i="8"/>
  <c r="HY30" i="8"/>
  <c r="HX29" i="8"/>
  <c r="Q70" i="8"/>
  <c r="R71" i="8"/>
  <c r="FV37" i="8"/>
  <c r="FW38" i="8"/>
  <c r="LV11" i="8"/>
  <c r="LW12" i="8"/>
  <c r="BJ71" i="8"/>
  <c r="BI70" i="8"/>
  <c r="BE70" i="8"/>
  <c r="BF71" i="8"/>
  <c r="AG70" i="8"/>
  <c r="AH71" i="8"/>
  <c r="CE91" i="8"/>
  <c r="CC70" i="8"/>
  <c r="AO70" i="8"/>
  <c r="AP71" i="8"/>
  <c r="BU70" i="8"/>
  <c r="BV71" i="8"/>
  <c r="ER42" i="8"/>
  <c r="ES43" i="8"/>
  <c r="GW97" i="8"/>
  <c r="AQ105" i="8" s="1"/>
  <c r="AQ111" i="8" s="1"/>
  <c r="HC2" i="8"/>
  <c r="AL71" i="8"/>
  <c r="AK70" i="8"/>
  <c r="BB71" i="8"/>
  <c r="BA70" i="8"/>
  <c r="MC11" i="8"/>
  <c r="MB10" i="8"/>
  <c r="K105" i="8"/>
  <c r="K111" i="8" s="1"/>
  <c r="KS17" i="8"/>
  <c r="KR16" i="8"/>
  <c r="AT71" i="8"/>
  <c r="AQ97" i="8" s="1"/>
  <c r="L105" i="8" s="1"/>
  <c r="L111" i="8" s="1"/>
  <c r="AS70" i="8"/>
  <c r="AD71" i="8"/>
  <c r="AC70" i="8"/>
  <c r="AW70" i="8"/>
  <c r="AX71" i="8"/>
  <c r="GC37" i="8"/>
  <c r="GB36" i="8"/>
  <c r="BR71" i="8"/>
  <c r="BQ70" i="8"/>
  <c r="BM70" i="8"/>
  <c r="BN71" i="8"/>
  <c r="EG45" i="8"/>
  <c r="EF44" i="8"/>
  <c r="V71" i="8"/>
  <c r="U70" i="8"/>
  <c r="DN46" i="8"/>
  <c r="DO47" i="8"/>
  <c r="BZ71" i="8"/>
  <c r="BY70" i="8"/>
  <c r="Y70" i="8"/>
  <c r="Z71" i="8"/>
  <c r="MH9" i="8"/>
  <c r="MI10" i="8"/>
  <c r="EM44" i="8"/>
  <c r="EL43" i="8"/>
  <c r="BA71" i="7"/>
  <c r="BB72" i="7"/>
  <c r="R72" i="7"/>
  <c r="Q71" i="7"/>
  <c r="EG46" i="7"/>
  <c r="EF45" i="7"/>
  <c r="AP72" i="7"/>
  <c r="AM97" i="7" s="1"/>
  <c r="K105" i="7" s="1"/>
  <c r="K111" i="7" s="1"/>
  <c r="AO71" i="7"/>
  <c r="AX72" i="7"/>
  <c r="AW71" i="7"/>
  <c r="J105" i="7"/>
  <c r="J111" i="7" s="1"/>
  <c r="AD72" i="7"/>
  <c r="AC71" i="7"/>
  <c r="BJ72" i="7"/>
  <c r="BI71" i="7"/>
  <c r="AT72" i="7"/>
  <c r="AS71" i="7"/>
  <c r="BV72" i="7"/>
  <c r="BU71" i="7"/>
  <c r="GW97" i="7"/>
  <c r="AQ105" i="7" s="1"/>
  <c r="AQ111" i="7" s="1"/>
  <c r="HC2" i="7"/>
  <c r="BQ71" i="7"/>
  <c r="BR72" i="7"/>
  <c r="U71" i="7"/>
  <c r="V72" i="7"/>
  <c r="AK71" i="7"/>
  <c r="AL72" i="7"/>
  <c r="CA91" i="7"/>
  <c r="BY71" i="7"/>
  <c r="BN72" i="7"/>
  <c r="BM71" i="7"/>
  <c r="Z72" i="7"/>
  <c r="Y71" i="7"/>
  <c r="AH72" i="7"/>
  <c r="AG71" i="7"/>
  <c r="BF72" i="7"/>
  <c r="BE71" i="7"/>
  <c r="IE30" i="6"/>
  <c r="ID29" i="6"/>
  <c r="MC13" i="6"/>
  <c r="MB12" i="6"/>
  <c r="NL6" i="6"/>
  <c r="NM7" i="6"/>
  <c r="FK42" i="6"/>
  <c r="FJ41" i="6"/>
  <c r="HR31" i="6"/>
  <c r="HS32" i="6"/>
  <c r="EL45" i="6"/>
  <c r="EM46" i="6"/>
  <c r="DC52" i="6"/>
  <c r="DB51" i="6"/>
  <c r="HY31" i="6"/>
  <c r="HX30" i="6"/>
  <c r="AD70" i="6"/>
  <c r="AC69" i="6"/>
  <c r="JO24" i="6"/>
  <c r="JN23" i="6"/>
  <c r="GO37" i="6"/>
  <c r="GN36" i="6"/>
  <c r="BB64" i="6"/>
  <c r="BA63" i="6"/>
  <c r="BN61" i="6"/>
  <c r="BM60" i="6"/>
  <c r="OD3" i="6"/>
  <c r="OE4" i="6"/>
  <c r="Q72" i="6"/>
  <c r="R73" i="6"/>
  <c r="AH69" i="6"/>
  <c r="AG68" i="6"/>
  <c r="NA9" i="6"/>
  <c r="MZ8" i="6"/>
  <c r="DU49" i="6"/>
  <c r="DT48" i="6"/>
  <c r="BV59" i="6"/>
  <c r="BU58" i="6"/>
  <c r="Z71" i="6"/>
  <c r="Y70" i="6"/>
  <c r="NS6" i="6"/>
  <c r="NR5" i="6"/>
  <c r="J75" i="6"/>
  <c r="I74" i="6"/>
  <c r="GB38" i="6"/>
  <c r="GC39" i="6"/>
  <c r="KL19" i="6"/>
  <c r="KM20" i="6"/>
  <c r="KA22" i="6"/>
  <c r="JZ21" i="6"/>
  <c r="HG34" i="6"/>
  <c r="HF33" i="6"/>
  <c r="NF7" i="6"/>
  <c r="NG8" i="6"/>
  <c r="HL32" i="6"/>
  <c r="HM33" i="6"/>
  <c r="EA48" i="6"/>
  <c r="DZ47" i="6"/>
  <c r="CH56" i="6"/>
  <c r="CG55" i="6"/>
  <c r="GU36" i="6"/>
  <c r="GT35" i="6"/>
  <c r="IW27" i="6"/>
  <c r="IV26" i="6"/>
  <c r="CV52" i="6"/>
  <c r="CW53" i="6"/>
  <c r="NY5" i="6"/>
  <c r="NX4" i="6"/>
  <c r="HC97" i="6"/>
  <c r="HI2" i="6"/>
  <c r="KS19" i="6"/>
  <c r="KR18" i="6"/>
  <c r="LJ15" i="6"/>
  <c r="LK16" i="6"/>
  <c r="BZ58" i="6"/>
  <c r="BY57" i="6"/>
  <c r="JH24" i="6"/>
  <c r="JI25" i="6"/>
  <c r="BR60" i="6"/>
  <c r="BQ59" i="6"/>
  <c r="FQ41" i="6"/>
  <c r="FP40" i="6"/>
  <c r="ES45" i="6"/>
  <c r="ER44" i="6"/>
  <c r="KY18" i="6"/>
  <c r="KX17" i="6"/>
  <c r="CC56" i="6"/>
  <c r="CD57" i="6"/>
  <c r="BI61" i="6"/>
  <c r="BJ62" i="6"/>
  <c r="GH37" i="6"/>
  <c r="GI38" i="6"/>
  <c r="OK3" i="6"/>
  <c r="MU10" i="6"/>
  <c r="MT9" i="6"/>
  <c r="LP14" i="6"/>
  <c r="LQ15" i="6"/>
  <c r="AS65" i="6"/>
  <c r="AT66" i="6"/>
  <c r="N74" i="6"/>
  <c r="M73" i="6"/>
  <c r="V72" i="6"/>
  <c r="U71" i="6"/>
  <c r="FD42" i="6"/>
  <c r="FE43" i="6"/>
  <c r="FW40" i="6"/>
  <c r="FV39" i="6"/>
  <c r="AK67" i="6"/>
  <c r="AL68" i="6"/>
  <c r="AO66" i="6"/>
  <c r="AP67" i="6"/>
  <c r="MH11" i="6"/>
  <c r="MI12" i="6"/>
  <c r="CP53" i="6"/>
  <c r="CQ54" i="6"/>
  <c r="DH50" i="6"/>
  <c r="DI51" i="6"/>
  <c r="EY44" i="6"/>
  <c r="EX43" i="6"/>
  <c r="LW14" i="6"/>
  <c r="LV13" i="6"/>
  <c r="LD16" i="6"/>
  <c r="LE17" i="6"/>
  <c r="EF46" i="6"/>
  <c r="EG47" i="6"/>
  <c r="JB25" i="6"/>
  <c r="JC26" i="6"/>
  <c r="DN49" i="6"/>
  <c r="DO50" i="6"/>
  <c r="HA35" i="6"/>
  <c r="GZ34" i="6"/>
  <c r="IK29" i="6"/>
  <c r="IJ28" i="6"/>
  <c r="KG21" i="6"/>
  <c r="KF20" i="6"/>
  <c r="JU23" i="6"/>
  <c r="JT22" i="6"/>
  <c r="AX65" i="6"/>
  <c r="AW64" i="6"/>
  <c r="BF63" i="6"/>
  <c r="BE62" i="6"/>
  <c r="IP27" i="6"/>
  <c r="IQ28" i="6"/>
  <c r="MO11" i="6"/>
  <c r="MN10" i="6"/>
  <c r="F76" i="6"/>
  <c r="E75" i="6"/>
  <c r="CL55" i="6"/>
  <c r="CK54" i="6"/>
  <c r="J77" i="1"/>
  <c r="F78" i="1"/>
  <c r="V75" i="1"/>
  <c r="CQ57" i="1"/>
  <c r="KL17" i="8" l="1"/>
  <c r="KM18" i="8"/>
  <c r="IQ27" i="9"/>
  <c r="IP26" i="9"/>
  <c r="M72" i="8"/>
  <c r="N73" i="8"/>
  <c r="KR17" i="9"/>
  <c r="KS18" i="9"/>
  <c r="NR4" i="8"/>
  <c r="NS5" i="8"/>
  <c r="KX16" i="8"/>
  <c r="KY17" i="8"/>
  <c r="DI50" i="8"/>
  <c r="DH49" i="8"/>
  <c r="HM32" i="8"/>
  <c r="HL31" i="8"/>
  <c r="LJ14" i="8"/>
  <c r="LK15" i="8"/>
  <c r="MO10" i="8"/>
  <c r="MN9" i="8"/>
  <c r="JZ20" i="8"/>
  <c r="KA21" i="8"/>
  <c r="FK41" i="8"/>
  <c r="FJ40" i="8"/>
  <c r="GT34" i="8"/>
  <c r="GU35" i="8"/>
  <c r="KF19" i="8"/>
  <c r="KG20" i="8"/>
  <c r="JC25" i="8"/>
  <c r="JB24" i="8"/>
  <c r="IP26" i="8"/>
  <c r="IQ27" i="8"/>
  <c r="ID28" i="8"/>
  <c r="IE29" i="8"/>
  <c r="DZ46" i="8"/>
  <c r="EA47" i="8"/>
  <c r="NG7" i="8"/>
  <c r="NF6" i="8"/>
  <c r="JO23" i="8"/>
  <c r="JN22" i="8"/>
  <c r="LP13" i="8"/>
  <c r="LQ14" i="8"/>
  <c r="HR30" i="8"/>
  <c r="HS31" i="8"/>
  <c r="MT8" i="8"/>
  <c r="MU9" i="8"/>
  <c r="HG33" i="8"/>
  <c r="HF32" i="8"/>
  <c r="E74" i="8"/>
  <c r="F75" i="8"/>
  <c r="FQ40" i="8"/>
  <c r="FP39" i="8"/>
  <c r="EX42" i="8"/>
  <c r="EY43" i="8"/>
  <c r="GO36" i="8"/>
  <c r="GN35" i="8"/>
  <c r="NL5" i="8"/>
  <c r="NM6" i="8"/>
  <c r="LD15" i="8"/>
  <c r="LE16" i="8"/>
  <c r="DT47" i="8"/>
  <c r="DU48" i="8"/>
  <c r="MZ7" i="8"/>
  <c r="NA8" i="8"/>
  <c r="IV25" i="8"/>
  <c r="IW26" i="8"/>
  <c r="GH36" i="8"/>
  <c r="GI37" i="8"/>
  <c r="GZ33" i="8"/>
  <c r="HA34" i="8"/>
  <c r="IJ27" i="8"/>
  <c r="IK28" i="8"/>
  <c r="JI24" i="8"/>
  <c r="JH23" i="8"/>
  <c r="NX3" i="8"/>
  <c r="NY3" i="8" s="1"/>
  <c r="NY4" i="8"/>
  <c r="CV51" i="8"/>
  <c r="CW52" i="8"/>
  <c r="IW26" i="7"/>
  <c r="IV25" i="7"/>
  <c r="IE29" i="7"/>
  <c r="ID28" i="7"/>
  <c r="HA34" i="7"/>
  <c r="GZ33" i="7"/>
  <c r="FJ40" i="7"/>
  <c r="FK41" i="7"/>
  <c r="EG46" i="9"/>
  <c r="EF45" i="9"/>
  <c r="DC50" i="8"/>
  <c r="DB49" i="8"/>
  <c r="KA21" i="7"/>
  <c r="JZ20" i="7"/>
  <c r="DC51" i="9"/>
  <c r="DB50" i="9"/>
  <c r="NF6" i="7"/>
  <c r="NG7" i="7"/>
  <c r="NM6" i="9"/>
  <c r="NL5" i="9"/>
  <c r="LQ14" i="9"/>
  <c r="LP13" i="9"/>
  <c r="JT21" i="9"/>
  <c r="JU22" i="9"/>
  <c r="JO23" i="7"/>
  <c r="JN22" i="7"/>
  <c r="HF32" i="9"/>
  <c r="HG33" i="9"/>
  <c r="NX3" i="9"/>
  <c r="NY3" i="9" s="1"/>
  <c r="NY4" i="9"/>
  <c r="EY43" i="9"/>
  <c r="EX42" i="9"/>
  <c r="HF32" i="7"/>
  <c r="HG33" i="7"/>
  <c r="DU48" i="7"/>
  <c r="DT47" i="7"/>
  <c r="KX16" i="9"/>
  <c r="KY17" i="9"/>
  <c r="NL5" i="7"/>
  <c r="NM6" i="7"/>
  <c r="KM19" i="9"/>
  <c r="KL18" i="9"/>
  <c r="MB11" i="7"/>
  <c r="MC12" i="7"/>
  <c r="ID28" i="9"/>
  <c r="IE29" i="9"/>
  <c r="NS5" i="9"/>
  <c r="NR4" i="9"/>
  <c r="DT47" i="9"/>
  <c r="DU48" i="9"/>
  <c r="KG20" i="7"/>
  <c r="KF19" i="7"/>
  <c r="IW26" i="9"/>
  <c r="IV25" i="9"/>
  <c r="FD41" i="9"/>
  <c r="FE42" i="9"/>
  <c r="LJ14" i="9"/>
  <c r="LK15" i="9"/>
  <c r="EA47" i="9"/>
  <c r="DZ46" i="9"/>
  <c r="MU9" i="9"/>
  <c r="MT8" i="9"/>
  <c r="HS31" i="7"/>
  <c r="HR30" i="7"/>
  <c r="JH23" i="9"/>
  <c r="JI24" i="9"/>
  <c r="CV51" i="7"/>
  <c r="CW52" i="7"/>
  <c r="GU35" i="9"/>
  <c r="GT34" i="9"/>
  <c r="J74" i="7"/>
  <c r="I73" i="7"/>
  <c r="HY30" i="9"/>
  <c r="HX29" i="9"/>
  <c r="LV12" i="9"/>
  <c r="LW13" i="9"/>
  <c r="EY43" i="7"/>
  <c r="EX42" i="7"/>
  <c r="LP13" i="7"/>
  <c r="LQ14" i="7"/>
  <c r="JH23" i="7"/>
  <c r="JI24" i="7"/>
  <c r="DH49" i="7"/>
  <c r="DI50" i="7"/>
  <c r="NA8" i="9"/>
  <c r="MZ7" i="9"/>
  <c r="EM45" i="7"/>
  <c r="EL44" i="7"/>
  <c r="GC38" i="7"/>
  <c r="GB37" i="7"/>
  <c r="GU35" i="7"/>
  <c r="GT34" i="7"/>
  <c r="ER43" i="7"/>
  <c r="ES44" i="7"/>
  <c r="HY30" i="7"/>
  <c r="HX29" i="7"/>
  <c r="LJ14" i="7"/>
  <c r="LK15" i="7"/>
  <c r="FQ40" i="7"/>
  <c r="FP39" i="7"/>
  <c r="DH49" i="9"/>
  <c r="DI50" i="9"/>
  <c r="HA34" i="9"/>
  <c r="GZ33" i="9"/>
  <c r="KL18" i="7"/>
  <c r="KM19" i="7"/>
  <c r="IJ27" i="7"/>
  <c r="IK28" i="7"/>
  <c r="JC25" i="7"/>
  <c r="JB24" i="7"/>
  <c r="CW52" i="9"/>
  <c r="CV51" i="9"/>
  <c r="DN48" i="7"/>
  <c r="DO49" i="7"/>
  <c r="NG7" i="9"/>
  <c r="NF6" i="9"/>
  <c r="EM45" i="9"/>
  <c r="EL44" i="9"/>
  <c r="MH10" i="7"/>
  <c r="MI11" i="7"/>
  <c r="HM32" i="7"/>
  <c r="HL31" i="7"/>
  <c r="IP26" i="7"/>
  <c r="IQ27" i="7"/>
  <c r="GH36" i="9"/>
  <c r="GI37" i="9"/>
  <c r="I73" i="9"/>
  <c r="J74" i="9"/>
  <c r="JO23" i="9"/>
  <c r="JN22" i="9"/>
  <c r="DO49" i="9"/>
  <c r="DN48" i="9"/>
  <c r="M72" i="9"/>
  <c r="N73" i="9"/>
  <c r="KS18" i="7"/>
  <c r="KR17" i="7"/>
  <c r="HL31" i="9"/>
  <c r="HM32" i="9"/>
  <c r="FE42" i="7"/>
  <c r="FD41" i="7"/>
  <c r="LE16" i="7"/>
  <c r="LD15" i="7"/>
  <c r="GO36" i="7"/>
  <c r="GN35" i="7"/>
  <c r="N73" i="7"/>
  <c r="M72" i="7"/>
  <c r="MN9" i="7"/>
  <c r="MO10" i="7"/>
  <c r="F75" i="7"/>
  <c r="E74" i="7"/>
  <c r="DB50" i="7"/>
  <c r="DC51" i="7"/>
  <c r="LE16" i="9"/>
  <c r="LD15" i="9"/>
  <c r="NS5" i="7"/>
  <c r="NR4" i="7"/>
  <c r="KY17" i="7"/>
  <c r="KX16" i="7"/>
  <c r="NY4" i="7"/>
  <c r="NX3" i="7"/>
  <c r="NY3" i="7" s="1"/>
  <c r="JZ20" i="9"/>
  <c r="KA21" i="9"/>
  <c r="MN9" i="9"/>
  <c r="MO10" i="9"/>
  <c r="FV38" i="7"/>
  <c r="FW39" i="7"/>
  <c r="FV38" i="9"/>
  <c r="FW39" i="9"/>
  <c r="IK28" i="9"/>
  <c r="IJ27" i="9"/>
  <c r="JB24" i="9"/>
  <c r="JC25" i="9"/>
  <c r="NA8" i="7"/>
  <c r="MZ7" i="7"/>
  <c r="HS31" i="9"/>
  <c r="HR30" i="9"/>
  <c r="KF19" i="9"/>
  <c r="KG20" i="9"/>
  <c r="MC12" i="9"/>
  <c r="MB11" i="9"/>
  <c r="JT21" i="7"/>
  <c r="JU22" i="7"/>
  <c r="GC38" i="9"/>
  <c r="GB37" i="9"/>
  <c r="DZ46" i="7"/>
  <c r="EA47" i="7"/>
  <c r="GI37" i="7"/>
  <c r="GH36" i="7"/>
  <c r="FJ40" i="9"/>
  <c r="FK41" i="9"/>
  <c r="FP39" i="9"/>
  <c r="FQ40" i="9"/>
  <c r="GN35" i="9"/>
  <c r="GO36" i="9"/>
  <c r="MT8" i="7"/>
  <c r="MU9" i="7"/>
  <c r="F75" i="9"/>
  <c r="E74" i="9"/>
  <c r="MI11" i="9"/>
  <c r="MH10" i="9"/>
  <c r="LV12" i="7"/>
  <c r="LW13" i="7"/>
  <c r="AP71" i="9"/>
  <c r="AO70" i="9"/>
  <c r="R71" i="9"/>
  <c r="Q70" i="9"/>
  <c r="BZ71" i="9"/>
  <c r="BY70" i="9"/>
  <c r="BR71" i="9"/>
  <c r="BQ70" i="9"/>
  <c r="AL71" i="9"/>
  <c r="AK70" i="9"/>
  <c r="BJ71" i="9"/>
  <c r="BI70" i="9"/>
  <c r="AD71" i="9"/>
  <c r="AC70" i="9"/>
  <c r="Z71" i="9"/>
  <c r="Y70" i="9"/>
  <c r="HI97" i="9"/>
  <c r="AS105" i="9" s="1"/>
  <c r="AS111" i="9" s="1"/>
  <c r="HO2" i="9"/>
  <c r="CE91" i="9"/>
  <c r="CC70" i="9"/>
  <c r="AX71" i="9"/>
  <c r="AW70" i="9"/>
  <c r="ES42" i="9"/>
  <c r="ER41" i="9"/>
  <c r="BV71" i="9"/>
  <c r="BU70" i="9"/>
  <c r="BF71" i="9"/>
  <c r="BE70" i="9"/>
  <c r="AH71" i="9"/>
  <c r="AG70" i="9"/>
  <c r="BN71" i="9"/>
  <c r="BM70" i="9"/>
  <c r="V71" i="9"/>
  <c r="U70" i="9"/>
  <c r="BB71" i="9"/>
  <c r="BA70" i="9"/>
  <c r="AT71" i="9"/>
  <c r="AQ97" i="9" s="1"/>
  <c r="L105" i="9" s="1"/>
  <c r="L111" i="9" s="1"/>
  <c r="AS70" i="9"/>
  <c r="JT20" i="8"/>
  <c r="JU21" i="8"/>
  <c r="I71" i="8"/>
  <c r="J72" i="8"/>
  <c r="HY29" i="8"/>
  <c r="HX28" i="8"/>
  <c r="FD40" i="8"/>
  <c r="FE41" i="8"/>
  <c r="EL42" i="8"/>
  <c r="EM43" i="8"/>
  <c r="EG44" i="8"/>
  <c r="EF43" i="8"/>
  <c r="BQ69" i="8"/>
  <c r="BR70" i="8"/>
  <c r="GC36" i="8"/>
  <c r="GB35" i="8"/>
  <c r="AC69" i="8"/>
  <c r="AD70" i="8"/>
  <c r="CC69" i="8"/>
  <c r="CD70" i="8"/>
  <c r="BI69" i="8"/>
  <c r="BJ70" i="8"/>
  <c r="MH8" i="8"/>
  <c r="MI9" i="8"/>
  <c r="Z70" i="8"/>
  <c r="Y69" i="8"/>
  <c r="DN45" i="8"/>
  <c r="DO46" i="8"/>
  <c r="MB9" i="8"/>
  <c r="MC10" i="8"/>
  <c r="BA69" i="8"/>
  <c r="BB70" i="8"/>
  <c r="HC97" i="8"/>
  <c r="AR105" i="8" s="1"/>
  <c r="AR111" i="8" s="1"/>
  <c r="HI2" i="8"/>
  <c r="ER41" i="8"/>
  <c r="ES42" i="8"/>
  <c r="BV70" i="8"/>
  <c r="BU69" i="8"/>
  <c r="AP70" i="8"/>
  <c r="AO69" i="8"/>
  <c r="CI91" i="8"/>
  <c r="CG69" i="8"/>
  <c r="AH70" i="8"/>
  <c r="AG69" i="8"/>
  <c r="BF70" i="8"/>
  <c r="BE69" i="8"/>
  <c r="FW37" i="8"/>
  <c r="FV36" i="8"/>
  <c r="BZ70" i="8"/>
  <c r="BY69" i="8"/>
  <c r="U69" i="8"/>
  <c r="V70" i="8"/>
  <c r="AT70" i="8"/>
  <c r="AS69" i="8"/>
  <c r="KR15" i="8"/>
  <c r="KS16" i="8"/>
  <c r="BN70" i="8"/>
  <c r="BM69" i="8"/>
  <c r="AW69" i="8"/>
  <c r="AX70" i="8"/>
  <c r="AU97" i="8" s="1"/>
  <c r="M105" i="8" s="1"/>
  <c r="M111" i="8" s="1"/>
  <c r="AK69" i="8"/>
  <c r="AL70" i="8"/>
  <c r="LW11" i="8"/>
  <c r="LV10" i="8"/>
  <c r="Q69" i="8"/>
  <c r="R70" i="8"/>
  <c r="BI70" i="7"/>
  <c r="BJ71" i="7"/>
  <c r="AP71" i="7"/>
  <c r="AO70" i="7"/>
  <c r="BY70" i="7"/>
  <c r="BZ71" i="7"/>
  <c r="HC97" i="7"/>
  <c r="AR105" i="7" s="1"/>
  <c r="AR111" i="7" s="1"/>
  <c r="HI2" i="7"/>
  <c r="AX71" i="7"/>
  <c r="AW70" i="7"/>
  <c r="CE91" i="7"/>
  <c r="CC70" i="7"/>
  <c r="AK70" i="7"/>
  <c r="AL71" i="7"/>
  <c r="U70" i="7"/>
  <c r="V71" i="7"/>
  <c r="BQ70" i="7"/>
  <c r="BR71" i="7"/>
  <c r="BV71" i="7"/>
  <c r="BU70" i="7"/>
  <c r="AS70" i="7"/>
  <c r="AT71" i="7"/>
  <c r="AQ97" i="7" s="1"/>
  <c r="L105" i="7" s="1"/>
  <c r="L111" i="7" s="1"/>
  <c r="AC70" i="7"/>
  <c r="AD71" i="7"/>
  <c r="EG45" i="7"/>
  <c r="EF44" i="7"/>
  <c r="R71" i="7"/>
  <c r="Q70" i="7"/>
  <c r="BF71" i="7"/>
  <c r="BE70" i="7"/>
  <c r="AH71" i="7"/>
  <c r="AG70" i="7"/>
  <c r="Z71" i="7"/>
  <c r="Y70" i="7"/>
  <c r="BN71" i="7"/>
  <c r="BM70" i="7"/>
  <c r="BA70" i="7"/>
  <c r="BB71" i="7"/>
  <c r="CL54" i="6"/>
  <c r="CK53" i="6"/>
  <c r="MO10" i="6"/>
  <c r="MN9" i="6"/>
  <c r="BF62" i="6"/>
  <c r="BE61" i="6"/>
  <c r="JU22" i="6"/>
  <c r="JT21" i="6"/>
  <c r="IK28" i="6"/>
  <c r="IJ27" i="6"/>
  <c r="LW13" i="6"/>
  <c r="LV12" i="6"/>
  <c r="N73" i="6"/>
  <c r="M72" i="6"/>
  <c r="KX16" i="6"/>
  <c r="KY17" i="6"/>
  <c r="FQ40" i="6"/>
  <c r="FP39" i="6"/>
  <c r="HI97" i="6"/>
  <c r="AS105" i="6" s="1"/>
  <c r="AS111" i="6" s="1"/>
  <c r="HO2" i="6"/>
  <c r="AR105" i="6"/>
  <c r="AR111" i="6" s="1"/>
  <c r="HL31" i="6"/>
  <c r="HM32" i="6"/>
  <c r="KM19" i="6"/>
  <c r="KL18" i="6"/>
  <c r="OE3" i="6"/>
  <c r="EM45" i="6"/>
  <c r="EL44" i="6"/>
  <c r="MB11" i="6"/>
  <c r="MC12" i="6"/>
  <c r="DO49" i="6"/>
  <c r="DN48" i="6"/>
  <c r="EF45" i="6"/>
  <c r="EG46" i="6"/>
  <c r="DH49" i="6"/>
  <c r="DI50" i="6"/>
  <c r="MH10" i="6"/>
  <c r="MI11" i="6"/>
  <c r="AL67" i="6"/>
  <c r="AK66" i="6"/>
  <c r="FD41" i="6"/>
  <c r="FE42" i="6"/>
  <c r="LQ14" i="6"/>
  <c r="LP13" i="6"/>
  <c r="BI60" i="6"/>
  <c r="BJ61" i="6"/>
  <c r="JI24" i="6"/>
  <c r="JH23" i="6"/>
  <c r="LJ14" i="6"/>
  <c r="LK15" i="6"/>
  <c r="GU35" i="6"/>
  <c r="GT34" i="6"/>
  <c r="DZ46" i="6"/>
  <c r="EA47" i="6"/>
  <c r="KA21" i="6"/>
  <c r="JZ20" i="6"/>
  <c r="NS5" i="6"/>
  <c r="NR4" i="6"/>
  <c r="BU57" i="6"/>
  <c r="BV58" i="6"/>
  <c r="MZ7" i="6"/>
  <c r="NA8" i="6"/>
  <c r="BN60" i="6"/>
  <c r="BM59" i="6"/>
  <c r="GO36" i="6"/>
  <c r="GN35" i="6"/>
  <c r="AD69" i="6"/>
  <c r="AC68" i="6"/>
  <c r="DB50" i="6"/>
  <c r="DC51" i="6"/>
  <c r="AW63" i="6"/>
  <c r="AX64" i="6"/>
  <c r="KF19" i="6"/>
  <c r="KG20" i="6"/>
  <c r="HA34" i="6"/>
  <c r="GZ33" i="6"/>
  <c r="EX42" i="6"/>
  <c r="EY43" i="6"/>
  <c r="FV38" i="6"/>
  <c r="FW39" i="6"/>
  <c r="U70" i="6"/>
  <c r="V71" i="6"/>
  <c r="MU9" i="6"/>
  <c r="MT8" i="6"/>
  <c r="ES44" i="6"/>
  <c r="ER43" i="6"/>
  <c r="BQ58" i="6"/>
  <c r="BR59" i="6"/>
  <c r="BZ57" i="6"/>
  <c r="BY56" i="6"/>
  <c r="KS18" i="6"/>
  <c r="KR17" i="6"/>
  <c r="CW52" i="6"/>
  <c r="CV51" i="6"/>
  <c r="NF6" i="6"/>
  <c r="NG7" i="6"/>
  <c r="GB37" i="6"/>
  <c r="GC38" i="6"/>
  <c r="R72" i="6"/>
  <c r="Q71" i="6"/>
  <c r="HS31" i="6"/>
  <c r="HR30" i="6"/>
  <c r="NM6" i="6"/>
  <c r="NL5" i="6"/>
  <c r="IE29" i="6"/>
  <c r="ID28" i="6"/>
  <c r="F75" i="6"/>
  <c r="E74" i="6"/>
  <c r="IQ27" i="6"/>
  <c r="IP26" i="6"/>
  <c r="JB24" i="6"/>
  <c r="JC25" i="6"/>
  <c r="LD15" i="6"/>
  <c r="LE16" i="6"/>
  <c r="CQ53" i="6"/>
  <c r="CP52" i="6"/>
  <c r="AP66" i="6"/>
  <c r="AO65" i="6"/>
  <c r="AT65" i="6"/>
  <c r="AS64" i="6"/>
  <c r="GI37" i="6"/>
  <c r="GH36" i="6"/>
  <c r="CC55" i="6"/>
  <c r="CD56" i="6"/>
  <c r="NX3" i="6"/>
  <c r="NY4" i="6"/>
  <c r="IV25" i="6"/>
  <c r="IW26" i="6"/>
  <c r="CG54" i="6"/>
  <c r="CH55" i="6"/>
  <c r="HF32" i="6"/>
  <c r="HG33" i="6"/>
  <c r="J74" i="6"/>
  <c r="I73" i="6"/>
  <c r="Z70" i="6"/>
  <c r="Y69" i="6"/>
  <c r="DU48" i="6"/>
  <c r="DT47" i="6"/>
  <c r="AH68" i="6"/>
  <c r="AG67" i="6"/>
  <c r="BA62" i="6"/>
  <c r="BB63" i="6"/>
  <c r="JO23" i="6"/>
  <c r="JN22" i="6"/>
  <c r="HY30" i="6"/>
  <c r="HX29" i="6"/>
  <c r="FK41" i="6"/>
  <c r="FJ40" i="6"/>
  <c r="J76" i="1"/>
  <c r="F77" i="1"/>
  <c r="V74" i="1"/>
  <c r="C122" i="1"/>
  <c r="B122" i="1"/>
  <c r="CQ56" i="1"/>
  <c r="KL16" i="8" l="1"/>
  <c r="KM17" i="8"/>
  <c r="IQ26" i="9"/>
  <c r="IP25" i="9"/>
  <c r="GN34" i="8"/>
  <c r="GO35" i="8"/>
  <c r="FP38" i="8"/>
  <c r="FQ39" i="8"/>
  <c r="HG32" i="8"/>
  <c r="HF31" i="8"/>
  <c r="JN21" i="8"/>
  <c r="JO22" i="8"/>
  <c r="FK40" i="8"/>
  <c r="FJ39" i="8"/>
  <c r="MN8" i="8"/>
  <c r="MO9" i="8"/>
  <c r="HL30" i="8"/>
  <c r="HM31" i="8"/>
  <c r="IJ26" i="8"/>
  <c r="IK27" i="8"/>
  <c r="GI36" i="8"/>
  <c r="GH35" i="8"/>
  <c r="NA7" i="8"/>
  <c r="MZ6" i="8"/>
  <c r="LE15" i="8"/>
  <c r="LD14" i="8"/>
  <c r="HR29" i="8"/>
  <c r="HS30" i="8"/>
  <c r="DZ45" i="8"/>
  <c r="EA46" i="8"/>
  <c r="IP25" i="8"/>
  <c r="IQ26" i="8"/>
  <c r="KG19" i="8"/>
  <c r="KF18" i="8"/>
  <c r="KX15" i="8"/>
  <c r="KY16" i="8"/>
  <c r="KR16" i="9"/>
  <c r="KS17" i="9"/>
  <c r="JI23" i="8"/>
  <c r="JH22" i="8"/>
  <c r="NG6" i="8"/>
  <c r="NF5" i="8"/>
  <c r="JC24" i="8"/>
  <c r="JB23" i="8"/>
  <c r="DI49" i="8"/>
  <c r="DH48" i="8"/>
  <c r="CV50" i="8"/>
  <c r="CW51" i="8"/>
  <c r="HA33" i="8"/>
  <c r="GZ32" i="8"/>
  <c r="IW25" i="8"/>
  <c r="IV24" i="8"/>
  <c r="DT46" i="8"/>
  <c r="DU47" i="8"/>
  <c r="NL4" i="8"/>
  <c r="NM5" i="8"/>
  <c r="EY42" i="8"/>
  <c r="EX41" i="8"/>
  <c r="E73" i="8"/>
  <c r="F74" i="8"/>
  <c r="MU8" i="8"/>
  <c r="MT7" i="8"/>
  <c r="LP12" i="8"/>
  <c r="LQ13" i="8"/>
  <c r="IE28" i="8"/>
  <c r="ID27" i="8"/>
  <c r="GU34" i="8"/>
  <c r="GT33" i="8"/>
  <c r="KA20" i="8"/>
  <c r="JZ19" i="8"/>
  <c r="LK14" i="8"/>
  <c r="LJ13" i="8"/>
  <c r="NR3" i="8"/>
  <c r="NS3" i="8" s="1"/>
  <c r="NS4" i="8"/>
  <c r="M71" i="8"/>
  <c r="N72" i="8"/>
  <c r="MH9" i="9"/>
  <c r="MI10" i="9"/>
  <c r="GH35" i="7"/>
  <c r="GI36" i="7"/>
  <c r="GB36" i="9"/>
  <c r="GC37" i="9"/>
  <c r="MC11" i="9"/>
  <c r="MB10" i="9"/>
  <c r="HS30" i="9"/>
  <c r="HR29" i="9"/>
  <c r="NS4" i="7"/>
  <c r="NR3" i="7"/>
  <c r="NS3" i="7" s="1"/>
  <c r="GN34" i="7"/>
  <c r="GO35" i="7"/>
  <c r="FE41" i="7"/>
  <c r="FD40" i="7"/>
  <c r="KS17" i="7"/>
  <c r="KR16" i="7"/>
  <c r="DN47" i="9"/>
  <c r="DO48" i="9"/>
  <c r="NG6" i="9"/>
  <c r="NF5" i="9"/>
  <c r="CV50" i="9"/>
  <c r="CW51" i="9"/>
  <c r="GZ32" i="9"/>
  <c r="HA33" i="9"/>
  <c r="FP38" i="7"/>
  <c r="FQ39" i="7"/>
  <c r="HY29" i="7"/>
  <c r="HX28" i="7"/>
  <c r="GT33" i="7"/>
  <c r="GU34" i="7"/>
  <c r="EM44" i="7"/>
  <c r="EL43" i="7"/>
  <c r="I72" i="7"/>
  <c r="J73" i="7"/>
  <c r="HR29" i="7"/>
  <c r="HS30" i="7"/>
  <c r="EA46" i="9"/>
  <c r="DZ45" i="9"/>
  <c r="KF18" i="7"/>
  <c r="KG19" i="7"/>
  <c r="NS4" i="9"/>
  <c r="NR3" i="9"/>
  <c r="NS3" i="9" s="1"/>
  <c r="DT46" i="7"/>
  <c r="DU47" i="7"/>
  <c r="EY42" i="9"/>
  <c r="EX41" i="9"/>
  <c r="NL4" i="9"/>
  <c r="NM5" i="9"/>
  <c r="DB49" i="9"/>
  <c r="DC50" i="9"/>
  <c r="DC49" i="8"/>
  <c r="DB48" i="8"/>
  <c r="IE28" i="7"/>
  <c r="ID27" i="7"/>
  <c r="MU8" i="7"/>
  <c r="MT7" i="7"/>
  <c r="FQ39" i="9"/>
  <c r="FP38" i="9"/>
  <c r="JC24" i="9"/>
  <c r="JB23" i="9"/>
  <c r="FW38" i="9"/>
  <c r="FV37" i="9"/>
  <c r="MN8" i="9"/>
  <c r="MO9" i="9"/>
  <c r="DC50" i="7"/>
  <c r="DB49" i="7"/>
  <c r="MO9" i="7"/>
  <c r="MN8" i="7"/>
  <c r="J73" i="9"/>
  <c r="I72" i="9"/>
  <c r="IQ26" i="7"/>
  <c r="IP25" i="7"/>
  <c r="MH9" i="7"/>
  <c r="MI10" i="7"/>
  <c r="IJ26" i="7"/>
  <c r="IK27" i="7"/>
  <c r="DI49" i="7"/>
  <c r="DH48" i="7"/>
  <c r="LQ13" i="7"/>
  <c r="LP12" i="7"/>
  <c r="LW12" i="9"/>
  <c r="LV11" i="9"/>
  <c r="CV50" i="7"/>
  <c r="CW51" i="7"/>
  <c r="FE41" i="9"/>
  <c r="FD40" i="9"/>
  <c r="MC11" i="7"/>
  <c r="MB10" i="7"/>
  <c r="NM5" i="7"/>
  <c r="NL4" i="7"/>
  <c r="HG32" i="9"/>
  <c r="HF31" i="9"/>
  <c r="JT20" i="9"/>
  <c r="JU21" i="9"/>
  <c r="FJ39" i="7"/>
  <c r="FK40" i="7"/>
  <c r="E73" i="9"/>
  <c r="F74" i="9"/>
  <c r="MZ6" i="7"/>
  <c r="NA7" i="7"/>
  <c r="IK27" i="9"/>
  <c r="IJ26" i="9"/>
  <c r="KY16" i="7"/>
  <c r="KX15" i="7"/>
  <c r="LE15" i="9"/>
  <c r="LD14" i="9"/>
  <c r="E73" i="7"/>
  <c r="F74" i="7"/>
  <c r="N72" i="7"/>
  <c r="M71" i="7"/>
  <c r="LD14" i="7"/>
  <c r="LE15" i="7"/>
  <c r="JO22" i="9"/>
  <c r="JN21" i="9"/>
  <c r="HL30" i="7"/>
  <c r="HM31" i="7"/>
  <c r="EL43" i="9"/>
  <c r="EM44" i="9"/>
  <c r="JB23" i="7"/>
  <c r="JC24" i="7"/>
  <c r="GC37" i="7"/>
  <c r="GB36" i="7"/>
  <c r="MZ6" i="9"/>
  <c r="NA7" i="9"/>
  <c r="EX41" i="7"/>
  <c r="EY42" i="7"/>
  <c r="HX28" i="9"/>
  <c r="HY29" i="9"/>
  <c r="GU34" i="9"/>
  <c r="GT33" i="9"/>
  <c r="MU8" i="9"/>
  <c r="MT7" i="9"/>
  <c r="IV24" i="9"/>
  <c r="IW25" i="9"/>
  <c r="KL17" i="9"/>
  <c r="KM18" i="9"/>
  <c r="JO22" i="7"/>
  <c r="JN21" i="7"/>
  <c r="LQ13" i="9"/>
  <c r="LP12" i="9"/>
  <c r="KA20" i="7"/>
  <c r="JZ19" i="7"/>
  <c r="EF44" i="9"/>
  <c r="EG45" i="9"/>
  <c r="HA33" i="7"/>
  <c r="GZ32" i="7"/>
  <c r="IW25" i="7"/>
  <c r="IV24" i="7"/>
  <c r="LV11" i="7"/>
  <c r="LW12" i="7"/>
  <c r="GO35" i="9"/>
  <c r="GN34" i="9"/>
  <c r="FJ39" i="9"/>
  <c r="FK40" i="9"/>
  <c r="EA46" i="7"/>
  <c r="DZ45" i="7"/>
  <c r="JU21" i="7"/>
  <c r="JT20" i="7"/>
  <c r="KG19" i="9"/>
  <c r="KF18" i="9"/>
  <c r="FV37" i="7"/>
  <c r="FW38" i="7"/>
  <c r="KA20" i="9"/>
  <c r="JZ19" i="9"/>
  <c r="HM31" i="9"/>
  <c r="HL30" i="9"/>
  <c r="M71" i="9"/>
  <c r="N72" i="9"/>
  <c r="GH35" i="9"/>
  <c r="GI36" i="9"/>
  <c r="DO48" i="7"/>
  <c r="DN47" i="7"/>
  <c r="KM18" i="7"/>
  <c r="KL17" i="7"/>
  <c r="DH48" i="9"/>
  <c r="DI49" i="9"/>
  <c r="LJ13" i="7"/>
  <c r="LK14" i="7"/>
  <c r="ER42" i="7"/>
  <c r="ES43" i="7"/>
  <c r="JH22" i="7"/>
  <c r="JI23" i="7"/>
  <c r="JI23" i="9"/>
  <c r="JH22" i="9"/>
  <c r="LJ13" i="9"/>
  <c r="LK14" i="9"/>
  <c r="DU47" i="9"/>
  <c r="DT46" i="9"/>
  <c r="ID27" i="9"/>
  <c r="IE28" i="9"/>
  <c r="KY16" i="9"/>
  <c r="KX15" i="9"/>
  <c r="HF31" i="7"/>
  <c r="HG32" i="7"/>
  <c r="NF5" i="7"/>
  <c r="NG6" i="7"/>
  <c r="BA69" i="9"/>
  <c r="BB70" i="9"/>
  <c r="AH70" i="9"/>
  <c r="AG69" i="9"/>
  <c r="BF70" i="9"/>
  <c r="BE69" i="9"/>
  <c r="BV70" i="9"/>
  <c r="BU69" i="9"/>
  <c r="AC69" i="9"/>
  <c r="AD70" i="9"/>
  <c r="BZ70" i="9"/>
  <c r="BY69" i="9"/>
  <c r="BI69" i="9"/>
  <c r="BJ70" i="9"/>
  <c r="AL70" i="9"/>
  <c r="AK69" i="9"/>
  <c r="AP70" i="9"/>
  <c r="AO69" i="9"/>
  <c r="CI91" i="9"/>
  <c r="CG69" i="9"/>
  <c r="Z70" i="9"/>
  <c r="Y69" i="9"/>
  <c r="BR70" i="9"/>
  <c r="BQ69" i="9"/>
  <c r="R70" i="9"/>
  <c r="Q69" i="9"/>
  <c r="AT70" i="9"/>
  <c r="AS69" i="9"/>
  <c r="U69" i="9"/>
  <c r="V70" i="9"/>
  <c r="BN70" i="9"/>
  <c r="BM69" i="9"/>
  <c r="ER40" i="9"/>
  <c r="ES41" i="9"/>
  <c r="AX70" i="9"/>
  <c r="AU97" i="9" s="1"/>
  <c r="M105" i="9" s="1"/>
  <c r="M111" i="9" s="1"/>
  <c r="AW69" i="9"/>
  <c r="CD70" i="9"/>
  <c r="CC69" i="9"/>
  <c r="HO97" i="9"/>
  <c r="AT105" i="9" s="1"/>
  <c r="AT111" i="9" s="1"/>
  <c r="HU2" i="9"/>
  <c r="FE40" i="8"/>
  <c r="FD39" i="8"/>
  <c r="I70" i="8"/>
  <c r="J71" i="8"/>
  <c r="HY28" i="8"/>
  <c r="HX27" i="8"/>
  <c r="JT19" i="8"/>
  <c r="JU20" i="8"/>
  <c r="R69" i="8"/>
  <c r="Q68" i="8"/>
  <c r="V69" i="8"/>
  <c r="U68" i="8"/>
  <c r="CM91" i="8"/>
  <c r="CP67" i="8" s="1"/>
  <c r="CK68" i="8"/>
  <c r="ES41" i="8"/>
  <c r="ER40" i="8"/>
  <c r="GB34" i="8"/>
  <c r="GC35" i="8"/>
  <c r="BY68" i="8"/>
  <c r="BZ69" i="8"/>
  <c r="FW36" i="8"/>
  <c r="FV35" i="8"/>
  <c r="AO68" i="8"/>
  <c r="AP69" i="8"/>
  <c r="HI97" i="8"/>
  <c r="AS105" i="8" s="1"/>
  <c r="AS111" i="8" s="1"/>
  <c r="HO2" i="8"/>
  <c r="BB69" i="8"/>
  <c r="AY97" i="8" s="1"/>
  <c r="N105" i="8" s="1"/>
  <c r="N111" i="8" s="1"/>
  <c r="BA68" i="8"/>
  <c r="DO45" i="8"/>
  <c r="DK96" i="8" s="1"/>
  <c r="AB104" i="8" s="1"/>
  <c r="AB110" i="8" s="1"/>
  <c r="DN44" i="8"/>
  <c r="BJ69" i="8"/>
  <c r="BI68" i="8"/>
  <c r="BR69" i="8"/>
  <c r="BQ68" i="8"/>
  <c r="LW10" i="8"/>
  <c r="LV9" i="8"/>
  <c r="AL69" i="8"/>
  <c r="AK68" i="8"/>
  <c r="AX69" i="8"/>
  <c r="AW68" i="8"/>
  <c r="KS15" i="8"/>
  <c r="KR14" i="8"/>
  <c r="Y68" i="8"/>
  <c r="Z69" i="8"/>
  <c r="EF42" i="8"/>
  <c r="EG43" i="8"/>
  <c r="BN69" i="8"/>
  <c r="BM68" i="8"/>
  <c r="AS68" i="8"/>
  <c r="AT69" i="8"/>
  <c r="BE68" i="8"/>
  <c r="BF69" i="8"/>
  <c r="AH69" i="8"/>
  <c r="AG68" i="8"/>
  <c r="CH69" i="8"/>
  <c r="CG68" i="8"/>
  <c r="BU68" i="8"/>
  <c r="BV69" i="8"/>
  <c r="MB8" i="8"/>
  <c r="MC9" i="8"/>
  <c r="MH7" i="8"/>
  <c r="MI8" i="8"/>
  <c r="CD69" i="8"/>
  <c r="CC68" i="8"/>
  <c r="AD69" i="8"/>
  <c r="AC68" i="8"/>
  <c r="EL41" i="8"/>
  <c r="EM42" i="8"/>
  <c r="BB70" i="7"/>
  <c r="BA69" i="7"/>
  <c r="BN70" i="7"/>
  <c r="BM69" i="7"/>
  <c r="AH70" i="7"/>
  <c r="AG69" i="7"/>
  <c r="BE69" i="7"/>
  <c r="BF70" i="7"/>
  <c r="EG44" i="7"/>
  <c r="EF43" i="7"/>
  <c r="AW69" i="7"/>
  <c r="AX70" i="7"/>
  <c r="AU97" i="7" s="1"/>
  <c r="M105" i="7" s="1"/>
  <c r="M111" i="7" s="1"/>
  <c r="BZ70" i="7"/>
  <c r="BY69" i="7"/>
  <c r="BJ70" i="7"/>
  <c r="BI69" i="7"/>
  <c r="V70" i="7"/>
  <c r="U69" i="7"/>
  <c r="CI91" i="7"/>
  <c r="CG69" i="7"/>
  <c r="AD70" i="7"/>
  <c r="AC69" i="7"/>
  <c r="AT70" i="7"/>
  <c r="AS69" i="7"/>
  <c r="BR70" i="7"/>
  <c r="BQ69" i="7"/>
  <c r="AL70" i="7"/>
  <c r="AK69" i="7"/>
  <c r="AO69" i="7"/>
  <c r="AP70" i="7"/>
  <c r="Y69" i="7"/>
  <c r="Z70" i="7"/>
  <c r="R70" i="7"/>
  <c r="Q69" i="7"/>
  <c r="BU69" i="7"/>
  <c r="BV70" i="7"/>
  <c r="CD70" i="7"/>
  <c r="CC69" i="7"/>
  <c r="HI97" i="7"/>
  <c r="AS105" i="7" s="1"/>
  <c r="AS111" i="7" s="1"/>
  <c r="HO2" i="7"/>
  <c r="JO22" i="6"/>
  <c r="JN21" i="6"/>
  <c r="AG66" i="6"/>
  <c r="AH67" i="6"/>
  <c r="Z69" i="6"/>
  <c r="Y68" i="6"/>
  <c r="AT64" i="6"/>
  <c r="AS63" i="6"/>
  <c r="CP51" i="6"/>
  <c r="CQ52" i="6"/>
  <c r="F74" i="6"/>
  <c r="E73" i="6"/>
  <c r="NM5" i="6"/>
  <c r="NL4" i="6"/>
  <c r="R71" i="6"/>
  <c r="Q70" i="6"/>
  <c r="KR16" i="6"/>
  <c r="KS17" i="6"/>
  <c r="MT7" i="6"/>
  <c r="MU8" i="6"/>
  <c r="GZ32" i="6"/>
  <c r="HA33" i="6"/>
  <c r="AC67" i="6"/>
  <c r="AD68" i="6"/>
  <c r="BN59" i="6"/>
  <c r="BM58" i="6"/>
  <c r="JZ19" i="6"/>
  <c r="KA20" i="6"/>
  <c r="GU34" i="6"/>
  <c r="GT33" i="6"/>
  <c r="JI23" i="6"/>
  <c r="JH22" i="6"/>
  <c r="LQ13" i="6"/>
  <c r="LP12" i="6"/>
  <c r="AK65" i="6"/>
  <c r="AL66" i="6"/>
  <c r="DO48" i="6"/>
  <c r="DN47" i="6"/>
  <c r="EM44" i="6"/>
  <c r="EL43" i="6"/>
  <c r="KM18" i="6"/>
  <c r="KL17" i="6"/>
  <c r="LV11" i="6"/>
  <c r="LW12" i="6"/>
  <c r="JU21" i="6"/>
  <c r="JT20" i="6"/>
  <c r="MO9" i="6"/>
  <c r="MN8" i="6"/>
  <c r="HF31" i="6"/>
  <c r="HG32" i="6"/>
  <c r="IV24" i="6"/>
  <c r="IW25" i="6"/>
  <c r="CD55" i="6"/>
  <c r="CC54" i="6"/>
  <c r="JC24" i="6"/>
  <c r="JB23" i="6"/>
  <c r="NG6" i="6"/>
  <c r="NF5" i="6"/>
  <c r="BR58" i="6"/>
  <c r="BQ57" i="6"/>
  <c r="FV37" i="6"/>
  <c r="FW38" i="6"/>
  <c r="AX63" i="6"/>
  <c r="AW62" i="6"/>
  <c r="BU56" i="6"/>
  <c r="BV57" i="6"/>
  <c r="DI49" i="6"/>
  <c r="DH48" i="6"/>
  <c r="KX15" i="6"/>
  <c r="KY16" i="6"/>
  <c r="FK40" i="6"/>
  <c r="FJ39" i="6"/>
  <c r="DT46" i="6"/>
  <c r="DU47" i="6"/>
  <c r="I72" i="6"/>
  <c r="J73" i="6"/>
  <c r="GI36" i="6"/>
  <c r="GH35" i="6"/>
  <c r="AO64" i="6"/>
  <c r="AP65" i="6"/>
  <c r="IP25" i="6"/>
  <c r="IQ26" i="6"/>
  <c r="IE28" i="6"/>
  <c r="ID27" i="6"/>
  <c r="HS30" i="6"/>
  <c r="HR29" i="6"/>
  <c r="CW51" i="6"/>
  <c r="CV50" i="6"/>
  <c r="BZ56" i="6"/>
  <c r="BY55" i="6"/>
  <c r="ER42" i="6"/>
  <c r="ES43" i="6"/>
  <c r="GO35" i="6"/>
  <c r="GN34" i="6"/>
  <c r="NR3" i="6"/>
  <c r="NS4" i="6"/>
  <c r="FP38" i="6"/>
  <c r="FQ39" i="6"/>
  <c r="N72" i="6"/>
  <c r="M71" i="6"/>
  <c r="IK27" i="6"/>
  <c r="IJ26" i="6"/>
  <c r="BF61" i="6"/>
  <c r="BE60" i="6"/>
  <c r="CL53" i="6"/>
  <c r="CK52" i="6"/>
  <c r="HX28" i="6"/>
  <c r="HY29" i="6"/>
  <c r="BA61" i="6"/>
  <c r="BB62" i="6"/>
  <c r="CH54" i="6"/>
  <c r="CG53" i="6"/>
  <c r="NY3" i="6"/>
  <c r="LD14" i="6"/>
  <c r="LE15" i="6"/>
  <c r="GC37" i="6"/>
  <c r="GB36" i="6"/>
  <c r="V70" i="6"/>
  <c r="U69" i="6"/>
  <c r="EY42" i="6"/>
  <c r="EX41" i="6"/>
  <c r="KG19" i="6"/>
  <c r="KF18" i="6"/>
  <c r="DB49" i="6"/>
  <c r="DC50" i="6"/>
  <c r="MZ6" i="6"/>
  <c r="NA7" i="6"/>
  <c r="DZ45" i="6"/>
  <c r="EA46" i="6"/>
  <c r="LK14" i="6"/>
  <c r="LJ13" i="6"/>
  <c r="BJ60" i="6"/>
  <c r="BI59" i="6"/>
  <c r="FE41" i="6"/>
  <c r="FD40" i="6"/>
  <c r="MI10" i="6"/>
  <c r="MH9" i="6"/>
  <c r="EG45" i="6"/>
  <c r="EF44" i="6"/>
  <c r="MC11" i="6"/>
  <c r="MB10" i="6"/>
  <c r="HM31" i="6"/>
  <c r="HL30" i="6"/>
  <c r="HO97" i="6"/>
  <c r="HU2" i="6"/>
  <c r="J75" i="1"/>
  <c r="F76" i="1"/>
  <c r="V73" i="1"/>
  <c r="D122" i="1"/>
  <c r="E122" i="1" s="1"/>
  <c r="J11" i="5" s="1"/>
  <c r="CQ55" i="1"/>
  <c r="KL15" i="8" l="1"/>
  <c r="KM16" i="8"/>
  <c r="IP24" i="9"/>
  <c r="IQ25" i="9"/>
  <c r="LJ12" i="8"/>
  <c r="LK13" i="8"/>
  <c r="GU33" i="8"/>
  <c r="GT32" i="8"/>
  <c r="IW24" i="8"/>
  <c r="IV23" i="8"/>
  <c r="JC23" i="8"/>
  <c r="JB22" i="8"/>
  <c r="JI22" i="8"/>
  <c r="JH21" i="8"/>
  <c r="MZ5" i="8"/>
  <c r="NA6" i="8"/>
  <c r="N71" i="8"/>
  <c r="M70" i="8"/>
  <c r="LP11" i="8"/>
  <c r="LQ12" i="8"/>
  <c r="E72" i="8"/>
  <c r="F73" i="8"/>
  <c r="NM4" i="8"/>
  <c r="NL3" i="8"/>
  <c r="NM3" i="8" s="1"/>
  <c r="CW50" i="8"/>
  <c r="CV49" i="8"/>
  <c r="KY15" i="8"/>
  <c r="KX14" i="8"/>
  <c r="IQ25" i="8"/>
  <c r="IP24" i="8"/>
  <c r="HS29" i="8"/>
  <c r="HR28" i="8"/>
  <c r="IK26" i="8"/>
  <c r="IJ25" i="8"/>
  <c r="MO8" i="8"/>
  <c r="MN7" i="8"/>
  <c r="JN20" i="8"/>
  <c r="JO21" i="8"/>
  <c r="FP37" i="8"/>
  <c r="FQ38" i="8"/>
  <c r="KA19" i="8"/>
  <c r="JZ18" i="8"/>
  <c r="ID26" i="8"/>
  <c r="IE27" i="8"/>
  <c r="MT6" i="8"/>
  <c r="MU7" i="8"/>
  <c r="EY41" i="8"/>
  <c r="EX40" i="8"/>
  <c r="GZ31" i="8"/>
  <c r="HA32" i="8"/>
  <c r="DH47" i="8"/>
  <c r="DI48" i="8"/>
  <c r="NF4" i="8"/>
  <c r="NG5" i="8"/>
  <c r="KG18" i="8"/>
  <c r="KF17" i="8"/>
  <c r="LE14" i="8"/>
  <c r="LD13" i="8"/>
  <c r="GH34" i="8"/>
  <c r="GI35" i="8"/>
  <c r="FJ38" i="8"/>
  <c r="FK39" i="8"/>
  <c r="HF30" i="8"/>
  <c r="HG31" i="8"/>
  <c r="DT45" i="8"/>
  <c r="DU46" i="8"/>
  <c r="KS16" i="9"/>
  <c r="KR15" i="9"/>
  <c r="EA45" i="8"/>
  <c r="DZ44" i="8"/>
  <c r="HL29" i="8"/>
  <c r="HM30" i="8"/>
  <c r="GN33" i="8"/>
  <c r="GO34" i="8"/>
  <c r="KM17" i="7"/>
  <c r="KL16" i="7"/>
  <c r="HL29" i="9"/>
  <c r="HM30" i="9"/>
  <c r="JT19" i="7"/>
  <c r="JU20" i="7"/>
  <c r="GZ31" i="7"/>
  <c r="HA32" i="7"/>
  <c r="JZ18" i="7"/>
  <c r="KA19" i="7"/>
  <c r="JN20" i="7"/>
  <c r="JO21" i="7"/>
  <c r="GT32" i="9"/>
  <c r="GU33" i="9"/>
  <c r="GB35" i="7"/>
  <c r="GC36" i="7"/>
  <c r="JO21" i="9"/>
  <c r="JN20" i="9"/>
  <c r="M70" i="7"/>
  <c r="N71" i="7"/>
  <c r="LD13" i="9"/>
  <c r="LE14" i="9"/>
  <c r="IJ25" i="9"/>
  <c r="IK26" i="9"/>
  <c r="NM4" i="7"/>
  <c r="NL3" i="7"/>
  <c r="NM3" i="7" s="1"/>
  <c r="FD39" i="9"/>
  <c r="FE40" i="9"/>
  <c r="LW11" i="9"/>
  <c r="LV10" i="9"/>
  <c r="DH47" i="7"/>
  <c r="DI48" i="7"/>
  <c r="I71" i="9"/>
  <c r="J72" i="9"/>
  <c r="DB48" i="7"/>
  <c r="DC49" i="7"/>
  <c r="FV36" i="9"/>
  <c r="FW37" i="9"/>
  <c r="FQ38" i="9"/>
  <c r="FP37" i="9"/>
  <c r="ID26" i="7"/>
  <c r="IE27" i="7"/>
  <c r="EX40" i="9"/>
  <c r="EY41" i="9"/>
  <c r="EA45" i="9"/>
  <c r="DZ44" i="9"/>
  <c r="FE40" i="7"/>
  <c r="FD39" i="7"/>
  <c r="MB9" i="9"/>
  <c r="MC10" i="9"/>
  <c r="HF30" i="7"/>
  <c r="HG31" i="7"/>
  <c r="IE27" i="9"/>
  <c r="ID26" i="9"/>
  <c r="LK13" i="9"/>
  <c r="LJ12" i="9"/>
  <c r="JI22" i="7"/>
  <c r="JH21" i="7"/>
  <c r="LK13" i="7"/>
  <c r="LJ12" i="7"/>
  <c r="GI35" i="9"/>
  <c r="GH34" i="9"/>
  <c r="FW37" i="7"/>
  <c r="FV36" i="7"/>
  <c r="FK39" i="9"/>
  <c r="FJ38" i="9"/>
  <c r="LV10" i="7"/>
  <c r="LW11" i="7"/>
  <c r="IW24" i="9"/>
  <c r="IV23" i="9"/>
  <c r="EY41" i="7"/>
  <c r="EX40" i="7"/>
  <c r="EM43" i="9"/>
  <c r="EL42" i="9"/>
  <c r="F73" i="9"/>
  <c r="E72" i="9"/>
  <c r="JU20" i="9"/>
  <c r="JT19" i="9"/>
  <c r="MI9" i="7"/>
  <c r="MH8" i="7"/>
  <c r="DC49" i="9"/>
  <c r="DB48" i="9"/>
  <c r="J72" i="7"/>
  <c r="I71" i="7"/>
  <c r="GU33" i="7"/>
  <c r="GT32" i="7"/>
  <c r="FQ38" i="7"/>
  <c r="FP37" i="7"/>
  <c r="CW50" i="9"/>
  <c r="CV49" i="9"/>
  <c r="DN46" i="9"/>
  <c r="DO47" i="9"/>
  <c r="GH34" i="7"/>
  <c r="GI35" i="7"/>
  <c r="KY15" i="9"/>
  <c r="KX14" i="9"/>
  <c r="DU46" i="9"/>
  <c r="DT45" i="9"/>
  <c r="JH21" i="9"/>
  <c r="JI22" i="9"/>
  <c r="DN46" i="7"/>
  <c r="DO47" i="7"/>
  <c r="KA19" i="9"/>
  <c r="JZ18" i="9"/>
  <c r="KF17" i="9"/>
  <c r="KG18" i="9"/>
  <c r="EA45" i="7"/>
  <c r="DZ44" i="7"/>
  <c r="GO34" i="9"/>
  <c r="GN33" i="9"/>
  <c r="IV23" i="7"/>
  <c r="IW24" i="7"/>
  <c r="LQ12" i="9"/>
  <c r="LP11" i="9"/>
  <c r="MT6" i="9"/>
  <c r="MU7" i="9"/>
  <c r="KX14" i="7"/>
  <c r="KY15" i="7"/>
  <c r="HG31" i="9"/>
  <c r="HF30" i="9"/>
  <c r="MB9" i="7"/>
  <c r="MC10" i="7"/>
  <c r="LQ12" i="7"/>
  <c r="LP11" i="7"/>
  <c r="IQ25" i="7"/>
  <c r="IP24" i="7"/>
  <c r="MN7" i="7"/>
  <c r="MO8" i="7"/>
  <c r="JC23" i="9"/>
  <c r="JB22" i="9"/>
  <c r="MU7" i="7"/>
  <c r="MT6" i="7"/>
  <c r="DB47" i="8"/>
  <c r="DC48" i="8"/>
  <c r="EL42" i="7"/>
  <c r="EM43" i="7"/>
  <c r="HY28" i="7"/>
  <c r="HX27" i="7"/>
  <c r="NF4" i="9"/>
  <c r="NG5" i="9"/>
  <c r="KS16" i="7"/>
  <c r="KR15" i="7"/>
  <c r="HS29" i="9"/>
  <c r="HR28" i="9"/>
  <c r="NG5" i="7"/>
  <c r="NF4" i="7"/>
  <c r="ES42" i="7"/>
  <c r="ER41" i="7"/>
  <c r="DH47" i="9"/>
  <c r="DI48" i="9"/>
  <c r="N71" i="9"/>
  <c r="M70" i="9"/>
  <c r="EF43" i="9"/>
  <c r="EG44" i="9"/>
  <c r="KL16" i="9"/>
  <c r="KM17" i="9"/>
  <c r="HY28" i="9"/>
  <c r="HX27" i="9"/>
  <c r="NA6" i="9"/>
  <c r="MZ5" i="9"/>
  <c r="JB22" i="7"/>
  <c r="JC23" i="7"/>
  <c r="HL29" i="7"/>
  <c r="HM30" i="7"/>
  <c r="LD13" i="7"/>
  <c r="LE14" i="7"/>
  <c r="F73" i="7"/>
  <c r="E72" i="7"/>
  <c r="MZ5" i="7"/>
  <c r="NA6" i="7"/>
  <c r="FJ38" i="7"/>
  <c r="FK39" i="7"/>
  <c r="CV49" i="7"/>
  <c r="CW50" i="7"/>
  <c r="IK26" i="7"/>
  <c r="IJ25" i="7"/>
  <c r="MO8" i="9"/>
  <c r="MN7" i="9"/>
  <c r="NL3" i="9"/>
  <c r="NM3" i="9" s="1"/>
  <c r="NM4" i="9"/>
  <c r="DU46" i="7"/>
  <c r="DT45" i="7"/>
  <c r="KF17" i="7"/>
  <c r="KG18" i="7"/>
  <c r="HR28" i="7"/>
  <c r="HS29" i="7"/>
  <c r="HA32" i="9"/>
  <c r="GZ31" i="9"/>
  <c r="GO34" i="7"/>
  <c r="GN33" i="7"/>
  <c r="GB35" i="9"/>
  <c r="GC36" i="9"/>
  <c r="MH8" i="9"/>
  <c r="MI9" i="9"/>
  <c r="HU97" i="9"/>
  <c r="AU105" i="9" s="1"/>
  <c r="AU111" i="9" s="1"/>
  <c r="IA2" i="9"/>
  <c r="BV69" i="9"/>
  <c r="BU68" i="9"/>
  <c r="AH69" i="9"/>
  <c r="AG68" i="9"/>
  <c r="CD69" i="9"/>
  <c r="CC68" i="9"/>
  <c r="BN69" i="9"/>
  <c r="BM68" i="9"/>
  <c r="AS68" i="9"/>
  <c r="AT69" i="9"/>
  <c r="R69" i="9"/>
  <c r="Q68" i="9"/>
  <c r="Z69" i="9"/>
  <c r="Y68" i="9"/>
  <c r="BJ69" i="9"/>
  <c r="BI68" i="9"/>
  <c r="BB69" i="9"/>
  <c r="AY97" i="9" s="1"/>
  <c r="N105" i="9" s="1"/>
  <c r="N111" i="9" s="1"/>
  <c r="BA68" i="9"/>
  <c r="CM91" i="9"/>
  <c r="CP67" i="9" s="1"/>
  <c r="CK68" i="9"/>
  <c r="ER39" i="9"/>
  <c r="ES40" i="9"/>
  <c r="EO96" i="9" s="1"/>
  <c r="AG104" i="9" s="1"/>
  <c r="AG110" i="9" s="1"/>
  <c r="AP69" i="9"/>
  <c r="AO68" i="9"/>
  <c r="AL69" i="9"/>
  <c r="AK68" i="9"/>
  <c r="BY68" i="9"/>
  <c r="BZ69" i="9"/>
  <c r="BF69" i="9"/>
  <c r="BE68" i="9"/>
  <c r="U68" i="9"/>
  <c r="V69" i="9"/>
  <c r="AX69" i="9"/>
  <c r="AW68" i="9"/>
  <c r="BR69" i="9"/>
  <c r="BQ68" i="9"/>
  <c r="CG68" i="9"/>
  <c r="CH69" i="9"/>
  <c r="AD69" i="9"/>
  <c r="AC68" i="9"/>
  <c r="JU19" i="8"/>
  <c r="JT18" i="8"/>
  <c r="J70" i="8"/>
  <c r="G96" i="8" s="1"/>
  <c r="C104" i="8" s="1"/>
  <c r="C110" i="8" s="1"/>
  <c r="I69" i="8"/>
  <c r="HX26" i="8"/>
  <c r="HY27" i="8"/>
  <c r="FE39" i="8"/>
  <c r="FD38" i="8"/>
  <c r="EM41" i="8"/>
  <c r="EI96" i="8" s="1"/>
  <c r="AF104" i="8" s="1"/>
  <c r="AF110" i="8" s="1"/>
  <c r="EL40" i="8"/>
  <c r="BV68" i="8"/>
  <c r="BU67" i="8"/>
  <c r="Z68" i="8"/>
  <c r="Y67" i="8"/>
  <c r="FV34" i="8"/>
  <c r="FW35" i="8"/>
  <c r="FS96" i="8" s="1"/>
  <c r="AL104" i="8" s="1"/>
  <c r="AL110" i="8" s="1"/>
  <c r="ES40" i="8"/>
  <c r="EO96" i="8" s="1"/>
  <c r="AG104" i="8" s="1"/>
  <c r="AG110" i="8" s="1"/>
  <c r="ER39" i="8"/>
  <c r="R68" i="8"/>
  <c r="O96" i="8" s="1"/>
  <c r="E104" i="8" s="1"/>
  <c r="E110" i="8" s="1"/>
  <c r="Q67" i="8"/>
  <c r="AD68" i="8"/>
  <c r="AC67" i="8"/>
  <c r="CH68" i="8"/>
  <c r="CG67" i="8"/>
  <c r="AX68" i="8"/>
  <c r="AW67" i="8"/>
  <c r="BR68" i="8"/>
  <c r="BQ67" i="8"/>
  <c r="HO97" i="8"/>
  <c r="AT105" i="8" s="1"/>
  <c r="AT111" i="8" s="1"/>
  <c r="HU2" i="8"/>
  <c r="AP68" i="8"/>
  <c r="AO67" i="8"/>
  <c r="BZ68" i="8"/>
  <c r="BY67" i="8"/>
  <c r="MI7" i="8"/>
  <c r="MH6" i="8"/>
  <c r="MC8" i="8"/>
  <c r="MB7" i="8"/>
  <c r="BF68" i="8"/>
  <c r="BC97" i="8" s="1"/>
  <c r="O105" i="8" s="1"/>
  <c r="O111" i="8" s="1"/>
  <c r="BE67" i="8"/>
  <c r="AT68" i="8"/>
  <c r="AS67" i="8"/>
  <c r="EF41" i="8"/>
  <c r="EG42" i="8"/>
  <c r="EC96" i="8" s="1"/>
  <c r="AE104" i="8" s="1"/>
  <c r="AE110" i="8" s="1"/>
  <c r="CL68" i="8"/>
  <c r="CK67" i="8"/>
  <c r="V68" i="8"/>
  <c r="U67" i="8"/>
  <c r="CD68" i="8"/>
  <c r="CC67" i="8"/>
  <c r="AH68" i="8"/>
  <c r="AG67" i="8"/>
  <c r="BN68" i="8"/>
  <c r="BM67" i="8"/>
  <c r="KS14" i="8"/>
  <c r="KR13" i="8"/>
  <c r="AL68" i="8"/>
  <c r="AK67" i="8"/>
  <c r="LV8" i="8"/>
  <c r="LW9" i="8"/>
  <c r="BJ68" i="8"/>
  <c r="BI67" i="8"/>
  <c r="DO44" i="8"/>
  <c r="DN43" i="8"/>
  <c r="BB68" i="8"/>
  <c r="BA67" i="8"/>
  <c r="GC34" i="8"/>
  <c r="FY96" i="8" s="1"/>
  <c r="AM104" i="8" s="1"/>
  <c r="AM110" i="8" s="1"/>
  <c r="GB33" i="8"/>
  <c r="CP66" i="8"/>
  <c r="CQ67" i="8"/>
  <c r="Y68" i="7"/>
  <c r="Z69" i="7"/>
  <c r="CH69" i="7"/>
  <c r="CG68" i="7"/>
  <c r="BN69" i="7"/>
  <c r="BM68" i="7"/>
  <c r="BB69" i="7"/>
  <c r="AY97" i="7" s="1"/>
  <c r="N105" i="7" s="1"/>
  <c r="N111" i="7" s="1"/>
  <c r="BA68" i="7"/>
  <c r="R69" i="7"/>
  <c r="Q68" i="7"/>
  <c r="AL69" i="7"/>
  <c r="AK68" i="7"/>
  <c r="AT69" i="7"/>
  <c r="AS68" i="7"/>
  <c r="CM91" i="7"/>
  <c r="CP67" i="7" s="1"/>
  <c r="CK68" i="7"/>
  <c r="AX69" i="7"/>
  <c r="AW68" i="7"/>
  <c r="BE68" i="7"/>
  <c r="BF69" i="7"/>
  <c r="CD69" i="7"/>
  <c r="CC68" i="7"/>
  <c r="BU68" i="7"/>
  <c r="BV69" i="7"/>
  <c r="AO68" i="7"/>
  <c r="AP69" i="7"/>
  <c r="BZ69" i="7"/>
  <c r="BY68" i="7"/>
  <c r="HO97" i="7"/>
  <c r="AT105" i="7" s="1"/>
  <c r="AT111" i="7" s="1"/>
  <c r="HU2" i="7"/>
  <c r="V69" i="7"/>
  <c r="U68" i="7"/>
  <c r="BJ69" i="7"/>
  <c r="BI68" i="7"/>
  <c r="EF42" i="7"/>
  <c r="EG43" i="7"/>
  <c r="AH69" i="7"/>
  <c r="AG68" i="7"/>
  <c r="BR69" i="7"/>
  <c r="BQ68" i="7"/>
  <c r="AD69" i="7"/>
  <c r="AC68" i="7"/>
  <c r="FE40" i="6"/>
  <c r="FD39" i="6"/>
  <c r="V69" i="6"/>
  <c r="U68" i="6"/>
  <c r="NA6" i="6"/>
  <c r="MZ5" i="6"/>
  <c r="LE14" i="6"/>
  <c r="LD13" i="6"/>
  <c r="HY28" i="6"/>
  <c r="HX27" i="6"/>
  <c r="CV49" i="6"/>
  <c r="CW50" i="6"/>
  <c r="IE27" i="6"/>
  <c r="ID26" i="6"/>
  <c r="FJ38" i="6"/>
  <c r="FK39" i="6"/>
  <c r="DI48" i="6"/>
  <c r="DH47" i="6"/>
  <c r="AX62" i="6"/>
  <c r="AW61" i="6"/>
  <c r="BR57" i="6"/>
  <c r="BQ56" i="6"/>
  <c r="JC23" i="6"/>
  <c r="JB22" i="6"/>
  <c r="MN7" i="6"/>
  <c r="MO8" i="6"/>
  <c r="EL42" i="6"/>
  <c r="EM43" i="6"/>
  <c r="JI22" i="6"/>
  <c r="JH21" i="6"/>
  <c r="R70" i="6"/>
  <c r="Q69" i="6"/>
  <c r="F73" i="6"/>
  <c r="E72" i="6"/>
  <c r="AS62" i="6"/>
  <c r="AT63" i="6"/>
  <c r="EG44" i="6"/>
  <c r="EF43" i="6"/>
  <c r="CG52" i="6"/>
  <c r="CH53" i="6"/>
  <c r="M70" i="6"/>
  <c r="N71" i="6"/>
  <c r="HU97" i="6"/>
  <c r="AU105" i="6" s="1"/>
  <c r="AU111" i="6" s="1"/>
  <c r="IA2" i="6"/>
  <c r="BI58" i="6"/>
  <c r="BJ59" i="6"/>
  <c r="EY41" i="6"/>
  <c r="EX40" i="6"/>
  <c r="GC36" i="6"/>
  <c r="GB35" i="6"/>
  <c r="CL52" i="6"/>
  <c r="CK51" i="6"/>
  <c r="IJ25" i="6"/>
  <c r="IK26" i="6"/>
  <c r="NS3" i="6"/>
  <c r="ER41" i="6"/>
  <c r="ES42" i="6"/>
  <c r="AO63" i="6"/>
  <c r="AP64" i="6"/>
  <c r="J72" i="6"/>
  <c r="I71" i="6"/>
  <c r="IW24" i="6"/>
  <c r="IV23" i="6"/>
  <c r="LV10" i="6"/>
  <c r="LW11" i="6"/>
  <c r="AL65" i="6"/>
  <c r="AK64" i="6"/>
  <c r="KA19" i="6"/>
  <c r="JZ18" i="6"/>
  <c r="AC66" i="6"/>
  <c r="AD67" i="6"/>
  <c r="MT6" i="6"/>
  <c r="MU7" i="6"/>
  <c r="AH66" i="6"/>
  <c r="AG65" i="6"/>
  <c r="HM30" i="6"/>
  <c r="HL29" i="6"/>
  <c r="LK13" i="6"/>
  <c r="LJ12" i="6"/>
  <c r="KG18" i="6"/>
  <c r="KF17" i="6"/>
  <c r="BF60" i="6"/>
  <c r="BE59" i="6"/>
  <c r="MC10" i="6"/>
  <c r="MB9" i="6"/>
  <c r="MI9" i="6"/>
  <c r="MH8" i="6"/>
  <c r="AT105" i="6"/>
  <c r="AT111" i="6" s="1"/>
  <c r="EA45" i="6"/>
  <c r="DZ44" i="6"/>
  <c r="DC49" i="6"/>
  <c r="DB48" i="6"/>
  <c r="BA60" i="6"/>
  <c r="BB61" i="6"/>
  <c r="FP37" i="6"/>
  <c r="FQ38" i="6"/>
  <c r="GO34" i="6"/>
  <c r="GN33" i="6"/>
  <c r="BY54" i="6"/>
  <c r="BZ55" i="6"/>
  <c r="HR28" i="6"/>
  <c r="HS29" i="6"/>
  <c r="GI35" i="6"/>
  <c r="GH34" i="6"/>
  <c r="NG5" i="6"/>
  <c r="NF4" i="6"/>
  <c r="CD54" i="6"/>
  <c r="CC53" i="6"/>
  <c r="JT19" i="6"/>
  <c r="JU20" i="6"/>
  <c r="KL16" i="6"/>
  <c r="KM17" i="6"/>
  <c r="DN46" i="6"/>
  <c r="DO47" i="6"/>
  <c r="LP11" i="6"/>
  <c r="LQ12" i="6"/>
  <c r="GT32" i="6"/>
  <c r="GU33" i="6"/>
  <c r="BM57" i="6"/>
  <c r="BN58" i="6"/>
  <c r="NL3" i="6"/>
  <c r="NM4" i="6"/>
  <c r="Z68" i="6"/>
  <c r="Y67" i="6"/>
  <c r="JO21" i="6"/>
  <c r="JN20" i="6"/>
  <c r="IP24" i="6"/>
  <c r="IQ25" i="6"/>
  <c r="DT45" i="6"/>
  <c r="DU46" i="6"/>
  <c r="KX14" i="6"/>
  <c r="KY15" i="6"/>
  <c r="BU55" i="6"/>
  <c r="BV56" i="6"/>
  <c r="FW37" i="6"/>
  <c r="FV36" i="6"/>
  <c r="HG31" i="6"/>
  <c r="HF30" i="6"/>
  <c r="GZ31" i="6"/>
  <c r="HA32" i="6"/>
  <c r="KR15" i="6"/>
  <c r="KS16" i="6"/>
  <c r="CQ51" i="6"/>
  <c r="CP50" i="6"/>
  <c r="J74" i="1"/>
  <c r="F75" i="1"/>
  <c r="V72" i="1"/>
  <c r="CQ54" i="1"/>
  <c r="KM15" i="8" l="1"/>
  <c r="KL14" i="8"/>
  <c r="IQ24" i="9"/>
  <c r="IP23" i="9"/>
  <c r="KR14" i="9"/>
  <c r="KS15" i="9"/>
  <c r="KF16" i="8"/>
  <c r="KG17" i="8"/>
  <c r="EX39" i="8"/>
  <c r="EY40" i="8"/>
  <c r="MO7" i="8"/>
  <c r="MN6" i="8"/>
  <c r="HS28" i="8"/>
  <c r="HR27" i="8"/>
  <c r="KY14" i="8"/>
  <c r="KX13" i="8"/>
  <c r="JC22" i="8"/>
  <c r="JB21" i="8"/>
  <c r="GU32" i="8"/>
  <c r="GT31" i="8"/>
  <c r="HM29" i="8"/>
  <c r="HL28" i="8"/>
  <c r="HF29" i="8"/>
  <c r="HG30" i="8"/>
  <c r="GI34" i="8"/>
  <c r="GH33" i="8"/>
  <c r="DH46" i="8"/>
  <c r="DI47" i="8"/>
  <c r="ID25" i="8"/>
  <c r="IE26" i="8"/>
  <c r="FP36" i="8"/>
  <c r="FQ37" i="8"/>
  <c r="LQ11" i="8"/>
  <c r="LP10" i="8"/>
  <c r="MZ4" i="8"/>
  <c r="NA5" i="8"/>
  <c r="EA44" i="8"/>
  <c r="DZ43" i="8"/>
  <c r="LD12" i="8"/>
  <c r="LE13" i="8"/>
  <c r="KA18" i="8"/>
  <c r="JZ17" i="8"/>
  <c r="IK25" i="8"/>
  <c r="IJ24" i="8"/>
  <c r="IQ24" i="8"/>
  <c r="IP23" i="8"/>
  <c r="CW49" i="8"/>
  <c r="CV48" i="8"/>
  <c r="N70" i="8"/>
  <c r="M69" i="8"/>
  <c r="JH20" i="8"/>
  <c r="JI21" i="8"/>
  <c r="IW23" i="8"/>
  <c r="IV22" i="8"/>
  <c r="GO33" i="8"/>
  <c r="GN32" i="8"/>
  <c r="DU45" i="8"/>
  <c r="DT44" i="8"/>
  <c r="FJ37" i="8"/>
  <c r="FK38" i="8"/>
  <c r="NF3" i="8"/>
  <c r="NG3" i="8" s="1"/>
  <c r="NG4" i="8"/>
  <c r="HA31" i="8"/>
  <c r="GZ30" i="8"/>
  <c r="MT5" i="8"/>
  <c r="MU6" i="8"/>
  <c r="JO20" i="8"/>
  <c r="JN19" i="8"/>
  <c r="E71" i="8"/>
  <c r="F72" i="8"/>
  <c r="LJ11" i="8"/>
  <c r="LK12" i="8"/>
  <c r="GZ30" i="9"/>
  <c r="HA31" i="9"/>
  <c r="IK25" i="7"/>
  <c r="IJ24" i="7"/>
  <c r="F72" i="7"/>
  <c r="E71" i="7"/>
  <c r="MZ4" i="9"/>
  <c r="NA5" i="9"/>
  <c r="M69" i="9"/>
  <c r="N70" i="9"/>
  <c r="ES41" i="7"/>
  <c r="ER40" i="7"/>
  <c r="HR27" i="9"/>
  <c r="HS28" i="9"/>
  <c r="MT5" i="7"/>
  <c r="MU6" i="7"/>
  <c r="LQ11" i="7"/>
  <c r="LP10" i="7"/>
  <c r="HF29" i="9"/>
  <c r="HG30" i="9"/>
  <c r="DZ43" i="7"/>
  <c r="EA44" i="7"/>
  <c r="JZ17" i="9"/>
  <c r="KA18" i="9"/>
  <c r="KX13" i="9"/>
  <c r="KY14" i="9"/>
  <c r="FQ37" i="7"/>
  <c r="FP36" i="7"/>
  <c r="J71" i="7"/>
  <c r="I70" i="7"/>
  <c r="MI8" i="7"/>
  <c r="MH7" i="7"/>
  <c r="F72" i="9"/>
  <c r="E71" i="9"/>
  <c r="EY40" i="7"/>
  <c r="EX39" i="7"/>
  <c r="FV35" i="7"/>
  <c r="FW36" i="7"/>
  <c r="LK12" i="7"/>
  <c r="LJ11" i="7"/>
  <c r="LK12" i="9"/>
  <c r="LJ11" i="9"/>
  <c r="FD38" i="7"/>
  <c r="FE39" i="7"/>
  <c r="FP36" i="9"/>
  <c r="FQ37" i="9"/>
  <c r="GB34" i="9"/>
  <c r="GC35" i="9"/>
  <c r="KG17" i="7"/>
  <c r="KF16" i="7"/>
  <c r="FJ37" i="7"/>
  <c r="FK38" i="7"/>
  <c r="HM29" i="7"/>
  <c r="HL28" i="7"/>
  <c r="KL15" i="9"/>
  <c r="KM16" i="9"/>
  <c r="NF3" i="9"/>
  <c r="NG3" i="9" s="1"/>
  <c r="NG4" i="9"/>
  <c r="EL41" i="7"/>
  <c r="EM42" i="7"/>
  <c r="MN6" i="7"/>
  <c r="MO7" i="7"/>
  <c r="MU6" i="9"/>
  <c r="MT5" i="9"/>
  <c r="IV22" i="7"/>
  <c r="IW23" i="7"/>
  <c r="JH20" i="9"/>
  <c r="JI21" i="9"/>
  <c r="DO46" i="9"/>
  <c r="DN45" i="9"/>
  <c r="LV9" i="7"/>
  <c r="LW10" i="7"/>
  <c r="HG30" i="7"/>
  <c r="HF29" i="7"/>
  <c r="EX39" i="9"/>
  <c r="EY40" i="9"/>
  <c r="DB47" i="7"/>
  <c r="DC48" i="7"/>
  <c r="DI47" i="7"/>
  <c r="DH46" i="7"/>
  <c r="FE39" i="9"/>
  <c r="FD38" i="9"/>
  <c r="IJ24" i="9"/>
  <c r="IK25" i="9"/>
  <c r="N70" i="7"/>
  <c r="M69" i="7"/>
  <c r="GB34" i="7"/>
  <c r="GC35" i="7"/>
  <c r="JO20" i="7"/>
  <c r="JN19" i="7"/>
  <c r="GZ30" i="7"/>
  <c r="HA31" i="7"/>
  <c r="HL28" i="9"/>
  <c r="HM29" i="9"/>
  <c r="GO33" i="7"/>
  <c r="GN32" i="7"/>
  <c r="DT44" i="7"/>
  <c r="DU45" i="7"/>
  <c r="MO7" i="9"/>
  <c r="MN6" i="9"/>
  <c r="HX26" i="9"/>
  <c r="HY27" i="9"/>
  <c r="NG4" i="7"/>
  <c r="NF3" i="7"/>
  <c r="NG3" i="7" s="1"/>
  <c r="KR14" i="7"/>
  <c r="KS15" i="7"/>
  <c r="HY27" i="7"/>
  <c r="HX26" i="7"/>
  <c r="JB21" i="9"/>
  <c r="JC22" i="9"/>
  <c r="IP23" i="7"/>
  <c r="IQ24" i="7"/>
  <c r="LQ11" i="9"/>
  <c r="LP10" i="9"/>
  <c r="GO33" i="9"/>
  <c r="GN32" i="9"/>
  <c r="DT44" i="9"/>
  <c r="DU45" i="9"/>
  <c r="CV48" i="9"/>
  <c r="CW49" i="9"/>
  <c r="GU32" i="7"/>
  <c r="GT31" i="7"/>
  <c r="DC48" i="9"/>
  <c r="DB47" i="9"/>
  <c r="JU19" i="9"/>
  <c r="JT18" i="9"/>
  <c r="EL41" i="9"/>
  <c r="EM42" i="9"/>
  <c r="IW23" i="9"/>
  <c r="IV22" i="9"/>
  <c r="FK38" i="9"/>
  <c r="FJ37" i="9"/>
  <c r="GI34" i="9"/>
  <c r="GH33" i="9"/>
  <c r="JH20" i="7"/>
  <c r="JI21" i="7"/>
  <c r="IE26" i="9"/>
  <c r="ID25" i="9"/>
  <c r="DZ43" i="9"/>
  <c r="EA44" i="9"/>
  <c r="LV9" i="9"/>
  <c r="LW10" i="9"/>
  <c r="JO20" i="9"/>
  <c r="JN19" i="9"/>
  <c r="KM16" i="7"/>
  <c r="KL15" i="7"/>
  <c r="MI8" i="9"/>
  <c r="MH7" i="9"/>
  <c r="HS28" i="7"/>
  <c r="HR27" i="7"/>
  <c r="CW49" i="7"/>
  <c r="CV48" i="7"/>
  <c r="NA5" i="7"/>
  <c r="MZ4" i="7"/>
  <c r="LE13" i="7"/>
  <c r="LD12" i="7"/>
  <c r="JC22" i="7"/>
  <c r="JB21" i="7"/>
  <c r="EG43" i="9"/>
  <c r="EF42" i="9"/>
  <c r="DI47" i="9"/>
  <c r="DH46" i="9"/>
  <c r="DB46" i="8"/>
  <c r="DC47" i="8"/>
  <c r="CY96" i="8" s="1"/>
  <c r="Z104" i="8" s="1"/>
  <c r="Z110" i="8" s="1"/>
  <c r="MB8" i="7"/>
  <c r="MC9" i="7"/>
  <c r="KX13" i="7"/>
  <c r="KY14" i="7"/>
  <c r="KF16" i="9"/>
  <c r="KG17" i="9"/>
  <c r="DO46" i="7"/>
  <c r="DN45" i="7"/>
  <c r="GI34" i="7"/>
  <c r="GH33" i="7"/>
  <c r="MC9" i="9"/>
  <c r="MB8" i="9"/>
  <c r="ID25" i="7"/>
  <c r="IE26" i="7"/>
  <c r="FV35" i="9"/>
  <c r="FW36" i="9"/>
  <c r="J71" i="9"/>
  <c r="I70" i="9"/>
  <c r="LD12" i="9"/>
  <c r="LE13" i="9"/>
  <c r="GT31" i="9"/>
  <c r="GU32" i="9"/>
  <c r="KA18" i="7"/>
  <c r="JZ17" i="7"/>
  <c r="JT18" i="7"/>
  <c r="JU19" i="7"/>
  <c r="AC67" i="9"/>
  <c r="AD68" i="9"/>
  <c r="BQ67" i="9"/>
  <c r="BR68" i="9"/>
  <c r="AX68" i="9"/>
  <c r="AW67" i="9"/>
  <c r="AK67" i="9"/>
  <c r="AL68" i="9"/>
  <c r="AP68" i="9"/>
  <c r="AO67" i="9"/>
  <c r="BA67" i="9"/>
  <c r="BB68" i="9"/>
  <c r="CG67" i="9"/>
  <c r="CH68" i="9"/>
  <c r="ES39" i="9"/>
  <c r="ER38" i="9"/>
  <c r="BI67" i="9"/>
  <c r="BJ68" i="9"/>
  <c r="Y67" i="9"/>
  <c r="Z68" i="9"/>
  <c r="AG67" i="9"/>
  <c r="AH68" i="9"/>
  <c r="IA97" i="9"/>
  <c r="AV105" i="9" s="1"/>
  <c r="AV111" i="9" s="1"/>
  <c r="IG2" i="9"/>
  <c r="BE67" i="9"/>
  <c r="BF68" i="9"/>
  <c r="BC97" i="9" s="1"/>
  <c r="O105" i="9" s="1"/>
  <c r="O111" i="9" s="1"/>
  <c r="CK67" i="9"/>
  <c r="CL68" i="9"/>
  <c r="AS67" i="9"/>
  <c r="AT68" i="9"/>
  <c r="U67" i="9"/>
  <c r="V68" i="9"/>
  <c r="BY67" i="9"/>
  <c r="BZ68" i="9"/>
  <c r="CQ67" i="9"/>
  <c r="CP66" i="9"/>
  <c r="R68" i="9"/>
  <c r="O96" i="9" s="1"/>
  <c r="E104" i="9" s="1"/>
  <c r="E110" i="9" s="1"/>
  <c r="Q67" i="9"/>
  <c r="BM67" i="9"/>
  <c r="BN68" i="9"/>
  <c r="CD68" i="9"/>
  <c r="CC67" i="9"/>
  <c r="BV68" i="9"/>
  <c r="BU67" i="9"/>
  <c r="I68" i="8"/>
  <c r="J69" i="8"/>
  <c r="JT17" i="8"/>
  <c r="JU18" i="8"/>
  <c r="FD37" i="8"/>
  <c r="FE38" i="8"/>
  <c r="FA96" i="8" s="1"/>
  <c r="AI104" i="8" s="1"/>
  <c r="AI110" i="8" s="1"/>
  <c r="HX25" i="8"/>
  <c r="HY26" i="8"/>
  <c r="HU96" i="8" s="1"/>
  <c r="AU104" i="8" s="1"/>
  <c r="AU110" i="8" s="1"/>
  <c r="CP65" i="8"/>
  <c r="CQ66" i="8"/>
  <c r="EG41" i="8"/>
  <c r="EF40" i="8"/>
  <c r="BR67" i="8"/>
  <c r="BQ66" i="8"/>
  <c r="AX67" i="8"/>
  <c r="AW66" i="8"/>
  <c r="CH67" i="8"/>
  <c r="CG66" i="8"/>
  <c r="R67" i="8"/>
  <c r="Q66" i="8"/>
  <c r="ER38" i="8"/>
  <c r="ES39" i="8"/>
  <c r="Z67" i="8"/>
  <c r="Y66" i="8"/>
  <c r="DN42" i="8"/>
  <c r="DO43" i="8"/>
  <c r="AH67" i="8"/>
  <c r="AG66" i="8"/>
  <c r="CL67" i="8"/>
  <c r="CK66" i="8"/>
  <c r="BF67" i="8"/>
  <c r="BE66" i="8"/>
  <c r="MI6" i="8"/>
  <c r="MH5" i="8"/>
  <c r="AP67" i="8"/>
  <c r="AO66" i="8"/>
  <c r="FV33" i="8"/>
  <c r="FW34" i="8"/>
  <c r="LW8" i="8"/>
  <c r="LV7" i="8"/>
  <c r="AD67" i="8"/>
  <c r="AC66" i="8"/>
  <c r="BV67" i="8"/>
  <c r="BU66" i="8"/>
  <c r="EM40" i="8"/>
  <c r="EL39" i="8"/>
  <c r="GC33" i="8"/>
  <c r="GB32" i="8"/>
  <c r="BB67" i="8"/>
  <c r="BA66" i="8"/>
  <c r="BJ67" i="8"/>
  <c r="BG97" i="8" s="1"/>
  <c r="P105" i="8" s="1"/>
  <c r="P111" i="8" s="1"/>
  <c r="BI66" i="8"/>
  <c r="AL67" i="8"/>
  <c r="AK66" i="8"/>
  <c r="KR12" i="8"/>
  <c r="KS13" i="8"/>
  <c r="BN67" i="8"/>
  <c r="BM66" i="8"/>
  <c r="CD67" i="8"/>
  <c r="CC66" i="8"/>
  <c r="V67" i="8"/>
  <c r="S96" i="8" s="1"/>
  <c r="F104" i="8" s="1"/>
  <c r="F110" i="8" s="1"/>
  <c r="U66" i="8"/>
  <c r="AT67" i="8"/>
  <c r="AS66" i="8"/>
  <c r="MC7" i="8"/>
  <c r="MB6" i="8"/>
  <c r="BZ67" i="8"/>
  <c r="BY66" i="8"/>
  <c r="HU97" i="8"/>
  <c r="AU105" i="8" s="1"/>
  <c r="AU111" i="8" s="1"/>
  <c r="IA2" i="8"/>
  <c r="AL68" i="7"/>
  <c r="AK67" i="7"/>
  <c r="Q67" i="7"/>
  <c r="R68" i="7"/>
  <c r="O96" i="7" s="1"/>
  <c r="E104" i="7" s="1"/>
  <c r="E110" i="7" s="1"/>
  <c r="BM67" i="7"/>
  <c r="BN68" i="7"/>
  <c r="AC67" i="7"/>
  <c r="AD68" i="7"/>
  <c r="AG67" i="7"/>
  <c r="AH68" i="7"/>
  <c r="BI67" i="7"/>
  <c r="BJ68" i="7"/>
  <c r="BU67" i="7"/>
  <c r="BV68" i="7"/>
  <c r="BE67" i="7"/>
  <c r="BF68" i="7"/>
  <c r="BC97" i="7" s="1"/>
  <c r="O105" i="7" s="1"/>
  <c r="O111" i="7" s="1"/>
  <c r="Y67" i="7"/>
  <c r="Z68" i="7"/>
  <c r="BY67" i="7"/>
  <c r="BZ68" i="7"/>
  <c r="CC67" i="7"/>
  <c r="CD68" i="7"/>
  <c r="AW67" i="7"/>
  <c r="AX68" i="7"/>
  <c r="CK67" i="7"/>
  <c r="CL68" i="7"/>
  <c r="AS67" i="7"/>
  <c r="AT68" i="7"/>
  <c r="BB68" i="7"/>
  <c r="BA67" i="7"/>
  <c r="CH68" i="7"/>
  <c r="CG67" i="7"/>
  <c r="EF41" i="7"/>
  <c r="EG42" i="7"/>
  <c r="EC96" i="7" s="1"/>
  <c r="AE104" i="7" s="1"/>
  <c r="AE110" i="7" s="1"/>
  <c r="V68" i="7"/>
  <c r="U67" i="7"/>
  <c r="HU97" i="7"/>
  <c r="AU105" i="7" s="1"/>
  <c r="AU111" i="7" s="1"/>
  <c r="IA2" i="7"/>
  <c r="BR68" i="7"/>
  <c r="BQ67" i="7"/>
  <c r="AO67" i="7"/>
  <c r="AP68" i="7"/>
  <c r="CQ67" i="7"/>
  <c r="CP66" i="7"/>
  <c r="Y66" i="6"/>
  <c r="Z67" i="6"/>
  <c r="GI34" i="6"/>
  <c r="GH33" i="6"/>
  <c r="DC48" i="6"/>
  <c r="DB47" i="6"/>
  <c r="AC65" i="6"/>
  <c r="AD66" i="6"/>
  <c r="R69" i="6"/>
  <c r="Q68" i="6"/>
  <c r="AX61" i="6"/>
  <c r="AW60" i="6"/>
  <c r="U67" i="6"/>
  <c r="V68" i="6"/>
  <c r="BM56" i="6"/>
  <c r="BN57" i="6"/>
  <c r="LQ11" i="6"/>
  <c r="LP10" i="6"/>
  <c r="KL15" i="6"/>
  <c r="KM16" i="6"/>
  <c r="BZ54" i="6"/>
  <c r="BY53" i="6"/>
  <c r="FQ37" i="6"/>
  <c r="FP36" i="6"/>
  <c r="MC9" i="6"/>
  <c r="MB8" i="6"/>
  <c r="KF16" i="6"/>
  <c r="KG17" i="6"/>
  <c r="HM29" i="6"/>
  <c r="HL28" i="6"/>
  <c r="KA18" i="6"/>
  <c r="JZ17" i="6"/>
  <c r="J71" i="6"/>
  <c r="I70" i="6"/>
  <c r="GC35" i="6"/>
  <c r="GB34" i="6"/>
  <c r="CG51" i="6"/>
  <c r="CH52" i="6"/>
  <c r="AS61" i="6"/>
  <c r="AT62" i="6"/>
  <c r="EM42" i="6"/>
  <c r="EL41" i="6"/>
  <c r="FJ37" i="6"/>
  <c r="FK38" i="6"/>
  <c r="CV48" i="6"/>
  <c r="CW49" i="6"/>
  <c r="FW36" i="6"/>
  <c r="FV35" i="6"/>
  <c r="AP63" i="6"/>
  <c r="AO62" i="6"/>
  <c r="LE13" i="6"/>
  <c r="LD12" i="6"/>
  <c r="HA31" i="6"/>
  <c r="GZ30" i="6"/>
  <c r="KY14" i="6"/>
  <c r="KX13" i="6"/>
  <c r="JN19" i="6"/>
  <c r="JO20" i="6"/>
  <c r="NF3" i="6"/>
  <c r="NG4" i="6"/>
  <c r="GN32" i="6"/>
  <c r="GO33" i="6"/>
  <c r="EA44" i="6"/>
  <c r="DZ43" i="6"/>
  <c r="MU6" i="6"/>
  <c r="MT5" i="6"/>
  <c r="LW10" i="6"/>
  <c r="LV9" i="6"/>
  <c r="ES41" i="6"/>
  <c r="ER40" i="6"/>
  <c r="IJ24" i="6"/>
  <c r="IK25" i="6"/>
  <c r="BJ58" i="6"/>
  <c r="BI57" i="6"/>
  <c r="EF42" i="6"/>
  <c r="EG43" i="6"/>
  <c r="F72" i="6"/>
  <c r="E71" i="6"/>
  <c r="JI21" i="6"/>
  <c r="JH20" i="6"/>
  <c r="BR56" i="6"/>
  <c r="BQ55" i="6"/>
  <c r="DH46" i="6"/>
  <c r="DI47" i="6"/>
  <c r="ID25" i="6"/>
  <c r="IE26" i="6"/>
  <c r="HY27" i="6"/>
  <c r="HX26" i="6"/>
  <c r="NA5" i="6"/>
  <c r="MZ4" i="6"/>
  <c r="FD38" i="6"/>
  <c r="FE39" i="6"/>
  <c r="CQ50" i="6"/>
  <c r="CP49" i="6"/>
  <c r="CD53" i="6"/>
  <c r="CC52" i="6"/>
  <c r="JC22" i="6"/>
  <c r="JB21" i="6"/>
  <c r="IQ24" i="6"/>
  <c r="IP23" i="6"/>
  <c r="HG30" i="6"/>
  <c r="HF29" i="6"/>
  <c r="KR14" i="6"/>
  <c r="KS15" i="6"/>
  <c r="BV55" i="6"/>
  <c r="BU54" i="6"/>
  <c r="DU45" i="6"/>
  <c r="DT44" i="6"/>
  <c r="NM3" i="6"/>
  <c r="GT31" i="6"/>
  <c r="GU32" i="6"/>
  <c r="DN45" i="6"/>
  <c r="DO46" i="6"/>
  <c r="JU19" i="6"/>
  <c r="JT18" i="6"/>
  <c r="HR27" i="6"/>
  <c r="HS28" i="6"/>
  <c r="BB60" i="6"/>
  <c r="BA59" i="6"/>
  <c r="MH7" i="6"/>
  <c r="MI8" i="6"/>
  <c r="BF59" i="6"/>
  <c r="BE58" i="6"/>
  <c r="LJ11" i="6"/>
  <c r="LK12" i="6"/>
  <c r="AG64" i="6"/>
  <c r="AH65" i="6"/>
  <c r="AL64" i="6"/>
  <c r="AK63" i="6"/>
  <c r="IW23" i="6"/>
  <c r="IV22" i="6"/>
  <c r="CL51" i="6"/>
  <c r="CK50" i="6"/>
  <c r="EY40" i="6"/>
  <c r="EX39" i="6"/>
  <c r="IA97" i="6"/>
  <c r="AV105" i="6" s="1"/>
  <c r="AV111" i="6" s="1"/>
  <c r="IG2" i="6"/>
  <c r="N70" i="6"/>
  <c r="M69" i="6"/>
  <c r="MN6" i="6"/>
  <c r="MO7" i="6"/>
  <c r="J73" i="1"/>
  <c r="F74" i="1"/>
  <c r="V71" i="1"/>
  <c r="CQ53" i="1"/>
  <c r="KM14" i="8" l="1"/>
  <c r="KL13" i="8"/>
  <c r="IQ23" i="9"/>
  <c r="IP22" i="9"/>
  <c r="JO19" i="8"/>
  <c r="JN18" i="8"/>
  <c r="GZ29" i="8"/>
  <c r="HA30" i="8"/>
  <c r="GW96" i="8" s="1"/>
  <c r="AQ104" i="8" s="1"/>
  <c r="AQ110" i="8" s="1"/>
  <c r="GO32" i="8"/>
  <c r="GK96" i="8" s="1"/>
  <c r="AO104" i="8" s="1"/>
  <c r="AO110" i="8" s="1"/>
  <c r="GN31" i="8"/>
  <c r="CV47" i="8"/>
  <c r="CW48" i="8"/>
  <c r="CS96" i="8" s="1"/>
  <c r="Y104" i="8" s="1"/>
  <c r="Y110" i="8" s="1"/>
  <c r="IK24" i="8"/>
  <c r="IJ23" i="8"/>
  <c r="GU31" i="8"/>
  <c r="GQ96" i="8" s="1"/>
  <c r="AP104" i="8" s="1"/>
  <c r="AP110" i="8" s="1"/>
  <c r="GT30" i="8"/>
  <c r="KX12" i="8"/>
  <c r="KY13" i="8"/>
  <c r="MN5" i="8"/>
  <c r="MO6" i="8"/>
  <c r="LK11" i="8"/>
  <c r="LJ10" i="8"/>
  <c r="FK37" i="8"/>
  <c r="FG96" i="8" s="1"/>
  <c r="AJ104" i="8" s="1"/>
  <c r="AJ110" i="8" s="1"/>
  <c r="FJ36" i="8"/>
  <c r="JI20" i="8"/>
  <c r="JH19" i="8"/>
  <c r="LE12" i="8"/>
  <c r="LD11" i="8"/>
  <c r="NA4" i="8"/>
  <c r="MZ3" i="8"/>
  <c r="NA3" i="8" s="1"/>
  <c r="FP35" i="8"/>
  <c r="FQ36" i="8"/>
  <c r="FM96" i="8" s="1"/>
  <c r="AK104" i="8" s="1"/>
  <c r="AK110" i="8" s="1"/>
  <c r="DH45" i="8"/>
  <c r="DI46" i="8"/>
  <c r="DE96" i="8" s="1"/>
  <c r="AA104" i="8" s="1"/>
  <c r="AA110" i="8" s="1"/>
  <c r="HG29" i="8"/>
  <c r="HC96" i="8" s="1"/>
  <c r="AR104" i="8" s="1"/>
  <c r="AR110" i="8" s="1"/>
  <c r="HF28" i="8"/>
  <c r="KG16" i="8"/>
  <c r="KF15" i="8"/>
  <c r="DU44" i="8"/>
  <c r="DQ96" i="8" s="1"/>
  <c r="AC104" i="8" s="1"/>
  <c r="AC110" i="8" s="1"/>
  <c r="DT43" i="8"/>
  <c r="IV21" i="8"/>
  <c r="IW22" i="8"/>
  <c r="M68" i="8"/>
  <c r="N69" i="8"/>
  <c r="K96" i="8" s="1"/>
  <c r="D104" i="8" s="1"/>
  <c r="D110" i="8" s="1"/>
  <c r="IP22" i="8"/>
  <c r="IQ23" i="8"/>
  <c r="KA17" i="8"/>
  <c r="JZ16" i="8"/>
  <c r="DZ42" i="8"/>
  <c r="EA43" i="8"/>
  <c r="DW96" i="8" s="1"/>
  <c r="AD104" i="8" s="1"/>
  <c r="AD110" i="8" s="1"/>
  <c r="LP9" i="8"/>
  <c r="LQ10" i="8"/>
  <c r="GH32" i="8"/>
  <c r="GI33" i="8"/>
  <c r="GE96" i="8" s="1"/>
  <c r="AN104" i="8" s="1"/>
  <c r="AN110" i="8" s="1"/>
  <c r="HM28" i="8"/>
  <c r="HI96" i="8" s="1"/>
  <c r="AS104" i="8" s="1"/>
  <c r="AS110" i="8" s="1"/>
  <c r="HL27" i="8"/>
  <c r="JB20" i="8"/>
  <c r="JC21" i="8"/>
  <c r="HS27" i="8"/>
  <c r="HO96" i="8" s="1"/>
  <c r="AT104" i="8" s="1"/>
  <c r="AT110" i="8" s="1"/>
  <c r="HR26" i="8"/>
  <c r="F71" i="8"/>
  <c r="C96" i="8" s="1"/>
  <c r="B104" i="8" s="1"/>
  <c r="B110" i="8" s="1"/>
  <c r="E70" i="8"/>
  <c r="MU5" i="8"/>
  <c r="MT4" i="8"/>
  <c r="IE25" i="8"/>
  <c r="IA96" i="8" s="1"/>
  <c r="AV104" i="8" s="1"/>
  <c r="AV110" i="8" s="1"/>
  <c r="ID24" i="8"/>
  <c r="EX38" i="8"/>
  <c r="EY39" i="8"/>
  <c r="EU96" i="8" s="1"/>
  <c r="AH104" i="8" s="1"/>
  <c r="AH110" i="8" s="1"/>
  <c r="KS14" i="9"/>
  <c r="KR13" i="9"/>
  <c r="JZ16" i="7"/>
  <c r="KA17" i="7"/>
  <c r="MC8" i="9"/>
  <c r="MB7" i="9"/>
  <c r="DO45" i="7"/>
  <c r="DK96" i="7" s="1"/>
  <c r="AB104" i="7" s="1"/>
  <c r="AB110" i="7" s="1"/>
  <c r="DN44" i="7"/>
  <c r="EG42" i="9"/>
  <c r="EC96" i="9" s="1"/>
  <c r="AE104" i="9" s="1"/>
  <c r="AE110" i="9" s="1"/>
  <c r="EF41" i="9"/>
  <c r="LE12" i="7"/>
  <c r="LD11" i="7"/>
  <c r="CW48" i="7"/>
  <c r="CS96" i="7" s="1"/>
  <c r="Y104" i="7" s="1"/>
  <c r="Y110" i="7" s="1"/>
  <c r="CV47" i="7"/>
  <c r="MI7" i="9"/>
  <c r="MH6" i="9"/>
  <c r="JO19" i="9"/>
  <c r="JN18" i="9"/>
  <c r="FJ36" i="9"/>
  <c r="FK37" i="9"/>
  <c r="FG96" i="9" s="1"/>
  <c r="AJ104" i="9" s="1"/>
  <c r="AJ110" i="9" s="1"/>
  <c r="DC47" i="9"/>
  <c r="CY96" i="9" s="1"/>
  <c r="Z104" i="9" s="1"/>
  <c r="Z110" i="9" s="1"/>
  <c r="DB46" i="9"/>
  <c r="GN31" i="9"/>
  <c r="GO32" i="9"/>
  <c r="GK96" i="9" s="1"/>
  <c r="AO104" i="9" s="1"/>
  <c r="AO110" i="9" s="1"/>
  <c r="HY26" i="7"/>
  <c r="HU96" i="7" s="1"/>
  <c r="AU104" i="7" s="1"/>
  <c r="AU110" i="7" s="1"/>
  <c r="HX25" i="7"/>
  <c r="MO6" i="9"/>
  <c r="MN5" i="9"/>
  <c r="GN31" i="7"/>
  <c r="GO32" i="7"/>
  <c r="GK96" i="7" s="1"/>
  <c r="AO104" i="7" s="1"/>
  <c r="AO110" i="7" s="1"/>
  <c r="DI46" i="7"/>
  <c r="DE96" i="7" s="1"/>
  <c r="AA104" i="7" s="1"/>
  <c r="AA110" i="7" s="1"/>
  <c r="DH45" i="7"/>
  <c r="MT4" i="9"/>
  <c r="MU5" i="9"/>
  <c r="LK11" i="7"/>
  <c r="LJ10" i="7"/>
  <c r="EY39" i="7"/>
  <c r="EU96" i="7" s="1"/>
  <c r="AH104" i="7" s="1"/>
  <c r="AH110" i="7" s="1"/>
  <c r="EX38" i="7"/>
  <c r="MI7" i="7"/>
  <c r="MH6" i="7"/>
  <c r="FP35" i="7"/>
  <c r="FQ36" i="7"/>
  <c r="FM96" i="7" s="1"/>
  <c r="AK104" i="7" s="1"/>
  <c r="AK110" i="7" s="1"/>
  <c r="ER39" i="7"/>
  <c r="ES40" i="7"/>
  <c r="EO96" i="7" s="1"/>
  <c r="AG104" i="7" s="1"/>
  <c r="AG110" i="7" s="1"/>
  <c r="IJ23" i="7"/>
  <c r="IK24" i="7"/>
  <c r="LE12" i="9"/>
  <c r="LD11" i="9"/>
  <c r="FW35" i="9"/>
  <c r="FS96" i="9" s="1"/>
  <c r="AL104" i="9" s="1"/>
  <c r="AL110" i="9" s="1"/>
  <c r="FV34" i="9"/>
  <c r="KY13" i="7"/>
  <c r="KX12" i="7"/>
  <c r="DB45" i="8"/>
  <c r="DC46" i="8"/>
  <c r="EA43" i="9"/>
  <c r="DW96" i="9" s="1"/>
  <c r="AD104" i="9" s="1"/>
  <c r="AD110" i="9" s="1"/>
  <c r="DZ42" i="9"/>
  <c r="JI20" i="7"/>
  <c r="JH19" i="7"/>
  <c r="EL40" i="9"/>
  <c r="EM41" i="9"/>
  <c r="EI96" i="9" s="1"/>
  <c r="AF104" i="9" s="1"/>
  <c r="AF110" i="9" s="1"/>
  <c r="CW48" i="9"/>
  <c r="CS96" i="9" s="1"/>
  <c r="Y104" i="9" s="1"/>
  <c r="Y110" i="9" s="1"/>
  <c r="CV47" i="9"/>
  <c r="IP22" i="7"/>
  <c r="IQ23" i="7"/>
  <c r="HA30" i="7"/>
  <c r="GW96" i="7" s="1"/>
  <c r="AQ104" i="7" s="1"/>
  <c r="AQ110" i="7" s="1"/>
  <c r="GZ29" i="7"/>
  <c r="GC34" i="7"/>
  <c r="FY96" i="7" s="1"/>
  <c r="AM104" i="7" s="1"/>
  <c r="AM110" i="7" s="1"/>
  <c r="GB33" i="7"/>
  <c r="IJ23" i="9"/>
  <c r="IK24" i="9"/>
  <c r="EY39" i="9"/>
  <c r="EU96" i="9" s="1"/>
  <c r="AH104" i="9" s="1"/>
  <c r="AH110" i="9" s="1"/>
  <c r="EX38" i="9"/>
  <c r="LW9" i="7"/>
  <c r="LV8" i="7"/>
  <c r="JH19" i="9"/>
  <c r="JI20" i="9"/>
  <c r="EL40" i="7"/>
  <c r="EM41" i="7"/>
  <c r="EI96" i="7" s="1"/>
  <c r="AF104" i="7" s="1"/>
  <c r="AF110" i="7" s="1"/>
  <c r="KL14" i="9"/>
  <c r="KM15" i="9"/>
  <c r="FK37" i="7"/>
  <c r="FG96" i="7" s="1"/>
  <c r="AJ104" i="7" s="1"/>
  <c r="AJ110" i="7" s="1"/>
  <c r="FJ36" i="7"/>
  <c r="GC34" i="9"/>
  <c r="FY96" i="9" s="1"/>
  <c r="AM104" i="9" s="1"/>
  <c r="AM110" i="9" s="1"/>
  <c r="GB33" i="9"/>
  <c r="FD37" i="7"/>
  <c r="FE38" i="7"/>
  <c r="FA96" i="7" s="1"/>
  <c r="AI104" i="7" s="1"/>
  <c r="AI110" i="7" s="1"/>
  <c r="JZ16" i="9"/>
  <c r="KA17" i="9"/>
  <c r="HF28" i="9"/>
  <c r="HG29" i="9"/>
  <c r="HC96" i="9" s="1"/>
  <c r="AR104" i="9" s="1"/>
  <c r="AR110" i="9" s="1"/>
  <c r="MU5" i="7"/>
  <c r="MT4" i="7"/>
  <c r="MZ3" i="9"/>
  <c r="NA3" i="9" s="1"/>
  <c r="NA4" i="9"/>
  <c r="J70" i="9"/>
  <c r="G96" i="9" s="1"/>
  <c r="C104" i="9" s="1"/>
  <c r="C110" i="9" s="1"/>
  <c r="I69" i="9"/>
  <c r="GI33" i="7"/>
  <c r="GE96" i="7" s="1"/>
  <c r="AN104" i="7" s="1"/>
  <c r="AN110" i="7" s="1"/>
  <c r="GH32" i="7"/>
  <c r="DI46" i="9"/>
  <c r="DE96" i="9" s="1"/>
  <c r="AA104" i="9" s="1"/>
  <c r="AA110" i="9" s="1"/>
  <c r="DH45" i="9"/>
  <c r="JC21" i="7"/>
  <c r="JB20" i="7"/>
  <c r="NA4" i="7"/>
  <c r="MZ3" i="7"/>
  <c r="NA3" i="7" s="1"/>
  <c r="HS27" i="7"/>
  <c r="HO96" i="7" s="1"/>
  <c r="AT104" i="7" s="1"/>
  <c r="AT110" i="7" s="1"/>
  <c r="HR26" i="7"/>
  <c r="KL14" i="7"/>
  <c r="KM15" i="7"/>
  <c r="ID24" i="9"/>
  <c r="IE25" i="9"/>
  <c r="IA96" i="9" s="1"/>
  <c r="AV104" i="9" s="1"/>
  <c r="AV110" i="9" s="1"/>
  <c r="GH32" i="9"/>
  <c r="GI33" i="9"/>
  <c r="GE96" i="9" s="1"/>
  <c r="AN104" i="9" s="1"/>
  <c r="AN110" i="9" s="1"/>
  <c r="IV21" i="9"/>
  <c r="IW22" i="9"/>
  <c r="JT17" i="9"/>
  <c r="JU18" i="9"/>
  <c r="GT30" i="7"/>
  <c r="GU31" i="7"/>
  <c r="GQ96" i="7" s="1"/>
  <c r="AP104" i="7" s="1"/>
  <c r="AP110" i="7" s="1"/>
  <c r="LP9" i="9"/>
  <c r="LQ10" i="9"/>
  <c r="JO19" i="7"/>
  <c r="JN18" i="7"/>
  <c r="N69" i="7"/>
  <c r="K96" i="7" s="1"/>
  <c r="D104" i="7" s="1"/>
  <c r="D110" i="7" s="1"/>
  <c r="M68" i="7"/>
  <c r="FE38" i="9"/>
  <c r="FA96" i="9" s="1"/>
  <c r="AI104" i="9" s="1"/>
  <c r="AI110" i="9" s="1"/>
  <c r="FD37" i="9"/>
  <c r="HG29" i="7"/>
  <c r="HC96" i="7" s="1"/>
  <c r="AR104" i="7" s="1"/>
  <c r="AR110" i="7" s="1"/>
  <c r="HF28" i="7"/>
  <c r="DO45" i="9"/>
  <c r="DK96" i="9" s="1"/>
  <c r="AB104" i="9" s="1"/>
  <c r="AB110" i="9" s="1"/>
  <c r="DN44" i="9"/>
  <c r="HL27" i="7"/>
  <c r="HM28" i="7"/>
  <c r="HI96" i="7" s="1"/>
  <c r="AS104" i="7" s="1"/>
  <c r="AS110" i="7" s="1"/>
  <c r="KF15" i="7"/>
  <c r="KG16" i="7"/>
  <c r="LJ10" i="9"/>
  <c r="LK11" i="9"/>
  <c r="F71" i="9"/>
  <c r="C96" i="9" s="1"/>
  <c r="B104" i="9" s="1"/>
  <c r="B110" i="9" s="1"/>
  <c r="E70" i="9"/>
  <c r="J70" i="7"/>
  <c r="G96" i="7" s="1"/>
  <c r="C104" i="7" s="1"/>
  <c r="C110" i="7" s="1"/>
  <c r="I69" i="7"/>
  <c r="LQ10" i="7"/>
  <c r="LP9" i="7"/>
  <c r="F71" i="7"/>
  <c r="C96" i="7" s="1"/>
  <c r="B104" i="7" s="1"/>
  <c r="B110" i="7" s="1"/>
  <c r="E70" i="7"/>
  <c r="JU18" i="7"/>
  <c r="JT17" i="7"/>
  <c r="GU31" i="9"/>
  <c r="GQ96" i="9" s="1"/>
  <c r="AP104" i="9" s="1"/>
  <c r="AP110" i="9" s="1"/>
  <c r="GT30" i="9"/>
  <c r="IE25" i="7"/>
  <c r="IA96" i="7" s="1"/>
  <c r="AV104" i="7" s="1"/>
  <c r="AV110" i="7" s="1"/>
  <c r="ID24" i="7"/>
  <c r="KG16" i="9"/>
  <c r="KF15" i="9"/>
  <c r="MB7" i="7"/>
  <c r="MC8" i="7"/>
  <c r="LW9" i="9"/>
  <c r="LV8" i="9"/>
  <c r="DT43" i="9"/>
  <c r="DU44" i="9"/>
  <c r="DQ96" i="9" s="1"/>
  <c r="AC104" i="9" s="1"/>
  <c r="AC110" i="9" s="1"/>
  <c r="JB20" i="9"/>
  <c r="JC21" i="9"/>
  <c r="KR13" i="7"/>
  <c r="KS14" i="7"/>
  <c r="HY26" i="9"/>
  <c r="HU96" i="9" s="1"/>
  <c r="AU104" i="9" s="1"/>
  <c r="AU110" i="9" s="1"/>
  <c r="HX25" i="9"/>
  <c r="DU44" i="7"/>
  <c r="DQ96" i="7" s="1"/>
  <c r="AC104" i="7" s="1"/>
  <c r="AC110" i="7" s="1"/>
  <c r="DT43" i="7"/>
  <c r="HL27" i="9"/>
  <c r="HM28" i="9"/>
  <c r="HI96" i="9" s="1"/>
  <c r="AS104" i="9" s="1"/>
  <c r="AS110" i="9" s="1"/>
  <c r="DB46" i="7"/>
  <c r="DC47" i="7"/>
  <c r="CY96" i="7" s="1"/>
  <c r="Z104" i="7" s="1"/>
  <c r="Z110" i="7" s="1"/>
  <c r="IW22" i="7"/>
  <c r="IV21" i="7"/>
  <c r="MN5" i="7"/>
  <c r="MO6" i="7"/>
  <c r="FP35" i="9"/>
  <c r="FQ36" i="9"/>
  <c r="FM96" i="9" s="1"/>
  <c r="AK104" i="9" s="1"/>
  <c r="AK110" i="9" s="1"/>
  <c r="FV34" i="7"/>
  <c r="FW35" i="7"/>
  <c r="FS96" i="7" s="1"/>
  <c r="AL104" i="7" s="1"/>
  <c r="AL110" i="7" s="1"/>
  <c r="KY13" i="9"/>
  <c r="KX12" i="9"/>
  <c r="DZ42" i="7"/>
  <c r="EA43" i="7"/>
  <c r="DW96" i="7" s="1"/>
  <c r="AD104" i="7" s="1"/>
  <c r="AD110" i="7" s="1"/>
  <c r="HS27" i="9"/>
  <c r="HO96" i="9" s="1"/>
  <c r="AT104" i="9" s="1"/>
  <c r="AT110" i="9" s="1"/>
  <c r="HR26" i="9"/>
  <c r="N69" i="9"/>
  <c r="K96" i="9" s="1"/>
  <c r="D104" i="9" s="1"/>
  <c r="D110" i="9" s="1"/>
  <c r="M68" i="9"/>
  <c r="GZ29" i="9"/>
  <c r="HA30" i="9"/>
  <c r="GW96" i="9" s="1"/>
  <c r="AQ104" i="9" s="1"/>
  <c r="AQ110" i="9" s="1"/>
  <c r="AT67" i="9"/>
  <c r="AS66" i="9"/>
  <c r="BU66" i="9"/>
  <c r="BV67" i="9"/>
  <c r="CC66" i="9"/>
  <c r="CD67" i="9"/>
  <c r="Q66" i="9"/>
  <c r="R67" i="9"/>
  <c r="CQ66" i="9"/>
  <c r="CP65" i="9"/>
  <c r="BE66" i="9"/>
  <c r="BF67" i="9"/>
  <c r="AW66" i="9"/>
  <c r="AX67" i="9"/>
  <c r="BM66" i="9"/>
  <c r="BN67" i="9"/>
  <c r="BZ67" i="9"/>
  <c r="BY66" i="9"/>
  <c r="V67" i="9"/>
  <c r="S96" i="9" s="1"/>
  <c r="F104" i="9" s="1"/>
  <c r="F110" i="9" s="1"/>
  <c r="U66" i="9"/>
  <c r="BI66" i="9"/>
  <c r="BJ67" i="9"/>
  <c r="BG97" i="9" s="1"/>
  <c r="P105" i="9" s="1"/>
  <c r="P111" i="9" s="1"/>
  <c r="ES38" i="9"/>
  <c r="ER37" i="9"/>
  <c r="BB67" i="9"/>
  <c r="BA66" i="9"/>
  <c r="AK66" i="9"/>
  <c r="AL67" i="9"/>
  <c r="BQ66" i="9"/>
  <c r="BR67" i="9"/>
  <c r="CK66" i="9"/>
  <c r="CL67" i="9"/>
  <c r="CH67" i="9"/>
  <c r="CG66" i="9"/>
  <c r="AO66" i="9"/>
  <c r="AP67" i="9"/>
  <c r="IG97" i="9"/>
  <c r="AW105" i="9" s="1"/>
  <c r="AW111" i="9" s="1"/>
  <c r="IG96" i="9"/>
  <c r="AW104" i="9" s="1"/>
  <c r="AW110" i="9" s="1"/>
  <c r="IM2" i="9"/>
  <c r="AG66" i="9"/>
  <c r="AH67" i="9"/>
  <c r="Y66" i="9"/>
  <c r="Z67" i="9"/>
  <c r="AC66" i="9"/>
  <c r="AD67" i="9"/>
  <c r="HY25" i="8"/>
  <c r="HX24" i="8"/>
  <c r="JU17" i="8"/>
  <c r="JT16" i="8"/>
  <c r="FD36" i="8"/>
  <c r="FE37" i="8"/>
  <c r="J68" i="8"/>
  <c r="I67" i="8"/>
  <c r="LW7" i="8"/>
  <c r="LV6" i="8"/>
  <c r="AP66" i="8"/>
  <c r="AO65" i="8"/>
  <c r="MH4" i="8"/>
  <c r="MI5" i="8"/>
  <c r="CH66" i="8"/>
  <c r="CG65" i="8"/>
  <c r="AX66" i="8"/>
  <c r="AW65" i="8"/>
  <c r="BZ66" i="8"/>
  <c r="BY65" i="8"/>
  <c r="AT66" i="8"/>
  <c r="AS65" i="8"/>
  <c r="CD66" i="8"/>
  <c r="CC65" i="8"/>
  <c r="BJ66" i="8"/>
  <c r="BI65" i="8"/>
  <c r="GC32" i="8"/>
  <c r="GB31" i="8"/>
  <c r="EL38" i="8"/>
  <c r="EM39" i="8"/>
  <c r="DN41" i="8"/>
  <c r="DO42" i="8"/>
  <c r="ES38" i="8"/>
  <c r="ER37" i="8"/>
  <c r="IA97" i="8"/>
  <c r="AV105" i="8" s="1"/>
  <c r="AV111" i="8" s="1"/>
  <c r="IG2" i="8"/>
  <c r="KR11" i="8"/>
  <c r="KS12" i="8"/>
  <c r="BF66" i="8"/>
  <c r="BE65" i="8"/>
  <c r="CL66" i="8"/>
  <c r="CK65" i="8"/>
  <c r="AH66" i="8"/>
  <c r="AG65" i="8"/>
  <c r="Z66" i="8"/>
  <c r="W96" i="8" s="1"/>
  <c r="G104" i="8" s="1"/>
  <c r="G110" i="8" s="1"/>
  <c r="Y65" i="8"/>
  <c r="R66" i="8"/>
  <c r="Q65" i="8"/>
  <c r="BR66" i="8"/>
  <c r="BQ65" i="8"/>
  <c r="EG40" i="8"/>
  <c r="EF39" i="8"/>
  <c r="MB5" i="8"/>
  <c r="MC6" i="8"/>
  <c r="V66" i="8"/>
  <c r="U65" i="8"/>
  <c r="BN66" i="8"/>
  <c r="BK97" i="8" s="1"/>
  <c r="Q105" i="8" s="1"/>
  <c r="Q111" i="8" s="1"/>
  <c r="BM65" i="8"/>
  <c r="AL66" i="8"/>
  <c r="AK65" i="8"/>
  <c r="BB66" i="8"/>
  <c r="BA65" i="8"/>
  <c r="BV66" i="8"/>
  <c r="BU65" i="8"/>
  <c r="AD66" i="8"/>
  <c r="AC65" i="8"/>
  <c r="FW33" i="8"/>
  <c r="FV32" i="8"/>
  <c r="CP64" i="8"/>
  <c r="CQ65" i="8"/>
  <c r="CP65" i="7"/>
  <c r="CQ66" i="7"/>
  <c r="BA66" i="7"/>
  <c r="BB67" i="7"/>
  <c r="AP67" i="7"/>
  <c r="AO66" i="7"/>
  <c r="EG41" i="7"/>
  <c r="EF40" i="7"/>
  <c r="AS66" i="7"/>
  <c r="AT67" i="7"/>
  <c r="AX67" i="7"/>
  <c r="AW66" i="7"/>
  <c r="CD67" i="7"/>
  <c r="CC66" i="7"/>
  <c r="BY66" i="7"/>
  <c r="BZ67" i="7"/>
  <c r="BF67" i="7"/>
  <c r="BE66" i="7"/>
  <c r="BI66" i="7"/>
  <c r="BJ67" i="7"/>
  <c r="BG97" i="7" s="1"/>
  <c r="P105" i="7" s="1"/>
  <c r="P111" i="7" s="1"/>
  <c r="AC66" i="7"/>
  <c r="AD67" i="7"/>
  <c r="BM66" i="7"/>
  <c r="BN67" i="7"/>
  <c r="BQ66" i="7"/>
  <c r="BR67" i="7"/>
  <c r="IA97" i="7"/>
  <c r="AV105" i="7" s="1"/>
  <c r="AV111" i="7" s="1"/>
  <c r="IG2" i="7"/>
  <c r="CG66" i="7"/>
  <c r="CH67" i="7"/>
  <c r="AK66" i="7"/>
  <c r="AL67" i="7"/>
  <c r="U66" i="7"/>
  <c r="V67" i="7"/>
  <c r="S96" i="7" s="1"/>
  <c r="CL67" i="7"/>
  <c r="CK66" i="7"/>
  <c r="Z67" i="7"/>
  <c r="Y66" i="7"/>
  <c r="BV67" i="7"/>
  <c r="BU66" i="7"/>
  <c r="AH67" i="7"/>
  <c r="AG66" i="7"/>
  <c r="R67" i="7"/>
  <c r="Q66" i="7"/>
  <c r="JU18" i="6"/>
  <c r="JT17" i="6"/>
  <c r="IQ23" i="6"/>
  <c r="IP22" i="6"/>
  <c r="HX25" i="6"/>
  <c r="HY26" i="6"/>
  <c r="HU96" i="6" s="1"/>
  <c r="AU104" i="6" s="1"/>
  <c r="AU110" i="6" s="1"/>
  <c r="DZ42" i="6"/>
  <c r="EA43" i="6"/>
  <c r="DW96" i="6" s="1"/>
  <c r="AD104" i="6" s="1"/>
  <c r="AD110" i="6" s="1"/>
  <c r="FV34" i="6"/>
  <c r="FW35" i="6"/>
  <c r="FS96" i="6" s="1"/>
  <c r="AL104" i="6" s="1"/>
  <c r="AL110" i="6" s="1"/>
  <c r="GC34" i="6"/>
  <c r="FY96" i="6" s="1"/>
  <c r="AM104" i="6" s="1"/>
  <c r="AM110" i="6" s="1"/>
  <c r="GB33" i="6"/>
  <c r="FQ36" i="6"/>
  <c r="FM96" i="6" s="1"/>
  <c r="AK104" i="6" s="1"/>
  <c r="AK110" i="6" s="1"/>
  <c r="FP35" i="6"/>
  <c r="GH32" i="6"/>
  <c r="GI33" i="6"/>
  <c r="GE96" i="6" s="1"/>
  <c r="AN104" i="6" s="1"/>
  <c r="AN110" i="6" s="1"/>
  <c r="IG97" i="6"/>
  <c r="AW105" i="6" s="1"/>
  <c r="AW111" i="6" s="1"/>
  <c r="IM2" i="6"/>
  <c r="AG63" i="6"/>
  <c r="AH64" i="6"/>
  <c r="AE96" i="6" s="1"/>
  <c r="I104" i="6" s="1"/>
  <c r="I110" i="6" s="1"/>
  <c r="GU31" i="6"/>
  <c r="GQ96" i="6" s="1"/>
  <c r="AP104" i="6" s="1"/>
  <c r="AP110" i="6" s="1"/>
  <c r="GT30" i="6"/>
  <c r="KS14" i="6"/>
  <c r="KR13" i="6"/>
  <c r="FD37" i="6"/>
  <c r="FE38" i="6"/>
  <c r="FA96" i="6" s="1"/>
  <c r="AI104" i="6" s="1"/>
  <c r="AI110" i="6" s="1"/>
  <c r="DH45" i="6"/>
  <c r="DI46" i="6"/>
  <c r="DE96" i="6" s="1"/>
  <c r="AA104" i="6" s="1"/>
  <c r="AA110" i="6" s="1"/>
  <c r="EF41" i="6"/>
  <c r="EG42" i="6"/>
  <c r="EC96" i="6" s="1"/>
  <c r="AE104" i="6" s="1"/>
  <c r="AE110" i="6" s="1"/>
  <c r="IK24" i="6"/>
  <c r="IG96" i="6" s="1"/>
  <c r="AW104" i="6" s="1"/>
  <c r="AW110" i="6" s="1"/>
  <c r="IJ23" i="6"/>
  <c r="NG3" i="6"/>
  <c r="FK37" i="6"/>
  <c r="FG96" i="6" s="1"/>
  <c r="AJ104" i="6" s="1"/>
  <c r="AJ110" i="6" s="1"/>
  <c r="FJ36" i="6"/>
  <c r="AS60" i="6"/>
  <c r="AT61" i="6"/>
  <c r="AQ96" i="6" s="1"/>
  <c r="L104" i="6" s="1"/>
  <c r="L110" i="6" s="1"/>
  <c r="KF15" i="6"/>
  <c r="KG16" i="6"/>
  <c r="KL14" i="6"/>
  <c r="KM15" i="6"/>
  <c r="BM55" i="6"/>
  <c r="BN56" i="6"/>
  <c r="BK96" i="6" s="1"/>
  <c r="Q104" i="6" s="1"/>
  <c r="Q110" i="6" s="1"/>
  <c r="AD65" i="6"/>
  <c r="AA96" i="6" s="1"/>
  <c r="H104" i="6" s="1"/>
  <c r="H110" i="6" s="1"/>
  <c r="AC64" i="6"/>
  <c r="IW22" i="6"/>
  <c r="IV21" i="6"/>
  <c r="BA58" i="6"/>
  <c r="BB59" i="6"/>
  <c r="AY96" i="6" s="1"/>
  <c r="N104" i="6" s="1"/>
  <c r="N110" i="6" s="1"/>
  <c r="JH19" i="6"/>
  <c r="JI20" i="6"/>
  <c r="LD11" i="6"/>
  <c r="LE12" i="6"/>
  <c r="MO6" i="6"/>
  <c r="MN5" i="6"/>
  <c r="CL50" i="6"/>
  <c r="CI96" i="6" s="1"/>
  <c r="W104" i="6" s="1"/>
  <c r="W110" i="6" s="1"/>
  <c r="CK49" i="6"/>
  <c r="AK62" i="6"/>
  <c r="AL63" i="6"/>
  <c r="AI96" i="6" s="1"/>
  <c r="J104" i="6" s="1"/>
  <c r="J110" i="6" s="1"/>
  <c r="BV54" i="6"/>
  <c r="BS96" i="6" s="1"/>
  <c r="S104" i="6" s="1"/>
  <c r="S110" i="6" s="1"/>
  <c r="BU53" i="6"/>
  <c r="HG29" i="6"/>
  <c r="HC96" i="6" s="1"/>
  <c r="AR104" i="6" s="1"/>
  <c r="AR110" i="6" s="1"/>
  <c r="HF28" i="6"/>
  <c r="JC21" i="6"/>
  <c r="JB20" i="6"/>
  <c r="CP48" i="6"/>
  <c r="CQ49" i="6"/>
  <c r="CM96" i="6" s="1"/>
  <c r="X104" i="6" s="1"/>
  <c r="X110" i="6" s="1"/>
  <c r="MZ3" i="6"/>
  <c r="NA4" i="6"/>
  <c r="BQ54" i="6"/>
  <c r="BR55" i="6"/>
  <c r="BO96" i="6" s="1"/>
  <c r="R104" i="6" s="1"/>
  <c r="R110" i="6" s="1"/>
  <c r="E70" i="6"/>
  <c r="F71" i="6"/>
  <c r="C96" i="6" s="1"/>
  <c r="BJ57" i="6"/>
  <c r="BG96" i="6" s="1"/>
  <c r="P104" i="6" s="1"/>
  <c r="P110" i="6" s="1"/>
  <c r="BI56" i="6"/>
  <c r="ES40" i="6"/>
  <c r="EO96" i="6" s="1"/>
  <c r="AG104" i="6" s="1"/>
  <c r="AG110" i="6" s="1"/>
  <c r="ER39" i="6"/>
  <c r="MU5" i="6"/>
  <c r="MT4" i="6"/>
  <c r="HA30" i="6"/>
  <c r="GW96" i="6" s="1"/>
  <c r="AQ104" i="6" s="1"/>
  <c r="AQ110" i="6" s="1"/>
  <c r="GZ29" i="6"/>
  <c r="AP62" i="6"/>
  <c r="AM96" i="6" s="1"/>
  <c r="K104" i="6" s="1"/>
  <c r="K110" i="6" s="1"/>
  <c r="AO61" i="6"/>
  <c r="EM41" i="6"/>
  <c r="EI96" i="6" s="1"/>
  <c r="AF104" i="6" s="1"/>
  <c r="AF110" i="6" s="1"/>
  <c r="EL40" i="6"/>
  <c r="J70" i="6"/>
  <c r="G96" i="6" s="1"/>
  <c r="C104" i="6" s="1"/>
  <c r="C110" i="6" s="1"/>
  <c r="I69" i="6"/>
  <c r="HM28" i="6"/>
  <c r="HI96" i="6" s="1"/>
  <c r="AS104" i="6" s="1"/>
  <c r="AS110" i="6" s="1"/>
  <c r="HL27" i="6"/>
  <c r="MB7" i="6"/>
  <c r="MC8" i="6"/>
  <c r="BY52" i="6"/>
  <c r="BZ53" i="6"/>
  <c r="BW96" i="6" s="1"/>
  <c r="T104" i="6" s="1"/>
  <c r="T110" i="6" s="1"/>
  <c r="LQ10" i="6"/>
  <c r="LP9" i="6"/>
  <c r="R68" i="6"/>
  <c r="O96" i="6" s="1"/>
  <c r="E104" i="6" s="1"/>
  <c r="E110" i="6" s="1"/>
  <c r="Q67" i="6"/>
  <c r="DB46" i="6"/>
  <c r="DC47" i="6"/>
  <c r="CY96" i="6" s="1"/>
  <c r="Z104" i="6" s="1"/>
  <c r="Z110" i="6" s="1"/>
  <c r="EX38" i="6"/>
  <c r="EY39" i="6"/>
  <c r="EU96" i="6" s="1"/>
  <c r="AH104" i="6" s="1"/>
  <c r="AH110" i="6" s="1"/>
  <c r="BE57" i="6"/>
  <c r="BF58" i="6"/>
  <c r="BC96" i="6" s="1"/>
  <c r="O104" i="6" s="1"/>
  <c r="O110" i="6" s="1"/>
  <c r="DU44" i="6"/>
  <c r="DQ96" i="6" s="1"/>
  <c r="AC104" i="6" s="1"/>
  <c r="AC110" i="6" s="1"/>
  <c r="DT43" i="6"/>
  <c r="CD52" i="6"/>
  <c r="CA96" i="6" s="1"/>
  <c r="U104" i="6" s="1"/>
  <c r="U110" i="6" s="1"/>
  <c r="CC51" i="6"/>
  <c r="LW9" i="6"/>
  <c r="LV8" i="6"/>
  <c r="KY13" i="6"/>
  <c r="KX12" i="6"/>
  <c r="JZ16" i="6"/>
  <c r="KA17" i="6"/>
  <c r="AX60" i="6"/>
  <c r="AU96" i="6" s="1"/>
  <c r="M104" i="6" s="1"/>
  <c r="M110" i="6" s="1"/>
  <c r="AW59" i="6"/>
  <c r="N69" i="6"/>
  <c r="K96" i="6" s="1"/>
  <c r="D104" i="6" s="1"/>
  <c r="D110" i="6" s="1"/>
  <c r="M68" i="6"/>
  <c r="LJ10" i="6"/>
  <c r="LK11" i="6"/>
  <c r="MH6" i="6"/>
  <c r="MI7" i="6"/>
  <c r="HS27" i="6"/>
  <c r="HO96" i="6" s="1"/>
  <c r="AT104" i="6" s="1"/>
  <c r="AT110" i="6" s="1"/>
  <c r="HR26" i="6"/>
  <c r="DO45" i="6"/>
  <c r="DK96" i="6" s="1"/>
  <c r="AB104" i="6" s="1"/>
  <c r="AB110" i="6" s="1"/>
  <c r="DN44" i="6"/>
  <c r="ID24" i="6"/>
  <c r="IE25" i="6"/>
  <c r="IA96" i="6" s="1"/>
  <c r="AV104" i="6" s="1"/>
  <c r="AV110" i="6" s="1"/>
  <c r="GN31" i="6"/>
  <c r="GO32" i="6"/>
  <c r="GK96" i="6" s="1"/>
  <c r="AO104" i="6" s="1"/>
  <c r="AO110" i="6" s="1"/>
  <c r="JO19" i="6"/>
  <c r="JN18" i="6"/>
  <c r="CW48" i="6"/>
  <c r="CS96" i="6" s="1"/>
  <c r="Y104" i="6" s="1"/>
  <c r="Y110" i="6" s="1"/>
  <c r="CV47" i="6"/>
  <c r="CH51" i="6"/>
  <c r="CE96" i="6" s="1"/>
  <c r="V104" i="6" s="1"/>
  <c r="V110" i="6" s="1"/>
  <c r="CG50" i="6"/>
  <c r="U66" i="6"/>
  <c r="V67" i="6"/>
  <c r="S96" i="6" s="1"/>
  <c r="F104" i="6" s="1"/>
  <c r="F110" i="6" s="1"/>
  <c r="Z66" i="6"/>
  <c r="W96" i="6" s="1"/>
  <c r="G104" i="6" s="1"/>
  <c r="G110" i="6" s="1"/>
  <c r="Y65" i="6"/>
  <c r="J72" i="1"/>
  <c r="F73" i="1"/>
  <c r="V70" i="1"/>
  <c r="CQ52" i="1"/>
  <c r="KL12" i="8" l="1"/>
  <c r="KM13" i="8"/>
  <c r="IP21" i="9"/>
  <c r="IQ22" i="9"/>
  <c r="MU4" i="8"/>
  <c r="MT3" i="8"/>
  <c r="MU3" i="8" s="1"/>
  <c r="HR25" i="8"/>
  <c r="HS26" i="8"/>
  <c r="HL26" i="8"/>
  <c r="HM27" i="8"/>
  <c r="JZ15" i="8"/>
  <c r="KA16" i="8"/>
  <c r="DT42" i="8"/>
  <c r="DU43" i="8"/>
  <c r="HG28" i="8"/>
  <c r="HF27" i="8"/>
  <c r="LE11" i="8"/>
  <c r="LD10" i="8"/>
  <c r="FJ35" i="8"/>
  <c r="FK36" i="8"/>
  <c r="GT29" i="8"/>
  <c r="GU30" i="8"/>
  <c r="EX37" i="8"/>
  <c r="EY38" i="8"/>
  <c r="LQ9" i="8"/>
  <c r="LP8" i="8"/>
  <c r="N68" i="8"/>
  <c r="M67" i="8"/>
  <c r="FP34" i="8"/>
  <c r="FQ35" i="8"/>
  <c r="MN4" i="8"/>
  <c r="MO5" i="8"/>
  <c r="CV46" i="8"/>
  <c r="CW47" i="8"/>
  <c r="HA29" i="8"/>
  <c r="GZ28" i="8"/>
  <c r="KS13" i="9"/>
  <c r="KR12" i="9"/>
  <c r="IE24" i="8"/>
  <c r="ID23" i="8"/>
  <c r="E69" i="8"/>
  <c r="F70" i="8"/>
  <c r="KF14" i="8"/>
  <c r="KG15" i="8"/>
  <c r="JI19" i="8"/>
  <c r="JH18" i="8"/>
  <c r="LJ9" i="8"/>
  <c r="LK10" i="8"/>
  <c r="IK23" i="8"/>
  <c r="IJ22" i="8"/>
  <c r="GO31" i="8"/>
  <c r="GN30" i="8"/>
  <c r="JN17" i="8"/>
  <c r="JO18" i="8"/>
  <c r="JB19" i="8"/>
  <c r="JC20" i="8"/>
  <c r="GI32" i="8"/>
  <c r="GH31" i="8"/>
  <c r="DZ41" i="8"/>
  <c r="EA42" i="8"/>
  <c r="IP21" i="8"/>
  <c r="IQ22" i="8"/>
  <c r="IV20" i="8"/>
  <c r="IW21" i="8"/>
  <c r="DI45" i="8"/>
  <c r="DH44" i="8"/>
  <c r="KX11" i="8"/>
  <c r="KY12" i="8"/>
  <c r="N68" i="9"/>
  <c r="M67" i="9"/>
  <c r="DT42" i="7"/>
  <c r="DU43" i="7"/>
  <c r="IE24" i="7"/>
  <c r="ID23" i="7"/>
  <c r="JU17" i="7"/>
  <c r="JT16" i="7"/>
  <c r="LQ9" i="7"/>
  <c r="LP8" i="7"/>
  <c r="F70" i="9"/>
  <c r="E69" i="9"/>
  <c r="DN43" i="9"/>
  <c r="DO44" i="9"/>
  <c r="FD36" i="9"/>
  <c r="FE37" i="9"/>
  <c r="JN17" i="7"/>
  <c r="JO18" i="7"/>
  <c r="HS26" i="7"/>
  <c r="HR25" i="7"/>
  <c r="JC20" i="7"/>
  <c r="JB19" i="7"/>
  <c r="GI32" i="7"/>
  <c r="GH31" i="7"/>
  <c r="FJ35" i="7"/>
  <c r="FK36" i="7"/>
  <c r="LV7" i="7"/>
  <c r="LW8" i="7"/>
  <c r="HA29" i="7"/>
  <c r="GZ28" i="7"/>
  <c r="CV46" i="9"/>
  <c r="CW47" i="9"/>
  <c r="JH18" i="7"/>
  <c r="JI19" i="7"/>
  <c r="FV33" i="9"/>
  <c r="FW34" i="9"/>
  <c r="EY38" i="7"/>
  <c r="EX37" i="7"/>
  <c r="HY25" i="7"/>
  <c r="HX24" i="7"/>
  <c r="DC46" i="9"/>
  <c r="DB45" i="9"/>
  <c r="JN17" i="9"/>
  <c r="JO18" i="9"/>
  <c r="CV46" i="7"/>
  <c r="CW47" i="7"/>
  <c r="EG41" i="9"/>
  <c r="EF40" i="9"/>
  <c r="MB6" i="9"/>
  <c r="MC7" i="9"/>
  <c r="DZ41" i="7"/>
  <c r="EA42" i="7"/>
  <c r="FW34" i="7"/>
  <c r="FV33" i="7"/>
  <c r="MN4" i="7"/>
  <c r="MO5" i="7"/>
  <c r="DC46" i="7"/>
  <c r="DB45" i="7"/>
  <c r="KS13" i="7"/>
  <c r="KR12" i="7"/>
  <c r="DU43" i="9"/>
  <c r="DT42" i="9"/>
  <c r="MB6" i="7"/>
  <c r="MC7" i="7"/>
  <c r="KF14" i="7"/>
  <c r="KG15" i="7"/>
  <c r="GU30" i="7"/>
  <c r="GT29" i="7"/>
  <c r="IV20" i="9"/>
  <c r="IW21" i="9"/>
  <c r="IE24" i="9"/>
  <c r="ID23" i="9"/>
  <c r="HF27" i="9"/>
  <c r="HG28" i="9"/>
  <c r="FE37" i="7"/>
  <c r="FD36" i="7"/>
  <c r="EM40" i="7"/>
  <c r="EL39" i="7"/>
  <c r="IK23" i="9"/>
  <c r="IJ22" i="9"/>
  <c r="DC45" i="8"/>
  <c r="DB44" i="8"/>
  <c r="IJ22" i="7"/>
  <c r="IK23" i="7"/>
  <c r="FQ35" i="7"/>
  <c r="FP34" i="7"/>
  <c r="MU4" i="9"/>
  <c r="MT3" i="9"/>
  <c r="MU3" i="9" s="1"/>
  <c r="GN30" i="7"/>
  <c r="GO31" i="7"/>
  <c r="HR25" i="9"/>
  <c r="HS26" i="9"/>
  <c r="KY12" i="9"/>
  <c r="KX11" i="9"/>
  <c r="IW21" i="7"/>
  <c r="IV20" i="7"/>
  <c r="HX24" i="9"/>
  <c r="HY25" i="9"/>
  <c r="LW8" i="9"/>
  <c r="LV7" i="9"/>
  <c r="KG15" i="9"/>
  <c r="KF14" i="9"/>
  <c r="GU30" i="9"/>
  <c r="GT29" i="9"/>
  <c r="F70" i="7"/>
  <c r="E69" i="7"/>
  <c r="I68" i="7"/>
  <c r="J69" i="7"/>
  <c r="HG28" i="7"/>
  <c r="HF27" i="7"/>
  <c r="M67" i="7"/>
  <c r="N68" i="7"/>
  <c r="DH44" i="9"/>
  <c r="DI45" i="9"/>
  <c r="J69" i="9"/>
  <c r="I68" i="9"/>
  <c r="MT3" i="7"/>
  <c r="MU3" i="7" s="1"/>
  <c r="MU4" i="7"/>
  <c r="GC33" i="9"/>
  <c r="GB32" i="9"/>
  <c r="EX37" i="9"/>
  <c r="EY38" i="9"/>
  <c r="GB32" i="7"/>
  <c r="GC33" i="7"/>
  <c r="DZ41" i="9"/>
  <c r="EA42" i="9"/>
  <c r="KX11" i="7"/>
  <c r="KY12" i="7"/>
  <c r="LE11" i="9"/>
  <c r="LD10" i="9"/>
  <c r="MH5" i="7"/>
  <c r="MI6" i="7"/>
  <c r="LJ9" i="7"/>
  <c r="LK10" i="7"/>
  <c r="DI45" i="7"/>
  <c r="DH44" i="7"/>
  <c r="MN4" i="9"/>
  <c r="MO5" i="9"/>
  <c r="MI6" i="9"/>
  <c r="MH5" i="9"/>
  <c r="LD10" i="7"/>
  <c r="LE11" i="7"/>
  <c r="DO44" i="7"/>
  <c r="DN43" i="7"/>
  <c r="GZ28" i="9"/>
  <c r="HA29" i="9"/>
  <c r="FQ35" i="9"/>
  <c r="FP34" i="9"/>
  <c r="HM27" i="9"/>
  <c r="HL26" i="9"/>
  <c r="JB19" i="9"/>
  <c r="JC20" i="9"/>
  <c r="LJ9" i="9"/>
  <c r="LK10" i="9"/>
  <c r="HM27" i="7"/>
  <c r="HL26" i="7"/>
  <c r="LP8" i="9"/>
  <c r="LQ9" i="9"/>
  <c r="JT16" i="9"/>
  <c r="JU17" i="9"/>
  <c r="GH31" i="9"/>
  <c r="GI32" i="9"/>
  <c r="KL13" i="7"/>
  <c r="KM14" i="7"/>
  <c r="KA16" i="9"/>
  <c r="JZ15" i="9"/>
  <c r="KL13" i="9"/>
  <c r="KM14" i="9"/>
  <c r="JI19" i="9"/>
  <c r="JH18" i="9"/>
  <c r="IQ22" i="7"/>
  <c r="IP21" i="7"/>
  <c r="EL39" i="9"/>
  <c r="EM40" i="9"/>
  <c r="ER38" i="7"/>
  <c r="ES39" i="7"/>
  <c r="GO31" i="9"/>
  <c r="GN30" i="9"/>
  <c r="FJ35" i="9"/>
  <c r="FK36" i="9"/>
  <c r="KA16" i="7"/>
  <c r="JZ15" i="7"/>
  <c r="Z66" i="9"/>
  <c r="W96" i="9" s="1"/>
  <c r="Y65" i="9"/>
  <c r="AK65" i="9"/>
  <c r="AL66" i="9"/>
  <c r="BI65" i="9"/>
  <c r="BJ66" i="9"/>
  <c r="AX66" i="9"/>
  <c r="AW65" i="9"/>
  <c r="R66" i="9"/>
  <c r="Q65" i="9"/>
  <c r="BV66" i="9"/>
  <c r="BU65" i="9"/>
  <c r="AC65" i="9"/>
  <c r="AD66" i="9"/>
  <c r="BA65" i="9"/>
  <c r="BB66" i="9"/>
  <c r="ER36" i="9"/>
  <c r="ES37" i="9"/>
  <c r="BY65" i="9"/>
  <c r="BZ66" i="9"/>
  <c r="CQ65" i="9"/>
  <c r="CP64" i="9"/>
  <c r="AH66" i="9"/>
  <c r="AG65" i="9"/>
  <c r="CG65" i="9"/>
  <c r="CH66" i="9"/>
  <c r="CL66" i="9"/>
  <c r="CK65" i="9"/>
  <c r="BQ65" i="9"/>
  <c r="BR66" i="9"/>
  <c r="BN66" i="9"/>
  <c r="BK97" i="9" s="1"/>
  <c r="Q105" i="9" s="1"/>
  <c r="Q111" i="9" s="1"/>
  <c r="BM65" i="9"/>
  <c r="BF66" i="9"/>
  <c r="BE65" i="9"/>
  <c r="CD66" i="9"/>
  <c r="CC65" i="9"/>
  <c r="IM96" i="9"/>
  <c r="AX104" i="9" s="1"/>
  <c r="AX110" i="9" s="1"/>
  <c r="IM97" i="9"/>
  <c r="AX105" i="9" s="1"/>
  <c r="AX111" i="9" s="1"/>
  <c r="IS2" i="9"/>
  <c r="AP66" i="9"/>
  <c r="AO65" i="9"/>
  <c r="U65" i="9"/>
  <c r="V66" i="9"/>
  <c r="AS65" i="9"/>
  <c r="AT66" i="9"/>
  <c r="JT15" i="8"/>
  <c r="JU16" i="8"/>
  <c r="I66" i="8"/>
  <c r="J67" i="8"/>
  <c r="HY24" i="8"/>
  <c r="HX23" i="8"/>
  <c r="FE36" i="8"/>
  <c r="FD35" i="8"/>
  <c r="FW32" i="8"/>
  <c r="FV31" i="8"/>
  <c r="MB4" i="8"/>
  <c r="MC5" i="8"/>
  <c r="MH3" i="8"/>
  <c r="MI4" i="8"/>
  <c r="CQ64" i="8"/>
  <c r="CP63" i="8"/>
  <c r="BB65" i="8"/>
  <c r="BA64" i="8"/>
  <c r="BN65" i="8"/>
  <c r="BM64" i="8"/>
  <c r="EF38" i="8"/>
  <c r="EG39" i="8"/>
  <c r="Z65" i="8"/>
  <c r="Y64" i="8"/>
  <c r="AH65" i="8"/>
  <c r="AG64" i="8"/>
  <c r="BF65" i="8"/>
  <c r="BE64" i="8"/>
  <c r="IG96" i="8"/>
  <c r="AW104" i="8" s="1"/>
  <c r="AW110" i="8" s="1"/>
  <c r="IG97" i="8"/>
  <c r="AW105" i="8" s="1"/>
  <c r="AW111" i="8" s="1"/>
  <c r="IM2" i="8"/>
  <c r="DO41" i="8"/>
  <c r="DN40" i="8"/>
  <c r="BJ65" i="8"/>
  <c r="BI64" i="8"/>
  <c r="AT65" i="8"/>
  <c r="AS64" i="8"/>
  <c r="CH65" i="8"/>
  <c r="CG64" i="8"/>
  <c r="AP65" i="8"/>
  <c r="AO64" i="8"/>
  <c r="KS11" i="8"/>
  <c r="KR10" i="8"/>
  <c r="ES37" i="8"/>
  <c r="ER36" i="8"/>
  <c r="EM38" i="8"/>
  <c r="EL37" i="8"/>
  <c r="AD65" i="8"/>
  <c r="AA96" i="8" s="1"/>
  <c r="H104" i="8" s="1"/>
  <c r="H110" i="8" s="1"/>
  <c r="AC64" i="8"/>
  <c r="BV65" i="8"/>
  <c r="BU64" i="8"/>
  <c r="AL65" i="8"/>
  <c r="AK64" i="8"/>
  <c r="V65" i="8"/>
  <c r="U64" i="8"/>
  <c r="BR65" i="8"/>
  <c r="BO97" i="8" s="1"/>
  <c r="R105" i="8" s="1"/>
  <c r="R111" i="8" s="1"/>
  <c r="BQ64" i="8"/>
  <c r="R65" i="8"/>
  <c r="Q64" i="8"/>
  <c r="CL65" i="8"/>
  <c r="CK64" i="8"/>
  <c r="GB30" i="8"/>
  <c r="GC31" i="8"/>
  <c r="CD65" i="8"/>
  <c r="CC64" i="8"/>
  <c r="BZ65" i="8"/>
  <c r="BY64" i="8"/>
  <c r="AX65" i="8"/>
  <c r="AW64" i="8"/>
  <c r="LV5" i="8"/>
  <c r="LW6" i="8"/>
  <c r="Q65" i="7"/>
  <c r="R66" i="7"/>
  <c r="BU65" i="7"/>
  <c r="BV66" i="7"/>
  <c r="Y65" i="7"/>
  <c r="Z66" i="7"/>
  <c r="W96" i="7" s="1"/>
  <c r="G104" i="7" s="1"/>
  <c r="G110" i="7" s="1"/>
  <c r="CH66" i="7"/>
  <c r="CG65" i="7"/>
  <c r="AW65" i="7"/>
  <c r="AX66" i="7"/>
  <c r="EG40" i="7"/>
  <c r="EF39" i="7"/>
  <c r="AO65" i="7"/>
  <c r="AP66" i="7"/>
  <c r="F104" i="7"/>
  <c r="F110" i="7" s="1"/>
  <c r="IG97" i="7"/>
  <c r="AW105" i="7" s="1"/>
  <c r="AW111" i="7" s="1"/>
  <c r="IG96" i="7"/>
  <c r="AW104" i="7" s="1"/>
  <c r="AW110" i="7" s="1"/>
  <c r="IM2" i="7"/>
  <c r="BR66" i="7"/>
  <c r="BQ65" i="7"/>
  <c r="AD66" i="7"/>
  <c r="AC65" i="7"/>
  <c r="BZ66" i="7"/>
  <c r="BY65" i="7"/>
  <c r="BB66" i="7"/>
  <c r="BA65" i="7"/>
  <c r="AG65" i="7"/>
  <c r="AH66" i="7"/>
  <c r="CK65" i="7"/>
  <c r="CL66" i="7"/>
  <c r="V66" i="7"/>
  <c r="U65" i="7"/>
  <c r="AK65" i="7"/>
  <c r="AL66" i="7"/>
  <c r="BE65" i="7"/>
  <c r="BF66" i="7"/>
  <c r="CC65" i="7"/>
  <c r="CD66" i="7"/>
  <c r="BM65" i="7"/>
  <c r="BN66" i="7"/>
  <c r="BK97" i="7" s="1"/>
  <c r="Q105" i="7" s="1"/>
  <c r="Q111" i="7" s="1"/>
  <c r="BJ66" i="7"/>
  <c r="BI65" i="7"/>
  <c r="AT66" i="7"/>
  <c r="AS65" i="7"/>
  <c r="CQ65" i="7"/>
  <c r="CP64" i="7"/>
  <c r="LK10" i="6"/>
  <c r="LJ9" i="6"/>
  <c r="DB45" i="6"/>
  <c r="DC46" i="6"/>
  <c r="CP47" i="6"/>
  <c r="CQ48" i="6"/>
  <c r="AH63" i="6"/>
  <c r="AG62" i="6"/>
  <c r="IQ22" i="6"/>
  <c r="IP21" i="6"/>
  <c r="CW47" i="6"/>
  <c r="CV46" i="6"/>
  <c r="DO44" i="6"/>
  <c r="DN43" i="6"/>
  <c r="M67" i="6"/>
  <c r="N68" i="6"/>
  <c r="LV7" i="6"/>
  <c r="LW8" i="6"/>
  <c r="DT42" i="6"/>
  <c r="DU43" i="6"/>
  <c r="Q66" i="6"/>
  <c r="R67" i="6"/>
  <c r="HM27" i="6"/>
  <c r="HL26" i="6"/>
  <c r="EM40" i="6"/>
  <c r="EL39" i="6"/>
  <c r="GZ28" i="6"/>
  <c r="HA29" i="6"/>
  <c r="ER38" i="6"/>
  <c r="ES39" i="6"/>
  <c r="B104" i="6"/>
  <c r="B110" i="6" s="1"/>
  <c r="JB19" i="6"/>
  <c r="JC20" i="6"/>
  <c r="BV53" i="6"/>
  <c r="BU52" i="6"/>
  <c r="CL49" i="6"/>
  <c r="CK48" i="6"/>
  <c r="AD64" i="6"/>
  <c r="AC63" i="6"/>
  <c r="GU30" i="6"/>
  <c r="GT29" i="6"/>
  <c r="IM97" i="6"/>
  <c r="AX105" i="6" s="1"/>
  <c r="AX111" i="6" s="1"/>
  <c r="IM96" i="6"/>
  <c r="AX104" i="6" s="1"/>
  <c r="AX110" i="6" s="1"/>
  <c r="IS2" i="6"/>
  <c r="GH31" i="6"/>
  <c r="GI32" i="6"/>
  <c r="EA42" i="6"/>
  <c r="DZ41" i="6"/>
  <c r="IE24" i="6"/>
  <c r="ID23" i="6"/>
  <c r="BE56" i="6"/>
  <c r="BF57" i="6"/>
  <c r="MB6" i="6"/>
  <c r="MC7" i="6"/>
  <c r="BR54" i="6"/>
  <c r="BQ53" i="6"/>
  <c r="AK61" i="6"/>
  <c r="AL62" i="6"/>
  <c r="KF14" i="6"/>
  <c r="KG15" i="6"/>
  <c r="U65" i="6"/>
  <c r="V66" i="6"/>
  <c r="GO31" i="6"/>
  <c r="GN30" i="6"/>
  <c r="MI6" i="6"/>
  <c r="MH5" i="6"/>
  <c r="JZ15" i="6"/>
  <c r="KA16" i="6"/>
  <c r="EX37" i="6"/>
  <c r="EY38" i="6"/>
  <c r="BY51" i="6"/>
  <c r="BZ52" i="6"/>
  <c r="F70" i="6"/>
  <c r="E69" i="6"/>
  <c r="NA3" i="6"/>
  <c r="LE11" i="6"/>
  <c r="LD10" i="6"/>
  <c r="BB58" i="6"/>
  <c r="BA57" i="6"/>
  <c r="KM14" i="6"/>
  <c r="KL13" i="6"/>
  <c r="AT60" i="6"/>
  <c r="AS59" i="6"/>
  <c r="EG41" i="6"/>
  <c r="EF40" i="6"/>
  <c r="FE37" i="6"/>
  <c r="FD36" i="6"/>
  <c r="FQ35" i="6"/>
  <c r="FP34" i="6"/>
  <c r="JT16" i="6"/>
  <c r="JU17" i="6"/>
  <c r="JI19" i="6"/>
  <c r="JH18" i="6"/>
  <c r="BN55" i="6"/>
  <c r="BM54" i="6"/>
  <c r="DI45" i="6"/>
  <c r="DH44" i="6"/>
  <c r="GB32" i="6"/>
  <c r="GC33" i="6"/>
  <c r="Y64" i="6"/>
  <c r="Z65" i="6"/>
  <c r="CG49" i="6"/>
  <c r="CH50" i="6"/>
  <c r="JO18" i="6"/>
  <c r="JN17" i="6"/>
  <c r="HR25" i="6"/>
  <c r="HS26" i="6"/>
  <c r="AX59" i="6"/>
  <c r="AW58" i="6"/>
  <c r="KX11" i="6"/>
  <c r="KY12" i="6"/>
  <c r="CD51" i="6"/>
  <c r="CC50" i="6"/>
  <c r="LQ9" i="6"/>
  <c r="LP8" i="6"/>
  <c r="J69" i="6"/>
  <c r="I68" i="6"/>
  <c r="AP61" i="6"/>
  <c r="AO60" i="6"/>
  <c r="MT3" i="6"/>
  <c r="MU4" i="6"/>
  <c r="BJ56" i="6"/>
  <c r="BI55" i="6"/>
  <c r="HG28" i="6"/>
  <c r="HF27" i="6"/>
  <c r="MO5" i="6"/>
  <c r="MN4" i="6"/>
  <c r="IW21" i="6"/>
  <c r="IV20" i="6"/>
  <c r="FK36" i="6"/>
  <c r="FJ35" i="6"/>
  <c r="IK23" i="6"/>
  <c r="IJ22" i="6"/>
  <c r="KS13" i="6"/>
  <c r="KR12" i="6"/>
  <c r="FW34" i="6"/>
  <c r="FV33" i="6"/>
  <c r="HX24" i="6"/>
  <c r="HY25" i="6"/>
  <c r="J71" i="1"/>
  <c r="F72" i="1"/>
  <c r="V69" i="1"/>
  <c r="CQ51" i="1"/>
  <c r="KL11" i="8" l="1"/>
  <c r="KM12" i="8"/>
  <c r="IP20" i="9"/>
  <c r="IQ21" i="9"/>
  <c r="GN29" i="8"/>
  <c r="GO30" i="8"/>
  <c r="IE23" i="8"/>
  <c r="ID22" i="8"/>
  <c r="HA28" i="8"/>
  <c r="GZ27" i="8"/>
  <c r="N67" i="8"/>
  <c r="M66" i="8"/>
  <c r="HF26" i="8"/>
  <c r="HG27" i="8"/>
  <c r="KX10" i="8"/>
  <c r="KY11" i="8"/>
  <c r="IV19" i="8"/>
  <c r="IW20" i="8"/>
  <c r="EA41" i="8"/>
  <c r="DZ40" i="8"/>
  <c r="JB18" i="8"/>
  <c r="JC19" i="8"/>
  <c r="LK9" i="8"/>
  <c r="LJ8" i="8"/>
  <c r="KG14" i="8"/>
  <c r="KF13" i="8"/>
  <c r="MN3" i="8"/>
  <c r="MO3" i="8" s="1"/>
  <c r="MO4" i="8"/>
  <c r="EY37" i="8"/>
  <c r="EX36" i="8"/>
  <c r="FJ34" i="8"/>
  <c r="FK35" i="8"/>
  <c r="JZ14" i="8"/>
  <c r="KA15" i="8"/>
  <c r="HS25" i="8"/>
  <c r="HR24" i="8"/>
  <c r="DI44" i="8"/>
  <c r="DH43" i="8"/>
  <c r="GI31" i="8"/>
  <c r="GH30" i="8"/>
  <c r="IK22" i="8"/>
  <c r="IJ21" i="8"/>
  <c r="JH17" i="8"/>
  <c r="JI18" i="8"/>
  <c r="KS12" i="9"/>
  <c r="KR11" i="9"/>
  <c r="LQ8" i="8"/>
  <c r="LP7" i="8"/>
  <c r="LE10" i="8"/>
  <c r="LD9" i="8"/>
  <c r="IQ21" i="8"/>
  <c r="IP20" i="8"/>
  <c r="JN16" i="8"/>
  <c r="JO17" i="8"/>
  <c r="F69" i="8"/>
  <c r="E68" i="8"/>
  <c r="CV45" i="8"/>
  <c r="CW46" i="8"/>
  <c r="FQ34" i="8"/>
  <c r="FP33" i="8"/>
  <c r="GU29" i="8"/>
  <c r="GT28" i="8"/>
  <c r="DT41" i="8"/>
  <c r="DU42" i="8"/>
  <c r="HL25" i="8"/>
  <c r="HM26" i="8"/>
  <c r="IQ21" i="7"/>
  <c r="IP20" i="7"/>
  <c r="HM26" i="7"/>
  <c r="HL25" i="7"/>
  <c r="FP33" i="9"/>
  <c r="FQ34" i="9"/>
  <c r="DO43" i="7"/>
  <c r="DN42" i="7"/>
  <c r="MH4" i="9"/>
  <c r="MI5" i="9"/>
  <c r="DI44" i="7"/>
  <c r="DH43" i="7"/>
  <c r="GB31" i="9"/>
  <c r="GC32" i="9"/>
  <c r="I67" i="9"/>
  <c r="J68" i="9"/>
  <c r="GU29" i="9"/>
  <c r="GT28" i="9"/>
  <c r="LV6" i="9"/>
  <c r="LW7" i="9"/>
  <c r="IV19" i="7"/>
  <c r="IW20" i="7"/>
  <c r="IJ21" i="9"/>
  <c r="IK22" i="9"/>
  <c r="FD35" i="7"/>
  <c r="FE36" i="7"/>
  <c r="IE23" i="9"/>
  <c r="ID22" i="9"/>
  <c r="GU29" i="7"/>
  <c r="GT28" i="7"/>
  <c r="KS12" i="7"/>
  <c r="KR11" i="7"/>
  <c r="EF39" i="9"/>
  <c r="EG40" i="9"/>
  <c r="HX23" i="7"/>
  <c r="HY24" i="7"/>
  <c r="GH30" i="7"/>
  <c r="GI31" i="7"/>
  <c r="HS25" i="7"/>
  <c r="HR24" i="7"/>
  <c r="F69" i="9"/>
  <c r="E68" i="9"/>
  <c r="JT15" i="7"/>
  <c r="JU16" i="7"/>
  <c r="FK35" i="9"/>
  <c r="FJ34" i="9"/>
  <c r="ER37" i="7"/>
  <c r="ES38" i="7"/>
  <c r="KM13" i="9"/>
  <c r="KL12" i="9"/>
  <c r="KM13" i="7"/>
  <c r="KL12" i="7"/>
  <c r="JU16" i="9"/>
  <c r="JT15" i="9"/>
  <c r="JB18" i="9"/>
  <c r="JC19" i="9"/>
  <c r="MI5" i="7"/>
  <c r="MH4" i="7"/>
  <c r="KX10" i="7"/>
  <c r="KY11" i="7"/>
  <c r="GB31" i="7"/>
  <c r="GC32" i="7"/>
  <c r="M66" i="7"/>
  <c r="N67" i="7"/>
  <c r="J68" i="7"/>
  <c r="I67" i="7"/>
  <c r="HS25" i="9"/>
  <c r="HR24" i="9"/>
  <c r="IK22" i="7"/>
  <c r="IJ21" i="7"/>
  <c r="MB5" i="7"/>
  <c r="MC6" i="7"/>
  <c r="MO4" i="7"/>
  <c r="MN3" i="7"/>
  <c r="MO3" i="7" s="1"/>
  <c r="EA41" i="7"/>
  <c r="DZ40" i="7"/>
  <c r="JN16" i="9"/>
  <c r="JO17" i="9"/>
  <c r="FW33" i="9"/>
  <c r="FV32" i="9"/>
  <c r="CW46" i="9"/>
  <c r="CV45" i="9"/>
  <c r="LW7" i="7"/>
  <c r="LV6" i="7"/>
  <c r="FE36" i="9"/>
  <c r="FD35" i="9"/>
  <c r="DU42" i="7"/>
  <c r="DT41" i="7"/>
  <c r="JZ14" i="7"/>
  <c r="KA15" i="7"/>
  <c r="GN29" i="9"/>
  <c r="GO30" i="9"/>
  <c r="JH17" i="9"/>
  <c r="JI18" i="9"/>
  <c r="KA15" i="9"/>
  <c r="JZ14" i="9"/>
  <c r="HL25" i="9"/>
  <c r="HM26" i="9"/>
  <c r="LE10" i="9"/>
  <c r="LD9" i="9"/>
  <c r="HF26" i="7"/>
  <c r="HG27" i="7"/>
  <c r="F69" i="7"/>
  <c r="E68" i="7"/>
  <c r="KF13" i="9"/>
  <c r="KG14" i="9"/>
  <c r="KY11" i="9"/>
  <c r="KX10" i="9"/>
  <c r="FP33" i="7"/>
  <c r="FQ34" i="7"/>
  <c r="DC44" i="8"/>
  <c r="DB43" i="8"/>
  <c r="EL38" i="7"/>
  <c r="EM39" i="7"/>
  <c r="DT41" i="9"/>
  <c r="DU42" i="9"/>
  <c r="DB44" i="7"/>
  <c r="DC45" i="7"/>
  <c r="FV32" i="7"/>
  <c r="FW33" i="7"/>
  <c r="DC45" i="9"/>
  <c r="DB44" i="9"/>
  <c r="EX36" i="7"/>
  <c r="EY37" i="7"/>
  <c r="GZ27" i="7"/>
  <c r="HA28" i="7"/>
  <c r="JC19" i="7"/>
  <c r="JB18" i="7"/>
  <c r="LP7" i="7"/>
  <c r="LQ8" i="7"/>
  <c r="IE23" i="7"/>
  <c r="ID22" i="7"/>
  <c r="N67" i="9"/>
  <c r="M66" i="9"/>
  <c r="EM39" i="9"/>
  <c r="EL38" i="9"/>
  <c r="GI31" i="9"/>
  <c r="GH30" i="9"/>
  <c r="LP7" i="9"/>
  <c r="LQ8" i="9"/>
  <c r="LK9" i="9"/>
  <c r="LJ8" i="9"/>
  <c r="HA28" i="9"/>
  <c r="GZ27" i="9"/>
  <c r="LE10" i="7"/>
  <c r="LD9" i="7"/>
  <c r="MN3" i="9"/>
  <c r="MO3" i="9" s="1"/>
  <c r="MO4" i="9"/>
  <c r="LK9" i="7"/>
  <c r="LJ8" i="7"/>
  <c r="EA41" i="9"/>
  <c r="DZ40" i="9"/>
  <c r="EY37" i="9"/>
  <c r="EX36" i="9"/>
  <c r="DI44" i="9"/>
  <c r="DH43" i="9"/>
  <c r="HY24" i="9"/>
  <c r="HX23" i="9"/>
  <c r="GN29" i="7"/>
  <c r="GO30" i="7"/>
  <c r="HG27" i="9"/>
  <c r="HF26" i="9"/>
  <c r="IW20" i="9"/>
  <c r="IV19" i="9"/>
  <c r="KG14" i="7"/>
  <c r="KF13" i="7"/>
  <c r="MC6" i="9"/>
  <c r="MB5" i="9"/>
  <c r="CV45" i="7"/>
  <c r="CW46" i="7"/>
  <c r="JH17" i="7"/>
  <c r="JI18" i="7"/>
  <c r="FJ34" i="7"/>
  <c r="FK35" i="7"/>
  <c r="JN16" i="7"/>
  <c r="JO17" i="7"/>
  <c r="DO43" i="9"/>
  <c r="DN42" i="9"/>
  <c r="AT65" i="9"/>
  <c r="AS64" i="9"/>
  <c r="CQ64" i="9"/>
  <c r="CP63" i="9"/>
  <c r="CH65" i="9"/>
  <c r="CG64" i="9"/>
  <c r="BB65" i="9"/>
  <c r="BA64" i="9"/>
  <c r="AD65" i="9"/>
  <c r="AA96" i="9" s="1"/>
  <c r="H104" i="9" s="1"/>
  <c r="H110" i="9" s="1"/>
  <c r="AC64" i="9"/>
  <c r="BJ65" i="9"/>
  <c r="BI64" i="9"/>
  <c r="G104" i="9"/>
  <c r="G110" i="9" s="1"/>
  <c r="Q64" i="9"/>
  <c r="R65" i="9"/>
  <c r="Y64" i="9"/>
  <c r="Z65" i="9"/>
  <c r="V65" i="9"/>
  <c r="U64" i="9"/>
  <c r="CC64" i="9"/>
  <c r="CD65" i="9"/>
  <c r="BE64" i="9"/>
  <c r="BF65" i="9"/>
  <c r="BM64" i="9"/>
  <c r="BN65" i="9"/>
  <c r="CK64" i="9"/>
  <c r="CL65" i="9"/>
  <c r="AG64" i="9"/>
  <c r="AH65" i="9"/>
  <c r="BU64" i="9"/>
  <c r="BV65" i="9"/>
  <c r="AW64" i="9"/>
  <c r="AX65" i="9"/>
  <c r="AO64" i="9"/>
  <c r="AP65" i="9"/>
  <c r="IS96" i="9"/>
  <c r="AY104" i="9" s="1"/>
  <c r="AY110" i="9" s="1"/>
  <c r="IS97" i="9"/>
  <c r="AY105" i="9" s="1"/>
  <c r="AY111" i="9" s="1"/>
  <c r="IY2" i="9"/>
  <c r="BR65" i="9"/>
  <c r="BO97" i="9" s="1"/>
  <c r="R105" i="9" s="1"/>
  <c r="R111" i="9" s="1"/>
  <c r="BQ64" i="9"/>
  <c r="BZ65" i="9"/>
  <c r="BY64" i="9"/>
  <c r="ER35" i="9"/>
  <c r="ES36" i="9"/>
  <c r="AL65" i="9"/>
  <c r="AK64" i="9"/>
  <c r="J66" i="8"/>
  <c r="I65" i="8"/>
  <c r="FE35" i="8"/>
  <c r="FD34" i="8"/>
  <c r="HX22" i="8"/>
  <c r="HY23" i="8"/>
  <c r="JT14" i="8"/>
  <c r="JU15" i="8"/>
  <c r="GB29" i="8"/>
  <c r="GC30" i="8"/>
  <c r="ES36" i="8"/>
  <c r="ER35" i="8"/>
  <c r="AH64" i="8"/>
  <c r="AE96" i="8" s="1"/>
  <c r="I104" i="8" s="1"/>
  <c r="I110" i="8" s="1"/>
  <c r="AG63" i="8"/>
  <c r="BA63" i="8"/>
  <c r="BB64" i="8"/>
  <c r="CD64" i="8"/>
  <c r="CC63" i="8"/>
  <c r="R64" i="8"/>
  <c r="Q63" i="8"/>
  <c r="U63" i="8"/>
  <c r="V64" i="8"/>
  <c r="BV64" i="8"/>
  <c r="BS97" i="8" s="1"/>
  <c r="S105" i="8" s="1"/>
  <c r="S111" i="8" s="1"/>
  <c r="BU63" i="8"/>
  <c r="AP64" i="8"/>
  <c r="AO63" i="8"/>
  <c r="CG63" i="8"/>
  <c r="CH64" i="8"/>
  <c r="AS63" i="8"/>
  <c r="AT64" i="8"/>
  <c r="DO40" i="8"/>
  <c r="DN39" i="8"/>
  <c r="EG38" i="8"/>
  <c r="EF37" i="8"/>
  <c r="LV4" i="8"/>
  <c r="LW5" i="8"/>
  <c r="KS10" i="8"/>
  <c r="KR9" i="8"/>
  <c r="BF64" i="8"/>
  <c r="BE63" i="8"/>
  <c r="Z64" i="8"/>
  <c r="Y63" i="8"/>
  <c r="BN64" i="8"/>
  <c r="BM63" i="8"/>
  <c r="CP62" i="8"/>
  <c r="CQ63" i="8"/>
  <c r="FV30" i="8"/>
  <c r="FW31" i="8"/>
  <c r="AX64" i="8"/>
  <c r="AW63" i="8"/>
  <c r="BY63" i="8"/>
  <c r="BZ64" i="8"/>
  <c r="CL64" i="8"/>
  <c r="CK63" i="8"/>
  <c r="BQ63" i="8"/>
  <c r="BR64" i="8"/>
  <c r="AK63" i="8"/>
  <c r="AL64" i="8"/>
  <c r="AC63" i="8"/>
  <c r="AD64" i="8"/>
  <c r="EM37" i="8"/>
  <c r="EL36" i="8"/>
  <c r="BI63" i="8"/>
  <c r="BJ64" i="8"/>
  <c r="IM97" i="8"/>
  <c r="AX105" i="8" s="1"/>
  <c r="AX111" i="8" s="1"/>
  <c r="IM96" i="8"/>
  <c r="AX104" i="8" s="1"/>
  <c r="AX110" i="8" s="1"/>
  <c r="IS2" i="8"/>
  <c r="MI3" i="8"/>
  <c r="MC4" i="8"/>
  <c r="MB3" i="8"/>
  <c r="CP63" i="7"/>
  <c r="CQ64" i="7"/>
  <c r="BI64" i="7"/>
  <c r="BJ65" i="7"/>
  <c r="U64" i="7"/>
  <c r="V65" i="7"/>
  <c r="BY64" i="7"/>
  <c r="BZ65" i="7"/>
  <c r="AC64" i="7"/>
  <c r="AD65" i="7"/>
  <c r="AA96" i="7" s="1"/>
  <c r="BQ64" i="7"/>
  <c r="BR65" i="7"/>
  <c r="BO97" i="7" s="1"/>
  <c r="R105" i="7" s="1"/>
  <c r="R111" i="7" s="1"/>
  <c r="EF38" i="7"/>
  <c r="EG39" i="7"/>
  <c r="BF65" i="7"/>
  <c r="BE64" i="7"/>
  <c r="AK64" i="7"/>
  <c r="AL65" i="7"/>
  <c r="Z65" i="7"/>
  <c r="Y64" i="7"/>
  <c r="Q64" i="7"/>
  <c r="R65" i="7"/>
  <c r="AS64" i="7"/>
  <c r="AT65" i="7"/>
  <c r="BA64" i="7"/>
  <c r="BB65" i="7"/>
  <c r="IM97" i="7"/>
  <c r="AX105" i="7" s="1"/>
  <c r="AX111" i="7" s="1"/>
  <c r="IM96" i="7"/>
  <c r="AX104" i="7" s="1"/>
  <c r="AX110" i="7" s="1"/>
  <c r="IS2" i="7"/>
  <c r="CG64" i="7"/>
  <c r="CH65" i="7"/>
  <c r="BN65" i="7"/>
  <c r="BM64" i="7"/>
  <c r="CC64" i="7"/>
  <c r="CD65" i="7"/>
  <c r="CL65" i="7"/>
  <c r="CK64" i="7"/>
  <c r="AH65" i="7"/>
  <c r="AG64" i="7"/>
  <c r="AP65" i="7"/>
  <c r="AO64" i="7"/>
  <c r="AX65" i="7"/>
  <c r="AW64" i="7"/>
  <c r="BV65" i="7"/>
  <c r="BU64" i="7"/>
  <c r="IK22" i="6"/>
  <c r="IJ21" i="6"/>
  <c r="J68" i="6"/>
  <c r="I67" i="6"/>
  <c r="JN16" i="6"/>
  <c r="JO17" i="6"/>
  <c r="DI44" i="6"/>
  <c r="DH43" i="6"/>
  <c r="LE10" i="6"/>
  <c r="LD9" i="6"/>
  <c r="HL25" i="6"/>
  <c r="HM26" i="6"/>
  <c r="CV45" i="6"/>
  <c r="CW46" i="6"/>
  <c r="AH62" i="6"/>
  <c r="AG61" i="6"/>
  <c r="MU3" i="6"/>
  <c r="Y63" i="6"/>
  <c r="Z64" i="6"/>
  <c r="EY37" i="6"/>
  <c r="EX36" i="6"/>
  <c r="U64" i="6"/>
  <c r="V65" i="6"/>
  <c r="AK60" i="6"/>
  <c r="AL61" i="6"/>
  <c r="MC6" i="6"/>
  <c r="MB5" i="6"/>
  <c r="GI31" i="6"/>
  <c r="GH30" i="6"/>
  <c r="GT28" i="6"/>
  <c r="GU29" i="6"/>
  <c r="CK47" i="6"/>
  <c r="CL48" i="6"/>
  <c r="HA28" i="6"/>
  <c r="GZ27" i="6"/>
  <c r="DT41" i="6"/>
  <c r="DU42" i="6"/>
  <c r="N67" i="6"/>
  <c r="M66" i="6"/>
  <c r="DC45" i="6"/>
  <c r="DB44" i="6"/>
  <c r="IV19" i="6"/>
  <c r="IW20" i="6"/>
  <c r="DN42" i="6"/>
  <c r="DO43" i="6"/>
  <c r="IQ21" i="6"/>
  <c r="IP20" i="6"/>
  <c r="LK9" i="6"/>
  <c r="LJ8" i="6"/>
  <c r="FV32" i="6"/>
  <c r="FW33" i="6"/>
  <c r="HG27" i="6"/>
  <c r="HF26" i="6"/>
  <c r="CD50" i="6"/>
  <c r="CC49" i="6"/>
  <c r="AW57" i="6"/>
  <c r="AX58" i="6"/>
  <c r="JI18" i="6"/>
  <c r="JH17" i="6"/>
  <c r="FQ34" i="6"/>
  <c r="FP33" i="6"/>
  <c r="EG40" i="6"/>
  <c r="EF39" i="6"/>
  <c r="KM13" i="6"/>
  <c r="KL12" i="6"/>
  <c r="F69" i="6"/>
  <c r="E68" i="6"/>
  <c r="MI5" i="6"/>
  <c r="MH4" i="6"/>
  <c r="IE23" i="6"/>
  <c r="ID22" i="6"/>
  <c r="KR11" i="6"/>
  <c r="KS12" i="6"/>
  <c r="FJ34" i="6"/>
  <c r="FK35" i="6"/>
  <c r="MN3" i="6"/>
  <c r="MO4" i="6"/>
  <c r="BI54" i="6"/>
  <c r="BJ55" i="6"/>
  <c r="AP60" i="6"/>
  <c r="AO59" i="6"/>
  <c r="LP7" i="6"/>
  <c r="LQ8" i="6"/>
  <c r="BM53" i="6"/>
  <c r="BN54" i="6"/>
  <c r="FE36" i="6"/>
  <c r="FD35" i="6"/>
  <c r="AS58" i="6"/>
  <c r="AT59" i="6"/>
  <c r="BB57" i="6"/>
  <c r="BA56" i="6"/>
  <c r="GO30" i="6"/>
  <c r="GN29" i="6"/>
  <c r="BQ52" i="6"/>
  <c r="BR53" i="6"/>
  <c r="EA41" i="6"/>
  <c r="DZ40" i="6"/>
  <c r="IS97" i="6"/>
  <c r="AY105" i="6" s="1"/>
  <c r="AY111" i="6" s="1"/>
  <c r="IS96" i="6"/>
  <c r="IY2" i="6"/>
  <c r="JC19" i="6"/>
  <c r="JB18" i="6"/>
  <c r="EL38" i="6"/>
  <c r="EM39" i="6"/>
  <c r="HY24" i="6"/>
  <c r="HX23" i="6"/>
  <c r="KX10" i="6"/>
  <c r="KY11" i="6"/>
  <c r="HR24" i="6"/>
  <c r="HS25" i="6"/>
  <c r="CG48" i="6"/>
  <c r="CH49" i="6"/>
  <c r="GB31" i="6"/>
  <c r="GC32" i="6"/>
  <c r="JT15" i="6"/>
  <c r="JU16" i="6"/>
  <c r="BZ51" i="6"/>
  <c r="BY50" i="6"/>
  <c r="JZ14" i="6"/>
  <c r="KA15" i="6"/>
  <c r="KG14" i="6"/>
  <c r="KF13" i="6"/>
  <c r="BE55" i="6"/>
  <c r="BF56" i="6"/>
  <c r="AC62" i="6"/>
  <c r="AD63" i="6"/>
  <c r="BV52" i="6"/>
  <c r="BU51" i="6"/>
  <c r="ER37" i="6"/>
  <c r="ES38" i="6"/>
  <c r="R66" i="6"/>
  <c r="Q65" i="6"/>
  <c r="LV6" i="6"/>
  <c r="LW7" i="6"/>
  <c r="CQ47" i="6"/>
  <c r="CP46" i="6"/>
  <c r="J70" i="1"/>
  <c r="G96" i="1" s="1"/>
  <c r="C104" i="1" s="1"/>
  <c r="C110" i="1" s="1"/>
  <c r="F71" i="1"/>
  <c r="C96" i="1" s="1"/>
  <c r="V68" i="1"/>
  <c r="CQ50" i="1"/>
  <c r="KL10" i="8" l="1"/>
  <c r="KM11" i="8"/>
  <c r="IQ20" i="9"/>
  <c r="IP19" i="9"/>
  <c r="FP32" i="8"/>
  <c r="FQ33" i="8"/>
  <c r="E67" i="8"/>
  <c r="F68" i="8"/>
  <c r="IP19" i="8"/>
  <c r="IQ20" i="8"/>
  <c r="LQ7" i="8"/>
  <c r="LP6" i="8"/>
  <c r="GH29" i="8"/>
  <c r="GI30" i="8"/>
  <c r="HS24" i="8"/>
  <c r="HR23" i="8"/>
  <c r="LK8" i="8"/>
  <c r="LJ7" i="8"/>
  <c r="DZ39" i="8"/>
  <c r="EA40" i="8"/>
  <c r="M65" i="8"/>
  <c r="N66" i="8"/>
  <c r="IE22" i="8"/>
  <c r="ID21" i="8"/>
  <c r="DU41" i="8"/>
  <c r="DT40" i="8"/>
  <c r="JH16" i="8"/>
  <c r="JI17" i="8"/>
  <c r="FJ33" i="8"/>
  <c r="FK34" i="8"/>
  <c r="KY10" i="8"/>
  <c r="KX9" i="8"/>
  <c r="GU28" i="8"/>
  <c r="GT27" i="8"/>
  <c r="LD8" i="8"/>
  <c r="LE9" i="8"/>
  <c r="KR10" i="9"/>
  <c r="KS11" i="9"/>
  <c r="IJ20" i="8"/>
  <c r="IK21" i="8"/>
  <c r="DH42" i="8"/>
  <c r="DI43" i="8"/>
  <c r="EY36" i="8"/>
  <c r="EX35" i="8"/>
  <c r="KF12" i="8"/>
  <c r="KG13" i="8"/>
  <c r="HA27" i="8"/>
  <c r="GZ26" i="8"/>
  <c r="HM25" i="8"/>
  <c r="HL24" i="8"/>
  <c r="CV44" i="8"/>
  <c r="CW45" i="8"/>
  <c r="JN15" i="8"/>
  <c r="JO16" i="8"/>
  <c r="KA14" i="8"/>
  <c r="JZ13" i="8"/>
  <c r="JC18" i="8"/>
  <c r="JB17" i="8"/>
  <c r="IW19" i="8"/>
  <c r="IV18" i="8"/>
  <c r="HG26" i="8"/>
  <c r="HF25" i="8"/>
  <c r="GN28" i="8"/>
  <c r="GO29" i="8"/>
  <c r="MB4" i="9"/>
  <c r="MC5" i="9"/>
  <c r="IW19" i="9"/>
  <c r="IV18" i="9"/>
  <c r="DH42" i="9"/>
  <c r="DI43" i="9"/>
  <c r="DZ39" i="9"/>
  <c r="EA40" i="9"/>
  <c r="HA27" i="9"/>
  <c r="GZ26" i="9"/>
  <c r="EM38" i="9"/>
  <c r="EL37" i="9"/>
  <c r="IE22" i="7"/>
  <c r="ID21" i="7"/>
  <c r="JB17" i="7"/>
  <c r="JC18" i="7"/>
  <c r="DB42" i="8"/>
  <c r="DC43" i="8"/>
  <c r="KY10" i="9"/>
  <c r="KX9" i="9"/>
  <c r="E67" i="7"/>
  <c r="F68" i="7"/>
  <c r="LE9" i="9"/>
  <c r="LD8" i="9"/>
  <c r="KA14" i="9"/>
  <c r="JZ13" i="9"/>
  <c r="DU41" i="7"/>
  <c r="DT40" i="7"/>
  <c r="LW6" i="7"/>
  <c r="LV5" i="7"/>
  <c r="FW32" i="9"/>
  <c r="FV31" i="9"/>
  <c r="EA40" i="7"/>
  <c r="DZ39" i="7"/>
  <c r="HS24" i="9"/>
  <c r="HR23" i="9"/>
  <c r="KL11" i="7"/>
  <c r="KM12" i="7"/>
  <c r="HR23" i="7"/>
  <c r="HS24" i="7"/>
  <c r="KR10" i="7"/>
  <c r="KS11" i="7"/>
  <c r="ID21" i="9"/>
  <c r="IE22" i="9"/>
  <c r="DI43" i="7"/>
  <c r="DH42" i="7"/>
  <c r="DO42" i="7"/>
  <c r="DN41" i="7"/>
  <c r="HM25" i="7"/>
  <c r="HL24" i="7"/>
  <c r="JO16" i="7"/>
  <c r="JN15" i="7"/>
  <c r="JI17" i="7"/>
  <c r="JH16" i="7"/>
  <c r="GO29" i="7"/>
  <c r="GN28" i="7"/>
  <c r="LQ7" i="9"/>
  <c r="LP6" i="9"/>
  <c r="EX35" i="7"/>
  <c r="EY36" i="7"/>
  <c r="FV31" i="7"/>
  <c r="FW32" i="7"/>
  <c r="DT40" i="9"/>
  <c r="DU41" i="9"/>
  <c r="GN28" i="9"/>
  <c r="GO29" i="9"/>
  <c r="MC5" i="7"/>
  <c r="MB4" i="7"/>
  <c r="M65" i="7"/>
  <c r="N66" i="7"/>
  <c r="KX9" i="7"/>
  <c r="KY10" i="7"/>
  <c r="JB17" i="9"/>
  <c r="JC18" i="9"/>
  <c r="ER36" i="7"/>
  <c r="ES37" i="7"/>
  <c r="JT14" i="7"/>
  <c r="JU15" i="7"/>
  <c r="HX22" i="7"/>
  <c r="HY23" i="7"/>
  <c r="IJ20" i="9"/>
  <c r="IK21" i="9"/>
  <c r="LV5" i="9"/>
  <c r="LW6" i="9"/>
  <c r="I66" i="9"/>
  <c r="J67" i="9"/>
  <c r="DN41" i="9"/>
  <c r="DO42" i="9"/>
  <c r="KG13" i="7"/>
  <c r="KF12" i="7"/>
  <c r="HG26" i="9"/>
  <c r="HF25" i="9"/>
  <c r="HY23" i="9"/>
  <c r="HX22" i="9"/>
  <c r="EX35" i="9"/>
  <c r="EY36" i="9"/>
  <c r="LK8" i="7"/>
  <c r="LJ7" i="7"/>
  <c r="LD8" i="7"/>
  <c r="LE9" i="7"/>
  <c r="LK8" i="9"/>
  <c r="LJ7" i="9"/>
  <c r="GI30" i="9"/>
  <c r="GH29" i="9"/>
  <c r="M65" i="9"/>
  <c r="N66" i="9"/>
  <c r="DC44" i="9"/>
  <c r="DB43" i="9"/>
  <c r="FE35" i="9"/>
  <c r="FD34" i="9"/>
  <c r="CV44" i="9"/>
  <c r="CW45" i="9"/>
  <c r="IK21" i="7"/>
  <c r="IJ20" i="7"/>
  <c r="J67" i="7"/>
  <c r="I66" i="7"/>
  <c r="MI4" i="7"/>
  <c r="MH3" i="7"/>
  <c r="MI3" i="7" s="1"/>
  <c r="JU15" i="9"/>
  <c r="JT14" i="9"/>
  <c r="KL11" i="9"/>
  <c r="KM12" i="9"/>
  <c r="FK34" i="9"/>
  <c r="FJ33" i="9"/>
  <c r="E67" i="9"/>
  <c r="F68" i="9"/>
  <c r="GT27" i="7"/>
  <c r="GU28" i="7"/>
  <c r="GT27" i="9"/>
  <c r="GU28" i="9"/>
  <c r="IQ20" i="7"/>
  <c r="IP19" i="7"/>
  <c r="FK34" i="7"/>
  <c r="FJ33" i="7"/>
  <c r="CW45" i="7"/>
  <c r="CV44" i="7"/>
  <c r="LP6" i="7"/>
  <c r="LQ7" i="7"/>
  <c r="HA27" i="7"/>
  <c r="GZ26" i="7"/>
  <c r="DC44" i="7"/>
  <c r="DB43" i="7"/>
  <c r="EL37" i="7"/>
  <c r="EM38" i="7"/>
  <c r="FQ33" i="7"/>
  <c r="FP32" i="7"/>
  <c r="KG13" i="9"/>
  <c r="KF12" i="9"/>
  <c r="HG26" i="7"/>
  <c r="HF25" i="7"/>
  <c r="HL24" i="9"/>
  <c r="HM25" i="9"/>
  <c r="JI17" i="9"/>
  <c r="JH16" i="9"/>
  <c r="JZ13" i="7"/>
  <c r="KA14" i="7"/>
  <c r="JN15" i="9"/>
  <c r="JO16" i="9"/>
  <c r="GB30" i="7"/>
  <c r="GC31" i="7"/>
  <c r="GI30" i="7"/>
  <c r="GH29" i="7"/>
  <c r="EG39" i="9"/>
  <c r="EF38" i="9"/>
  <c r="FD34" i="7"/>
  <c r="FE35" i="7"/>
  <c r="IV18" i="7"/>
  <c r="IW19" i="7"/>
  <c r="GC31" i="9"/>
  <c r="GB30" i="9"/>
  <c r="MI4" i="9"/>
  <c r="MH3" i="9"/>
  <c r="MI3" i="9" s="1"/>
  <c r="FP32" i="9"/>
  <c r="FQ33" i="9"/>
  <c r="AL64" i="9"/>
  <c r="AK63" i="9"/>
  <c r="BQ63" i="9"/>
  <c r="BR64" i="9"/>
  <c r="BU63" i="9"/>
  <c r="BV64" i="9"/>
  <c r="BS97" i="9" s="1"/>
  <c r="S105" i="9" s="1"/>
  <c r="S111" i="9" s="1"/>
  <c r="AH64" i="9"/>
  <c r="AE96" i="9" s="1"/>
  <c r="I104" i="9" s="1"/>
  <c r="I110" i="9" s="1"/>
  <c r="AG63" i="9"/>
  <c r="BN64" i="9"/>
  <c r="BM63" i="9"/>
  <c r="CD64" i="9"/>
  <c r="CC63" i="9"/>
  <c r="Z64" i="9"/>
  <c r="Y63" i="9"/>
  <c r="BJ64" i="9"/>
  <c r="BI63" i="9"/>
  <c r="CG63" i="9"/>
  <c r="CH64" i="9"/>
  <c r="CP62" i="9"/>
  <c r="CQ63" i="9"/>
  <c r="ES35" i="9"/>
  <c r="ER34" i="9"/>
  <c r="BZ64" i="9"/>
  <c r="BY63" i="9"/>
  <c r="IY97" i="9"/>
  <c r="AZ105" i="9" s="1"/>
  <c r="AZ111" i="9" s="1"/>
  <c r="IY96" i="9"/>
  <c r="AZ104" i="9" s="1"/>
  <c r="AZ110" i="9" s="1"/>
  <c r="JE2" i="9"/>
  <c r="AO63" i="9"/>
  <c r="AP64" i="9"/>
  <c r="AX64" i="9"/>
  <c r="AW63" i="9"/>
  <c r="CL64" i="9"/>
  <c r="CK63" i="9"/>
  <c r="BF64" i="9"/>
  <c r="BE63" i="9"/>
  <c r="R64" i="9"/>
  <c r="Q63" i="9"/>
  <c r="AD64" i="9"/>
  <c r="AC63" i="9"/>
  <c r="BA63" i="9"/>
  <c r="BB64" i="9"/>
  <c r="AT64" i="9"/>
  <c r="AS63" i="9"/>
  <c r="U63" i="9"/>
  <c r="V64" i="9"/>
  <c r="FD33" i="8"/>
  <c r="FE34" i="8"/>
  <c r="JU14" i="8"/>
  <c r="JT13" i="8"/>
  <c r="I64" i="8"/>
  <c r="J65" i="8"/>
  <c r="HX21" i="8"/>
  <c r="HY22" i="8"/>
  <c r="MC3" i="8"/>
  <c r="IS97" i="8"/>
  <c r="AY105" i="8" s="1"/>
  <c r="AY111" i="8" s="1"/>
  <c r="IS96" i="8"/>
  <c r="AY104" i="8" s="1"/>
  <c r="AY110" i="8" s="1"/>
  <c r="IY2" i="8"/>
  <c r="AL63" i="8"/>
  <c r="AI96" i="8" s="1"/>
  <c r="AK62" i="8"/>
  <c r="BZ63" i="8"/>
  <c r="BW97" i="8" s="1"/>
  <c r="T105" i="8" s="1"/>
  <c r="T111" i="8" s="1"/>
  <c r="BY62" i="8"/>
  <c r="FV29" i="8"/>
  <c r="FW30" i="8"/>
  <c r="KR8" i="8"/>
  <c r="KS9" i="8"/>
  <c r="AO62" i="8"/>
  <c r="AP63" i="8"/>
  <c r="EM36" i="8"/>
  <c r="EL35" i="8"/>
  <c r="AX63" i="8"/>
  <c r="AW62" i="8"/>
  <c r="BF63" i="8"/>
  <c r="BE62" i="8"/>
  <c r="LV3" i="8"/>
  <c r="LW4" i="8"/>
  <c r="AT63" i="8"/>
  <c r="AS62" i="8"/>
  <c r="CD63" i="8"/>
  <c r="CC62" i="8"/>
  <c r="BJ63" i="8"/>
  <c r="BI62" i="8"/>
  <c r="AD63" i="8"/>
  <c r="AC62" i="8"/>
  <c r="BR63" i="8"/>
  <c r="BQ62" i="8"/>
  <c r="CP61" i="8"/>
  <c r="CQ62" i="8"/>
  <c r="EG37" i="8"/>
  <c r="EF36" i="8"/>
  <c r="DN38" i="8"/>
  <c r="DO39" i="8"/>
  <c r="U62" i="8"/>
  <c r="V63" i="8"/>
  <c r="BA62" i="8"/>
  <c r="BB63" i="8"/>
  <c r="CK62" i="8"/>
  <c r="CL63" i="8"/>
  <c r="BM62" i="8"/>
  <c r="BN63" i="8"/>
  <c r="Z63" i="8"/>
  <c r="Y62" i="8"/>
  <c r="CH63" i="8"/>
  <c r="CG62" i="8"/>
  <c r="BU62" i="8"/>
  <c r="BV63" i="8"/>
  <c r="R63" i="8"/>
  <c r="Q62" i="8"/>
  <c r="AG62" i="8"/>
  <c r="AH63" i="8"/>
  <c r="ER34" i="8"/>
  <c r="ES35" i="8"/>
  <c r="GC29" i="8"/>
  <c r="GB28" i="8"/>
  <c r="BV64" i="7"/>
  <c r="BS97" i="7" s="1"/>
  <c r="S105" i="7" s="1"/>
  <c r="S111" i="7" s="1"/>
  <c r="BU63" i="7"/>
  <c r="AP64" i="7"/>
  <c r="AO63" i="7"/>
  <c r="AH64" i="7"/>
  <c r="AE96" i="7" s="1"/>
  <c r="I104" i="7" s="1"/>
  <c r="I110" i="7" s="1"/>
  <c r="AG63" i="7"/>
  <c r="BN64" i="7"/>
  <c r="BM63" i="7"/>
  <c r="BA63" i="7"/>
  <c r="BB64" i="7"/>
  <c r="AS63" i="7"/>
  <c r="AT64" i="7"/>
  <c r="R64" i="7"/>
  <c r="Q63" i="7"/>
  <c r="H104" i="7"/>
  <c r="H110" i="7" s="1"/>
  <c r="CD64" i="7"/>
  <c r="CC63" i="7"/>
  <c r="CG63" i="7"/>
  <c r="CH64" i="7"/>
  <c r="Z64" i="7"/>
  <c r="Y63" i="7"/>
  <c r="AC63" i="7"/>
  <c r="AD64" i="7"/>
  <c r="U63" i="7"/>
  <c r="V64" i="7"/>
  <c r="AX64" i="7"/>
  <c r="AW63" i="7"/>
  <c r="CL64" i="7"/>
  <c r="CK63" i="7"/>
  <c r="IS96" i="7"/>
  <c r="AY104" i="7" s="1"/>
  <c r="AY110" i="7" s="1"/>
  <c r="IS97" i="7"/>
  <c r="AY105" i="7" s="1"/>
  <c r="AY111" i="7" s="1"/>
  <c r="IY2" i="7"/>
  <c r="BF64" i="7"/>
  <c r="BE63" i="7"/>
  <c r="AK63" i="7"/>
  <c r="AL64" i="7"/>
  <c r="EF37" i="7"/>
  <c r="EG38" i="7"/>
  <c r="BQ63" i="7"/>
  <c r="BR64" i="7"/>
  <c r="BY63" i="7"/>
  <c r="BZ64" i="7"/>
  <c r="BI63" i="7"/>
  <c r="BJ64" i="7"/>
  <c r="CP62" i="7"/>
  <c r="CQ63" i="7"/>
  <c r="LW6" i="6"/>
  <c r="LV5" i="6"/>
  <c r="KG13" i="6"/>
  <c r="KF12" i="6"/>
  <c r="HY23" i="6"/>
  <c r="HX22" i="6"/>
  <c r="BR52" i="6"/>
  <c r="BQ51" i="6"/>
  <c r="LP6" i="6"/>
  <c r="LQ7" i="6"/>
  <c r="FV31" i="6"/>
  <c r="FW32" i="6"/>
  <c r="IW19" i="6"/>
  <c r="IV18" i="6"/>
  <c r="MC5" i="6"/>
  <c r="MB4" i="6"/>
  <c r="AH61" i="6"/>
  <c r="AG60" i="6"/>
  <c r="DH42" i="6"/>
  <c r="DI43" i="6"/>
  <c r="I66" i="6"/>
  <c r="J67" i="6"/>
  <c r="CQ46" i="6"/>
  <c r="CP45" i="6"/>
  <c r="R65" i="6"/>
  <c r="Q64" i="6"/>
  <c r="AC61" i="6"/>
  <c r="AD62" i="6"/>
  <c r="GC31" i="6"/>
  <c r="GB30" i="6"/>
  <c r="HS24" i="6"/>
  <c r="HR23" i="6"/>
  <c r="AY104" i="6"/>
  <c r="AY110" i="6" s="1"/>
  <c r="EA40" i="6"/>
  <c r="DZ39" i="6"/>
  <c r="GO29" i="6"/>
  <c r="GN28" i="6"/>
  <c r="AP59" i="6"/>
  <c r="AO58" i="6"/>
  <c r="MH3" i="6"/>
  <c r="MI4" i="6"/>
  <c r="KL11" i="6"/>
  <c r="KM12" i="6"/>
  <c r="FP32" i="6"/>
  <c r="FQ33" i="6"/>
  <c r="HF25" i="6"/>
  <c r="HG26" i="6"/>
  <c r="LJ7" i="6"/>
  <c r="LK8" i="6"/>
  <c r="DC44" i="6"/>
  <c r="DB43" i="6"/>
  <c r="GT27" i="6"/>
  <c r="GU28" i="6"/>
  <c r="V64" i="6"/>
  <c r="U63" i="6"/>
  <c r="Z63" i="6"/>
  <c r="Y62" i="6"/>
  <c r="HL24" i="6"/>
  <c r="HM25" i="6"/>
  <c r="FK34" i="6"/>
  <c r="FJ33" i="6"/>
  <c r="DO42" i="6"/>
  <c r="DN41" i="6"/>
  <c r="DU41" i="6"/>
  <c r="DT40" i="6"/>
  <c r="GI30" i="6"/>
  <c r="GH29" i="6"/>
  <c r="LE9" i="6"/>
  <c r="LD8" i="6"/>
  <c r="IK21" i="6"/>
  <c r="IJ20" i="6"/>
  <c r="ES37" i="6"/>
  <c r="ER36" i="6"/>
  <c r="BY49" i="6"/>
  <c r="BZ50" i="6"/>
  <c r="JC18" i="6"/>
  <c r="JB17" i="6"/>
  <c r="BJ54" i="6"/>
  <c r="BI53" i="6"/>
  <c r="BV51" i="6"/>
  <c r="BU50" i="6"/>
  <c r="IY96" i="6"/>
  <c r="AZ104" i="6" s="1"/>
  <c r="AZ110" i="6" s="1"/>
  <c r="IY97" i="6"/>
  <c r="AZ105" i="6" s="1"/>
  <c r="AZ111" i="6" s="1"/>
  <c r="JE2" i="6"/>
  <c r="AT58" i="6"/>
  <c r="AS57" i="6"/>
  <c r="BN53" i="6"/>
  <c r="BM52" i="6"/>
  <c r="MO3" i="6"/>
  <c r="KS11" i="6"/>
  <c r="KR10" i="6"/>
  <c r="AW56" i="6"/>
  <c r="AX57" i="6"/>
  <c r="EY36" i="6"/>
  <c r="EX35" i="6"/>
  <c r="BF55" i="6"/>
  <c r="BE54" i="6"/>
  <c r="KA14" i="6"/>
  <c r="JZ13" i="6"/>
  <c r="JT14" i="6"/>
  <c r="JU15" i="6"/>
  <c r="CH48" i="6"/>
  <c r="CG47" i="6"/>
  <c r="KY10" i="6"/>
  <c r="KX9" i="6"/>
  <c r="EL37" i="6"/>
  <c r="EM38" i="6"/>
  <c r="BB56" i="6"/>
  <c r="BA55" i="6"/>
  <c r="FE35" i="6"/>
  <c r="FD34" i="6"/>
  <c r="IE22" i="6"/>
  <c r="ID21" i="6"/>
  <c r="E67" i="6"/>
  <c r="F68" i="6"/>
  <c r="EF38" i="6"/>
  <c r="EG39" i="6"/>
  <c r="JH16" i="6"/>
  <c r="JI17" i="6"/>
  <c r="CD49" i="6"/>
  <c r="CC48" i="6"/>
  <c r="IP19" i="6"/>
  <c r="IQ20" i="6"/>
  <c r="M65" i="6"/>
  <c r="N66" i="6"/>
  <c r="HA27" i="6"/>
  <c r="GZ26" i="6"/>
  <c r="CK46" i="6"/>
  <c r="CL47" i="6"/>
  <c r="AL60" i="6"/>
  <c r="AK59" i="6"/>
  <c r="CV44" i="6"/>
  <c r="CW45" i="6"/>
  <c r="JN15" i="6"/>
  <c r="JO16" i="6"/>
  <c r="B104" i="1"/>
  <c r="B110" i="1" s="1"/>
  <c r="J69" i="1"/>
  <c r="F70" i="1"/>
  <c r="V67" i="1"/>
  <c r="S96" i="1" s="1"/>
  <c r="F104" i="1" s="1"/>
  <c r="F110" i="1" s="1"/>
  <c r="CQ49" i="1"/>
  <c r="CM96" i="1" s="1"/>
  <c r="X104" i="1" s="1"/>
  <c r="X110" i="1" s="1"/>
  <c r="KL9" i="8" l="1"/>
  <c r="KM10" i="8"/>
  <c r="IQ19" i="9"/>
  <c r="IP18" i="9"/>
  <c r="IV17" i="8"/>
  <c r="IW18" i="8"/>
  <c r="JZ12" i="8"/>
  <c r="KA13" i="8"/>
  <c r="GZ25" i="8"/>
  <c r="HA26" i="8"/>
  <c r="EX34" i="8"/>
  <c r="EY35" i="8"/>
  <c r="KX8" i="8"/>
  <c r="KY9" i="8"/>
  <c r="ID20" i="8"/>
  <c r="IE21" i="8"/>
  <c r="HS23" i="8"/>
  <c r="HR22" i="8"/>
  <c r="LP5" i="8"/>
  <c r="LQ6" i="8"/>
  <c r="GO28" i="8"/>
  <c r="GN27" i="8"/>
  <c r="CW44" i="8"/>
  <c r="CV43" i="8"/>
  <c r="IK20" i="8"/>
  <c r="IJ19" i="8"/>
  <c r="LE8" i="8"/>
  <c r="LD7" i="8"/>
  <c r="JH15" i="8"/>
  <c r="JI16" i="8"/>
  <c r="DZ38" i="8"/>
  <c r="EA39" i="8"/>
  <c r="F67" i="8"/>
  <c r="E66" i="8"/>
  <c r="HG25" i="8"/>
  <c r="HF24" i="8"/>
  <c r="JB16" i="8"/>
  <c r="JC17" i="8"/>
  <c r="HM24" i="8"/>
  <c r="HL23" i="8"/>
  <c r="GT26" i="8"/>
  <c r="GU27" i="8"/>
  <c r="DU40" i="8"/>
  <c r="DT39" i="8"/>
  <c r="LK7" i="8"/>
  <c r="LJ6" i="8"/>
  <c r="JO15" i="8"/>
  <c r="JN14" i="8"/>
  <c r="KF11" i="8"/>
  <c r="KG12" i="8"/>
  <c r="DI42" i="8"/>
  <c r="DH41" i="8"/>
  <c r="KR9" i="9"/>
  <c r="KS10" i="9"/>
  <c r="FK33" i="8"/>
  <c r="FJ32" i="8"/>
  <c r="N65" i="8"/>
  <c r="M64" i="8"/>
  <c r="GI29" i="8"/>
  <c r="GH28" i="8"/>
  <c r="IQ19" i="8"/>
  <c r="IP18" i="8"/>
  <c r="FQ32" i="8"/>
  <c r="FP31" i="8"/>
  <c r="EG38" i="9"/>
  <c r="EF37" i="9"/>
  <c r="KG12" i="9"/>
  <c r="KF11" i="9"/>
  <c r="GZ25" i="7"/>
  <c r="HA26" i="7"/>
  <c r="CW44" i="7"/>
  <c r="CV43" i="7"/>
  <c r="IP18" i="7"/>
  <c r="IQ19" i="7"/>
  <c r="FJ32" i="9"/>
  <c r="FK33" i="9"/>
  <c r="JT13" i="9"/>
  <c r="JU14" i="9"/>
  <c r="J66" i="7"/>
  <c r="I65" i="7"/>
  <c r="DC43" i="9"/>
  <c r="DB42" i="9"/>
  <c r="GH28" i="9"/>
  <c r="GI29" i="9"/>
  <c r="HF24" i="9"/>
  <c r="HG25" i="9"/>
  <c r="MC4" i="7"/>
  <c r="MB3" i="7"/>
  <c r="MC3" i="7" s="1"/>
  <c r="GO28" i="7"/>
  <c r="GN27" i="7"/>
  <c r="JN14" i="7"/>
  <c r="JO15" i="7"/>
  <c r="DO41" i="7"/>
  <c r="DN40" i="7"/>
  <c r="HS23" i="9"/>
  <c r="HR22" i="9"/>
  <c r="FW31" i="9"/>
  <c r="FV30" i="9"/>
  <c r="DT39" i="7"/>
  <c r="DU40" i="7"/>
  <c r="LE8" i="9"/>
  <c r="LD7" i="9"/>
  <c r="KY9" i="9"/>
  <c r="KX8" i="9"/>
  <c r="EL36" i="9"/>
  <c r="EM37" i="9"/>
  <c r="IV17" i="9"/>
  <c r="IW18" i="9"/>
  <c r="IW18" i="7"/>
  <c r="IV17" i="7"/>
  <c r="GC30" i="7"/>
  <c r="GB29" i="7"/>
  <c r="JZ12" i="7"/>
  <c r="KA13" i="7"/>
  <c r="HM24" i="9"/>
  <c r="HL23" i="9"/>
  <c r="EM37" i="7"/>
  <c r="EL36" i="7"/>
  <c r="GT26" i="7"/>
  <c r="GU27" i="7"/>
  <c r="CW44" i="9"/>
  <c r="CV43" i="9"/>
  <c r="LE8" i="7"/>
  <c r="LD7" i="7"/>
  <c r="EX34" i="9"/>
  <c r="EY35" i="9"/>
  <c r="DN40" i="9"/>
  <c r="DO41" i="9"/>
  <c r="LV4" i="9"/>
  <c r="LW5" i="9"/>
  <c r="HY22" i="7"/>
  <c r="HX21" i="7"/>
  <c r="ER35" i="7"/>
  <c r="ES36" i="7"/>
  <c r="KY9" i="7"/>
  <c r="KX8" i="7"/>
  <c r="DT39" i="9"/>
  <c r="DU40" i="9"/>
  <c r="EX34" i="7"/>
  <c r="EY35" i="7"/>
  <c r="ID20" i="9"/>
  <c r="IE21" i="9"/>
  <c r="HR22" i="7"/>
  <c r="HS23" i="7"/>
  <c r="JC17" i="7"/>
  <c r="JB16" i="7"/>
  <c r="EA39" i="9"/>
  <c r="DZ38" i="9"/>
  <c r="GC30" i="9"/>
  <c r="GB29" i="9"/>
  <c r="GI29" i="7"/>
  <c r="GH28" i="7"/>
  <c r="JI16" i="9"/>
  <c r="JH15" i="9"/>
  <c r="HF24" i="7"/>
  <c r="HG25" i="7"/>
  <c r="FQ32" i="7"/>
  <c r="FP31" i="7"/>
  <c r="DC43" i="7"/>
  <c r="DB42" i="7"/>
  <c r="FK33" i="7"/>
  <c r="FJ32" i="7"/>
  <c r="IJ19" i="7"/>
  <c r="IK20" i="7"/>
  <c r="FD33" i="9"/>
  <c r="FE34" i="9"/>
  <c r="LK7" i="9"/>
  <c r="LJ6" i="9"/>
  <c r="LJ6" i="7"/>
  <c r="LK7" i="7"/>
  <c r="HX21" i="9"/>
  <c r="HY22" i="9"/>
  <c r="KF11" i="7"/>
  <c r="KG12" i="7"/>
  <c r="LQ6" i="9"/>
  <c r="LP5" i="9"/>
  <c r="JH15" i="7"/>
  <c r="JI16" i="7"/>
  <c r="HM24" i="7"/>
  <c r="HL23" i="7"/>
  <c r="DH41" i="7"/>
  <c r="DI42" i="7"/>
  <c r="DZ38" i="7"/>
  <c r="EA39" i="7"/>
  <c r="LV4" i="7"/>
  <c r="LW5" i="7"/>
  <c r="JZ12" i="9"/>
  <c r="KA13" i="9"/>
  <c r="IE21" i="7"/>
  <c r="ID20" i="7"/>
  <c r="HA26" i="9"/>
  <c r="GZ25" i="9"/>
  <c r="FP31" i="9"/>
  <c r="FQ32" i="9"/>
  <c r="FE34" i="7"/>
  <c r="FD33" i="7"/>
  <c r="JN14" i="9"/>
  <c r="JO15" i="9"/>
  <c r="LQ6" i="7"/>
  <c r="LP5" i="7"/>
  <c r="GU27" i="9"/>
  <c r="GT26" i="9"/>
  <c r="E66" i="9"/>
  <c r="F67" i="9"/>
  <c r="KL10" i="9"/>
  <c r="KM11" i="9"/>
  <c r="N65" i="9"/>
  <c r="M64" i="9"/>
  <c r="J66" i="9"/>
  <c r="I65" i="9"/>
  <c r="IK20" i="9"/>
  <c r="IJ19" i="9"/>
  <c r="JU14" i="7"/>
  <c r="JT13" i="7"/>
  <c r="JB16" i="9"/>
  <c r="JC17" i="9"/>
  <c r="M64" i="7"/>
  <c r="N65" i="7"/>
  <c r="GO28" i="9"/>
  <c r="GN27" i="9"/>
  <c r="FV30" i="7"/>
  <c r="FW31" i="7"/>
  <c r="KR9" i="7"/>
  <c r="KS10" i="7"/>
  <c r="KL10" i="7"/>
  <c r="KM11" i="7"/>
  <c r="E66" i="7"/>
  <c r="F67" i="7"/>
  <c r="DB41" i="8"/>
  <c r="DC42" i="8"/>
  <c r="DI42" i="9"/>
  <c r="DH41" i="9"/>
  <c r="MC4" i="9"/>
  <c r="MB3" i="9"/>
  <c r="MC3" i="9" s="1"/>
  <c r="U62" i="9"/>
  <c r="V63" i="9"/>
  <c r="ER33" i="9"/>
  <c r="ES34" i="9"/>
  <c r="BI62" i="9"/>
  <c r="BJ63" i="9"/>
  <c r="Z63" i="9"/>
  <c r="Y62" i="9"/>
  <c r="BN63" i="9"/>
  <c r="BM62" i="9"/>
  <c r="AK62" i="9"/>
  <c r="AL63" i="9"/>
  <c r="AI96" i="9" s="1"/>
  <c r="J104" i="9" s="1"/>
  <c r="J110" i="9" s="1"/>
  <c r="R63" i="9"/>
  <c r="Q62" i="9"/>
  <c r="BF63" i="9"/>
  <c r="BE62" i="9"/>
  <c r="AX63" i="9"/>
  <c r="AW62" i="9"/>
  <c r="CQ62" i="9"/>
  <c r="CP61" i="9"/>
  <c r="CG62" i="9"/>
  <c r="CH63" i="9"/>
  <c r="BV63" i="9"/>
  <c r="BU62" i="9"/>
  <c r="BA62" i="9"/>
  <c r="BB63" i="9"/>
  <c r="AP63" i="9"/>
  <c r="AO62" i="9"/>
  <c r="BY62" i="9"/>
  <c r="BZ63" i="9"/>
  <c r="BW97" i="9" s="1"/>
  <c r="T105" i="9" s="1"/>
  <c r="T111" i="9" s="1"/>
  <c r="CD63" i="9"/>
  <c r="CC62" i="9"/>
  <c r="AH63" i="9"/>
  <c r="AG62" i="9"/>
  <c r="AS62" i="9"/>
  <c r="AT63" i="9"/>
  <c r="AC62" i="9"/>
  <c r="AD63" i="9"/>
  <c r="CL63" i="9"/>
  <c r="CK62" i="9"/>
  <c r="JE97" i="9"/>
  <c r="BA105" i="9" s="1"/>
  <c r="BA111" i="9" s="1"/>
  <c r="JE96" i="9"/>
  <c r="BA104" i="9" s="1"/>
  <c r="BA110" i="9" s="1"/>
  <c r="JK2" i="9"/>
  <c r="BQ62" i="9"/>
  <c r="BR63" i="9"/>
  <c r="JT12" i="8"/>
  <c r="JU13" i="8"/>
  <c r="HX20" i="8"/>
  <c r="HY21" i="8"/>
  <c r="J64" i="8"/>
  <c r="I63" i="8"/>
  <c r="FE33" i="8"/>
  <c r="FD32" i="8"/>
  <c r="GC28" i="8"/>
  <c r="GB27" i="8"/>
  <c r="Q61" i="8"/>
  <c r="R62" i="8"/>
  <c r="CH62" i="8"/>
  <c r="CG61" i="8"/>
  <c r="AD62" i="8"/>
  <c r="AC61" i="8"/>
  <c r="BE61" i="8"/>
  <c r="BF62" i="8"/>
  <c r="BZ62" i="8"/>
  <c r="BY61" i="8"/>
  <c r="AH62" i="8"/>
  <c r="AG61" i="8"/>
  <c r="BM61" i="8"/>
  <c r="BN62" i="8"/>
  <c r="V62" i="8"/>
  <c r="U61" i="8"/>
  <c r="DO38" i="8"/>
  <c r="DN37" i="8"/>
  <c r="LW3" i="8"/>
  <c r="Y61" i="8"/>
  <c r="Z62" i="8"/>
  <c r="EG36" i="8"/>
  <c r="EF35" i="8"/>
  <c r="BR62" i="8"/>
  <c r="BQ61" i="8"/>
  <c r="BJ62" i="8"/>
  <c r="BI61" i="8"/>
  <c r="CC61" i="8"/>
  <c r="CD62" i="8"/>
  <c r="CA97" i="8" s="1"/>
  <c r="U105" i="8" s="1"/>
  <c r="U111" i="8" s="1"/>
  <c r="AT62" i="8"/>
  <c r="AS61" i="8"/>
  <c r="AW61" i="8"/>
  <c r="AX62" i="8"/>
  <c r="EL34" i="8"/>
  <c r="EM35" i="8"/>
  <c r="AL62" i="8"/>
  <c r="AK61" i="8"/>
  <c r="IY96" i="8"/>
  <c r="AZ104" i="8" s="1"/>
  <c r="AZ110" i="8" s="1"/>
  <c r="IY97" i="8"/>
  <c r="AZ105" i="8" s="1"/>
  <c r="AZ111" i="8" s="1"/>
  <c r="JE2" i="8"/>
  <c r="ES34" i="8"/>
  <c r="ER33" i="8"/>
  <c r="BV62" i="8"/>
  <c r="BU61" i="8"/>
  <c r="CK61" i="8"/>
  <c r="CL62" i="8"/>
  <c r="BB62" i="8"/>
  <c r="BA61" i="8"/>
  <c r="CP60" i="8"/>
  <c r="CQ61" i="8"/>
  <c r="AP62" i="8"/>
  <c r="AM96" i="8" s="1"/>
  <c r="K104" i="8" s="1"/>
  <c r="K110" i="8" s="1"/>
  <c r="AO61" i="8"/>
  <c r="KS8" i="8"/>
  <c r="KR7" i="8"/>
  <c r="FW29" i="8"/>
  <c r="FV28" i="8"/>
  <c r="J104" i="8"/>
  <c r="J110" i="8" s="1"/>
  <c r="V63" i="7"/>
  <c r="U62" i="7"/>
  <c r="CH63" i="7"/>
  <c r="CG62" i="7"/>
  <c r="AG62" i="7"/>
  <c r="AH63" i="7"/>
  <c r="AO62" i="7"/>
  <c r="AP63" i="7"/>
  <c r="BJ63" i="7"/>
  <c r="BI62" i="7"/>
  <c r="BR63" i="7"/>
  <c r="BQ62" i="7"/>
  <c r="AL63" i="7"/>
  <c r="AI96" i="7" s="1"/>
  <c r="AK62" i="7"/>
  <c r="AW62" i="7"/>
  <c r="AX63" i="7"/>
  <c r="Y62" i="7"/>
  <c r="Z63" i="7"/>
  <c r="AT63" i="7"/>
  <c r="AS62" i="7"/>
  <c r="BB63" i="7"/>
  <c r="BA62" i="7"/>
  <c r="BE62" i="7"/>
  <c r="BF63" i="7"/>
  <c r="IY97" i="7"/>
  <c r="AZ105" i="7" s="1"/>
  <c r="AZ111" i="7" s="1"/>
  <c r="IY96" i="7"/>
  <c r="AZ104" i="7" s="1"/>
  <c r="AZ110" i="7" s="1"/>
  <c r="JE2" i="7"/>
  <c r="AD63" i="7"/>
  <c r="AC62" i="7"/>
  <c r="Q62" i="7"/>
  <c r="R63" i="7"/>
  <c r="BM62" i="7"/>
  <c r="BN63" i="7"/>
  <c r="BU62" i="7"/>
  <c r="BV63" i="7"/>
  <c r="CQ62" i="7"/>
  <c r="CP61" i="7"/>
  <c r="BZ63" i="7"/>
  <c r="BW97" i="7" s="1"/>
  <c r="T105" i="7" s="1"/>
  <c r="T111" i="7" s="1"/>
  <c r="BY62" i="7"/>
  <c r="EG37" i="7"/>
  <c r="EF36" i="7"/>
  <c r="CK62" i="7"/>
  <c r="CL63" i="7"/>
  <c r="CC62" i="7"/>
  <c r="CD63" i="7"/>
  <c r="JH15" i="6"/>
  <c r="JI16" i="6"/>
  <c r="BI52" i="6"/>
  <c r="BJ53" i="6"/>
  <c r="CC47" i="6"/>
  <c r="CD48" i="6"/>
  <c r="ID20" i="6"/>
  <c r="IE21" i="6"/>
  <c r="KY9" i="6"/>
  <c r="KX8" i="6"/>
  <c r="BE53" i="6"/>
  <c r="BF54" i="6"/>
  <c r="AT57" i="6"/>
  <c r="AS56" i="6"/>
  <c r="BY48" i="6"/>
  <c r="BZ49" i="6"/>
  <c r="HM24" i="6"/>
  <c r="HL23" i="6"/>
  <c r="DB42" i="6"/>
  <c r="DC43" i="6"/>
  <c r="AO57" i="6"/>
  <c r="AP58" i="6"/>
  <c r="HS23" i="6"/>
  <c r="HR22" i="6"/>
  <c r="MB3" i="6"/>
  <c r="MC4" i="6"/>
  <c r="BR51" i="6"/>
  <c r="BQ50" i="6"/>
  <c r="KF11" i="6"/>
  <c r="KG12" i="6"/>
  <c r="CW44" i="6"/>
  <c r="CV43" i="6"/>
  <c r="N65" i="6"/>
  <c r="M64" i="6"/>
  <c r="EF37" i="6"/>
  <c r="EG38" i="6"/>
  <c r="JU14" i="6"/>
  <c r="JT13" i="6"/>
  <c r="AW55" i="6"/>
  <c r="AX56" i="6"/>
  <c r="BV50" i="6"/>
  <c r="BU49" i="6"/>
  <c r="JB16" i="6"/>
  <c r="JC17" i="6"/>
  <c r="ES36" i="6"/>
  <c r="ER35" i="6"/>
  <c r="LD7" i="6"/>
  <c r="LE8" i="6"/>
  <c r="DU40" i="6"/>
  <c r="DT39" i="6"/>
  <c r="FJ32" i="6"/>
  <c r="FK33" i="6"/>
  <c r="Z62" i="6"/>
  <c r="Y61" i="6"/>
  <c r="HF24" i="6"/>
  <c r="HG25" i="6"/>
  <c r="KL10" i="6"/>
  <c r="KM11" i="6"/>
  <c r="AC60" i="6"/>
  <c r="AD61" i="6"/>
  <c r="DH41" i="6"/>
  <c r="DI42" i="6"/>
  <c r="FW31" i="6"/>
  <c r="FV30" i="6"/>
  <c r="IQ19" i="6"/>
  <c r="IP18" i="6"/>
  <c r="EM37" i="6"/>
  <c r="EL36" i="6"/>
  <c r="BA54" i="6"/>
  <c r="BB55" i="6"/>
  <c r="DZ38" i="6"/>
  <c r="EA39" i="6"/>
  <c r="CP44" i="6"/>
  <c r="CQ45" i="6"/>
  <c r="CL46" i="6"/>
  <c r="CK45" i="6"/>
  <c r="AK58" i="6"/>
  <c r="AL59" i="6"/>
  <c r="GZ25" i="6"/>
  <c r="HA26" i="6"/>
  <c r="FE34" i="6"/>
  <c r="FD33" i="6"/>
  <c r="CH47" i="6"/>
  <c r="CG46" i="6"/>
  <c r="KA13" i="6"/>
  <c r="JZ12" i="6"/>
  <c r="EX34" i="6"/>
  <c r="EY35" i="6"/>
  <c r="KS10" i="6"/>
  <c r="KR9" i="6"/>
  <c r="BN52" i="6"/>
  <c r="BM51" i="6"/>
  <c r="JE96" i="6"/>
  <c r="JE97" i="6"/>
  <c r="BA105" i="6" s="1"/>
  <c r="BA111" i="6" s="1"/>
  <c r="JK2" i="6"/>
  <c r="GU27" i="6"/>
  <c r="GT26" i="6"/>
  <c r="GO28" i="6"/>
  <c r="GN27" i="6"/>
  <c r="GC30" i="6"/>
  <c r="GB29" i="6"/>
  <c r="Q63" i="6"/>
  <c r="R64" i="6"/>
  <c r="AH60" i="6"/>
  <c r="AG59" i="6"/>
  <c r="IW18" i="6"/>
  <c r="IV17" i="6"/>
  <c r="HY22" i="6"/>
  <c r="HX21" i="6"/>
  <c r="LW5" i="6"/>
  <c r="LV4" i="6"/>
  <c r="JN14" i="6"/>
  <c r="JO15" i="6"/>
  <c r="F67" i="6"/>
  <c r="E66" i="6"/>
  <c r="IJ19" i="6"/>
  <c r="IK20" i="6"/>
  <c r="GI29" i="6"/>
  <c r="GH28" i="6"/>
  <c r="DO41" i="6"/>
  <c r="DN40" i="6"/>
  <c r="U62" i="6"/>
  <c r="V63" i="6"/>
  <c r="LJ6" i="6"/>
  <c r="LK7" i="6"/>
  <c r="FP31" i="6"/>
  <c r="FQ32" i="6"/>
  <c r="MI3" i="6"/>
  <c r="J66" i="6"/>
  <c r="I65" i="6"/>
  <c r="LQ6" i="6"/>
  <c r="LP5" i="6"/>
  <c r="C121" i="1"/>
  <c r="B131" i="1"/>
  <c r="J68" i="1"/>
  <c r="F69" i="1"/>
  <c r="V66" i="1"/>
  <c r="CQ48" i="1"/>
  <c r="KM9" i="8" l="1"/>
  <c r="KL8" i="8"/>
  <c r="IQ18" i="9"/>
  <c r="IP17" i="9"/>
  <c r="FP30" i="8"/>
  <c r="FQ31" i="8"/>
  <c r="GI28" i="8"/>
  <c r="GH27" i="8"/>
  <c r="FJ31" i="8"/>
  <c r="FK32" i="8"/>
  <c r="DI41" i="8"/>
  <c r="DH40" i="8"/>
  <c r="JO14" i="8"/>
  <c r="JN13" i="8"/>
  <c r="DT38" i="8"/>
  <c r="DU39" i="8"/>
  <c r="HL22" i="8"/>
  <c r="HM23" i="8"/>
  <c r="HG24" i="8"/>
  <c r="HF23" i="8"/>
  <c r="LE7" i="8"/>
  <c r="LD6" i="8"/>
  <c r="CV42" i="8"/>
  <c r="CW43" i="8"/>
  <c r="EA38" i="8"/>
  <c r="DZ37" i="8"/>
  <c r="LP4" i="8"/>
  <c r="LQ5" i="8"/>
  <c r="IE20" i="8"/>
  <c r="ID19" i="8"/>
  <c r="EY34" i="8"/>
  <c r="EX33" i="8"/>
  <c r="JZ11" i="8"/>
  <c r="KA12" i="8"/>
  <c r="IP17" i="8"/>
  <c r="IQ18" i="8"/>
  <c r="N64" i="8"/>
  <c r="M63" i="8"/>
  <c r="LK6" i="8"/>
  <c r="LJ5" i="8"/>
  <c r="F66" i="8"/>
  <c r="E65" i="8"/>
  <c r="IJ18" i="8"/>
  <c r="IK19" i="8"/>
  <c r="GN26" i="8"/>
  <c r="GO27" i="8"/>
  <c r="HR21" i="8"/>
  <c r="HS22" i="8"/>
  <c r="KS9" i="9"/>
  <c r="KR8" i="9"/>
  <c r="KF10" i="8"/>
  <c r="KG11" i="8"/>
  <c r="GT25" i="8"/>
  <c r="GU26" i="8"/>
  <c r="JC16" i="8"/>
  <c r="JB15" i="8"/>
  <c r="JH14" i="8"/>
  <c r="JI15" i="8"/>
  <c r="KX7" i="8"/>
  <c r="KY8" i="8"/>
  <c r="GZ24" i="8"/>
  <c r="HA25" i="8"/>
  <c r="IW17" i="8"/>
  <c r="IV16" i="8"/>
  <c r="DH40" i="9"/>
  <c r="DI41" i="9"/>
  <c r="GO27" i="9"/>
  <c r="GN26" i="9"/>
  <c r="IK19" i="9"/>
  <c r="IJ18" i="9"/>
  <c r="N64" i="9"/>
  <c r="M63" i="9"/>
  <c r="LP4" i="7"/>
  <c r="LQ5" i="7"/>
  <c r="FD32" i="7"/>
  <c r="FE33" i="7"/>
  <c r="GZ24" i="9"/>
  <c r="HA25" i="9"/>
  <c r="HL22" i="7"/>
  <c r="HM23" i="7"/>
  <c r="LP4" i="9"/>
  <c r="LQ5" i="9"/>
  <c r="LK6" i="9"/>
  <c r="LJ5" i="9"/>
  <c r="DB41" i="7"/>
  <c r="DC42" i="7"/>
  <c r="GI28" i="7"/>
  <c r="GH27" i="7"/>
  <c r="EA38" i="9"/>
  <c r="DZ37" i="9"/>
  <c r="KX7" i="7"/>
  <c r="KY8" i="7"/>
  <c r="HX20" i="7"/>
  <c r="HY21" i="7"/>
  <c r="LE7" i="7"/>
  <c r="LD6" i="7"/>
  <c r="HM23" i="9"/>
  <c r="HL22" i="9"/>
  <c r="GB28" i="7"/>
  <c r="GC29" i="7"/>
  <c r="KY8" i="9"/>
  <c r="KX7" i="9"/>
  <c r="HR21" i="9"/>
  <c r="HS22" i="9"/>
  <c r="J65" i="7"/>
  <c r="I64" i="7"/>
  <c r="CW43" i="7"/>
  <c r="CV42" i="7"/>
  <c r="KG11" i="9"/>
  <c r="KF10" i="9"/>
  <c r="F66" i="7"/>
  <c r="E65" i="7"/>
  <c r="KS9" i="7"/>
  <c r="KR8" i="7"/>
  <c r="JC16" i="9"/>
  <c r="JB15" i="9"/>
  <c r="F66" i="9"/>
  <c r="E65" i="9"/>
  <c r="KA12" i="9"/>
  <c r="JZ11" i="9"/>
  <c r="EA38" i="7"/>
  <c r="DZ37" i="7"/>
  <c r="HX20" i="9"/>
  <c r="HY21" i="9"/>
  <c r="IJ18" i="7"/>
  <c r="IK19" i="7"/>
  <c r="HF23" i="7"/>
  <c r="HG24" i="7"/>
  <c r="HS22" i="7"/>
  <c r="HR21" i="7"/>
  <c r="EY34" i="7"/>
  <c r="EX33" i="7"/>
  <c r="DN39" i="9"/>
  <c r="DO40" i="9"/>
  <c r="GT25" i="7"/>
  <c r="GU26" i="7"/>
  <c r="IV16" i="9"/>
  <c r="IW17" i="9"/>
  <c r="DT38" i="7"/>
  <c r="DU39" i="7"/>
  <c r="JO14" i="7"/>
  <c r="JN13" i="7"/>
  <c r="GH27" i="9"/>
  <c r="GI28" i="9"/>
  <c r="FJ31" i="9"/>
  <c r="FK32" i="9"/>
  <c r="JU13" i="7"/>
  <c r="JT12" i="7"/>
  <c r="I64" i="9"/>
  <c r="J65" i="9"/>
  <c r="GU26" i="9"/>
  <c r="GT25" i="9"/>
  <c r="IE20" i="7"/>
  <c r="ID19" i="7"/>
  <c r="FJ31" i="7"/>
  <c r="FK32" i="7"/>
  <c r="FP30" i="7"/>
  <c r="FQ31" i="7"/>
  <c r="JI15" i="9"/>
  <c r="JH14" i="9"/>
  <c r="GB28" i="9"/>
  <c r="GC29" i="9"/>
  <c r="JC16" i="7"/>
  <c r="JB15" i="7"/>
  <c r="CW43" i="9"/>
  <c r="CV42" i="9"/>
  <c r="EM36" i="7"/>
  <c r="EL35" i="7"/>
  <c r="IV16" i="7"/>
  <c r="IW17" i="7"/>
  <c r="LE7" i="9"/>
  <c r="LD6" i="9"/>
  <c r="FW30" i="9"/>
  <c r="FV29" i="9"/>
  <c r="DO40" i="7"/>
  <c r="DN39" i="7"/>
  <c r="GO27" i="7"/>
  <c r="GN26" i="7"/>
  <c r="DC42" i="9"/>
  <c r="DB41" i="9"/>
  <c r="EF36" i="9"/>
  <c r="EG37" i="9"/>
  <c r="DC41" i="8"/>
  <c r="DB40" i="8"/>
  <c r="KM10" i="7"/>
  <c r="KL9" i="7"/>
  <c r="FV29" i="7"/>
  <c r="FW30" i="7"/>
  <c r="N64" i="7"/>
  <c r="M63" i="7"/>
  <c r="KL9" i="9"/>
  <c r="KM10" i="9"/>
  <c r="JN13" i="9"/>
  <c r="JO14" i="9"/>
  <c r="FQ31" i="9"/>
  <c r="FP30" i="9"/>
  <c r="LW4" i="7"/>
  <c r="LV3" i="7"/>
  <c r="LW3" i="7" s="1"/>
  <c r="DI41" i="7"/>
  <c r="DH40" i="7"/>
  <c r="JI15" i="7"/>
  <c r="JH14" i="7"/>
  <c r="KG11" i="7"/>
  <c r="KF10" i="7"/>
  <c r="LJ5" i="7"/>
  <c r="LK6" i="7"/>
  <c r="FD32" i="9"/>
  <c r="FE33" i="9"/>
  <c r="IE20" i="9"/>
  <c r="ID19" i="9"/>
  <c r="DU39" i="9"/>
  <c r="DT38" i="9"/>
  <c r="ER34" i="7"/>
  <c r="ES35" i="7"/>
  <c r="LV3" i="9"/>
  <c r="LW3" i="9" s="1"/>
  <c r="LW4" i="9"/>
  <c r="EX33" i="9"/>
  <c r="EY34" i="9"/>
  <c r="JZ11" i="7"/>
  <c r="KA12" i="7"/>
  <c r="EL35" i="9"/>
  <c r="EM36" i="9"/>
  <c r="HF23" i="9"/>
  <c r="HG24" i="9"/>
  <c r="JU13" i="9"/>
  <c r="JT12" i="9"/>
  <c r="IQ18" i="7"/>
  <c r="IP17" i="7"/>
  <c r="HA25" i="7"/>
  <c r="GZ24" i="7"/>
  <c r="CD62" i="9"/>
  <c r="CA97" i="9" s="1"/>
  <c r="U105" i="9" s="1"/>
  <c r="U111" i="9" s="1"/>
  <c r="CC61" i="9"/>
  <c r="CP60" i="9"/>
  <c r="CQ61" i="9"/>
  <c r="AX62" i="9"/>
  <c r="AW61" i="9"/>
  <c r="BF62" i="9"/>
  <c r="BE61" i="9"/>
  <c r="Y61" i="9"/>
  <c r="Z62" i="9"/>
  <c r="JK96" i="9"/>
  <c r="BB104" i="9" s="1"/>
  <c r="BB110" i="9" s="1"/>
  <c r="JK97" i="9"/>
  <c r="BB105" i="9" s="1"/>
  <c r="BB111" i="9" s="1"/>
  <c r="JQ2" i="9"/>
  <c r="AS61" i="9"/>
  <c r="AT62" i="9"/>
  <c r="BY61" i="9"/>
  <c r="BZ62" i="9"/>
  <c r="CG61" i="9"/>
  <c r="CH62" i="9"/>
  <c r="AK61" i="9"/>
  <c r="AL62" i="9"/>
  <c r="ER32" i="9"/>
  <c r="ES33" i="9"/>
  <c r="BQ61" i="9"/>
  <c r="BR62" i="9"/>
  <c r="CL62" i="9"/>
  <c r="CK61" i="9"/>
  <c r="AG61" i="9"/>
  <c r="AH62" i="9"/>
  <c r="AO61" i="9"/>
  <c r="AP62" i="9"/>
  <c r="AM96" i="9" s="1"/>
  <c r="K104" i="9" s="1"/>
  <c r="K110" i="9" s="1"/>
  <c r="BV62" i="9"/>
  <c r="BU61" i="9"/>
  <c r="R62" i="9"/>
  <c r="Q61" i="9"/>
  <c r="BM61" i="9"/>
  <c r="BN62" i="9"/>
  <c r="AC61" i="9"/>
  <c r="AD62" i="9"/>
  <c r="BA61" i="9"/>
  <c r="BB62" i="9"/>
  <c r="BI61" i="9"/>
  <c r="BJ62" i="9"/>
  <c r="U61" i="9"/>
  <c r="V62" i="9"/>
  <c r="FE32" i="8"/>
  <c r="FD31" i="8"/>
  <c r="HX19" i="8"/>
  <c r="HY20" i="8"/>
  <c r="I62" i="8"/>
  <c r="J63" i="8"/>
  <c r="JT11" i="8"/>
  <c r="JU12" i="8"/>
  <c r="FW28" i="8"/>
  <c r="FV27" i="8"/>
  <c r="BB61" i="8"/>
  <c r="BA60" i="8"/>
  <c r="ES33" i="8"/>
  <c r="ER32" i="8"/>
  <c r="EL33" i="8"/>
  <c r="EM34" i="8"/>
  <c r="CC60" i="8"/>
  <c r="CD61" i="8"/>
  <c r="BJ61" i="8"/>
  <c r="BI60" i="8"/>
  <c r="DO37" i="8"/>
  <c r="DN36" i="8"/>
  <c r="AG60" i="8"/>
  <c r="AH61" i="8"/>
  <c r="BZ61" i="8"/>
  <c r="BY60" i="8"/>
  <c r="CH61" i="8"/>
  <c r="CE97" i="8" s="1"/>
  <c r="V105" i="8" s="1"/>
  <c r="V111" i="8" s="1"/>
  <c r="CG60" i="8"/>
  <c r="Y60" i="8"/>
  <c r="Z61" i="8"/>
  <c r="BM60" i="8"/>
  <c r="BN61" i="8"/>
  <c r="AO60" i="8"/>
  <c r="AP61" i="8"/>
  <c r="BU60" i="8"/>
  <c r="BV61" i="8"/>
  <c r="CQ60" i="8"/>
  <c r="CP59" i="8"/>
  <c r="CK60" i="8"/>
  <c r="CL61" i="8"/>
  <c r="AL61" i="8"/>
  <c r="AK60" i="8"/>
  <c r="AT61" i="8"/>
  <c r="AQ96" i="8" s="1"/>
  <c r="L104" i="8" s="1"/>
  <c r="L110" i="8" s="1"/>
  <c r="AS60" i="8"/>
  <c r="BR61" i="8"/>
  <c r="BQ60" i="8"/>
  <c r="EF34" i="8"/>
  <c r="EG35" i="8"/>
  <c r="V61" i="8"/>
  <c r="U60" i="8"/>
  <c r="AD61" i="8"/>
  <c r="AC60" i="8"/>
  <c r="GB26" i="8"/>
  <c r="GC27" i="8"/>
  <c r="KS7" i="8"/>
  <c r="KR6" i="8"/>
  <c r="JE96" i="8"/>
  <c r="BA104" i="8" s="1"/>
  <c r="BA110" i="8" s="1"/>
  <c r="JE97" i="8"/>
  <c r="BA105" i="8" s="1"/>
  <c r="BA111" i="8" s="1"/>
  <c r="JK2" i="8"/>
  <c r="AW60" i="8"/>
  <c r="AX61" i="8"/>
  <c r="BE60" i="8"/>
  <c r="BF61" i="8"/>
  <c r="Q60" i="8"/>
  <c r="R61" i="8"/>
  <c r="BY61" i="7"/>
  <c r="BZ62" i="7"/>
  <c r="CQ61" i="7"/>
  <c r="CP60" i="7"/>
  <c r="JE97" i="7"/>
  <c r="BA105" i="7" s="1"/>
  <c r="BA111" i="7" s="1"/>
  <c r="JE96" i="7"/>
  <c r="BA104" i="7" s="1"/>
  <c r="BA110" i="7" s="1"/>
  <c r="JK2" i="7"/>
  <c r="BE61" i="7"/>
  <c r="BF62" i="7"/>
  <c r="AS61" i="7"/>
  <c r="AT62" i="7"/>
  <c r="CH62" i="7"/>
  <c r="CG61" i="7"/>
  <c r="V62" i="7"/>
  <c r="U61" i="7"/>
  <c r="CC61" i="7"/>
  <c r="CD62" i="7"/>
  <c r="CA97" i="7" s="1"/>
  <c r="U105" i="7" s="1"/>
  <c r="U111" i="7" s="1"/>
  <c r="CK61" i="7"/>
  <c r="CL62" i="7"/>
  <c r="Q61" i="7"/>
  <c r="R62" i="7"/>
  <c r="AO61" i="7"/>
  <c r="AP62" i="7"/>
  <c r="AM96" i="7" s="1"/>
  <c r="K104" i="7" s="1"/>
  <c r="K110" i="7" s="1"/>
  <c r="EF35" i="7"/>
  <c r="EG36" i="7"/>
  <c r="AD62" i="7"/>
  <c r="AC61" i="7"/>
  <c r="BB62" i="7"/>
  <c r="BA61" i="7"/>
  <c r="AL62" i="7"/>
  <c r="AK61" i="7"/>
  <c r="BR62" i="7"/>
  <c r="BQ61" i="7"/>
  <c r="BJ62" i="7"/>
  <c r="BI61" i="7"/>
  <c r="BU61" i="7"/>
  <c r="BV62" i="7"/>
  <c r="BM61" i="7"/>
  <c r="BN62" i="7"/>
  <c r="Y61" i="7"/>
  <c r="Z62" i="7"/>
  <c r="AW61" i="7"/>
  <c r="AX62" i="7"/>
  <c r="J104" i="7"/>
  <c r="J110" i="7" s="1"/>
  <c r="AG61" i="7"/>
  <c r="AH62" i="7"/>
  <c r="LV3" i="6"/>
  <c r="LW4" i="6"/>
  <c r="E65" i="6"/>
  <c r="F66" i="6"/>
  <c r="IV16" i="6"/>
  <c r="IW17" i="6"/>
  <c r="CL45" i="6"/>
  <c r="CK44" i="6"/>
  <c r="FW30" i="6"/>
  <c r="FV29" i="6"/>
  <c r="CW43" i="6"/>
  <c r="CV42" i="6"/>
  <c r="HS22" i="6"/>
  <c r="HR21" i="6"/>
  <c r="LQ5" i="6"/>
  <c r="LP4" i="6"/>
  <c r="FQ31" i="6"/>
  <c r="FP30" i="6"/>
  <c r="U61" i="6"/>
  <c r="V62" i="6"/>
  <c r="R63" i="6"/>
  <c r="Q62" i="6"/>
  <c r="GO27" i="6"/>
  <c r="GN26" i="6"/>
  <c r="JK97" i="6"/>
  <c r="BB105" i="6" s="1"/>
  <c r="BB111" i="6" s="1"/>
  <c r="JK96" i="6"/>
  <c r="JQ2" i="6"/>
  <c r="EY34" i="6"/>
  <c r="EX33" i="6"/>
  <c r="GZ24" i="6"/>
  <c r="HA25" i="6"/>
  <c r="DZ37" i="6"/>
  <c r="EA38" i="6"/>
  <c r="AD60" i="6"/>
  <c r="AC59" i="6"/>
  <c r="HG24" i="6"/>
  <c r="HF23" i="6"/>
  <c r="FJ31" i="6"/>
  <c r="FK32" i="6"/>
  <c r="LD6" i="6"/>
  <c r="LE7" i="6"/>
  <c r="JB15" i="6"/>
  <c r="JC16" i="6"/>
  <c r="AX55" i="6"/>
  <c r="AW54" i="6"/>
  <c r="EG37" i="6"/>
  <c r="EF36" i="6"/>
  <c r="DB41" i="6"/>
  <c r="DC42" i="6"/>
  <c r="BZ48" i="6"/>
  <c r="BY47" i="6"/>
  <c r="BF53" i="6"/>
  <c r="BE52" i="6"/>
  <c r="ID19" i="6"/>
  <c r="IE20" i="6"/>
  <c r="BJ52" i="6"/>
  <c r="BI51" i="6"/>
  <c r="GI28" i="6"/>
  <c r="GH27" i="6"/>
  <c r="BN51" i="6"/>
  <c r="BM50" i="6"/>
  <c r="CG45" i="6"/>
  <c r="CH46" i="6"/>
  <c r="EM36" i="6"/>
  <c r="EL35" i="6"/>
  <c r="BQ49" i="6"/>
  <c r="BR50" i="6"/>
  <c r="DO40" i="6"/>
  <c r="DN39" i="6"/>
  <c r="HX20" i="6"/>
  <c r="HY21" i="6"/>
  <c r="AH59" i="6"/>
  <c r="AG58" i="6"/>
  <c r="GB28" i="6"/>
  <c r="GC29" i="6"/>
  <c r="KS9" i="6"/>
  <c r="KR8" i="6"/>
  <c r="JZ11" i="6"/>
  <c r="KA12" i="6"/>
  <c r="FD32" i="6"/>
  <c r="FE33" i="6"/>
  <c r="IQ18" i="6"/>
  <c r="IP17" i="6"/>
  <c r="Z61" i="6"/>
  <c r="Y60" i="6"/>
  <c r="DT38" i="6"/>
  <c r="DU39" i="6"/>
  <c r="ES35" i="6"/>
  <c r="ER34" i="6"/>
  <c r="BV49" i="6"/>
  <c r="BU48" i="6"/>
  <c r="JU13" i="6"/>
  <c r="JT12" i="6"/>
  <c r="N64" i="6"/>
  <c r="M63" i="6"/>
  <c r="HM23" i="6"/>
  <c r="HL22" i="6"/>
  <c r="AT56" i="6"/>
  <c r="AS55" i="6"/>
  <c r="KX7" i="6"/>
  <c r="KY8" i="6"/>
  <c r="I64" i="6"/>
  <c r="J65" i="6"/>
  <c r="LK6" i="6"/>
  <c r="LJ5" i="6"/>
  <c r="IK19" i="6"/>
  <c r="IJ18" i="6"/>
  <c r="JO14" i="6"/>
  <c r="JN13" i="6"/>
  <c r="GT25" i="6"/>
  <c r="GU26" i="6"/>
  <c r="BA104" i="6"/>
  <c r="BA110" i="6" s="1"/>
  <c r="AL58" i="6"/>
  <c r="AK57" i="6"/>
  <c r="CP43" i="6"/>
  <c r="CQ44" i="6"/>
  <c r="BB54" i="6"/>
  <c r="BA53" i="6"/>
  <c r="DI41" i="6"/>
  <c r="DH40" i="6"/>
  <c r="KM10" i="6"/>
  <c r="KL9" i="6"/>
  <c r="KG11" i="6"/>
  <c r="KF10" i="6"/>
  <c r="MC3" i="6"/>
  <c r="AO56" i="6"/>
  <c r="AP57" i="6"/>
  <c r="CC46" i="6"/>
  <c r="CD47" i="6"/>
  <c r="JH14" i="6"/>
  <c r="JI15" i="6"/>
  <c r="C131" i="1"/>
  <c r="D12" i="5" s="1"/>
  <c r="J67" i="1"/>
  <c r="F68" i="1"/>
  <c r="V65" i="1"/>
  <c r="CQ47" i="1"/>
  <c r="B121" i="1"/>
  <c r="KM8" i="8" l="1"/>
  <c r="KL7" i="8"/>
  <c r="IP16" i="9"/>
  <c r="IQ17" i="9"/>
  <c r="IW16" i="8"/>
  <c r="IV15" i="8"/>
  <c r="JC15" i="8"/>
  <c r="JB14" i="8"/>
  <c r="LK5" i="8"/>
  <c r="LJ4" i="8"/>
  <c r="EX32" i="8"/>
  <c r="EY33" i="8"/>
  <c r="HF22" i="8"/>
  <c r="HG23" i="8"/>
  <c r="DI40" i="8"/>
  <c r="DH39" i="8"/>
  <c r="GH26" i="8"/>
  <c r="GI27" i="8"/>
  <c r="KX6" i="8"/>
  <c r="KY7" i="8"/>
  <c r="KF9" i="8"/>
  <c r="KG10" i="8"/>
  <c r="HS21" i="8"/>
  <c r="HR20" i="8"/>
  <c r="IK18" i="8"/>
  <c r="IJ17" i="8"/>
  <c r="IQ17" i="8"/>
  <c r="IP16" i="8"/>
  <c r="LQ4" i="8"/>
  <c r="LP3" i="8"/>
  <c r="LQ3" i="8" s="1"/>
  <c r="CV41" i="8"/>
  <c r="CW42" i="8"/>
  <c r="DU38" i="8"/>
  <c r="DT37" i="8"/>
  <c r="KS8" i="9"/>
  <c r="KR7" i="9"/>
  <c r="F65" i="8"/>
  <c r="E64" i="8"/>
  <c r="N63" i="8"/>
  <c r="M62" i="8"/>
  <c r="ID18" i="8"/>
  <c r="IE19" i="8"/>
  <c r="EA37" i="8"/>
  <c r="DZ36" i="8"/>
  <c r="LE6" i="8"/>
  <c r="LD5" i="8"/>
  <c r="JN12" i="8"/>
  <c r="JO13" i="8"/>
  <c r="HA24" i="8"/>
  <c r="GZ23" i="8"/>
  <c r="JH13" i="8"/>
  <c r="JI14" i="8"/>
  <c r="GU25" i="8"/>
  <c r="GT24" i="8"/>
  <c r="GO26" i="8"/>
  <c r="GN25" i="8"/>
  <c r="KA11" i="8"/>
  <c r="JZ10" i="8"/>
  <c r="HM22" i="8"/>
  <c r="HL21" i="8"/>
  <c r="FJ30" i="8"/>
  <c r="FK31" i="8"/>
  <c r="FP29" i="8"/>
  <c r="FQ30" i="8"/>
  <c r="IQ17" i="7"/>
  <c r="IP16" i="7"/>
  <c r="DU38" i="9"/>
  <c r="DT37" i="9"/>
  <c r="KF9" i="7"/>
  <c r="KG10" i="7"/>
  <c r="DI40" i="7"/>
  <c r="DH39" i="7"/>
  <c r="FP29" i="9"/>
  <c r="FQ30" i="9"/>
  <c r="DB39" i="8"/>
  <c r="DC40" i="8"/>
  <c r="DB40" i="9"/>
  <c r="DC41" i="9"/>
  <c r="DN38" i="7"/>
  <c r="DO39" i="7"/>
  <c r="LE6" i="9"/>
  <c r="LD5" i="9"/>
  <c r="EM35" i="7"/>
  <c r="EL34" i="7"/>
  <c r="JB14" i="7"/>
  <c r="JC15" i="7"/>
  <c r="JI14" i="9"/>
  <c r="JH13" i="9"/>
  <c r="GT24" i="9"/>
  <c r="GU25" i="9"/>
  <c r="JU12" i="7"/>
  <c r="JT11" i="7"/>
  <c r="EX32" i="7"/>
  <c r="EY33" i="7"/>
  <c r="JZ10" i="9"/>
  <c r="KA11" i="9"/>
  <c r="JB14" i="9"/>
  <c r="JC15" i="9"/>
  <c r="E64" i="7"/>
  <c r="F65" i="7"/>
  <c r="CV41" i="7"/>
  <c r="CW42" i="7"/>
  <c r="LD5" i="7"/>
  <c r="LE6" i="7"/>
  <c r="GH26" i="7"/>
  <c r="GI27" i="7"/>
  <c r="LJ4" i="9"/>
  <c r="LK5" i="9"/>
  <c r="M62" i="9"/>
  <c r="N63" i="9"/>
  <c r="GN25" i="9"/>
  <c r="GO26" i="9"/>
  <c r="HG23" i="9"/>
  <c r="HF22" i="9"/>
  <c r="KA11" i="7"/>
  <c r="JZ10" i="7"/>
  <c r="FE32" i="9"/>
  <c r="FD31" i="9"/>
  <c r="KL8" i="9"/>
  <c r="KM9" i="9"/>
  <c r="FW29" i="7"/>
  <c r="FV28" i="7"/>
  <c r="FJ30" i="7"/>
  <c r="FK31" i="7"/>
  <c r="GI27" i="9"/>
  <c r="GH26" i="9"/>
  <c r="DT37" i="7"/>
  <c r="DU38" i="7"/>
  <c r="GU25" i="7"/>
  <c r="GT24" i="7"/>
  <c r="HF22" i="7"/>
  <c r="HG23" i="7"/>
  <c r="HY20" i="9"/>
  <c r="HX19" i="9"/>
  <c r="HR20" i="9"/>
  <c r="HS21" i="9"/>
  <c r="GC28" i="7"/>
  <c r="GB27" i="7"/>
  <c r="KY7" i="7"/>
  <c r="KX6" i="7"/>
  <c r="HM22" i="7"/>
  <c r="HL21" i="7"/>
  <c r="FD31" i="7"/>
  <c r="FE32" i="7"/>
  <c r="GZ23" i="7"/>
  <c r="HA24" i="7"/>
  <c r="JU12" i="9"/>
  <c r="JT11" i="9"/>
  <c r="IE19" i="9"/>
  <c r="ID18" i="9"/>
  <c r="JI14" i="7"/>
  <c r="JH13" i="7"/>
  <c r="M62" i="7"/>
  <c r="N63" i="7"/>
  <c r="KM9" i="7"/>
  <c r="KL8" i="7"/>
  <c r="GN25" i="7"/>
  <c r="GO26" i="7"/>
  <c r="FW29" i="9"/>
  <c r="FV28" i="9"/>
  <c r="CW42" i="9"/>
  <c r="CV41" i="9"/>
  <c r="ID18" i="7"/>
  <c r="IE19" i="7"/>
  <c r="JO13" i="7"/>
  <c r="JN12" i="7"/>
  <c r="HS21" i="7"/>
  <c r="HR20" i="7"/>
  <c r="EA37" i="7"/>
  <c r="DZ36" i="7"/>
  <c r="E64" i="9"/>
  <c r="F65" i="9"/>
  <c r="KS8" i="7"/>
  <c r="KR7" i="7"/>
  <c r="KF9" i="9"/>
  <c r="KG10" i="9"/>
  <c r="J64" i="7"/>
  <c r="I63" i="7"/>
  <c r="KX6" i="9"/>
  <c r="KY7" i="9"/>
  <c r="HL21" i="9"/>
  <c r="HM22" i="9"/>
  <c r="DZ36" i="9"/>
  <c r="EA37" i="9"/>
  <c r="IJ17" i="9"/>
  <c r="IK18" i="9"/>
  <c r="EM35" i="9"/>
  <c r="EL34" i="9"/>
  <c r="EY33" i="9"/>
  <c r="EX32" i="9"/>
  <c r="ES34" i="7"/>
  <c r="ER33" i="7"/>
  <c r="LK5" i="7"/>
  <c r="LJ4" i="7"/>
  <c r="JO13" i="9"/>
  <c r="JN12" i="9"/>
  <c r="EF35" i="9"/>
  <c r="EG36" i="9"/>
  <c r="IW16" i="7"/>
  <c r="IV15" i="7"/>
  <c r="GC28" i="9"/>
  <c r="GB27" i="9"/>
  <c r="FP29" i="7"/>
  <c r="FQ30" i="7"/>
  <c r="J64" i="9"/>
  <c r="I63" i="9"/>
  <c r="FK31" i="9"/>
  <c r="FJ30" i="9"/>
  <c r="IW16" i="9"/>
  <c r="IV15" i="9"/>
  <c r="DO39" i="9"/>
  <c r="DN38" i="9"/>
  <c r="IK18" i="7"/>
  <c r="IJ17" i="7"/>
  <c r="HX19" i="7"/>
  <c r="HY20" i="7"/>
  <c r="DC41" i="7"/>
  <c r="DB40" i="7"/>
  <c r="LP3" i="9"/>
  <c r="LQ3" i="9" s="1"/>
  <c r="LQ4" i="9"/>
  <c r="HA24" i="9"/>
  <c r="GZ23" i="9"/>
  <c r="LQ4" i="7"/>
  <c r="LP3" i="7"/>
  <c r="LQ3" i="7" s="1"/>
  <c r="DH39" i="9"/>
  <c r="DI40" i="9"/>
  <c r="Q60" i="9"/>
  <c r="R61" i="9"/>
  <c r="CL61" i="9"/>
  <c r="CK60" i="9"/>
  <c r="JQ96" i="9"/>
  <c r="BC104" i="9" s="1"/>
  <c r="BC110" i="9" s="1"/>
  <c r="JQ97" i="9"/>
  <c r="BC105" i="9" s="1"/>
  <c r="BC111" i="9" s="1"/>
  <c r="JW2" i="9"/>
  <c r="Z61" i="9"/>
  <c r="Y60" i="9"/>
  <c r="BB61" i="9"/>
  <c r="BA60" i="9"/>
  <c r="BQ60" i="9"/>
  <c r="BR61" i="9"/>
  <c r="AK60" i="9"/>
  <c r="AL61" i="9"/>
  <c r="V61" i="9"/>
  <c r="U60" i="9"/>
  <c r="BJ61" i="9"/>
  <c r="BI60" i="9"/>
  <c r="AC60" i="9"/>
  <c r="AD61" i="9"/>
  <c r="AP61" i="9"/>
  <c r="AO60" i="9"/>
  <c r="ES32" i="9"/>
  <c r="ER31" i="9"/>
  <c r="CH61" i="9"/>
  <c r="CE97" i="9" s="1"/>
  <c r="V105" i="9" s="1"/>
  <c r="V111" i="9" s="1"/>
  <c r="CG60" i="9"/>
  <c r="AS60" i="9"/>
  <c r="AT61" i="9"/>
  <c r="AQ96" i="9" s="1"/>
  <c r="L104" i="9" s="1"/>
  <c r="L110" i="9" s="1"/>
  <c r="AW60" i="9"/>
  <c r="AX61" i="9"/>
  <c r="CC60" i="9"/>
  <c r="CD61" i="9"/>
  <c r="BN61" i="9"/>
  <c r="BM60" i="9"/>
  <c r="AH61" i="9"/>
  <c r="AG60" i="9"/>
  <c r="BZ61" i="9"/>
  <c r="BY60" i="9"/>
  <c r="BF61" i="9"/>
  <c r="BE60" i="9"/>
  <c r="BV61" i="9"/>
  <c r="BU60" i="9"/>
  <c r="CP59" i="9"/>
  <c r="CQ60" i="9"/>
  <c r="JT10" i="8"/>
  <c r="JU11" i="8"/>
  <c r="HY19" i="8"/>
  <c r="HX18" i="8"/>
  <c r="FD30" i="8"/>
  <c r="FE31" i="8"/>
  <c r="J62" i="8"/>
  <c r="I61" i="8"/>
  <c r="R60" i="8"/>
  <c r="Q59" i="8"/>
  <c r="BF60" i="8"/>
  <c r="BE59" i="8"/>
  <c r="BR60" i="8"/>
  <c r="BQ59" i="8"/>
  <c r="AS59" i="8"/>
  <c r="AT60" i="8"/>
  <c r="CG59" i="8"/>
  <c r="CH60" i="8"/>
  <c r="DO36" i="8"/>
  <c r="DN35" i="8"/>
  <c r="BJ60" i="8"/>
  <c r="BI59" i="8"/>
  <c r="BA59" i="8"/>
  <c r="BB60" i="8"/>
  <c r="GB25" i="8"/>
  <c r="GC26" i="8"/>
  <c r="CK59" i="8"/>
  <c r="CL60" i="8"/>
  <c r="CI97" i="8" s="1"/>
  <c r="W105" i="8" s="1"/>
  <c r="W111" i="8" s="1"/>
  <c r="AP60" i="8"/>
  <c r="AO59" i="8"/>
  <c r="BM59" i="8"/>
  <c r="BN60" i="8"/>
  <c r="Y59" i="8"/>
  <c r="Z60" i="8"/>
  <c r="AG59" i="8"/>
  <c r="AH60" i="8"/>
  <c r="EM33" i="8"/>
  <c r="EL32" i="8"/>
  <c r="AX60" i="8"/>
  <c r="AU96" i="8" s="1"/>
  <c r="M104" i="8" s="1"/>
  <c r="M110" i="8" s="1"/>
  <c r="AW59" i="8"/>
  <c r="KR5" i="8"/>
  <c r="KS6" i="8"/>
  <c r="AD60" i="8"/>
  <c r="AC59" i="8"/>
  <c r="U59" i="8"/>
  <c r="V60" i="8"/>
  <c r="AL60" i="8"/>
  <c r="AK59" i="8"/>
  <c r="CQ59" i="8"/>
  <c r="CM97" i="8" s="1"/>
  <c r="X105" i="8" s="1"/>
  <c r="X111" i="8" s="1"/>
  <c r="CP58" i="8"/>
  <c r="BZ60" i="8"/>
  <c r="BY59" i="8"/>
  <c r="ES32" i="8"/>
  <c r="ER31" i="8"/>
  <c r="FV26" i="8"/>
  <c r="FW27" i="8"/>
  <c r="JK97" i="8"/>
  <c r="BB105" i="8" s="1"/>
  <c r="BB111" i="8" s="1"/>
  <c r="JK96" i="8"/>
  <c r="BB104" i="8" s="1"/>
  <c r="BB110" i="8" s="1"/>
  <c r="JQ2" i="8"/>
  <c r="EF33" i="8"/>
  <c r="EG34" i="8"/>
  <c r="BV60" i="8"/>
  <c r="BU59" i="8"/>
  <c r="CD60" i="8"/>
  <c r="CC59" i="8"/>
  <c r="AH61" i="7"/>
  <c r="AG60" i="7"/>
  <c r="AW60" i="7"/>
  <c r="AX61" i="7"/>
  <c r="BV61" i="7"/>
  <c r="BU60" i="7"/>
  <c r="CC60" i="7"/>
  <c r="CD61" i="7"/>
  <c r="BE60" i="7"/>
  <c r="BF61" i="7"/>
  <c r="BQ60" i="7"/>
  <c r="BR61" i="7"/>
  <c r="JK96" i="7"/>
  <c r="BB104" i="7" s="1"/>
  <c r="BB110" i="7" s="1"/>
  <c r="JK97" i="7"/>
  <c r="BB105" i="7" s="1"/>
  <c r="BB111" i="7" s="1"/>
  <c r="JQ2" i="7"/>
  <c r="BZ61" i="7"/>
  <c r="BY60" i="7"/>
  <c r="Y60" i="7"/>
  <c r="Z61" i="7"/>
  <c r="BN61" i="7"/>
  <c r="BM60" i="7"/>
  <c r="EF34" i="7"/>
  <c r="EG35" i="7"/>
  <c r="AP61" i="7"/>
  <c r="AO60" i="7"/>
  <c r="Q60" i="7"/>
  <c r="R61" i="7"/>
  <c r="CK60" i="7"/>
  <c r="CL61" i="7"/>
  <c r="AT61" i="7"/>
  <c r="AQ96" i="7" s="1"/>
  <c r="L104" i="7" s="1"/>
  <c r="L110" i="7" s="1"/>
  <c r="AS60" i="7"/>
  <c r="CP59" i="7"/>
  <c r="CQ60" i="7"/>
  <c r="BI60" i="7"/>
  <c r="BJ61" i="7"/>
  <c r="AK60" i="7"/>
  <c r="AL61" i="7"/>
  <c r="BB61" i="7"/>
  <c r="BA60" i="7"/>
  <c r="AC60" i="7"/>
  <c r="AD61" i="7"/>
  <c r="V61" i="7"/>
  <c r="U60" i="7"/>
  <c r="CH61" i="7"/>
  <c r="CE97" i="7" s="1"/>
  <c r="V105" i="7" s="1"/>
  <c r="V111" i="7" s="1"/>
  <c r="CG60" i="7"/>
  <c r="AO55" i="6"/>
  <c r="AP56" i="6"/>
  <c r="CQ43" i="6"/>
  <c r="CP42" i="6"/>
  <c r="KX6" i="6"/>
  <c r="KY7" i="6"/>
  <c r="FD31" i="6"/>
  <c r="FE32" i="6"/>
  <c r="DC41" i="6"/>
  <c r="DB40" i="6"/>
  <c r="LE6" i="6"/>
  <c r="LD5" i="6"/>
  <c r="EA37" i="6"/>
  <c r="DZ36" i="6"/>
  <c r="BB104" i="6"/>
  <c r="BB110" i="6" s="1"/>
  <c r="GN25" i="6"/>
  <c r="GO26" i="6"/>
  <c r="LP3" i="6"/>
  <c r="LQ4" i="6"/>
  <c r="CW42" i="6"/>
  <c r="CV41" i="6"/>
  <c r="CK43" i="6"/>
  <c r="CL44" i="6"/>
  <c r="JI14" i="6"/>
  <c r="JH13" i="6"/>
  <c r="KM9" i="6"/>
  <c r="KL8" i="6"/>
  <c r="BA52" i="6"/>
  <c r="BB53" i="6"/>
  <c r="AL57" i="6"/>
  <c r="AK56" i="6"/>
  <c r="IK18" i="6"/>
  <c r="IJ17" i="6"/>
  <c r="AS54" i="6"/>
  <c r="AT55" i="6"/>
  <c r="M62" i="6"/>
  <c r="N63" i="6"/>
  <c r="BU47" i="6"/>
  <c r="BV48" i="6"/>
  <c r="IP16" i="6"/>
  <c r="IQ17" i="6"/>
  <c r="GI27" i="6"/>
  <c r="GH26" i="6"/>
  <c r="BZ47" i="6"/>
  <c r="BY46" i="6"/>
  <c r="EG36" i="6"/>
  <c r="EF35" i="6"/>
  <c r="AC58" i="6"/>
  <c r="AD59" i="6"/>
  <c r="JQ97" i="6"/>
  <c r="BC105" i="6" s="1"/>
  <c r="BC111" i="6" s="1"/>
  <c r="JQ96" i="6"/>
  <c r="JW2" i="6"/>
  <c r="U60" i="6"/>
  <c r="V61" i="6"/>
  <c r="F65" i="6"/>
  <c r="E64" i="6"/>
  <c r="CD46" i="6"/>
  <c r="CC45" i="6"/>
  <c r="GT24" i="6"/>
  <c r="GU25" i="6"/>
  <c r="I63" i="6"/>
  <c r="J64" i="6"/>
  <c r="DT37" i="6"/>
  <c r="DU38" i="6"/>
  <c r="JZ10" i="6"/>
  <c r="KA11" i="6"/>
  <c r="GC28" i="6"/>
  <c r="GB27" i="6"/>
  <c r="HX19" i="6"/>
  <c r="HY20" i="6"/>
  <c r="BQ48" i="6"/>
  <c r="BR49" i="6"/>
  <c r="CG44" i="6"/>
  <c r="CH45" i="6"/>
  <c r="IE19" i="6"/>
  <c r="ID18" i="6"/>
  <c r="JB14" i="6"/>
  <c r="JC15" i="6"/>
  <c r="FK31" i="6"/>
  <c r="FJ30" i="6"/>
  <c r="HA24" i="6"/>
  <c r="GZ23" i="6"/>
  <c r="R62" i="6"/>
  <c r="Q61" i="6"/>
  <c r="FQ30" i="6"/>
  <c r="FP29" i="6"/>
  <c r="HR20" i="6"/>
  <c r="HS21" i="6"/>
  <c r="FV28" i="6"/>
  <c r="FW29" i="6"/>
  <c r="KG10" i="6"/>
  <c r="KF9" i="6"/>
  <c r="DI40" i="6"/>
  <c r="DH39" i="6"/>
  <c r="JO13" i="6"/>
  <c r="JN12" i="6"/>
  <c r="LK5" i="6"/>
  <c r="LJ4" i="6"/>
  <c r="HM22" i="6"/>
  <c r="HL21" i="6"/>
  <c r="JT11" i="6"/>
  <c r="JU12" i="6"/>
  <c r="ES34" i="6"/>
  <c r="ER33" i="6"/>
  <c r="Z60" i="6"/>
  <c r="Y59" i="6"/>
  <c r="KR7" i="6"/>
  <c r="KS8" i="6"/>
  <c r="AG57" i="6"/>
  <c r="AH58" i="6"/>
  <c r="DN38" i="6"/>
  <c r="DO39" i="6"/>
  <c r="EL34" i="6"/>
  <c r="EM35" i="6"/>
  <c r="BN50" i="6"/>
  <c r="BM49" i="6"/>
  <c r="BJ51" i="6"/>
  <c r="BI50" i="6"/>
  <c r="BF52" i="6"/>
  <c r="BE51" i="6"/>
  <c r="AX54" i="6"/>
  <c r="AW53" i="6"/>
  <c r="HG23" i="6"/>
  <c r="HF22" i="6"/>
  <c r="EX32" i="6"/>
  <c r="EY33" i="6"/>
  <c r="IV15" i="6"/>
  <c r="IW16" i="6"/>
  <c r="LW3" i="6"/>
  <c r="J66" i="1"/>
  <c r="F67" i="1"/>
  <c r="V64" i="1"/>
  <c r="D121" i="1"/>
  <c r="E121" i="1" s="1"/>
  <c r="J12" i="5" s="1"/>
  <c r="CQ46" i="1"/>
  <c r="KM7" i="8" l="1"/>
  <c r="KL6" i="8"/>
  <c r="IP15" i="9"/>
  <c r="IQ16" i="9"/>
  <c r="JB13" i="8"/>
  <c r="JC14" i="8"/>
  <c r="HM21" i="8"/>
  <c r="HL20" i="8"/>
  <c r="N62" i="8"/>
  <c r="M61" i="8"/>
  <c r="HS20" i="8"/>
  <c r="HR19" i="8"/>
  <c r="FQ29" i="8"/>
  <c r="FP28" i="8"/>
  <c r="JI13" i="8"/>
  <c r="JH12" i="8"/>
  <c r="JN11" i="8"/>
  <c r="JO12" i="8"/>
  <c r="CW41" i="8"/>
  <c r="CV40" i="8"/>
  <c r="KX5" i="8"/>
  <c r="KY6" i="8"/>
  <c r="EY32" i="8"/>
  <c r="EX31" i="8"/>
  <c r="GN24" i="8"/>
  <c r="GO25" i="8"/>
  <c r="DZ35" i="8"/>
  <c r="EA36" i="8"/>
  <c r="KS7" i="9"/>
  <c r="KR6" i="9"/>
  <c r="IP15" i="8"/>
  <c r="IQ16" i="8"/>
  <c r="DH38" i="8"/>
  <c r="DI39" i="8"/>
  <c r="KA10" i="8"/>
  <c r="JZ9" i="8"/>
  <c r="GT23" i="8"/>
  <c r="GU24" i="8"/>
  <c r="GZ22" i="8"/>
  <c r="HA23" i="8"/>
  <c r="LD4" i="8"/>
  <c r="LE5" i="8"/>
  <c r="F64" i="8"/>
  <c r="E63" i="8"/>
  <c r="DU37" i="8"/>
  <c r="DT36" i="8"/>
  <c r="IK17" i="8"/>
  <c r="IJ16" i="8"/>
  <c r="LK4" i="8"/>
  <c r="LJ3" i="8"/>
  <c r="LK3" i="8" s="1"/>
  <c r="IV14" i="8"/>
  <c r="IW15" i="8"/>
  <c r="FK30" i="8"/>
  <c r="FJ29" i="8"/>
  <c r="ID17" i="8"/>
  <c r="IE18" i="8"/>
  <c r="KF8" i="8"/>
  <c r="KG9" i="8"/>
  <c r="GH25" i="8"/>
  <c r="GI26" i="8"/>
  <c r="HF21" i="8"/>
  <c r="HG22" i="8"/>
  <c r="DN37" i="9"/>
  <c r="DO38" i="9"/>
  <c r="FK30" i="9"/>
  <c r="FJ29" i="9"/>
  <c r="IW15" i="7"/>
  <c r="IV14" i="7"/>
  <c r="JO12" i="9"/>
  <c r="JN11" i="9"/>
  <c r="ES33" i="7"/>
  <c r="ER32" i="7"/>
  <c r="EM34" i="9"/>
  <c r="EL33" i="9"/>
  <c r="HR19" i="7"/>
  <c r="HS20" i="7"/>
  <c r="FV27" i="9"/>
  <c r="FW28" i="9"/>
  <c r="KM8" i="7"/>
  <c r="KL7" i="7"/>
  <c r="JI13" i="7"/>
  <c r="JH12" i="7"/>
  <c r="JU11" i="9"/>
  <c r="JT10" i="9"/>
  <c r="KX5" i="7"/>
  <c r="KY6" i="7"/>
  <c r="JZ9" i="7"/>
  <c r="KA10" i="7"/>
  <c r="JT10" i="7"/>
  <c r="JU11" i="7"/>
  <c r="JH12" i="9"/>
  <c r="JI13" i="9"/>
  <c r="EM34" i="7"/>
  <c r="EL33" i="7"/>
  <c r="DI39" i="7"/>
  <c r="DH38" i="7"/>
  <c r="DT36" i="9"/>
  <c r="DU37" i="9"/>
  <c r="HX18" i="7"/>
  <c r="HY19" i="7"/>
  <c r="FQ29" i="7"/>
  <c r="FP28" i="7"/>
  <c r="DZ35" i="9"/>
  <c r="EA36" i="9"/>
  <c r="KY6" i="9"/>
  <c r="KX5" i="9"/>
  <c r="KG9" i="9"/>
  <c r="KF8" i="9"/>
  <c r="F64" i="9"/>
  <c r="E63" i="9"/>
  <c r="ID17" i="7"/>
  <c r="IE18" i="7"/>
  <c r="FD30" i="7"/>
  <c r="FE31" i="7"/>
  <c r="HS20" i="9"/>
  <c r="HR19" i="9"/>
  <c r="HG22" i="7"/>
  <c r="HF21" i="7"/>
  <c r="DU37" i="7"/>
  <c r="DT36" i="7"/>
  <c r="FK30" i="7"/>
  <c r="FJ29" i="7"/>
  <c r="KM8" i="9"/>
  <c r="KL7" i="9"/>
  <c r="GO25" i="9"/>
  <c r="GN24" i="9"/>
  <c r="LK4" i="9"/>
  <c r="LJ3" i="9"/>
  <c r="LK3" i="9" s="1"/>
  <c r="LE5" i="7"/>
  <c r="LD4" i="7"/>
  <c r="F64" i="7"/>
  <c r="E63" i="7"/>
  <c r="KA10" i="9"/>
  <c r="JZ9" i="9"/>
  <c r="DO38" i="7"/>
  <c r="DN37" i="7"/>
  <c r="DC39" i="8"/>
  <c r="DB38" i="8"/>
  <c r="HA23" i="9"/>
  <c r="GZ22" i="9"/>
  <c r="DB39" i="7"/>
  <c r="DC40" i="7"/>
  <c r="IK17" i="7"/>
  <c r="IJ16" i="7"/>
  <c r="IW15" i="9"/>
  <c r="IV14" i="9"/>
  <c r="J63" i="9"/>
  <c r="I62" i="9"/>
  <c r="GC27" i="9"/>
  <c r="GB26" i="9"/>
  <c r="LK4" i="7"/>
  <c r="LJ3" i="7"/>
  <c r="LK3" i="7" s="1"/>
  <c r="EX31" i="9"/>
  <c r="EY32" i="9"/>
  <c r="I62" i="7"/>
  <c r="J63" i="7"/>
  <c r="KS7" i="7"/>
  <c r="KR6" i="7"/>
  <c r="DZ35" i="7"/>
  <c r="EA36" i="7"/>
  <c r="JO12" i="7"/>
  <c r="JN11" i="7"/>
  <c r="CW41" i="9"/>
  <c r="CV40" i="9"/>
  <c r="ID17" i="9"/>
  <c r="IE18" i="9"/>
  <c r="HM21" i="7"/>
  <c r="HL20" i="7"/>
  <c r="GC27" i="7"/>
  <c r="GB26" i="7"/>
  <c r="HY19" i="9"/>
  <c r="HX18" i="9"/>
  <c r="GT23" i="7"/>
  <c r="GU24" i="7"/>
  <c r="GH25" i="9"/>
  <c r="GI26" i="9"/>
  <c r="FV27" i="7"/>
  <c r="FW28" i="7"/>
  <c r="FE31" i="9"/>
  <c r="FD30" i="9"/>
  <c r="HF21" i="9"/>
  <c r="HG22" i="9"/>
  <c r="LD4" i="9"/>
  <c r="LE5" i="9"/>
  <c r="IP15" i="7"/>
  <c r="IQ16" i="7"/>
  <c r="DI39" i="9"/>
  <c r="DH38" i="9"/>
  <c r="EG35" i="9"/>
  <c r="EF34" i="9"/>
  <c r="IK17" i="9"/>
  <c r="IJ16" i="9"/>
  <c r="HM21" i="9"/>
  <c r="HL20" i="9"/>
  <c r="GO25" i="7"/>
  <c r="GN24" i="7"/>
  <c r="M61" i="7"/>
  <c r="N62" i="7"/>
  <c r="GZ22" i="7"/>
  <c r="HA23" i="7"/>
  <c r="M61" i="9"/>
  <c r="N62" i="9"/>
  <c r="GI26" i="7"/>
  <c r="GH25" i="7"/>
  <c r="CV40" i="7"/>
  <c r="CW41" i="7"/>
  <c r="JB13" i="9"/>
  <c r="JC14" i="9"/>
  <c r="EX31" i="7"/>
  <c r="EY32" i="7"/>
  <c r="GU24" i="9"/>
  <c r="GT23" i="9"/>
  <c r="JB13" i="7"/>
  <c r="JC14" i="7"/>
  <c r="DB39" i="9"/>
  <c r="DC40" i="9"/>
  <c r="FP28" i="9"/>
  <c r="FQ29" i="9"/>
  <c r="KF8" i="7"/>
  <c r="KG9" i="7"/>
  <c r="ES31" i="9"/>
  <c r="ER30" i="9"/>
  <c r="BJ60" i="9"/>
  <c r="BI59" i="9"/>
  <c r="JW97" i="9"/>
  <c r="BD105" i="9" s="1"/>
  <c r="BD111" i="9" s="1"/>
  <c r="JW96" i="9"/>
  <c r="BD104" i="9" s="1"/>
  <c r="BD110" i="9" s="1"/>
  <c r="KC2" i="9"/>
  <c r="AW59" i="9"/>
  <c r="AX60" i="9"/>
  <c r="AU96" i="9" s="1"/>
  <c r="M104" i="9" s="1"/>
  <c r="M110" i="9" s="1"/>
  <c r="CP58" i="9"/>
  <c r="CQ59" i="9"/>
  <c r="CM97" i="9" s="1"/>
  <c r="X105" i="9" s="1"/>
  <c r="X111" i="9" s="1"/>
  <c r="BZ60" i="9"/>
  <c r="BY59" i="9"/>
  <c r="AG59" i="9"/>
  <c r="AH60" i="9"/>
  <c r="CC59" i="9"/>
  <c r="CD60" i="9"/>
  <c r="BR60" i="9"/>
  <c r="BQ59" i="9"/>
  <c r="R60" i="9"/>
  <c r="Q59" i="9"/>
  <c r="BM59" i="9"/>
  <c r="BN60" i="9"/>
  <c r="AT60" i="9"/>
  <c r="AS59" i="9"/>
  <c r="AD60" i="9"/>
  <c r="AC59" i="9"/>
  <c r="AL60" i="9"/>
  <c r="AK59" i="9"/>
  <c r="BV60" i="9"/>
  <c r="BU59" i="9"/>
  <c r="BF60" i="9"/>
  <c r="BE59" i="9"/>
  <c r="CH60" i="9"/>
  <c r="CG59" i="9"/>
  <c r="AO59" i="9"/>
  <c r="AP60" i="9"/>
  <c r="V60" i="9"/>
  <c r="U59" i="9"/>
  <c r="BB60" i="9"/>
  <c r="BA59" i="9"/>
  <c r="Z60" i="9"/>
  <c r="Y59" i="9"/>
  <c r="CL60" i="9"/>
  <c r="CI97" i="9" s="1"/>
  <c r="W105" i="9" s="1"/>
  <c r="W111" i="9" s="1"/>
  <c r="CK59" i="9"/>
  <c r="I60" i="8"/>
  <c r="J61" i="8"/>
  <c r="HY18" i="8"/>
  <c r="HX17" i="8"/>
  <c r="FD29" i="8"/>
  <c r="FE30" i="8"/>
  <c r="JU10" i="8"/>
  <c r="JT9" i="8"/>
  <c r="ER30" i="8"/>
  <c r="ES31" i="8"/>
  <c r="BZ59" i="8"/>
  <c r="BY58" i="8"/>
  <c r="AL59" i="8"/>
  <c r="AK58" i="8"/>
  <c r="KR4" i="8"/>
  <c r="KS5" i="8"/>
  <c r="AG58" i="8"/>
  <c r="AH59" i="8"/>
  <c r="Y58" i="8"/>
  <c r="Z59" i="8"/>
  <c r="CK58" i="8"/>
  <c r="CL59" i="8"/>
  <c r="GC25" i="8"/>
  <c r="GB24" i="8"/>
  <c r="BR59" i="8"/>
  <c r="BQ58" i="8"/>
  <c r="BE58" i="8"/>
  <c r="BF59" i="8"/>
  <c r="BU58" i="8"/>
  <c r="BV59" i="8"/>
  <c r="AD59" i="8"/>
  <c r="AC58" i="8"/>
  <c r="EG33" i="8"/>
  <c r="EF32" i="8"/>
  <c r="CQ58" i="8"/>
  <c r="CP57" i="8"/>
  <c r="V59" i="8"/>
  <c r="U58" i="8"/>
  <c r="BM58" i="8"/>
  <c r="BN59" i="8"/>
  <c r="BB59" i="8"/>
  <c r="AY96" i="8" s="1"/>
  <c r="N104" i="8" s="1"/>
  <c r="N110" i="8" s="1"/>
  <c r="BA58" i="8"/>
  <c r="CH59" i="8"/>
  <c r="CG58" i="8"/>
  <c r="Q58" i="8"/>
  <c r="R59" i="8"/>
  <c r="CC58" i="8"/>
  <c r="CD59" i="8"/>
  <c r="JQ97" i="8"/>
  <c r="BC105" i="8" s="1"/>
  <c r="BC111" i="8" s="1"/>
  <c r="JQ96" i="8"/>
  <c r="BC104" i="8" s="1"/>
  <c r="BC110" i="8" s="1"/>
  <c r="JW2" i="8"/>
  <c r="FV25" i="8"/>
  <c r="FW26" i="8"/>
  <c r="AW58" i="8"/>
  <c r="AX59" i="8"/>
  <c r="EM32" i="8"/>
  <c r="EL31" i="8"/>
  <c r="AO58" i="8"/>
  <c r="AP59" i="8"/>
  <c r="BJ59" i="8"/>
  <c r="BI58" i="8"/>
  <c r="DN34" i="8"/>
  <c r="DO35" i="8"/>
  <c r="DK95" i="8" s="1"/>
  <c r="AB103" i="8" s="1"/>
  <c r="AB109" i="8" s="1"/>
  <c r="DK74" i="8"/>
  <c r="AT59" i="8"/>
  <c r="AS58" i="8"/>
  <c r="AS59" i="7"/>
  <c r="AT60" i="7"/>
  <c r="BY59" i="7"/>
  <c r="BZ60" i="7"/>
  <c r="JQ96" i="7"/>
  <c r="BC104" i="7" s="1"/>
  <c r="BC110" i="7" s="1"/>
  <c r="JQ97" i="7"/>
  <c r="BC105" i="7" s="1"/>
  <c r="BC111" i="7" s="1"/>
  <c r="JW2" i="7"/>
  <c r="BV60" i="7"/>
  <c r="BU59" i="7"/>
  <c r="U59" i="7"/>
  <c r="V60" i="7"/>
  <c r="AC59" i="7"/>
  <c r="AD60" i="7"/>
  <c r="AL60" i="7"/>
  <c r="AK59" i="7"/>
  <c r="CQ59" i="7"/>
  <c r="CM97" i="7" s="1"/>
  <c r="X105" i="7" s="1"/>
  <c r="X111" i="7" s="1"/>
  <c r="CP58" i="7"/>
  <c r="CL60" i="7"/>
  <c r="CI97" i="7" s="1"/>
  <c r="W105" i="7" s="1"/>
  <c r="W111" i="7" s="1"/>
  <c r="CK59" i="7"/>
  <c r="Z60" i="7"/>
  <c r="Y59" i="7"/>
  <c r="BF60" i="7"/>
  <c r="BE59" i="7"/>
  <c r="AX60" i="7"/>
  <c r="AU96" i="7" s="1"/>
  <c r="M104" i="7" s="1"/>
  <c r="M110" i="7" s="1"/>
  <c r="AW59" i="7"/>
  <c r="BA59" i="7"/>
  <c r="BB60" i="7"/>
  <c r="AP60" i="7"/>
  <c r="AO59" i="7"/>
  <c r="BN60" i="7"/>
  <c r="BM59" i="7"/>
  <c r="AH60" i="7"/>
  <c r="AG59" i="7"/>
  <c r="CG59" i="7"/>
  <c r="CH60" i="7"/>
  <c r="BJ60" i="7"/>
  <c r="BI59" i="7"/>
  <c r="R60" i="7"/>
  <c r="Q59" i="7"/>
  <c r="EG34" i="7"/>
  <c r="EF33" i="7"/>
  <c r="BR60" i="7"/>
  <c r="BQ59" i="7"/>
  <c r="CD60" i="7"/>
  <c r="CC59" i="7"/>
  <c r="AX53" i="6"/>
  <c r="AW52" i="6"/>
  <c r="BI49" i="6"/>
  <c r="BJ50" i="6"/>
  <c r="Z59" i="6"/>
  <c r="Y58" i="6"/>
  <c r="LJ3" i="6"/>
  <c r="LK4" i="6"/>
  <c r="DH38" i="6"/>
  <c r="DI39" i="6"/>
  <c r="FQ29" i="6"/>
  <c r="FP28" i="6"/>
  <c r="HA23" i="6"/>
  <c r="GZ22" i="6"/>
  <c r="CD45" i="6"/>
  <c r="CC44" i="6"/>
  <c r="BU46" i="6"/>
  <c r="BV47" i="6"/>
  <c r="AS53" i="6"/>
  <c r="AT54" i="6"/>
  <c r="CL43" i="6"/>
  <c r="CK42" i="6"/>
  <c r="LQ3" i="6"/>
  <c r="FE31" i="6"/>
  <c r="FD30" i="6"/>
  <c r="CQ42" i="6"/>
  <c r="CP41" i="6"/>
  <c r="EX31" i="6"/>
  <c r="EY32" i="6"/>
  <c r="EM34" i="6"/>
  <c r="EL33" i="6"/>
  <c r="AG56" i="6"/>
  <c r="AH57" i="6"/>
  <c r="JU11" i="6"/>
  <c r="JT10" i="6"/>
  <c r="FV27" i="6"/>
  <c r="FW28" i="6"/>
  <c r="JC14" i="6"/>
  <c r="JB13" i="6"/>
  <c r="CH44" i="6"/>
  <c r="CG43" i="6"/>
  <c r="HY19" i="6"/>
  <c r="HX18" i="6"/>
  <c r="KA10" i="6"/>
  <c r="JZ9" i="6"/>
  <c r="J63" i="6"/>
  <c r="I62" i="6"/>
  <c r="V60" i="6"/>
  <c r="U59" i="6"/>
  <c r="BC104" i="6"/>
  <c r="BC110" i="6" s="1"/>
  <c r="BY45" i="6"/>
  <c r="BZ46" i="6"/>
  <c r="IJ16" i="6"/>
  <c r="IK17" i="6"/>
  <c r="JI13" i="6"/>
  <c r="JH12" i="6"/>
  <c r="CV40" i="6"/>
  <c r="CW41" i="6"/>
  <c r="EA36" i="6"/>
  <c r="DZ35" i="6"/>
  <c r="DC40" i="6"/>
  <c r="DB39" i="6"/>
  <c r="HG22" i="6"/>
  <c r="HF21" i="6"/>
  <c r="BF51" i="6"/>
  <c r="BE50" i="6"/>
  <c r="BN49" i="6"/>
  <c r="BM48" i="6"/>
  <c r="ER32" i="6"/>
  <c r="ES33" i="6"/>
  <c r="HL20" i="6"/>
  <c r="HM21" i="6"/>
  <c r="JN11" i="6"/>
  <c r="JO12" i="6"/>
  <c r="KG9" i="6"/>
  <c r="KF8" i="6"/>
  <c r="R61" i="6"/>
  <c r="Q60" i="6"/>
  <c r="FK30" i="6"/>
  <c r="FJ29" i="6"/>
  <c r="IE18" i="6"/>
  <c r="ID17" i="6"/>
  <c r="GC27" i="6"/>
  <c r="GB26" i="6"/>
  <c r="F64" i="6"/>
  <c r="E63" i="6"/>
  <c r="JW96" i="6"/>
  <c r="BD104" i="6" s="1"/>
  <c r="BD110" i="6" s="1"/>
  <c r="JW97" i="6"/>
  <c r="BD105" i="6" s="1"/>
  <c r="BD111" i="6" s="1"/>
  <c r="KC2" i="6"/>
  <c r="AD58" i="6"/>
  <c r="AC57" i="6"/>
  <c r="IP15" i="6"/>
  <c r="IQ16" i="6"/>
  <c r="M61" i="6"/>
  <c r="N62" i="6"/>
  <c r="BA51" i="6"/>
  <c r="BB52" i="6"/>
  <c r="GN24" i="6"/>
  <c r="GO25" i="6"/>
  <c r="KY6" i="6"/>
  <c r="KX5" i="6"/>
  <c r="IV14" i="6"/>
  <c r="IW15" i="6"/>
  <c r="DN37" i="6"/>
  <c r="DO38" i="6"/>
  <c r="KR6" i="6"/>
  <c r="KS7" i="6"/>
  <c r="HR19" i="6"/>
  <c r="HS20" i="6"/>
  <c r="BR48" i="6"/>
  <c r="BQ47" i="6"/>
  <c r="DU37" i="6"/>
  <c r="DT36" i="6"/>
  <c r="GU24" i="6"/>
  <c r="GT23" i="6"/>
  <c r="EG35" i="6"/>
  <c r="EF34" i="6"/>
  <c r="GH25" i="6"/>
  <c r="GI26" i="6"/>
  <c r="AL56" i="6"/>
  <c r="AK55" i="6"/>
  <c r="KL7" i="6"/>
  <c r="KM8" i="6"/>
  <c r="LE5" i="6"/>
  <c r="LD4" i="6"/>
  <c r="AP55" i="6"/>
  <c r="AO54" i="6"/>
  <c r="J65" i="1"/>
  <c r="F66" i="1"/>
  <c r="V63" i="1"/>
  <c r="CQ45" i="1"/>
  <c r="KL5" i="8" l="1"/>
  <c r="KM6" i="8"/>
  <c r="IP14" i="9"/>
  <c r="IQ15" i="9"/>
  <c r="IJ15" i="8"/>
  <c r="IK16" i="8"/>
  <c r="E62" i="8"/>
  <c r="F63" i="8"/>
  <c r="KA9" i="8"/>
  <c r="JZ8" i="8"/>
  <c r="EY31" i="8"/>
  <c r="EX30" i="8"/>
  <c r="CW40" i="8"/>
  <c r="CV39" i="8"/>
  <c r="JH11" i="8"/>
  <c r="JI12" i="8"/>
  <c r="HR18" i="8"/>
  <c r="HS19" i="8"/>
  <c r="HM20" i="8"/>
  <c r="HL19" i="8"/>
  <c r="GI25" i="8"/>
  <c r="GH24" i="8"/>
  <c r="ID16" i="8"/>
  <c r="IE17" i="8"/>
  <c r="IV13" i="8"/>
  <c r="IW14" i="8"/>
  <c r="GZ21" i="8"/>
  <c r="HA22" i="8"/>
  <c r="IQ15" i="8"/>
  <c r="IP14" i="8"/>
  <c r="EA35" i="8"/>
  <c r="DZ34" i="8"/>
  <c r="FK29" i="8"/>
  <c r="FJ28" i="8"/>
  <c r="DT35" i="8"/>
  <c r="DU36" i="8"/>
  <c r="KR5" i="9"/>
  <c r="KS6" i="9"/>
  <c r="FP27" i="8"/>
  <c r="FQ28" i="8"/>
  <c r="N61" i="8"/>
  <c r="M60" i="8"/>
  <c r="HF20" i="8"/>
  <c r="HG21" i="8"/>
  <c r="KG8" i="8"/>
  <c r="KF7" i="8"/>
  <c r="LE4" i="8"/>
  <c r="LD3" i="8"/>
  <c r="LE3" i="8" s="1"/>
  <c r="GU23" i="8"/>
  <c r="GT22" i="8"/>
  <c r="DI38" i="8"/>
  <c r="DH37" i="8"/>
  <c r="GO24" i="8"/>
  <c r="GN23" i="8"/>
  <c r="KX4" i="8"/>
  <c r="KY5" i="8"/>
  <c r="JN10" i="8"/>
  <c r="JO11" i="8"/>
  <c r="JB12" i="8"/>
  <c r="JC13" i="8"/>
  <c r="HL19" i="9"/>
  <c r="HM20" i="9"/>
  <c r="EG34" i="9"/>
  <c r="EF33" i="9"/>
  <c r="GC26" i="7"/>
  <c r="GB25" i="7"/>
  <c r="JN10" i="7"/>
  <c r="JO11" i="7"/>
  <c r="KR5" i="7"/>
  <c r="KS6" i="7"/>
  <c r="GC26" i="9"/>
  <c r="GB25" i="9"/>
  <c r="IV13" i="9"/>
  <c r="IW14" i="9"/>
  <c r="DC38" i="8"/>
  <c r="DB37" i="8"/>
  <c r="KA9" i="9"/>
  <c r="JZ8" i="9"/>
  <c r="LE4" i="7"/>
  <c r="LD3" i="7"/>
  <c r="LE3" i="7" s="1"/>
  <c r="GN23" i="9"/>
  <c r="GO24" i="9"/>
  <c r="FK29" i="7"/>
  <c r="FJ28" i="7"/>
  <c r="HF20" i="7"/>
  <c r="HG21" i="7"/>
  <c r="E62" i="9"/>
  <c r="F63" i="9"/>
  <c r="KX4" i="9"/>
  <c r="KY5" i="9"/>
  <c r="FQ28" i="7"/>
  <c r="FP27" i="7"/>
  <c r="EM33" i="7"/>
  <c r="EL32" i="7"/>
  <c r="JI12" i="7"/>
  <c r="JH11" i="7"/>
  <c r="EL32" i="9"/>
  <c r="EM33" i="9"/>
  <c r="JN10" i="9"/>
  <c r="JO11" i="9"/>
  <c r="FJ28" i="9"/>
  <c r="FK29" i="9"/>
  <c r="FP27" i="9"/>
  <c r="FQ28" i="9"/>
  <c r="JB12" i="7"/>
  <c r="JC13" i="7"/>
  <c r="EX30" i="7"/>
  <c r="EY31" i="7"/>
  <c r="CV39" i="7"/>
  <c r="CW40" i="7"/>
  <c r="M60" i="9"/>
  <c r="N61" i="9"/>
  <c r="N61" i="7"/>
  <c r="M60" i="7"/>
  <c r="IP14" i="7"/>
  <c r="IQ15" i="7"/>
  <c r="HF20" i="9"/>
  <c r="HG21" i="9"/>
  <c r="FW27" i="7"/>
  <c r="FV26" i="7"/>
  <c r="GT22" i="7"/>
  <c r="GU23" i="7"/>
  <c r="ID16" i="9"/>
  <c r="IE17" i="9"/>
  <c r="EY31" i="9"/>
  <c r="EX30" i="9"/>
  <c r="DC39" i="7"/>
  <c r="DB38" i="7"/>
  <c r="FD29" i="7"/>
  <c r="FE30" i="7"/>
  <c r="DT35" i="9"/>
  <c r="DU36" i="9"/>
  <c r="JT9" i="7"/>
  <c r="JU10" i="7"/>
  <c r="KX4" i="7"/>
  <c r="KY5" i="7"/>
  <c r="FW27" i="9"/>
  <c r="FV26" i="9"/>
  <c r="GU23" i="9"/>
  <c r="GT22" i="9"/>
  <c r="GH24" i="7"/>
  <c r="GI25" i="7"/>
  <c r="GN23" i="7"/>
  <c r="GO24" i="7"/>
  <c r="IK16" i="9"/>
  <c r="IJ15" i="9"/>
  <c r="DI38" i="9"/>
  <c r="DH37" i="9"/>
  <c r="FD29" i="9"/>
  <c r="FE30" i="9"/>
  <c r="HX17" i="9"/>
  <c r="HY18" i="9"/>
  <c r="HL19" i="7"/>
  <c r="HM20" i="7"/>
  <c r="CV39" i="9"/>
  <c r="CW40" i="9"/>
  <c r="I61" i="9"/>
  <c r="J62" i="9"/>
  <c r="IK16" i="7"/>
  <c r="IJ15" i="7"/>
  <c r="GZ21" i="9"/>
  <c r="HA22" i="9"/>
  <c r="DN36" i="7"/>
  <c r="DO37" i="7"/>
  <c r="F63" i="7"/>
  <c r="E62" i="7"/>
  <c r="KL6" i="9"/>
  <c r="KM7" i="9"/>
  <c r="DU36" i="7"/>
  <c r="DT35" i="7"/>
  <c r="HR18" i="9"/>
  <c r="HS19" i="9"/>
  <c r="KG8" i="9"/>
  <c r="KF7" i="9"/>
  <c r="DI38" i="7"/>
  <c r="DH37" i="7"/>
  <c r="JU10" i="9"/>
  <c r="JT9" i="9"/>
  <c r="KL6" i="7"/>
  <c r="KM7" i="7"/>
  <c r="ES32" i="7"/>
  <c r="ER31" i="7"/>
  <c r="IW14" i="7"/>
  <c r="IV13" i="7"/>
  <c r="KF7" i="7"/>
  <c r="KG8" i="7"/>
  <c r="DC39" i="9"/>
  <c r="DB38" i="9"/>
  <c r="JB12" i="9"/>
  <c r="JC13" i="9"/>
  <c r="HA22" i="7"/>
  <c r="GZ21" i="7"/>
  <c r="LD3" i="9"/>
  <c r="LE3" i="9" s="1"/>
  <c r="LE4" i="9"/>
  <c r="GH24" i="9"/>
  <c r="GI25" i="9"/>
  <c r="DZ34" i="7"/>
  <c r="EA35" i="7"/>
  <c r="I61" i="7"/>
  <c r="J62" i="7"/>
  <c r="IE17" i="7"/>
  <c r="ID16" i="7"/>
  <c r="EA35" i="9"/>
  <c r="DZ34" i="9"/>
  <c r="HY18" i="7"/>
  <c r="HX17" i="7"/>
  <c r="JI12" i="9"/>
  <c r="JH11" i="9"/>
  <c r="JZ8" i="7"/>
  <c r="KA9" i="7"/>
  <c r="HR18" i="7"/>
  <c r="HS19" i="7"/>
  <c r="DN36" i="9"/>
  <c r="DO37" i="9"/>
  <c r="AP59" i="9"/>
  <c r="AO58" i="9"/>
  <c r="BV59" i="9"/>
  <c r="BU58" i="9"/>
  <c r="AD59" i="9"/>
  <c r="AC58" i="9"/>
  <c r="Q58" i="9"/>
  <c r="R59" i="9"/>
  <c r="BI58" i="9"/>
  <c r="BJ59" i="9"/>
  <c r="ER29" i="9"/>
  <c r="ES30" i="9"/>
  <c r="EO95" i="9" s="1"/>
  <c r="AG103" i="9" s="1"/>
  <c r="AG109" i="9" s="1"/>
  <c r="EO74" i="9"/>
  <c r="CK58" i="9"/>
  <c r="CL59" i="9"/>
  <c r="V59" i="9"/>
  <c r="U58" i="9"/>
  <c r="BE58" i="9"/>
  <c r="BF59" i="9"/>
  <c r="Y58" i="9"/>
  <c r="Z59" i="9"/>
  <c r="BB59" i="9"/>
  <c r="AY96" i="9" s="1"/>
  <c r="N104" i="9" s="1"/>
  <c r="N110" i="9" s="1"/>
  <c r="BA58" i="9"/>
  <c r="CH59" i="9"/>
  <c r="CG58" i="9"/>
  <c r="BN59" i="9"/>
  <c r="BM58" i="9"/>
  <c r="BR59" i="9"/>
  <c r="BQ58" i="9"/>
  <c r="CD59" i="9"/>
  <c r="CC58" i="9"/>
  <c r="AG58" i="9"/>
  <c r="AH59" i="9"/>
  <c r="KC97" i="9"/>
  <c r="BE105" i="9" s="1"/>
  <c r="BE111" i="9" s="1"/>
  <c r="KC96" i="9"/>
  <c r="BE104" i="9" s="1"/>
  <c r="BE110" i="9" s="1"/>
  <c r="KI2" i="9"/>
  <c r="AK58" i="9"/>
  <c r="AL59" i="9"/>
  <c r="AS58" i="9"/>
  <c r="AT59" i="9"/>
  <c r="BY58" i="9"/>
  <c r="BZ59" i="9"/>
  <c r="CP57" i="9"/>
  <c r="CQ58" i="9"/>
  <c r="AW58" i="9"/>
  <c r="AX59" i="9"/>
  <c r="JU9" i="8"/>
  <c r="JT8" i="8"/>
  <c r="HX16" i="8"/>
  <c r="HY17" i="8"/>
  <c r="FE29" i="8"/>
  <c r="FD28" i="8"/>
  <c r="J60" i="8"/>
  <c r="G95" i="8" s="1"/>
  <c r="C103" i="8" s="1"/>
  <c r="C109" i="8" s="1"/>
  <c r="I59" i="8"/>
  <c r="DN33" i="8"/>
  <c r="DO34" i="8"/>
  <c r="JW96" i="8"/>
  <c r="BD104" i="8" s="1"/>
  <c r="BD110" i="8" s="1"/>
  <c r="JW97" i="8"/>
  <c r="BD105" i="8" s="1"/>
  <c r="BD111" i="8" s="1"/>
  <c r="KC2" i="8"/>
  <c r="CH58" i="8"/>
  <c r="CG57" i="8"/>
  <c r="CQ57" i="8"/>
  <c r="CP56" i="8"/>
  <c r="GC24" i="8"/>
  <c r="FY95" i="8" s="1"/>
  <c r="AM103" i="8" s="1"/>
  <c r="AM109" i="8" s="1"/>
  <c r="GB23" i="8"/>
  <c r="FY74" i="8"/>
  <c r="BJ58" i="8"/>
  <c r="BI57" i="8"/>
  <c r="CD58" i="8"/>
  <c r="CC57" i="8"/>
  <c r="EG32" i="8"/>
  <c r="EC95" i="8" s="1"/>
  <c r="AE103" i="8" s="1"/>
  <c r="AE109" i="8" s="1"/>
  <c r="EF31" i="8"/>
  <c r="EC74" i="8"/>
  <c r="AD58" i="8"/>
  <c r="AC57" i="8"/>
  <c r="BF58" i="8"/>
  <c r="BC96" i="8" s="1"/>
  <c r="O104" i="8" s="1"/>
  <c r="O110" i="8" s="1"/>
  <c r="BE57" i="8"/>
  <c r="Y57" i="8"/>
  <c r="Z58" i="8"/>
  <c r="KS4" i="8"/>
  <c r="KR3" i="8"/>
  <c r="AS57" i="8"/>
  <c r="AT58" i="8"/>
  <c r="AP58" i="8"/>
  <c r="AO57" i="8"/>
  <c r="AX58" i="8"/>
  <c r="AW57" i="8"/>
  <c r="BB58" i="8"/>
  <c r="BA57" i="8"/>
  <c r="V58" i="8"/>
  <c r="U57" i="8"/>
  <c r="BV58" i="8"/>
  <c r="BU57" i="8"/>
  <c r="BQ57" i="8"/>
  <c r="BR58" i="8"/>
  <c r="AL58" i="8"/>
  <c r="AK57" i="8"/>
  <c r="BY57" i="8"/>
  <c r="BZ58" i="8"/>
  <c r="EL30" i="8"/>
  <c r="EM31" i="8"/>
  <c r="EI95" i="8" s="1"/>
  <c r="AF103" i="8" s="1"/>
  <c r="AF109" i="8" s="1"/>
  <c r="EI74" i="8"/>
  <c r="FW25" i="8"/>
  <c r="FS95" i="8" s="1"/>
  <c r="AL103" i="8" s="1"/>
  <c r="AL109" i="8" s="1"/>
  <c r="FV24" i="8"/>
  <c r="FS74" i="8"/>
  <c r="R58" i="8"/>
  <c r="O95" i="8" s="1"/>
  <c r="E103" i="8" s="1"/>
  <c r="E109" i="8" s="1"/>
  <c r="Q57" i="8"/>
  <c r="BN58" i="8"/>
  <c r="BM57" i="8"/>
  <c r="CK57" i="8"/>
  <c r="CL58" i="8"/>
  <c r="AH58" i="8"/>
  <c r="AG57" i="8"/>
  <c r="ER29" i="8"/>
  <c r="ES30" i="8"/>
  <c r="EO95" i="8" s="1"/>
  <c r="AG103" i="8" s="1"/>
  <c r="AG109" i="8" s="1"/>
  <c r="EO74" i="8"/>
  <c r="R59" i="7"/>
  <c r="Q58" i="7"/>
  <c r="BJ59" i="7"/>
  <c r="BI58" i="7"/>
  <c r="BN59" i="7"/>
  <c r="BM58" i="7"/>
  <c r="AP59" i="7"/>
  <c r="AO58" i="7"/>
  <c r="AK58" i="7"/>
  <c r="AL59" i="7"/>
  <c r="JW97" i="7"/>
  <c r="BD105" i="7" s="1"/>
  <c r="BD111" i="7" s="1"/>
  <c r="JW96" i="7"/>
  <c r="BD104" i="7" s="1"/>
  <c r="BD110" i="7" s="1"/>
  <c r="KC2" i="7"/>
  <c r="BY58" i="7"/>
  <c r="BZ59" i="7"/>
  <c r="BQ58" i="7"/>
  <c r="BR59" i="7"/>
  <c r="CH59" i="7"/>
  <c r="CG58" i="7"/>
  <c r="BB59" i="7"/>
  <c r="AY96" i="7" s="1"/>
  <c r="N104" i="7" s="1"/>
  <c r="N110" i="7" s="1"/>
  <c r="BA58" i="7"/>
  <c r="EG33" i="7"/>
  <c r="EF32" i="7"/>
  <c r="AH59" i="7"/>
  <c r="AG58" i="7"/>
  <c r="CK58" i="7"/>
  <c r="CL59" i="7"/>
  <c r="CP57" i="7"/>
  <c r="CQ58" i="7"/>
  <c r="BV59" i="7"/>
  <c r="BU58" i="7"/>
  <c r="CD59" i="7"/>
  <c r="CC58" i="7"/>
  <c r="AW58" i="7"/>
  <c r="AX59" i="7"/>
  <c r="BE58" i="7"/>
  <c r="BF59" i="7"/>
  <c r="Y58" i="7"/>
  <c r="Z59" i="7"/>
  <c r="AD59" i="7"/>
  <c r="AC58" i="7"/>
  <c r="V59" i="7"/>
  <c r="U58" i="7"/>
  <c r="AS58" i="7"/>
  <c r="AT59" i="7"/>
  <c r="AP54" i="6"/>
  <c r="AO53" i="6"/>
  <c r="KL6" i="6"/>
  <c r="KM7" i="6"/>
  <c r="KS6" i="6"/>
  <c r="KR5" i="6"/>
  <c r="IW14" i="6"/>
  <c r="IV13" i="6"/>
  <c r="GO24" i="6"/>
  <c r="GN23" i="6"/>
  <c r="M60" i="6"/>
  <c r="N61" i="6"/>
  <c r="E62" i="6"/>
  <c r="F63" i="6"/>
  <c r="ID16" i="6"/>
  <c r="IE17" i="6"/>
  <c r="R60" i="6"/>
  <c r="Q59" i="6"/>
  <c r="BF50" i="6"/>
  <c r="BE49" i="6"/>
  <c r="DB38" i="6"/>
  <c r="DC39" i="6"/>
  <c r="J62" i="6"/>
  <c r="I61" i="6"/>
  <c r="HY18" i="6"/>
  <c r="HX17" i="6"/>
  <c r="JC13" i="6"/>
  <c r="JB12" i="6"/>
  <c r="JU10" i="6"/>
  <c r="JT9" i="6"/>
  <c r="EL32" i="6"/>
  <c r="EM33" i="6"/>
  <c r="CP40" i="6"/>
  <c r="CQ41" i="6"/>
  <c r="CC43" i="6"/>
  <c r="CD44" i="6"/>
  <c r="FQ28" i="6"/>
  <c r="FP27" i="6"/>
  <c r="LD3" i="6"/>
  <c r="LE4" i="6"/>
  <c r="GH24" i="6"/>
  <c r="GI25" i="6"/>
  <c r="AK54" i="6"/>
  <c r="AL55" i="6"/>
  <c r="EG34" i="6"/>
  <c r="EF33" i="6"/>
  <c r="DU36" i="6"/>
  <c r="DT35" i="6"/>
  <c r="KY5" i="6"/>
  <c r="KX4" i="6"/>
  <c r="KC96" i="6"/>
  <c r="BE104" i="6" s="1"/>
  <c r="BE110" i="6" s="1"/>
  <c r="KC97" i="6"/>
  <c r="BE105" i="6" s="1"/>
  <c r="BE111" i="6" s="1"/>
  <c r="KI2" i="6"/>
  <c r="JN10" i="6"/>
  <c r="JO11" i="6"/>
  <c r="ER31" i="6"/>
  <c r="ES32" i="6"/>
  <c r="CW40" i="6"/>
  <c r="CV39" i="6"/>
  <c r="IJ15" i="6"/>
  <c r="IK16" i="6"/>
  <c r="AS52" i="6"/>
  <c r="AT53" i="6"/>
  <c r="LK3" i="6"/>
  <c r="BI48" i="6"/>
  <c r="BJ49" i="6"/>
  <c r="HS19" i="6"/>
  <c r="HR18" i="6"/>
  <c r="DO37" i="6"/>
  <c r="DN36" i="6"/>
  <c r="BB51" i="6"/>
  <c r="BA50" i="6"/>
  <c r="IP14" i="6"/>
  <c r="IQ15" i="6"/>
  <c r="GB25" i="6"/>
  <c r="GC26" i="6"/>
  <c r="FK29" i="6"/>
  <c r="FJ28" i="6"/>
  <c r="KF7" i="6"/>
  <c r="KG8" i="6"/>
  <c r="BM47" i="6"/>
  <c r="BN48" i="6"/>
  <c r="HF20" i="6"/>
  <c r="HG21" i="6"/>
  <c r="DZ34" i="6"/>
  <c r="EA35" i="6"/>
  <c r="JH11" i="6"/>
  <c r="JI12" i="6"/>
  <c r="U58" i="6"/>
  <c r="V59" i="6"/>
  <c r="KA9" i="6"/>
  <c r="JZ8" i="6"/>
  <c r="CH43" i="6"/>
  <c r="CG42" i="6"/>
  <c r="FE30" i="6"/>
  <c r="FD29" i="6"/>
  <c r="CL42" i="6"/>
  <c r="CK41" i="6"/>
  <c r="HA22" i="6"/>
  <c r="GZ21" i="6"/>
  <c r="Z58" i="6"/>
  <c r="Y57" i="6"/>
  <c r="AX52" i="6"/>
  <c r="AW51" i="6"/>
  <c r="GU23" i="6"/>
  <c r="GT22" i="6"/>
  <c r="BR47" i="6"/>
  <c r="BQ46" i="6"/>
  <c r="AD57" i="6"/>
  <c r="AC56" i="6"/>
  <c r="HL19" i="6"/>
  <c r="HM20" i="6"/>
  <c r="BY44" i="6"/>
  <c r="BZ45" i="6"/>
  <c r="FW27" i="6"/>
  <c r="FV26" i="6"/>
  <c r="AG55" i="6"/>
  <c r="AH56" i="6"/>
  <c r="EY31" i="6"/>
  <c r="EX30" i="6"/>
  <c r="BV46" i="6"/>
  <c r="BU45" i="6"/>
  <c r="DH37" i="6"/>
  <c r="DI38" i="6"/>
  <c r="J64" i="1"/>
  <c r="F65" i="1"/>
  <c r="V62" i="1"/>
  <c r="CQ44" i="1"/>
  <c r="KL4" i="8" l="1"/>
  <c r="KM5" i="8"/>
  <c r="IQ14" i="9"/>
  <c r="IP13" i="9"/>
  <c r="DI37" i="8"/>
  <c r="DH36" i="8"/>
  <c r="EA34" i="8"/>
  <c r="DZ33" i="8"/>
  <c r="HM19" i="8"/>
  <c r="HL18" i="8"/>
  <c r="EX29" i="8"/>
  <c r="EY30" i="8"/>
  <c r="JB11" i="8"/>
  <c r="JC12" i="8"/>
  <c r="KX3" i="8"/>
  <c r="KY3" i="8" s="1"/>
  <c r="KY4" i="8"/>
  <c r="HG20" i="8"/>
  <c r="HF19" i="8"/>
  <c r="FP26" i="8"/>
  <c r="FQ27" i="8"/>
  <c r="DT34" i="8"/>
  <c r="DU35" i="8"/>
  <c r="GZ20" i="8"/>
  <c r="HA21" i="8"/>
  <c r="IE16" i="8"/>
  <c r="ID15" i="8"/>
  <c r="JI11" i="8"/>
  <c r="JH10" i="8"/>
  <c r="E61" i="8"/>
  <c r="F62" i="8"/>
  <c r="GN22" i="8"/>
  <c r="GO23" i="8"/>
  <c r="GU22" i="8"/>
  <c r="GT21" i="8"/>
  <c r="KF6" i="8"/>
  <c r="KG7" i="8"/>
  <c r="N60" i="8"/>
  <c r="M59" i="8"/>
  <c r="FK28" i="8"/>
  <c r="FJ27" i="8"/>
  <c r="IP13" i="8"/>
  <c r="IQ14" i="8"/>
  <c r="GI24" i="8"/>
  <c r="GH23" i="8"/>
  <c r="CW39" i="8"/>
  <c r="CV38" i="8"/>
  <c r="KA8" i="8"/>
  <c r="JZ7" i="8"/>
  <c r="JN9" i="8"/>
  <c r="JO10" i="8"/>
  <c r="KS5" i="9"/>
  <c r="KR4" i="9"/>
  <c r="IW13" i="8"/>
  <c r="IV12" i="8"/>
  <c r="HS18" i="8"/>
  <c r="HR17" i="8"/>
  <c r="IJ14" i="8"/>
  <c r="IK15" i="8"/>
  <c r="JI11" i="9"/>
  <c r="JH10" i="9"/>
  <c r="EA34" i="9"/>
  <c r="DZ33" i="9"/>
  <c r="HA21" i="7"/>
  <c r="GZ20" i="7"/>
  <c r="DC38" i="9"/>
  <c r="DB37" i="9"/>
  <c r="IV12" i="7"/>
  <c r="IW13" i="7"/>
  <c r="DH36" i="7"/>
  <c r="DI37" i="7"/>
  <c r="IJ14" i="7"/>
  <c r="IK15" i="7"/>
  <c r="DH36" i="9"/>
  <c r="DI37" i="9"/>
  <c r="GT21" i="9"/>
  <c r="GU22" i="9"/>
  <c r="DC38" i="7"/>
  <c r="DB37" i="7"/>
  <c r="FV25" i="7"/>
  <c r="FW26" i="7"/>
  <c r="JI11" i="7"/>
  <c r="JH10" i="7"/>
  <c r="FQ27" i="7"/>
  <c r="FP26" i="7"/>
  <c r="FJ27" i="7"/>
  <c r="FK28" i="7"/>
  <c r="DB36" i="8"/>
  <c r="CY74" i="8"/>
  <c r="DC37" i="8"/>
  <c r="CY95" i="8" s="1"/>
  <c r="Z103" i="8" s="1"/>
  <c r="Z109" i="8" s="1"/>
  <c r="GB24" i="9"/>
  <c r="GC25" i="9"/>
  <c r="EG33" i="9"/>
  <c r="EF32" i="9"/>
  <c r="HR17" i="7"/>
  <c r="HS18" i="7"/>
  <c r="J61" i="7"/>
  <c r="I60" i="7"/>
  <c r="GI24" i="9"/>
  <c r="GH23" i="9"/>
  <c r="KL5" i="7"/>
  <c r="KM6" i="7"/>
  <c r="HR17" i="9"/>
  <c r="HS18" i="9"/>
  <c r="KM6" i="9"/>
  <c r="KL5" i="9"/>
  <c r="KI74" i="9" s="1"/>
  <c r="KI93" i="9" s="1"/>
  <c r="BF101" i="9" s="1"/>
  <c r="BF107" i="9" s="1"/>
  <c r="DO36" i="7"/>
  <c r="DN35" i="7"/>
  <c r="CV38" i="9"/>
  <c r="CW39" i="9"/>
  <c r="HX16" i="9"/>
  <c r="HY17" i="9"/>
  <c r="GN22" i="7"/>
  <c r="GO23" i="7"/>
  <c r="KY4" i="7"/>
  <c r="KX3" i="7"/>
  <c r="KY3" i="7" s="1"/>
  <c r="DU35" i="9"/>
  <c r="DT34" i="9"/>
  <c r="IE16" i="9"/>
  <c r="ID15" i="9"/>
  <c r="IQ14" i="7"/>
  <c r="IP13" i="7"/>
  <c r="M59" i="9"/>
  <c r="N60" i="9"/>
  <c r="EX29" i="7"/>
  <c r="EY30" i="7"/>
  <c r="FQ27" i="9"/>
  <c r="FP26" i="9"/>
  <c r="JN9" i="9"/>
  <c r="JO10" i="9"/>
  <c r="E61" i="9"/>
  <c r="F62" i="9"/>
  <c r="JN9" i="7"/>
  <c r="JO10" i="7"/>
  <c r="HY17" i="7"/>
  <c r="HX16" i="7"/>
  <c r="ID15" i="7"/>
  <c r="IE16" i="7"/>
  <c r="ER30" i="7"/>
  <c r="ES31" i="7"/>
  <c r="JU9" i="9"/>
  <c r="JT8" i="9"/>
  <c r="KG7" i="9"/>
  <c r="KF6" i="9"/>
  <c r="DU35" i="7"/>
  <c r="DT34" i="7"/>
  <c r="E61" i="7"/>
  <c r="F62" i="7"/>
  <c r="IJ14" i="9"/>
  <c r="IK15" i="9"/>
  <c r="FW26" i="9"/>
  <c r="FV25" i="9"/>
  <c r="EX29" i="9"/>
  <c r="EY30" i="9"/>
  <c r="N60" i="7"/>
  <c r="M59" i="7"/>
  <c r="EL31" i="7"/>
  <c r="EM32" i="7"/>
  <c r="KA8" i="9"/>
  <c r="JZ7" i="9"/>
  <c r="GB24" i="7"/>
  <c r="GC25" i="7"/>
  <c r="DN35" i="9"/>
  <c r="DO36" i="9"/>
  <c r="JZ7" i="7"/>
  <c r="KA8" i="7"/>
  <c r="EA34" i="7"/>
  <c r="DZ33" i="7"/>
  <c r="JC12" i="9"/>
  <c r="JB11" i="9"/>
  <c r="KF6" i="7"/>
  <c r="KC74" i="7" s="1"/>
  <c r="KC94" i="7" s="1"/>
  <c r="BE102" i="7" s="1"/>
  <c r="BE108" i="7" s="1"/>
  <c r="KG7" i="7"/>
  <c r="GZ20" i="9"/>
  <c r="HA21" i="9"/>
  <c r="J61" i="9"/>
  <c r="I60" i="9"/>
  <c r="HM19" i="7"/>
  <c r="HL18" i="7"/>
  <c r="FD28" i="9"/>
  <c r="FE29" i="9"/>
  <c r="GH23" i="7"/>
  <c r="GI24" i="7"/>
  <c r="JU9" i="7"/>
  <c r="JT8" i="7"/>
  <c r="FD28" i="7"/>
  <c r="FE29" i="7"/>
  <c r="GT21" i="7"/>
  <c r="GU22" i="7"/>
  <c r="HF19" i="9"/>
  <c r="HG20" i="9"/>
  <c r="CV38" i="7"/>
  <c r="CW39" i="7"/>
  <c r="JC12" i="7"/>
  <c r="JB11" i="7"/>
  <c r="FK28" i="9"/>
  <c r="FJ27" i="9"/>
  <c r="EL31" i="9"/>
  <c r="EM32" i="9"/>
  <c r="KX3" i="9"/>
  <c r="KY3" i="9" s="1"/>
  <c r="KY4" i="9"/>
  <c r="HG20" i="7"/>
  <c r="HF19" i="7"/>
  <c r="GN22" i="9"/>
  <c r="GO23" i="9"/>
  <c r="IW13" i="9"/>
  <c r="IV12" i="9"/>
  <c r="KS5" i="7"/>
  <c r="KR4" i="7"/>
  <c r="HM19" i="9"/>
  <c r="HL18" i="9"/>
  <c r="AL58" i="9"/>
  <c r="AK57" i="9"/>
  <c r="Y57" i="9"/>
  <c r="Z58" i="9"/>
  <c r="AW57" i="9"/>
  <c r="AX58" i="9"/>
  <c r="BZ58" i="9"/>
  <c r="BY57" i="9"/>
  <c r="CC57" i="9"/>
  <c r="CD58" i="9"/>
  <c r="CH58" i="9"/>
  <c r="CG57" i="9"/>
  <c r="BB58" i="9"/>
  <c r="BA57" i="9"/>
  <c r="BF58" i="9"/>
  <c r="BC96" i="9" s="1"/>
  <c r="O104" i="9" s="1"/>
  <c r="O110" i="9" s="1"/>
  <c r="BE57" i="9"/>
  <c r="CL58" i="9"/>
  <c r="CK57" i="9"/>
  <c r="ER28" i="9"/>
  <c r="ES29" i="9"/>
  <c r="BV58" i="9"/>
  <c r="BU57" i="9"/>
  <c r="AO57" i="9"/>
  <c r="AP58" i="9"/>
  <c r="AT58" i="9"/>
  <c r="AS57" i="9"/>
  <c r="BR58" i="9"/>
  <c r="BQ57" i="9"/>
  <c r="V58" i="9"/>
  <c r="U57" i="9"/>
  <c r="R58" i="9"/>
  <c r="O95" i="9" s="1"/>
  <c r="E103" i="9" s="1"/>
  <c r="E109" i="9" s="1"/>
  <c r="Q57" i="9"/>
  <c r="AH58" i="9"/>
  <c r="AG57" i="9"/>
  <c r="CP56" i="9"/>
  <c r="CQ57" i="9"/>
  <c r="KI96" i="9"/>
  <c r="BF104" i="9" s="1"/>
  <c r="BF110" i="9" s="1"/>
  <c r="KI97" i="9"/>
  <c r="BF105" i="9" s="1"/>
  <c r="BF111" i="9" s="1"/>
  <c r="KO2" i="9"/>
  <c r="BN58" i="9"/>
  <c r="BM57" i="9"/>
  <c r="BJ58" i="9"/>
  <c r="BI57" i="9"/>
  <c r="AD58" i="9"/>
  <c r="AC57" i="9"/>
  <c r="HU74" i="8"/>
  <c r="HU93" i="8" s="1"/>
  <c r="AU101" i="8" s="1"/>
  <c r="AU107" i="8" s="1"/>
  <c r="HY16" i="8"/>
  <c r="HU95" i="8" s="1"/>
  <c r="AU103" i="8" s="1"/>
  <c r="AU109" i="8" s="1"/>
  <c r="HX15" i="8"/>
  <c r="J59" i="8"/>
  <c r="I58" i="8"/>
  <c r="FA74" i="8"/>
  <c r="FD27" i="8"/>
  <c r="FE28" i="8"/>
  <c r="FA95" i="8" s="1"/>
  <c r="AI103" i="8" s="1"/>
  <c r="AI109" i="8" s="1"/>
  <c r="JU8" i="8"/>
  <c r="JQ95" i="8" s="1"/>
  <c r="BC103" i="8" s="1"/>
  <c r="BC109" i="8" s="1"/>
  <c r="JQ74" i="8"/>
  <c r="JT7" i="8"/>
  <c r="AH57" i="8"/>
  <c r="AG56" i="8"/>
  <c r="FW24" i="8"/>
  <c r="FV23" i="8"/>
  <c r="BY56" i="8"/>
  <c r="BZ57" i="8"/>
  <c r="BR57" i="8"/>
  <c r="BQ56" i="8"/>
  <c r="BV57" i="8"/>
  <c r="BU56" i="8"/>
  <c r="BB57" i="8"/>
  <c r="BA56" i="8"/>
  <c r="AP57" i="8"/>
  <c r="AO56" i="8"/>
  <c r="CD57" i="8"/>
  <c r="CC56" i="8"/>
  <c r="CQ56" i="8"/>
  <c r="CP55" i="8"/>
  <c r="DO33" i="8"/>
  <c r="DN32" i="8"/>
  <c r="R57" i="8"/>
  <c r="Q56" i="8"/>
  <c r="EL29" i="8"/>
  <c r="EM30" i="8"/>
  <c r="AL57" i="8"/>
  <c r="AK56" i="8"/>
  <c r="AD57" i="8"/>
  <c r="AC56" i="8"/>
  <c r="CH57" i="8"/>
  <c r="CG56" i="8"/>
  <c r="V57" i="8"/>
  <c r="S95" i="8" s="1"/>
  <c r="F103" i="8" s="1"/>
  <c r="F109" i="8" s="1"/>
  <c r="U56" i="8"/>
  <c r="AX57" i="8"/>
  <c r="AW56" i="8"/>
  <c r="Z57" i="8"/>
  <c r="Y56" i="8"/>
  <c r="EF30" i="8"/>
  <c r="EG31" i="8"/>
  <c r="GC23" i="8"/>
  <c r="GB22" i="8"/>
  <c r="KC96" i="8"/>
  <c r="BE104" i="8" s="1"/>
  <c r="BE110" i="8" s="1"/>
  <c r="KC74" i="8"/>
  <c r="KC94" i="8" s="1"/>
  <c r="BE102" i="8" s="1"/>
  <c r="BE108" i="8" s="1"/>
  <c r="KC97" i="8"/>
  <c r="BE105" i="8" s="1"/>
  <c r="BE111" i="8" s="1"/>
  <c r="KI2" i="8"/>
  <c r="ES29" i="8"/>
  <c r="ER28" i="8"/>
  <c r="CL57" i="8"/>
  <c r="CK56" i="8"/>
  <c r="BN57" i="8"/>
  <c r="BM56" i="8"/>
  <c r="AT57" i="8"/>
  <c r="AS56" i="8"/>
  <c r="KS3" i="8"/>
  <c r="BF57" i="8"/>
  <c r="BE56" i="8"/>
  <c r="BJ57" i="8"/>
  <c r="BG96" i="8" s="1"/>
  <c r="P104" i="8" s="1"/>
  <c r="P110" i="8" s="1"/>
  <c r="BI56" i="8"/>
  <c r="AT58" i="7"/>
  <c r="AS57" i="7"/>
  <c r="Z58" i="7"/>
  <c r="Y57" i="7"/>
  <c r="AX58" i="7"/>
  <c r="AW57" i="7"/>
  <c r="CD58" i="7"/>
  <c r="CC57" i="7"/>
  <c r="CL58" i="7"/>
  <c r="CK57" i="7"/>
  <c r="AH58" i="7"/>
  <c r="AG57" i="7"/>
  <c r="BB58" i="7"/>
  <c r="BA57" i="7"/>
  <c r="CH58" i="7"/>
  <c r="CG57" i="7"/>
  <c r="KC97" i="7"/>
  <c r="BE105" i="7" s="1"/>
  <c r="BE111" i="7" s="1"/>
  <c r="KC96" i="7"/>
  <c r="BE104" i="7" s="1"/>
  <c r="BE110" i="7" s="1"/>
  <c r="KI2" i="7"/>
  <c r="BN58" i="7"/>
  <c r="BM57" i="7"/>
  <c r="BI57" i="7"/>
  <c r="BJ58" i="7"/>
  <c r="AC57" i="7"/>
  <c r="AD58" i="7"/>
  <c r="BF58" i="7"/>
  <c r="BC96" i="7" s="1"/>
  <c r="O104" i="7" s="1"/>
  <c r="O110" i="7" s="1"/>
  <c r="BE57" i="7"/>
  <c r="CP56" i="7"/>
  <c r="CQ57" i="7"/>
  <c r="EF31" i="7"/>
  <c r="EG32" i="7"/>
  <c r="EC95" i="7" s="1"/>
  <c r="AE103" i="7" s="1"/>
  <c r="AE109" i="7" s="1"/>
  <c r="EC74" i="7"/>
  <c r="BQ57" i="7"/>
  <c r="BR58" i="7"/>
  <c r="AK57" i="7"/>
  <c r="AL58" i="7"/>
  <c r="V58" i="7"/>
  <c r="U57" i="7"/>
  <c r="BV58" i="7"/>
  <c r="BU57" i="7"/>
  <c r="BZ58" i="7"/>
  <c r="BY57" i="7"/>
  <c r="AP58" i="7"/>
  <c r="AO57" i="7"/>
  <c r="R58" i="7"/>
  <c r="O95" i="7" s="1"/>
  <c r="E103" i="7" s="1"/>
  <c r="E109" i="7" s="1"/>
  <c r="Q57" i="7"/>
  <c r="DI37" i="6"/>
  <c r="DH36" i="6"/>
  <c r="HM19" i="6"/>
  <c r="HL18" i="6"/>
  <c r="JI11" i="6"/>
  <c r="JH10" i="6"/>
  <c r="HF19" i="6"/>
  <c r="HG20" i="6"/>
  <c r="KF6" i="6"/>
  <c r="KG7" i="6"/>
  <c r="GB24" i="6"/>
  <c r="GC25" i="6"/>
  <c r="IJ14" i="6"/>
  <c r="IK15" i="6"/>
  <c r="ES31" i="6"/>
  <c r="ER30" i="6"/>
  <c r="DU35" i="6"/>
  <c r="DT34" i="6"/>
  <c r="JB11" i="6"/>
  <c r="JC12" i="6"/>
  <c r="J61" i="6"/>
  <c r="I60" i="6"/>
  <c r="BF49" i="6"/>
  <c r="BE48" i="6"/>
  <c r="IW13" i="6"/>
  <c r="IV12" i="6"/>
  <c r="AD56" i="6"/>
  <c r="AC55" i="6"/>
  <c r="GU22" i="6"/>
  <c r="GT21" i="6"/>
  <c r="Y56" i="6"/>
  <c r="Z57" i="6"/>
  <c r="CL41" i="6"/>
  <c r="CK40" i="6"/>
  <c r="CH42" i="6"/>
  <c r="CG41" i="6"/>
  <c r="FK28" i="6"/>
  <c r="FJ27" i="6"/>
  <c r="DO36" i="6"/>
  <c r="DN35" i="6"/>
  <c r="CW39" i="6"/>
  <c r="CV38" i="6"/>
  <c r="AL54" i="6"/>
  <c r="AK53" i="6"/>
  <c r="LE3" i="6"/>
  <c r="CD43" i="6"/>
  <c r="CC42" i="6"/>
  <c r="EL31" i="6"/>
  <c r="EM32" i="6"/>
  <c r="ID15" i="6"/>
  <c r="IE16" i="6"/>
  <c r="N60" i="6"/>
  <c r="M59" i="6"/>
  <c r="KM6" i="6"/>
  <c r="KL5" i="6"/>
  <c r="KI74" i="6" s="1"/>
  <c r="KI94" i="6" s="1"/>
  <c r="BF102" i="6" s="1"/>
  <c r="BF108" i="6" s="1"/>
  <c r="BV45" i="6"/>
  <c r="BU44" i="6"/>
  <c r="AH55" i="6"/>
  <c r="AG54" i="6"/>
  <c r="V58" i="6"/>
  <c r="U57" i="6"/>
  <c r="EA34" i="6"/>
  <c r="DZ33" i="6"/>
  <c r="BM46" i="6"/>
  <c r="BN47" i="6"/>
  <c r="IQ14" i="6"/>
  <c r="IP13" i="6"/>
  <c r="BJ48" i="6"/>
  <c r="BI47" i="6"/>
  <c r="AS51" i="6"/>
  <c r="AT52" i="6"/>
  <c r="JO10" i="6"/>
  <c r="JN9" i="6"/>
  <c r="KX3" i="6"/>
  <c r="KY4" i="6"/>
  <c r="EF32" i="6"/>
  <c r="EG33" i="6"/>
  <c r="FQ27" i="6"/>
  <c r="FP26" i="6"/>
  <c r="JU9" i="6"/>
  <c r="JT8" i="6"/>
  <c r="HX16" i="6"/>
  <c r="HY17" i="6"/>
  <c r="R59" i="6"/>
  <c r="Q58" i="6"/>
  <c r="GO23" i="6"/>
  <c r="GN22" i="6"/>
  <c r="KS5" i="6"/>
  <c r="KR4" i="6"/>
  <c r="AP53" i="6"/>
  <c r="AO52" i="6"/>
  <c r="BZ44" i="6"/>
  <c r="BY43" i="6"/>
  <c r="EY30" i="6"/>
  <c r="EX29" i="6"/>
  <c r="FV25" i="6"/>
  <c r="FW26" i="6"/>
  <c r="BQ45" i="6"/>
  <c r="BR46" i="6"/>
  <c r="AX51" i="6"/>
  <c r="AW50" i="6"/>
  <c r="GZ20" i="6"/>
  <c r="HA21" i="6"/>
  <c r="FD28" i="6"/>
  <c r="FE29" i="6"/>
  <c r="JZ7" i="6"/>
  <c r="KA8" i="6"/>
  <c r="BA49" i="6"/>
  <c r="BB50" i="6"/>
  <c r="HS18" i="6"/>
  <c r="HR17" i="6"/>
  <c r="KI97" i="6"/>
  <c r="BF105" i="6" s="1"/>
  <c r="BF111" i="6" s="1"/>
  <c r="KI96" i="6"/>
  <c r="BF104" i="6" s="1"/>
  <c r="BF110" i="6" s="1"/>
  <c r="KO2" i="6"/>
  <c r="GI24" i="6"/>
  <c r="GH23" i="6"/>
  <c r="CP39" i="6"/>
  <c r="CQ40" i="6"/>
  <c r="DB37" i="6"/>
  <c r="DC38" i="6"/>
  <c r="E61" i="6"/>
  <c r="F62" i="6"/>
  <c r="J63" i="1"/>
  <c r="F64" i="1"/>
  <c r="V61" i="1"/>
  <c r="CQ43" i="1"/>
  <c r="KM4" i="8" l="1"/>
  <c r="KL3" i="8"/>
  <c r="KM3" i="8" s="1"/>
  <c r="KC93" i="7"/>
  <c r="BE101" i="7" s="1"/>
  <c r="BE107" i="7" s="1"/>
  <c r="IQ13" i="9"/>
  <c r="IM95" i="9" s="1"/>
  <c r="AX103" i="9" s="1"/>
  <c r="AX109" i="9" s="1"/>
  <c r="IP12" i="9"/>
  <c r="IM74" i="9"/>
  <c r="IM93" i="9" s="1"/>
  <c r="AX101" i="9" s="1"/>
  <c r="AX107" i="9" s="1"/>
  <c r="HO74" i="8"/>
  <c r="HO93" i="8" s="1"/>
  <c r="AT101" i="8" s="1"/>
  <c r="AT107" i="8" s="1"/>
  <c r="HR16" i="8"/>
  <c r="HS17" i="8"/>
  <c r="HO95" i="8" s="1"/>
  <c r="AT103" i="8" s="1"/>
  <c r="AT109" i="8" s="1"/>
  <c r="KR3" i="9"/>
  <c r="KS3" i="9" s="1"/>
  <c r="KS4" i="9"/>
  <c r="JW74" i="8"/>
  <c r="KA7" i="8"/>
  <c r="JW95" i="8" s="1"/>
  <c r="BD103" i="8" s="1"/>
  <c r="BD109" i="8" s="1"/>
  <c r="JZ6" i="8"/>
  <c r="GE74" i="8"/>
  <c r="GI23" i="8"/>
  <c r="GE95" i="8" s="1"/>
  <c r="AN103" i="8" s="1"/>
  <c r="AN109" i="8" s="1"/>
  <c r="GH22" i="8"/>
  <c r="FJ26" i="8"/>
  <c r="FK27" i="8"/>
  <c r="FG95" i="8" s="1"/>
  <c r="AJ103" i="8" s="1"/>
  <c r="AJ109" i="8" s="1"/>
  <c r="FG74" i="8"/>
  <c r="JH9" i="8"/>
  <c r="JI10" i="8"/>
  <c r="JE95" i="8" s="1"/>
  <c r="BA103" i="8" s="1"/>
  <c r="BA109" i="8" s="1"/>
  <c r="JE74" i="8"/>
  <c r="DZ32" i="8"/>
  <c r="DW74" i="8"/>
  <c r="EA33" i="8"/>
  <c r="DW95" i="8" s="1"/>
  <c r="AD103" i="8" s="1"/>
  <c r="AD109" i="8" s="1"/>
  <c r="KF5" i="8"/>
  <c r="KG6" i="8"/>
  <c r="KC95" i="8" s="1"/>
  <c r="BE103" i="8" s="1"/>
  <c r="BE109" i="8" s="1"/>
  <c r="GO22" i="8"/>
  <c r="GK95" i="8" s="1"/>
  <c r="AO103" i="8" s="1"/>
  <c r="AO109" i="8" s="1"/>
  <c r="GN21" i="8"/>
  <c r="GK74" i="8"/>
  <c r="GZ19" i="8"/>
  <c r="HA20" i="8"/>
  <c r="GW95" i="8" s="1"/>
  <c r="AQ103" i="8" s="1"/>
  <c r="AQ109" i="8" s="1"/>
  <c r="GW74" i="8"/>
  <c r="GW93" i="8" s="1"/>
  <c r="AQ101" i="8" s="1"/>
  <c r="AQ107" i="8" s="1"/>
  <c r="FP25" i="8"/>
  <c r="FQ26" i="8"/>
  <c r="FM95" i="8" s="1"/>
  <c r="AK103" i="8" s="1"/>
  <c r="AK109" i="8" s="1"/>
  <c r="FM74" i="8"/>
  <c r="EY29" i="8"/>
  <c r="EU95" i="8" s="1"/>
  <c r="AH103" i="8" s="1"/>
  <c r="AH109" i="8" s="1"/>
  <c r="EX28" i="8"/>
  <c r="EU74" i="8"/>
  <c r="KC93" i="8"/>
  <c r="BE101" i="8" s="1"/>
  <c r="BE107" i="8" s="1"/>
  <c r="IV11" i="8"/>
  <c r="IW12" i="8"/>
  <c r="IS95" i="8" s="1"/>
  <c r="AY103" i="8" s="1"/>
  <c r="AY109" i="8" s="1"/>
  <c r="IS74" i="8"/>
  <c r="IS93" i="8" s="1"/>
  <c r="AY101" i="8" s="1"/>
  <c r="AY107" i="8" s="1"/>
  <c r="CV37" i="8"/>
  <c r="CW38" i="8"/>
  <c r="CS95" i="8" s="1"/>
  <c r="Y103" i="8" s="1"/>
  <c r="Y109" i="8" s="1"/>
  <c r="CS74" i="8"/>
  <c r="N59" i="8"/>
  <c r="K95" i="8" s="1"/>
  <c r="D103" i="8" s="1"/>
  <c r="D109" i="8" s="1"/>
  <c r="M58" i="8"/>
  <c r="GU21" i="8"/>
  <c r="GQ95" i="8" s="1"/>
  <c r="AP103" i="8" s="1"/>
  <c r="AP109" i="8" s="1"/>
  <c r="GQ74" i="8"/>
  <c r="GQ93" i="8" s="1"/>
  <c r="AP101" i="8" s="1"/>
  <c r="AP107" i="8" s="1"/>
  <c r="GT20" i="8"/>
  <c r="IA74" i="8"/>
  <c r="IA93" i="8" s="1"/>
  <c r="AV101" i="8" s="1"/>
  <c r="AV107" i="8" s="1"/>
  <c r="IE15" i="8"/>
  <c r="IA95" i="8" s="1"/>
  <c r="AV103" i="8" s="1"/>
  <c r="AV109" i="8" s="1"/>
  <c r="ID14" i="8"/>
  <c r="HG19" i="8"/>
  <c r="HC95" i="8" s="1"/>
  <c r="AR103" i="8" s="1"/>
  <c r="AR109" i="8" s="1"/>
  <c r="HF18" i="8"/>
  <c r="HC74" i="8"/>
  <c r="HC93" i="8" s="1"/>
  <c r="AR101" i="8" s="1"/>
  <c r="AR107" i="8" s="1"/>
  <c r="HM18" i="8"/>
  <c r="HI95" i="8" s="1"/>
  <c r="AS103" i="8" s="1"/>
  <c r="AS109" i="8" s="1"/>
  <c r="HL17" i="8"/>
  <c r="HI74" i="8"/>
  <c r="HI93" i="8" s="1"/>
  <c r="AS101" i="8" s="1"/>
  <c r="AS107" i="8" s="1"/>
  <c r="DH35" i="8"/>
  <c r="DE74" i="8"/>
  <c r="DI36" i="8"/>
  <c r="DE95" i="8" s="1"/>
  <c r="AA103" i="8" s="1"/>
  <c r="AA109" i="8" s="1"/>
  <c r="IK14" i="8"/>
  <c r="IG95" i="8" s="1"/>
  <c r="AW103" i="8" s="1"/>
  <c r="AW109" i="8" s="1"/>
  <c r="IJ13" i="8"/>
  <c r="IG74" i="8"/>
  <c r="IG93" i="8" s="1"/>
  <c r="AW101" i="8" s="1"/>
  <c r="AW107" i="8" s="1"/>
  <c r="JK74" i="8"/>
  <c r="JN8" i="8"/>
  <c r="JO9" i="8"/>
  <c r="JK95" i="8" s="1"/>
  <c r="BB103" i="8" s="1"/>
  <c r="BB109" i="8" s="1"/>
  <c r="IP12" i="8"/>
  <c r="IQ13" i="8"/>
  <c r="IM95" i="8" s="1"/>
  <c r="AX103" i="8" s="1"/>
  <c r="AX109" i="8" s="1"/>
  <c r="IM74" i="8"/>
  <c r="IM93" i="8" s="1"/>
  <c r="AX101" i="8" s="1"/>
  <c r="AX107" i="8" s="1"/>
  <c r="F61" i="8"/>
  <c r="C95" i="8" s="1"/>
  <c r="B103" i="8" s="1"/>
  <c r="B109" i="8" s="1"/>
  <c r="E60" i="8"/>
  <c r="DU34" i="8"/>
  <c r="DQ95" i="8" s="1"/>
  <c r="AC103" i="8" s="1"/>
  <c r="AC109" i="8" s="1"/>
  <c r="DT33" i="8"/>
  <c r="DQ74" i="8"/>
  <c r="IY74" i="8"/>
  <c r="JC11" i="8"/>
  <c r="IY95" i="8" s="1"/>
  <c r="AZ103" i="8" s="1"/>
  <c r="AZ109" i="8" s="1"/>
  <c r="JB10" i="8"/>
  <c r="GK74" i="9"/>
  <c r="GN21" i="9"/>
  <c r="GO22" i="9"/>
  <c r="GK95" i="9" s="1"/>
  <c r="AO103" i="9" s="1"/>
  <c r="AO109" i="9" s="1"/>
  <c r="CS74" i="7"/>
  <c r="CV37" i="7"/>
  <c r="CW38" i="7"/>
  <c r="CS95" i="7" s="1"/>
  <c r="Y103" i="7" s="1"/>
  <c r="Y109" i="7" s="1"/>
  <c r="GT20" i="7"/>
  <c r="GQ74" i="7"/>
  <c r="GQ93" i="7" s="1"/>
  <c r="AP101" i="7" s="1"/>
  <c r="AP107" i="7" s="1"/>
  <c r="GU21" i="7"/>
  <c r="GQ95" i="7" s="1"/>
  <c r="AP103" i="7" s="1"/>
  <c r="AP109" i="7" s="1"/>
  <c r="FD27" i="9"/>
  <c r="FA74" i="9"/>
  <c r="FE28" i="9"/>
  <c r="FA95" i="9" s="1"/>
  <c r="AI103" i="9" s="1"/>
  <c r="AI109" i="9" s="1"/>
  <c r="KF5" i="7"/>
  <c r="KG6" i="7"/>
  <c r="KC95" i="7" s="1"/>
  <c r="BE103" i="7" s="1"/>
  <c r="BE109" i="7" s="1"/>
  <c r="DN34" i="9"/>
  <c r="DK74" i="9"/>
  <c r="DO35" i="9"/>
  <c r="DK95" i="9" s="1"/>
  <c r="AB103" i="9" s="1"/>
  <c r="AB109" i="9" s="1"/>
  <c r="F61" i="7"/>
  <c r="C95" i="7" s="1"/>
  <c r="B103" i="7" s="1"/>
  <c r="B109" i="7" s="1"/>
  <c r="E60" i="7"/>
  <c r="ER29" i="7"/>
  <c r="ES30" i="7"/>
  <c r="EO95" i="7" s="1"/>
  <c r="AG103" i="7" s="1"/>
  <c r="AG109" i="7" s="1"/>
  <c r="EO74" i="7"/>
  <c r="E60" i="9"/>
  <c r="F61" i="9"/>
  <c r="C95" i="9" s="1"/>
  <c r="B103" i="9" s="1"/>
  <c r="B109" i="9" s="1"/>
  <c r="M58" i="9"/>
  <c r="N59" i="9"/>
  <c r="K95" i="9" s="1"/>
  <c r="D103" i="9" s="1"/>
  <c r="D109" i="9" s="1"/>
  <c r="HY16" i="9"/>
  <c r="HU95" i="9" s="1"/>
  <c r="AU103" i="9" s="1"/>
  <c r="AU109" i="9" s="1"/>
  <c r="HX15" i="9"/>
  <c r="HU74" i="9"/>
  <c r="HU93" i="9" s="1"/>
  <c r="AU101" i="9" s="1"/>
  <c r="AU107" i="9" s="1"/>
  <c r="HO74" i="9"/>
  <c r="HO93" i="9" s="1"/>
  <c r="AT101" i="9" s="1"/>
  <c r="AT107" i="9" s="1"/>
  <c r="HS17" i="9"/>
  <c r="HO95" i="9" s="1"/>
  <c r="AT103" i="9" s="1"/>
  <c r="AT109" i="9" s="1"/>
  <c r="HR16" i="9"/>
  <c r="HS17" i="7"/>
  <c r="HO95" i="7" s="1"/>
  <c r="AT103" i="7" s="1"/>
  <c r="AT109" i="7" s="1"/>
  <c r="HR16" i="7"/>
  <c r="HO74" i="7"/>
  <c r="HO93" i="7" s="1"/>
  <c r="AT101" i="7" s="1"/>
  <c r="AT107" i="7" s="1"/>
  <c r="GB23" i="9"/>
  <c r="FY74" i="9"/>
  <c r="GC24" i="9"/>
  <c r="FY95" i="9" s="1"/>
  <c r="AM103" i="9" s="1"/>
  <c r="AM109" i="9" s="1"/>
  <c r="JH9" i="7"/>
  <c r="JI10" i="7"/>
  <c r="JE95" i="7" s="1"/>
  <c r="BA103" i="7" s="1"/>
  <c r="BA109" i="7" s="1"/>
  <c r="JE74" i="7"/>
  <c r="CY74" i="7"/>
  <c r="DC37" i="7"/>
  <c r="CY95" i="7" s="1"/>
  <c r="Z103" i="7" s="1"/>
  <c r="Z109" i="7" s="1"/>
  <c r="DB36" i="7"/>
  <c r="DB36" i="9"/>
  <c r="DC37" i="9"/>
  <c r="CY95" i="9" s="1"/>
  <c r="Z103" i="9" s="1"/>
  <c r="Z109" i="9" s="1"/>
  <c r="CY74" i="9"/>
  <c r="DZ32" i="9"/>
  <c r="EA33" i="9"/>
  <c r="DW95" i="9" s="1"/>
  <c r="AD103" i="9" s="1"/>
  <c r="AD109" i="9" s="1"/>
  <c r="DW74" i="9"/>
  <c r="HI74" i="9"/>
  <c r="HI93" i="9" s="1"/>
  <c r="AS101" i="9" s="1"/>
  <c r="AS107" i="9" s="1"/>
  <c r="HL17" i="9"/>
  <c r="HM18" i="9"/>
  <c r="HI95" i="9" s="1"/>
  <c r="AS103" i="9" s="1"/>
  <c r="AS109" i="9" s="1"/>
  <c r="IW12" i="9"/>
  <c r="IS95" i="9" s="1"/>
  <c r="AY103" i="9" s="1"/>
  <c r="AY109" i="9" s="1"/>
  <c r="IV11" i="9"/>
  <c r="IS74" i="9"/>
  <c r="IS93" i="9" s="1"/>
  <c r="AY101" i="9" s="1"/>
  <c r="AY107" i="9" s="1"/>
  <c r="HF18" i="7"/>
  <c r="HG19" i="7"/>
  <c r="HC95" i="7" s="1"/>
  <c r="AR103" i="7" s="1"/>
  <c r="AR109" i="7" s="1"/>
  <c r="HC74" i="7"/>
  <c r="HC93" i="7" s="1"/>
  <c r="AR101" i="7" s="1"/>
  <c r="AR107" i="7" s="1"/>
  <c r="IY74" i="7"/>
  <c r="JB10" i="7"/>
  <c r="JC11" i="7"/>
  <c r="IY95" i="7" s="1"/>
  <c r="AZ103" i="7" s="1"/>
  <c r="AZ109" i="7" s="1"/>
  <c r="HL17" i="7"/>
  <c r="HI74" i="7"/>
  <c r="HI93" i="7" s="1"/>
  <c r="AS101" i="7" s="1"/>
  <c r="AS107" i="7" s="1"/>
  <c r="HM18" i="7"/>
  <c r="HI95" i="7" s="1"/>
  <c r="AS103" i="7" s="1"/>
  <c r="AS109" i="7" s="1"/>
  <c r="JB10" i="9"/>
  <c r="JC11" i="9"/>
  <c r="IY95" i="9" s="1"/>
  <c r="AZ103" i="9" s="1"/>
  <c r="AZ109" i="9" s="1"/>
  <c r="IY74" i="9"/>
  <c r="DU34" i="7"/>
  <c r="DQ95" i="7" s="1"/>
  <c r="AC103" i="7" s="1"/>
  <c r="AC109" i="7" s="1"/>
  <c r="DT33" i="7"/>
  <c r="DQ74" i="7"/>
  <c r="JT7" i="9"/>
  <c r="JQ74" i="9"/>
  <c r="JU8" i="9"/>
  <c r="JQ95" i="9" s="1"/>
  <c r="BC103" i="9" s="1"/>
  <c r="BC109" i="9" s="1"/>
  <c r="IQ13" i="7"/>
  <c r="IM95" i="7" s="1"/>
  <c r="AX103" i="7" s="1"/>
  <c r="AX109" i="7" s="1"/>
  <c r="IP12" i="7"/>
  <c r="IM74" i="7"/>
  <c r="IM93" i="7" s="1"/>
  <c r="AX101" i="7" s="1"/>
  <c r="AX107" i="7" s="1"/>
  <c r="DQ74" i="9"/>
  <c r="DT33" i="9"/>
  <c r="DU34" i="9"/>
  <c r="DQ95" i="9" s="1"/>
  <c r="AC103" i="9" s="1"/>
  <c r="AC109" i="9" s="1"/>
  <c r="KL4" i="9"/>
  <c r="KM5" i="9"/>
  <c r="KI95" i="9" s="1"/>
  <c r="BF103" i="9" s="1"/>
  <c r="BF109" i="9" s="1"/>
  <c r="I59" i="7"/>
  <c r="J60" i="7"/>
  <c r="G95" i="7" s="1"/>
  <c r="C103" i="7" s="1"/>
  <c r="C109" i="7" s="1"/>
  <c r="EG32" i="9"/>
  <c r="EC95" i="9" s="1"/>
  <c r="AE103" i="9" s="1"/>
  <c r="AE109" i="9" s="1"/>
  <c r="EF31" i="9"/>
  <c r="EC74" i="9"/>
  <c r="FG74" i="7"/>
  <c r="FJ26" i="7"/>
  <c r="FK27" i="7"/>
  <c r="FG95" i="7" s="1"/>
  <c r="AJ103" i="7" s="1"/>
  <c r="AJ109" i="7" s="1"/>
  <c r="DE74" i="9"/>
  <c r="DH35" i="9"/>
  <c r="DI36" i="9"/>
  <c r="DE95" i="9" s="1"/>
  <c r="AA103" i="9" s="1"/>
  <c r="AA109" i="9" s="1"/>
  <c r="DI36" i="7"/>
  <c r="DE95" i="7" s="1"/>
  <c r="AA103" i="7" s="1"/>
  <c r="AA109" i="7" s="1"/>
  <c r="DE74" i="7"/>
  <c r="DH35" i="7"/>
  <c r="EI74" i="9"/>
  <c r="EM31" i="9"/>
  <c r="EI95" i="9" s="1"/>
  <c r="AF103" i="9" s="1"/>
  <c r="AF109" i="9" s="1"/>
  <c r="EL30" i="9"/>
  <c r="HF18" i="9"/>
  <c r="HC74" i="9"/>
  <c r="HC93" i="9" s="1"/>
  <c r="AR101" i="9" s="1"/>
  <c r="AR107" i="9" s="1"/>
  <c r="HG19" i="9"/>
  <c r="HC95" i="9" s="1"/>
  <c r="AR103" i="9" s="1"/>
  <c r="AR109" i="9" s="1"/>
  <c r="FA74" i="7"/>
  <c r="FD27" i="7"/>
  <c r="FE28" i="7"/>
  <c r="FA95" i="7" s="1"/>
  <c r="AI103" i="7" s="1"/>
  <c r="AI109" i="7" s="1"/>
  <c r="GH22" i="7"/>
  <c r="GI23" i="7"/>
  <c r="GE95" i="7" s="1"/>
  <c r="AN103" i="7" s="1"/>
  <c r="AN109" i="7" s="1"/>
  <c r="GE74" i="7"/>
  <c r="HA20" i="9"/>
  <c r="GW95" i="9" s="1"/>
  <c r="AQ103" i="9" s="1"/>
  <c r="AQ109" i="9" s="1"/>
  <c r="GZ19" i="9"/>
  <c r="GW74" i="9"/>
  <c r="GW93" i="9" s="1"/>
  <c r="AQ101" i="9" s="1"/>
  <c r="AQ107" i="9" s="1"/>
  <c r="KA7" i="7"/>
  <c r="JW95" i="7" s="1"/>
  <c r="BD103" i="7" s="1"/>
  <c r="BD109" i="7" s="1"/>
  <c r="JZ6" i="7"/>
  <c r="JW74" i="7"/>
  <c r="GB23" i="7"/>
  <c r="GC24" i="7"/>
  <c r="FY95" i="7" s="1"/>
  <c r="AM103" i="7" s="1"/>
  <c r="AM109" i="7" s="1"/>
  <c r="FY74" i="7"/>
  <c r="EL30" i="7"/>
  <c r="EM31" i="7"/>
  <c r="EI95" i="7" s="1"/>
  <c r="AF103" i="7" s="1"/>
  <c r="AF109" i="7" s="1"/>
  <c r="EI74" i="7"/>
  <c r="EU74" i="9"/>
  <c r="EX28" i="9"/>
  <c r="EY29" i="9"/>
  <c r="EU95" i="9" s="1"/>
  <c r="AH103" i="9" s="1"/>
  <c r="AH109" i="9" s="1"/>
  <c r="IJ13" i="9"/>
  <c r="IK14" i="9"/>
  <c r="IG95" i="9" s="1"/>
  <c r="AW103" i="9" s="1"/>
  <c r="AW109" i="9" s="1"/>
  <c r="IG74" i="9"/>
  <c r="IG93" i="9" s="1"/>
  <c r="AW101" i="9" s="1"/>
  <c r="AW107" i="9" s="1"/>
  <c r="ID14" i="7"/>
  <c r="IE15" i="7"/>
  <c r="IA95" i="7" s="1"/>
  <c r="AV103" i="7" s="1"/>
  <c r="AV109" i="7" s="1"/>
  <c r="IA74" i="7"/>
  <c r="IA93" i="7" s="1"/>
  <c r="AV101" i="7" s="1"/>
  <c r="AV107" i="7" s="1"/>
  <c r="JK74" i="7"/>
  <c r="JO9" i="7"/>
  <c r="JK95" i="7" s="1"/>
  <c r="BB103" i="7" s="1"/>
  <c r="BB109" i="7" s="1"/>
  <c r="JN8" i="7"/>
  <c r="JN8" i="9"/>
  <c r="JO9" i="9"/>
  <c r="JK95" i="9" s="1"/>
  <c r="BB103" i="9" s="1"/>
  <c r="BB109" i="9" s="1"/>
  <c r="JK74" i="9"/>
  <c r="EX28" i="7"/>
  <c r="EU74" i="7"/>
  <c r="EY29" i="7"/>
  <c r="EU95" i="7" s="1"/>
  <c r="AH103" i="7" s="1"/>
  <c r="AH109" i="7" s="1"/>
  <c r="GK74" i="7"/>
  <c r="GO22" i="7"/>
  <c r="GK95" i="7" s="1"/>
  <c r="AO103" i="7" s="1"/>
  <c r="AO109" i="7" s="1"/>
  <c r="GN21" i="7"/>
  <c r="CS74" i="9"/>
  <c r="CV37" i="9"/>
  <c r="CW38" i="9"/>
  <c r="CS95" i="9" s="1"/>
  <c r="Y103" i="9" s="1"/>
  <c r="Y109" i="9" s="1"/>
  <c r="KL4" i="7"/>
  <c r="KM5" i="7"/>
  <c r="FP25" i="7"/>
  <c r="FM74" i="7"/>
  <c r="FQ26" i="7"/>
  <c r="FM95" i="7" s="1"/>
  <c r="AK103" i="7" s="1"/>
  <c r="AK109" i="7" s="1"/>
  <c r="GZ19" i="7"/>
  <c r="GW74" i="7"/>
  <c r="GW93" i="7" s="1"/>
  <c r="AQ101" i="7" s="1"/>
  <c r="AQ107" i="7" s="1"/>
  <c r="HA20" i="7"/>
  <c r="GW95" i="7" s="1"/>
  <c r="AQ103" i="7" s="1"/>
  <c r="AQ109" i="7" s="1"/>
  <c r="JH9" i="9"/>
  <c r="JI10" i="9"/>
  <c r="JE95" i="9" s="1"/>
  <c r="BA103" i="9" s="1"/>
  <c r="BA109" i="9" s="1"/>
  <c r="JE74" i="9"/>
  <c r="KS4" i="7"/>
  <c r="KR3" i="7"/>
  <c r="KS3" i="7" s="1"/>
  <c r="FK27" i="9"/>
  <c r="FG95" i="9" s="1"/>
  <c r="AJ103" i="9" s="1"/>
  <c r="AJ109" i="9" s="1"/>
  <c r="FJ26" i="9"/>
  <c r="FG74" i="9"/>
  <c r="JT7" i="7"/>
  <c r="JQ74" i="7"/>
  <c r="JU8" i="7"/>
  <c r="JQ95" i="7" s="1"/>
  <c r="BC103" i="7" s="1"/>
  <c r="BC109" i="7" s="1"/>
  <c r="I59" i="9"/>
  <c r="J60" i="9"/>
  <c r="G95" i="9" s="1"/>
  <c r="C103" i="9" s="1"/>
  <c r="C109" i="9" s="1"/>
  <c r="EA33" i="7"/>
  <c r="DW95" i="7" s="1"/>
  <c r="AD103" i="7" s="1"/>
  <c r="AD109" i="7" s="1"/>
  <c r="DZ32" i="7"/>
  <c r="DW74" i="7"/>
  <c r="JW74" i="9"/>
  <c r="JZ6" i="9"/>
  <c r="KA7" i="9"/>
  <c r="JW95" i="9" s="1"/>
  <c r="BD103" i="9" s="1"/>
  <c r="BD109" i="9" s="1"/>
  <c r="N59" i="7"/>
  <c r="K95" i="7" s="1"/>
  <c r="D103" i="7" s="1"/>
  <c r="D109" i="7" s="1"/>
  <c r="M58" i="7"/>
  <c r="FW25" i="9"/>
  <c r="FS95" i="9" s="1"/>
  <c r="AL103" i="9" s="1"/>
  <c r="AL109" i="9" s="1"/>
  <c r="FS74" i="9"/>
  <c r="FV24" i="9"/>
  <c r="KF5" i="9"/>
  <c r="KG6" i="9"/>
  <c r="KC95" i="9" s="1"/>
  <c r="BE103" i="9" s="1"/>
  <c r="BE109" i="9" s="1"/>
  <c r="KC74" i="9"/>
  <c r="HX15" i="7"/>
  <c r="HU74" i="7"/>
  <c r="HU93" i="7" s="1"/>
  <c r="AU101" i="7" s="1"/>
  <c r="AU107" i="7" s="1"/>
  <c r="HY16" i="7"/>
  <c r="HU95" i="7" s="1"/>
  <c r="AU103" i="7" s="1"/>
  <c r="AU109" i="7" s="1"/>
  <c r="FQ26" i="9"/>
  <c r="FM95" i="9" s="1"/>
  <c r="AK103" i="9" s="1"/>
  <c r="AK109" i="9" s="1"/>
  <c r="FM74" i="9"/>
  <c r="FP25" i="9"/>
  <c r="ID14" i="9"/>
  <c r="IA74" i="9"/>
  <c r="IA93" i="9" s="1"/>
  <c r="AV101" i="9" s="1"/>
  <c r="AV107" i="9" s="1"/>
  <c r="IE15" i="9"/>
  <c r="IA95" i="9" s="1"/>
  <c r="AV103" i="9" s="1"/>
  <c r="AV109" i="9" s="1"/>
  <c r="DN34" i="7"/>
  <c r="DO35" i="7"/>
  <c r="DK95" i="7" s="1"/>
  <c r="AB103" i="7" s="1"/>
  <c r="AB109" i="7" s="1"/>
  <c r="DK74" i="7"/>
  <c r="GI23" i="9"/>
  <c r="GE95" i="9" s="1"/>
  <c r="AN103" i="9" s="1"/>
  <c r="AN109" i="9" s="1"/>
  <c r="GH22" i="9"/>
  <c r="GE74" i="9"/>
  <c r="DC36" i="8"/>
  <c r="DB35" i="8"/>
  <c r="FW25" i="7"/>
  <c r="FS95" i="7" s="1"/>
  <c r="AL103" i="7" s="1"/>
  <c r="AL109" i="7" s="1"/>
  <c r="FV24" i="7"/>
  <c r="FS74" i="7"/>
  <c r="GT20" i="9"/>
  <c r="GU21" i="9"/>
  <c r="GQ95" i="9" s="1"/>
  <c r="AP103" i="9" s="1"/>
  <c r="AP109" i="9" s="1"/>
  <c r="GQ74" i="9"/>
  <c r="GQ93" i="9" s="1"/>
  <c r="AP101" i="9" s="1"/>
  <c r="AP107" i="9" s="1"/>
  <c r="IJ13" i="7"/>
  <c r="IK14" i="7"/>
  <c r="IG95" i="7" s="1"/>
  <c r="AW103" i="7" s="1"/>
  <c r="AW109" i="7" s="1"/>
  <c r="IG74" i="7"/>
  <c r="IG93" i="7" s="1"/>
  <c r="AW101" i="7" s="1"/>
  <c r="AW107" i="7" s="1"/>
  <c r="IW12" i="7"/>
  <c r="IS95" i="7" s="1"/>
  <c r="AY103" i="7" s="1"/>
  <c r="AY109" i="7" s="1"/>
  <c r="IV11" i="7"/>
  <c r="IS74" i="7"/>
  <c r="IS93" i="7" s="1"/>
  <c r="AY101" i="7" s="1"/>
  <c r="AY107" i="7" s="1"/>
  <c r="CC56" i="9"/>
  <c r="CD57" i="9"/>
  <c r="AD57" i="9"/>
  <c r="AC56" i="9"/>
  <c r="KI94" i="9"/>
  <c r="BF102" i="9" s="1"/>
  <c r="BF108" i="9" s="1"/>
  <c r="AG56" i="9"/>
  <c r="AH57" i="9"/>
  <c r="V57" i="9"/>
  <c r="S95" i="9" s="1"/>
  <c r="U56" i="9"/>
  <c r="BB57" i="9"/>
  <c r="BA56" i="9"/>
  <c r="KO96" i="9"/>
  <c r="BG104" i="9" s="1"/>
  <c r="BG110" i="9" s="1"/>
  <c r="KO97" i="9"/>
  <c r="BG105" i="9" s="1"/>
  <c r="BG111" i="9" s="1"/>
  <c r="KO95" i="9"/>
  <c r="BG103" i="9" s="1"/>
  <c r="BG109" i="9" s="1"/>
  <c r="KO74" i="9"/>
  <c r="KO94" i="9" s="1"/>
  <c r="BG102" i="9" s="1"/>
  <c r="BG108" i="9" s="1"/>
  <c r="KU2" i="9"/>
  <c r="AT57" i="9"/>
  <c r="AS56" i="9"/>
  <c r="KR2" i="9"/>
  <c r="KS2" i="9" s="1"/>
  <c r="BU56" i="9"/>
  <c r="BV57" i="9"/>
  <c r="CK56" i="9"/>
  <c r="CL57" i="9"/>
  <c r="BZ57" i="9"/>
  <c r="BY56" i="9"/>
  <c r="Q56" i="9"/>
  <c r="R57" i="9"/>
  <c r="BM56" i="9"/>
  <c r="BN57" i="9"/>
  <c r="CQ56" i="9"/>
  <c r="CP55" i="9"/>
  <c r="BR57" i="9"/>
  <c r="BQ56" i="9"/>
  <c r="BE56" i="9"/>
  <c r="BF57" i="9"/>
  <c r="AL57" i="9"/>
  <c r="AK56" i="9"/>
  <c r="BJ57" i="9"/>
  <c r="BG96" i="9" s="1"/>
  <c r="P104" i="9" s="1"/>
  <c r="P110" i="9" s="1"/>
  <c r="BI56" i="9"/>
  <c r="AO56" i="9"/>
  <c r="AP57" i="9"/>
  <c r="ER27" i="9"/>
  <c r="ES28" i="9"/>
  <c r="CH57" i="9"/>
  <c r="CG56" i="9"/>
  <c r="AW56" i="9"/>
  <c r="AX57" i="9"/>
  <c r="Y56" i="9"/>
  <c r="Z57" i="9"/>
  <c r="FD26" i="8"/>
  <c r="FE27" i="8"/>
  <c r="JQ93" i="8"/>
  <c r="BC101" i="8" s="1"/>
  <c r="BC107" i="8" s="1"/>
  <c r="JQ94" i="8"/>
  <c r="BC102" i="8" s="1"/>
  <c r="BC108" i="8" s="1"/>
  <c r="HX14" i="8"/>
  <c r="HY15" i="8"/>
  <c r="JT6" i="8"/>
  <c r="JU7" i="8"/>
  <c r="I57" i="8"/>
  <c r="J58" i="8"/>
  <c r="BJ56" i="8"/>
  <c r="BI55" i="8"/>
  <c r="BF56" i="8"/>
  <c r="BE55" i="8"/>
  <c r="AT56" i="8"/>
  <c r="AS55" i="8"/>
  <c r="Z56" i="8"/>
  <c r="W95" i="8" s="1"/>
  <c r="Y55" i="8"/>
  <c r="AW55" i="8"/>
  <c r="AX56" i="8"/>
  <c r="V56" i="8"/>
  <c r="U55" i="8"/>
  <c r="CH56" i="8"/>
  <c r="CG55" i="8"/>
  <c r="AD56" i="8"/>
  <c r="AC55" i="8"/>
  <c r="AP56" i="8"/>
  <c r="AO55" i="8"/>
  <c r="BB56" i="8"/>
  <c r="BA55" i="8"/>
  <c r="BR56" i="8"/>
  <c r="BQ55" i="8"/>
  <c r="CK55" i="8"/>
  <c r="CL56" i="8"/>
  <c r="KI97" i="8"/>
  <c r="BF105" i="8" s="1"/>
  <c r="BF111" i="8" s="1"/>
  <c r="KI95" i="8"/>
  <c r="BF103" i="8" s="1"/>
  <c r="BF109" i="8" s="1"/>
  <c r="KI96" i="8"/>
  <c r="BF104" i="8" s="1"/>
  <c r="BF110" i="8" s="1"/>
  <c r="KI74" i="8"/>
  <c r="KI94" i="8" s="1"/>
  <c r="BF102" i="8" s="1"/>
  <c r="BF108" i="8" s="1"/>
  <c r="KO2" i="8"/>
  <c r="EM29" i="8"/>
  <c r="EL28" i="8"/>
  <c r="GB21" i="8"/>
  <c r="GC22" i="8"/>
  <c r="KL2" i="8"/>
  <c r="KM2" i="8" s="1"/>
  <c r="AL56" i="8"/>
  <c r="AK55" i="8"/>
  <c r="R56" i="8"/>
  <c r="Q55" i="8"/>
  <c r="DO32" i="8"/>
  <c r="DN31" i="8"/>
  <c r="CQ55" i="8"/>
  <c r="CP54" i="8"/>
  <c r="CD56" i="8"/>
  <c r="CC55" i="8"/>
  <c r="BV56" i="8"/>
  <c r="BU55" i="8"/>
  <c r="FW23" i="8"/>
  <c r="FV22" i="8"/>
  <c r="AH56" i="8"/>
  <c r="AG55" i="8"/>
  <c r="BN56" i="8"/>
  <c r="BK96" i="8" s="1"/>
  <c r="Q104" i="8" s="1"/>
  <c r="Q110" i="8" s="1"/>
  <c r="BM55" i="8"/>
  <c r="ES28" i="8"/>
  <c r="ER27" i="8"/>
  <c r="EF29" i="8"/>
  <c r="EG30" i="8"/>
  <c r="BZ56" i="8"/>
  <c r="BY55" i="8"/>
  <c r="AP57" i="7"/>
  <c r="AO56" i="7"/>
  <c r="BV57" i="7"/>
  <c r="BU56" i="7"/>
  <c r="BE56" i="7"/>
  <c r="BF57" i="7"/>
  <c r="AH57" i="7"/>
  <c r="AG56" i="7"/>
  <c r="CD57" i="7"/>
  <c r="CC56" i="7"/>
  <c r="AX57" i="7"/>
  <c r="AW56" i="7"/>
  <c r="CQ56" i="7"/>
  <c r="CP55" i="7"/>
  <c r="BJ57" i="7"/>
  <c r="BG96" i="7" s="1"/>
  <c r="P104" i="7" s="1"/>
  <c r="P110" i="7" s="1"/>
  <c r="BI56" i="7"/>
  <c r="BZ57" i="7"/>
  <c r="BY56" i="7"/>
  <c r="V57" i="7"/>
  <c r="S95" i="7" s="1"/>
  <c r="F103" i="7" s="1"/>
  <c r="F109" i="7" s="1"/>
  <c r="U56" i="7"/>
  <c r="BR57" i="7"/>
  <c r="BQ56" i="7"/>
  <c r="BN57" i="7"/>
  <c r="BM56" i="7"/>
  <c r="CH57" i="7"/>
  <c r="CG56" i="7"/>
  <c r="BB57" i="7"/>
  <c r="BA56" i="7"/>
  <c r="CK56" i="7"/>
  <c r="CL57" i="7"/>
  <c r="Y56" i="7"/>
  <c r="Z57" i="7"/>
  <c r="AT57" i="7"/>
  <c r="AS56" i="7"/>
  <c r="R57" i="7"/>
  <c r="Q56" i="7"/>
  <c r="AL57" i="7"/>
  <c r="AK56" i="7"/>
  <c r="EF30" i="7"/>
  <c r="EG31" i="7"/>
  <c r="AD57" i="7"/>
  <c r="AC56" i="7"/>
  <c r="KI95" i="7"/>
  <c r="BF103" i="7" s="1"/>
  <c r="BF109" i="7" s="1"/>
  <c r="KI97" i="7"/>
  <c r="BF105" i="7" s="1"/>
  <c r="BF111" i="7" s="1"/>
  <c r="KI96" i="7"/>
  <c r="BF104" i="7" s="1"/>
  <c r="BF110" i="7" s="1"/>
  <c r="KI74" i="7"/>
  <c r="KI93" i="7" s="1"/>
  <c r="BF101" i="7" s="1"/>
  <c r="BF107" i="7" s="1"/>
  <c r="KO2" i="7"/>
  <c r="CY74" i="6"/>
  <c r="DC37" i="6"/>
  <c r="CY95" i="6" s="1"/>
  <c r="Z103" i="6" s="1"/>
  <c r="Z109" i="6" s="1"/>
  <c r="DB36" i="6"/>
  <c r="HR16" i="6"/>
  <c r="HS17" i="6"/>
  <c r="HO95" i="6" s="1"/>
  <c r="AT103" i="6" s="1"/>
  <c r="AT109" i="6" s="1"/>
  <c r="HO74" i="6"/>
  <c r="HO93" i="6" s="1"/>
  <c r="AT101" i="6" s="1"/>
  <c r="AT107" i="6" s="1"/>
  <c r="EX28" i="6"/>
  <c r="EY29" i="6"/>
  <c r="EU95" i="6" s="1"/>
  <c r="AH103" i="6" s="1"/>
  <c r="AH109" i="6" s="1"/>
  <c r="EU74" i="6"/>
  <c r="AP52" i="6"/>
  <c r="AM95" i="6" s="1"/>
  <c r="K103" i="6" s="1"/>
  <c r="K109" i="6" s="1"/>
  <c r="AO51" i="6"/>
  <c r="GO22" i="6"/>
  <c r="GK95" i="6" s="1"/>
  <c r="AO103" i="6" s="1"/>
  <c r="AO109" i="6" s="1"/>
  <c r="GN21" i="6"/>
  <c r="GK74" i="6"/>
  <c r="FP25" i="6"/>
  <c r="FQ26" i="6"/>
  <c r="FM95" i="6" s="1"/>
  <c r="AK103" i="6" s="1"/>
  <c r="AK109" i="6" s="1"/>
  <c r="FM74" i="6"/>
  <c r="IQ13" i="6"/>
  <c r="IM95" i="6" s="1"/>
  <c r="AX103" i="6" s="1"/>
  <c r="AX109" i="6" s="1"/>
  <c r="IP12" i="6"/>
  <c r="IM74" i="6"/>
  <c r="IM93" i="6" s="1"/>
  <c r="AX101" i="6" s="1"/>
  <c r="AX107" i="6" s="1"/>
  <c r="DZ32" i="6"/>
  <c r="EA33" i="6"/>
  <c r="DW95" i="6" s="1"/>
  <c r="AD103" i="6" s="1"/>
  <c r="AD109" i="6" s="1"/>
  <c r="DW74" i="6"/>
  <c r="AG53" i="6"/>
  <c r="AH54" i="6"/>
  <c r="AE95" i="6" s="1"/>
  <c r="I103" i="6" s="1"/>
  <c r="I109" i="6" s="1"/>
  <c r="KM5" i="6"/>
  <c r="KI95" i="6" s="1"/>
  <c r="BF103" i="6" s="1"/>
  <c r="BF109" i="6" s="1"/>
  <c r="KL4" i="6"/>
  <c r="CD42" i="6"/>
  <c r="CA95" i="6" s="1"/>
  <c r="U103" i="6" s="1"/>
  <c r="U109" i="6" s="1"/>
  <c r="CC41" i="6"/>
  <c r="AK52" i="6"/>
  <c r="AL53" i="6"/>
  <c r="AI95" i="6" s="1"/>
  <c r="J103" i="6" s="1"/>
  <c r="J109" i="6" s="1"/>
  <c r="DN34" i="6"/>
  <c r="DO35" i="6"/>
  <c r="DK95" i="6" s="1"/>
  <c r="AB103" i="6" s="1"/>
  <c r="AB109" i="6" s="1"/>
  <c r="DK74" i="6"/>
  <c r="CG40" i="6"/>
  <c r="CH41" i="6"/>
  <c r="CE95" i="6" s="1"/>
  <c r="V103" i="6" s="1"/>
  <c r="V109" i="6" s="1"/>
  <c r="AC54" i="6"/>
  <c r="AD55" i="6"/>
  <c r="AA95" i="6" s="1"/>
  <c r="H103" i="6" s="1"/>
  <c r="H109" i="6" s="1"/>
  <c r="BE47" i="6"/>
  <c r="BF48" i="6"/>
  <c r="BC95" i="6" s="1"/>
  <c r="O103" i="6" s="1"/>
  <c r="O109" i="6" s="1"/>
  <c r="ES30" i="6"/>
  <c r="EO95" i="6" s="1"/>
  <c r="AG103" i="6" s="1"/>
  <c r="AG109" i="6" s="1"/>
  <c r="ER29" i="6"/>
  <c r="EO74" i="6"/>
  <c r="HM18" i="6"/>
  <c r="HI95" i="6" s="1"/>
  <c r="AS103" i="6" s="1"/>
  <c r="AS109" i="6" s="1"/>
  <c r="HL17" i="6"/>
  <c r="HI74" i="6"/>
  <c r="HI93" i="6" s="1"/>
  <c r="AS101" i="6" s="1"/>
  <c r="AS107" i="6" s="1"/>
  <c r="KO97" i="6"/>
  <c r="BG105" i="6" s="1"/>
  <c r="BG111" i="6" s="1"/>
  <c r="KO96" i="6"/>
  <c r="BG104" i="6" s="1"/>
  <c r="BG110" i="6" s="1"/>
  <c r="KO74" i="6"/>
  <c r="KO93" i="6" s="1"/>
  <c r="BG101" i="6" s="1"/>
  <c r="BG107" i="6" s="1"/>
  <c r="KU2" i="6"/>
  <c r="KI93" i="6"/>
  <c r="BF101" i="6" s="1"/>
  <c r="BF107" i="6" s="1"/>
  <c r="JZ6" i="6"/>
  <c r="KA7" i="6"/>
  <c r="JW95" i="6" s="1"/>
  <c r="BD103" i="6" s="1"/>
  <c r="BD109" i="6" s="1"/>
  <c r="JW74" i="6"/>
  <c r="GZ19" i="6"/>
  <c r="HA20" i="6"/>
  <c r="GW95" i="6" s="1"/>
  <c r="AQ103" i="6" s="1"/>
  <c r="AQ109" i="6" s="1"/>
  <c r="GW74" i="6"/>
  <c r="GW93" i="6" s="1"/>
  <c r="AQ101" i="6" s="1"/>
  <c r="AQ107" i="6" s="1"/>
  <c r="BQ44" i="6"/>
  <c r="BR45" i="6"/>
  <c r="BO95" i="6" s="1"/>
  <c r="R103" i="6" s="1"/>
  <c r="R109" i="6" s="1"/>
  <c r="HX15" i="6"/>
  <c r="HY16" i="6"/>
  <c r="HU95" i="6" s="1"/>
  <c r="AU103" i="6" s="1"/>
  <c r="AU109" i="6" s="1"/>
  <c r="HU74" i="6"/>
  <c r="HU93" i="6" s="1"/>
  <c r="AU101" i="6" s="1"/>
  <c r="AU107" i="6" s="1"/>
  <c r="KY3" i="6"/>
  <c r="KX2" i="6"/>
  <c r="KY2" i="6" s="1"/>
  <c r="AT51" i="6"/>
  <c r="AQ95" i="6" s="1"/>
  <c r="L103" i="6" s="1"/>
  <c r="L109" i="6" s="1"/>
  <c r="AS50" i="6"/>
  <c r="ID14" i="6"/>
  <c r="IE15" i="6"/>
  <c r="IA95" i="6" s="1"/>
  <c r="AV103" i="6" s="1"/>
  <c r="AV109" i="6" s="1"/>
  <c r="IA74" i="6"/>
  <c r="IA93" i="6" s="1"/>
  <c r="AV101" i="6" s="1"/>
  <c r="AV107" i="6" s="1"/>
  <c r="Y55" i="6"/>
  <c r="Z56" i="6"/>
  <c r="W95" i="6" s="1"/>
  <c r="G103" i="6" s="1"/>
  <c r="G109" i="6" s="1"/>
  <c r="JB10" i="6"/>
  <c r="JC11" i="6"/>
  <c r="IY95" i="6" s="1"/>
  <c r="AZ103" i="6" s="1"/>
  <c r="AZ109" i="6" s="1"/>
  <c r="IY74" i="6"/>
  <c r="GC24" i="6"/>
  <c r="FY95" i="6" s="1"/>
  <c r="AM103" i="6" s="1"/>
  <c r="AM109" i="6" s="1"/>
  <c r="GB23" i="6"/>
  <c r="FY74" i="6"/>
  <c r="HG19" i="6"/>
  <c r="HC95" i="6" s="1"/>
  <c r="AR103" i="6" s="1"/>
  <c r="AR109" i="6" s="1"/>
  <c r="HF18" i="6"/>
  <c r="HC74" i="6"/>
  <c r="HC93" i="6" s="1"/>
  <c r="AR101" i="6" s="1"/>
  <c r="AR107" i="6" s="1"/>
  <c r="E60" i="6"/>
  <c r="F61" i="6"/>
  <c r="C95" i="6" s="1"/>
  <c r="CQ39" i="6"/>
  <c r="CM95" i="6" s="1"/>
  <c r="X103" i="6" s="1"/>
  <c r="X109" i="6" s="1"/>
  <c r="CP38" i="6"/>
  <c r="AX50" i="6"/>
  <c r="AU95" i="6" s="1"/>
  <c r="M103" i="6" s="1"/>
  <c r="M109" i="6" s="1"/>
  <c r="AW49" i="6"/>
  <c r="BZ43" i="6"/>
  <c r="BW95" i="6" s="1"/>
  <c r="T103" i="6" s="1"/>
  <c r="T109" i="6" s="1"/>
  <c r="BY42" i="6"/>
  <c r="KR3" i="6"/>
  <c r="KS4" i="6"/>
  <c r="KO95" i="6" s="1"/>
  <c r="BG103" i="6" s="1"/>
  <c r="BG109" i="6" s="1"/>
  <c r="R58" i="6"/>
  <c r="O95" i="6" s="1"/>
  <c r="E103" i="6" s="1"/>
  <c r="E109" i="6" s="1"/>
  <c r="Q57" i="6"/>
  <c r="JT7" i="6"/>
  <c r="JU8" i="6"/>
  <c r="JQ95" i="6" s="1"/>
  <c r="BC103" i="6" s="1"/>
  <c r="BC109" i="6" s="1"/>
  <c r="JQ74" i="6"/>
  <c r="JO9" i="6"/>
  <c r="JK95" i="6" s="1"/>
  <c r="BB103" i="6" s="1"/>
  <c r="BB109" i="6" s="1"/>
  <c r="JN8" i="6"/>
  <c r="JK74" i="6"/>
  <c r="BJ47" i="6"/>
  <c r="BG95" i="6" s="1"/>
  <c r="P103" i="6" s="1"/>
  <c r="P109" i="6" s="1"/>
  <c r="BI46" i="6"/>
  <c r="V57" i="6"/>
  <c r="S95" i="6" s="1"/>
  <c r="F103" i="6" s="1"/>
  <c r="F109" i="6" s="1"/>
  <c r="U56" i="6"/>
  <c r="BU43" i="6"/>
  <c r="BV44" i="6"/>
  <c r="BS95" i="6" s="1"/>
  <c r="S103" i="6" s="1"/>
  <c r="S109" i="6" s="1"/>
  <c r="M58" i="6"/>
  <c r="N59" i="6"/>
  <c r="K95" i="6" s="1"/>
  <c r="D103" i="6" s="1"/>
  <c r="D109" i="6" s="1"/>
  <c r="CS74" i="6"/>
  <c r="CV37" i="6"/>
  <c r="CW38" i="6"/>
  <c r="CS95" i="6" s="1"/>
  <c r="Y103" i="6" s="1"/>
  <c r="Y109" i="6" s="1"/>
  <c r="FK27" i="6"/>
  <c r="FG95" i="6" s="1"/>
  <c r="AJ103" i="6" s="1"/>
  <c r="AJ109" i="6" s="1"/>
  <c r="FJ26" i="6"/>
  <c r="FG74" i="6"/>
  <c r="CK39" i="6"/>
  <c r="CL40" i="6"/>
  <c r="CI95" i="6" s="1"/>
  <c r="W103" i="6" s="1"/>
  <c r="W109" i="6" s="1"/>
  <c r="GT20" i="6"/>
  <c r="GU21" i="6"/>
  <c r="GQ95" i="6" s="1"/>
  <c r="AP103" i="6" s="1"/>
  <c r="AP109" i="6" s="1"/>
  <c r="GQ74" i="6"/>
  <c r="GQ93" i="6" s="1"/>
  <c r="AP101" i="6" s="1"/>
  <c r="AP107" i="6" s="1"/>
  <c r="IV11" i="6"/>
  <c r="IW12" i="6"/>
  <c r="IS95" i="6" s="1"/>
  <c r="AY103" i="6" s="1"/>
  <c r="AY109" i="6" s="1"/>
  <c r="IS74" i="6"/>
  <c r="IS93" i="6" s="1"/>
  <c r="AY101" i="6" s="1"/>
  <c r="AY107" i="6" s="1"/>
  <c r="J60" i="6"/>
  <c r="G95" i="6" s="1"/>
  <c r="C103" i="6" s="1"/>
  <c r="C109" i="6" s="1"/>
  <c r="I59" i="6"/>
  <c r="DU34" i="6"/>
  <c r="DQ95" i="6" s="1"/>
  <c r="AC103" i="6" s="1"/>
  <c r="AC109" i="6" s="1"/>
  <c r="DT33" i="6"/>
  <c r="DQ74" i="6"/>
  <c r="JI10" i="6"/>
  <c r="JE95" i="6" s="1"/>
  <c r="BA103" i="6" s="1"/>
  <c r="BA109" i="6" s="1"/>
  <c r="JH9" i="6"/>
  <c r="JE74" i="6"/>
  <c r="DI36" i="6"/>
  <c r="DE95" i="6" s="1"/>
  <c r="AA103" i="6" s="1"/>
  <c r="AA109" i="6" s="1"/>
  <c r="DH35" i="6"/>
  <c r="DE74" i="6"/>
  <c r="GI23" i="6"/>
  <c r="GE95" i="6" s="1"/>
  <c r="AN103" i="6" s="1"/>
  <c r="AN109" i="6" s="1"/>
  <c r="GH22" i="6"/>
  <c r="GE74" i="6"/>
  <c r="BA48" i="6"/>
  <c r="BB49" i="6"/>
  <c r="AY95" i="6" s="1"/>
  <c r="N103" i="6" s="1"/>
  <c r="N109" i="6" s="1"/>
  <c r="FE28" i="6"/>
  <c r="FA95" i="6" s="1"/>
  <c r="AI103" i="6" s="1"/>
  <c r="AI109" i="6" s="1"/>
  <c r="FD27" i="6"/>
  <c r="FA74" i="6"/>
  <c r="FV24" i="6"/>
  <c r="FW25" i="6"/>
  <c r="FS95" i="6" s="1"/>
  <c r="AL103" i="6" s="1"/>
  <c r="AL109" i="6" s="1"/>
  <c r="FS74" i="6"/>
  <c r="EF31" i="6"/>
  <c r="EG32" i="6"/>
  <c r="EC95" i="6" s="1"/>
  <c r="AE103" i="6" s="1"/>
  <c r="AE109" i="6" s="1"/>
  <c r="EC74" i="6"/>
  <c r="BN46" i="6"/>
  <c r="BK95" i="6" s="1"/>
  <c r="Q103" i="6" s="1"/>
  <c r="Q109" i="6" s="1"/>
  <c r="BM45" i="6"/>
  <c r="EM31" i="6"/>
  <c r="EI95" i="6" s="1"/>
  <c r="AF103" i="6" s="1"/>
  <c r="AF109" i="6" s="1"/>
  <c r="EL30" i="6"/>
  <c r="EI74" i="6"/>
  <c r="IK14" i="6"/>
  <c r="IG95" i="6" s="1"/>
  <c r="AW103" i="6" s="1"/>
  <c r="AW109" i="6" s="1"/>
  <c r="IJ13" i="6"/>
  <c r="IG74" i="6"/>
  <c r="IG93" i="6" s="1"/>
  <c r="AW101" i="6" s="1"/>
  <c r="AW107" i="6" s="1"/>
  <c r="KG6" i="6"/>
  <c r="KC95" i="6" s="1"/>
  <c r="BE103" i="6" s="1"/>
  <c r="BE109" i="6" s="1"/>
  <c r="KF5" i="6"/>
  <c r="KC74" i="6"/>
  <c r="J62" i="1"/>
  <c r="F63" i="1"/>
  <c r="V60" i="1"/>
  <c r="CQ42" i="1"/>
  <c r="KI94" i="7" l="1"/>
  <c r="BF102" i="7" s="1"/>
  <c r="BF108" i="7" s="1"/>
  <c r="IQ12" i="9"/>
  <c r="IP11" i="9"/>
  <c r="KI93" i="8"/>
  <c r="BF101" i="8" s="1"/>
  <c r="BF107" i="8" s="1"/>
  <c r="IK13" i="8"/>
  <c r="IJ12" i="8"/>
  <c r="DH34" i="8"/>
  <c r="DI35" i="8"/>
  <c r="IW11" i="8"/>
  <c r="IV10" i="8"/>
  <c r="GN20" i="8"/>
  <c r="GO21" i="8"/>
  <c r="FJ25" i="8"/>
  <c r="FK26" i="8"/>
  <c r="KA6" i="8"/>
  <c r="JZ5" i="8"/>
  <c r="JC10" i="8"/>
  <c r="JB9" i="8"/>
  <c r="DU33" i="8"/>
  <c r="DT32" i="8"/>
  <c r="JN7" i="8"/>
  <c r="JO8" i="8"/>
  <c r="HG18" i="8"/>
  <c r="HF17" i="8"/>
  <c r="N58" i="8"/>
  <c r="M57" i="8"/>
  <c r="CV36" i="8"/>
  <c r="CW37" i="8"/>
  <c r="JH8" i="8"/>
  <c r="JI9" i="8"/>
  <c r="GI22" i="8"/>
  <c r="GH21" i="8"/>
  <c r="JK93" i="8"/>
  <c r="BB101" i="8" s="1"/>
  <c r="BB107" i="8" s="1"/>
  <c r="JK94" i="8"/>
  <c r="BB102" i="8" s="1"/>
  <c r="BB108" i="8" s="1"/>
  <c r="HL16" i="8"/>
  <c r="HM17" i="8"/>
  <c r="GU20" i="8"/>
  <c r="GT19" i="8"/>
  <c r="HA19" i="8"/>
  <c r="GZ18" i="8"/>
  <c r="EA32" i="8"/>
  <c r="DZ31" i="8"/>
  <c r="JW94" i="8"/>
  <c r="BD102" i="8" s="1"/>
  <c r="BD108" i="8" s="1"/>
  <c r="JW93" i="8"/>
  <c r="BD101" i="8" s="1"/>
  <c r="BD107" i="8" s="1"/>
  <c r="HR15" i="8"/>
  <c r="HS16" i="8"/>
  <c r="IY94" i="8"/>
  <c r="AZ102" i="8" s="1"/>
  <c r="AZ108" i="8" s="1"/>
  <c r="IY93" i="8"/>
  <c r="AZ101" i="8" s="1"/>
  <c r="AZ107" i="8" s="1"/>
  <c r="F60" i="8"/>
  <c r="E59" i="8"/>
  <c r="IP11" i="8"/>
  <c r="IQ12" i="8"/>
  <c r="IE14" i="8"/>
  <c r="ID13" i="8"/>
  <c r="EY28" i="8"/>
  <c r="EX27" i="8"/>
  <c r="FQ25" i="8"/>
  <c r="FP24" i="8"/>
  <c r="KF4" i="8"/>
  <c r="KG5" i="8"/>
  <c r="JE94" i="8"/>
  <c r="BA102" i="8" s="1"/>
  <c r="BA108" i="8" s="1"/>
  <c r="JE93" i="8"/>
  <c r="BA101" i="8" s="1"/>
  <c r="BA107" i="8" s="1"/>
  <c r="GT19" i="9"/>
  <c r="GU20" i="9"/>
  <c r="DB34" i="8"/>
  <c r="DC35" i="8"/>
  <c r="HX14" i="7"/>
  <c r="HY15" i="7"/>
  <c r="FW24" i="9"/>
  <c r="FV23" i="9"/>
  <c r="J59" i="9"/>
  <c r="I58" i="9"/>
  <c r="EX27" i="7"/>
  <c r="EY28" i="7"/>
  <c r="JO8" i="7"/>
  <c r="JN7" i="7"/>
  <c r="IK13" i="9"/>
  <c r="IJ12" i="9"/>
  <c r="FD26" i="7"/>
  <c r="FE27" i="7"/>
  <c r="HF17" i="9"/>
  <c r="HG18" i="9"/>
  <c r="DH34" i="7"/>
  <c r="DI35" i="7"/>
  <c r="DH34" i="9"/>
  <c r="DI35" i="9"/>
  <c r="IP11" i="7"/>
  <c r="IQ12" i="7"/>
  <c r="JU7" i="9"/>
  <c r="JT6" i="9"/>
  <c r="IY94" i="9"/>
  <c r="AZ102" i="9" s="1"/>
  <c r="AZ108" i="9" s="1"/>
  <c r="IY93" i="9"/>
  <c r="AZ101" i="9" s="1"/>
  <c r="AZ107" i="9" s="1"/>
  <c r="IY94" i="7"/>
  <c r="AZ102" i="7" s="1"/>
  <c r="AZ108" i="7" s="1"/>
  <c r="IY93" i="7"/>
  <c r="AZ101" i="7" s="1"/>
  <c r="AZ107" i="7" s="1"/>
  <c r="HM17" i="9"/>
  <c r="HL16" i="9"/>
  <c r="DZ31" i="9"/>
  <c r="EA32" i="9"/>
  <c r="DB35" i="7"/>
  <c r="DC36" i="7"/>
  <c r="GC23" i="9"/>
  <c r="GB22" i="9"/>
  <c r="HR15" i="9"/>
  <c r="HS16" i="9"/>
  <c r="HX14" i="9"/>
  <c r="HY15" i="9"/>
  <c r="ER28" i="7"/>
  <c r="ES29" i="7"/>
  <c r="IV10" i="7"/>
  <c r="IW11" i="7"/>
  <c r="IK13" i="7"/>
  <c r="IJ12" i="7"/>
  <c r="KC94" i="9"/>
  <c r="BE102" i="9" s="1"/>
  <c r="BE108" i="9" s="1"/>
  <c r="KC93" i="9"/>
  <c r="BE101" i="9" s="1"/>
  <c r="BE107" i="9" s="1"/>
  <c r="EA32" i="7"/>
  <c r="DZ31" i="7"/>
  <c r="FJ25" i="9"/>
  <c r="FK26" i="9"/>
  <c r="JE93" i="9"/>
  <c r="BA101" i="9" s="1"/>
  <c r="BA107" i="9" s="1"/>
  <c r="JE94" i="9"/>
  <c r="BA102" i="9" s="1"/>
  <c r="BA108" i="9" s="1"/>
  <c r="FQ25" i="7"/>
  <c r="FP24" i="7"/>
  <c r="CW37" i="9"/>
  <c r="CV36" i="9"/>
  <c r="JK94" i="9"/>
  <c r="BB102" i="9" s="1"/>
  <c r="BB108" i="9" s="1"/>
  <c r="JK93" i="9"/>
  <c r="BB101" i="9" s="1"/>
  <c r="BB107" i="9" s="1"/>
  <c r="ID13" i="7"/>
  <c r="IE14" i="7"/>
  <c r="GB22" i="7"/>
  <c r="GC23" i="7"/>
  <c r="EM30" i="9"/>
  <c r="EL29" i="9"/>
  <c r="I58" i="7"/>
  <c r="J59" i="7"/>
  <c r="DT32" i="9"/>
  <c r="DU33" i="9"/>
  <c r="HM17" i="7"/>
  <c r="HL16" i="7"/>
  <c r="IV10" i="9"/>
  <c r="IW11" i="9"/>
  <c r="JH8" i="7"/>
  <c r="JI9" i="7"/>
  <c r="E59" i="9"/>
  <c r="F60" i="9"/>
  <c r="E59" i="7"/>
  <c r="F60" i="7"/>
  <c r="DO34" i="9"/>
  <c r="DN33" i="9"/>
  <c r="GU20" i="7"/>
  <c r="GT19" i="7"/>
  <c r="FW24" i="7"/>
  <c r="FV23" i="7"/>
  <c r="ID13" i="9"/>
  <c r="IE14" i="9"/>
  <c r="KA6" i="9"/>
  <c r="JZ5" i="9"/>
  <c r="JQ94" i="7"/>
  <c r="BC102" i="7" s="1"/>
  <c r="BC108" i="7" s="1"/>
  <c r="JQ93" i="7"/>
  <c r="BC101" i="7" s="1"/>
  <c r="BC107" i="7" s="1"/>
  <c r="HA19" i="7"/>
  <c r="GZ18" i="7"/>
  <c r="JK93" i="7"/>
  <c r="BB101" i="7" s="1"/>
  <c r="BB107" i="7" s="1"/>
  <c r="JK94" i="7"/>
  <c r="BB102" i="7" s="1"/>
  <c r="BB108" i="7" s="1"/>
  <c r="EX27" i="9"/>
  <c r="EY28" i="9"/>
  <c r="EL29" i="7"/>
  <c r="EM30" i="7"/>
  <c r="JW94" i="7"/>
  <c r="BD102" i="7" s="1"/>
  <c r="BD108" i="7" s="1"/>
  <c r="JW93" i="7"/>
  <c r="BD101" i="7" s="1"/>
  <c r="BD107" i="7" s="1"/>
  <c r="HA19" i="9"/>
  <c r="GZ18" i="9"/>
  <c r="GI22" i="7"/>
  <c r="GH21" i="7"/>
  <c r="EF30" i="9"/>
  <c r="EG31" i="9"/>
  <c r="DU33" i="7"/>
  <c r="DT32" i="7"/>
  <c r="JB9" i="9"/>
  <c r="JC10" i="9"/>
  <c r="HS16" i="7"/>
  <c r="HR15" i="7"/>
  <c r="FE27" i="9"/>
  <c r="FD26" i="9"/>
  <c r="GN20" i="9"/>
  <c r="GO21" i="9"/>
  <c r="GH21" i="9"/>
  <c r="GI22" i="9"/>
  <c r="DO34" i="7"/>
  <c r="DN33" i="7"/>
  <c r="FP24" i="9"/>
  <c r="FQ25" i="9"/>
  <c r="KF4" i="9"/>
  <c r="KG5" i="9"/>
  <c r="M57" i="7"/>
  <c r="N58" i="7"/>
  <c r="JW93" i="9"/>
  <c r="BD101" i="9" s="1"/>
  <c r="BD107" i="9" s="1"/>
  <c r="JW94" i="9"/>
  <c r="BD102" i="9" s="1"/>
  <c r="BD108" i="9" s="1"/>
  <c r="JU7" i="7"/>
  <c r="JT6" i="7"/>
  <c r="JH8" i="9"/>
  <c r="JI9" i="9"/>
  <c r="KM4" i="7"/>
  <c r="KL3" i="7"/>
  <c r="GO21" i="7"/>
  <c r="GN20" i="7"/>
  <c r="JO8" i="9"/>
  <c r="JN7" i="9"/>
  <c r="JZ5" i="7"/>
  <c r="KA6" i="7"/>
  <c r="FK26" i="7"/>
  <c r="FJ25" i="7"/>
  <c r="KM4" i="9"/>
  <c r="KL3" i="9"/>
  <c r="JQ93" i="9"/>
  <c r="BC101" i="9" s="1"/>
  <c r="BC107" i="9" s="1"/>
  <c r="JQ94" i="9"/>
  <c r="BC102" i="9" s="1"/>
  <c r="BC108" i="9" s="1"/>
  <c r="JC10" i="7"/>
  <c r="JB9" i="7"/>
  <c r="HG18" i="7"/>
  <c r="HF17" i="7"/>
  <c r="DB35" i="9"/>
  <c r="DC36" i="9"/>
  <c r="JE94" i="7"/>
  <c r="BA102" i="7" s="1"/>
  <c r="BA108" i="7" s="1"/>
  <c r="JE93" i="7"/>
  <c r="BA101" i="7" s="1"/>
  <c r="BA107" i="7" s="1"/>
  <c r="N58" i="9"/>
  <c r="M57" i="9"/>
  <c r="KG5" i="7"/>
  <c r="KF4" i="7"/>
  <c r="CW37" i="7"/>
  <c r="CV36" i="7"/>
  <c r="AP56" i="9"/>
  <c r="AO55" i="9"/>
  <c r="BV56" i="9"/>
  <c r="BU55" i="9"/>
  <c r="AG55" i="9"/>
  <c r="AH56" i="9"/>
  <c r="CH56" i="9"/>
  <c r="CG55" i="9"/>
  <c r="BJ56" i="9"/>
  <c r="BI55" i="9"/>
  <c r="AL56" i="9"/>
  <c r="AK55" i="9"/>
  <c r="BY55" i="9"/>
  <c r="BZ56" i="9"/>
  <c r="BB56" i="9"/>
  <c r="BA55" i="9"/>
  <c r="U55" i="9"/>
  <c r="V56" i="9"/>
  <c r="AX56" i="9"/>
  <c r="AW55" i="9"/>
  <c r="ES27" i="9"/>
  <c r="ER26" i="9"/>
  <c r="BF56" i="9"/>
  <c r="BE55" i="9"/>
  <c r="Z56" i="9"/>
  <c r="W95" i="9" s="1"/>
  <c r="G103" i="9" s="1"/>
  <c r="G109" i="9" s="1"/>
  <c r="Y55" i="9"/>
  <c r="R56" i="9"/>
  <c r="Q55" i="9"/>
  <c r="KU97" i="9"/>
  <c r="BH105" i="9" s="1"/>
  <c r="BH111" i="9" s="1"/>
  <c r="KU95" i="9"/>
  <c r="BH103" i="9" s="1"/>
  <c r="BH109" i="9" s="1"/>
  <c r="KU74" i="9"/>
  <c r="KU94" i="9" s="1"/>
  <c r="BH102" i="9" s="1"/>
  <c r="BH108" i="9" s="1"/>
  <c r="KU96" i="9"/>
  <c r="BH104" i="9" s="1"/>
  <c r="BH110" i="9" s="1"/>
  <c r="LA2" i="9"/>
  <c r="KX2" i="9"/>
  <c r="KY2" i="9" s="1"/>
  <c r="KO93" i="9"/>
  <c r="BG101" i="9" s="1"/>
  <c r="BG107" i="9" s="1"/>
  <c r="F103" i="9"/>
  <c r="F109" i="9" s="1"/>
  <c r="AD56" i="9"/>
  <c r="AC55" i="9"/>
  <c r="BM55" i="9"/>
  <c r="BN56" i="9"/>
  <c r="BK96" i="9" s="1"/>
  <c r="Q104" i="9" s="1"/>
  <c r="Q110" i="9" s="1"/>
  <c r="CL56" i="9"/>
  <c r="CK55" i="9"/>
  <c r="AS55" i="9"/>
  <c r="AT56" i="9"/>
  <c r="BR56" i="9"/>
  <c r="BQ55" i="9"/>
  <c r="CQ55" i="9"/>
  <c r="CP54" i="9"/>
  <c r="CD56" i="9"/>
  <c r="CC55" i="9"/>
  <c r="JT5" i="8"/>
  <c r="JU6" i="8"/>
  <c r="J57" i="8"/>
  <c r="I56" i="8"/>
  <c r="HY14" i="8"/>
  <c r="HX13" i="8"/>
  <c r="FE26" i="8"/>
  <c r="FD25" i="8"/>
  <c r="FV21" i="8"/>
  <c r="FW22" i="8"/>
  <c r="CD55" i="8"/>
  <c r="CC54" i="8"/>
  <c r="DN30" i="8"/>
  <c r="DO31" i="8"/>
  <c r="AK54" i="8"/>
  <c r="AL55" i="8"/>
  <c r="BA54" i="8"/>
  <c r="BB55" i="8"/>
  <c r="CG54" i="8"/>
  <c r="CH55" i="8"/>
  <c r="U54" i="8"/>
  <c r="V55" i="8"/>
  <c r="Z55" i="8"/>
  <c r="Y54" i="8"/>
  <c r="AS54" i="8"/>
  <c r="AT55" i="8"/>
  <c r="ER26" i="8"/>
  <c r="ES27" i="8"/>
  <c r="KO97" i="8"/>
  <c r="BG105" i="8" s="1"/>
  <c r="BG111" i="8" s="1"/>
  <c r="KO95" i="8"/>
  <c r="BG103" i="8" s="1"/>
  <c r="BG109" i="8" s="1"/>
  <c r="KO96" i="8"/>
  <c r="BG104" i="8" s="1"/>
  <c r="BG110" i="8" s="1"/>
  <c r="KO74" i="8"/>
  <c r="KO93" i="8" s="1"/>
  <c r="BG101" i="8" s="1"/>
  <c r="BG107" i="8" s="1"/>
  <c r="KU2" i="8"/>
  <c r="KR2" i="8"/>
  <c r="KS2" i="8" s="1"/>
  <c r="G103" i="8"/>
  <c r="G109" i="8" s="1"/>
  <c r="EG29" i="8"/>
  <c r="EF28" i="8"/>
  <c r="AH55" i="8"/>
  <c r="AG54" i="8"/>
  <c r="BV55" i="8"/>
  <c r="BU54" i="8"/>
  <c r="CP53" i="8"/>
  <c r="CQ54" i="8"/>
  <c r="R55" i="8"/>
  <c r="Q54" i="8"/>
  <c r="GB20" i="8"/>
  <c r="GC21" i="8"/>
  <c r="BQ54" i="8"/>
  <c r="BR55" i="8"/>
  <c r="BO96" i="8" s="1"/>
  <c r="R104" i="8" s="1"/>
  <c r="R110" i="8" s="1"/>
  <c r="AP55" i="8"/>
  <c r="AO54" i="8"/>
  <c r="AC54" i="8"/>
  <c r="AD55" i="8"/>
  <c r="AA95" i="8" s="1"/>
  <c r="H103" i="8" s="1"/>
  <c r="H109" i="8" s="1"/>
  <c r="BF55" i="8"/>
  <c r="BE54" i="8"/>
  <c r="BI54" i="8"/>
  <c r="BJ55" i="8"/>
  <c r="BY54" i="8"/>
  <c r="BZ55" i="8"/>
  <c r="BN55" i="8"/>
  <c r="BM54" i="8"/>
  <c r="EM28" i="8"/>
  <c r="EL27" i="8"/>
  <c r="CL55" i="8"/>
  <c r="CK54" i="8"/>
  <c r="AX55" i="8"/>
  <c r="AW54" i="8"/>
  <c r="KO96" i="7"/>
  <c r="BG104" i="7" s="1"/>
  <c r="BG110" i="7" s="1"/>
  <c r="KO97" i="7"/>
  <c r="BG105" i="7" s="1"/>
  <c r="BG111" i="7" s="1"/>
  <c r="KO95" i="7"/>
  <c r="BG103" i="7" s="1"/>
  <c r="BG109" i="7" s="1"/>
  <c r="KO74" i="7"/>
  <c r="KO93" i="7" s="1"/>
  <c r="BG101" i="7" s="1"/>
  <c r="BG107" i="7" s="1"/>
  <c r="KU2" i="7"/>
  <c r="KR2" i="7"/>
  <c r="KS2" i="7" s="1"/>
  <c r="AT56" i="7"/>
  <c r="AS55" i="7"/>
  <c r="BB56" i="7"/>
  <c r="BA55" i="7"/>
  <c r="AO55" i="7"/>
  <c r="AP56" i="7"/>
  <c r="V56" i="7"/>
  <c r="U55" i="7"/>
  <c r="BZ56" i="7"/>
  <c r="BY55" i="7"/>
  <c r="CC55" i="7"/>
  <c r="CD56" i="7"/>
  <c r="BE55" i="7"/>
  <c r="BF56" i="7"/>
  <c r="AD56" i="7"/>
  <c r="AC55" i="7"/>
  <c r="AL56" i="7"/>
  <c r="AK55" i="7"/>
  <c r="Q55" i="7"/>
  <c r="R56" i="7"/>
  <c r="CH56" i="7"/>
  <c r="CG55" i="7"/>
  <c r="BU55" i="7"/>
  <c r="BV56" i="7"/>
  <c r="EG30" i="7"/>
  <c r="EF29" i="7"/>
  <c r="Y55" i="7"/>
  <c r="Z56" i="7"/>
  <c r="W95" i="7" s="1"/>
  <c r="CK55" i="7"/>
  <c r="CL56" i="7"/>
  <c r="BM55" i="7"/>
  <c r="BN56" i="7"/>
  <c r="BK96" i="7" s="1"/>
  <c r="Q104" i="7" s="1"/>
  <c r="Q110" i="7" s="1"/>
  <c r="BR56" i="7"/>
  <c r="BQ55" i="7"/>
  <c r="BJ56" i="7"/>
  <c r="BI55" i="7"/>
  <c r="CQ55" i="7"/>
  <c r="CP54" i="7"/>
  <c r="AW55" i="7"/>
  <c r="AX56" i="7"/>
  <c r="AG55" i="7"/>
  <c r="AH56" i="7"/>
  <c r="GI22" i="6"/>
  <c r="GH21" i="6"/>
  <c r="CK38" i="6"/>
  <c r="CL39" i="6"/>
  <c r="N58" i="6"/>
  <c r="M57" i="6"/>
  <c r="JN7" i="6"/>
  <c r="JO8" i="6"/>
  <c r="JT6" i="6"/>
  <c r="JU7" i="6"/>
  <c r="KS3" i="6"/>
  <c r="KR2" i="6"/>
  <c r="KS2" i="6" s="1"/>
  <c r="F60" i="6"/>
  <c r="E59" i="6"/>
  <c r="DO34" i="6"/>
  <c r="DN33" i="6"/>
  <c r="AH53" i="6"/>
  <c r="AG52" i="6"/>
  <c r="HR15" i="6"/>
  <c r="HS16" i="6"/>
  <c r="KC93" i="6"/>
  <c r="BE101" i="6" s="1"/>
  <c r="BE107" i="6" s="1"/>
  <c r="KC94" i="6"/>
  <c r="BE102" i="6" s="1"/>
  <c r="BE108" i="6" s="1"/>
  <c r="IK13" i="6"/>
  <c r="IJ12" i="6"/>
  <c r="FW24" i="6"/>
  <c r="FV23" i="6"/>
  <c r="JE93" i="6"/>
  <c r="BA101" i="6" s="1"/>
  <c r="BA107" i="6" s="1"/>
  <c r="JE94" i="6"/>
  <c r="BA102" i="6" s="1"/>
  <c r="BA108" i="6" s="1"/>
  <c r="DT32" i="6"/>
  <c r="DU33" i="6"/>
  <c r="CV36" i="6"/>
  <c r="CW37" i="6"/>
  <c r="BI45" i="6"/>
  <c r="BJ46" i="6"/>
  <c r="Q56" i="6"/>
  <c r="R57" i="6"/>
  <c r="BZ42" i="6"/>
  <c r="BY41" i="6"/>
  <c r="CQ38" i="6"/>
  <c r="CP37" i="6"/>
  <c r="GC23" i="6"/>
  <c r="GB22" i="6"/>
  <c r="JC10" i="6"/>
  <c r="JB9" i="6"/>
  <c r="HX14" i="6"/>
  <c r="HY15" i="6"/>
  <c r="KA6" i="6"/>
  <c r="JZ5" i="6"/>
  <c r="KO94" i="6"/>
  <c r="BG102" i="6" s="1"/>
  <c r="BG108" i="6" s="1"/>
  <c r="BE46" i="6"/>
  <c r="BF47" i="6"/>
  <c r="CH40" i="6"/>
  <c r="CG39" i="6"/>
  <c r="KL3" i="6"/>
  <c r="KM4" i="6"/>
  <c r="IP11" i="6"/>
  <c r="IQ12" i="6"/>
  <c r="FP24" i="6"/>
  <c r="FQ25" i="6"/>
  <c r="AP51" i="6"/>
  <c r="AO50" i="6"/>
  <c r="EX27" i="6"/>
  <c r="EY28" i="6"/>
  <c r="DC36" i="6"/>
  <c r="DB35" i="6"/>
  <c r="EG31" i="6"/>
  <c r="EF30" i="6"/>
  <c r="JI9" i="6"/>
  <c r="JH8" i="6"/>
  <c r="GT19" i="6"/>
  <c r="GU20" i="6"/>
  <c r="FJ25" i="6"/>
  <c r="FK26" i="6"/>
  <c r="BV43" i="6"/>
  <c r="BU42" i="6"/>
  <c r="JQ93" i="6"/>
  <c r="BC101" i="6" s="1"/>
  <c r="BC107" i="6" s="1"/>
  <c r="JQ94" i="6"/>
  <c r="BC102" i="6" s="1"/>
  <c r="BC108" i="6" s="1"/>
  <c r="HG18" i="6"/>
  <c r="HF17" i="6"/>
  <c r="IE14" i="6"/>
  <c r="ID13" i="6"/>
  <c r="HA19" i="6"/>
  <c r="GZ18" i="6"/>
  <c r="ES29" i="6"/>
  <c r="ER28" i="6"/>
  <c r="AL52" i="6"/>
  <c r="AK51" i="6"/>
  <c r="EM30" i="6"/>
  <c r="EL29" i="6"/>
  <c r="KG5" i="6"/>
  <c r="KF4" i="6"/>
  <c r="BN45" i="6"/>
  <c r="BM44" i="6"/>
  <c r="BB48" i="6"/>
  <c r="BA47" i="6"/>
  <c r="FE27" i="6"/>
  <c r="FD26" i="6"/>
  <c r="DI35" i="6"/>
  <c r="DH34" i="6"/>
  <c r="J59" i="6"/>
  <c r="I58" i="6"/>
  <c r="IW11" i="6"/>
  <c r="IV10" i="6"/>
  <c r="V56" i="6"/>
  <c r="U55" i="6"/>
  <c r="JK94" i="6"/>
  <c r="BB102" i="6" s="1"/>
  <c r="BB108" i="6" s="1"/>
  <c r="JK93" i="6"/>
  <c r="BB101" i="6" s="1"/>
  <c r="BB107" i="6" s="1"/>
  <c r="AX49" i="6"/>
  <c r="AW48" i="6"/>
  <c r="B103" i="6"/>
  <c r="B109" i="6" s="1"/>
  <c r="IY94" i="6"/>
  <c r="AZ102" i="6" s="1"/>
  <c r="AZ108" i="6" s="1"/>
  <c r="IY93" i="6"/>
  <c r="AZ101" i="6" s="1"/>
  <c r="AZ107" i="6" s="1"/>
  <c r="Z55" i="6"/>
  <c r="Y54" i="6"/>
  <c r="AS49" i="6"/>
  <c r="AT50" i="6"/>
  <c r="BR44" i="6"/>
  <c r="BQ43" i="6"/>
  <c r="JW93" i="6"/>
  <c r="BD101" i="6" s="1"/>
  <c r="BD107" i="6" s="1"/>
  <c r="JW94" i="6"/>
  <c r="BD102" i="6" s="1"/>
  <c r="BD108" i="6" s="1"/>
  <c r="KU96" i="6"/>
  <c r="BH104" i="6" s="1"/>
  <c r="BH110" i="6" s="1"/>
  <c r="KU97" i="6"/>
  <c r="BH105" i="6" s="1"/>
  <c r="BH111" i="6" s="1"/>
  <c r="KU95" i="6"/>
  <c r="BH103" i="6" s="1"/>
  <c r="BH109" i="6" s="1"/>
  <c r="KU74" i="6"/>
  <c r="KU93" i="6" s="1"/>
  <c r="BH101" i="6" s="1"/>
  <c r="BH107" i="6" s="1"/>
  <c r="LA2" i="6"/>
  <c r="HL16" i="6"/>
  <c r="HM17" i="6"/>
  <c r="AD54" i="6"/>
  <c r="AC53" i="6"/>
  <c r="CD41" i="6"/>
  <c r="CC40" i="6"/>
  <c r="DZ31" i="6"/>
  <c r="EA32" i="6"/>
  <c r="GN20" i="6"/>
  <c r="GO21" i="6"/>
  <c r="J61" i="1"/>
  <c r="F62" i="1"/>
  <c r="V59" i="1"/>
  <c r="CQ41" i="1"/>
  <c r="KU93" i="9" l="1"/>
  <c r="BH101" i="9" s="1"/>
  <c r="BH107" i="9" s="1"/>
  <c r="KO94" i="7"/>
  <c r="BG102" i="7" s="1"/>
  <c r="BG108" i="7" s="1"/>
  <c r="IQ11" i="9"/>
  <c r="IP10" i="9"/>
  <c r="EX26" i="8"/>
  <c r="EY27" i="8"/>
  <c r="GZ17" i="8"/>
  <c r="HA18" i="8"/>
  <c r="GI21" i="8"/>
  <c r="GH20" i="8"/>
  <c r="HF16" i="8"/>
  <c r="HG17" i="8"/>
  <c r="DT31" i="8"/>
  <c r="DU32" i="8"/>
  <c r="JZ4" i="8"/>
  <c r="KA5" i="8"/>
  <c r="KG4" i="8"/>
  <c r="KF3" i="8"/>
  <c r="IQ11" i="8"/>
  <c r="IP10" i="8"/>
  <c r="HL15" i="8"/>
  <c r="HM16" i="8"/>
  <c r="CV35" i="8"/>
  <c r="CW36" i="8"/>
  <c r="GN19" i="8"/>
  <c r="GO20" i="8"/>
  <c r="DH33" i="8"/>
  <c r="DI34" i="8"/>
  <c r="FQ24" i="8"/>
  <c r="FP23" i="8"/>
  <c r="ID12" i="8"/>
  <c r="IE13" i="8"/>
  <c r="F59" i="8"/>
  <c r="E58" i="8"/>
  <c r="DZ30" i="8"/>
  <c r="EA31" i="8"/>
  <c r="GU19" i="8"/>
  <c r="GT18" i="8"/>
  <c r="M56" i="8"/>
  <c r="N57" i="8"/>
  <c r="JB8" i="8"/>
  <c r="JC9" i="8"/>
  <c r="IW10" i="8"/>
  <c r="IV9" i="8"/>
  <c r="IJ11" i="8"/>
  <c r="IK12" i="8"/>
  <c r="HS15" i="8"/>
  <c r="HR14" i="8"/>
  <c r="JI8" i="8"/>
  <c r="JH7" i="8"/>
  <c r="JN6" i="8"/>
  <c r="JO7" i="8"/>
  <c r="FJ24" i="8"/>
  <c r="FK25" i="8"/>
  <c r="KG4" i="7"/>
  <c r="KF3" i="7"/>
  <c r="HG17" i="7"/>
  <c r="HF16" i="7"/>
  <c r="FK25" i="7"/>
  <c r="FJ24" i="7"/>
  <c r="JO7" i="9"/>
  <c r="JN6" i="9"/>
  <c r="KM3" i="7"/>
  <c r="KL2" i="7"/>
  <c r="KM2" i="7" s="1"/>
  <c r="JU6" i="7"/>
  <c r="JT5" i="7"/>
  <c r="FE26" i="9"/>
  <c r="FD25" i="9"/>
  <c r="HA18" i="9"/>
  <c r="GZ17" i="9"/>
  <c r="GT18" i="7"/>
  <c r="GU19" i="7"/>
  <c r="HM16" i="7"/>
  <c r="HL15" i="7"/>
  <c r="FP23" i="7"/>
  <c r="FQ24" i="7"/>
  <c r="GC22" i="9"/>
  <c r="GB21" i="9"/>
  <c r="JU6" i="9"/>
  <c r="JT5" i="9"/>
  <c r="IK12" i="9"/>
  <c r="IJ11" i="9"/>
  <c r="FW23" i="9"/>
  <c r="FV22" i="9"/>
  <c r="N57" i="7"/>
  <c r="M56" i="7"/>
  <c r="FP23" i="9"/>
  <c r="FQ24" i="9"/>
  <c r="GI21" i="9"/>
  <c r="GH20" i="9"/>
  <c r="JB8" i="9"/>
  <c r="JC9" i="9"/>
  <c r="EF29" i="9"/>
  <c r="EG30" i="9"/>
  <c r="EM29" i="7"/>
  <c r="EL28" i="7"/>
  <c r="ID12" i="9"/>
  <c r="IE13" i="9"/>
  <c r="E58" i="7"/>
  <c r="F59" i="7"/>
  <c r="JI8" i="7"/>
  <c r="JH7" i="7"/>
  <c r="J58" i="7"/>
  <c r="I57" i="7"/>
  <c r="GC22" i="7"/>
  <c r="GB21" i="7"/>
  <c r="FJ24" i="9"/>
  <c r="FK25" i="9"/>
  <c r="IW10" i="7"/>
  <c r="IV9" i="7"/>
  <c r="HY14" i="9"/>
  <c r="HX13" i="9"/>
  <c r="EA31" i="9"/>
  <c r="DZ30" i="9"/>
  <c r="DI34" i="9"/>
  <c r="DH33" i="9"/>
  <c r="HF16" i="9"/>
  <c r="HG17" i="9"/>
  <c r="EY27" i="7"/>
  <c r="EX26" i="7"/>
  <c r="DC34" i="8"/>
  <c r="DB33" i="8"/>
  <c r="CW36" i="7"/>
  <c r="CV35" i="7"/>
  <c r="N57" i="9"/>
  <c r="M56" i="9"/>
  <c r="JC9" i="7"/>
  <c r="JB8" i="7"/>
  <c r="KL2" i="9"/>
  <c r="KM2" i="9" s="1"/>
  <c r="KM3" i="9"/>
  <c r="GO20" i="7"/>
  <c r="GN19" i="7"/>
  <c r="DN32" i="7"/>
  <c r="DO33" i="7"/>
  <c r="HR14" i="7"/>
  <c r="HS15" i="7"/>
  <c r="DT31" i="7"/>
  <c r="DU32" i="7"/>
  <c r="GI21" i="7"/>
  <c r="GH20" i="7"/>
  <c r="HA18" i="7"/>
  <c r="GZ17" i="7"/>
  <c r="KA5" i="9"/>
  <c r="JZ4" i="9"/>
  <c r="FV22" i="7"/>
  <c r="FW23" i="7"/>
  <c r="DN32" i="9"/>
  <c r="DO33" i="9"/>
  <c r="EM29" i="9"/>
  <c r="EL28" i="9"/>
  <c r="CV35" i="9"/>
  <c r="CW36" i="9"/>
  <c r="DZ30" i="7"/>
  <c r="EA31" i="7"/>
  <c r="IJ11" i="7"/>
  <c r="IK12" i="7"/>
  <c r="HL15" i="9"/>
  <c r="HM16" i="9"/>
  <c r="JN6" i="7"/>
  <c r="JO7" i="7"/>
  <c r="I57" i="9"/>
  <c r="J58" i="9"/>
  <c r="DC35" i="9"/>
  <c r="DB34" i="9"/>
  <c r="JZ4" i="7"/>
  <c r="KA5" i="7"/>
  <c r="JI8" i="9"/>
  <c r="JH7" i="9"/>
  <c r="KG4" i="9"/>
  <c r="KF3" i="9"/>
  <c r="GN19" i="9"/>
  <c r="GO20" i="9"/>
  <c r="EX26" i="9"/>
  <c r="EY27" i="9"/>
  <c r="F59" i="9"/>
  <c r="E58" i="9"/>
  <c r="IV9" i="9"/>
  <c r="IW10" i="9"/>
  <c r="DU32" i="9"/>
  <c r="DT31" i="9"/>
  <c r="IE13" i="7"/>
  <c r="ID12" i="7"/>
  <c r="ES28" i="7"/>
  <c r="ER27" i="7"/>
  <c r="HR14" i="9"/>
  <c r="HS15" i="9"/>
  <c r="DB34" i="7"/>
  <c r="DC35" i="7"/>
  <c r="IP10" i="7"/>
  <c r="IQ11" i="7"/>
  <c r="DI34" i="7"/>
  <c r="DH33" i="7"/>
  <c r="FD25" i="7"/>
  <c r="FE26" i="7"/>
  <c r="HY14" i="7"/>
  <c r="HX13" i="7"/>
  <c r="GU19" i="9"/>
  <c r="GT18" i="9"/>
  <c r="CP53" i="9"/>
  <c r="CQ54" i="9"/>
  <c r="Z55" i="9"/>
  <c r="Y54" i="9"/>
  <c r="AX55" i="9"/>
  <c r="AW54" i="9"/>
  <c r="AK54" i="9"/>
  <c r="AL55" i="9"/>
  <c r="AP55" i="9"/>
  <c r="AO54" i="9"/>
  <c r="AS54" i="9"/>
  <c r="AT55" i="9"/>
  <c r="LA97" i="9"/>
  <c r="BI105" i="9" s="1"/>
  <c r="BI111" i="9" s="1"/>
  <c r="LA96" i="9"/>
  <c r="BI104" i="9" s="1"/>
  <c r="BI110" i="9" s="1"/>
  <c r="LG2" i="9"/>
  <c r="LD2" i="9"/>
  <c r="LE2" i="9" s="1"/>
  <c r="LA95" i="9" s="1"/>
  <c r="BI103" i="9" s="1"/>
  <c r="BI109" i="9" s="1"/>
  <c r="CD55" i="9"/>
  <c r="CC54" i="9"/>
  <c r="BQ54" i="9"/>
  <c r="BR55" i="9"/>
  <c r="BO96" i="9" s="1"/>
  <c r="R104" i="9" s="1"/>
  <c r="R110" i="9" s="1"/>
  <c r="CL55" i="9"/>
  <c r="CK54" i="9"/>
  <c r="AC54" i="9"/>
  <c r="AD55" i="9"/>
  <c r="AA95" i="9" s="1"/>
  <c r="R55" i="9"/>
  <c r="Q54" i="9"/>
  <c r="BF55" i="9"/>
  <c r="BE54" i="9"/>
  <c r="ER25" i="9"/>
  <c r="ES26" i="9"/>
  <c r="BA54" i="9"/>
  <c r="BB55" i="9"/>
  <c r="BI54" i="9"/>
  <c r="BJ55" i="9"/>
  <c r="CG54" i="9"/>
  <c r="CH55" i="9"/>
  <c r="BV55" i="9"/>
  <c r="BU54" i="9"/>
  <c r="BN55" i="9"/>
  <c r="BM54" i="9"/>
  <c r="U54" i="9"/>
  <c r="V55" i="9"/>
  <c r="BY54" i="9"/>
  <c r="BZ55" i="9"/>
  <c r="AH55" i="9"/>
  <c r="AG54" i="9"/>
  <c r="FD24" i="8"/>
  <c r="FE25" i="8"/>
  <c r="I55" i="8"/>
  <c r="J56" i="8"/>
  <c r="KO94" i="8"/>
  <c r="BG102" i="8" s="1"/>
  <c r="BG108" i="8" s="1"/>
  <c r="HX12" i="8"/>
  <c r="HY13" i="8"/>
  <c r="JT4" i="8"/>
  <c r="JU5" i="8"/>
  <c r="AO53" i="8"/>
  <c r="AP54" i="8"/>
  <c r="BU53" i="8"/>
  <c r="BV54" i="8"/>
  <c r="BS96" i="8" s="1"/>
  <c r="S104" i="8" s="1"/>
  <c r="S110" i="8" s="1"/>
  <c r="BZ54" i="8"/>
  <c r="BY53" i="8"/>
  <c r="BR54" i="8"/>
  <c r="BQ53" i="8"/>
  <c r="GB19" i="8"/>
  <c r="GC20" i="8"/>
  <c r="CQ53" i="8"/>
  <c r="CP52" i="8"/>
  <c r="Y53" i="8"/>
  <c r="Z54" i="8"/>
  <c r="CC53" i="8"/>
  <c r="CD54" i="8"/>
  <c r="ER25" i="8"/>
  <c r="ES26" i="8"/>
  <c r="AT54" i="8"/>
  <c r="AS53" i="8"/>
  <c r="CH54" i="8"/>
  <c r="CG53" i="8"/>
  <c r="BB54" i="8"/>
  <c r="BA53" i="8"/>
  <c r="AL54" i="8"/>
  <c r="AK53" i="8"/>
  <c r="CK53" i="8"/>
  <c r="CL54" i="8"/>
  <c r="BJ54" i="8"/>
  <c r="BI53" i="8"/>
  <c r="AD54" i="8"/>
  <c r="AC53" i="8"/>
  <c r="EL26" i="8"/>
  <c r="EM27" i="8"/>
  <c r="Q53" i="8"/>
  <c r="R54" i="8"/>
  <c r="AW53" i="8"/>
  <c r="AX54" i="8"/>
  <c r="BM53" i="8"/>
  <c r="BN54" i="8"/>
  <c r="BE53" i="8"/>
  <c r="BF54" i="8"/>
  <c r="AG53" i="8"/>
  <c r="AH54" i="8"/>
  <c r="AE95" i="8" s="1"/>
  <c r="I103" i="8" s="1"/>
  <c r="I109" i="8" s="1"/>
  <c r="EG28" i="8"/>
  <c r="EF27" i="8"/>
  <c r="KU96" i="8"/>
  <c r="BH104" i="8" s="1"/>
  <c r="BH110" i="8" s="1"/>
  <c r="KU97" i="8"/>
  <c r="BH105" i="8" s="1"/>
  <c r="BH111" i="8" s="1"/>
  <c r="KU95" i="8"/>
  <c r="BH103" i="8" s="1"/>
  <c r="BH109" i="8" s="1"/>
  <c r="KU74" i="8"/>
  <c r="KU93" i="8" s="1"/>
  <c r="BH101" i="8" s="1"/>
  <c r="BH107" i="8" s="1"/>
  <c r="LA2" i="8"/>
  <c r="KX2" i="8"/>
  <c r="KY2" i="8" s="1"/>
  <c r="V54" i="8"/>
  <c r="U53" i="8"/>
  <c r="DN29" i="8"/>
  <c r="DO30" i="8"/>
  <c r="FV20" i="8"/>
  <c r="FW21" i="8"/>
  <c r="AH55" i="7"/>
  <c r="AG54" i="7"/>
  <c r="Z55" i="7"/>
  <c r="Y54" i="7"/>
  <c r="BU54" i="7"/>
  <c r="BV55" i="7"/>
  <c r="BF55" i="7"/>
  <c r="BE54" i="7"/>
  <c r="CD55" i="7"/>
  <c r="CC54" i="7"/>
  <c r="KU97" i="7"/>
  <c r="BH105" i="7" s="1"/>
  <c r="BH111" i="7" s="1"/>
  <c r="KU96" i="7"/>
  <c r="BH104" i="7" s="1"/>
  <c r="BH110" i="7" s="1"/>
  <c r="KU95" i="7"/>
  <c r="BH103" i="7" s="1"/>
  <c r="BH109" i="7" s="1"/>
  <c r="KU74" i="7"/>
  <c r="KU94" i="7" s="1"/>
  <c r="BH102" i="7" s="1"/>
  <c r="BH108" i="7" s="1"/>
  <c r="LA2" i="7"/>
  <c r="KX2" i="7"/>
  <c r="KY2" i="7" s="1"/>
  <c r="CQ54" i="7"/>
  <c r="CP53" i="7"/>
  <c r="BR55" i="7"/>
  <c r="BO96" i="7" s="1"/>
  <c r="R104" i="7" s="1"/>
  <c r="R110" i="7" s="1"/>
  <c r="BQ54" i="7"/>
  <c r="EG29" i="7"/>
  <c r="EF28" i="7"/>
  <c r="AL55" i="7"/>
  <c r="AK54" i="7"/>
  <c r="U54" i="7"/>
  <c r="V55" i="7"/>
  <c r="AX55" i="7"/>
  <c r="AW54" i="7"/>
  <c r="BN55" i="7"/>
  <c r="BM54" i="7"/>
  <c r="CL55" i="7"/>
  <c r="CK54" i="7"/>
  <c r="R55" i="7"/>
  <c r="Q54" i="7"/>
  <c r="AO54" i="7"/>
  <c r="AP55" i="7"/>
  <c r="BI54" i="7"/>
  <c r="BJ55" i="7"/>
  <c r="G103" i="7"/>
  <c r="G109" i="7" s="1"/>
  <c r="CG54" i="7"/>
  <c r="CH55" i="7"/>
  <c r="AC54" i="7"/>
  <c r="AD55" i="7"/>
  <c r="AA95" i="7" s="1"/>
  <c r="H103" i="7" s="1"/>
  <c r="H109" i="7" s="1"/>
  <c r="BZ55" i="7"/>
  <c r="BY54" i="7"/>
  <c r="BA54" i="7"/>
  <c r="BB55" i="7"/>
  <c r="AT55" i="7"/>
  <c r="AS54" i="7"/>
  <c r="EA31" i="6"/>
  <c r="DZ30" i="6"/>
  <c r="KU94" i="6"/>
  <c r="BH102" i="6" s="1"/>
  <c r="BH108" i="6" s="1"/>
  <c r="BR43" i="6"/>
  <c r="BQ42" i="6"/>
  <c r="Y53" i="6"/>
  <c r="Z54" i="6"/>
  <c r="FJ24" i="6"/>
  <c r="FK25" i="6"/>
  <c r="IP10" i="6"/>
  <c r="IQ11" i="6"/>
  <c r="KA5" i="6"/>
  <c r="JZ4" i="6"/>
  <c r="JC9" i="6"/>
  <c r="JB8" i="6"/>
  <c r="CQ37" i="6"/>
  <c r="CP36" i="6"/>
  <c r="IJ11" i="6"/>
  <c r="IK12" i="6"/>
  <c r="DN32" i="6"/>
  <c r="DO33" i="6"/>
  <c r="CC39" i="6"/>
  <c r="CD40" i="6"/>
  <c r="IW10" i="6"/>
  <c r="IV9" i="6"/>
  <c r="DI34" i="6"/>
  <c r="DH33" i="6"/>
  <c r="BB47" i="6"/>
  <c r="BA46" i="6"/>
  <c r="KF3" i="6"/>
  <c r="KG4" i="6"/>
  <c r="AL51" i="6"/>
  <c r="AK50" i="6"/>
  <c r="HA18" i="6"/>
  <c r="GZ17" i="6"/>
  <c r="HF16" i="6"/>
  <c r="HG17" i="6"/>
  <c r="BV42" i="6"/>
  <c r="BU41" i="6"/>
  <c r="EG30" i="6"/>
  <c r="EF29" i="6"/>
  <c r="Q55" i="6"/>
  <c r="R56" i="6"/>
  <c r="CW36" i="6"/>
  <c r="CV35" i="6"/>
  <c r="HR14" i="6"/>
  <c r="HS15" i="6"/>
  <c r="JN6" i="6"/>
  <c r="JO7" i="6"/>
  <c r="CL38" i="6"/>
  <c r="CK37" i="6"/>
  <c r="GN19" i="6"/>
  <c r="GO20" i="6"/>
  <c r="HL15" i="6"/>
  <c r="HM16" i="6"/>
  <c r="GU19" i="6"/>
  <c r="GT18" i="6"/>
  <c r="EY27" i="6"/>
  <c r="EX26" i="6"/>
  <c r="FQ24" i="6"/>
  <c r="FP23" i="6"/>
  <c r="KM3" i="6"/>
  <c r="KL2" i="6"/>
  <c r="KM2" i="6" s="1"/>
  <c r="BF46" i="6"/>
  <c r="BE45" i="6"/>
  <c r="GC22" i="6"/>
  <c r="GB21" i="6"/>
  <c r="BY40" i="6"/>
  <c r="BZ41" i="6"/>
  <c r="FW23" i="6"/>
  <c r="FV22" i="6"/>
  <c r="AH52" i="6"/>
  <c r="AG51" i="6"/>
  <c r="E58" i="6"/>
  <c r="F59" i="6"/>
  <c r="N57" i="6"/>
  <c r="M56" i="6"/>
  <c r="GH20" i="6"/>
  <c r="GI21" i="6"/>
  <c r="AC52" i="6"/>
  <c r="AD53" i="6"/>
  <c r="LA96" i="6"/>
  <c r="BI104" i="6" s="1"/>
  <c r="BI110" i="6" s="1"/>
  <c r="LA97" i="6"/>
  <c r="BI105" i="6" s="1"/>
  <c r="BI111" i="6" s="1"/>
  <c r="LG2" i="6"/>
  <c r="LD2" i="6"/>
  <c r="LE2" i="6" s="1"/>
  <c r="LA95" i="6" s="1"/>
  <c r="AS48" i="6"/>
  <c r="AT49" i="6"/>
  <c r="AW47" i="6"/>
  <c r="AX48" i="6"/>
  <c r="U54" i="6"/>
  <c r="V55" i="6"/>
  <c r="J58" i="6"/>
  <c r="I57" i="6"/>
  <c r="FD25" i="6"/>
  <c r="FE26" i="6"/>
  <c r="BM43" i="6"/>
  <c r="BN44" i="6"/>
  <c r="EM29" i="6"/>
  <c r="EL28" i="6"/>
  <c r="ES28" i="6"/>
  <c r="ER27" i="6"/>
  <c r="IE13" i="6"/>
  <c r="ID12" i="6"/>
  <c r="JH7" i="6"/>
  <c r="JI8" i="6"/>
  <c r="DC35" i="6"/>
  <c r="DB34" i="6"/>
  <c r="AP50" i="6"/>
  <c r="AO49" i="6"/>
  <c r="CH39" i="6"/>
  <c r="CG38" i="6"/>
  <c r="HY14" i="6"/>
  <c r="HX13" i="6"/>
  <c r="BI44" i="6"/>
  <c r="BJ45" i="6"/>
  <c r="DT31" i="6"/>
  <c r="DU32" i="6"/>
  <c r="JU6" i="6"/>
  <c r="JT5" i="6"/>
  <c r="J60" i="1"/>
  <c r="G95" i="1" s="1"/>
  <c r="C103" i="1" s="1"/>
  <c r="C109" i="1" s="1"/>
  <c r="F61" i="1"/>
  <c r="C95" i="1" s="1"/>
  <c r="V58" i="1"/>
  <c r="CQ40" i="1"/>
  <c r="IP9" i="9" l="1"/>
  <c r="IQ10" i="9"/>
  <c r="HS14" i="8"/>
  <c r="HR13" i="8"/>
  <c r="IV8" i="8"/>
  <c r="IW9" i="8"/>
  <c r="IQ10" i="8"/>
  <c r="IP9" i="8"/>
  <c r="JO6" i="8"/>
  <c r="JN5" i="8"/>
  <c r="N56" i="8"/>
  <c r="M55" i="8"/>
  <c r="DZ29" i="8"/>
  <c r="EA30" i="8"/>
  <c r="ID11" i="8"/>
  <c r="IE12" i="8"/>
  <c r="DI33" i="8"/>
  <c r="DH32" i="8"/>
  <c r="CW35" i="8"/>
  <c r="CV34" i="8"/>
  <c r="KA4" i="8"/>
  <c r="JZ3" i="8"/>
  <c r="HF15" i="8"/>
  <c r="HG16" i="8"/>
  <c r="GZ16" i="8"/>
  <c r="HA17" i="8"/>
  <c r="JH6" i="8"/>
  <c r="JI7" i="8"/>
  <c r="GU18" i="8"/>
  <c r="GT17" i="8"/>
  <c r="E57" i="8"/>
  <c r="F58" i="8"/>
  <c r="FQ23" i="8"/>
  <c r="FP22" i="8"/>
  <c r="KG3" i="8"/>
  <c r="KF2" i="8"/>
  <c r="KG2" i="8" s="1"/>
  <c r="GI20" i="8"/>
  <c r="GH19" i="8"/>
  <c r="FK24" i="8"/>
  <c r="FJ23" i="8"/>
  <c r="IK11" i="8"/>
  <c r="IJ10" i="8"/>
  <c r="JB7" i="8"/>
  <c r="JC8" i="8"/>
  <c r="GO19" i="8"/>
  <c r="GN18" i="8"/>
  <c r="HM15" i="8"/>
  <c r="HL14" i="8"/>
  <c r="DT30" i="8"/>
  <c r="DU31" i="8"/>
  <c r="EX25" i="8"/>
  <c r="EY26" i="8"/>
  <c r="GU18" i="9"/>
  <c r="GT17" i="9"/>
  <c r="IE12" i="7"/>
  <c r="ID11" i="7"/>
  <c r="KG3" i="9"/>
  <c r="KF2" i="9"/>
  <c r="KG2" i="9" s="1"/>
  <c r="EL27" i="9"/>
  <c r="EM28" i="9"/>
  <c r="GZ16" i="7"/>
  <c r="HA17" i="7"/>
  <c r="M55" i="9"/>
  <c r="N56" i="9"/>
  <c r="DC33" i="8"/>
  <c r="DB32" i="8"/>
  <c r="EA30" i="9"/>
  <c r="DZ29" i="9"/>
  <c r="IW9" i="7"/>
  <c r="IV8" i="7"/>
  <c r="GB20" i="7"/>
  <c r="GC21" i="7"/>
  <c r="JI7" i="7"/>
  <c r="JH6" i="7"/>
  <c r="GI20" i="9"/>
  <c r="GH19" i="9"/>
  <c r="M55" i="7"/>
  <c r="N56" i="7"/>
  <c r="IK11" i="9"/>
  <c r="IJ10" i="9"/>
  <c r="GB20" i="9"/>
  <c r="GC21" i="9"/>
  <c r="HM15" i="7"/>
  <c r="HL14" i="7"/>
  <c r="HA17" i="9"/>
  <c r="GZ16" i="9"/>
  <c r="JU5" i="7"/>
  <c r="JT4" i="7"/>
  <c r="JN5" i="9"/>
  <c r="JO6" i="9"/>
  <c r="HG16" i="7"/>
  <c r="HF15" i="7"/>
  <c r="FE25" i="7"/>
  <c r="FD24" i="7"/>
  <c r="IQ10" i="7"/>
  <c r="IP9" i="7"/>
  <c r="HS14" i="9"/>
  <c r="HR13" i="9"/>
  <c r="IW9" i="9"/>
  <c r="IV8" i="9"/>
  <c r="EY26" i="9"/>
  <c r="EX25" i="9"/>
  <c r="JZ3" i="7"/>
  <c r="KA4" i="7"/>
  <c r="J57" i="9"/>
  <c r="I56" i="9"/>
  <c r="HM15" i="9"/>
  <c r="HL14" i="9"/>
  <c r="EA30" i="7"/>
  <c r="DZ29" i="7"/>
  <c r="FV21" i="7"/>
  <c r="FW22" i="7"/>
  <c r="DU31" i="7"/>
  <c r="DT30" i="7"/>
  <c r="DN31" i="7"/>
  <c r="DO32" i="7"/>
  <c r="HG16" i="9"/>
  <c r="HF15" i="9"/>
  <c r="IE12" i="9"/>
  <c r="ID11" i="9"/>
  <c r="EF28" i="9"/>
  <c r="EG29" i="9"/>
  <c r="HX12" i="7"/>
  <c r="HY13" i="7"/>
  <c r="DH32" i="7"/>
  <c r="DI33" i="7"/>
  <c r="ER26" i="7"/>
  <c r="ES27" i="7"/>
  <c r="DU31" i="9"/>
  <c r="DT30" i="9"/>
  <c r="F58" i="9"/>
  <c r="E57" i="9"/>
  <c r="JH6" i="9"/>
  <c r="JI7" i="9"/>
  <c r="DC34" i="9"/>
  <c r="DB33" i="9"/>
  <c r="JZ3" i="9"/>
  <c r="KA4" i="9"/>
  <c r="GI20" i="7"/>
  <c r="GH19" i="7"/>
  <c r="GO19" i="7"/>
  <c r="GN18" i="7"/>
  <c r="JB7" i="7"/>
  <c r="JC8" i="7"/>
  <c r="CW35" i="7"/>
  <c r="CV34" i="7"/>
  <c r="EY26" i="7"/>
  <c r="EX25" i="7"/>
  <c r="DI33" i="9"/>
  <c r="DH32" i="9"/>
  <c r="HY13" i="9"/>
  <c r="HX12" i="9"/>
  <c r="I56" i="7"/>
  <c r="J57" i="7"/>
  <c r="EL27" i="7"/>
  <c r="EM28" i="7"/>
  <c r="FW22" i="9"/>
  <c r="FV21" i="9"/>
  <c r="JT4" i="9"/>
  <c r="JU5" i="9"/>
  <c r="FD24" i="9"/>
  <c r="FE25" i="9"/>
  <c r="FK24" i="7"/>
  <c r="FJ23" i="7"/>
  <c r="KF2" i="7"/>
  <c r="KG2" i="7" s="1"/>
  <c r="KG3" i="7"/>
  <c r="DC34" i="7"/>
  <c r="DB33" i="7"/>
  <c r="GO19" i="9"/>
  <c r="GN18" i="9"/>
  <c r="JO6" i="7"/>
  <c r="JN5" i="7"/>
  <c r="IJ10" i="7"/>
  <c r="IK11" i="7"/>
  <c r="CV34" i="9"/>
  <c r="CW35" i="9"/>
  <c r="DO32" i="9"/>
  <c r="DN31" i="9"/>
  <c r="HS14" i="7"/>
  <c r="HR13" i="7"/>
  <c r="FK24" i="9"/>
  <c r="FJ23" i="9"/>
  <c r="F58" i="7"/>
  <c r="E57" i="7"/>
  <c r="JC8" i="9"/>
  <c r="JB7" i="9"/>
  <c r="FQ23" i="9"/>
  <c r="FP22" i="9"/>
  <c r="FQ23" i="7"/>
  <c r="FP22" i="7"/>
  <c r="GU18" i="7"/>
  <c r="GT17" i="7"/>
  <c r="BY53" i="9"/>
  <c r="BZ54" i="9"/>
  <c r="V54" i="9"/>
  <c r="U53" i="9"/>
  <c r="BI53" i="9"/>
  <c r="BJ54" i="9"/>
  <c r="BB54" i="9"/>
  <c r="BA53" i="9"/>
  <c r="H103" i="9"/>
  <c r="H109" i="9" s="1"/>
  <c r="CK53" i="9"/>
  <c r="CL54" i="9"/>
  <c r="CD54" i="9"/>
  <c r="CC53" i="9"/>
  <c r="LA74" i="9"/>
  <c r="AG53" i="9"/>
  <c r="AH54" i="9"/>
  <c r="AE95" i="9" s="1"/>
  <c r="I103" i="9" s="1"/>
  <c r="I109" i="9" s="1"/>
  <c r="Q53" i="9"/>
  <c r="R54" i="9"/>
  <c r="AD54" i="9"/>
  <c r="AC53" i="9"/>
  <c r="AK53" i="9"/>
  <c r="AL54" i="9"/>
  <c r="CH54" i="9"/>
  <c r="CG53" i="9"/>
  <c r="ER24" i="9"/>
  <c r="ES25" i="9"/>
  <c r="AP54" i="9"/>
  <c r="AO53" i="9"/>
  <c r="AW53" i="9"/>
  <c r="AX54" i="9"/>
  <c r="Z54" i="9"/>
  <c r="Y53" i="9"/>
  <c r="BM53" i="9"/>
  <c r="BN54" i="9"/>
  <c r="BV54" i="9"/>
  <c r="BS96" i="9" s="1"/>
  <c r="S104" i="9" s="1"/>
  <c r="S110" i="9" s="1"/>
  <c r="BU53" i="9"/>
  <c r="BF54" i="9"/>
  <c r="BE53" i="9"/>
  <c r="BR54" i="9"/>
  <c r="BQ53" i="9"/>
  <c r="LG96" i="9"/>
  <c r="BJ104" i="9" s="1"/>
  <c r="BJ110" i="9" s="1"/>
  <c r="LG97" i="9"/>
  <c r="BJ105" i="9" s="1"/>
  <c r="BJ111" i="9" s="1"/>
  <c r="LG95" i="9"/>
  <c r="BJ103" i="9" s="1"/>
  <c r="BJ109" i="9" s="1"/>
  <c r="LG93" i="9"/>
  <c r="BJ101" i="9" s="1"/>
  <c r="BJ107" i="9" s="1"/>
  <c r="LG94" i="9"/>
  <c r="BJ102" i="9" s="1"/>
  <c r="BJ108" i="9" s="1"/>
  <c r="LM2" i="9"/>
  <c r="LJ2" i="9"/>
  <c r="LK2" i="9" s="1"/>
  <c r="AT54" i="9"/>
  <c r="AS53" i="9"/>
  <c r="CQ53" i="9"/>
  <c r="CP52" i="9"/>
  <c r="JU4" i="8"/>
  <c r="JT3" i="8"/>
  <c r="J55" i="8"/>
  <c r="I54" i="8"/>
  <c r="HX11" i="8"/>
  <c r="HY12" i="8"/>
  <c r="FE24" i="8"/>
  <c r="FD23" i="8"/>
  <c r="EF26" i="8"/>
  <c r="EG27" i="8"/>
  <c r="EL25" i="8"/>
  <c r="EM26" i="8"/>
  <c r="BB53" i="8"/>
  <c r="BA52" i="8"/>
  <c r="V53" i="8"/>
  <c r="U52" i="8"/>
  <c r="BM52" i="8"/>
  <c r="BN53" i="8"/>
  <c r="Y52" i="8"/>
  <c r="Z53" i="8"/>
  <c r="BU52" i="8"/>
  <c r="BV53" i="8"/>
  <c r="BJ53" i="8"/>
  <c r="BI52" i="8"/>
  <c r="AL53" i="8"/>
  <c r="AI95" i="8" s="1"/>
  <c r="AK52" i="8"/>
  <c r="CQ52" i="8"/>
  <c r="CP51" i="8"/>
  <c r="BR53" i="8"/>
  <c r="BQ52" i="8"/>
  <c r="DO29" i="8"/>
  <c r="DN28" i="8"/>
  <c r="LA96" i="8"/>
  <c r="BI104" i="8" s="1"/>
  <c r="BI110" i="8" s="1"/>
  <c r="LA97" i="8"/>
  <c r="BI105" i="8" s="1"/>
  <c r="BI111" i="8" s="1"/>
  <c r="LG2" i="8"/>
  <c r="LD2" i="8"/>
  <c r="LE2" i="8" s="1"/>
  <c r="LA95" i="8" s="1"/>
  <c r="BI103" i="8" s="1"/>
  <c r="BI109" i="8" s="1"/>
  <c r="KU94" i="8"/>
  <c r="BH102" i="8" s="1"/>
  <c r="BH108" i="8" s="1"/>
  <c r="Q52" i="8"/>
  <c r="R53" i="8"/>
  <c r="AD53" i="8"/>
  <c r="AC52" i="8"/>
  <c r="CH53" i="8"/>
  <c r="CG52" i="8"/>
  <c r="FW20" i="8"/>
  <c r="FV19" i="8"/>
  <c r="AT53" i="8"/>
  <c r="AS52" i="8"/>
  <c r="BZ53" i="8"/>
  <c r="BW96" i="8" s="1"/>
  <c r="T104" i="8" s="1"/>
  <c r="T110" i="8" s="1"/>
  <c r="BY52" i="8"/>
  <c r="AG52" i="8"/>
  <c r="AH53" i="8"/>
  <c r="BE52" i="8"/>
  <c r="BF53" i="8"/>
  <c r="AW52" i="8"/>
  <c r="AX53" i="8"/>
  <c r="CK52" i="8"/>
  <c r="CL53" i="8"/>
  <c r="ES25" i="8"/>
  <c r="ER24" i="8"/>
  <c r="CC52" i="8"/>
  <c r="CD53" i="8"/>
  <c r="GC19" i="8"/>
  <c r="GB18" i="8"/>
  <c r="AO52" i="8"/>
  <c r="AP53" i="8"/>
  <c r="KU93" i="7"/>
  <c r="BH101" i="7" s="1"/>
  <c r="BH107" i="7" s="1"/>
  <c r="AC53" i="7"/>
  <c r="AD54" i="7"/>
  <c r="CG53" i="7"/>
  <c r="CH54" i="7"/>
  <c r="R54" i="7"/>
  <c r="Q53" i="7"/>
  <c r="CL54" i="7"/>
  <c r="CK53" i="7"/>
  <c r="AX54" i="7"/>
  <c r="AW53" i="7"/>
  <c r="BQ53" i="7"/>
  <c r="BR54" i="7"/>
  <c r="CP52" i="7"/>
  <c r="CQ53" i="7"/>
  <c r="CD54" i="7"/>
  <c r="CC53" i="7"/>
  <c r="AH54" i="7"/>
  <c r="AE95" i="7" s="1"/>
  <c r="I103" i="7" s="1"/>
  <c r="I109" i="7" s="1"/>
  <c r="AG53" i="7"/>
  <c r="BY53" i="7"/>
  <c r="BZ54" i="7"/>
  <c r="BI53" i="7"/>
  <c r="BJ54" i="7"/>
  <c r="AP54" i="7"/>
  <c r="AO53" i="7"/>
  <c r="LA97" i="7"/>
  <c r="BI105" i="7" s="1"/>
  <c r="BI111" i="7" s="1"/>
  <c r="LA96" i="7"/>
  <c r="BI104" i="7" s="1"/>
  <c r="BI110" i="7" s="1"/>
  <c r="LG2" i="7"/>
  <c r="LD2" i="7"/>
  <c r="LE2" i="7" s="1"/>
  <c r="LA95" i="7" s="1"/>
  <c r="BI103" i="7" s="1"/>
  <c r="BI109" i="7" s="1"/>
  <c r="BV54" i="7"/>
  <c r="BS96" i="7" s="1"/>
  <c r="S104" i="7" s="1"/>
  <c r="S110" i="7" s="1"/>
  <c r="BU53" i="7"/>
  <c r="BA53" i="7"/>
  <c r="BB54" i="7"/>
  <c r="BN54" i="7"/>
  <c r="BM53" i="7"/>
  <c r="AK53" i="7"/>
  <c r="AL54" i="7"/>
  <c r="EG28" i="7"/>
  <c r="EF27" i="7"/>
  <c r="BF54" i="7"/>
  <c r="BE53" i="7"/>
  <c r="Z54" i="7"/>
  <c r="Y53" i="7"/>
  <c r="AS53" i="7"/>
  <c r="AT54" i="7"/>
  <c r="U53" i="7"/>
  <c r="V54" i="7"/>
  <c r="LA74" i="6"/>
  <c r="LA93" i="6" s="1"/>
  <c r="BI101" i="6" s="1"/>
  <c r="BI107" i="6" s="1"/>
  <c r="BI103" i="6"/>
  <c r="BI109" i="6" s="1"/>
  <c r="B130" i="6" s="1"/>
  <c r="C130" i="6" s="1"/>
  <c r="E13" i="5" s="1"/>
  <c r="HY13" i="6"/>
  <c r="HX12" i="6"/>
  <c r="AP49" i="6"/>
  <c r="AO48" i="6"/>
  <c r="ES27" i="6"/>
  <c r="ER26" i="6"/>
  <c r="I56" i="6"/>
  <c r="J57" i="6"/>
  <c r="N56" i="6"/>
  <c r="M55" i="6"/>
  <c r="AH51" i="6"/>
  <c r="AG50" i="6"/>
  <c r="BF45" i="6"/>
  <c r="BE44" i="6"/>
  <c r="FQ23" i="6"/>
  <c r="FP22" i="6"/>
  <c r="GU18" i="6"/>
  <c r="GT17" i="6"/>
  <c r="HL14" i="6"/>
  <c r="HM15" i="6"/>
  <c r="HS14" i="6"/>
  <c r="HR13" i="6"/>
  <c r="R55" i="6"/>
  <c r="Q54" i="6"/>
  <c r="KG3" i="6"/>
  <c r="KF2" i="6"/>
  <c r="KG2" i="6" s="1"/>
  <c r="JB7" i="6"/>
  <c r="JC8" i="6"/>
  <c r="DU31" i="6"/>
  <c r="DT30" i="6"/>
  <c r="JH6" i="6"/>
  <c r="JI7" i="6"/>
  <c r="BM42" i="6"/>
  <c r="BN43" i="6"/>
  <c r="AW46" i="6"/>
  <c r="AX47" i="6"/>
  <c r="LG97" i="6"/>
  <c r="BJ105" i="6" s="1"/>
  <c r="BJ111" i="6" s="1"/>
  <c r="LG95" i="6"/>
  <c r="BJ103" i="6" s="1"/>
  <c r="BJ109" i="6" s="1"/>
  <c r="LG93" i="6"/>
  <c r="BJ101" i="6" s="1"/>
  <c r="BJ107" i="6" s="1"/>
  <c r="LG96" i="6"/>
  <c r="BJ104" i="6" s="1"/>
  <c r="BJ110" i="6" s="1"/>
  <c r="LG94" i="6"/>
  <c r="BJ102" i="6" s="1"/>
  <c r="BJ108" i="6" s="1"/>
  <c r="LM2" i="6"/>
  <c r="LJ2" i="6"/>
  <c r="LK2" i="6" s="1"/>
  <c r="AD52" i="6"/>
  <c r="AC51" i="6"/>
  <c r="BZ40" i="6"/>
  <c r="BY39" i="6"/>
  <c r="CW35" i="6"/>
  <c r="CV34" i="6"/>
  <c r="EF28" i="6"/>
  <c r="EG29" i="6"/>
  <c r="AK49" i="6"/>
  <c r="AL50" i="6"/>
  <c r="BA45" i="6"/>
  <c r="BB46" i="6"/>
  <c r="IW9" i="6"/>
  <c r="IV8" i="6"/>
  <c r="CC38" i="6"/>
  <c r="CD39" i="6"/>
  <c r="IK11" i="6"/>
  <c r="IJ10" i="6"/>
  <c r="IQ10" i="6"/>
  <c r="IP9" i="6"/>
  <c r="JU5" i="6"/>
  <c r="JT4" i="6"/>
  <c r="CG37" i="6"/>
  <c r="CH38" i="6"/>
  <c r="DC34" i="6"/>
  <c r="DB33" i="6"/>
  <c r="ID11" i="6"/>
  <c r="IE12" i="6"/>
  <c r="EM28" i="6"/>
  <c r="EL27" i="6"/>
  <c r="FW22" i="6"/>
  <c r="FV21" i="6"/>
  <c r="GB20" i="6"/>
  <c r="GC21" i="6"/>
  <c r="EX25" i="6"/>
  <c r="EY26" i="6"/>
  <c r="GO19" i="6"/>
  <c r="GN18" i="6"/>
  <c r="JO6" i="6"/>
  <c r="JN5" i="6"/>
  <c r="HF15" i="6"/>
  <c r="HG16" i="6"/>
  <c r="CP35" i="6"/>
  <c r="CQ36" i="6"/>
  <c r="JZ3" i="6"/>
  <c r="KA4" i="6"/>
  <c r="Z53" i="6"/>
  <c r="Y52" i="6"/>
  <c r="EA30" i="6"/>
  <c r="DZ29" i="6"/>
  <c r="BJ44" i="6"/>
  <c r="BI43" i="6"/>
  <c r="FD24" i="6"/>
  <c r="FE25" i="6"/>
  <c r="V54" i="6"/>
  <c r="U53" i="6"/>
  <c r="AT48" i="6"/>
  <c r="AS47" i="6"/>
  <c r="GH19" i="6"/>
  <c r="GI20" i="6"/>
  <c r="F58" i="6"/>
  <c r="E57" i="6"/>
  <c r="CL37" i="6"/>
  <c r="CK36" i="6"/>
  <c r="BV41" i="6"/>
  <c r="BU40" i="6"/>
  <c r="GZ16" i="6"/>
  <c r="HA17" i="6"/>
  <c r="DH32" i="6"/>
  <c r="DI33" i="6"/>
  <c r="DN31" i="6"/>
  <c r="DO32" i="6"/>
  <c r="FK24" i="6"/>
  <c r="FJ23" i="6"/>
  <c r="BR42" i="6"/>
  <c r="BQ41" i="6"/>
  <c r="B103" i="1"/>
  <c r="B109" i="1" s="1"/>
  <c r="J59" i="1"/>
  <c r="F60" i="1"/>
  <c r="V57" i="1"/>
  <c r="S95" i="1" s="1"/>
  <c r="CQ39" i="1"/>
  <c r="CM95" i="1" s="1"/>
  <c r="X103" i="1" s="1"/>
  <c r="X109" i="1" s="1"/>
  <c r="LA94" i="6" l="1"/>
  <c r="BI102" i="6" s="1"/>
  <c r="BI108" i="6" s="1"/>
  <c r="IQ9" i="9"/>
  <c r="IP8" i="9"/>
  <c r="GO18" i="8"/>
  <c r="GN17" i="8"/>
  <c r="IJ9" i="8"/>
  <c r="IK10" i="8"/>
  <c r="GH18" i="8"/>
  <c r="GI19" i="8"/>
  <c r="FQ22" i="8"/>
  <c r="FP21" i="8"/>
  <c r="GT16" i="8"/>
  <c r="GU17" i="8"/>
  <c r="KA3" i="8"/>
  <c r="JZ2" i="8"/>
  <c r="KA2" i="8" s="1"/>
  <c r="DI32" i="8"/>
  <c r="DH31" i="8"/>
  <c r="JN4" i="8"/>
  <c r="JO5" i="8"/>
  <c r="DT29" i="8"/>
  <c r="DU30" i="8"/>
  <c r="GZ15" i="8"/>
  <c r="HA16" i="8"/>
  <c r="DZ28" i="8"/>
  <c r="EA29" i="8"/>
  <c r="IW8" i="8"/>
  <c r="IV7" i="8"/>
  <c r="HL13" i="8"/>
  <c r="HM14" i="8"/>
  <c r="FJ22" i="8"/>
  <c r="FK23" i="8"/>
  <c r="CW34" i="8"/>
  <c r="CV33" i="8"/>
  <c r="N55" i="8"/>
  <c r="M54" i="8"/>
  <c r="IQ9" i="8"/>
  <c r="IP8" i="8"/>
  <c r="HS13" i="8"/>
  <c r="HR12" i="8"/>
  <c r="EY25" i="8"/>
  <c r="EX24" i="8"/>
  <c r="JB6" i="8"/>
  <c r="JC7" i="8"/>
  <c r="E56" i="8"/>
  <c r="F57" i="8"/>
  <c r="JH5" i="8"/>
  <c r="JI6" i="8"/>
  <c r="HF14" i="8"/>
  <c r="HG15" i="8"/>
  <c r="ID10" i="8"/>
  <c r="IE11" i="8"/>
  <c r="GT16" i="7"/>
  <c r="GU17" i="7"/>
  <c r="FP21" i="9"/>
  <c r="FQ22" i="9"/>
  <c r="E56" i="7"/>
  <c r="F57" i="7"/>
  <c r="HR12" i="7"/>
  <c r="HS13" i="7"/>
  <c r="JO5" i="7"/>
  <c r="JN4" i="7"/>
  <c r="DC33" i="7"/>
  <c r="DB32" i="7"/>
  <c r="FJ22" i="7"/>
  <c r="FK23" i="7"/>
  <c r="HY12" i="9"/>
  <c r="HX11" i="9"/>
  <c r="EX24" i="7"/>
  <c r="EY25" i="7"/>
  <c r="GH18" i="7"/>
  <c r="GI19" i="7"/>
  <c r="DB32" i="9"/>
  <c r="DC33" i="9"/>
  <c r="E56" i="9"/>
  <c r="F57" i="9"/>
  <c r="IE11" i="9"/>
  <c r="ID10" i="9"/>
  <c r="HL13" i="9"/>
  <c r="HM14" i="9"/>
  <c r="IW8" i="9"/>
  <c r="IV7" i="9"/>
  <c r="IQ9" i="7"/>
  <c r="IP8" i="7"/>
  <c r="HG15" i="7"/>
  <c r="HF14" i="7"/>
  <c r="JT3" i="7"/>
  <c r="JU4" i="7"/>
  <c r="HL13" i="7"/>
  <c r="HM14" i="7"/>
  <c r="IJ9" i="9"/>
  <c r="IK10" i="9"/>
  <c r="GI19" i="9"/>
  <c r="GH18" i="9"/>
  <c r="DZ28" i="9"/>
  <c r="EA29" i="9"/>
  <c r="ID10" i="7"/>
  <c r="IE11" i="7"/>
  <c r="CW34" i="9"/>
  <c r="CV33" i="9"/>
  <c r="JT3" i="9"/>
  <c r="JU4" i="9"/>
  <c r="EL26" i="7"/>
  <c r="EM27" i="7"/>
  <c r="JB6" i="7"/>
  <c r="JC7" i="7"/>
  <c r="ES26" i="7"/>
  <c r="ER25" i="7"/>
  <c r="HX11" i="7"/>
  <c r="HY12" i="7"/>
  <c r="DO31" i="7"/>
  <c r="DN30" i="7"/>
  <c r="FW21" i="7"/>
  <c r="FV20" i="7"/>
  <c r="JZ2" i="7"/>
  <c r="KA2" i="7" s="1"/>
  <c r="KA3" i="7"/>
  <c r="GB19" i="7"/>
  <c r="GC20" i="7"/>
  <c r="M54" i="9"/>
  <c r="N55" i="9"/>
  <c r="EM27" i="9"/>
  <c r="EL26" i="9"/>
  <c r="FP21" i="7"/>
  <c r="FQ22" i="7"/>
  <c r="JC7" i="9"/>
  <c r="JB6" i="9"/>
  <c r="FK23" i="9"/>
  <c r="FJ22" i="9"/>
  <c r="DO31" i="9"/>
  <c r="DN30" i="9"/>
  <c r="GN17" i="9"/>
  <c r="GO18" i="9"/>
  <c r="FV20" i="9"/>
  <c r="FW21" i="9"/>
  <c r="DI32" i="9"/>
  <c r="DH31" i="9"/>
  <c r="CV33" i="7"/>
  <c r="CW34" i="7"/>
  <c r="GO18" i="7"/>
  <c r="GN17" i="7"/>
  <c r="DT29" i="9"/>
  <c r="DU30" i="9"/>
  <c r="HG15" i="9"/>
  <c r="HF14" i="9"/>
  <c r="DT29" i="7"/>
  <c r="DU30" i="7"/>
  <c r="EA29" i="7"/>
  <c r="DZ28" i="7"/>
  <c r="I55" i="9"/>
  <c r="J56" i="9"/>
  <c r="EX24" i="9"/>
  <c r="EY25" i="9"/>
  <c r="HS13" i="9"/>
  <c r="HR12" i="9"/>
  <c r="FE24" i="7"/>
  <c r="FD23" i="7"/>
  <c r="HA16" i="9"/>
  <c r="GZ15" i="9"/>
  <c r="JI6" i="7"/>
  <c r="JH5" i="7"/>
  <c r="IV7" i="7"/>
  <c r="IW8" i="7"/>
  <c r="DC32" i="8"/>
  <c r="DB31" i="8"/>
  <c r="GU17" i="9"/>
  <c r="GT16" i="9"/>
  <c r="IJ9" i="7"/>
  <c r="IK10" i="7"/>
  <c r="FE24" i="9"/>
  <c r="FD23" i="9"/>
  <c r="I55" i="7"/>
  <c r="J56" i="7"/>
  <c r="JZ2" i="9"/>
  <c r="KA2" i="9" s="1"/>
  <c r="KA3" i="9"/>
  <c r="JI6" i="9"/>
  <c r="JH5" i="9"/>
  <c r="DH31" i="7"/>
  <c r="DI32" i="7"/>
  <c r="EG28" i="9"/>
  <c r="EF27" i="9"/>
  <c r="JN4" i="9"/>
  <c r="JO5" i="9"/>
  <c r="GC20" i="9"/>
  <c r="GB19" i="9"/>
  <c r="N55" i="7"/>
  <c r="M54" i="7"/>
  <c r="GZ15" i="7"/>
  <c r="HA16" i="7"/>
  <c r="AW52" i="9"/>
  <c r="AX53" i="9"/>
  <c r="AG52" i="9"/>
  <c r="AH53" i="9"/>
  <c r="CC52" i="9"/>
  <c r="CD53" i="9"/>
  <c r="LM96" i="9"/>
  <c r="BK104" i="9" s="1"/>
  <c r="BK110" i="9" s="1"/>
  <c r="LM97" i="9"/>
  <c r="BK105" i="9" s="1"/>
  <c r="BK111" i="9" s="1"/>
  <c r="LM95" i="9"/>
  <c r="BK103" i="9" s="1"/>
  <c r="BK109" i="9" s="1"/>
  <c r="LM93" i="9"/>
  <c r="BK101" i="9" s="1"/>
  <c r="BK107" i="9" s="1"/>
  <c r="LM94" i="9"/>
  <c r="BK102" i="9" s="1"/>
  <c r="BK108" i="9" s="1"/>
  <c r="LS2" i="9"/>
  <c r="LP2" i="9"/>
  <c r="LQ2" i="9" s="1"/>
  <c r="BR53" i="9"/>
  <c r="BQ52" i="9"/>
  <c r="BU52" i="9"/>
  <c r="BV53" i="9"/>
  <c r="Y52" i="9"/>
  <c r="Z53" i="9"/>
  <c r="AO52" i="9"/>
  <c r="AP53" i="9"/>
  <c r="CQ52" i="9"/>
  <c r="CP51" i="9"/>
  <c r="AT53" i="9"/>
  <c r="AS52" i="9"/>
  <c r="BM52" i="9"/>
  <c r="BN53" i="9"/>
  <c r="ER23" i="9"/>
  <c r="ES24" i="9"/>
  <c r="AL53" i="9"/>
  <c r="AI95" i="9" s="1"/>
  <c r="J103" i="9" s="1"/>
  <c r="J109" i="9" s="1"/>
  <c r="AK52" i="9"/>
  <c r="Q52" i="9"/>
  <c r="R53" i="9"/>
  <c r="BJ53" i="9"/>
  <c r="BI52" i="9"/>
  <c r="BZ53" i="9"/>
  <c r="BW96" i="9" s="1"/>
  <c r="T104" i="9" s="1"/>
  <c r="T110" i="9" s="1"/>
  <c r="BY52" i="9"/>
  <c r="BE52" i="9"/>
  <c r="BF53" i="9"/>
  <c r="CH53" i="9"/>
  <c r="CG52" i="9"/>
  <c r="AD53" i="9"/>
  <c r="AC52" i="9"/>
  <c r="LA94" i="9"/>
  <c r="BI102" i="9" s="1"/>
  <c r="BI108" i="9" s="1"/>
  <c r="LA93" i="9"/>
  <c r="BI101" i="9" s="1"/>
  <c r="BI107" i="9" s="1"/>
  <c r="CK52" i="9"/>
  <c r="CL53" i="9"/>
  <c r="BB53" i="9"/>
  <c r="BA52" i="9"/>
  <c r="V53" i="9"/>
  <c r="U52" i="9"/>
  <c r="FE23" i="8"/>
  <c r="FD22" i="8"/>
  <c r="J54" i="8"/>
  <c r="I53" i="8"/>
  <c r="JU3" i="8"/>
  <c r="JT2" i="8"/>
  <c r="JU2" i="8" s="1"/>
  <c r="HY11" i="8"/>
  <c r="HX10" i="8"/>
  <c r="AS51" i="8"/>
  <c r="AT52" i="8"/>
  <c r="CG51" i="8"/>
  <c r="CH52" i="8"/>
  <c r="BV52" i="8"/>
  <c r="BU51" i="8"/>
  <c r="Z52" i="8"/>
  <c r="Y51" i="8"/>
  <c r="EF25" i="8"/>
  <c r="EG26" i="8"/>
  <c r="CD52" i="8"/>
  <c r="CA96" i="8" s="1"/>
  <c r="U104" i="8" s="1"/>
  <c r="U110" i="8" s="1"/>
  <c r="CC51" i="8"/>
  <c r="GC18" i="8"/>
  <c r="GB17" i="8"/>
  <c r="ES24" i="8"/>
  <c r="ER23" i="8"/>
  <c r="BF52" i="8"/>
  <c r="BE51" i="8"/>
  <c r="R52" i="8"/>
  <c r="Q51" i="8"/>
  <c r="DO28" i="8"/>
  <c r="DN27" i="8"/>
  <c r="CP50" i="8"/>
  <c r="CQ51" i="8"/>
  <c r="AK51" i="8"/>
  <c r="AL52" i="8"/>
  <c r="CL52" i="8"/>
  <c r="CK51" i="8"/>
  <c r="BY51" i="8"/>
  <c r="BZ52" i="8"/>
  <c r="FW19" i="8"/>
  <c r="FV18" i="8"/>
  <c r="AC51" i="8"/>
  <c r="AD52" i="8"/>
  <c r="LG97" i="8"/>
  <c r="BJ105" i="8" s="1"/>
  <c r="BJ111" i="8" s="1"/>
  <c r="LG96" i="8"/>
  <c r="BJ104" i="8" s="1"/>
  <c r="BJ110" i="8" s="1"/>
  <c r="LG95" i="8"/>
  <c r="BJ103" i="8" s="1"/>
  <c r="BJ109" i="8" s="1"/>
  <c r="LG94" i="8"/>
  <c r="BJ102" i="8" s="1"/>
  <c r="BJ108" i="8" s="1"/>
  <c r="LG93" i="8"/>
  <c r="BJ101" i="8" s="1"/>
  <c r="BJ107" i="8" s="1"/>
  <c r="LM2" i="8"/>
  <c r="LJ2" i="8"/>
  <c r="LK2" i="8" s="1"/>
  <c r="LA74" i="8"/>
  <c r="J103" i="8"/>
  <c r="J109" i="8" s="1"/>
  <c r="BN52" i="8"/>
  <c r="BM51" i="8"/>
  <c r="EM25" i="8"/>
  <c r="EL24" i="8"/>
  <c r="AP52" i="8"/>
  <c r="AM95" i="8" s="1"/>
  <c r="AO51" i="8"/>
  <c r="AX52" i="8"/>
  <c r="AW51" i="8"/>
  <c r="AH52" i="8"/>
  <c r="AG51" i="8"/>
  <c r="BQ51" i="8"/>
  <c r="BR52" i="8"/>
  <c r="BI51" i="8"/>
  <c r="BJ52" i="8"/>
  <c r="U51" i="8"/>
  <c r="V52" i="8"/>
  <c r="BA51" i="8"/>
  <c r="BB52" i="8"/>
  <c r="BA52" i="7"/>
  <c r="BB53" i="7"/>
  <c r="LG96" i="7"/>
  <c r="BJ104" i="7" s="1"/>
  <c r="BJ110" i="7" s="1"/>
  <c r="LG93" i="7"/>
  <c r="BJ101" i="7" s="1"/>
  <c r="BJ107" i="7" s="1"/>
  <c r="LG95" i="7"/>
  <c r="BJ103" i="7" s="1"/>
  <c r="BJ109" i="7" s="1"/>
  <c r="LG94" i="7"/>
  <c r="BJ102" i="7" s="1"/>
  <c r="BJ108" i="7" s="1"/>
  <c r="LG97" i="7"/>
  <c r="BJ105" i="7" s="1"/>
  <c r="BJ111" i="7" s="1"/>
  <c r="LM2" i="7"/>
  <c r="LJ2" i="7"/>
  <c r="LK2" i="7" s="1"/>
  <c r="BJ53" i="7"/>
  <c r="BI52" i="7"/>
  <c r="BY52" i="7"/>
  <c r="BZ53" i="7"/>
  <c r="BW96" i="7" s="1"/>
  <c r="T104" i="7" s="1"/>
  <c r="T110" i="7" s="1"/>
  <c r="BR53" i="7"/>
  <c r="BQ52" i="7"/>
  <c r="BF53" i="7"/>
  <c r="BE52" i="7"/>
  <c r="BN53" i="7"/>
  <c r="BM52" i="7"/>
  <c r="LA74" i="7"/>
  <c r="AH53" i="7"/>
  <c r="AG52" i="7"/>
  <c r="CL53" i="7"/>
  <c r="CK52" i="7"/>
  <c r="AC52" i="7"/>
  <c r="AD53" i="7"/>
  <c r="AS52" i="7"/>
  <c r="AT53" i="7"/>
  <c r="AL53" i="7"/>
  <c r="AI95" i="7" s="1"/>
  <c r="J103" i="7" s="1"/>
  <c r="J109" i="7" s="1"/>
  <c r="AK52" i="7"/>
  <c r="CQ52" i="7"/>
  <c r="CP51" i="7"/>
  <c r="U52" i="7"/>
  <c r="V53" i="7"/>
  <c r="Z53" i="7"/>
  <c r="Y52" i="7"/>
  <c r="EF26" i="7"/>
  <c r="EG27" i="7"/>
  <c r="BV53" i="7"/>
  <c r="BU52" i="7"/>
  <c r="AO52" i="7"/>
  <c r="AP53" i="7"/>
  <c r="CD53" i="7"/>
  <c r="CC52" i="7"/>
  <c r="AW52" i="7"/>
  <c r="AX53" i="7"/>
  <c r="R53" i="7"/>
  <c r="Q52" i="7"/>
  <c r="CG52" i="7"/>
  <c r="CH53" i="7"/>
  <c r="F57" i="6"/>
  <c r="E56" i="6"/>
  <c r="DH31" i="6"/>
  <c r="DI32" i="6"/>
  <c r="FE24" i="6"/>
  <c r="FD23" i="6"/>
  <c r="KA3" i="6"/>
  <c r="JZ2" i="6"/>
  <c r="KA2" i="6" s="1"/>
  <c r="HF14" i="6"/>
  <c r="HG15" i="6"/>
  <c r="GB19" i="6"/>
  <c r="GC20" i="6"/>
  <c r="EM27" i="6"/>
  <c r="EL26" i="6"/>
  <c r="DB32" i="6"/>
  <c r="DC33" i="6"/>
  <c r="JT3" i="6"/>
  <c r="JU4" i="6"/>
  <c r="IK10" i="6"/>
  <c r="IJ9" i="6"/>
  <c r="IV7" i="6"/>
  <c r="IW8" i="6"/>
  <c r="CW34" i="6"/>
  <c r="CV33" i="6"/>
  <c r="AD51" i="6"/>
  <c r="AC50" i="6"/>
  <c r="BN42" i="6"/>
  <c r="BM41" i="6"/>
  <c r="BQ40" i="6"/>
  <c r="BR41" i="6"/>
  <c r="CL36" i="6"/>
  <c r="CK35" i="6"/>
  <c r="U52" i="6"/>
  <c r="V53" i="6"/>
  <c r="BJ43" i="6"/>
  <c r="BI42" i="6"/>
  <c r="Z52" i="6"/>
  <c r="Y51" i="6"/>
  <c r="JO5" i="6"/>
  <c r="JN4" i="6"/>
  <c r="FV20" i="6"/>
  <c r="FW21" i="6"/>
  <c r="AK48" i="6"/>
  <c r="AL49" i="6"/>
  <c r="R54" i="6"/>
  <c r="Q53" i="6"/>
  <c r="FQ22" i="6"/>
  <c r="FP21" i="6"/>
  <c r="AH50" i="6"/>
  <c r="AG49" i="6"/>
  <c r="AO47" i="6"/>
  <c r="AP48" i="6"/>
  <c r="DO31" i="6"/>
  <c r="DN30" i="6"/>
  <c r="GZ15" i="6"/>
  <c r="HA16" i="6"/>
  <c r="GI19" i="6"/>
  <c r="GH18" i="6"/>
  <c r="CP34" i="6"/>
  <c r="CQ35" i="6"/>
  <c r="EX24" i="6"/>
  <c r="EY25" i="6"/>
  <c r="IQ9" i="6"/>
  <c r="IP8" i="6"/>
  <c r="BZ39" i="6"/>
  <c r="BY38" i="6"/>
  <c r="AX46" i="6"/>
  <c r="AW45" i="6"/>
  <c r="JI6" i="6"/>
  <c r="JH5" i="6"/>
  <c r="JB6" i="6"/>
  <c r="JC7" i="6"/>
  <c r="HM14" i="6"/>
  <c r="HL13" i="6"/>
  <c r="I55" i="6"/>
  <c r="J56" i="6"/>
  <c r="FK23" i="6"/>
  <c r="FJ22" i="6"/>
  <c r="BU39" i="6"/>
  <c r="BV40" i="6"/>
  <c r="AT47" i="6"/>
  <c r="AS46" i="6"/>
  <c r="DZ28" i="6"/>
  <c r="EA29" i="6"/>
  <c r="GO18" i="6"/>
  <c r="GN17" i="6"/>
  <c r="ID10" i="6"/>
  <c r="IE11" i="6"/>
  <c r="CG36" i="6"/>
  <c r="CH37" i="6"/>
  <c r="CD38" i="6"/>
  <c r="CC37" i="6"/>
  <c r="BA44" i="6"/>
  <c r="BB45" i="6"/>
  <c r="EG28" i="6"/>
  <c r="EF27" i="6"/>
  <c r="LM97" i="6"/>
  <c r="BK105" i="6" s="1"/>
  <c r="BK111" i="6" s="1"/>
  <c r="LM95" i="6"/>
  <c r="BK103" i="6" s="1"/>
  <c r="BK109" i="6" s="1"/>
  <c r="LM93" i="6"/>
  <c r="BK101" i="6" s="1"/>
  <c r="BK107" i="6" s="1"/>
  <c r="LM96" i="6"/>
  <c r="BK104" i="6" s="1"/>
  <c r="BK110" i="6" s="1"/>
  <c r="LM94" i="6"/>
  <c r="BK102" i="6" s="1"/>
  <c r="BK108" i="6" s="1"/>
  <c r="LS2" i="6"/>
  <c r="LP2" i="6"/>
  <c r="LQ2" i="6" s="1"/>
  <c r="DU30" i="6"/>
  <c r="DT29" i="6"/>
  <c r="HS13" i="6"/>
  <c r="HR12" i="6"/>
  <c r="GT16" i="6"/>
  <c r="GU17" i="6"/>
  <c r="BE43" i="6"/>
  <c r="BF44" i="6"/>
  <c r="M54" i="6"/>
  <c r="N55" i="6"/>
  <c r="ER25" i="6"/>
  <c r="ES26" i="6"/>
  <c r="HX11" i="6"/>
  <c r="HY12" i="6"/>
  <c r="C120" i="1"/>
  <c r="F103" i="1"/>
  <c r="F109" i="1" s="1"/>
  <c r="J58" i="1"/>
  <c r="F59" i="1"/>
  <c r="V56" i="1"/>
  <c r="DK74" i="1"/>
  <c r="JW74" i="1"/>
  <c r="EU74" i="1"/>
  <c r="FG74" i="1"/>
  <c r="DE74" i="1"/>
  <c r="EI74" i="1"/>
  <c r="KU74" i="1"/>
  <c r="IG74" i="1"/>
  <c r="IG93" i="1" s="1"/>
  <c r="AW101" i="1" s="1"/>
  <c r="AW107" i="1" s="1"/>
  <c r="JQ74" i="1"/>
  <c r="FS74" i="1"/>
  <c r="KO74" i="1"/>
  <c r="JE74" i="1"/>
  <c r="HI74" i="1"/>
  <c r="HI93" i="1" s="1"/>
  <c r="AS101" i="1" s="1"/>
  <c r="AS107" i="1" s="1"/>
  <c r="CY74" i="1"/>
  <c r="KI74" i="1"/>
  <c r="EO74" i="1"/>
  <c r="GQ74" i="1"/>
  <c r="GQ93" i="1" s="1"/>
  <c r="AP101" i="1" s="1"/>
  <c r="AP107" i="1" s="1"/>
  <c r="FA74" i="1"/>
  <c r="EC74" i="1"/>
  <c r="IM74" i="1"/>
  <c r="IM93" i="1" s="1"/>
  <c r="AX101" i="1" s="1"/>
  <c r="AX107" i="1" s="1"/>
  <c r="CQ38" i="1"/>
  <c r="FM74" i="1"/>
  <c r="GK74" i="1"/>
  <c r="IA74" i="1"/>
  <c r="IA93" i="1" s="1"/>
  <c r="AV101" i="1" s="1"/>
  <c r="AV107" i="1" s="1"/>
  <c r="DQ74" i="1"/>
  <c r="FY74" i="1"/>
  <c r="LA74" i="1"/>
  <c r="JK74" i="1"/>
  <c r="IS74" i="1"/>
  <c r="IS93" i="1" s="1"/>
  <c r="AY101" i="1" s="1"/>
  <c r="AY107" i="1" s="1"/>
  <c r="KC74" i="1"/>
  <c r="IY74" i="1"/>
  <c r="HC74" i="1"/>
  <c r="HC93" i="1" s="1"/>
  <c r="AR101" i="1" s="1"/>
  <c r="AR107" i="1" s="1"/>
  <c r="DW74" i="1"/>
  <c r="HO74" i="1"/>
  <c r="HO93" i="1" s="1"/>
  <c r="AT101" i="1" s="1"/>
  <c r="AT107" i="1" s="1"/>
  <c r="GW74" i="1"/>
  <c r="GW93" i="1" s="1"/>
  <c r="AQ101" i="1" s="1"/>
  <c r="AQ107" i="1" s="1"/>
  <c r="GE74" i="1"/>
  <c r="HU74" i="1"/>
  <c r="HU93" i="1" s="1"/>
  <c r="AU101" i="1" s="1"/>
  <c r="AU107" i="1" s="1"/>
  <c r="CS74" i="1"/>
  <c r="IP7" i="9" l="1"/>
  <c r="IQ8" i="9"/>
  <c r="HR11" i="8"/>
  <c r="HS12" i="8"/>
  <c r="M53" i="8"/>
  <c r="N54" i="8"/>
  <c r="IV6" i="8"/>
  <c r="IW7" i="8"/>
  <c r="FP20" i="8"/>
  <c r="FQ21" i="8"/>
  <c r="IE10" i="8"/>
  <c r="ID9" i="8"/>
  <c r="JH4" i="8"/>
  <c r="JI5" i="8"/>
  <c r="JC6" i="8"/>
  <c r="JB5" i="8"/>
  <c r="FJ21" i="8"/>
  <c r="FK22" i="8"/>
  <c r="HA15" i="8"/>
  <c r="GZ14" i="8"/>
  <c r="JO4" i="8"/>
  <c r="JN3" i="8"/>
  <c r="IJ8" i="8"/>
  <c r="IK9" i="8"/>
  <c r="EY24" i="8"/>
  <c r="EX23" i="8"/>
  <c r="IP7" i="8"/>
  <c r="IQ8" i="8"/>
  <c r="CV32" i="8"/>
  <c r="CW33" i="8"/>
  <c r="DH30" i="8"/>
  <c r="DI31" i="8"/>
  <c r="GO17" i="8"/>
  <c r="GN16" i="8"/>
  <c r="HG14" i="8"/>
  <c r="HF13" i="8"/>
  <c r="F56" i="8"/>
  <c r="E55" i="8"/>
  <c r="HM13" i="8"/>
  <c r="HL12" i="8"/>
  <c r="DZ27" i="8"/>
  <c r="EA28" i="8"/>
  <c r="DU29" i="8"/>
  <c r="DT28" i="8"/>
  <c r="GT15" i="8"/>
  <c r="GU16" i="8"/>
  <c r="GI18" i="8"/>
  <c r="GH17" i="8"/>
  <c r="GC19" i="9"/>
  <c r="GB18" i="9"/>
  <c r="EF26" i="9"/>
  <c r="EG27" i="9"/>
  <c r="JH4" i="9"/>
  <c r="JI5" i="9"/>
  <c r="DB30" i="8"/>
  <c r="DC31" i="8"/>
  <c r="JH4" i="7"/>
  <c r="JI5" i="7"/>
  <c r="FE23" i="7"/>
  <c r="FD22" i="7"/>
  <c r="EA28" i="7"/>
  <c r="DZ27" i="7"/>
  <c r="HF13" i="9"/>
  <c r="HG14" i="9"/>
  <c r="GN16" i="7"/>
  <c r="GO17" i="7"/>
  <c r="DH30" i="9"/>
  <c r="DI31" i="9"/>
  <c r="FJ21" i="9"/>
  <c r="FK22" i="9"/>
  <c r="DO30" i="7"/>
  <c r="DN29" i="7"/>
  <c r="ER24" i="7"/>
  <c r="ES25" i="7"/>
  <c r="CW33" i="9"/>
  <c r="CV32" i="9"/>
  <c r="IP7" i="7"/>
  <c r="IQ8" i="7"/>
  <c r="HX10" i="9"/>
  <c r="HY11" i="9"/>
  <c r="DB31" i="7"/>
  <c r="DC32" i="7"/>
  <c r="GZ14" i="7"/>
  <c r="HA15" i="7"/>
  <c r="I54" i="7"/>
  <c r="J55" i="7"/>
  <c r="IJ8" i="7"/>
  <c r="IK9" i="7"/>
  <c r="EY24" i="9"/>
  <c r="EX23" i="9"/>
  <c r="GO17" i="9"/>
  <c r="GN16" i="9"/>
  <c r="FQ21" i="7"/>
  <c r="FP20" i="7"/>
  <c r="N54" i="9"/>
  <c r="M53" i="9"/>
  <c r="EL25" i="7"/>
  <c r="EM26" i="7"/>
  <c r="EA28" i="9"/>
  <c r="DZ27" i="9"/>
  <c r="IJ8" i="9"/>
  <c r="IK9" i="9"/>
  <c r="JU3" i="7"/>
  <c r="JT2" i="7"/>
  <c r="JU2" i="7" s="1"/>
  <c r="HL12" i="9"/>
  <c r="HM13" i="9"/>
  <c r="F56" i="9"/>
  <c r="E55" i="9"/>
  <c r="GH17" i="7"/>
  <c r="GI18" i="7"/>
  <c r="HS12" i="7"/>
  <c r="HR11" i="7"/>
  <c r="FP20" i="9"/>
  <c r="FQ21" i="9"/>
  <c r="N54" i="7"/>
  <c r="M53" i="7"/>
  <c r="FE23" i="9"/>
  <c r="FD22" i="9"/>
  <c r="GU16" i="9"/>
  <c r="GT15" i="9"/>
  <c r="GZ14" i="9"/>
  <c r="HA15" i="9"/>
  <c r="HS12" i="9"/>
  <c r="HR11" i="9"/>
  <c r="DN29" i="9"/>
  <c r="DO30" i="9"/>
  <c r="JC6" i="9"/>
  <c r="JB5" i="9"/>
  <c r="EL25" i="9"/>
  <c r="EM26" i="9"/>
  <c r="FV19" i="7"/>
  <c r="FW20" i="7"/>
  <c r="GH17" i="9"/>
  <c r="GI18" i="9"/>
  <c r="HF13" i="7"/>
  <c r="HG14" i="7"/>
  <c r="IW7" i="9"/>
  <c r="IV6" i="9"/>
  <c r="ID9" i="9"/>
  <c r="IE10" i="9"/>
  <c r="JO4" i="7"/>
  <c r="JN3" i="7"/>
  <c r="JN3" i="9"/>
  <c r="JO4" i="9"/>
  <c r="DH30" i="7"/>
  <c r="DI31" i="7"/>
  <c r="IV6" i="7"/>
  <c r="IW7" i="7"/>
  <c r="J55" i="9"/>
  <c r="I54" i="9"/>
  <c r="DU29" i="7"/>
  <c r="DT28" i="7"/>
  <c r="DT28" i="9"/>
  <c r="DU29" i="9"/>
  <c r="CW33" i="7"/>
  <c r="CV32" i="7"/>
  <c r="FW20" i="9"/>
  <c r="FV19" i="9"/>
  <c r="GC19" i="7"/>
  <c r="GB18" i="7"/>
  <c r="HX10" i="7"/>
  <c r="HY11" i="7"/>
  <c r="JC6" i="7"/>
  <c r="JB5" i="7"/>
  <c r="JU3" i="9"/>
  <c r="JT2" i="9"/>
  <c r="JU2" i="9" s="1"/>
  <c r="IE10" i="7"/>
  <c r="ID9" i="7"/>
  <c r="HM13" i="7"/>
  <c r="HL12" i="7"/>
  <c r="DB31" i="9"/>
  <c r="DC32" i="9"/>
  <c r="EY24" i="7"/>
  <c r="EX23" i="7"/>
  <c r="FJ21" i="7"/>
  <c r="FK22" i="7"/>
  <c r="F56" i="7"/>
  <c r="E55" i="7"/>
  <c r="GU16" i="7"/>
  <c r="GT15" i="7"/>
  <c r="BB52" i="9"/>
  <c r="BA51" i="9"/>
  <c r="CH52" i="9"/>
  <c r="CG51" i="9"/>
  <c r="BI51" i="9"/>
  <c r="BJ52" i="9"/>
  <c r="AS51" i="9"/>
  <c r="AT52" i="9"/>
  <c r="CD52" i="9"/>
  <c r="CA96" i="9" s="1"/>
  <c r="U104" i="9" s="1"/>
  <c r="U110" i="9" s="1"/>
  <c r="CC51" i="9"/>
  <c r="AG51" i="9"/>
  <c r="AH52" i="9"/>
  <c r="AX52" i="9"/>
  <c r="AW51" i="9"/>
  <c r="BF52" i="9"/>
  <c r="BE51" i="9"/>
  <c r="ES23" i="9"/>
  <c r="ER22" i="9"/>
  <c r="U51" i="9"/>
  <c r="V52" i="9"/>
  <c r="AD52" i="9"/>
  <c r="AC51" i="9"/>
  <c r="BY51" i="9"/>
  <c r="BZ52" i="9"/>
  <c r="AL52" i="9"/>
  <c r="AK51" i="9"/>
  <c r="CQ51" i="9"/>
  <c r="CP50" i="9"/>
  <c r="BR52" i="9"/>
  <c r="BQ51" i="9"/>
  <c r="CK51" i="9"/>
  <c r="CL52" i="9"/>
  <c r="R52" i="9"/>
  <c r="Q51" i="9"/>
  <c r="BM51" i="9"/>
  <c r="BN52" i="9"/>
  <c r="AP52" i="9"/>
  <c r="AM95" i="9" s="1"/>
  <c r="K103" i="9" s="1"/>
  <c r="K109" i="9" s="1"/>
  <c r="AO51" i="9"/>
  <c r="Z52" i="9"/>
  <c r="Y51" i="9"/>
  <c r="BV52" i="9"/>
  <c r="BU51" i="9"/>
  <c r="LS97" i="9"/>
  <c r="BL105" i="9" s="1"/>
  <c r="BL111" i="9" s="1"/>
  <c r="LS95" i="9"/>
  <c r="BL103" i="9" s="1"/>
  <c r="BL109" i="9" s="1"/>
  <c r="LS96" i="9"/>
  <c r="BL104" i="9" s="1"/>
  <c r="BL110" i="9" s="1"/>
  <c r="LS94" i="9"/>
  <c r="BL102" i="9" s="1"/>
  <c r="BL108" i="9" s="1"/>
  <c r="LS93" i="9"/>
  <c r="BL101" i="9" s="1"/>
  <c r="BL107" i="9" s="1"/>
  <c r="LY2" i="9"/>
  <c r="LV2" i="9"/>
  <c r="LW2" i="9" s="1"/>
  <c r="I52" i="8"/>
  <c r="J53" i="8"/>
  <c r="FD21" i="8"/>
  <c r="FE22" i="8"/>
  <c r="HY10" i="8"/>
  <c r="HX9" i="8"/>
  <c r="U50" i="8"/>
  <c r="V51" i="8"/>
  <c r="BI50" i="8"/>
  <c r="BJ51" i="8"/>
  <c r="BQ50" i="8"/>
  <c r="BR51" i="8"/>
  <c r="K103" i="8"/>
  <c r="K109" i="8" s="1"/>
  <c r="AC50" i="8"/>
  <c r="AD51" i="8"/>
  <c r="BY50" i="8"/>
  <c r="BZ51" i="8"/>
  <c r="AK50" i="8"/>
  <c r="AL51" i="8"/>
  <c r="EG25" i="8"/>
  <c r="EF24" i="8"/>
  <c r="AX51" i="8"/>
  <c r="AW50" i="8"/>
  <c r="EM24" i="8"/>
  <c r="EL23" i="8"/>
  <c r="BN51" i="8"/>
  <c r="BM50" i="8"/>
  <c r="LM97" i="8"/>
  <c r="BK105" i="8" s="1"/>
  <c r="BK111" i="8" s="1"/>
  <c r="LM95" i="8"/>
  <c r="BK103" i="8" s="1"/>
  <c r="BK109" i="8" s="1"/>
  <c r="LM93" i="8"/>
  <c r="BK101" i="8" s="1"/>
  <c r="BK107" i="8" s="1"/>
  <c r="LM94" i="8"/>
  <c r="BK102" i="8" s="1"/>
  <c r="BK108" i="8" s="1"/>
  <c r="LM96" i="8"/>
  <c r="BK104" i="8" s="1"/>
  <c r="BK110" i="8" s="1"/>
  <c r="LS2" i="8"/>
  <c r="LP2" i="8"/>
  <c r="LQ2" i="8" s="1"/>
  <c r="CL51" i="8"/>
  <c r="CK50" i="8"/>
  <c r="R51" i="8"/>
  <c r="Q50" i="8"/>
  <c r="GB16" i="8"/>
  <c r="GC17" i="8"/>
  <c r="CD51" i="8"/>
  <c r="CC50" i="8"/>
  <c r="BV51" i="8"/>
  <c r="BU50" i="8"/>
  <c r="BA50" i="8"/>
  <c r="BB51" i="8"/>
  <c r="CP49" i="8"/>
  <c r="CQ50" i="8"/>
  <c r="CG50" i="8"/>
  <c r="CH51" i="8"/>
  <c r="CE96" i="8" s="1"/>
  <c r="V104" i="8" s="1"/>
  <c r="V110" i="8" s="1"/>
  <c r="AS50" i="8"/>
  <c r="AT51" i="8"/>
  <c r="AQ95" i="8" s="1"/>
  <c r="L103" i="8" s="1"/>
  <c r="L109" i="8" s="1"/>
  <c r="AH51" i="8"/>
  <c r="AG50" i="8"/>
  <c r="AP51" i="8"/>
  <c r="AO50" i="8"/>
  <c r="LA94" i="8"/>
  <c r="BI102" i="8" s="1"/>
  <c r="BI108" i="8" s="1"/>
  <c r="LA93" i="8"/>
  <c r="BI101" i="8" s="1"/>
  <c r="BI107" i="8" s="1"/>
  <c r="FW18" i="8"/>
  <c r="FV17" i="8"/>
  <c r="DN26" i="8"/>
  <c r="DO27" i="8"/>
  <c r="BF51" i="8"/>
  <c r="BE50" i="8"/>
  <c r="ES23" i="8"/>
  <c r="ER22" i="8"/>
  <c r="Z51" i="8"/>
  <c r="Y50" i="8"/>
  <c r="CH52" i="7"/>
  <c r="CG51" i="7"/>
  <c r="AW51" i="7"/>
  <c r="AX52" i="7"/>
  <c r="AP52" i="7"/>
  <c r="AM95" i="7" s="1"/>
  <c r="K103" i="7" s="1"/>
  <c r="K109" i="7" s="1"/>
  <c r="AO51" i="7"/>
  <c r="EG26" i="7"/>
  <c r="EF25" i="7"/>
  <c r="V52" i="7"/>
  <c r="U51" i="7"/>
  <c r="AT52" i="7"/>
  <c r="AS51" i="7"/>
  <c r="BE51" i="7"/>
  <c r="BF52" i="7"/>
  <c r="BJ52" i="7"/>
  <c r="BI51" i="7"/>
  <c r="BB52" i="7"/>
  <c r="BA51" i="7"/>
  <c r="Q51" i="7"/>
  <c r="R52" i="7"/>
  <c r="CC51" i="7"/>
  <c r="CD52" i="7"/>
  <c r="CA96" i="7" s="1"/>
  <c r="U104" i="7" s="1"/>
  <c r="U110" i="7" s="1"/>
  <c r="BV52" i="7"/>
  <c r="BU51" i="7"/>
  <c r="Y51" i="7"/>
  <c r="Z52" i="7"/>
  <c r="AL52" i="7"/>
  <c r="AK51" i="7"/>
  <c r="LM96" i="7"/>
  <c r="BK104" i="7" s="1"/>
  <c r="BK110" i="7" s="1"/>
  <c r="LM97" i="7"/>
  <c r="BK105" i="7" s="1"/>
  <c r="BK111" i="7" s="1"/>
  <c r="LM95" i="7"/>
  <c r="BK103" i="7" s="1"/>
  <c r="BK109" i="7" s="1"/>
  <c r="LM94" i="7"/>
  <c r="BK102" i="7" s="1"/>
  <c r="BK108" i="7" s="1"/>
  <c r="LM93" i="7"/>
  <c r="BK101" i="7" s="1"/>
  <c r="BK107" i="7" s="1"/>
  <c r="LS2" i="7"/>
  <c r="LP2" i="7"/>
  <c r="LQ2" i="7" s="1"/>
  <c r="AD52" i="7"/>
  <c r="AC51" i="7"/>
  <c r="BN52" i="7"/>
  <c r="BM51" i="7"/>
  <c r="BR52" i="7"/>
  <c r="BQ51" i="7"/>
  <c r="CQ51" i="7"/>
  <c r="CP50" i="7"/>
  <c r="CK51" i="7"/>
  <c r="CL52" i="7"/>
  <c r="AH52" i="7"/>
  <c r="AG51" i="7"/>
  <c r="LA93" i="7"/>
  <c r="BI101" i="7" s="1"/>
  <c r="BI107" i="7" s="1"/>
  <c r="LA94" i="7"/>
  <c r="BI102" i="7" s="1"/>
  <c r="BI108" i="7" s="1"/>
  <c r="BZ52" i="7"/>
  <c r="BY51" i="7"/>
  <c r="ER24" i="6"/>
  <c r="ES25" i="6"/>
  <c r="BF43" i="6"/>
  <c r="BE42" i="6"/>
  <c r="LS96" i="6"/>
  <c r="BL104" i="6" s="1"/>
  <c r="BL110" i="6" s="1"/>
  <c r="LS94" i="6"/>
  <c r="BL102" i="6" s="1"/>
  <c r="BL108" i="6" s="1"/>
  <c r="LS97" i="6"/>
  <c r="BL105" i="6" s="1"/>
  <c r="BL111" i="6" s="1"/>
  <c r="LS95" i="6"/>
  <c r="BL103" i="6" s="1"/>
  <c r="BL109" i="6" s="1"/>
  <c r="LS93" i="6"/>
  <c r="BL101" i="6" s="1"/>
  <c r="BL107" i="6" s="1"/>
  <c r="LY2" i="6"/>
  <c r="LV2" i="6"/>
  <c r="LW2" i="6" s="1"/>
  <c r="GN16" i="6"/>
  <c r="GO17" i="6"/>
  <c r="AS45" i="6"/>
  <c r="AT46" i="6"/>
  <c r="FK22" i="6"/>
  <c r="FJ21" i="6"/>
  <c r="J55" i="6"/>
  <c r="I54" i="6"/>
  <c r="JC6" i="6"/>
  <c r="JB5" i="6"/>
  <c r="CP33" i="6"/>
  <c r="CQ34" i="6"/>
  <c r="GZ14" i="6"/>
  <c r="HA15" i="6"/>
  <c r="FP20" i="6"/>
  <c r="FQ21" i="6"/>
  <c r="JN3" i="6"/>
  <c r="JO4" i="6"/>
  <c r="BJ42" i="6"/>
  <c r="BI41" i="6"/>
  <c r="CL35" i="6"/>
  <c r="CK34" i="6"/>
  <c r="BN41" i="6"/>
  <c r="BM40" i="6"/>
  <c r="CW33" i="6"/>
  <c r="CV32" i="6"/>
  <c r="IK9" i="6"/>
  <c r="IJ8" i="6"/>
  <c r="DU29" i="6"/>
  <c r="DT28" i="6"/>
  <c r="BB44" i="6"/>
  <c r="BA43" i="6"/>
  <c r="CH36" i="6"/>
  <c r="CG35" i="6"/>
  <c r="HM13" i="6"/>
  <c r="HL12" i="6"/>
  <c r="JI5" i="6"/>
  <c r="JH4" i="6"/>
  <c r="BY37" i="6"/>
  <c r="BZ38" i="6"/>
  <c r="GI18" i="6"/>
  <c r="GH17" i="6"/>
  <c r="DO30" i="6"/>
  <c r="DN29" i="6"/>
  <c r="AO46" i="6"/>
  <c r="AP47" i="6"/>
  <c r="AL48" i="6"/>
  <c r="AK47" i="6"/>
  <c r="DB31" i="6"/>
  <c r="DC32" i="6"/>
  <c r="GC19" i="6"/>
  <c r="GB18" i="6"/>
  <c r="DI31" i="6"/>
  <c r="DH30" i="6"/>
  <c r="HY11" i="6"/>
  <c r="HX10" i="6"/>
  <c r="N54" i="6"/>
  <c r="M53" i="6"/>
  <c r="GT15" i="6"/>
  <c r="GU16" i="6"/>
  <c r="EG27" i="6"/>
  <c r="EF26" i="6"/>
  <c r="CD37" i="6"/>
  <c r="CC36" i="6"/>
  <c r="EY24" i="6"/>
  <c r="EX23" i="6"/>
  <c r="AH49" i="6"/>
  <c r="AG48" i="6"/>
  <c r="R53" i="6"/>
  <c r="Q52" i="6"/>
  <c r="Z51" i="6"/>
  <c r="Y50" i="6"/>
  <c r="AC49" i="6"/>
  <c r="AD50" i="6"/>
  <c r="EL25" i="6"/>
  <c r="EM26" i="6"/>
  <c r="FE23" i="6"/>
  <c r="FD22" i="6"/>
  <c r="F56" i="6"/>
  <c r="E55" i="6"/>
  <c r="HR11" i="6"/>
  <c r="HS12" i="6"/>
  <c r="IE10" i="6"/>
  <c r="ID9" i="6"/>
  <c r="DZ27" i="6"/>
  <c r="EA28" i="6"/>
  <c r="BU38" i="6"/>
  <c r="BV39" i="6"/>
  <c r="AX45" i="6"/>
  <c r="AW44" i="6"/>
  <c r="IP7" i="6"/>
  <c r="IQ8" i="6"/>
  <c r="FV19" i="6"/>
  <c r="FW20" i="6"/>
  <c r="U51" i="6"/>
  <c r="V52" i="6"/>
  <c r="BR40" i="6"/>
  <c r="BQ39" i="6"/>
  <c r="IV6" i="6"/>
  <c r="IW7" i="6"/>
  <c r="JU3" i="6"/>
  <c r="JT2" i="6"/>
  <c r="JU2" i="6" s="1"/>
  <c r="HG14" i="6"/>
  <c r="HF13" i="6"/>
  <c r="B130" i="1"/>
  <c r="LA94" i="1"/>
  <c r="BI102" i="1" s="1"/>
  <c r="BI108" i="1" s="1"/>
  <c r="LA93" i="1"/>
  <c r="BI101" i="1" s="1"/>
  <c r="BI107" i="1" s="1"/>
  <c r="KU94" i="1"/>
  <c r="BH102" i="1" s="1"/>
  <c r="BH108" i="1" s="1"/>
  <c r="KU93" i="1"/>
  <c r="BH101" i="1" s="1"/>
  <c r="BH107" i="1" s="1"/>
  <c r="KO93" i="1"/>
  <c r="BG101" i="1" s="1"/>
  <c r="BG107" i="1" s="1"/>
  <c r="KO94" i="1"/>
  <c r="BG102" i="1" s="1"/>
  <c r="BG108" i="1" s="1"/>
  <c r="KI93" i="1"/>
  <c r="BF101" i="1" s="1"/>
  <c r="BF107" i="1" s="1"/>
  <c r="KI94" i="1"/>
  <c r="BF102" i="1" s="1"/>
  <c r="BF108" i="1" s="1"/>
  <c r="KC94" i="1"/>
  <c r="BE102" i="1" s="1"/>
  <c r="BE108" i="1" s="1"/>
  <c r="KC93" i="1"/>
  <c r="BE101" i="1" s="1"/>
  <c r="BE107" i="1" s="1"/>
  <c r="JW94" i="1"/>
  <c r="BD102" i="1" s="1"/>
  <c r="BD108" i="1" s="1"/>
  <c r="JW93" i="1"/>
  <c r="BD101" i="1" s="1"/>
  <c r="BD107" i="1" s="1"/>
  <c r="JQ94" i="1"/>
  <c r="BC102" i="1" s="1"/>
  <c r="BC108" i="1" s="1"/>
  <c r="JQ93" i="1"/>
  <c r="BC101" i="1" s="1"/>
  <c r="BC107" i="1" s="1"/>
  <c r="JK93" i="1"/>
  <c r="BB101" i="1" s="1"/>
  <c r="BB107" i="1" s="1"/>
  <c r="JK94" i="1"/>
  <c r="BB102" i="1" s="1"/>
  <c r="BB108" i="1" s="1"/>
  <c r="JE94" i="1"/>
  <c r="BA102" i="1" s="1"/>
  <c r="BA108" i="1" s="1"/>
  <c r="JE93" i="1"/>
  <c r="BA101" i="1" s="1"/>
  <c r="BA107" i="1" s="1"/>
  <c r="IY94" i="1"/>
  <c r="AZ102" i="1" s="1"/>
  <c r="AZ108" i="1" s="1"/>
  <c r="IY93" i="1"/>
  <c r="AZ101" i="1" s="1"/>
  <c r="AZ107" i="1" s="1"/>
  <c r="J57" i="1"/>
  <c r="F58" i="1"/>
  <c r="V55" i="1"/>
  <c r="CQ37" i="1"/>
  <c r="B120" i="1"/>
  <c r="D120" i="1" s="1"/>
  <c r="E120" i="1" s="1"/>
  <c r="J13" i="5" s="1"/>
  <c r="IQ7" i="9" l="1"/>
  <c r="IP6" i="9"/>
  <c r="F55" i="8"/>
  <c r="E54" i="8"/>
  <c r="GN15" i="8"/>
  <c r="GO16" i="8"/>
  <c r="EX22" i="8"/>
  <c r="EY23" i="8"/>
  <c r="JN2" i="8"/>
  <c r="JO2" i="8" s="1"/>
  <c r="JO3" i="8"/>
  <c r="GU15" i="8"/>
  <c r="GT14" i="8"/>
  <c r="EA27" i="8"/>
  <c r="DZ26" i="8"/>
  <c r="CW32" i="8"/>
  <c r="CV31" i="8"/>
  <c r="FK21" i="8"/>
  <c r="FJ20" i="8"/>
  <c r="JH3" i="8"/>
  <c r="JI4" i="8"/>
  <c r="FQ20" i="8"/>
  <c r="FP19" i="8"/>
  <c r="M52" i="8"/>
  <c r="N53" i="8"/>
  <c r="GI17" i="8"/>
  <c r="GH16" i="8"/>
  <c r="DU28" i="8"/>
  <c r="DT27" i="8"/>
  <c r="HL11" i="8"/>
  <c r="HM12" i="8"/>
  <c r="HF12" i="8"/>
  <c r="HG13" i="8"/>
  <c r="HA14" i="8"/>
  <c r="GZ13" i="8"/>
  <c r="JB4" i="8"/>
  <c r="JC5" i="8"/>
  <c r="ID8" i="8"/>
  <c r="IE9" i="8"/>
  <c r="DI30" i="8"/>
  <c r="DH29" i="8"/>
  <c r="IQ7" i="8"/>
  <c r="IP6" i="8"/>
  <c r="IK8" i="8"/>
  <c r="IJ7" i="8"/>
  <c r="IV5" i="8"/>
  <c r="IW6" i="8"/>
  <c r="HS11" i="8"/>
  <c r="HR10" i="8"/>
  <c r="GU15" i="7"/>
  <c r="GT14" i="7"/>
  <c r="ID8" i="7"/>
  <c r="IE9" i="7"/>
  <c r="JB4" i="7"/>
  <c r="JC5" i="7"/>
  <c r="GC18" i="7"/>
  <c r="GB17" i="7"/>
  <c r="CW32" i="7"/>
  <c r="CV31" i="7"/>
  <c r="DT27" i="7"/>
  <c r="DU28" i="7"/>
  <c r="JC5" i="9"/>
  <c r="JB4" i="9"/>
  <c r="HR10" i="9"/>
  <c r="HS11" i="9"/>
  <c r="GT14" i="9"/>
  <c r="GU15" i="9"/>
  <c r="M52" i="7"/>
  <c r="N53" i="7"/>
  <c r="HR10" i="7"/>
  <c r="HS11" i="7"/>
  <c r="F55" i="9"/>
  <c r="E54" i="9"/>
  <c r="EA27" i="9"/>
  <c r="DZ26" i="9"/>
  <c r="N53" i="9"/>
  <c r="M52" i="9"/>
  <c r="GO16" i="9"/>
  <c r="GN15" i="9"/>
  <c r="CV31" i="9"/>
  <c r="CW32" i="9"/>
  <c r="DN28" i="7"/>
  <c r="DO29" i="7"/>
  <c r="FD21" i="7"/>
  <c r="FE22" i="7"/>
  <c r="FK21" i="7"/>
  <c r="FJ20" i="7"/>
  <c r="DC31" i="9"/>
  <c r="DB30" i="9"/>
  <c r="IW6" i="7"/>
  <c r="IV5" i="7"/>
  <c r="JN2" i="9"/>
  <c r="JO2" i="9" s="1"/>
  <c r="JO3" i="9"/>
  <c r="IE9" i="9"/>
  <c r="ID8" i="9"/>
  <c r="HG13" i="7"/>
  <c r="HF12" i="7"/>
  <c r="FV18" i="7"/>
  <c r="FW19" i="7"/>
  <c r="IJ7" i="7"/>
  <c r="IK8" i="7"/>
  <c r="HA14" i="7"/>
  <c r="GZ13" i="7"/>
  <c r="HX9" i="9"/>
  <c r="HY10" i="9"/>
  <c r="DI30" i="9"/>
  <c r="DH29" i="9"/>
  <c r="HF12" i="9"/>
  <c r="HG13" i="9"/>
  <c r="DB29" i="8"/>
  <c r="DC30" i="8"/>
  <c r="EF25" i="9"/>
  <c r="EG26" i="9"/>
  <c r="F55" i="7"/>
  <c r="E54" i="7"/>
  <c r="EY23" i="7"/>
  <c r="EX22" i="7"/>
  <c r="HM12" i="7"/>
  <c r="HL11" i="7"/>
  <c r="FW19" i="9"/>
  <c r="FV18" i="9"/>
  <c r="J54" i="9"/>
  <c r="I53" i="9"/>
  <c r="JO3" i="7"/>
  <c r="JN2" i="7"/>
  <c r="JO2" i="7" s="1"/>
  <c r="IW6" i="9"/>
  <c r="IV5" i="9"/>
  <c r="FD21" i="9"/>
  <c r="FE22" i="9"/>
  <c r="FP19" i="7"/>
  <c r="FQ20" i="7"/>
  <c r="EX22" i="9"/>
  <c r="EY23" i="9"/>
  <c r="EA27" i="7"/>
  <c r="DZ26" i="7"/>
  <c r="GB17" i="9"/>
  <c r="GC18" i="9"/>
  <c r="HX9" i="7"/>
  <c r="HY10" i="7"/>
  <c r="DT27" i="9"/>
  <c r="DU28" i="9"/>
  <c r="DH29" i="7"/>
  <c r="DI30" i="7"/>
  <c r="GH16" i="9"/>
  <c r="GI17" i="9"/>
  <c r="EL24" i="9"/>
  <c r="EM25" i="9"/>
  <c r="DN28" i="9"/>
  <c r="DO29" i="9"/>
  <c r="GZ13" i="9"/>
  <c r="HA14" i="9"/>
  <c r="FQ20" i="9"/>
  <c r="FP19" i="9"/>
  <c r="GI17" i="7"/>
  <c r="GH16" i="7"/>
  <c r="HM12" i="9"/>
  <c r="HL11" i="9"/>
  <c r="IK8" i="9"/>
  <c r="IJ7" i="9"/>
  <c r="EM25" i="7"/>
  <c r="EL24" i="7"/>
  <c r="I53" i="7"/>
  <c r="J54" i="7"/>
  <c r="DB30" i="7"/>
  <c r="DC31" i="7"/>
  <c r="IP6" i="7"/>
  <c r="IQ7" i="7"/>
  <c r="ER23" i="7"/>
  <c r="ES24" i="7"/>
  <c r="FJ20" i="9"/>
  <c r="FK21" i="9"/>
  <c r="GN15" i="7"/>
  <c r="GO16" i="7"/>
  <c r="JI4" i="7"/>
  <c r="JH3" i="7"/>
  <c r="JH3" i="9"/>
  <c r="JI4" i="9"/>
  <c r="CL51" i="9"/>
  <c r="CK50" i="9"/>
  <c r="BY50" i="9"/>
  <c r="BZ51" i="9"/>
  <c r="BI50" i="9"/>
  <c r="BJ51" i="9"/>
  <c r="BV51" i="9"/>
  <c r="BU50" i="9"/>
  <c r="AP51" i="9"/>
  <c r="AO50" i="9"/>
  <c r="AK50" i="9"/>
  <c r="AL51" i="9"/>
  <c r="ER21" i="9"/>
  <c r="ES22" i="9"/>
  <c r="BF51" i="9"/>
  <c r="BE50" i="9"/>
  <c r="CD51" i="9"/>
  <c r="CC50" i="9"/>
  <c r="CG50" i="9"/>
  <c r="CH51" i="9"/>
  <c r="CE96" i="9" s="1"/>
  <c r="V104" i="9" s="1"/>
  <c r="V110" i="9" s="1"/>
  <c r="BA50" i="9"/>
  <c r="BB51" i="9"/>
  <c r="BN51" i="9"/>
  <c r="BM50" i="9"/>
  <c r="U50" i="9"/>
  <c r="V51" i="9"/>
  <c r="AH51" i="9"/>
  <c r="AG50" i="9"/>
  <c r="AS50" i="9"/>
  <c r="AT51" i="9"/>
  <c r="AQ95" i="9" s="1"/>
  <c r="L103" i="9" s="1"/>
  <c r="L109" i="9" s="1"/>
  <c r="LY97" i="9"/>
  <c r="BM105" i="9" s="1"/>
  <c r="BM111" i="9" s="1"/>
  <c r="LY95" i="9"/>
  <c r="BM103" i="9" s="1"/>
  <c r="BM109" i="9" s="1"/>
  <c r="LY96" i="9"/>
  <c r="BM104" i="9" s="1"/>
  <c r="BM110" i="9" s="1"/>
  <c r="LY94" i="9"/>
  <c r="BM102" i="9" s="1"/>
  <c r="BM108" i="9" s="1"/>
  <c r="LY93" i="9"/>
  <c r="BM101" i="9" s="1"/>
  <c r="BM107" i="9" s="1"/>
  <c r="ME2" i="9"/>
  <c r="MB2" i="9"/>
  <c r="MC2" i="9" s="1"/>
  <c r="Z51" i="9"/>
  <c r="Y50" i="9"/>
  <c r="R51" i="9"/>
  <c r="Q50" i="9"/>
  <c r="BQ50" i="9"/>
  <c r="BR51" i="9"/>
  <c r="CP49" i="9"/>
  <c r="CQ50" i="9"/>
  <c r="AC50" i="9"/>
  <c r="AD51" i="9"/>
  <c r="AX51" i="9"/>
  <c r="AW50" i="9"/>
  <c r="FD20" i="8"/>
  <c r="FE21" i="8"/>
  <c r="HY9" i="8"/>
  <c r="HX8" i="8"/>
  <c r="J52" i="8"/>
  <c r="I51" i="8"/>
  <c r="CH50" i="8"/>
  <c r="CG49" i="8"/>
  <c r="LS96" i="8"/>
  <c r="BL104" i="8" s="1"/>
  <c r="BL110" i="8" s="1"/>
  <c r="LS94" i="8"/>
  <c r="BL102" i="8" s="1"/>
  <c r="BL108" i="8" s="1"/>
  <c r="LS97" i="8"/>
  <c r="BL105" i="8" s="1"/>
  <c r="BL111" i="8" s="1"/>
  <c r="LS93" i="8"/>
  <c r="BL101" i="8" s="1"/>
  <c r="BL107" i="8" s="1"/>
  <c r="LS95" i="8"/>
  <c r="BL103" i="8" s="1"/>
  <c r="BL109" i="8" s="1"/>
  <c r="LY2" i="8"/>
  <c r="LV2" i="8"/>
  <c r="LW2" i="8" s="1"/>
  <c r="BZ50" i="8"/>
  <c r="BY49" i="8"/>
  <c r="BJ50" i="8"/>
  <c r="BI49" i="8"/>
  <c r="BE49" i="8"/>
  <c r="BF50" i="8"/>
  <c r="FV16" i="8"/>
  <c r="FW17" i="8"/>
  <c r="AO49" i="8"/>
  <c r="AP50" i="8"/>
  <c r="AH50" i="8"/>
  <c r="AG49" i="8"/>
  <c r="R50" i="8"/>
  <c r="Q49" i="8"/>
  <c r="BN50" i="8"/>
  <c r="BM49" i="8"/>
  <c r="EG24" i="8"/>
  <c r="EF23" i="8"/>
  <c r="DN25" i="8"/>
  <c r="DO26" i="8"/>
  <c r="AT50" i="8"/>
  <c r="AS49" i="8"/>
  <c r="CP48" i="8"/>
  <c r="CQ49" i="8"/>
  <c r="CM96" i="8" s="1"/>
  <c r="X104" i="8" s="1"/>
  <c r="X110" i="8" s="1"/>
  <c r="BB50" i="8"/>
  <c r="BA49" i="8"/>
  <c r="GB15" i="8"/>
  <c r="GC16" i="8"/>
  <c r="AL50" i="8"/>
  <c r="AK49" i="8"/>
  <c r="AD50" i="8"/>
  <c r="AC49" i="8"/>
  <c r="BR50" i="8"/>
  <c r="BQ49" i="8"/>
  <c r="V50" i="8"/>
  <c r="U49" i="8"/>
  <c r="Y49" i="8"/>
  <c r="Z50" i="8"/>
  <c r="ER21" i="8"/>
  <c r="ES22" i="8"/>
  <c r="BU49" i="8"/>
  <c r="BV50" i="8"/>
  <c r="CD50" i="8"/>
  <c r="CC49" i="8"/>
  <c r="CK49" i="8"/>
  <c r="CL50" i="8"/>
  <c r="CI96" i="8" s="1"/>
  <c r="W104" i="8" s="1"/>
  <c r="W110" i="8" s="1"/>
  <c r="EM23" i="8"/>
  <c r="EL22" i="8"/>
  <c r="AX50" i="8"/>
  <c r="AU95" i="8" s="1"/>
  <c r="M103" i="8" s="1"/>
  <c r="M109" i="8" s="1"/>
  <c r="AW49" i="8"/>
  <c r="CP49" i="7"/>
  <c r="CQ50" i="7"/>
  <c r="BQ50" i="7"/>
  <c r="BR51" i="7"/>
  <c r="R51" i="7"/>
  <c r="Q50" i="7"/>
  <c r="AX51" i="7"/>
  <c r="AW50" i="7"/>
  <c r="CL51" i="7"/>
  <c r="CK50" i="7"/>
  <c r="BI50" i="7"/>
  <c r="BJ51" i="7"/>
  <c r="AS50" i="7"/>
  <c r="AT51" i="7"/>
  <c r="AQ95" i="7" s="1"/>
  <c r="L103" i="7" s="1"/>
  <c r="L109" i="7" s="1"/>
  <c r="AP51" i="7"/>
  <c r="AO50" i="7"/>
  <c r="CG50" i="7"/>
  <c r="CH51" i="7"/>
  <c r="CE96" i="7" s="1"/>
  <c r="V104" i="7" s="1"/>
  <c r="V110" i="7" s="1"/>
  <c r="BY50" i="7"/>
  <c r="BZ51" i="7"/>
  <c r="AH51" i="7"/>
  <c r="AG50" i="7"/>
  <c r="BN51" i="7"/>
  <c r="BM50" i="7"/>
  <c r="AC50" i="7"/>
  <c r="AD51" i="7"/>
  <c r="Z51" i="7"/>
  <c r="Y50" i="7"/>
  <c r="CD51" i="7"/>
  <c r="CC50" i="7"/>
  <c r="BF51" i="7"/>
  <c r="BE50" i="7"/>
  <c r="LS94" i="7"/>
  <c r="BL102" i="7" s="1"/>
  <c r="BL108" i="7" s="1"/>
  <c r="LS97" i="7"/>
  <c r="BL105" i="7" s="1"/>
  <c r="BL111" i="7" s="1"/>
  <c r="LS93" i="7"/>
  <c r="BL101" i="7" s="1"/>
  <c r="BL107" i="7" s="1"/>
  <c r="LS95" i="7"/>
  <c r="BL103" i="7" s="1"/>
  <c r="BL109" i="7" s="1"/>
  <c r="LS96" i="7"/>
  <c r="BL104" i="7" s="1"/>
  <c r="BL110" i="7" s="1"/>
  <c r="LY2" i="7"/>
  <c r="LV2" i="7"/>
  <c r="LW2" i="7" s="1"/>
  <c r="AK50" i="7"/>
  <c r="AL51" i="7"/>
  <c r="BV51" i="7"/>
  <c r="BU50" i="7"/>
  <c r="BA50" i="7"/>
  <c r="BB51" i="7"/>
  <c r="U50" i="7"/>
  <c r="V51" i="7"/>
  <c r="EG25" i="7"/>
  <c r="EF24" i="7"/>
  <c r="IW6" i="6"/>
  <c r="IV5" i="6"/>
  <c r="V51" i="6"/>
  <c r="U50" i="6"/>
  <c r="IE9" i="6"/>
  <c r="ID8" i="6"/>
  <c r="E54" i="6"/>
  <c r="F55" i="6"/>
  <c r="Z50" i="6"/>
  <c r="Y49" i="6"/>
  <c r="AG47" i="6"/>
  <c r="AH48" i="6"/>
  <c r="DC31" i="6"/>
  <c r="DB30" i="6"/>
  <c r="AP46" i="6"/>
  <c r="AO45" i="6"/>
  <c r="JO3" i="6"/>
  <c r="JN2" i="6"/>
  <c r="JO2" i="6" s="1"/>
  <c r="HA14" i="6"/>
  <c r="GZ13" i="6"/>
  <c r="GN15" i="6"/>
  <c r="GO16" i="6"/>
  <c r="BF42" i="6"/>
  <c r="BE41" i="6"/>
  <c r="BR39" i="6"/>
  <c r="BQ38" i="6"/>
  <c r="IP6" i="6"/>
  <c r="IQ7" i="6"/>
  <c r="BV38" i="6"/>
  <c r="BU37" i="6"/>
  <c r="EL24" i="6"/>
  <c r="EM25" i="6"/>
  <c r="CD36" i="6"/>
  <c r="CC35" i="6"/>
  <c r="HY10" i="6"/>
  <c r="HX9" i="6"/>
  <c r="GC18" i="6"/>
  <c r="GB17" i="6"/>
  <c r="AL47" i="6"/>
  <c r="AK46" i="6"/>
  <c r="DO29" i="6"/>
  <c r="DN28" i="6"/>
  <c r="HL11" i="6"/>
  <c r="HM12" i="6"/>
  <c r="BB43" i="6"/>
  <c r="BA42" i="6"/>
  <c r="IJ7" i="6"/>
  <c r="IK8" i="6"/>
  <c r="BM39" i="6"/>
  <c r="BN40" i="6"/>
  <c r="BI40" i="6"/>
  <c r="BJ41" i="6"/>
  <c r="J54" i="6"/>
  <c r="I53" i="6"/>
  <c r="FW19" i="6"/>
  <c r="FV18" i="6"/>
  <c r="AW43" i="6"/>
  <c r="AX44" i="6"/>
  <c r="FE22" i="6"/>
  <c r="FD21" i="6"/>
  <c r="R52" i="6"/>
  <c r="Q51" i="6"/>
  <c r="EY23" i="6"/>
  <c r="EX22" i="6"/>
  <c r="GT14" i="6"/>
  <c r="GU15" i="6"/>
  <c r="BY36" i="6"/>
  <c r="BZ37" i="6"/>
  <c r="FP19" i="6"/>
  <c r="FQ20" i="6"/>
  <c r="CQ33" i="6"/>
  <c r="CP32" i="6"/>
  <c r="AS44" i="6"/>
  <c r="AT45" i="6"/>
  <c r="LY96" i="6"/>
  <c r="BM104" i="6" s="1"/>
  <c r="BM110" i="6" s="1"/>
  <c r="LY94" i="6"/>
  <c r="BM102" i="6" s="1"/>
  <c r="BM108" i="6" s="1"/>
  <c r="LY97" i="6"/>
  <c r="BM105" i="6" s="1"/>
  <c r="BM111" i="6" s="1"/>
  <c r="LY95" i="6"/>
  <c r="BM103" i="6" s="1"/>
  <c r="BM109" i="6" s="1"/>
  <c r="LY93" i="6"/>
  <c r="BM101" i="6" s="1"/>
  <c r="BM107" i="6" s="1"/>
  <c r="ME2" i="6"/>
  <c r="MB2" i="6"/>
  <c r="MC2" i="6" s="1"/>
  <c r="HG13" i="6"/>
  <c r="HF12" i="6"/>
  <c r="EA27" i="6"/>
  <c r="DZ26" i="6"/>
  <c r="HR10" i="6"/>
  <c r="HS11" i="6"/>
  <c r="AC48" i="6"/>
  <c r="AD49" i="6"/>
  <c r="EF25" i="6"/>
  <c r="EG26" i="6"/>
  <c r="M52" i="6"/>
  <c r="N53" i="6"/>
  <c r="DI30" i="6"/>
  <c r="DH29" i="6"/>
  <c r="GH16" i="6"/>
  <c r="GI17" i="6"/>
  <c r="JH3" i="6"/>
  <c r="JI4" i="6"/>
  <c r="CH35" i="6"/>
  <c r="CG34" i="6"/>
  <c r="DU28" i="6"/>
  <c r="DT27" i="6"/>
  <c r="CV31" i="6"/>
  <c r="CW32" i="6"/>
  <c r="CK33" i="6"/>
  <c r="CL34" i="6"/>
  <c r="JC5" i="6"/>
  <c r="JB4" i="6"/>
  <c r="FJ20" i="6"/>
  <c r="FK21" i="6"/>
  <c r="ES24" i="6"/>
  <c r="ER23" i="6"/>
  <c r="C130" i="1"/>
  <c r="D13" i="5" s="1"/>
  <c r="J56" i="1"/>
  <c r="F57" i="1"/>
  <c r="V54" i="1"/>
  <c r="CQ36" i="1"/>
  <c r="IQ6" i="9" l="1"/>
  <c r="IP5" i="9"/>
  <c r="IP5" i="8"/>
  <c r="IQ6" i="8"/>
  <c r="GZ12" i="8"/>
  <c r="HA13" i="8"/>
  <c r="GH15" i="8"/>
  <c r="GI16" i="8"/>
  <c r="FQ19" i="8"/>
  <c r="FP18" i="8"/>
  <c r="FJ19" i="8"/>
  <c r="FK20" i="8"/>
  <c r="DZ25" i="8"/>
  <c r="EA26" i="8"/>
  <c r="IV4" i="8"/>
  <c r="IW5" i="8"/>
  <c r="IE8" i="8"/>
  <c r="ID7" i="8"/>
  <c r="HL10" i="8"/>
  <c r="HM11" i="8"/>
  <c r="GO15" i="8"/>
  <c r="GN14" i="8"/>
  <c r="HR9" i="8"/>
  <c r="HS10" i="8"/>
  <c r="IK7" i="8"/>
  <c r="IJ6" i="8"/>
  <c r="DI29" i="8"/>
  <c r="DH28" i="8"/>
  <c r="DT26" i="8"/>
  <c r="DU27" i="8"/>
  <c r="CW31" i="8"/>
  <c r="CV30" i="8"/>
  <c r="GT13" i="8"/>
  <c r="GU14" i="8"/>
  <c r="F54" i="8"/>
  <c r="E53" i="8"/>
  <c r="JB3" i="8"/>
  <c r="JC4" i="8"/>
  <c r="HG12" i="8"/>
  <c r="HF11" i="8"/>
  <c r="M51" i="8"/>
  <c r="N52" i="8"/>
  <c r="JI3" i="8"/>
  <c r="JH2" i="8"/>
  <c r="JI2" i="8" s="1"/>
  <c r="EY22" i="8"/>
  <c r="EX21" i="8"/>
  <c r="GN14" i="7"/>
  <c r="GO15" i="7"/>
  <c r="GI16" i="9"/>
  <c r="GH15" i="9"/>
  <c r="FD20" i="9"/>
  <c r="FE21" i="9"/>
  <c r="HG12" i="9"/>
  <c r="HF11" i="9"/>
  <c r="N52" i="7"/>
  <c r="M51" i="7"/>
  <c r="HR9" i="9"/>
  <c r="HS10" i="9"/>
  <c r="EL23" i="7"/>
  <c r="EM24" i="7"/>
  <c r="HL10" i="9"/>
  <c r="HM11" i="9"/>
  <c r="FQ19" i="9"/>
  <c r="FP18" i="9"/>
  <c r="FW18" i="9"/>
  <c r="FV17" i="9"/>
  <c r="EY22" i="7"/>
  <c r="EX21" i="7"/>
  <c r="HG12" i="7"/>
  <c r="HF11" i="7"/>
  <c r="DC30" i="9"/>
  <c r="DB29" i="9"/>
  <c r="M51" i="9"/>
  <c r="N52" i="9"/>
  <c r="E53" i="9"/>
  <c r="F54" i="9"/>
  <c r="GC17" i="7"/>
  <c r="GB16" i="7"/>
  <c r="JI3" i="9"/>
  <c r="JH2" i="9"/>
  <c r="JI2" i="9" s="1"/>
  <c r="DU27" i="9"/>
  <c r="DT26" i="9"/>
  <c r="ID7" i="7"/>
  <c r="IE8" i="7"/>
  <c r="DB29" i="7"/>
  <c r="DC30" i="7"/>
  <c r="DO28" i="9"/>
  <c r="DN27" i="9"/>
  <c r="EX21" i="9"/>
  <c r="EY22" i="9"/>
  <c r="EF24" i="9"/>
  <c r="EG25" i="9"/>
  <c r="JH2" i="7"/>
  <c r="JI2" i="7" s="1"/>
  <c r="JI3" i="7"/>
  <c r="IK7" i="9"/>
  <c r="IJ6" i="9"/>
  <c r="GI16" i="7"/>
  <c r="GH15" i="7"/>
  <c r="EA26" i="7"/>
  <c r="DZ25" i="7"/>
  <c r="IV4" i="9"/>
  <c r="IW5" i="9"/>
  <c r="J53" i="9"/>
  <c r="I52" i="9"/>
  <c r="HM11" i="7"/>
  <c r="HL10" i="7"/>
  <c r="E53" i="7"/>
  <c r="F54" i="7"/>
  <c r="DI29" i="9"/>
  <c r="DH28" i="9"/>
  <c r="HA13" i="7"/>
  <c r="GZ12" i="7"/>
  <c r="IE8" i="9"/>
  <c r="ID7" i="9"/>
  <c r="IW5" i="7"/>
  <c r="IV4" i="7"/>
  <c r="FJ19" i="7"/>
  <c r="FK20" i="7"/>
  <c r="GO15" i="9"/>
  <c r="GN14" i="9"/>
  <c r="DZ25" i="9"/>
  <c r="EA26" i="9"/>
  <c r="JB3" i="9"/>
  <c r="JC4" i="9"/>
  <c r="CV30" i="7"/>
  <c r="CW31" i="7"/>
  <c r="GT13" i="7"/>
  <c r="GU14" i="7"/>
  <c r="ER22" i="7"/>
  <c r="ES23" i="7"/>
  <c r="GC17" i="9"/>
  <c r="GB16" i="9"/>
  <c r="HY9" i="9"/>
  <c r="HX8" i="9"/>
  <c r="IJ6" i="7"/>
  <c r="IK7" i="7"/>
  <c r="FE21" i="7"/>
  <c r="FD20" i="7"/>
  <c r="CW31" i="9"/>
  <c r="CV30" i="9"/>
  <c r="DU27" i="7"/>
  <c r="DT26" i="7"/>
  <c r="FK20" i="9"/>
  <c r="FJ19" i="9"/>
  <c r="IP5" i="7"/>
  <c r="IQ6" i="7"/>
  <c r="I52" i="7"/>
  <c r="J53" i="7"/>
  <c r="HA13" i="9"/>
  <c r="GZ12" i="9"/>
  <c r="EM24" i="9"/>
  <c r="EL23" i="9"/>
  <c r="DI29" i="7"/>
  <c r="DH28" i="7"/>
  <c r="HY9" i="7"/>
  <c r="HX8" i="7"/>
  <c r="FP18" i="7"/>
  <c r="FQ19" i="7"/>
  <c r="DC29" i="8"/>
  <c r="DB28" i="8"/>
  <c r="FV17" i="7"/>
  <c r="FW18" i="7"/>
  <c r="DN27" i="7"/>
  <c r="DO28" i="7"/>
  <c r="HS10" i="7"/>
  <c r="HR9" i="7"/>
  <c r="GT13" i="9"/>
  <c r="GU14" i="9"/>
  <c r="JC4" i="7"/>
  <c r="JB3" i="7"/>
  <c r="R50" i="9"/>
  <c r="Q49" i="9"/>
  <c r="Y49" i="9"/>
  <c r="Z50" i="9"/>
  <c r="CH50" i="9"/>
  <c r="CG49" i="9"/>
  <c r="BE49" i="9"/>
  <c r="BF50" i="9"/>
  <c r="AP50" i="9"/>
  <c r="AO49" i="9"/>
  <c r="AD50" i="9"/>
  <c r="AC49" i="9"/>
  <c r="CQ49" i="9"/>
  <c r="CM96" i="9" s="1"/>
  <c r="X104" i="9" s="1"/>
  <c r="X110" i="9" s="1"/>
  <c r="CP48" i="9"/>
  <c r="AG49" i="9"/>
  <c r="AH50" i="9"/>
  <c r="AK49" i="9"/>
  <c r="AL50" i="9"/>
  <c r="BZ50" i="9"/>
  <c r="BY49" i="9"/>
  <c r="AX50" i="9"/>
  <c r="AU95" i="9" s="1"/>
  <c r="M103" i="9" s="1"/>
  <c r="M109" i="9" s="1"/>
  <c r="AW49" i="9"/>
  <c r="AT50" i="9"/>
  <c r="AS49" i="9"/>
  <c r="V50" i="9"/>
  <c r="U49" i="9"/>
  <c r="BB50" i="9"/>
  <c r="BA49" i="9"/>
  <c r="CC49" i="9"/>
  <c r="CD50" i="9"/>
  <c r="BV50" i="9"/>
  <c r="BU49" i="9"/>
  <c r="CL50" i="9"/>
  <c r="CI96" i="9" s="1"/>
  <c r="W104" i="9" s="1"/>
  <c r="W110" i="9" s="1"/>
  <c r="CK49" i="9"/>
  <c r="BQ49" i="9"/>
  <c r="BR50" i="9"/>
  <c r="ME96" i="9"/>
  <c r="BN104" i="9" s="1"/>
  <c r="BN110" i="9" s="1"/>
  <c r="ME97" i="9"/>
  <c r="BN105" i="9" s="1"/>
  <c r="BN111" i="9" s="1"/>
  <c r="ME93" i="9"/>
  <c r="BN101" i="9" s="1"/>
  <c r="BN107" i="9" s="1"/>
  <c r="ME94" i="9"/>
  <c r="BN102" i="9" s="1"/>
  <c r="BN108" i="9" s="1"/>
  <c r="ME95" i="9"/>
  <c r="BN103" i="9" s="1"/>
  <c r="BN109" i="9" s="1"/>
  <c r="MK2" i="9"/>
  <c r="MH2" i="9"/>
  <c r="MI2" i="9" s="1"/>
  <c r="BM49" i="9"/>
  <c r="BN50" i="9"/>
  <c r="ER20" i="9"/>
  <c r="ES21" i="9"/>
  <c r="BJ50" i="9"/>
  <c r="BI49" i="9"/>
  <c r="HY8" i="8"/>
  <c r="HX7" i="8"/>
  <c r="J51" i="8"/>
  <c r="I50" i="8"/>
  <c r="FD19" i="8"/>
  <c r="FE20" i="8"/>
  <c r="EM22" i="8"/>
  <c r="EL21" i="8"/>
  <c r="V49" i="8"/>
  <c r="U48" i="8"/>
  <c r="AL49" i="8"/>
  <c r="AK48" i="8"/>
  <c r="BB49" i="8"/>
  <c r="AY95" i="8" s="1"/>
  <c r="N103" i="8" s="1"/>
  <c r="N109" i="8" s="1"/>
  <c r="BA48" i="8"/>
  <c r="AT49" i="8"/>
  <c r="AS48" i="8"/>
  <c r="EG23" i="8"/>
  <c r="EF22" i="8"/>
  <c r="Q48" i="8"/>
  <c r="R49" i="8"/>
  <c r="BJ49" i="8"/>
  <c r="BI48" i="8"/>
  <c r="BZ49" i="8"/>
  <c r="BY48" i="8"/>
  <c r="BU48" i="8"/>
  <c r="BV49" i="8"/>
  <c r="ER20" i="8"/>
  <c r="ES21" i="8"/>
  <c r="CQ48" i="8"/>
  <c r="CP47" i="8"/>
  <c r="AO48" i="8"/>
  <c r="AP49" i="8"/>
  <c r="FV15" i="8"/>
  <c r="FW16" i="8"/>
  <c r="AW48" i="8"/>
  <c r="AX49" i="8"/>
  <c r="CC48" i="8"/>
  <c r="CD49" i="8"/>
  <c r="BR49" i="8"/>
  <c r="BQ48" i="8"/>
  <c r="AD49" i="8"/>
  <c r="AC48" i="8"/>
  <c r="BM48" i="8"/>
  <c r="BN49" i="8"/>
  <c r="AG48" i="8"/>
  <c r="AH49" i="8"/>
  <c r="CK48" i="8"/>
  <c r="CL49" i="8"/>
  <c r="Y48" i="8"/>
  <c r="Z49" i="8"/>
  <c r="GC15" i="8"/>
  <c r="GB14" i="8"/>
  <c r="DO25" i="8"/>
  <c r="DK94" i="8" s="1"/>
  <c r="AB102" i="8" s="1"/>
  <c r="AB108" i="8" s="1"/>
  <c r="DN24" i="8"/>
  <c r="BE48" i="8"/>
  <c r="BF49" i="8"/>
  <c r="LY96" i="8"/>
  <c r="BM104" i="8" s="1"/>
  <c r="BM110" i="8" s="1"/>
  <c r="LY94" i="8"/>
  <c r="BM102" i="8" s="1"/>
  <c r="BM108" i="8" s="1"/>
  <c r="LY97" i="8"/>
  <c r="BM105" i="8" s="1"/>
  <c r="BM111" i="8" s="1"/>
  <c r="LY95" i="8"/>
  <c r="BM103" i="8" s="1"/>
  <c r="BM109" i="8" s="1"/>
  <c r="LY93" i="8"/>
  <c r="BM101" i="8" s="1"/>
  <c r="BM107" i="8" s="1"/>
  <c r="ME2" i="8"/>
  <c r="MB2" i="8"/>
  <c r="MC2" i="8" s="1"/>
  <c r="CH49" i="8"/>
  <c r="CG48" i="8"/>
  <c r="AK49" i="7"/>
  <c r="AL50" i="7"/>
  <c r="Z50" i="7"/>
  <c r="Y49" i="7"/>
  <c r="AH50" i="7"/>
  <c r="AG49" i="7"/>
  <c r="CL50" i="7"/>
  <c r="CI96" i="7" s="1"/>
  <c r="W104" i="7" s="1"/>
  <c r="W110" i="7" s="1"/>
  <c r="CK49" i="7"/>
  <c r="LY97" i="7"/>
  <c r="BM105" i="7" s="1"/>
  <c r="BM111" i="7" s="1"/>
  <c r="LY95" i="7"/>
  <c r="BM103" i="7" s="1"/>
  <c r="BM109" i="7" s="1"/>
  <c r="LY96" i="7"/>
  <c r="BM104" i="7" s="1"/>
  <c r="BM110" i="7" s="1"/>
  <c r="LY93" i="7"/>
  <c r="BM101" i="7" s="1"/>
  <c r="BM107" i="7" s="1"/>
  <c r="LY94" i="7"/>
  <c r="BM102" i="7" s="1"/>
  <c r="BM108" i="7" s="1"/>
  <c r="ME2" i="7"/>
  <c r="MB2" i="7"/>
  <c r="MC2" i="7" s="1"/>
  <c r="BN50" i="7"/>
  <c r="BM49" i="7"/>
  <c r="U49" i="7"/>
  <c r="V50" i="7"/>
  <c r="BA49" i="7"/>
  <c r="BB50" i="7"/>
  <c r="CD50" i="7"/>
  <c r="CC49" i="7"/>
  <c r="CG49" i="7"/>
  <c r="CH50" i="7"/>
  <c r="AS49" i="7"/>
  <c r="AT50" i="7"/>
  <c r="BI49" i="7"/>
  <c r="BJ50" i="7"/>
  <c r="CP48" i="7"/>
  <c r="CQ49" i="7"/>
  <c r="CM96" i="7" s="1"/>
  <c r="X104" i="7" s="1"/>
  <c r="X110" i="7" s="1"/>
  <c r="BF50" i="7"/>
  <c r="BE49" i="7"/>
  <c r="BY49" i="7"/>
  <c r="BZ50" i="7"/>
  <c r="BQ49" i="7"/>
  <c r="BR50" i="7"/>
  <c r="EF23" i="7"/>
  <c r="EG24" i="7"/>
  <c r="BV50" i="7"/>
  <c r="BU49" i="7"/>
  <c r="AC49" i="7"/>
  <c r="AD50" i="7"/>
  <c r="AP50" i="7"/>
  <c r="AO49" i="7"/>
  <c r="AX50" i="7"/>
  <c r="AU95" i="7" s="1"/>
  <c r="M103" i="7" s="1"/>
  <c r="M109" i="7" s="1"/>
  <c r="AW49" i="7"/>
  <c r="R50" i="7"/>
  <c r="Q49" i="7"/>
  <c r="ES23" i="6"/>
  <c r="ER22" i="6"/>
  <c r="CV30" i="6"/>
  <c r="CW31" i="6"/>
  <c r="GH15" i="6"/>
  <c r="GI16" i="6"/>
  <c r="M51" i="6"/>
  <c r="N52" i="6"/>
  <c r="AD48" i="6"/>
  <c r="AC47" i="6"/>
  <c r="ME97" i="6"/>
  <c r="BN105" i="6" s="1"/>
  <c r="BN111" i="6" s="1"/>
  <c r="ME95" i="6"/>
  <c r="BN103" i="6" s="1"/>
  <c r="BN109" i="6" s="1"/>
  <c r="ME93" i="6"/>
  <c r="BN101" i="6" s="1"/>
  <c r="BN107" i="6" s="1"/>
  <c r="ME96" i="6"/>
  <c r="BN104" i="6" s="1"/>
  <c r="BN110" i="6" s="1"/>
  <c r="ME94" i="6"/>
  <c r="BN102" i="6" s="1"/>
  <c r="BN108" i="6" s="1"/>
  <c r="MK2" i="6"/>
  <c r="MH2" i="6"/>
  <c r="MI2" i="6" s="1"/>
  <c r="CQ32" i="6"/>
  <c r="CP31" i="6"/>
  <c r="EY22" i="6"/>
  <c r="EX21" i="6"/>
  <c r="FD20" i="6"/>
  <c r="FE21" i="6"/>
  <c r="FW18" i="6"/>
  <c r="FV17" i="6"/>
  <c r="AK45" i="6"/>
  <c r="AL46" i="6"/>
  <c r="HY9" i="6"/>
  <c r="HX8" i="6"/>
  <c r="BF41" i="6"/>
  <c r="BE40" i="6"/>
  <c r="HA13" i="6"/>
  <c r="GZ12" i="6"/>
  <c r="AP45" i="6"/>
  <c r="AO44" i="6"/>
  <c r="U49" i="6"/>
  <c r="V50" i="6"/>
  <c r="DU27" i="6"/>
  <c r="DT26" i="6"/>
  <c r="DH28" i="6"/>
  <c r="DI29" i="6"/>
  <c r="HF11" i="6"/>
  <c r="HG12" i="6"/>
  <c r="BY35" i="6"/>
  <c r="BZ36" i="6"/>
  <c r="BJ40" i="6"/>
  <c r="BI39" i="6"/>
  <c r="IJ6" i="6"/>
  <c r="IK7" i="6"/>
  <c r="HM11" i="6"/>
  <c r="HL10" i="6"/>
  <c r="EM24" i="6"/>
  <c r="EL23" i="6"/>
  <c r="IQ6" i="6"/>
  <c r="IP5" i="6"/>
  <c r="AG46" i="6"/>
  <c r="AH47" i="6"/>
  <c r="F54" i="6"/>
  <c r="E53" i="6"/>
  <c r="FJ19" i="6"/>
  <c r="FK20" i="6"/>
  <c r="CK32" i="6"/>
  <c r="CL33" i="6"/>
  <c r="JI3" i="6"/>
  <c r="JH2" i="6"/>
  <c r="JI2" i="6" s="1"/>
  <c r="EF24" i="6"/>
  <c r="EG25" i="6"/>
  <c r="HS10" i="6"/>
  <c r="HR9" i="6"/>
  <c r="R51" i="6"/>
  <c r="Q50" i="6"/>
  <c r="J53" i="6"/>
  <c r="I52" i="6"/>
  <c r="BB42" i="6"/>
  <c r="BA41" i="6"/>
  <c r="DO28" i="6"/>
  <c r="DN27" i="6"/>
  <c r="GB16" i="6"/>
  <c r="GC17" i="6"/>
  <c r="CD35" i="6"/>
  <c r="CC34" i="6"/>
  <c r="BV37" i="6"/>
  <c r="BU36" i="6"/>
  <c r="BQ37" i="6"/>
  <c r="BR38" i="6"/>
  <c r="DC30" i="6"/>
  <c r="DB29" i="6"/>
  <c r="Z49" i="6"/>
  <c r="Y48" i="6"/>
  <c r="ID7" i="6"/>
  <c r="IE8" i="6"/>
  <c r="IW5" i="6"/>
  <c r="IV4" i="6"/>
  <c r="JB3" i="6"/>
  <c r="JC4" i="6"/>
  <c r="CH34" i="6"/>
  <c r="CG33" i="6"/>
  <c r="DZ25" i="6"/>
  <c r="EA26" i="6"/>
  <c r="AT44" i="6"/>
  <c r="AS43" i="6"/>
  <c r="FQ19" i="6"/>
  <c r="FP18" i="6"/>
  <c r="GU14" i="6"/>
  <c r="GT13" i="6"/>
  <c r="AX43" i="6"/>
  <c r="AW42" i="6"/>
  <c r="BM38" i="6"/>
  <c r="BN39" i="6"/>
  <c r="GN14" i="6"/>
  <c r="GO15" i="6"/>
  <c r="J55" i="1"/>
  <c r="F56" i="1"/>
  <c r="V53" i="1"/>
  <c r="CQ35" i="1"/>
  <c r="IQ5" i="9" l="1"/>
  <c r="IP4" i="9"/>
  <c r="EX20" i="8"/>
  <c r="EY21" i="8"/>
  <c r="IJ5" i="8"/>
  <c r="IK6" i="8"/>
  <c r="GO14" i="8"/>
  <c r="GN13" i="8"/>
  <c r="IE7" i="8"/>
  <c r="ID6" i="8"/>
  <c r="FQ18" i="8"/>
  <c r="FP17" i="8"/>
  <c r="M50" i="8"/>
  <c r="N51" i="8"/>
  <c r="JC3" i="8"/>
  <c r="JB2" i="8"/>
  <c r="JC2" i="8" s="1"/>
  <c r="GT12" i="8"/>
  <c r="GU13" i="8"/>
  <c r="DT25" i="8"/>
  <c r="DU26" i="8"/>
  <c r="DZ24" i="8"/>
  <c r="EA25" i="8"/>
  <c r="HA12" i="8"/>
  <c r="GZ11" i="8"/>
  <c r="HF10" i="8"/>
  <c r="HG11" i="8"/>
  <c r="F53" i="8"/>
  <c r="E52" i="8"/>
  <c r="CV29" i="8"/>
  <c r="CW30" i="8"/>
  <c r="DI28" i="8"/>
  <c r="DH27" i="8"/>
  <c r="HR8" i="8"/>
  <c r="HS9" i="8"/>
  <c r="HL9" i="8"/>
  <c r="HM10" i="8"/>
  <c r="IV3" i="8"/>
  <c r="IW4" i="8"/>
  <c r="FK19" i="8"/>
  <c r="FJ18" i="8"/>
  <c r="GI15" i="8"/>
  <c r="GH14" i="8"/>
  <c r="IP4" i="8"/>
  <c r="IQ5" i="8"/>
  <c r="JB2" i="7"/>
  <c r="JC2" i="7" s="1"/>
  <c r="JC3" i="7"/>
  <c r="HR8" i="7"/>
  <c r="HS9" i="7"/>
  <c r="DH27" i="7"/>
  <c r="DI28" i="7"/>
  <c r="GZ11" i="9"/>
  <c r="HA12" i="9"/>
  <c r="DT25" i="7"/>
  <c r="DU26" i="7"/>
  <c r="FE20" i="7"/>
  <c r="FD19" i="7"/>
  <c r="HX7" i="9"/>
  <c r="HY8" i="9"/>
  <c r="ID6" i="9"/>
  <c r="IE7" i="9"/>
  <c r="DI28" i="9"/>
  <c r="DH27" i="9"/>
  <c r="HL9" i="7"/>
  <c r="HM10" i="7"/>
  <c r="GH14" i="7"/>
  <c r="GI15" i="7"/>
  <c r="DU26" i="9"/>
  <c r="DT25" i="9"/>
  <c r="GC16" i="7"/>
  <c r="GB15" i="7"/>
  <c r="HG11" i="7"/>
  <c r="HF10" i="7"/>
  <c r="FV16" i="9"/>
  <c r="FW17" i="9"/>
  <c r="HG11" i="9"/>
  <c r="HF10" i="9"/>
  <c r="GH14" i="9"/>
  <c r="GI15" i="9"/>
  <c r="FW17" i="7"/>
  <c r="FV16" i="7"/>
  <c r="FP17" i="7"/>
  <c r="FQ18" i="7"/>
  <c r="IP4" i="7"/>
  <c r="IQ5" i="7"/>
  <c r="ES22" i="7"/>
  <c r="ER21" i="7"/>
  <c r="CV29" i="7"/>
  <c r="CW30" i="7"/>
  <c r="DZ24" i="9"/>
  <c r="EA25" i="9"/>
  <c r="FJ18" i="7"/>
  <c r="FK19" i="7"/>
  <c r="IV3" i="9"/>
  <c r="IW4" i="9"/>
  <c r="EX20" i="9"/>
  <c r="EY21" i="9"/>
  <c r="DC29" i="7"/>
  <c r="DB28" i="7"/>
  <c r="M50" i="9"/>
  <c r="N51" i="9"/>
  <c r="HL9" i="9"/>
  <c r="HM10" i="9"/>
  <c r="HR8" i="9"/>
  <c r="HS9" i="9"/>
  <c r="DC28" i="8"/>
  <c r="DB27" i="8"/>
  <c r="HY8" i="7"/>
  <c r="HX7" i="7"/>
  <c r="EM23" i="9"/>
  <c r="EL22" i="9"/>
  <c r="FJ18" i="9"/>
  <c r="FK19" i="9"/>
  <c r="CW30" i="9"/>
  <c r="CV29" i="9"/>
  <c r="GC16" i="9"/>
  <c r="GB15" i="9"/>
  <c r="GO14" i="9"/>
  <c r="GN13" i="9"/>
  <c r="IW4" i="7"/>
  <c r="IV3" i="7"/>
  <c r="HA12" i="7"/>
  <c r="GZ11" i="7"/>
  <c r="J52" i="9"/>
  <c r="I51" i="9"/>
  <c r="EA25" i="7"/>
  <c r="DZ24" i="7"/>
  <c r="IK6" i="9"/>
  <c r="IJ5" i="9"/>
  <c r="DO27" i="9"/>
  <c r="DN26" i="9"/>
  <c r="DC29" i="9"/>
  <c r="DB28" i="9"/>
  <c r="EX20" i="7"/>
  <c r="EY21" i="7"/>
  <c r="FP17" i="9"/>
  <c r="FQ18" i="9"/>
  <c r="M50" i="7"/>
  <c r="N51" i="7"/>
  <c r="GU13" i="9"/>
  <c r="GT12" i="9"/>
  <c r="DN26" i="7"/>
  <c r="DO27" i="7"/>
  <c r="J52" i="7"/>
  <c r="I51" i="7"/>
  <c r="IJ5" i="7"/>
  <c r="IK6" i="7"/>
  <c r="GT12" i="7"/>
  <c r="GU13" i="7"/>
  <c r="JB2" i="9"/>
  <c r="JC2" i="9" s="1"/>
  <c r="JC3" i="9"/>
  <c r="E52" i="7"/>
  <c r="F53" i="7"/>
  <c r="EG24" i="9"/>
  <c r="EF23" i="9"/>
  <c r="IE7" i="7"/>
  <c r="ID6" i="7"/>
  <c r="F53" i="9"/>
  <c r="E52" i="9"/>
  <c r="EL22" i="7"/>
  <c r="EM23" i="7"/>
  <c r="FE20" i="9"/>
  <c r="FD19" i="9"/>
  <c r="GO14" i="7"/>
  <c r="GN13" i="7"/>
  <c r="BJ49" i="9"/>
  <c r="BI48" i="9"/>
  <c r="MK96" i="9"/>
  <c r="BO104" i="9" s="1"/>
  <c r="BO110" i="9" s="1"/>
  <c r="MK97" i="9"/>
  <c r="BO105" i="9" s="1"/>
  <c r="BO111" i="9" s="1"/>
  <c r="MK93" i="9"/>
  <c r="BO101" i="9" s="1"/>
  <c r="BO107" i="9" s="1"/>
  <c r="MK94" i="9"/>
  <c r="BO102" i="9" s="1"/>
  <c r="BO108" i="9" s="1"/>
  <c r="MK95" i="9"/>
  <c r="BO103" i="9" s="1"/>
  <c r="BO109" i="9" s="1"/>
  <c r="MQ2" i="9"/>
  <c r="MN2" i="9"/>
  <c r="MO2" i="9" s="1"/>
  <c r="BU48" i="9"/>
  <c r="BV49" i="9"/>
  <c r="V49" i="9"/>
  <c r="U48" i="9"/>
  <c r="BZ49" i="9"/>
  <c r="BY48" i="9"/>
  <c r="AD49" i="9"/>
  <c r="AC48" i="9"/>
  <c r="CH49" i="9"/>
  <c r="CG48" i="9"/>
  <c r="AG48" i="9"/>
  <c r="AH49" i="9"/>
  <c r="BE48" i="9"/>
  <c r="BF49" i="9"/>
  <c r="Y48" i="9"/>
  <c r="Z49" i="9"/>
  <c r="BM48" i="9"/>
  <c r="BN49" i="9"/>
  <c r="CK48" i="9"/>
  <c r="CL49" i="9"/>
  <c r="BB49" i="9"/>
  <c r="AY95" i="9" s="1"/>
  <c r="N103" i="9" s="1"/>
  <c r="N109" i="9" s="1"/>
  <c r="BA48" i="9"/>
  <c r="AT49" i="9"/>
  <c r="AS48" i="9"/>
  <c r="AW48" i="9"/>
  <c r="AX49" i="9"/>
  <c r="CQ48" i="9"/>
  <c r="CP47" i="9"/>
  <c r="AO48" i="9"/>
  <c r="AP49" i="9"/>
  <c r="Q48" i="9"/>
  <c r="R49" i="9"/>
  <c r="ES20" i="9"/>
  <c r="EO94" i="9" s="1"/>
  <c r="AG102" i="9" s="1"/>
  <c r="AG108" i="9" s="1"/>
  <c r="ER19" i="9"/>
  <c r="BR49" i="9"/>
  <c r="BQ48" i="9"/>
  <c r="CC48" i="9"/>
  <c r="CD49" i="9"/>
  <c r="AL49" i="9"/>
  <c r="AK48" i="9"/>
  <c r="I49" i="8"/>
  <c r="J50" i="8"/>
  <c r="G94" i="8" s="1"/>
  <c r="C102" i="8" s="1"/>
  <c r="C108" i="8" s="1"/>
  <c r="HY7" i="8"/>
  <c r="HX6" i="8"/>
  <c r="FE19" i="8"/>
  <c r="FD18" i="8"/>
  <c r="DO24" i="8"/>
  <c r="DN23" i="8"/>
  <c r="AD48" i="8"/>
  <c r="AC47" i="8"/>
  <c r="BJ48" i="8"/>
  <c r="BI47" i="8"/>
  <c r="EF21" i="8"/>
  <c r="EG22" i="8"/>
  <c r="EC94" i="8" s="1"/>
  <c r="AE102" i="8" s="1"/>
  <c r="AE108" i="8" s="1"/>
  <c r="BA47" i="8"/>
  <c r="BB48" i="8"/>
  <c r="BM47" i="8"/>
  <c r="BN48" i="8"/>
  <c r="CD48" i="8"/>
  <c r="CC47" i="8"/>
  <c r="AP48" i="8"/>
  <c r="AO47" i="8"/>
  <c r="BV48" i="8"/>
  <c r="BU47" i="8"/>
  <c r="R48" i="8"/>
  <c r="O94" i="8" s="1"/>
  <c r="E102" i="8" s="1"/>
  <c r="E108" i="8" s="1"/>
  <c r="Q47" i="8"/>
  <c r="ME97" i="8"/>
  <c r="BN105" i="8" s="1"/>
  <c r="BN111" i="8" s="1"/>
  <c r="ME95" i="8"/>
  <c r="BN103" i="8" s="1"/>
  <c r="BN109" i="8" s="1"/>
  <c r="ME96" i="8"/>
  <c r="BN104" i="8" s="1"/>
  <c r="BN110" i="8" s="1"/>
  <c r="ME93" i="8"/>
  <c r="BN101" i="8" s="1"/>
  <c r="BN107" i="8" s="1"/>
  <c r="ME94" i="8"/>
  <c r="BN102" i="8" s="1"/>
  <c r="BN108" i="8" s="1"/>
  <c r="MK2" i="8"/>
  <c r="MH2" i="8"/>
  <c r="MI2" i="8" s="1"/>
  <c r="GC14" i="8"/>
  <c r="FY94" i="8" s="1"/>
  <c r="AM102" i="8" s="1"/>
  <c r="AM108" i="8" s="1"/>
  <c r="GB13" i="8"/>
  <c r="BQ47" i="8"/>
  <c r="BR48" i="8"/>
  <c r="CQ47" i="8"/>
  <c r="CP46" i="8"/>
  <c r="BY47" i="8"/>
  <c r="BZ48" i="8"/>
  <c r="AS47" i="8"/>
  <c r="AT48" i="8"/>
  <c r="AK47" i="8"/>
  <c r="AL48" i="8"/>
  <c r="V48" i="8"/>
  <c r="U47" i="8"/>
  <c r="EL20" i="8"/>
  <c r="EM21" i="8"/>
  <c r="EI94" i="8" s="1"/>
  <c r="AF102" i="8" s="1"/>
  <c r="AF108" i="8" s="1"/>
  <c r="CH48" i="8"/>
  <c r="CG47" i="8"/>
  <c r="BE47" i="8"/>
  <c r="BF48" i="8"/>
  <c r="BC95" i="8" s="1"/>
  <c r="O103" i="8" s="1"/>
  <c r="O109" i="8" s="1"/>
  <c r="Y47" i="8"/>
  <c r="Z48" i="8"/>
  <c r="CK47" i="8"/>
  <c r="CL48" i="8"/>
  <c r="AG47" i="8"/>
  <c r="AH48" i="8"/>
  <c r="AX48" i="8"/>
  <c r="AW47" i="8"/>
  <c r="FW15" i="8"/>
  <c r="FS94" i="8" s="1"/>
  <c r="AL102" i="8" s="1"/>
  <c r="AL108" i="8" s="1"/>
  <c r="FV14" i="8"/>
  <c r="ES20" i="8"/>
  <c r="EO94" i="8" s="1"/>
  <c r="AG102" i="8" s="1"/>
  <c r="AG108" i="8" s="1"/>
  <c r="ER19" i="8"/>
  <c r="BU48" i="7"/>
  <c r="BV49" i="7"/>
  <c r="BE48" i="7"/>
  <c r="BF49" i="7"/>
  <c r="CQ48" i="7"/>
  <c r="CP47" i="7"/>
  <c r="CH49" i="7"/>
  <c r="CG48" i="7"/>
  <c r="BM48" i="7"/>
  <c r="BN49" i="7"/>
  <c r="AL49" i="7"/>
  <c r="AK48" i="7"/>
  <c r="V49" i="7"/>
  <c r="U48" i="7"/>
  <c r="CK48" i="7"/>
  <c r="CL49" i="7"/>
  <c r="Y48" i="7"/>
  <c r="Z49" i="7"/>
  <c r="BR49" i="7"/>
  <c r="BQ48" i="7"/>
  <c r="BJ49" i="7"/>
  <c r="BI48" i="7"/>
  <c r="Q48" i="7"/>
  <c r="R49" i="7"/>
  <c r="BB49" i="7"/>
  <c r="AY95" i="7" s="1"/>
  <c r="N103" i="7" s="1"/>
  <c r="N109" i="7" s="1"/>
  <c r="BA48" i="7"/>
  <c r="AG48" i="7"/>
  <c r="AH49" i="7"/>
  <c r="AW48" i="7"/>
  <c r="AX49" i="7"/>
  <c r="AO48" i="7"/>
  <c r="AP49" i="7"/>
  <c r="ME93" i="7"/>
  <c r="BN101" i="7" s="1"/>
  <c r="BN107" i="7" s="1"/>
  <c r="ME97" i="7"/>
  <c r="BN105" i="7" s="1"/>
  <c r="BN111" i="7" s="1"/>
  <c r="ME96" i="7"/>
  <c r="BN104" i="7" s="1"/>
  <c r="BN110" i="7" s="1"/>
  <c r="ME95" i="7"/>
  <c r="BN103" i="7" s="1"/>
  <c r="BN109" i="7" s="1"/>
  <c r="ME94" i="7"/>
  <c r="BN102" i="7" s="1"/>
  <c r="BN108" i="7" s="1"/>
  <c r="MK2" i="7"/>
  <c r="MH2" i="7"/>
  <c r="MI2" i="7" s="1"/>
  <c r="CC48" i="7"/>
  <c r="CD49" i="7"/>
  <c r="AD49" i="7"/>
  <c r="AC48" i="7"/>
  <c r="EF22" i="7"/>
  <c r="EG23" i="7"/>
  <c r="BZ49" i="7"/>
  <c r="BY48" i="7"/>
  <c r="AT49" i="7"/>
  <c r="AS48" i="7"/>
  <c r="GU13" i="6"/>
  <c r="GT12" i="6"/>
  <c r="BN38" i="6"/>
  <c r="BM37" i="6"/>
  <c r="BQ36" i="6"/>
  <c r="BR37" i="6"/>
  <c r="FK19" i="6"/>
  <c r="FJ18" i="6"/>
  <c r="AH46" i="6"/>
  <c r="AG45" i="6"/>
  <c r="IK6" i="6"/>
  <c r="IJ5" i="6"/>
  <c r="BZ35" i="6"/>
  <c r="BY34" i="6"/>
  <c r="DI28" i="6"/>
  <c r="DH27" i="6"/>
  <c r="U48" i="6"/>
  <c r="V49" i="6"/>
  <c r="MK97" i="6"/>
  <c r="BO105" i="6" s="1"/>
  <c r="BO111" i="6" s="1"/>
  <c r="MK95" i="6"/>
  <c r="BO103" i="6" s="1"/>
  <c r="BO109" i="6" s="1"/>
  <c r="MK93" i="6"/>
  <c r="BO101" i="6" s="1"/>
  <c r="BO107" i="6" s="1"/>
  <c r="MK96" i="6"/>
  <c r="BO104" i="6" s="1"/>
  <c r="BO110" i="6" s="1"/>
  <c r="MK94" i="6"/>
  <c r="BO102" i="6" s="1"/>
  <c r="BO108" i="6" s="1"/>
  <c r="MQ2" i="6"/>
  <c r="MN2" i="6"/>
  <c r="MO2" i="6" s="1"/>
  <c r="AX42" i="6"/>
  <c r="AW41" i="6"/>
  <c r="FQ18" i="6"/>
  <c r="FP17" i="6"/>
  <c r="DB28" i="6"/>
  <c r="DC29" i="6"/>
  <c r="BV36" i="6"/>
  <c r="BU35" i="6"/>
  <c r="BA40" i="6"/>
  <c r="BB41" i="6"/>
  <c r="R50" i="6"/>
  <c r="Q49" i="6"/>
  <c r="E52" i="6"/>
  <c r="F53" i="6"/>
  <c r="IQ5" i="6"/>
  <c r="IP4" i="6"/>
  <c r="HM10" i="6"/>
  <c r="HL9" i="6"/>
  <c r="BJ39" i="6"/>
  <c r="BI38" i="6"/>
  <c r="DT25" i="6"/>
  <c r="DU26" i="6"/>
  <c r="AO43" i="6"/>
  <c r="AP44" i="6"/>
  <c r="BE39" i="6"/>
  <c r="BF40" i="6"/>
  <c r="CP30" i="6"/>
  <c r="CQ31" i="6"/>
  <c r="N51" i="6"/>
  <c r="M50" i="6"/>
  <c r="CW30" i="6"/>
  <c r="CV29" i="6"/>
  <c r="GO14" i="6"/>
  <c r="GN13" i="6"/>
  <c r="DZ24" i="6"/>
  <c r="EA25" i="6"/>
  <c r="JC3" i="6"/>
  <c r="JB2" i="6"/>
  <c r="JC2" i="6" s="1"/>
  <c r="ID6" i="6"/>
  <c r="IE7" i="6"/>
  <c r="GB15" i="6"/>
  <c r="GC16" i="6"/>
  <c r="EG24" i="6"/>
  <c r="EF23" i="6"/>
  <c r="CL32" i="6"/>
  <c r="CK31" i="6"/>
  <c r="HF10" i="6"/>
  <c r="HG11" i="6"/>
  <c r="AK44" i="6"/>
  <c r="AL45" i="6"/>
  <c r="FD19" i="6"/>
  <c r="FE20" i="6"/>
  <c r="AD47" i="6"/>
  <c r="AC46" i="6"/>
  <c r="ES22" i="6"/>
  <c r="ER21" i="6"/>
  <c r="AT43" i="6"/>
  <c r="AS42" i="6"/>
  <c r="CH33" i="6"/>
  <c r="CG32" i="6"/>
  <c r="IV3" i="6"/>
  <c r="IW4" i="6"/>
  <c r="Y47" i="6"/>
  <c r="Z48" i="6"/>
  <c r="CC33" i="6"/>
  <c r="CD34" i="6"/>
  <c r="DO27" i="6"/>
  <c r="DN26" i="6"/>
  <c r="J52" i="6"/>
  <c r="I51" i="6"/>
  <c r="HS9" i="6"/>
  <c r="HR8" i="6"/>
  <c r="EM23" i="6"/>
  <c r="EL22" i="6"/>
  <c r="GZ11" i="6"/>
  <c r="HA12" i="6"/>
  <c r="HX7" i="6"/>
  <c r="HY8" i="6"/>
  <c r="FV16" i="6"/>
  <c r="FW17" i="6"/>
  <c r="EX20" i="6"/>
  <c r="EY21" i="6"/>
  <c r="GH14" i="6"/>
  <c r="GI15" i="6"/>
  <c r="J54" i="1"/>
  <c r="F55" i="1"/>
  <c r="V52" i="1"/>
  <c r="CQ34" i="1"/>
  <c r="IP3" i="9" l="1"/>
  <c r="IQ4" i="9"/>
  <c r="GH13" i="8"/>
  <c r="GI14" i="8"/>
  <c r="IE6" i="8"/>
  <c r="ID5" i="8"/>
  <c r="IW3" i="8"/>
  <c r="IV2" i="8"/>
  <c r="IW2" i="8" s="1"/>
  <c r="IS94" i="8" s="1"/>
  <c r="AY102" i="8" s="1"/>
  <c r="AY108" i="8" s="1"/>
  <c r="HR7" i="8"/>
  <c r="HS8" i="8"/>
  <c r="CW29" i="8"/>
  <c r="CV28" i="8"/>
  <c r="HF9" i="8"/>
  <c r="HG10" i="8"/>
  <c r="EA24" i="8"/>
  <c r="DZ23" i="8"/>
  <c r="GT11" i="8"/>
  <c r="GU12" i="8"/>
  <c r="N50" i="8"/>
  <c r="M49" i="8"/>
  <c r="IK5" i="8"/>
  <c r="IJ4" i="8"/>
  <c r="FJ17" i="8"/>
  <c r="FK18" i="8"/>
  <c r="DH26" i="8"/>
  <c r="DI27" i="8"/>
  <c r="E51" i="8"/>
  <c r="F52" i="8"/>
  <c r="HA11" i="8"/>
  <c r="GZ10" i="8"/>
  <c r="FP16" i="8"/>
  <c r="FQ17" i="8"/>
  <c r="GN12" i="8"/>
  <c r="GO13" i="8"/>
  <c r="IP3" i="8"/>
  <c r="IQ4" i="8"/>
  <c r="HL8" i="8"/>
  <c r="HM9" i="8"/>
  <c r="DT24" i="8"/>
  <c r="DU25" i="8"/>
  <c r="EY20" i="8"/>
  <c r="EX19" i="8"/>
  <c r="GN12" i="7"/>
  <c r="GO13" i="7"/>
  <c r="IE6" i="7"/>
  <c r="ID5" i="7"/>
  <c r="J51" i="7"/>
  <c r="I50" i="7"/>
  <c r="GU12" i="9"/>
  <c r="GT11" i="9"/>
  <c r="DB27" i="9"/>
  <c r="DC28" i="9"/>
  <c r="IJ4" i="9"/>
  <c r="IK5" i="9"/>
  <c r="I50" i="9"/>
  <c r="J51" i="9"/>
  <c r="IW3" i="7"/>
  <c r="IV2" i="7"/>
  <c r="IW2" i="7" s="1"/>
  <c r="IS94" i="7" s="1"/>
  <c r="AY102" i="7" s="1"/>
  <c r="AY108" i="7" s="1"/>
  <c r="GC15" i="9"/>
  <c r="GB14" i="9"/>
  <c r="HY7" i="7"/>
  <c r="HX6" i="7"/>
  <c r="FW16" i="7"/>
  <c r="FV15" i="7"/>
  <c r="HF9" i="9"/>
  <c r="HG10" i="9"/>
  <c r="HF9" i="7"/>
  <c r="HG10" i="7"/>
  <c r="DT24" i="9"/>
  <c r="DU25" i="9"/>
  <c r="FE19" i="7"/>
  <c r="FD18" i="7"/>
  <c r="EL21" i="7"/>
  <c r="EM22" i="7"/>
  <c r="E51" i="7"/>
  <c r="F52" i="7"/>
  <c r="GU12" i="7"/>
  <c r="GT11" i="7"/>
  <c r="FQ17" i="9"/>
  <c r="FP16" i="9"/>
  <c r="FJ17" i="9"/>
  <c r="FK18" i="9"/>
  <c r="HS8" i="9"/>
  <c r="HR7" i="9"/>
  <c r="M49" i="9"/>
  <c r="N50" i="9"/>
  <c r="EY20" i="9"/>
  <c r="EX19" i="9"/>
  <c r="FJ17" i="7"/>
  <c r="FK18" i="7"/>
  <c r="CV28" i="7"/>
  <c r="CW29" i="7"/>
  <c r="IQ4" i="7"/>
  <c r="IP3" i="7"/>
  <c r="HM9" i="7"/>
  <c r="HL8" i="7"/>
  <c r="IE6" i="9"/>
  <c r="ID5" i="9"/>
  <c r="GZ10" i="9"/>
  <c r="HA11" i="9"/>
  <c r="HS8" i="7"/>
  <c r="HR7" i="7"/>
  <c r="FE19" i="9"/>
  <c r="FD18" i="9"/>
  <c r="E51" i="9"/>
  <c r="F52" i="9"/>
  <c r="EG23" i="9"/>
  <c r="EF22" i="9"/>
  <c r="DN25" i="9"/>
  <c r="DO26" i="9"/>
  <c r="DZ23" i="7"/>
  <c r="EA24" i="7"/>
  <c r="GZ10" i="7"/>
  <c r="HA11" i="7"/>
  <c r="GN12" i="9"/>
  <c r="GO13" i="9"/>
  <c r="CW29" i="9"/>
  <c r="CV28" i="9"/>
  <c r="EL21" i="9"/>
  <c r="EM22" i="9"/>
  <c r="DB26" i="8"/>
  <c r="DC27" i="8"/>
  <c r="CY94" i="8" s="1"/>
  <c r="Z102" i="8" s="1"/>
  <c r="Z108" i="8" s="1"/>
  <c r="DB27" i="7"/>
  <c r="DC28" i="7"/>
  <c r="ES21" i="7"/>
  <c r="ER20" i="7"/>
  <c r="GB14" i="7"/>
  <c r="GC15" i="7"/>
  <c r="DI27" i="9"/>
  <c r="DH26" i="9"/>
  <c r="IJ4" i="7"/>
  <c r="IK5" i="7"/>
  <c r="DN25" i="7"/>
  <c r="DO26" i="7"/>
  <c r="M49" i="7"/>
  <c r="N50" i="7"/>
  <c r="EY20" i="7"/>
  <c r="EX19" i="7"/>
  <c r="HL8" i="9"/>
  <c r="HM9" i="9"/>
  <c r="IW3" i="9"/>
  <c r="IV2" i="9"/>
  <c r="IW2" i="9" s="1"/>
  <c r="IS94" i="9" s="1"/>
  <c r="AY102" i="9" s="1"/>
  <c r="AY108" i="9" s="1"/>
  <c r="EA24" i="9"/>
  <c r="DZ23" i="9"/>
  <c r="FQ17" i="7"/>
  <c r="FP16" i="7"/>
  <c r="GH13" i="9"/>
  <c r="GI14" i="9"/>
  <c r="FW16" i="9"/>
  <c r="FV15" i="9"/>
  <c r="GH13" i="7"/>
  <c r="GI14" i="7"/>
  <c r="HY7" i="9"/>
  <c r="HX6" i="9"/>
  <c r="DU25" i="7"/>
  <c r="DT24" i="7"/>
  <c r="DH26" i="7"/>
  <c r="DI27" i="7"/>
  <c r="BR48" i="9"/>
  <c r="BQ47" i="9"/>
  <c r="AS47" i="9"/>
  <c r="AT48" i="9"/>
  <c r="BU47" i="9"/>
  <c r="BV48" i="9"/>
  <c r="BI47" i="9"/>
  <c r="BJ48" i="9"/>
  <c r="CD48" i="9"/>
  <c r="CC47" i="9"/>
  <c r="AP48" i="9"/>
  <c r="AO47" i="9"/>
  <c r="CL48" i="9"/>
  <c r="CK47" i="9"/>
  <c r="BF48" i="9"/>
  <c r="BC95" i="9" s="1"/>
  <c r="O103" i="9" s="1"/>
  <c r="O109" i="9" s="1"/>
  <c r="BE47" i="9"/>
  <c r="AG47" i="9"/>
  <c r="AH48" i="9"/>
  <c r="AD48" i="9"/>
  <c r="AC47" i="9"/>
  <c r="AL48" i="9"/>
  <c r="AK47" i="9"/>
  <c r="ES19" i="9"/>
  <c r="ER18" i="9"/>
  <c r="CQ47" i="9"/>
  <c r="CP46" i="9"/>
  <c r="BB48" i="9"/>
  <c r="BA47" i="9"/>
  <c r="MQ97" i="9"/>
  <c r="BP105" i="9" s="1"/>
  <c r="BP111" i="9" s="1"/>
  <c r="MQ95" i="9"/>
  <c r="BP103" i="9" s="1"/>
  <c r="BP109" i="9" s="1"/>
  <c r="MQ96" i="9"/>
  <c r="BP104" i="9" s="1"/>
  <c r="BP110" i="9" s="1"/>
  <c r="MQ94" i="9"/>
  <c r="BP102" i="9" s="1"/>
  <c r="BP108" i="9" s="1"/>
  <c r="MQ93" i="9"/>
  <c r="BP101" i="9" s="1"/>
  <c r="BP107" i="9" s="1"/>
  <c r="MW2" i="9"/>
  <c r="MT2" i="9"/>
  <c r="MU2" i="9" s="1"/>
  <c r="R48" i="9"/>
  <c r="O94" i="9" s="1"/>
  <c r="E102" i="9" s="1"/>
  <c r="E108" i="9" s="1"/>
  <c r="Q47" i="9"/>
  <c r="AX48" i="9"/>
  <c r="AW47" i="9"/>
  <c r="BM47" i="9"/>
  <c r="BN48" i="9"/>
  <c r="Z48" i="9"/>
  <c r="Y47" i="9"/>
  <c r="CG47" i="9"/>
  <c r="CH48" i="9"/>
  <c r="BY47" i="9"/>
  <c r="BZ48" i="9"/>
  <c r="V48" i="9"/>
  <c r="U47" i="9"/>
  <c r="HY6" i="8"/>
  <c r="HU94" i="8" s="1"/>
  <c r="AU102" i="8" s="1"/>
  <c r="AU108" i="8" s="1"/>
  <c r="HX5" i="8"/>
  <c r="FD17" i="8"/>
  <c r="FE18" i="8"/>
  <c r="FA94" i="8" s="1"/>
  <c r="AI102" i="8" s="1"/>
  <c r="AI108" i="8" s="1"/>
  <c r="I48" i="8"/>
  <c r="J49" i="8"/>
  <c r="DO23" i="8"/>
  <c r="DN22" i="8"/>
  <c r="BQ46" i="8"/>
  <c r="BR47" i="8"/>
  <c r="R47" i="8"/>
  <c r="Q46" i="8"/>
  <c r="AP47" i="8"/>
  <c r="AO46" i="8"/>
  <c r="FW14" i="8"/>
  <c r="FV13" i="8"/>
  <c r="EF20" i="8"/>
  <c r="EG21" i="8"/>
  <c r="AT47" i="8"/>
  <c r="AS46" i="8"/>
  <c r="CL47" i="8"/>
  <c r="CK46" i="8"/>
  <c r="Z47" i="8"/>
  <c r="Y46" i="8"/>
  <c r="BF47" i="8"/>
  <c r="BE46" i="8"/>
  <c r="EM20" i="8"/>
  <c r="EL19" i="8"/>
  <c r="AK46" i="8"/>
  <c r="AL47" i="8"/>
  <c r="BZ47" i="8"/>
  <c r="BY46" i="8"/>
  <c r="MK97" i="8"/>
  <c r="BO105" i="8" s="1"/>
  <c r="BO111" i="8" s="1"/>
  <c r="MK95" i="8"/>
  <c r="BO103" i="8" s="1"/>
  <c r="BO109" i="8" s="1"/>
  <c r="MK93" i="8"/>
  <c r="BO101" i="8" s="1"/>
  <c r="BO107" i="8" s="1"/>
  <c r="MK96" i="8"/>
  <c r="BO104" i="8" s="1"/>
  <c r="BO110" i="8" s="1"/>
  <c r="MK94" i="8"/>
  <c r="BO102" i="8" s="1"/>
  <c r="BO108" i="8" s="1"/>
  <c r="MQ2" i="8"/>
  <c r="MN2" i="8"/>
  <c r="MO2" i="8" s="1"/>
  <c r="CD47" i="8"/>
  <c r="CC46" i="8"/>
  <c r="BI46" i="8"/>
  <c r="BJ47" i="8"/>
  <c r="BG95" i="8" s="1"/>
  <c r="P103" i="8" s="1"/>
  <c r="P109" i="8" s="1"/>
  <c r="AD47" i="8"/>
  <c r="AC46" i="8"/>
  <c r="AH47" i="8"/>
  <c r="AG46" i="8"/>
  <c r="BV47" i="8"/>
  <c r="BU46" i="8"/>
  <c r="ES19" i="8"/>
  <c r="ER18" i="8"/>
  <c r="AX47" i="8"/>
  <c r="AW46" i="8"/>
  <c r="CH47" i="8"/>
  <c r="CG46" i="8"/>
  <c r="V47" i="8"/>
  <c r="S94" i="8" s="1"/>
  <c r="F102" i="8" s="1"/>
  <c r="F108" i="8" s="1"/>
  <c r="U46" i="8"/>
  <c r="CQ46" i="8"/>
  <c r="CP45" i="8"/>
  <c r="GB12" i="8"/>
  <c r="GC13" i="8"/>
  <c r="BN47" i="8"/>
  <c r="BM46" i="8"/>
  <c r="BB47" i="8"/>
  <c r="BA46" i="8"/>
  <c r="EG22" i="7"/>
  <c r="EC94" i="7" s="1"/>
  <c r="AE102" i="7" s="1"/>
  <c r="AE108" i="7" s="1"/>
  <c r="EF21" i="7"/>
  <c r="MK96" i="7"/>
  <c r="BO104" i="7" s="1"/>
  <c r="BO110" i="7" s="1"/>
  <c r="MK97" i="7"/>
  <c r="BO105" i="7" s="1"/>
  <c r="BO111" i="7" s="1"/>
  <c r="MK95" i="7"/>
  <c r="BO103" i="7" s="1"/>
  <c r="BO109" i="7" s="1"/>
  <c r="MK94" i="7"/>
  <c r="BO102" i="7" s="1"/>
  <c r="BO108" i="7" s="1"/>
  <c r="MK93" i="7"/>
  <c r="BO101" i="7" s="1"/>
  <c r="BO107" i="7" s="1"/>
  <c r="MQ2" i="7"/>
  <c r="MN2" i="7"/>
  <c r="MO2" i="7" s="1"/>
  <c r="BR48" i="7"/>
  <c r="BQ47" i="7"/>
  <c r="V48" i="7"/>
  <c r="U47" i="7"/>
  <c r="CQ47" i="7"/>
  <c r="CP46" i="7"/>
  <c r="AT48" i="7"/>
  <c r="AS47" i="7"/>
  <c r="BZ48" i="7"/>
  <c r="BY47" i="7"/>
  <c r="AW47" i="7"/>
  <c r="AX48" i="7"/>
  <c r="Q47" i="7"/>
  <c r="R48" i="7"/>
  <c r="O94" i="7" s="1"/>
  <c r="E102" i="7" s="1"/>
  <c r="E108" i="7" s="1"/>
  <c r="BM47" i="7"/>
  <c r="BN48" i="7"/>
  <c r="BU47" i="7"/>
  <c r="BV48" i="7"/>
  <c r="AD48" i="7"/>
  <c r="AC47" i="7"/>
  <c r="CC47" i="7"/>
  <c r="CD48" i="7"/>
  <c r="BB48" i="7"/>
  <c r="BA47" i="7"/>
  <c r="BJ48" i="7"/>
  <c r="BI47" i="7"/>
  <c r="AL48" i="7"/>
  <c r="AK47" i="7"/>
  <c r="CH48" i="7"/>
  <c r="CG47" i="7"/>
  <c r="AO47" i="7"/>
  <c r="AP48" i="7"/>
  <c r="AG47" i="7"/>
  <c r="AH48" i="7"/>
  <c r="Y47" i="7"/>
  <c r="Z48" i="7"/>
  <c r="CK47" i="7"/>
  <c r="CL48" i="7"/>
  <c r="BE47" i="7"/>
  <c r="BF48" i="7"/>
  <c r="BC95" i="7" s="1"/>
  <c r="O103" i="7" s="1"/>
  <c r="O109" i="7" s="1"/>
  <c r="GI14" i="6"/>
  <c r="GH13" i="6"/>
  <c r="FV15" i="6"/>
  <c r="FW16" i="6"/>
  <c r="HA11" i="6"/>
  <c r="GZ10" i="6"/>
  <c r="Y46" i="6"/>
  <c r="Z47" i="6"/>
  <c r="FE19" i="6"/>
  <c r="FD18" i="6"/>
  <c r="HG10" i="6"/>
  <c r="HF9" i="6"/>
  <c r="IE6" i="6"/>
  <c r="ID5" i="6"/>
  <c r="EA24" i="6"/>
  <c r="DZ23" i="6"/>
  <c r="CP29" i="6"/>
  <c r="CQ30" i="6"/>
  <c r="AP43" i="6"/>
  <c r="AO42" i="6"/>
  <c r="MQ96" i="6"/>
  <c r="BP104" i="6" s="1"/>
  <c r="BP110" i="6" s="1"/>
  <c r="MQ94" i="6"/>
  <c r="BP102" i="6" s="1"/>
  <c r="BP108" i="6" s="1"/>
  <c r="MQ97" i="6"/>
  <c r="BP105" i="6" s="1"/>
  <c r="BP111" i="6" s="1"/>
  <c r="MQ95" i="6"/>
  <c r="BP103" i="6" s="1"/>
  <c r="BP109" i="6" s="1"/>
  <c r="MQ93" i="6"/>
  <c r="BP101" i="6" s="1"/>
  <c r="BP107" i="6" s="1"/>
  <c r="MW2" i="6"/>
  <c r="MT2" i="6"/>
  <c r="MU2" i="6" s="1"/>
  <c r="DI27" i="6"/>
  <c r="DH26" i="6"/>
  <c r="IK5" i="6"/>
  <c r="IJ4" i="6"/>
  <c r="FK18" i="6"/>
  <c r="FJ17" i="6"/>
  <c r="BN37" i="6"/>
  <c r="BM36" i="6"/>
  <c r="EM22" i="6"/>
  <c r="EL21" i="6"/>
  <c r="J51" i="6"/>
  <c r="I50" i="6"/>
  <c r="AT42" i="6"/>
  <c r="AS41" i="6"/>
  <c r="AC45" i="6"/>
  <c r="AD46" i="6"/>
  <c r="CL31" i="6"/>
  <c r="CK30" i="6"/>
  <c r="GO13" i="6"/>
  <c r="GN12" i="6"/>
  <c r="M49" i="6"/>
  <c r="N50" i="6"/>
  <c r="HM9" i="6"/>
  <c r="HL8" i="6"/>
  <c r="AX41" i="6"/>
  <c r="AW40" i="6"/>
  <c r="EX19" i="6"/>
  <c r="EY20" i="6"/>
  <c r="HX6" i="6"/>
  <c r="HY7" i="6"/>
  <c r="CC32" i="6"/>
  <c r="CD33" i="6"/>
  <c r="IW3" i="6"/>
  <c r="IV2" i="6"/>
  <c r="IW2" i="6" s="1"/>
  <c r="IS94" i="6" s="1"/>
  <c r="AY102" i="6" s="1"/>
  <c r="AY108" i="6" s="1"/>
  <c r="AL44" i="6"/>
  <c r="AK43" i="6"/>
  <c r="GB14" i="6"/>
  <c r="GC15" i="6"/>
  <c r="BE38" i="6"/>
  <c r="BF39" i="6"/>
  <c r="DT24" i="6"/>
  <c r="DU25" i="6"/>
  <c r="F52" i="6"/>
  <c r="E51" i="6"/>
  <c r="BB40" i="6"/>
  <c r="BA39" i="6"/>
  <c r="DC28" i="6"/>
  <c r="DB27" i="6"/>
  <c r="BZ34" i="6"/>
  <c r="BY33" i="6"/>
  <c r="AH45" i="6"/>
  <c r="AG44" i="6"/>
  <c r="GT11" i="6"/>
  <c r="GU12" i="6"/>
  <c r="HR7" i="6"/>
  <c r="HS8" i="6"/>
  <c r="DN25" i="6"/>
  <c r="DO26" i="6"/>
  <c r="CG31" i="6"/>
  <c r="CH32" i="6"/>
  <c r="ER20" i="6"/>
  <c r="ES21" i="6"/>
  <c r="EG23" i="6"/>
  <c r="EF22" i="6"/>
  <c r="CW29" i="6"/>
  <c r="CV28" i="6"/>
  <c r="BI37" i="6"/>
  <c r="BJ38" i="6"/>
  <c r="IP3" i="6"/>
  <c r="IQ4" i="6"/>
  <c r="R49" i="6"/>
  <c r="Q48" i="6"/>
  <c r="BV35" i="6"/>
  <c r="BU34" i="6"/>
  <c r="FP16" i="6"/>
  <c r="FQ17" i="6"/>
  <c r="V48" i="6"/>
  <c r="U47" i="6"/>
  <c r="BR36" i="6"/>
  <c r="BQ35" i="6"/>
  <c r="J53" i="1"/>
  <c r="F54" i="1"/>
  <c r="V51" i="1"/>
  <c r="CQ33" i="1"/>
  <c r="IP2" i="9" l="1"/>
  <c r="IQ2" i="9" s="1"/>
  <c r="IQ3" i="9"/>
  <c r="IM94" i="9" s="1"/>
  <c r="AX102" i="9" s="1"/>
  <c r="AX108" i="9" s="1"/>
  <c r="EY19" i="8"/>
  <c r="EU94" i="8" s="1"/>
  <c r="AH102" i="8" s="1"/>
  <c r="AH108" i="8" s="1"/>
  <c r="EX18" i="8"/>
  <c r="HA10" i="8"/>
  <c r="GW94" i="8" s="1"/>
  <c r="AQ102" i="8" s="1"/>
  <c r="AQ108" i="8" s="1"/>
  <c r="GZ9" i="8"/>
  <c r="IK4" i="8"/>
  <c r="IG94" i="8" s="1"/>
  <c r="AW102" i="8" s="1"/>
  <c r="AW108" i="8" s="1"/>
  <c r="IJ3" i="8"/>
  <c r="ID4" i="8"/>
  <c r="IE5" i="8"/>
  <c r="IA94" i="8" s="1"/>
  <c r="AV102" i="8" s="1"/>
  <c r="AV108" i="8" s="1"/>
  <c r="HL7" i="8"/>
  <c r="HM8" i="8"/>
  <c r="HI94" i="8" s="1"/>
  <c r="AS102" i="8" s="1"/>
  <c r="AS108" i="8" s="1"/>
  <c r="GO12" i="8"/>
  <c r="GK94" i="8" s="1"/>
  <c r="AO102" i="8" s="1"/>
  <c r="AO108" i="8" s="1"/>
  <c r="GN11" i="8"/>
  <c r="DH25" i="8"/>
  <c r="DI26" i="8"/>
  <c r="DE94" i="8" s="1"/>
  <c r="AA102" i="8" s="1"/>
  <c r="AA108" i="8" s="1"/>
  <c r="GU11" i="8"/>
  <c r="GQ94" i="8" s="1"/>
  <c r="AP102" i="8" s="1"/>
  <c r="AP108" i="8" s="1"/>
  <c r="GT10" i="8"/>
  <c r="HF8" i="8"/>
  <c r="HG9" i="8"/>
  <c r="HC94" i="8" s="1"/>
  <c r="AR102" i="8" s="1"/>
  <c r="AR108" i="8" s="1"/>
  <c r="HR6" i="8"/>
  <c r="HS7" i="8"/>
  <c r="HO94" i="8" s="1"/>
  <c r="AT102" i="8" s="1"/>
  <c r="AT108" i="8" s="1"/>
  <c r="N49" i="8"/>
  <c r="K94" i="8" s="1"/>
  <c r="D102" i="8" s="1"/>
  <c r="D108" i="8" s="1"/>
  <c r="M48" i="8"/>
  <c r="DZ22" i="8"/>
  <c r="EA23" i="8"/>
  <c r="DW94" i="8" s="1"/>
  <c r="AD102" i="8" s="1"/>
  <c r="AD108" i="8" s="1"/>
  <c r="CW28" i="8"/>
  <c r="CS94" i="8" s="1"/>
  <c r="Y102" i="8" s="1"/>
  <c r="Y108" i="8" s="1"/>
  <c r="CV27" i="8"/>
  <c r="DT23" i="8"/>
  <c r="DU24" i="8"/>
  <c r="DQ94" i="8" s="1"/>
  <c r="AC102" i="8" s="1"/>
  <c r="AC108" i="8" s="1"/>
  <c r="IP2" i="8"/>
  <c r="IQ2" i="8" s="1"/>
  <c r="IQ3" i="8"/>
  <c r="IM94" i="8" s="1"/>
  <c r="AX102" i="8" s="1"/>
  <c r="AX108" i="8" s="1"/>
  <c r="FQ16" i="8"/>
  <c r="FM94" i="8" s="1"/>
  <c r="AK102" i="8" s="1"/>
  <c r="AK108" i="8" s="1"/>
  <c r="FP15" i="8"/>
  <c r="E50" i="8"/>
  <c r="F51" i="8"/>
  <c r="C94" i="8" s="1"/>
  <c r="B102" i="8" s="1"/>
  <c r="B108" i="8" s="1"/>
  <c r="FK17" i="8"/>
  <c r="FG94" i="8" s="1"/>
  <c r="AJ102" i="8" s="1"/>
  <c r="AJ108" i="8" s="1"/>
  <c r="FJ16" i="8"/>
  <c r="GH12" i="8"/>
  <c r="GI13" i="8"/>
  <c r="GE94" i="8" s="1"/>
  <c r="AN102" i="8" s="1"/>
  <c r="AN108" i="8" s="1"/>
  <c r="HY6" i="9"/>
  <c r="HU94" i="9" s="1"/>
  <c r="AU102" i="9" s="1"/>
  <c r="AU108" i="9" s="1"/>
  <c r="HX5" i="9"/>
  <c r="FV14" i="9"/>
  <c r="FW15" i="9"/>
  <c r="FS94" i="9" s="1"/>
  <c r="AL102" i="9" s="1"/>
  <c r="AL108" i="9" s="1"/>
  <c r="FP15" i="7"/>
  <c r="FQ16" i="7"/>
  <c r="FM94" i="7" s="1"/>
  <c r="AK102" i="7" s="1"/>
  <c r="AK108" i="7" s="1"/>
  <c r="EY19" i="7"/>
  <c r="EU94" i="7" s="1"/>
  <c r="AH102" i="7" s="1"/>
  <c r="AH108" i="7" s="1"/>
  <c r="EX18" i="7"/>
  <c r="DI26" i="9"/>
  <c r="DE94" i="9" s="1"/>
  <c r="AA102" i="9" s="1"/>
  <c r="AA108" i="9" s="1"/>
  <c r="DH25" i="9"/>
  <c r="ER19" i="7"/>
  <c r="ES20" i="7"/>
  <c r="EO94" i="7" s="1"/>
  <c r="AG102" i="7" s="1"/>
  <c r="AG108" i="7" s="1"/>
  <c r="CV27" i="9"/>
  <c r="CW28" i="9"/>
  <c r="CS94" i="9" s="1"/>
  <c r="Y102" i="9" s="1"/>
  <c r="Y108" i="9" s="1"/>
  <c r="HR6" i="7"/>
  <c r="HS7" i="7"/>
  <c r="HO94" i="7" s="1"/>
  <c r="AT102" i="7" s="1"/>
  <c r="AT108" i="7" s="1"/>
  <c r="IE5" i="9"/>
  <c r="IA94" i="9" s="1"/>
  <c r="AV102" i="9" s="1"/>
  <c r="AV108" i="9" s="1"/>
  <c r="ID4" i="9"/>
  <c r="IQ3" i="7"/>
  <c r="IM94" i="7" s="1"/>
  <c r="AX102" i="7" s="1"/>
  <c r="AX108" i="7" s="1"/>
  <c r="IP2" i="7"/>
  <c r="IQ2" i="7" s="1"/>
  <c r="GT10" i="7"/>
  <c r="GU11" i="7"/>
  <c r="GQ94" i="7" s="1"/>
  <c r="AP102" i="7" s="1"/>
  <c r="AP108" i="7" s="1"/>
  <c r="HX5" i="7"/>
  <c r="HY6" i="7"/>
  <c r="HU94" i="7" s="1"/>
  <c r="AU102" i="7" s="1"/>
  <c r="AU108" i="7" s="1"/>
  <c r="GT10" i="9"/>
  <c r="GU11" i="9"/>
  <c r="GQ94" i="9" s="1"/>
  <c r="AP102" i="9" s="1"/>
  <c r="AP108" i="9" s="1"/>
  <c r="ID4" i="7"/>
  <c r="IE5" i="7"/>
  <c r="IA94" i="7" s="1"/>
  <c r="AV102" i="7" s="1"/>
  <c r="AV108" i="7" s="1"/>
  <c r="DI26" i="7"/>
  <c r="DE94" i="7" s="1"/>
  <c r="AA102" i="7" s="1"/>
  <c r="AA108" i="7" s="1"/>
  <c r="DH25" i="7"/>
  <c r="DO25" i="7"/>
  <c r="DK94" i="7" s="1"/>
  <c r="AB102" i="7" s="1"/>
  <c r="AB108" i="7" s="1"/>
  <c r="DN24" i="7"/>
  <c r="DB25" i="8"/>
  <c r="DC26" i="8"/>
  <c r="GZ9" i="7"/>
  <c r="HA10" i="7"/>
  <c r="GW94" i="7" s="1"/>
  <c r="AQ102" i="7" s="1"/>
  <c r="AQ108" i="7" s="1"/>
  <c r="DN24" i="9"/>
  <c r="DO25" i="9"/>
  <c r="DK94" i="9" s="1"/>
  <c r="AB102" i="9" s="1"/>
  <c r="AB108" i="9" s="1"/>
  <c r="E50" i="9"/>
  <c r="F51" i="9"/>
  <c r="C94" i="9" s="1"/>
  <c r="B102" i="9" s="1"/>
  <c r="B108" i="9" s="1"/>
  <c r="FK17" i="7"/>
  <c r="FG94" i="7" s="1"/>
  <c r="AJ102" i="7" s="1"/>
  <c r="AJ108" i="7" s="1"/>
  <c r="FJ16" i="7"/>
  <c r="N49" i="9"/>
  <c r="K94" i="9" s="1"/>
  <c r="D102" i="9" s="1"/>
  <c r="D108" i="9" s="1"/>
  <c r="M48" i="9"/>
  <c r="FJ16" i="9"/>
  <c r="FK17" i="9"/>
  <c r="FG94" i="9" s="1"/>
  <c r="AJ102" i="9" s="1"/>
  <c r="AJ108" i="9" s="1"/>
  <c r="EL20" i="7"/>
  <c r="EM21" i="7"/>
  <c r="EI94" i="7" s="1"/>
  <c r="AF102" i="7" s="1"/>
  <c r="AF108" i="7" s="1"/>
  <c r="DT23" i="9"/>
  <c r="DU24" i="9"/>
  <c r="DQ94" i="9" s="1"/>
  <c r="AC102" i="9" s="1"/>
  <c r="AC108" i="9" s="1"/>
  <c r="HG9" i="9"/>
  <c r="HC94" i="9" s="1"/>
  <c r="AR102" i="9" s="1"/>
  <c r="AR108" i="9" s="1"/>
  <c r="HF8" i="9"/>
  <c r="IJ3" i="9"/>
  <c r="IK4" i="9"/>
  <c r="IG94" i="9" s="1"/>
  <c r="AW102" i="9" s="1"/>
  <c r="AW108" i="9" s="1"/>
  <c r="DU24" i="7"/>
  <c r="DQ94" i="7" s="1"/>
  <c r="AC102" i="7" s="1"/>
  <c r="AC108" i="7" s="1"/>
  <c r="DT23" i="7"/>
  <c r="EA23" i="9"/>
  <c r="DW94" i="9" s="1"/>
  <c r="AD102" i="9" s="1"/>
  <c r="AD108" i="9" s="1"/>
  <c r="DZ22" i="9"/>
  <c r="EF21" i="9"/>
  <c r="EG22" i="9"/>
  <c r="EC94" i="9" s="1"/>
  <c r="AE102" i="9" s="1"/>
  <c r="AE108" i="9" s="1"/>
  <c r="FD17" i="9"/>
  <c r="FE18" i="9"/>
  <c r="FA94" i="9" s="1"/>
  <c r="AI102" i="9" s="1"/>
  <c r="AI108" i="9" s="1"/>
  <c r="HL7" i="7"/>
  <c r="HM8" i="7"/>
  <c r="HI94" i="7" s="1"/>
  <c r="AS102" i="7" s="1"/>
  <c r="AS108" i="7" s="1"/>
  <c r="EY19" i="9"/>
  <c r="EU94" i="9" s="1"/>
  <c r="AH102" i="9" s="1"/>
  <c r="AH108" i="9" s="1"/>
  <c r="EX18" i="9"/>
  <c r="HS7" i="9"/>
  <c r="HO94" i="9" s="1"/>
  <c r="AT102" i="9" s="1"/>
  <c r="AT108" i="9" s="1"/>
  <c r="HR6" i="9"/>
  <c r="FQ16" i="9"/>
  <c r="FM94" i="9" s="1"/>
  <c r="AK102" i="9" s="1"/>
  <c r="AK108" i="9" s="1"/>
  <c r="FP15" i="9"/>
  <c r="FE18" i="7"/>
  <c r="FA94" i="7" s="1"/>
  <c r="AI102" i="7" s="1"/>
  <c r="AI108" i="7" s="1"/>
  <c r="FD17" i="7"/>
  <c r="FV14" i="7"/>
  <c r="FW15" i="7"/>
  <c r="FS94" i="7" s="1"/>
  <c r="AL102" i="7" s="1"/>
  <c r="AL108" i="7" s="1"/>
  <c r="GC14" i="9"/>
  <c r="FY94" i="9" s="1"/>
  <c r="AM102" i="9" s="1"/>
  <c r="AM108" i="9" s="1"/>
  <c r="GB13" i="9"/>
  <c r="I49" i="7"/>
  <c r="J50" i="7"/>
  <c r="G94" i="7" s="1"/>
  <c r="C102" i="7" s="1"/>
  <c r="C108" i="7" s="1"/>
  <c r="GI13" i="7"/>
  <c r="GE94" i="7" s="1"/>
  <c r="AN102" i="7" s="1"/>
  <c r="AN108" i="7" s="1"/>
  <c r="GH12" i="7"/>
  <c r="GI13" i="9"/>
  <c r="GE94" i="9" s="1"/>
  <c r="AN102" i="9" s="1"/>
  <c r="AN108" i="9" s="1"/>
  <c r="GH12" i="9"/>
  <c r="HL7" i="9"/>
  <c r="HM8" i="9"/>
  <c r="HI94" i="9" s="1"/>
  <c r="AS102" i="9" s="1"/>
  <c r="AS108" i="9" s="1"/>
  <c r="N49" i="7"/>
  <c r="K94" i="7" s="1"/>
  <c r="D102" i="7" s="1"/>
  <c r="D108" i="7" s="1"/>
  <c r="M48" i="7"/>
  <c r="IJ3" i="7"/>
  <c r="IK4" i="7"/>
  <c r="IG94" i="7" s="1"/>
  <c r="AW102" i="7" s="1"/>
  <c r="AW108" i="7" s="1"/>
  <c r="GC14" i="7"/>
  <c r="FY94" i="7" s="1"/>
  <c r="AM102" i="7" s="1"/>
  <c r="AM108" i="7" s="1"/>
  <c r="GB13" i="7"/>
  <c r="DC27" i="7"/>
  <c r="CY94" i="7" s="1"/>
  <c r="Z102" i="7" s="1"/>
  <c r="Z108" i="7" s="1"/>
  <c r="DB26" i="7"/>
  <c r="EL20" i="9"/>
  <c r="EM21" i="9"/>
  <c r="EI94" i="9" s="1"/>
  <c r="AF102" i="9" s="1"/>
  <c r="AF108" i="9" s="1"/>
  <c r="GO12" i="9"/>
  <c r="GK94" i="9" s="1"/>
  <c r="AO102" i="9" s="1"/>
  <c r="AO108" i="9" s="1"/>
  <c r="GN11" i="9"/>
  <c r="EA23" i="7"/>
  <c r="DW94" i="7" s="1"/>
  <c r="AD102" i="7" s="1"/>
  <c r="AD108" i="7" s="1"/>
  <c r="DZ22" i="7"/>
  <c r="GZ9" i="9"/>
  <c r="HA10" i="9"/>
  <c r="GW94" i="9" s="1"/>
  <c r="AQ102" i="9" s="1"/>
  <c r="AQ108" i="9" s="1"/>
  <c r="CW28" i="7"/>
  <c r="CS94" i="7" s="1"/>
  <c r="Y102" i="7" s="1"/>
  <c r="Y108" i="7" s="1"/>
  <c r="CV27" i="7"/>
  <c r="F51" i="7"/>
  <c r="C94" i="7" s="1"/>
  <c r="B102" i="7" s="1"/>
  <c r="B108" i="7" s="1"/>
  <c r="E50" i="7"/>
  <c r="HG9" i="7"/>
  <c r="HC94" i="7" s="1"/>
  <c r="AR102" i="7" s="1"/>
  <c r="AR108" i="7" s="1"/>
  <c r="HF8" i="7"/>
  <c r="J50" i="9"/>
  <c r="G94" i="9" s="1"/>
  <c r="C102" i="9" s="1"/>
  <c r="C108" i="9" s="1"/>
  <c r="I49" i="9"/>
  <c r="DC27" i="9"/>
  <c r="CY94" i="9" s="1"/>
  <c r="Z102" i="9" s="1"/>
  <c r="Z108" i="9" s="1"/>
  <c r="DB26" i="9"/>
  <c r="GO12" i="7"/>
  <c r="GK94" i="7" s="1"/>
  <c r="AO102" i="7" s="1"/>
  <c r="AO108" i="7" s="1"/>
  <c r="GN11" i="7"/>
  <c r="BI46" i="9"/>
  <c r="BJ47" i="9"/>
  <c r="BG95" i="9" s="1"/>
  <c r="P103" i="9" s="1"/>
  <c r="P109" i="9" s="1"/>
  <c r="BV47" i="9"/>
  <c r="BU46" i="9"/>
  <c r="BY46" i="9"/>
  <c r="BZ47" i="9"/>
  <c r="CP45" i="9"/>
  <c r="CQ46" i="9"/>
  <c r="AK46" i="9"/>
  <c r="AL47" i="9"/>
  <c r="AC46" i="9"/>
  <c r="AD47" i="9"/>
  <c r="CD47" i="9"/>
  <c r="CC46" i="9"/>
  <c r="AS46" i="9"/>
  <c r="AT47" i="9"/>
  <c r="U46" i="9"/>
  <c r="V47" i="9"/>
  <c r="S94" i="9" s="1"/>
  <c r="BN47" i="9"/>
  <c r="BM46" i="9"/>
  <c r="MW97" i="9"/>
  <c r="BQ105" i="9" s="1"/>
  <c r="BQ111" i="9" s="1"/>
  <c r="MW95" i="9"/>
  <c r="BQ103" i="9" s="1"/>
  <c r="BQ109" i="9" s="1"/>
  <c r="MW96" i="9"/>
  <c r="BQ104" i="9" s="1"/>
  <c r="BQ110" i="9" s="1"/>
  <c r="MW94" i="9"/>
  <c r="BQ102" i="9" s="1"/>
  <c r="BQ108" i="9" s="1"/>
  <c r="MW93" i="9"/>
  <c r="BQ101" i="9" s="1"/>
  <c r="BQ107" i="9" s="1"/>
  <c r="NC2" i="9"/>
  <c r="MZ2" i="9"/>
  <c r="NA2" i="9" s="1"/>
  <c r="AH47" i="9"/>
  <c r="AG46" i="9"/>
  <c r="BQ46" i="9"/>
  <c r="BR47" i="9"/>
  <c r="CG46" i="9"/>
  <c r="CH47" i="9"/>
  <c r="Z47" i="9"/>
  <c r="Y46" i="9"/>
  <c r="AX47" i="9"/>
  <c r="AW46" i="9"/>
  <c r="R47" i="9"/>
  <c r="Q46" i="9"/>
  <c r="BA46" i="9"/>
  <c r="BB47" i="9"/>
  <c r="ER17" i="9"/>
  <c r="ES18" i="9"/>
  <c r="BF47" i="9"/>
  <c r="BE46" i="9"/>
  <c r="CL47" i="9"/>
  <c r="CK46" i="9"/>
  <c r="AP47" i="9"/>
  <c r="AO46" i="9"/>
  <c r="FD16" i="8"/>
  <c r="FE17" i="8"/>
  <c r="HY5" i="8"/>
  <c r="HX4" i="8"/>
  <c r="J48" i="8"/>
  <c r="I47" i="8"/>
  <c r="AC45" i="8"/>
  <c r="AD46" i="8"/>
  <c r="GB11" i="8"/>
  <c r="GC12" i="8"/>
  <c r="MQ96" i="8"/>
  <c r="BP104" i="8" s="1"/>
  <c r="BP110" i="8" s="1"/>
  <c r="MQ97" i="8"/>
  <c r="BP105" i="8" s="1"/>
  <c r="BP111" i="8" s="1"/>
  <c r="MQ94" i="8"/>
  <c r="BP102" i="8" s="1"/>
  <c r="BP108" i="8" s="1"/>
  <c r="MQ95" i="8"/>
  <c r="BP103" i="8" s="1"/>
  <c r="BP109" i="8" s="1"/>
  <c r="MQ93" i="8"/>
  <c r="BP101" i="8" s="1"/>
  <c r="BP107" i="8" s="1"/>
  <c r="MW2" i="8"/>
  <c r="MT2" i="8"/>
  <c r="MU2" i="8" s="1"/>
  <c r="BF46" i="8"/>
  <c r="BE45" i="8"/>
  <c r="CL46" i="8"/>
  <c r="CK45" i="8"/>
  <c r="EF19" i="8"/>
  <c r="EG20" i="8"/>
  <c r="BQ45" i="8"/>
  <c r="BR46" i="8"/>
  <c r="AX46" i="8"/>
  <c r="AW45" i="8"/>
  <c r="BV46" i="8"/>
  <c r="BU45" i="8"/>
  <c r="FV12" i="8"/>
  <c r="FW13" i="8"/>
  <c r="BA45" i="8"/>
  <c r="BB46" i="8"/>
  <c r="BN46" i="8"/>
  <c r="BK95" i="8" s="1"/>
  <c r="Q103" i="8" s="1"/>
  <c r="Q109" i="8" s="1"/>
  <c r="BM45" i="8"/>
  <c r="CP44" i="8"/>
  <c r="CQ45" i="8"/>
  <c r="CG45" i="8"/>
  <c r="CH46" i="8"/>
  <c r="ES18" i="8"/>
  <c r="ER17" i="8"/>
  <c r="AH46" i="8"/>
  <c r="AG45" i="8"/>
  <c r="CD46" i="8"/>
  <c r="CC45" i="8"/>
  <c r="AK45" i="8"/>
  <c r="AL46" i="8"/>
  <c r="R46" i="8"/>
  <c r="Q45" i="8"/>
  <c r="DO22" i="8"/>
  <c r="DN21" i="8"/>
  <c r="U45" i="8"/>
  <c r="V46" i="8"/>
  <c r="AS45" i="8"/>
  <c r="AT46" i="8"/>
  <c r="AP46" i="8"/>
  <c r="AO45" i="8"/>
  <c r="BI45" i="8"/>
  <c r="BJ46" i="8"/>
  <c r="BY45" i="8"/>
  <c r="BZ46" i="8"/>
  <c r="EM19" i="8"/>
  <c r="EL18" i="8"/>
  <c r="Z46" i="8"/>
  <c r="W94" i="8" s="1"/>
  <c r="G102" i="8" s="1"/>
  <c r="G108" i="8" s="1"/>
  <c r="Y45" i="8"/>
  <c r="AH47" i="7"/>
  <c r="AG46" i="7"/>
  <c r="CD47" i="7"/>
  <c r="CC46" i="7"/>
  <c r="BV47" i="7"/>
  <c r="BU46" i="7"/>
  <c r="MQ97" i="7"/>
  <c r="BP105" i="7" s="1"/>
  <c r="BP111" i="7" s="1"/>
  <c r="MQ95" i="7"/>
  <c r="BP103" i="7" s="1"/>
  <c r="BP109" i="7" s="1"/>
  <c r="MQ94" i="7"/>
  <c r="BP102" i="7" s="1"/>
  <c r="BP108" i="7" s="1"/>
  <c r="MQ96" i="7"/>
  <c r="BP104" i="7" s="1"/>
  <c r="BP110" i="7" s="1"/>
  <c r="MQ93" i="7"/>
  <c r="BP101" i="7" s="1"/>
  <c r="BP107" i="7" s="1"/>
  <c r="MW2" i="7"/>
  <c r="MT2" i="7"/>
  <c r="MU2" i="7" s="1"/>
  <c r="CG46" i="7"/>
  <c r="CH47" i="7"/>
  <c r="BY46" i="7"/>
  <c r="BZ47" i="7"/>
  <c r="AS46" i="7"/>
  <c r="AT47" i="7"/>
  <c r="Z47" i="7"/>
  <c r="Y46" i="7"/>
  <c r="AP47" i="7"/>
  <c r="AO46" i="7"/>
  <c r="BF47" i="7"/>
  <c r="BE46" i="7"/>
  <c r="CL47" i="7"/>
  <c r="CK46" i="7"/>
  <c r="BN47" i="7"/>
  <c r="BM46" i="7"/>
  <c r="R47" i="7"/>
  <c r="Q46" i="7"/>
  <c r="AX47" i="7"/>
  <c r="AW46" i="7"/>
  <c r="EG21" i="7"/>
  <c r="EF20" i="7"/>
  <c r="AK46" i="7"/>
  <c r="AL47" i="7"/>
  <c r="BI46" i="7"/>
  <c r="BJ47" i="7"/>
  <c r="BG95" i="7" s="1"/>
  <c r="P103" i="7" s="1"/>
  <c r="P109" i="7" s="1"/>
  <c r="BA46" i="7"/>
  <c r="BB47" i="7"/>
  <c r="AC46" i="7"/>
  <c r="AD47" i="7"/>
  <c r="CP45" i="7"/>
  <c r="CQ46" i="7"/>
  <c r="U46" i="7"/>
  <c r="V47" i="7"/>
  <c r="S94" i="7" s="1"/>
  <c r="BQ46" i="7"/>
  <c r="BR47" i="7"/>
  <c r="V47" i="6"/>
  <c r="S94" i="6" s="1"/>
  <c r="F102" i="6" s="1"/>
  <c r="F108" i="6" s="1"/>
  <c r="U46" i="6"/>
  <c r="IQ3" i="6"/>
  <c r="IM94" i="6" s="1"/>
  <c r="AX102" i="6" s="1"/>
  <c r="AX108" i="6" s="1"/>
  <c r="IP2" i="6"/>
  <c r="IQ2" i="6" s="1"/>
  <c r="ER19" i="6"/>
  <c r="ES20" i="6"/>
  <c r="EO94" i="6" s="1"/>
  <c r="AG102" i="6" s="1"/>
  <c r="AG108" i="6" s="1"/>
  <c r="DN24" i="6"/>
  <c r="DO25" i="6"/>
  <c r="DK94" i="6" s="1"/>
  <c r="AB102" i="6" s="1"/>
  <c r="AB108" i="6" s="1"/>
  <c r="GT10" i="6"/>
  <c r="GU11" i="6"/>
  <c r="GQ94" i="6" s="1"/>
  <c r="AP102" i="6" s="1"/>
  <c r="AP108" i="6" s="1"/>
  <c r="DU24" i="6"/>
  <c r="DQ94" i="6" s="1"/>
  <c r="AC102" i="6" s="1"/>
  <c r="AC108" i="6" s="1"/>
  <c r="DT23" i="6"/>
  <c r="GC14" i="6"/>
  <c r="FY94" i="6" s="1"/>
  <c r="AM102" i="6" s="1"/>
  <c r="AM108" i="6" s="1"/>
  <c r="GB13" i="6"/>
  <c r="HY6" i="6"/>
  <c r="HU94" i="6" s="1"/>
  <c r="AU102" i="6" s="1"/>
  <c r="AU108" i="6" s="1"/>
  <c r="HX5" i="6"/>
  <c r="M48" i="6"/>
  <c r="N49" i="6"/>
  <c r="K94" i="6" s="1"/>
  <c r="D102" i="6" s="1"/>
  <c r="D108" i="6" s="1"/>
  <c r="AP42" i="6"/>
  <c r="AM94" i="6" s="1"/>
  <c r="K102" i="6" s="1"/>
  <c r="K108" i="6" s="1"/>
  <c r="AO41" i="6"/>
  <c r="EA23" i="6"/>
  <c r="DW94" i="6" s="1"/>
  <c r="AD102" i="6" s="1"/>
  <c r="AD108" i="6" s="1"/>
  <c r="DZ22" i="6"/>
  <c r="HG9" i="6"/>
  <c r="HC94" i="6" s="1"/>
  <c r="AR102" i="6" s="1"/>
  <c r="AR108" i="6" s="1"/>
  <c r="HF8" i="6"/>
  <c r="Q47" i="6"/>
  <c r="R48" i="6"/>
  <c r="O94" i="6" s="1"/>
  <c r="E102" i="6" s="1"/>
  <c r="E108" i="6" s="1"/>
  <c r="EG22" i="6"/>
  <c r="EC94" i="6" s="1"/>
  <c r="AE102" i="6" s="1"/>
  <c r="AE108" i="6" s="1"/>
  <c r="EF21" i="6"/>
  <c r="AG43" i="6"/>
  <c r="AH44" i="6"/>
  <c r="AE94" i="6" s="1"/>
  <c r="I102" i="6" s="1"/>
  <c r="I108" i="6" s="1"/>
  <c r="DC27" i="6"/>
  <c r="CY94" i="6" s="1"/>
  <c r="Z102" i="6" s="1"/>
  <c r="Z108" i="6" s="1"/>
  <c r="DB26" i="6"/>
  <c r="F51" i="6"/>
  <c r="C94" i="6" s="1"/>
  <c r="E50" i="6"/>
  <c r="AL43" i="6"/>
  <c r="AI94" i="6" s="1"/>
  <c r="J102" i="6" s="1"/>
  <c r="J108" i="6" s="1"/>
  <c r="AK42" i="6"/>
  <c r="HL7" i="6"/>
  <c r="HM8" i="6"/>
  <c r="HI94" i="6" s="1"/>
  <c r="AS102" i="6" s="1"/>
  <c r="AS108" i="6" s="1"/>
  <c r="GN11" i="6"/>
  <c r="GO12" i="6"/>
  <c r="GK94" i="6" s="1"/>
  <c r="AO102" i="6" s="1"/>
  <c r="AO108" i="6" s="1"/>
  <c r="J50" i="6"/>
  <c r="G94" i="6" s="1"/>
  <c r="C102" i="6" s="1"/>
  <c r="C108" i="6" s="1"/>
  <c r="I49" i="6"/>
  <c r="BN36" i="6"/>
  <c r="BK94" i="6" s="1"/>
  <c r="Q102" i="6" s="1"/>
  <c r="Q108" i="6" s="1"/>
  <c r="BM35" i="6"/>
  <c r="IJ3" i="6"/>
  <c r="IK4" i="6"/>
  <c r="IG94" i="6" s="1"/>
  <c r="AW102" i="6" s="1"/>
  <c r="AW108" i="6" s="1"/>
  <c r="Z46" i="6"/>
  <c r="W94" i="6" s="1"/>
  <c r="G102" i="6" s="1"/>
  <c r="G108" i="6" s="1"/>
  <c r="Y45" i="6"/>
  <c r="FV14" i="6"/>
  <c r="FW15" i="6"/>
  <c r="FS94" i="6" s="1"/>
  <c r="AL102" i="6" s="1"/>
  <c r="AL108" i="6" s="1"/>
  <c r="FP15" i="6"/>
  <c r="FQ16" i="6"/>
  <c r="FM94" i="6" s="1"/>
  <c r="AK102" i="6" s="1"/>
  <c r="AK108" i="6" s="1"/>
  <c r="BI36" i="6"/>
  <c r="BJ37" i="6"/>
  <c r="BG94" i="6" s="1"/>
  <c r="P102" i="6" s="1"/>
  <c r="P108" i="6" s="1"/>
  <c r="CG30" i="6"/>
  <c r="CH31" i="6"/>
  <c r="CE94" i="6" s="1"/>
  <c r="V102" i="6" s="1"/>
  <c r="V108" i="6" s="1"/>
  <c r="HR6" i="6"/>
  <c r="HS7" i="6"/>
  <c r="HO94" i="6" s="1"/>
  <c r="AT102" i="6" s="1"/>
  <c r="AT108" i="6" s="1"/>
  <c r="BF38" i="6"/>
  <c r="BC94" i="6" s="1"/>
  <c r="O102" i="6" s="1"/>
  <c r="O108" i="6" s="1"/>
  <c r="BE37" i="6"/>
  <c r="CD32" i="6"/>
  <c r="CA94" i="6" s="1"/>
  <c r="U102" i="6" s="1"/>
  <c r="U108" i="6" s="1"/>
  <c r="CC31" i="6"/>
  <c r="EY19" i="6"/>
  <c r="EU94" i="6" s="1"/>
  <c r="AH102" i="6" s="1"/>
  <c r="AH108" i="6" s="1"/>
  <c r="EX18" i="6"/>
  <c r="AC44" i="6"/>
  <c r="AD45" i="6"/>
  <c r="AA94" i="6" s="1"/>
  <c r="H102" i="6" s="1"/>
  <c r="H108" i="6" s="1"/>
  <c r="MW96" i="6"/>
  <c r="BQ104" i="6" s="1"/>
  <c r="BQ110" i="6" s="1"/>
  <c r="MW94" i="6"/>
  <c r="BQ102" i="6" s="1"/>
  <c r="BQ108" i="6" s="1"/>
  <c r="MW97" i="6"/>
  <c r="BQ105" i="6" s="1"/>
  <c r="BQ111" i="6" s="1"/>
  <c r="MW95" i="6"/>
  <c r="BQ103" i="6" s="1"/>
  <c r="BQ109" i="6" s="1"/>
  <c r="MW93" i="6"/>
  <c r="BQ101" i="6" s="1"/>
  <c r="BQ107" i="6" s="1"/>
  <c r="NC2" i="6"/>
  <c r="MZ2" i="6"/>
  <c r="NA2" i="6" s="1"/>
  <c r="IE5" i="6"/>
  <c r="IA94" i="6" s="1"/>
  <c r="AV102" i="6" s="1"/>
  <c r="AV108" i="6" s="1"/>
  <c r="ID4" i="6"/>
  <c r="FE18" i="6"/>
  <c r="FA94" i="6" s="1"/>
  <c r="AI102" i="6" s="1"/>
  <c r="AI108" i="6" s="1"/>
  <c r="FD17" i="6"/>
  <c r="HA10" i="6"/>
  <c r="GW94" i="6" s="1"/>
  <c r="AQ102" i="6" s="1"/>
  <c r="AQ108" i="6" s="1"/>
  <c r="GZ9" i="6"/>
  <c r="GI13" i="6"/>
  <c r="GE94" i="6" s="1"/>
  <c r="AN102" i="6" s="1"/>
  <c r="AN108" i="6" s="1"/>
  <c r="GH12" i="6"/>
  <c r="BR35" i="6"/>
  <c r="BO94" i="6" s="1"/>
  <c r="R102" i="6" s="1"/>
  <c r="R108" i="6" s="1"/>
  <c r="BQ34" i="6"/>
  <c r="BU33" i="6"/>
  <c r="BV34" i="6"/>
  <c r="BS94" i="6" s="1"/>
  <c r="S102" i="6" s="1"/>
  <c r="S108" i="6" s="1"/>
  <c r="CV27" i="6"/>
  <c r="CW28" i="6"/>
  <c r="CS94" i="6" s="1"/>
  <c r="Y102" i="6" s="1"/>
  <c r="Y108" i="6" s="1"/>
  <c r="BZ33" i="6"/>
  <c r="BW94" i="6" s="1"/>
  <c r="T102" i="6" s="1"/>
  <c r="T108" i="6" s="1"/>
  <c r="BY32" i="6"/>
  <c r="BB39" i="6"/>
  <c r="AY94" i="6" s="1"/>
  <c r="N102" i="6" s="1"/>
  <c r="N108" i="6" s="1"/>
  <c r="BA38" i="6"/>
  <c r="AW39" i="6"/>
  <c r="AX40" i="6"/>
  <c r="AU94" i="6" s="1"/>
  <c r="M102" i="6" s="1"/>
  <c r="M108" i="6" s="1"/>
  <c r="CL30" i="6"/>
  <c r="CI94" i="6" s="1"/>
  <c r="W102" i="6" s="1"/>
  <c r="W108" i="6" s="1"/>
  <c r="CK29" i="6"/>
  <c r="AS40" i="6"/>
  <c r="AT41" i="6"/>
  <c r="AQ94" i="6" s="1"/>
  <c r="L102" i="6" s="1"/>
  <c r="L108" i="6" s="1"/>
  <c r="EL20" i="6"/>
  <c r="EM21" i="6"/>
  <c r="EI94" i="6" s="1"/>
  <c r="AF102" i="6" s="1"/>
  <c r="AF108" i="6" s="1"/>
  <c r="FJ16" i="6"/>
  <c r="FK17" i="6"/>
  <c r="FG94" i="6" s="1"/>
  <c r="AJ102" i="6" s="1"/>
  <c r="AJ108" i="6" s="1"/>
  <c r="DH25" i="6"/>
  <c r="DI26" i="6"/>
  <c r="DE94" i="6" s="1"/>
  <c r="AA102" i="6" s="1"/>
  <c r="AA108" i="6" s="1"/>
  <c r="CQ29" i="6"/>
  <c r="CM94" i="6" s="1"/>
  <c r="X102" i="6" s="1"/>
  <c r="X108" i="6" s="1"/>
  <c r="CP28" i="6"/>
  <c r="J52" i="1"/>
  <c r="F53" i="1"/>
  <c r="V50" i="1"/>
  <c r="CQ32" i="1"/>
  <c r="FK16" i="8" l="1"/>
  <c r="FJ15" i="8"/>
  <c r="FP14" i="8"/>
  <c r="FQ15" i="8"/>
  <c r="GU10" i="8"/>
  <c r="GT9" i="8"/>
  <c r="GO11" i="8"/>
  <c r="GN10" i="8"/>
  <c r="GZ8" i="8"/>
  <c r="HA9" i="8"/>
  <c r="DT22" i="8"/>
  <c r="DU23" i="8"/>
  <c r="DZ21" i="8"/>
  <c r="EA22" i="8"/>
  <c r="HR5" i="8"/>
  <c r="HS6" i="8"/>
  <c r="IE4" i="8"/>
  <c r="ID3" i="8"/>
  <c r="CW27" i="8"/>
  <c r="CV26" i="8"/>
  <c r="M47" i="8"/>
  <c r="N48" i="8"/>
  <c r="IJ2" i="8"/>
  <c r="IK2" i="8" s="1"/>
  <c r="IK3" i="8"/>
  <c r="EX17" i="8"/>
  <c r="EY18" i="8"/>
  <c r="GH11" i="8"/>
  <c r="GI12" i="8"/>
  <c r="F50" i="8"/>
  <c r="E49" i="8"/>
  <c r="HF7" i="8"/>
  <c r="HG8" i="8"/>
  <c r="DI25" i="8"/>
  <c r="DH24" i="8"/>
  <c r="HM7" i="8"/>
  <c r="HL6" i="8"/>
  <c r="GO11" i="7"/>
  <c r="GN10" i="7"/>
  <c r="J49" i="9"/>
  <c r="I48" i="9"/>
  <c r="E49" i="7"/>
  <c r="F50" i="7"/>
  <c r="GO11" i="9"/>
  <c r="GN10" i="9"/>
  <c r="DC26" i="7"/>
  <c r="DB25" i="7"/>
  <c r="GH11" i="7"/>
  <c r="GI12" i="7"/>
  <c r="GC13" i="9"/>
  <c r="GB12" i="9"/>
  <c r="FE17" i="7"/>
  <c r="FD16" i="7"/>
  <c r="HS6" i="9"/>
  <c r="HR5" i="9"/>
  <c r="DT22" i="7"/>
  <c r="DU23" i="7"/>
  <c r="HG8" i="9"/>
  <c r="HF7" i="9"/>
  <c r="M47" i="9"/>
  <c r="N48" i="9"/>
  <c r="DN23" i="7"/>
  <c r="DO24" i="7"/>
  <c r="EX17" i="7"/>
  <c r="EY18" i="7"/>
  <c r="HA9" i="9"/>
  <c r="GZ8" i="9"/>
  <c r="IJ2" i="7"/>
  <c r="IK2" i="7" s="1"/>
  <c r="IK3" i="7"/>
  <c r="HM7" i="9"/>
  <c r="HL6" i="9"/>
  <c r="HL6" i="7"/>
  <c r="HM7" i="7"/>
  <c r="EF20" i="9"/>
  <c r="EG21" i="9"/>
  <c r="EM20" i="7"/>
  <c r="EL19" i="7"/>
  <c r="E49" i="9"/>
  <c r="F50" i="9"/>
  <c r="HA9" i="7"/>
  <c r="GZ8" i="7"/>
  <c r="IE4" i="7"/>
  <c r="ID3" i="7"/>
  <c r="HX4" i="7"/>
  <c r="HY5" i="7"/>
  <c r="HS6" i="7"/>
  <c r="HR5" i="7"/>
  <c r="ER18" i="7"/>
  <c r="ES19" i="7"/>
  <c r="FV13" i="9"/>
  <c r="FW14" i="9"/>
  <c r="DC26" i="9"/>
  <c r="DB25" i="9"/>
  <c r="HG8" i="7"/>
  <c r="HF7" i="7"/>
  <c r="CV26" i="7"/>
  <c r="CW27" i="7"/>
  <c r="EA22" i="7"/>
  <c r="DZ21" i="7"/>
  <c r="GC13" i="7"/>
  <c r="GB12" i="7"/>
  <c r="N48" i="7"/>
  <c r="M47" i="7"/>
  <c r="GI12" i="9"/>
  <c r="GH11" i="9"/>
  <c r="FQ15" i="9"/>
  <c r="FP14" i="9"/>
  <c r="EX17" i="9"/>
  <c r="EY18" i="9"/>
  <c r="EA22" i="9"/>
  <c r="DZ21" i="9"/>
  <c r="FK16" i="7"/>
  <c r="FJ15" i="7"/>
  <c r="DI25" i="7"/>
  <c r="DH24" i="7"/>
  <c r="ID3" i="9"/>
  <c r="IE4" i="9"/>
  <c r="DH24" i="9"/>
  <c r="DI25" i="9"/>
  <c r="HX4" i="9"/>
  <c r="HY5" i="9"/>
  <c r="EM20" i="9"/>
  <c r="EL19" i="9"/>
  <c r="I48" i="7"/>
  <c r="J49" i="7"/>
  <c r="FV13" i="7"/>
  <c r="FW14" i="7"/>
  <c r="FD16" i="9"/>
  <c r="FE17" i="9"/>
  <c r="IK3" i="9"/>
  <c r="IJ2" i="9"/>
  <c r="IK2" i="9" s="1"/>
  <c r="DT22" i="9"/>
  <c r="DU23" i="9"/>
  <c r="FK16" i="9"/>
  <c r="FJ15" i="9"/>
  <c r="DO24" i="9"/>
  <c r="DN23" i="9"/>
  <c r="DB24" i="8"/>
  <c r="DC25" i="8"/>
  <c r="GT9" i="9"/>
  <c r="GU10" i="9"/>
  <c r="GT9" i="7"/>
  <c r="GU10" i="7"/>
  <c r="CV26" i="9"/>
  <c r="CW27" i="9"/>
  <c r="FP14" i="7"/>
  <c r="FQ15" i="7"/>
  <c r="BB46" i="9"/>
  <c r="BA45" i="9"/>
  <c r="BQ45" i="9"/>
  <c r="BR46" i="9"/>
  <c r="NC96" i="9"/>
  <c r="BR104" i="9" s="1"/>
  <c r="BR110" i="9" s="1"/>
  <c r="NC95" i="9"/>
  <c r="BR103" i="9" s="1"/>
  <c r="BR109" i="9" s="1"/>
  <c r="NC93" i="9"/>
  <c r="BR101" i="9" s="1"/>
  <c r="BR107" i="9" s="1"/>
  <c r="NC94" i="9"/>
  <c r="BR102" i="9" s="1"/>
  <c r="BR108" i="9" s="1"/>
  <c r="NC97" i="9"/>
  <c r="BR105" i="9" s="1"/>
  <c r="BR111" i="9" s="1"/>
  <c r="NI2" i="9"/>
  <c r="NF2" i="9"/>
  <c r="NG2" i="9" s="1"/>
  <c r="AP46" i="9"/>
  <c r="AO45" i="9"/>
  <c r="BF46" i="9"/>
  <c r="BE45" i="9"/>
  <c r="R46" i="9"/>
  <c r="Q45" i="9"/>
  <c r="Z46" i="9"/>
  <c r="W94" i="9" s="1"/>
  <c r="G102" i="9" s="1"/>
  <c r="G108" i="9" s="1"/>
  <c r="Y45" i="9"/>
  <c r="AG45" i="9"/>
  <c r="AH46" i="9"/>
  <c r="AL46" i="9"/>
  <c r="AK45" i="9"/>
  <c r="BZ46" i="9"/>
  <c r="BY45" i="9"/>
  <c r="BJ46" i="9"/>
  <c r="BI45" i="9"/>
  <c r="ER16" i="9"/>
  <c r="ES17" i="9"/>
  <c r="CH46" i="9"/>
  <c r="CG45" i="9"/>
  <c r="BM45" i="9"/>
  <c r="BN46" i="9"/>
  <c r="BK95" i="9" s="1"/>
  <c r="Q103" i="9" s="1"/>
  <c r="Q109" i="9" s="1"/>
  <c r="F102" i="9"/>
  <c r="F108" i="9" s="1"/>
  <c r="CD46" i="9"/>
  <c r="CC45" i="9"/>
  <c r="BV46" i="9"/>
  <c r="BU45" i="9"/>
  <c r="CL46" i="9"/>
  <c r="CK45" i="9"/>
  <c r="AX46" i="9"/>
  <c r="AW45" i="9"/>
  <c r="V46" i="9"/>
  <c r="U45" i="9"/>
  <c r="AS45" i="9"/>
  <c r="AT46" i="9"/>
  <c r="AD46" i="9"/>
  <c r="AC45" i="9"/>
  <c r="CQ45" i="9"/>
  <c r="CP44" i="9"/>
  <c r="HX3" i="8"/>
  <c r="HY4" i="8"/>
  <c r="I46" i="8"/>
  <c r="J47" i="8"/>
  <c r="FD15" i="8"/>
  <c r="FE16" i="8"/>
  <c r="AP45" i="8"/>
  <c r="AO44" i="8"/>
  <c r="DN20" i="8"/>
  <c r="DO21" i="8"/>
  <c r="AK44" i="8"/>
  <c r="AL45" i="8"/>
  <c r="CP43" i="8"/>
  <c r="CQ44" i="8"/>
  <c r="BA44" i="8"/>
  <c r="BB45" i="8"/>
  <c r="BQ44" i="8"/>
  <c r="BR45" i="8"/>
  <c r="BO95" i="8" s="1"/>
  <c r="R103" i="8" s="1"/>
  <c r="R109" i="8" s="1"/>
  <c r="CL45" i="8"/>
  <c r="CK44" i="8"/>
  <c r="BY44" i="8"/>
  <c r="BZ45" i="8"/>
  <c r="U44" i="8"/>
  <c r="V45" i="8"/>
  <c r="CD45" i="8"/>
  <c r="CC44" i="8"/>
  <c r="AH45" i="8"/>
  <c r="AG44" i="8"/>
  <c r="ER16" i="8"/>
  <c r="ES17" i="8"/>
  <c r="BN45" i="8"/>
  <c r="BM44" i="8"/>
  <c r="BV45" i="8"/>
  <c r="BU44" i="8"/>
  <c r="MW96" i="8"/>
  <c r="BQ104" i="8" s="1"/>
  <c r="BQ110" i="8" s="1"/>
  <c r="MW94" i="8"/>
  <c r="BQ102" i="8" s="1"/>
  <c r="BQ108" i="8" s="1"/>
  <c r="MW95" i="8"/>
  <c r="BQ103" i="8" s="1"/>
  <c r="BQ109" i="8" s="1"/>
  <c r="MW93" i="8"/>
  <c r="BQ101" i="8" s="1"/>
  <c r="BQ107" i="8" s="1"/>
  <c r="MW97" i="8"/>
  <c r="BQ105" i="8" s="1"/>
  <c r="BQ111" i="8" s="1"/>
  <c r="NC2" i="8"/>
  <c r="MZ2" i="8"/>
  <c r="NA2" i="8" s="1"/>
  <c r="BI44" i="8"/>
  <c r="BJ45" i="8"/>
  <c r="AS44" i="8"/>
  <c r="AT45" i="8"/>
  <c r="AX45" i="8"/>
  <c r="AW44" i="8"/>
  <c r="Z45" i="8"/>
  <c r="Y44" i="8"/>
  <c r="EM18" i="8"/>
  <c r="EL17" i="8"/>
  <c r="R45" i="8"/>
  <c r="Q44" i="8"/>
  <c r="CG44" i="8"/>
  <c r="CH45" i="8"/>
  <c r="FV11" i="8"/>
  <c r="FW12" i="8"/>
  <c r="EG19" i="8"/>
  <c r="EF18" i="8"/>
  <c r="BF45" i="8"/>
  <c r="BE44" i="8"/>
  <c r="GC11" i="8"/>
  <c r="GB10" i="8"/>
  <c r="AC44" i="8"/>
  <c r="AD45" i="8"/>
  <c r="AA94" i="8" s="1"/>
  <c r="BI45" i="7"/>
  <c r="BJ46" i="7"/>
  <c r="Z46" i="7"/>
  <c r="W94" i="7" s="1"/>
  <c r="Y45" i="7"/>
  <c r="AS45" i="7"/>
  <c r="AT46" i="7"/>
  <c r="BN46" i="7"/>
  <c r="BK95" i="7" s="1"/>
  <c r="Q103" i="7" s="1"/>
  <c r="Q109" i="7" s="1"/>
  <c r="BM45" i="7"/>
  <c r="CL46" i="7"/>
  <c r="CK45" i="7"/>
  <c r="BQ45" i="7"/>
  <c r="BR46" i="7"/>
  <c r="CP44" i="7"/>
  <c r="CQ45" i="7"/>
  <c r="BA45" i="7"/>
  <c r="BB46" i="7"/>
  <c r="AK45" i="7"/>
  <c r="AL46" i="7"/>
  <c r="AP46" i="7"/>
  <c r="AO45" i="7"/>
  <c r="BY45" i="7"/>
  <c r="BZ46" i="7"/>
  <c r="CG45" i="7"/>
  <c r="CH46" i="7"/>
  <c r="MW97" i="7"/>
  <c r="BQ105" i="7" s="1"/>
  <c r="BQ111" i="7" s="1"/>
  <c r="MW95" i="7"/>
  <c r="BQ103" i="7" s="1"/>
  <c r="BQ109" i="7" s="1"/>
  <c r="MW96" i="7"/>
  <c r="BQ104" i="7" s="1"/>
  <c r="BQ110" i="7" s="1"/>
  <c r="MW93" i="7"/>
  <c r="BQ101" i="7" s="1"/>
  <c r="BQ107" i="7" s="1"/>
  <c r="MW94" i="7"/>
  <c r="BQ102" i="7" s="1"/>
  <c r="BQ108" i="7" s="1"/>
  <c r="NC2" i="7"/>
  <c r="MZ2" i="7"/>
  <c r="NA2" i="7" s="1"/>
  <c r="BV46" i="7"/>
  <c r="BU45" i="7"/>
  <c r="CD46" i="7"/>
  <c r="CC45" i="7"/>
  <c r="AH46" i="7"/>
  <c r="AG45" i="7"/>
  <c r="U45" i="7"/>
  <c r="V46" i="7"/>
  <c r="AC45" i="7"/>
  <c r="AD46" i="7"/>
  <c r="AX46" i="7"/>
  <c r="AW45" i="7"/>
  <c r="F102" i="7"/>
  <c r="F108" i="7" s="1"/>
  <c r="EG20" i="7"/>
  <c r="EF19" i="7"/>
  <c r="R46" i="7"/>
  <c r="Q45" i="7"/>
  <c r="BF46" i="7"/>
  <c r="BE45" i="7"/>
  <c r="EL19" i="6"/>
  <c r="EM20" i="6"/>
  <c r="CP27" i="6"/>
  <c r="CQ28" i="6"/>
  <c r="FJ15" i="6"/>
  <c r="FK16" i="6"/>
  <c r="AT40" i="6"/>
  <c r="AS39" i="6"/>
  <c r="AW38" i="6"/>
  <c r="AX39" i="6"/>
  <c r="BU32" i="6"/>
  <c r="BV33" i="6"/>
  <c r="NC97" i="6"/>
  <c r="BR105" i="6" s="1"/>
  <c r="BR111" i="6" s="1"/>
  <c r="NC95" i="6"/>
  <c r="BR103" i="6" s="1"/>
  <c r="BR109" i="6" s="1"/>
  <c r="NC93" i="6"/>
  <c r="BR101" i="6" s="1"/>
  <c r="BR107" i="6" s="1"/>
  <c r="NC96" i="6"/>
  <c r="BR104" i="6" s="1"/>
  <c r="BR110" i="6" s="1"/>
  <c r="NC94" i="6"/>
  <c r="BR102" i="6" s="1"/>
  <c r="BR108" i="6" s="1"/>
  <c r="NI2" i="6"/>
  <c r="NF2" i="6"/>
  <c r="NG2" i="6" s="1"/>
  <c r="EY18" i="6"/>
  <c r="EX17" i="6"/>
  <c r="BF37" i="6"/>
  <c r="BE36" i="6"/>
  <c r="Z45" i="6"/>
  <c r="Y44" i="6"/>
  <c r="BN35" i="6"/>
  <c r="BM34" i="6"/>
  <c r="AL42" i="6"/>
  <c r="AK41" i="6"/>
  <c r="DB25" i="6"/>
  <c r="DC26" i="6"/>
  <c r="EF20" i="6"/>
  <c r="EG21" i="6"/>
  <c r="HF7" i="6"/>
  <c r="HG8" i="6"/>
  <c r="AP41" i="6"/>
  <c r="AO40" i="6"/>
  <c r="HY5" i="6"/>
  <c r="HX4" i="6"/>
  <c r="DU23" i="6"/>
  <c r="DT22" i="6"/>
  <c r="CL29" i="6"/>
  <c r="CK28" i="6"/>
  <c r="BA37" i="6"/>
  <c r="BB38" i="6"/>
  <c r="BR34" i="6"/>
  <c r="BQ33" i="6"/>
  <c r="HA9" i="6"/>
  <c r="GZ8" i="6"/>
  <c r="ID3" i="6"/>
  <c r="IE4" i="6"/>
  <c r="CH30" i="6"/>
  <c r="CG29" i="6"/>
  <c r="FP14" i="6"/>
  <c r="FQ15" i="6"/>
  <c r="GO11" i="6"/>
  <c r="GN10" i="6"/>
  <c r="DO24" i="6"/>
  <c r="DN23" i="6"/>
  <c r="CW27" i="6"/>
  <c r="CV26" i="6"/>
  <c r="CD31" i="6"/>
  <c r="CC30" i="6"/>
  <c r="J49" i="6"/>
  <c r="I48" i="6"/>
  <c r="E49" i="6"/>
  <c r="F50" i="6"/>
  <c r="EA22" i="6"/>
  <c r="DZ21" i="6"/>
  <c r="GC13" i="6"/>
  <c r="GB12" i="6"/>
  <c r="U45" i="6"/>
  <c r="V46" i="6"/>
  <c r="DH24" i="6"/>
  <c r="DI25" i="6"/>
  <c r="BY31" i="6"/>
  <c r="BZ32" i="6"/>
  <c r="GH11" i="6"/>
  <c r="GI12" i="6"/>
  <c r="FD16" i="6"/>
  <c r="FE17" i="6"/>
  <c r="AD44" i="6"/>
  <c r="AC43" i="6"/>
  <c r="HS6" i="6"/>
  <c r="HR5" i="6"/>
  <c r="BI35" i="6"/>
  <c r="BJ36" i="6"/>
  <c r="FW14" i="6"/>
  <c r="FV13" i="6"/>
  <c r="IK3" i="6"/>
  <c r="IJ2" i="6"/>
  <c r="IK2" i="6" s="1"/>
  <c r="HL6" i="6"/>
  <c r="HM7" i="6"/>
  <c r="B102" i="6"/>
  <c r="B108" i="6" s="1"/>
  <c r="B129" i="6" s="1"/>
  <c r="C129" i="6" s="1"/>
  <c r="E14" i="5" s="1"/>
  <c r="AH43" i="6"/>
  <c r="AG42" i="6"/>
  <c r="Q46" i="6"/>
  <c r="R47" i="6"/>
  <c r="N48" i="6"/>
  <c r="M47" i="6"/>
  <c r="GU10" i="6"/>
  <c r="GT9" i="6"/>
  <c r="ES19" i="6"/>
  <c r="ER18" i="6"/>
  <c r="J51" i="1"/>
  <c r="F52" i="1"/>
  <c r="V49" i="1"/>
  <c r="CQ31" i="1"/>
  <c r="HL5" i="8" l="1"/>
  <c r="HM6" i="8"/>
  <c r="CW26" i="8"/>
  <c r="CV25" i="8"/>
  <c r="GN9" i="8"/>
  <c r="GO10" i="8"/>
  <c r="HG7" i="8"/>
  <c r="HF6" i="8"/>
  <c r="GI11" i="8"/>
  <c r="GH10" i="8"/>
  <c r="HR4" i="8"/>
  <c r="HS5" i="8"/>
  <c r="DT21" i="8"/>
  <c r="DU22" i="8"/>
  <c r="FQ14" i="8"/>
  <c r="FP13" i="8"/>
  <c r="DH23" i="8"/>
  <c r="DI24" i="8"/>
  <c r="F49" i="8"/>
  <c r="E48" i="8"/>
  <c r="ID2" i="8"/>
  <c r="IE2" i="8" s="1"/>
  <c r="IE3" i="8"/>
  <c r="GU9" i="8"/>
  <c r="GT8" i="8"/>
  <c r="FJ14" i="8"/>
  <c r="FK15" i="8"/>
  <c r="EX16" i="8"/>
  <c r="EY17" i="8"/>
  <c r="N47" i="8"/>
  <c r="M46" i="8"/>
  <c r="EA21" i="8"/>
  <c r="DZ20" i="8"/>
  <c r="HA8" i="8"/>
  <c r="GZ7" i="8"/>
  <c r="DO23" i="9"/>
  <c r="DN22" i="9"/>
  <c r="FK15" i="7"/>
  <c r="FJ14" i="7"/>
  <c r="GH10" i="9"/>
  <c r="GI11" i="9"/>
  <c r="GB11" i="7"/>
  <c r="GC12" i="7"/>
  <c r="DB24" i="9"/>
  <c r="DC25" i="9"/>
  <c r="HA8" i="7"/>
  <c r="GZ7" i="7"/>
  <c r="EM19" i="7"/>
  <c r="EL18" i="7"/>
  <c r="FD15" i="7"/>
  <c r="FE16" i="7"/>
  <c r="GN9" i="9"/>
  <c r="GO10" i="9"/>
  <c r="J48" i="9"/>
  <c r="I47" i="9"/>
  <c r="CW26" i="9"/>
  <c r="CV25" i="9"/>
  <c r="GU9" i="9"/>
  <c r="GT8" i="9"/>
  <c r="DT21" i="9"/>
  <c r="DU22" i="9"/>
  <c r="FE16" i="9"/>
  <c r="FD15" i="9"/>
  <c r="I47" i="7"/>
  <c r="J48" i="7"/>
  <c r="HX3" i="9"/>
  <c r="HY4" i="9"/>
  <c r="IE3" i="9"/>
  <c r="ID2" i="9"/>
  <c r="IE2" i="9" s="1"/>
  <c r="EY17" i="9"/>
  <c r="EX16" i="9"/>
  <c r="CV25" i="7"/>
  <c r="CW26" i="7"/>
  <c r="ER17" i="7"/>
  <c r="ES18" i="7"/>
  <c r="HY4" i="7"/>
  <c r="HX3" i="7"/>
  <c r="HL5" i="7"/>
  <c r="HM6" i="7"/>
  <c r="EY17" i="7"/>
  <c r="EX16" i="7"/>
  <c r="M46" i="9"/>
  <c r="N47" i="9"/>
  <c r="DT21" i="7"/>
  <c r="DU22" i="7"/>
  <c r="GI11" i="7"/>
  <c r="GH10" i="7"/>
  <c r="FJ14" i="9"/>
  <c r="FK15" i="9"/>
  <c r="EM19" i="9"/>
  <c r="EL18" i="9"/>
  <c r="DI24" i="7"/>
  <c r="DH23" i="7"/>
  <c r="DZ20" i="9"/>
  <c r="EA21" i="9"/>
  <c r="FQ14" i="9"/>
  <c r="FP13" i="9"/>
  <c r="M46" i="7"/>
  <c r="N47" i="7"/>
  <c r="EA21" i="7"/>
  <c r="DZ20" i="7"/>
  <c r="HF6" i="7"/>
  <c r="HG7" i="7"/>
  <c r="HS5" i="7"/>
  <c r="HR4" i="7"/>
  <c r="ID2" i="7"/>
  <c r="IE2" i="7" s="1"/>
  <c r="IE3" i="7"/>
  <c r="HM6" i="9"/>
  <c r="HL5" i="9"/>
  <c r="HA8" i="9"/>
  <c r="GZ7" i="9"/>
  <c r="HF6" i="9"/>
  <c r="HG7" i="9"/>
  <c r="HR4" i="9"/>
  <c r="HS5" i="9"/>
  <c r="GC12" i="9"/>
  <c r="GB11" i="9"/>
  <c r="DC25" i="7"/>
  <c r="DB24" i="7"/>
  <c r="GO10" i="7"/>
  <c r="GN9" i="7"/>
  <c r="FQ14" i="7"/>
  <c r="FP13" i="7"/>
  <c r="GU9" i="7"/>
  <c r="GT8" i="7"/>
  <c r="DC24" i="8"/>
  <c r="DB23" i="8"/>
  <c r="FW13" i="7"/>
  <c r="FV12" i="7"/>
  <c r="DH23" i="9"/>
  <c r="DI24" i="9"/>
  <c r="FW13" i="9"/>
  <c r="FV12" i="9"/>
  <c r="E48" i="9"/>
  <c r="F49" i="9"/>
  <c r="EG20" i="9"/>
  <c r="EF19" i="9"/>
  <c r="DN22" i="7"/>
  <c r="DO23" i="7"/>
  <c r="F49" i="7"/>
  <c r="E48" i="7"/>
  <c r="AD45" i="9"/>
  <c r="AA94" i="9" s="1"/>
  <c r="AC44" i="9"/>
  <c r="V45" i="9"/>
  <c r="U44" i="9"/>
  <c r="BU44" i="9"/>
  <c r="BV45" i="9"/>
  <c r="BJ45" i="9"/>
  <c r="BI44" i="9"/>
  <c r="Q44" i="9"/>
  <c r="R45" i="9"/>
  <c r="AO44" i="9"/>
  <c r="AP45" i="9"/>
  <c r="BR45" i="9"/>
  <c r="BO95" i="9" s="1"/>
  <c r="R103" i="9" s="1"/>
  <c r="R109" i="9" s="1"/>
  <c r="BQ44" i="9"/>
  <c r="BM44" i="9"/>
  <c r="BN45" i="9"/>
  <c r="AG44" i="9"/>
  <c r="AH45" i="9"/>
  <c r="BB45" i="9"/>
  <c r="BA44" i="9"/>
  <c r="CQ44" i="9"/>
  <c r="CP43" i="9"/>
  <c r="AW44" i="9"/>
  <c r="AX45" i="9"/>
  <c r="CK44" i="9"/>
  <c r="CL45" i="9"/>
  <c r="CC44" i="9"/>
  <c r="CD45" i="9"/>
  <c r="CH45" i="9"/>
  <c r="CG44" i="9"/>
  <c r="BZ45" i="9"/>
  <c r="BY44" i="9"/>
  <c r="AL45" i="9"/>
  <c r="AK44" i="9"/>
  <c r="Y44" i="9"/>
  <c r="Z45" i="9"/>
  <c r="BE44" i="9"/>
  <c r="BF45" i="9"/>
  <c r="AT45" i="9"/>
  <c r="AS44" i="9"/>
  <c r="ES16" i="9"/>
  <c r="ER15" i="9"/>
  <c r="NI94" i="9"/>
  <c r="BS102" i="9" s="1"/>
  <c r="BS108" i="9" s="1"/>
  <c r="NI97" i="9"/>
  <c r="BS105" i="9" s="1"/>
  <c r="BS111" i="9" s="1"/>
  <c r="NI95" i="9"/>
  <c r="BS103" i="9" s="1"/>
  <c r="BS109" i="9" s="1"/>
  <c r="NI93" i="9"/>
  <c r="BS101" i="9" s="1"/>
  <c r="BS107" i="9" s="1"/>
  <c r="NO2" i="9"/>
  <c r="NL2" i="9"/>
  <c r="NM2" i="9" s="1"/>
  <c r="NI96" i="9" s="1"/>
  <c r="BS104" i="9" s="1"/>
  <c r="BS110" i="9" s="1"/>
  <c r="B131" i="9" s="1"/>
  <c r="C131" i="9" s="1"/>
  <c r="H12" i="5" s="1"/>
  <c r="I45" i="8"/>
  <c r="J46" i="8"/>
  <c r="FD14" i="8"/>
  <c r="FE15" i="8"/>
  <c r="HX2" i="8"/>
  <c r="HY2" i="8" s="1"/>
  <c r="HY3" i="8"/>
  <c r="CH44" i="8"/>
  <c r="CG43" i="8"/>
  <c r="AW43" i="8"/>
  <c r="AX44" i="8"/>
  <c r="EG18" i="8"/>
  <c r="EF17" i="8"/>
  <c r="AT44" i="8"/>
  <c r="AS43" i="8"/>
  <c r="BM43" i="8"/>
  <c r="BN44" i="8"/>
  <c r="AG43" i="8"/>
  <c r="AH44" i="8"/>
  <c r="AE94" i="8" s="1"/>
  <c r="CK43" i="8"/>
  <c r="CL44" i="8"/>
  <c r="AD44" i="8"/>
  <c r="AC43" i="8"/>
  <c r="Q43" i="8"/>
  <c r="R44" i="8"/>
  <c r="FW11" i="8"/>
  <c r="FV10" i="8"/>
  <c r="Y43" i="8"/>
  <c r="Z44" i="8"/>
  <c r="BB44" i="8"/>
  <c r="BA43" i="8"/>
  <c r="DO20" i="8"/>
  <c r="DN19" i="8"/>
  <c r="GC10" i="8"/>
  <c r="GB9" i="8"/>
  <c r="EL16" i="8"/>
  <c r="EM17" i="8"/>
  <c r="H102" i="8"/>
  <c r="H108" i="8" s="1"/>
  <c r="BE43" i="8"/>
  <c r="BF44" i="8"/>
  <c r="BJ44" i="8"/>
  <c r="BI43" i="8"/>
  <c r="NC97" i="8"/>
  <c r="BR105" i="8" s="1"/>
  <c r="BR111" i="8" s="1"/>
  <c r="NC96" i="8"/>
  <c r="BR104" i="8" s="1"/>
  <c r="BR110" i="8" s="1"/>
  <c r="NC95" i="8"/>
  <c r="BR103" i="8" s="1"/>
  <c r="BR109" i="8" s="1"/>
  <c r="NC93" i="8"/>
  <c r="BR101" i="8" s="1"/>
  <c r="BR107" i="8" s="1"/>
  <c r="NC94" i="8"/>
  <c r="BR102" i="8" s="1"/>
  <c r="BR108" i="8" s="1"/>
  <c r="NI2" i="8"/>
  <c r="NF2" i="8"/>
  <c r="NG2" i="8" s="1"/>
  <c r="BU43" i="8"/>
  <c r="BV44" i="8"/>
  <c r="BS95" i="8" s="1"/>
  <c r="S103" i="8" s="1"/>
  <c r="S109" i="8" s="1"/>
  <c r="CC43" i="8"/>
  <c r="CD44" i="8"/>
  <c r="AO43" i="8"/>
  <c r="AP44" i="8"/>
  <c r="ER15" i="8"/>
  <c r="ES16" i="8"/>
  <c r="V44" i="8"/>
  <c r="U43" i="8"/>
  <c r="BZ44" i="8"/>
  <c r="BY43" i="8"/>
  <c r="BR44" i="8"/>
  <c r="BQ43" i="8"/>
  <c r="CQ43" i="8"/>
  <c r="CP42" i="8"/>
  <c r="AL44" i="8"/>
  <c r="AK43" i="8"/>
  <c r="AD45" i="7"/>
  <c r="AA94" i="7" s="1"/>
  <c r="AC44" i="7"/>
  <c r="Y44" i="7"/>
  <c r="Z45" i="7"/>
  <c r="CC44" i="7"/>
  <c r="CD45" i="7"/>
  <c r="AL45" i="7"/>
  <c r="AK44" i="7"/>
  <c r="CQ44" i="7"/>
  <c r="CP43" i="7"/>
  <c r="G102" i="7"/>
  <c r="G108" i="7" s="1"/>
  <c r="V45" i="7"/>
  <c r="U44" i="7"/>
  <c r="NC96" i="7"/>
  <c r="BR104" i="7" s="1"/>
  <c r="BR110" i="7" s="1"/>
  <c r="NC93" i="7"/>
  <c r="BR101" i="7" s="1"/>
  <c r="BR107" i="7" s="1"/>
  <c r="NC97" i="7"/>
  <c r="BR105" i="7" s="1"/>
  <c r="BR111" i="7" s="1"/>
  <c r="NC94" i="7"/>
  <c r="BR102" i="7" s="1"/>
  <c r="BR108" i="7" s="1"/>
  <c r="NC95" i="7"/>
  <c r="BR103" i="7" s="1"/>
  <c r="BR109" i="7" s="1"/>
  <c r="NI2" i="7"/>
  <c r="NF2" i="7"/>
  <c r="NG2" i="7" s="1"/>
  <c r="AO44" i="7"/>
  <c r="AP45" i="7"/>
  <c r="CK44" i="7"/>
  <c r="CL45" i="7"/>
  <c r="BM44" i="7"/>
  <c r="BN45" i="7"/>
  <c r="Q44" i="7"/>
  <c r="R45" i="7"/>
  <c r="AW44" i="7"/>
  <c r="AX45" i="7"/>
  <c r="CH45" i="7"/>
  <c r="CG44" i="7"/>
  <c r="BE44" i="7"/>
  <c r="BF45" i="7"/>
  <c r="EF18" i="7"/>
  <c r="EG19" i="7"/>
  <c r="AG44" i="7"/>
  <c r="AH45" i="7"/>
  <c r="BU44" i="7"/>
  <c r="BV45" i="7"/>
  <c r="BZ45" i="7"/>
  <c r="BY44" i="7"/>
  <c r="BB45" i="7"/>
  <c r="BA44" i="7"/>
  <c r="BR45" i="7"/>
  <c r="BO95" i="7" s="1"/>
  <c r="R103" i="7" s="1"/>
  <c r="R109" i="7" s="1"/>
  <c r="BQ44" i="7"/>
  <c r="AT45" i="7"/>
  <c r="AS44" i="7"/>
  <c r="BJ45" i="7"/>
  <c r="BI44" i="7"/>
  <c r="GU9" i="6"/>
  <c r="GT8" i="6"/>
  <c r="U44" i="6"/>
  <c r="V45" i="6"/>
  <c r="BA36" i="6"/>
  <c r="BB37" i="6"/>
  <c r="R46" i="6"/>
  <c r="Q45" i="6"/>
  <c r="AD43" i="6"/>
  <c r="AC42" i="6"/>
  <c r="GB11" i="6"/>
  <c r="GC12" i="6"/>
  <c r="CD30" i="6"/>
  <c r="CC29" i="6"/>
  <c r="DO23" i="6"/>
  <c r="DN22" i="6"/>
  <c r="BR33" i="6"/>
  <c r="BQ32" i="6"/>
  <c r="CL28" i="6"/>
  <c r="CK27" i="6"/>
  <c r="HX3" i="6"/>
  <c r="HY4" i="6"/>
  <c r="BM33" i="6"/>
  <c r="BN34" i="6"/>
  <c r="BF36" i="6"/>
  <c r="BE35" i="6"/>
  <c r="BV32" i="6"/>
  <c r="BU31" i="6"/>
  <c r="CP26" i="6"/>
  <c r="CQ27" i="6"/>
  <c r="HM6" i="6"/>
  <c r="HL5" i="6"/>
  <c r="BY30" i="6"/>
  <c r="BZ31" i="6"/>
  <c r="EF19" i="6"/>
  <c r="EG20" i="6"/>
  <c r="N47" i="6"/>
  <c r="M46" i="6"/>
  <c r="AH42" i="6"/>
  <c r="AG41" i="6"/>
  <c r="BJ35" i="6"/>
  <c r="BI34" i="6"/>
  <c r="GH10" i="6"/>
  <c r="GI11" i="6"/>
  <c r="DI24" i="6"/>
  <c r="DH23" i="6"/>
  <c r="E48" i="6"/>
  <c r="F49" i="6"/>
  <c r="FQ14" i="6"/>
  <c r="FP13" i="6"/>
  <c r="IE3" i="6"/>
  <c r="ID2" i="6"/>
  <c r="IE2" i="6" s="1"/>
  <c r="HF6" i="6"/>
  <c r="HG7" i="6"/>
  <c r="DB24" i="6"/>
  <c r="DC25" i="6"/>
  <c r="NI97" i="6"/>
  <c r="BS105" i="6" s="1"/>
  <c r="BS111" i="6" s="1"/>
  <c r="NI95" i="6"/>
  <c r="BS103" i="6" s="1"/>
  <c r="BS109" i="6" s="1"/>
  <c r="NI93" i="6"/>
  <c r="BS101" i="6" s="1"/>
  <c r="BS107" i="6" s="1"/>
  <c r="NI94" i="6"/>
  <c r="NO2" i="6"/>
  <c r="NL2" i="6"/>
  <c r="NM2" i="6" s="1"/>
  <c r="NI96" i="6" s="1"/>
  <c r="BS104" i="6" s="1"/>
  <c r="BS110" i="6" s="1"/>
  <c r="B131" i="6" s="1"/>
  <c r="C131" i="6" s="1"/>
  <c r="E12" i="5" s="1"/>
  <c r="FD15" i="6"/>
  <c r="FE16" i="6"/>
  <c r="AT39" i="6"/>
  <c r="AS38" i="6"/>
  <c r="ES18" i="6"/>
  <c r="ER17" i="6"/>
  <c r="FW13" i="6"/>
  <c r="FV12" i="6"/>
  <c r="HS5" i="6"/>
  <c r="HR4" i="6"/>
  <c r="DZ20" i="6"/>
  <c r="EA21" i="6"/>
  <c r="I47" i="6"/>
  <c r="J48" i="6"/>
  <c r="CW26" i="6"/>
  <c r="CV25" i="6"/>
  <c r="GO10" i="6"/>
  <c r="GN9" i="6"/>
  <c r="CH29" i="6"/>
  <c r="CG28" i="6"/>
  <c r="GZ7" i="6"/>
  <c r="HA8" i="6"/>
  <c r="DU22" i="6"/>
  <c r="DT21" i="6"/>
  <c r="AO39" i="6"/>
  <c r="AP40" i="6"/>
  <c r="AK40" i="6"/>
  <c r="AL41" i="6"/>
  <c r="Y43" i="6"/>
  <c r="Z44" i="6"/>
  <c r="EX16" i="6"/>
  <c r="EY17" i="6"/>
  <c r="AX38" i="6"/>
  <c r="AW37" i="6"/>
  <c r="FJ14" i="6"/>
  <c r="FK15" i="6"/>
  <c r="EM19" i="6"/>
  <c r="EL18" i="6"/>
  <c r="J50" i="1"/>
  <c r="G94" i="1" s="1"/>
  <c r="C102" i="1" s="1"/>
  <c r="C108" i="1" s="1"/>
  <c r="F51" i="1"/>
  <c r="C94" i="1" s="1"/>
  <c r="B102" i="1" s="1"/>
  <c r="B108" i="1" s="1"/>
  <c r="V48" i="1"/>
  <c r="CQ30" i="1"/>
  <c r="FP12" i="8" l="1"/>
  <c r="FQ13" i="8"/>
  <c r="HG6" i="8"/>
  <c r="HF5" i="8"/>
  <c r="CW25" i="8"/>
  <c r="CV24" i="8"/>
  <c r="EA20" i="8"/>
  <c r="DZ19" i="8"/>
  <c r="E47" i="8"/>
  <c r="F48" i="8"/>
  <c r="EX15" i="8"/>
  <c r="EY16" i="8"/>
  <c r="HR3" i="8"/>
  <c r="HS4" i="8"/>
  <c r="HA7" i="8"/>
  <c r="GZ6" i="8"/>
  <c r="N46" i="8"/>
  <c r="M45" i="8"/>
  <c r="GI10" i="8"/>
  <c r="GH9" i="8"/>
  <c r="GT7" i="8"/>
  <c r="GU8" i="8"/>
  <c r="FJ13" i="8"/>
  <c r="FK14" i="8"/>
  <c r="DI23" i="8"/>
  <c r="DH22" i="8"/>
  <c r="DT20" i="8"/>
  <c r="DU21" i="8"/>
  <c r="GN8" i="8"/>
  <c r="GO9" i="8"/>
  <c r="HL4" i="8"/>
  <c r="HM5" i="8"/>
  <c r="DC23" i="8"/>
  <c r="DB22" i="8"/>
  <c r="FQ13" i="7"/>
  <c r="FP12" i="7"/>
  <c r="DB23" i="7"/>
  <c r="DC24" i="7"/>
  <c r="HA7" i="9"/>
  <c r="GZ6" i="9"/>
  <c r="EL17" i="9"/>
  <c r="EM18" i="9"/>
  <c r="GH9" i="7"/>
  <c r="GI10" i="7"/>
  <c r="EY16" i="9"/>
  <c r="EX15" i="9"/>
  <c r="FE15" i="9"/>
  <c r="FD14" i="9"/>
  <c r="GU8" i="9"/>
  <c r="GT7" i="9"/>
  <c r="I46" i="9"/>
  <c r="J47" i="9"/>
  <c r="GZ6" i="7"/>
  <c r="HA7" i="7"/>
  <c r="FJ13" i="7"/>
  <c r="FK14" i="7"/>
  <c r="DO22" i="7"/>
  <c r="DN21" i="7"/>
  <c r="E47" i="9"/>
  <c r="F48" i="9"/>
  <c r="DI23" i="9"/>
  <c r="DH22" i="9"/>
  <c r="HS4" i="9"/>
  <c r="HR3" i="9"/>
  <c r="HF5" i="7"/>
  <c r="HG6" i="7"/>
  <c r="N46" i="7"/>
  <c r="M45" i="7"/>
  <c r="EA20" i="9"/>
  <c r="DZ19" i="9"/>
  <c r="N46" i="9"/>
  <c r="M45" i="9"/>
  <c r="HM5" i="7"/>
  <c r="HL4" i="7"/>
  <c r="ES17" i="7"/>
  <c r="ER16" i="7"/>
  <c r="HX2" i="9"/>
  <c r="HY2" i="9" s="1"/>
  <c r="HY3" i="9"/>
  <c r="FE15" i="7"/>
  <c r="FD14" i="7"/>
  <c r="GB10" i="7"/>
  <c r="GC11" i="7"/>
  <c r="F48" i="7"/>
  <c r="E47" i="7"/>
  <c r="EG19" i="9"/>
  <c r="EF18" i="9"/>
  <c r="FW12" i="9"/>
  <c r="FV11" i="9"/>
  <c r="FV11" i="7"/>
  <c r="FW12" i="7"/>
  <c r="GU8" i="7"/>
  <c r="GT7" i="7"/>
  <c r="GN8" i="7"/>
  <c r="GO9" i="7"/>
  <c r="GB10" i="9"/>
  <c r="GC11" i="9"/>
  <c r="HL4" i="9"/>
  <c r="HM5" i="9"/>
  <c r="HS4" i="7"/>
  <c r="HR3" i="7"/>
  <c r="DZ19" i="7"/>
  <c r="EA20" i="7"/>
  <c r="FP12" i="9"/>
  <c r="FQ13" i="9"/>
  <c r="DH22" i="7"/>
  <c r="DI23" i="7"/>
  <c r="EY16" i="7"/>
  <c r="EX15" i="7"/>
  <c r="HX2" i="7"/>
  <c r="HY2" i="7" s="1"/>
  <c r="HY3" i="7"/>
  <c r="CW25" i="9"/>
  <c r="CV24" i="9"/>
  <c r="EL17" i="7"/>
  <c r="EM18" i="7"/>
  <c r="DN21" i="9"/>
  <c r="DO22" i="9"/>
  <c r="HG6" i="9"/>
  <c r="HF5" i="9"/>
  <c r="FJ13" i="9"/>
  <c r="FK14" i="9"/>
  <c r="DT20" i="7"/>
  <c r="DU21" i="7"/>
  <c r="CW25" i="7"/>
  <c r="CV24" i="7"/>
  <c r="J47" i="7"/>
  <c r="I46" i="7"/>
  <c r="DT20" i="9"/>
  <c r="DU21" i="9"/>
  <c r="GO9" i="9"/>
  <c r="GN8" i="9"/>
  <c r="DC24" i="9"/>
  <c r="DB23" i="9"/>
  <c r="GH9" i="9"/>
  <c r="GI10" i="9"/>
  <c r="NO97" i="9"/>
  <c r="BT105" i="9" s="1"/>
  <c r="BT111" i="9" s="1"/>
  <c r="NO95" i="9"/>
  <c r="BT103" i="9" s="1"/>
  <c r="BT109" i="9" s="1"/>
  <c r="NO94" i="9"/>
  <c r="BT102" i="9" s="1"/>
  <c r="BT108" i="9" s="1"/>
  <c r="NO93" i="9"/>
  <c r="BT101" i="9" s="1"/>
  <c r="BT107" i="9" s="1"/>
  <c r="NO96" i="9"/>
  <c r="BT104" i="9" s="1"/>
  <c r="BT110" i="9" s="1"/>
  <c r="NU2" i="9"/>
  <c r="NR2" i="9"/>
  <c r="NS2" i="9" s="1"/>
  <c r="ES15" i="9"/>
  <c r="ER14" i="9"/>
  <c r="AL44" i="9"/>
  <c r="AK43" i="9"/>
  <c r="BJ44" i="9"/>
  <c r="BI43" i="9"/>
  <c r="U43" i="9"/>
  <c r="V44" i="9"/>
  <c r="Z44" i="9"/>
  <c r="Y43" i="9"/>
  <c r="CD44" i="9"/>
  <c r="CC43" i="9"/>
  <c r="AX44" i="9"/>
  <c r="AW43" i="9"/>
  <c r="AO43" i="9"/>
  <c r="AP44" i="9"/>
  <c r="BU43" i="9"/>
  <c r="BV44" i="9"/>
  <c r="BS95" i="9" s="1"/>
  <c r="S103" i="9" s="1"/>
  <c r="S109" i="9" s="1"/>
  <c r="AS43" i="9"/>
  <c r="AT44" i="9"/>
  <c r="BY43" i="9"/>
  <c r="BZ44" i="9"/>
  <c r="CG43" i="9"/>
  <c r="CH44" i="9"/>
  <c r="CQ43" i="9"/>
  <c r="CP42" i="9"/>
  <c r="BA43" i="9"/>
  <c r="BB44" i="9"/>
  <c r="BR44" i="9"/>
  <c r="BQ43" i="9"/>
  <c r="AD44" i="9"/>
  <c r="AC43" i="9"/>
  <c r="BF44" i="9"/>
  <c r="BE43" i="9"/>
  <c r="CL44" i="9"/>
  <c r="CK43" i="9"/>
  <c r="AG43" i="9"/>
  <c r="AH44" i="9"/>
  <c r="AE94" i="9" s="1"/>
  <c r="I102" i="9" s="1"/>
  <c r="I108" i="9" s="1"/>
  <c r="BM43" i="9"/>
  <c r="BN44" i="9"/>
  <c r="R44" i="9"/>
  <c r="Q43" i="9"/>
  <c r="H102" i="9"/>
  <c r="H108" i="9" s="1"/>
  <c r="FD13" i="8"/>
  <c r="FE14" i="8"/>
  <c r="J45" i="8"/>
  <c r="I44" i="8"/>
  <c r="BJ43" i="8"/>
  <c r="BI42" i="8"/>
  <c r="BB43" i="8"/>
  <c r="BA42" i="8"/>
  <c r="AD43" i="8"/>
  <c r="AC42" i="8"/>
  <c r="AT43" i="8"/>
  <c r="AS42" i="8"/>
  <c r="BE42" i="8"/>
  <c r="BF43" i="8"/>
  <c r="EL15" i="8"/>
  <c r="EM16" i="8"/>
  <c r="Y42" i="8"/>
  <c r="Z43" i="8"/>
  <c r="AG42" i="8"/>
  <c r="AH43" i="8"/>
  <c r="AW42" i="8"/>
  <c r="AX43" i="8"/>
  <c r="BU42" i="8"/>
  <c r="BV43" i="8"/>
  <c r="DO19" i="8"/>
  <c r="DN18" i="8"/>
  <c r="I102" i="8"/>
  <c r="I108" i="8" s="1"/>
  <c r="AL43" i="8"/>
  <c r="AI94" i="8" s="1"/>
  <c r="J102" i="8" s="1"/>
  <c r="J108" i="8" s="1"/>
  <c r="AK42" i="8"/>
  <c r="CQ42" i="8"/>
  <c r="CP41" i="8"/>
  <c r="V43" i="8"/>
  <c r="U42" i="8"/>
  <c r="AO42" i="8"/>
  <c r="AP43" i="8"/>
  <c r="CC42" i="8"/>
  <c r="CD43" i="8"/>
  <c r="NI97" i="8"/>
  <c r="BS105" i="8" s="1"/>
  <c r="BS111" i="8" s="1"/>
  <c r="NI95" i="8"/>
  <c r="BS103" i="8" s="1"/>
  <c r="BS109" i="8" s="1"/>
  <c r="NI93" i="8"/>
  <c r="BS101" i="8" s="1"/>
  <c r="BS107" i="8" s="1"/>
  <c r="NI94" i="8"/>
  <c r="BS102" i="8" s="1"/>
  <c r="BS108" i="8" s="1"/>
  <c r="NO2" i="8"/>
  <c r="NL2" i="8"/>
  <c r="NM2" i="8" s="1"/>
  <c r="NI96" i="8" s="1"/>
  <c r="BS104" i="8" s="1"/>
  <c r="BS110" i="8" s="1"/>
  <c r="B131" i="8" s="1"/>
  <c r="C131" i="8" s="1"/>
  <c r="G12" i="5" s="1"/>
  <c r="GB8" i="8"/>
  <c r="GC9" i="8"/>
  <c r="FV9" i="8"/>
  <c r="FW10" i="8"/>
  <c r="EF16" i="8"/>
  <c r="EG17" i="8"/>
  <c r="CH43" i="8"/>
  <c r="CG42" i="8"/>
  <c r="ES15" i="8"/>
  <c r="ER14" i="8"/>
  <c r="BR43" i="8"/>
  <c r="BQ42" i="8"/>
  <c r="BZ43" i="8"/>
  <c r="BW95" i="8" s="1"/>
  <c r="T103" i="8" s="1"/>
  <c r="T109" i="8" s="1"/>
  <c r="BY42" i="8"/>
  <c r="Q42" i="8"/>
  <c r="R43" i="8"/>
  <c r="CK42" i="8"/>
  <c r="CL43" i="8"/>
  <c r="BM42" i="8"/>
  <c r="BN43" i="8"/>
  <c r="AT44" i="7"/>
  <c r="AS43" i="7"/>
  <c r="AL44" i="7"/>
  <c r="AK43" i="7"/>
  <c r="AG43" i="7"/>
  <c r="AH44" i="7"/>
  <c r="AE94" i="7" s="1"/>
  <c r="AW43" i="7"/>
  <c r="AX44" i="7"/>
  <c r="BM43" i="7"/>
  <c r="BN44" i="7"/>
  <c r="CK43" i="7"/>
  <c r="CL44" i="7"/>
  <c r="AO43" i="7"/>
  <c r="AP44" i="7"/>
  <c r="V44" i="7"/>
  <c r="U43" i="7"/>
  <c r="BB44" i="7"/>
  <c r="BA43" i="7"/>
  <c r="BJ44" i="7"/>
  <c r="BI43" i="7"/>
  <c r="BR44" i="7"/>
  <c r="BQ43" i="7"/>
  <c r="CQ43" i="7"/>
  <c r="CP42" i="7"/>
  <c r="AD44" i="7"/>
  <c r="AC43" i="7"/>
  <c r="BZ44" i="7"/>
  <c r="BY43" i="7"/>
  <c r="CH44" i="7"/>
  <c r="CG43" i="7"/>
  <c r="BU43" i="7"/>
  <c r="BV44" i="7"/>
  <c r="BS95" i="7" s="1"/>
  <c r="S103" i="7" s="1"/>
  <c r="S109" i="7" s="1"/>
  <c r="EG18" i="7"/>
  <c r="EF17" i="7"/>
  <c r="BE43" i="7"/>
  <c r="BF44" i="7"/>
  <c r="Q43" i="7"/>
  <c r="R44" i="7"/>
  <c r="NI97" i="7"/>
  <c r="BS105" i="7" s="1"/>
  <c r="BS111" i="7" s="1"/>
  <c r="NI94" i="7"/>
  <c r="BS102" i="7" s="1"/>
  <c r="BS108" i="7" s="1"/>
  <c r="NI95" i="7"/>
  <c r="BS103" i="7" s="1"/>
  <c r="BS109" i="7" s="1"/>
  <c r="NI93" i="7"/>
  <c r="BS101" i="7" s="1"/>
  <c r="BS107" i="7" s="1"/>
  <c r="NO2" i="7"/>
  <c r="NL2" i="7"/>
  <c r="NM2" i="7" s="1"/>
  <c r="NI96" i="7" s="1"/>
  <c r="BS104" i="7" s="1"/>
  <c r="BS110" i="7" s="1"/>
  <c r="B131" i="7" s="1"/>
  <c r="C131" i="7" s="1"/>
  <c r="F12" i="5" s="1"/>
  <c r="CC43" i="7"/>
  <c r="CD44" i="7"/>
  <c r="Y43" i="7"/>
  <c r="Z44" i="7"/>
  <c r="H102" i="7"/>
  <c r="H108" i="7" s="1"/>
  <c r="AX37" i="6"/>
  <c r="AW36" i="6"/>
  <c r="Z43" i="6"/>
  <c r="Y42" i="6"/>
  <c r="AO38" i="6"/>
  <c r="AP39" i="6"/>
  <c r="GZ6" i="6"/>
  <c r="HA7" i="6"/>
  <c r="I46" i="6"/>
  <c r="J47" i="6"/>
  <c r="FD14" i="6"/>
  <c r="FE15" i="6"/>
  <c r="AH41" i="6"/>
  <c r="AG40" i="6"/>
  <c r="HM5" i="6"/>
  <c r="HL4" i="6"/>
  <c r="BV31" i="6"/>
  <c r="BU30" i="6"/>
  <c r="CK26" i="6"/>
  <c r="CL27" i="6"/>
  <c r="DO22" i="6"/>
  <c r="DN21" i="6"/>
  <c r="R45" i="6"/>
  <c r="Q44" i="6"/>
  <c r="DT20" i="6"/>
  <c r="DU21" i="6"/>
  <c r="CG27" i="6"/>
  <c r="CH28" i="6"/>
  <c r="CV24" i="6"/>
  <c r="CW25" i="6"/>
  <c r="FV11" i="6"/>
  <c r="FW12" i="6"/>
  <c r="AS37" i="6"/>
  <c r="AT38" i="6"/>
  <c r="DC24" i="6"/>
  <c r="DB23" i="6"/>
  <c r="F48" i="6"/>
  <c r="E47" i="6"/>
  <c r="GI10" i="6"/>
  <c r="GH9" i="6"/>
  <c r="EG19" i="6"/>
  <c r="EF18" i="6"/>
  <c r="BM32" i="6"/>
  <c r="BN33" i="6"/>
  <c r="GC11" i="6"/>
  <c r="GB10" i="6"/>
  <c r="V44" i="6"/>
  <c r="U43" i="6"/>
  <c r="FK14" i="6"/>
  <c r="FJ13" i="6"/>
  <c r="EX15" i="6"/>
  <c r="EY16" i="6"/>
  <c r="AL40" i="6"/>
  <c r="AK39" i="6"/>
  <c r="DZ19" i="6"/>
  <c r="EA20" i="6"/>
  <c r="NO96" i="6"/>
  <c r="BT104" i="6" s="1"/>
  <c r="BT110" i="6" s="1"/>
  <c r="NO94" i="6"/>
  <c r="BT102" i="6" s="1"/>
  <c r="BT108" i="6" s="1"/>
  <c r="NO97" i="6"/>
  <c r="BT105" i="6" s="1"/>
  <c r="BT111" i="6" s="1"/>
  <c r="NO95" i="6"/>
  <c r="BT103" i="6" s="1"/>
  <c r="BT109" i="6" s="1"/>
  <c r="NO93" i="6"/>
  <c r="BT101" i="6" s="1"/>
  <c r="BT107" i="6" s="1"/>
  <c r="NU2" i="6"/>
  <c r="NR2" i="6"/>
  <c r="NS2" i="6" s="1"/>
  <c r="FQ13" i="6"/>
  <c r="FP12" i="6"/>
  <c r="DI23" i="6"/>
  <c r="DH22" i="6"/>
  <c r="BJ34" i="6"/>
  <c r="BI33" i="6"/>
  <c r="M45" i="6"/>
  <c r="N46" i="6"/>
  <c r="BF35" i="6"/>
  <c r="BE34" i="6"/>
  <c r="BQ31" i="6"/>
  <c r="BR32" i="6"/>
  <c r="CC28" i="6"/>
  <c r="CD29" i="6"/>
  <c r="AD42" i="6"/>
  <c r="AC41" i="6"/>
  <c r="GT7" i="6"/>
  <c r="GU8" i="6"/>
  <c r="EM18" i="6"/>
  <c r="EL17" i="6"/>
  <c r="GO9" i="6"/>
  <c r="GN8" i="6"/>
  <c r="HR3" i="6"/>
  <c r="HS4" i="6"/>
  <c r="ER16" i="6"/>
  <c r="ES17" i="6"/>
  <c r="BS102" i="6"/>
  <c r="BS108" i="6" s="1"/>
  <c r="HG6" i="6"/>
  <c r="HF5" i="6"/>
  <c r="BZ30" i="6"/>
  <c r="BY29" i="6"/>
  <c r="CQ26" i="6"/>
  <c r="CP25" i="6"/>
  <c r="HY3" i="6"/>
  <c r="HX2" i="6"/>
  <c r="HY2" i="6" s="1"/>
  <c r="BB36" i="6"/>
  <c r="BA35" i="6"/>
  <c r="J49" i="1"/>
  <c r="F50" i="1"/>
  <c r="V47" i="1"/>
  <c r="S94" i="1" s="1"/>
  <c r="CQ29" i="1"/>
  <c r="CM94" i="1" s="1"/>
  <c r="X102" i="1" s="1"/>
  <c r="X108" i="1" s="1"/>
  <c r="GH8" i="8" l="1"/>
  <c r="GI9" i="8"/>
  <c r="GZ5" i="8"/>
  <c r="HA6" i="8"/>
  <c r="EA19" i="8"/>
  <c r="DZ18" i="8"/>
  <c r="HF4" i="8"/>
  <c r="HG5" i="8"/>
  <c r="HM4" i="8"/>
  <c r="HL3" i="8"/>
  <c r="DT19" i="8"/>
  <c r="DU20" i="8"/>
  <c r="FJ12" i="8"/>
  <c r="FK13" i="8"/>
  <c r="EY15" i="8"/>
  <c r="EX14" i="8"/>
  <c r="DH21" i="8"/>
  <c r="DI22" i="8"/>
  <c r="M44" i="8"/>
  <c r="N45" i="8"/>
  <c r="CV23" i="8"/>
  <c r="CW24" i="8"/>
  <c r="GN7" i="8"/>
  <c r="GO8" i="8"/>
  <c r="GU7" i="8"/>
  <c r="GT6" i="8"/>
  <c r="HR2" i="8"/>
  <c r="HS2" i="8" s="1"/>
  <c r="HS3" i="8"/>
  <c r="F47" i="8"/>
  <c r="E46" i="8"/>
  <c r="FP11" i="8"/>
  <c r="FQ12" i="8"/>
  <c r="DC23" i="9"/>
  <c r="DB22" i="9"/>
  <c r="CW24" i="7"/>
  <c r="CV23" i="7"/>
  <c r="CW24" i="9"/>
  <c r="CV23" i="9"/>
  <c r="EX14" i="7"/>
  <c r="EY15" i="7"/>
  <c r="HS3" i="7"/>
  <c r="HR2" i="7"/>
  <c r="HS2" i="7" s="1"/>
  <c r="GT6" i="7"/>
  <c r="GU7" i="7"/>
  <c r="FV10" i="9"/>
  <c r="FW11" i="9"/>
  <c r="F47" i="7"/>
  <c r="E46" i="7"/>
  <c r="FD13" i="7"/>
  <c r="FE14" i="7"/>
  <c r="ES16" i="7"/>
  <c r="ER15" i="7"/>
  <c r="N45" i="9"/>
  <c r="M44" i="9"/>
  <c r="N45" i="7"/>
  <c r="M44" i="7"/>
  <c r="HR2" i="9"/>
  <c r="HS2" i="9" s="1"/>
  <c r="HS3" i="9"/>
  <c r="FD13" i="9"/>
  <c r="FE14" i="9"/>
  <c r="HA6" i="9"/>
  <c r="GZ5" i="9"/>
  <c r="FQ12" i="7"/>
  <c r="FP11" i="7"/>
  <c r="DU20" i="9"/>
  <c r="DT19" i="9"/>
  <c r="FJ12" i="9"/>
  <c r="FK13" i="9"/>
  <c r="DN20" i="9"/>
  <c r="DO21" i="9"/>
  <c r="FQ12" i="9"/>
  <c r="FP11" i="9"/>
  <c r="GB9" i="9"/>
  <c r="GC10" i="9"/>
  <c r="E46" i="9"/>
  <c r="F47" i="9"/>
  <c r="FK13" i="7"/>
  <c r="FJ12" i="7"/>
  <c r="I45" i="9"/>
  <c r="J46" i="9"/>
  <c r="GH8" i="7"/>
  <c r="GI9" i="7"/>
  <c r="GO8" i="9"/>
  <c r="GN7" i="9"/>
  <c r="J46" i="7"/>
  <c r="I45" i="7"/>
  <c r="HF4" i="9"/>
  <c r="HG5" i="9"/>
  <c r="EF17" i="9"/>
  <c r="EG18" i="9"/>
  <c r="HM4" i="7"/>
  <c r="HL3" i="7"/>
  <c r="EA19" i="9"/>
  <c r="DZ18" i="9"/>
  <c r="DI22" i="9"/>
  <c r="DH21" i="9"/>
  <c r="DO21" i="7"/>
  <c r="DN20" i="7"/>
  <c r="GU7" i="9"/>
  <c r="GT6" i="9"/>
  <c r="EX14" i="9"/>
  <c r="EY15" i="9"/>
  <c r="DB21" i="8"/>
  <c r="DC22" i="8"/>
  <c r="GI9" i="9"/>
  <c r="GH8" i="9"/>
  <c r="DU20" i="7"/>
  <c r="DT19" i="7"/>
  <c r="EM17" i="7"/>
  <c r="EL16" i="7"/>
  <c r="DI22" i="7"/>
  <c r="DH21" i="7"/>
  <c r="EA19" i="7"/>
  <c r="DZ18" i="7"/>
  <c r="HL3" i="9"/>
  <c r="HM4" i="9"/>
  <c r="GO8" i="7"/>
  <c r="GN7" i="7"/>
  <c r="FV10" i="7"/>
  <c r="FW11" i="7"/>
  <c r="GB9" i="7"/>
  <c r="GC10" i="7"/>
  <c r="HF4" i="7"/>
  <c r="HG5" i="7"/>
  <c r="GZ5" i="7"/>
  <c r="HA6" i="7"/>
  <c r="EM17" i="9"/>
  <c r="EL16" i="9"/>
  <c r="DB22" i="7"/>
  <c r="DC23" i="7"/>
  <c r="BN43" i="9"/>
  <c r="BM42" i="9"/>
  <c r="BB43" i="9"/>
  <c r="BA42" i="9"/>
  <c r="CH43" i="9"/>
  <c r="CG42" i="9"/>
  <c r="AS42" i="9"/>
  <c r="AT43" i="9"/>
  <c r="AP43" i="9"/>
  <c r="AO42" i="9"/>
  <c r="V43" i="9"/>
  <c r="U42" i="9"/>
  <c r="R43" i="9"/>
  <c r="Q42" i="9"/>
  <c r="AD43" i="9"/>
  <c r="AC42" i="9"/>
  <c r="CP41" i="9"/>
  <c r="CQ42" i="9"/>
  <c r="CD43" i="9"/>
  <c r="CC42" i="9"/>
  <c r="Z43" i="9"/>
  <c r="Y42" i="9"/>
  <c r="AH43" i="9"/>
  <c r="AG42" i="9"/>
  <c r="BY42" i="9"/>
  <c r="BZ43" i="9"/>
  <c r="BW95" i="9" s="1"/>
  <c r="T103" i="9" s="1"/>
  <c r="T109" i="9" s="1"/>
  <c r="BV43" i="9"/>
  <c r="BU42" i="9"/>
  <c r="NU97" i="9"/>
  <c r="BU105" i="9" s="1"/>
  <c r="BU111" i="9" s="1"/>
  <c r="NU95" i="9"/>
  <c r="BU103" i="9" s="1"/>
  <c r="BU109" i="9" s="1"/>
  <c r="NU96" i="9"/>
  <c r="BU104" i="9" s="1"/>
  <c r="BU110" i="9" s="1"/>
  <c r="NU94" i="9"/>
  <c r="BU102" i="9" s="1"/>
  <c r="BU108" i="9" s="1"/>
  <c r="NU93" i="9"/>
  <c r="BU101" i="9" s="1"/>
  <c r="BU107" i="9" s="1"/>
  <c r="OA2" i="9"/>
  <c r="NX2" i="9"/>
  <c r="NY2" i="9" s="1"/>
  <c r="CL43" i="9"/>
  <c r="CK42" i="9"/>
  <c r="BF43" i="9"/>
  <c r="BE42" i="9"/>
  <c r="BQ42" i="9"/>
  <c r="BR43" i="9"/>
  <c r="AX43" i="9"/>
  <c r="AW42" i="9"/>
  <c r="BJ43" i="9"/>
  <c r="BI42" i="9"/>
  <c r="AK42" i="9"/>
  <c r="AL43" i="9"/>
  <c r="AI94" i="9" s="1"/>
  <c r="J102" i="9" s="1"/>
  <c r="J108" i="9" s="1"/>
  <c r="ER13" i="9"/>
  <c r="ES14" i="9"/>
  <c r="I43" i="8"/>
  <c r="J44" i="8"/>
  <c r="FD12" i="8"/>
  <c r="FE13" i="8"/>
  <c r="AP42" i="8"/>
  <c r="AM94" i="8" s="1"/>
  <c r="AO41" i="8"/>
  <c r="AX42" i="8"/>
  <c r="AW41" i="8"/>
  <c r="Z42" i="8"/>
  <c r="Y41" i="8"/>
  <c r="BF42" i="8"/>
  <c r="BE41" i="8"/>
  <c r="R42" i="8"/>
  <c r="Q41" i="8"/>
  <c r="DO18" i="8"/>
  <c r="DN17" i="8"/>
  <c r="AC41" i="8"/>
  <c r="AD42" i="8"/>
  <c r="EF15" i="8"/>
  <c r="EG16" i="8"/>
  <c r="BN42" i="8"/>
  <c r="BM41" i="8"/>
  <c r="CL42" i="8"/>
  <c r="CK41" i="8"/>
  <c r="BQ41" i="8"/>
  <c r="BR42" i="8"/>
  <c r="ES14" i="8"/>
  <c r="ER13" i="8"/>
  <c r="CG41" i="8"/>
  <c r="CH42" i="8"/>
  <c r="U41" i="8"/>
  <c r="V42" i="8"/>
  <c r="CP40" i="8"/>
  <c r="CQ41" i="8"/>
  <c r="AS41" i="8"/>
  <c r="AT42" i="8"/>
  <c r="BA41" i="8"/>
  <c r="BB42" i="8"/>
  <c r="BY41" i="8"/>
  <c r="BZ42" i="8"/>
  <c r="NO96" i="8"/>
  <c r="BT104" i="8" s="1"/>
  <c r="BT110" i="8" s="1"/>
  <c r="NO94" i="8"/>
  <c r="BT102" i="8" s="1"/>
  <c r="BT108" i="8" s="1"/>
  <c r="NO97" i="8"/>
  <c r="BT105" i="8" s="1"/>
  <c r="BT111" i="8" s="1"/>
  <c r="NO93" i="8"/>
  <c r="BT101" i="8" s="1"/>
  <c r="BT107" i="8" s="1"/>
  <c r="NO95" i="8"/>
  <c r="BT103" i="8" s="1"/>
  <c r="BT109" i="8" s="1"/>
  <c r="NU2" i="8"/>
  <c r="NR2" i="8"/>
  <c r="NS2" i="8" s="1"/>
  <c r="AK41" i="8"/>
  <c r="AL42" i="8"/>
  <c r="BI41" i="8"/>
  <c r="BJ42" i="8"/>
  <c r="FV8" i="8"/>
  <c r="FW9" i="8"/>
  <c r="GC8" i="8"/>
  <c r="GB7" i="8"/>
  <c r="CD42" i="8"/>
  <c r="CA95" i="8" s="1"/>
  <c r="U103" i="8" s="1"/>
  <c r="U109" i="8" s="1"/>
  <c r="CC41" i="8"/>
  <c r="BV42" i="8"/>
  <c r="BU41" i="8"/>
  <c r="AH42" i="8"/>
  <c r="AG41" i="8"/>
  <c r="EM15" i="8"/>
  <c r="EL14" i="8"/>
  <c r="CQ42" i="7"/>
  <c r="CP41" i="7"/>
  <c r="BJ43" i="7"/>
  <c r="BI42" i="7"/>
  <c r="R43" i="7"/>
  <c r="Q42" i="7"/>
  <c r="BE42" i="7"/>
  <c r="BF43" i="7"/>
  <c r="BV43" i="7"/>
  <c r="BU42" i="7"/>
  <c r="AP43" i="7"/>
  <c r="AO42" i="7"/>
  <c r="BN43" i="7"/>
  <c r="BM42" i="7"/>
  <c r="NO94" i="7"/>
  <c r="BT102" i="7" s="1"/>
  <c r="BT108" i="7" s="1"/>
  <c r="NO95" i="7"/>
  <c r="BT103" i="7" s="1"/>
  <c r="BT109" i="7" s="1"/>
  <c r="NO97" i="7"/>
  <c r="BT105" i="7" s="1"/>
  <c r="BT111" i="7" s="1"/>
  <c r="NO93" i="7"/>
  <c r="BT101" i="7" s="1"/>
  <c r="BT107" i="7" s="1"/>
  <c r="NO96" i="7"/>
  <c r="BT104" i="7" s="1"/>
  <c r="BT110" i="7" s="1"/>
  <c r="NU2" i="7"/>
  <c r="NR2" i="7"/>
  <c r="NS2" i="7" s="1"/>
  <c r="BB43" i="7"/>
  <c r="BA42" i="7"/>
  <c r="CD43" i="7"/>
  <c r="CC42" i="7"/>
  <c r="EG17" i="7"/>
  <c r="EF16" i="7"/>
  <c r="CH43" i="7"/>
  <c r="CG42" i="7"/>
  <c r="AD43" i="7"/>
  <c r="AC42" i="7"/>
  <c r="BQ42" i="7"/>
  <c r="BR43" i="7"/>
  <c r="V43" i="7"/>
  <c r="U42" i="7"/>
  <c r="I102" i="7"/>
  <c r="I108" i="7" s="1"/>
  <c r="AK42" i="7"/>
  <c r="AL43" i="7"/>
  <c r="AI94" i="7" s="1"/>
  <c r="AS42" i="7"/>
  <c r="AT43" i="7"/>
  <c r="Y42" i="7"/>
  <c r="Z43" i="7"/>
  <c r="BY42" i="7"/>
  <c r="BZ43" i="7"/>
  <c r="BW95" i="7" s="1"/>
  <c r="T103" i="7" s="1"/>
  <c r="T109" i="7" s="1"/>
  <c r="CK42" i="7"/>
  <c r="CL43" i="7"/>
  <c r="AW42" i="7"/>
  <c r="AX43" i="7"/>
  <c r="AH43" i="7"/>
  <c r="AG42" i="7"/>
  <c r="BZ29" i="6"/>
  <c r="BY28" i="6"/>
  <c r="ER15" i="6"/>
  <c r="ES16" i="6"/>
  <c r="GT6" i="6"/>
  <c r="GU7" i="6"/>
  <c r="CD28" i="6"/>
  <c r="CC27" i="6"/>
  <c r="V43" i="6"/>
  <c r="U42" i="6"/>
  <c r="GI9" i="6"/>
  <c r="GH8" i="6"/>
  <c r="DC23" i="6"/>
  <c r="DB22" i="6"/>
  <c r="Q43" i="6"/>
  <c r="R44" i="6"/>
  <c r="HL3" i="6"/>
  <c r="HM4" i="6"/>
  <c r="Z42" i="6"/>
  <c r="Y41" i="6"/>
  <c r="EL16" i="6"/>
  <c r="EM17" i="6"/>
  <c r="AC40" i="6"/>
  <c r="AD41" i="6"/>
  <c r="DI22" i="6"/>
  <c r="DH21" i="6"/>
  <c r="EA19" i="6"/>
  <c r="DZ18" i="6"/>
  <c r="EX14" i="6"/>
  <c r="EY15" i="6"/>
  <c r="BN32" i="6"/>
  <c r="BM31" i="6"/>
  <c r="FV10" i="6"/>
  <c r="FW11" i="6"/>
  <c r="CH27" i="6"/>
  <c r="CG26" i="6"/>
  <c r="CK25" i="6"/>
  <c r="CL26" i="6"/>
  <c r="FE14" i="6"/>
  <c r="FD13" i="6"/>
  <c r="HA6" i="6"/>
  <c r="GZ5" i="6"/>
  <c r="BB35" i="6"/>
  <c r="BA34" i="6"/>
  <c r="CQ25" i="6"/>
  <c r="CP24" i="6"/>
  <c r="HG5" i="6"/>
  <c r="HF4" i="6"/>
  <c r="HS3" i="6"/>
  <c r="HR2" i="6"/>
  <c r="HS2" i="6" s="1"/>
  <c r="BQ30" i="6"/>
  <c r="BR31" i="6"/>
  <c r="M44" i="6"/>
  <c r="N45" i="6"/>
  <c r="NU96" i="6"/>
  <c r="BU104" i="6" s="1"/>
  <c r="BU110" i="6" s="1"/>
  <c r="NU94" i="6"/>
  <c r="NU97" i="6"/>
  <c r="BU105" i="6" s="1"/>
  <c r="BU111" i="6" s="1"/>
  <c r="NU95" i="6"/>
  <c r="BU103" i="6" s="1"/>
  <c r="BU109" i="6" s="1"/>
  <c r="NU93" i="6"/>
  <c r="BU101" i="6" s="1"/>
  <c r="BU107" i="6" s="1"/>
  <c r="OA2" i="6"/>
  <c r="NX2" i="6"/>
  <c r="NY2" i="6" s="1"/>
  <c r="AL39" i="6"/>
  <c r="AK38" i="6"/>
  <c r="FK13" i="6"/>
  <c r="FJ12" i="6"/>
  <c r="GC10" i="6"/>
  <c r="GB9" i="6"/>
  <c r="EG18" i="6"/>
  <c r="EF17" i="6"/>
  <c r="F47" i="6"/>
  <c r="E46" i="6"/>
  <c r="DN20" i="6"/>
  <c r="DO21" i="6"/>
  <c r="BV30" i="6"/>
  <c r="BU29" i="6"/>
  <c r="AG39" i="6"/>
  <c r="AH40" i="6"/>
  <c r="AX36" i="6"/>
  <c r="AW35" i="6"/>
  <c r="GN7" i="6"/>
  <c r="GO8" i="6"/>
  <c r="BE33" i="6"/>
  <c r="BF34" i="6"/>
  <c r="BJ33" i="6"/>
  <c r="BI32" i="6"/>
  <c r="FP11" i="6"/>
  <c r="FQ12" i="6"/>
  <c r="AS36" i="6"/>
  <c r="AT37" i="6"/>
  <c r="CV23" i="6"/>
  <c r="CW24" i="6"/>
  <c r="DT19" i="6"/>
  <c r="DU20" i="6"/>
  <c r="J46" i="6"/>
  <c r="I45" i="6"/>
  <c r="AP38" i="6"/>
  <c r="AO37" i="6"/>
  <c r="C119" i="1"/>
  <c r="F102" i="1"/>
  <c r="F108" i="1" s="1"/>
  <c r="B129" i="1" s="1"/>
  <c r="J48" i="1"/>
  <c r="F49" i="1"/>
  <c r="V46" i="1"/>
  <c r="CQ28" i="1"/>
  <c r="EY14" i="8" l="1"/>
  <c r="EX13" i="8"/>
  <c r="FQ11" i="8"/>
  <c r="FP10" i="8"/>
  <c r="GN6" i="8"/>
  <c r="GO7" i="8"/>
  <c r="M43" i="8"/>
  <c r="N44" i="8"/>
  <c r="DU19" i="8"/>
  <c r="DT18" i="8"/>
  <c r="HF3" i="8"/>
  <c r="HG4" i="8"/>
  <c r="HA5" i="8"/>
  <c r="GZ4" i="8"/>
  <c r="E45" i="8"/>
  <c r="F46" i="8"/>
  <c r="GT5" i="8"/>
  <c r="GU6" i="8"/>
  <c r="HM3" i="8"/>
  <c r="HL2" i="8"/>
  <c r="HM2" i="8" s="1"/>
  <c r="EA18" i="8"/>
  <c r="DZ17" i="8"/>
  <c r="CW23" i="8"/>
  <c r="CV22" i="8"/>
  <c r="DH20" i="8"/>
  <c r="DI21" i="8"/>
  <c r="FJ11" i="8"/>
  <c r="FK12" i="8"/>
  <c r="GI8" i="8"/>
  <c r="GH7" i="8"/>
  <c r="EL15" i="9"/>
  <c r="EM16" i="9"/>
  <c r="DI21" i="7"/>
  <c r="DH20" i="7"/>
  <c r="DT18" i="7"/>
  <c r="DU19" i="7"/>
  <c r="GU6" i="9"/>
  <c r="GT5" i="9"/>
  <c r="DH20" i="9"/>
  <c r="DI21" i="9"/>
  <c r="HL2" i="7"/>
  <c r="HM2" i="7" s="1"/>
  <c r="HM3" i="7"/>
  <c r="GO7" i="9"/>
  <c r="GN6" i="9"/>
  <c r="FQ11" i="9"/>
  <c r="FP10" i="9"/>
  <c r="FQ11" i="7"/>
  <c r="FP10" i="7"/>
  <c r="N44" i="7"/>
  <c r="M43" i="7"/>
  <c r="ER14" i="7"/>
  <c r="ES15" i="7"/>
  <c r="F46" i="7"/>
  <c r="E45" i="7"/>
  <c r="CV22" i="7"/>
  <c r="CW23" i="7"/>
  <c r="HG4" i="7"/>
  <c r="HF3" i="7"/>
  <c r="FV9" i="7"/>
  <c r="FW10" i="7"/>
  <c r="HL2" i="9"/>
  <c r="HM2" i="9" s="1"/>
  <c r="HM3" i="9"/>
  <c r="DB20" i="8"/>
  <c r="DC21" i="8"/>
  <c r="HG4" i="9"/>
  <c r="HF3" i="9"/>
  <c r="I44" i="9"/>
  <c r="J45" i="9"/>
  <c r="E45" i="9"/>
  <c r="F46" i="9"/>
  <c r="FK12" i="9"/>
  <c r="FJ11" i="9"/>
  <c r="FE13" i="9"/>
  <c r="FD12" i="9"/>
  <c r="GT5" i="7"/>
  <c r="GU6" i="7"/>
  <c r="EY14" i="7"/>
  <c r="EX13" i="7"/>
  <c r="GN6" i="7"/>
  <c r="GO7" i="7"/>
  <c r="DZ17" i="7"/>
  <c r="EA18" i="7"/>
  <c r="EL15" i="7"/>
  <c r="EM16" i="7"/>
  <c r="GI8" i="9"/>
  <c r="GH7" i="9"/>
  <c r="DO20" i="7"/>
  <c r="DN19" i="7"/>
  <c r="DZ17" i="9"/>
  <c r="EA18" i="9"/>
  <c r="I44" i="7"/>
  <c r="J45" i="7"/>
  <c r="FK12" i="7"/>
  <c r="FJ11" i="7"/>
  <c r="DT18" i="9"/>
  <c r="DU19" i="9"/>
  <c r="GZ4" i="9"/>
  <c r="HA5" i="9"/>
  <c r="N44" i="9"/>
  <c r="M43" i="9"/>
  <c r="CW23" i="9"/>
  <c r="CV22" i="9"/>
  <c r="DC22" i="9"/>
  <c r="DB21" i="9"/>
  <c r="DC22" i="7"/>
  <c r="DB21" i="7"/>
  <c r="HA5" i="7"/>
  <c r="GZ4" i="7"/>
  <c r="GC9" i="7"/>
  <c r="GB8" i="7"/>
  <c r="EX13" i="9"/>
  <c r="EY14" i="9"/>
  <c r="EG17" i="9"/>
  <c r="EF16" i="9"/>
  <c r="GI8" i="7"/>
  <c r="GH7" i="7"/>
  <c r="GC9" i="9"/>
  <c r="GB8" i="9"/>
  <c r="DO20" i="9"/>
  <c r="DN19" i="9"/>
  <c r="FE13" i="7"/>
  <c r="FD12" i="7"/>
  <c r="FV9" i="9"/>
  <c r="FW10" i="9"/>
  <c r="ER12" i="9"/>
  <c r="ES13" i="9"/>
  <c r="BR42" i="9"/>
  <c r="BQ41" i="9"/>
  <c r="OA96" i="9"/>
  <c r="BV104" i="9" s="1"/>
  <c r="BV110" i="9" s="1"/>
  <c r="OA94" i="9"/>
  <c r="BV102" i="9" s="1"/>
  <c r="BV108" i="9" s="1"/>
  <c r="OA93" i="9"/>
  <c r="BV101" i="9" s="1"/>
  <c r="BV107" i="9" s="1"/>
  <c r="OA97" i="9"/>
  <c r="BV105" i="9" s="1"/>
  <c r="BV111" i="9" s="1"/>
  <c r="OA95" i="9"/>
  <c r="BV103" i="9" s="1"/>
  <c r="BV109" i="9" s="1"/>
  <c r="OG2" i="9"/>
  <c r="OD2" i="9"/>
  <c r="OE2" i="9" s="1"/>
  <c r="BU41" i="9"/>
  <c r="BV42" i="9"/>
  <c r="AG41" i="9"/>
  <c r="AH42" i="9"/>
  <c r="Y41" i="9"/>
  <c r="Z42" i="9"/>
  <c r="AD42" i="9"/>
  <c r="AC41" i="9"/>
  <c r="AO41" i="9"/>
  <c r="AP42" i="9"/>
  <c r="AM94" i="9" s="1"/>
  <c r="K102" i="9" s="1"/>
  <c r="K108" i="9" s="1"/>
  <c r="BB42" i="9"/>
  <c r="BA41" i="9"/>
  <c r="BM41" i="9"/>
  <c r="BN42" i="9"/>
  <c r="BJ42" i="9"/>
  <c r="BI41" i="9"/>
  <c r="BE41" i="9"/>
  <c r="BF42" i="9"/>
  <c r="BZ42" i="9"/>
  <c r="BY41" i="9"/>
  <c r="CQ41" i="9"/>
  <c r="CP40" i="9"/>
  <c r="AT42" i="9"/>
  <c r="AS41" i="9"/>
  <c r="AL42" i="9"/>
  <c r="AK41" i="9"/>
  <c r="CC41" i="9"/>
  <c r="CD42" i="9"/>
  <c r="CA95" i="9" s="1"/>
  <c r="U103" i="9" s="1"/>
  <c r="U109" i="9" s="1"/>
  <c r="Q41" i="9"/>
  <c r="R42" i="9"/>
  <c r="V42" i="9"/>
  <c r="U41" i="9"/>
  <c r="CH42" i="9"/>
  <c r="CG41" i="9"/>
  <c r="AW41" i="9"/>
  <c r="AX42" i="9"/>
  <c r="CK41" i="9"/>
  <c r="CL42" i="9"/>
  <c r="FE12" i="8"/>
  <c r="FD11" i="8"/>
  <c r="I42" i="8"/>
  <c r="J43" i="8"/>
  <c r="EM14" i="8"/>
  <c r="EL13" i="8"/>
  <c r="BA40" i="8"/>
  <c r="BB41" i="8"/>
  <c r="BN41" i="8"/>
  <c r="BM40" i="8"/>
  <c r="DN16" i="8"/>
  <c r="DO17" i="8"/>
  <c r="NU96" i="8"/>
  <c r="BU104" i="8" s="1"/>
  <c r="BU110" i="8" s="1"/>
  <c r="NU94" i="8"/>
  <c r="BU102" i="8" s="1"/>
  <c r="BU108" i="8" s="1"/>
  <c r="NU97" i="8"/>
  <c r="BU105" i="8" s="1"/>
  <c r="BU111" i="8" s="1"/>
  <c r="NU95" i="8"/>
  <c r="BU103" i="8" s="1"/>
  <c r="BU109" i="8" s="1"/>
  <c r="NU93" i="8"/>
  <c r="BU101" i="8" s="1"/>
  <c r="BU107" i="8" s="1"/>
  <c r="OA2" i="8"/>
  <c r="NX2" i="8"/>
  <c r="NY2" i="8" s="1"/>
  <c r="BV41" i="8"/>
  <c r="BU40" i="8"/>
  <c r="CD41" i="8"/>
  <c r="CC40" i="8"/>
  <c r="AS40" i="8"/>
  <c r="AT41" i="8"/>
  <c r="AQ94" i="8" s="1"/>
  <c r="L102" i="8" s="1"/>
  <c r="L108" i="8" s="1"/>
  <c r="CL41" i="8"/>
  <c r="CK40" i="8"/>
  <c r="R41" i="8"/>
  <c r="Q40" i="8"/>
  <c r="BF41" i="8"/>
  <c r="BE40" i="8"/>
  <c r="AX41" i="8"/>
  <c r="AW40" i="8"/>
  <c r="AP41" i="8"/>
  <c r="AO40" i="8"/>
  <c r="AH41" i="8"/>
  <c r="AG40" i="8"/>
  <c r="GC7" i="8"/>
  <c r="GB6" i="8"/>
  <c r="BY40" i="8"/>
  <c r="BZ41" i="8"/>
  <c r="ER12" i="8"/>
  <c r="ES13" i="8"/>
  <c r="Z41" i="8"/>
  <c r="Y40" i="8"/>
  <c r="CP39" i="8"/>
  <c r="CQ40" i="8"/>
  <c r="FV7" i="8"/>
  <c r="FW8" i="8"/>
  <c r="BI40" i="8"/>
  <c r="BJ41" i="8"/>
  <c r="AK40" i="8"/>
  <c r="AL41" i="8"/>
  <c r="U40" i="8"/>
  <c r="V41" i="8"/>
  <c r="CG40" i="8"/>
  <c r="CH41" i="8"/>
  <c r="CE95" i="8" s="1"/>
  <c r="V103" i="8" s="1"/>
  <c r="V109" i="8" s="1"/>
  <c r="BQ40" i="8"/>
  <c r="BR41" i="8"/>
  <c r="EG15" i="8"/>
  <c r="EF14" i="8"/>
  <c r="AC40" i="8"/>
  <c r="AD41" i="8"/>
  <c r="K102" i="8"/>
  <c r="K108" i="8" s="1"/>
  <c r="AP42" i="7"/>
  <c r="AM94" i="7" s="1"/>
  <c r="K102" i="7" s="1"/>
  <c r="K108" i="7" s="1"/>
  <c r="AO41" i="7"/>
  <c r="BV42" i="7"/>
  <c r="BU41" i="7"/>
  <c r="R42" i="7"/>
  <c r="Q41" i="7"/>
  <c r="BI41" i="7"/>
  <c r="BJ42" i="7"/>
  <c r="AH42" i="7"/>
  <c r="AG41" i="7"/>
  <c r="J102" i="7"/>
  <c r="J108" i="7" s="1"/>
  <c r="AC41" i="7"/>
  <c r="AD42" i="7"/>
  <c r="EG16" i="7"/>
  <c r="EF15" i="7"/>
  <c r="BA41" i="7"/>
  <c r="BB42" i="7"/>
  <c r="AS41" i="7"/>
  <c r="AT42" i="7"/>
  <c r="NU97" i="7"/>
  <c r="BU105" i="7" s="1"/>
  <c r="BU111" i="7" s="1"/>
  <c r="NU95" i="7"/>
  <c r="BU103" i="7" s="1"/>
  <c r="BU109" i="7" s="1"/>
  <c r="NU96" i="7"/>
  <c r="BU104" i="7" s="1"/>
  <c r="BU110" i="7" s="1"/>
  <c r="NU93" i="7"/>
  <c r="BU101" i="7" s="1"/>
  <c r="BU107" i="7" s="1"/>
  <c r="NU94" i="7"/>
  <c r="BU102" i="7" s="1"/>
  <c r="BU108" i="7" s="1"/>
  <c r="OA2" i="7"/>
  <c r="NX2" i="7"/>
  <c r="NY2" i="7" s="1"/>
  <c r="AK41" i="7"/>
  <c r="AL42" i="7"/>
  <c r="BN42" i="7"/>
  <c r="BM41" i="7"/>
  <c r="CP40" i="7"/>
  <c r="CQ41" i="7"/>
  <c r="AX42" i="7"/>
  <c r="AW41" i="7"/>
  <c r="BY41" i="7"/>
  <c r="BZ42" i="7"/>
  <c r="BQ41" i="7"/>
  <c r="BR42" i="7"/>
  <c r="CL42" i="7"/>
  <c r="CK41" i="7"/>
  <c r="Z42" i="7"/>
  <c r="Y41" i="7"/>
  <c r="U41" i="7"/>
  <c r="V42" i="7"/>
  <c r="CG41" i="7"/>
  <c r="CH42" i="7"/>
  <c r="CD42" i="7"/>
  <c r="CA95" i="7" s="1"/>
  <c r="U103" i="7" s="1"/>
  <c r="U109" i="7" s="1"/>
  <c r="CC41" i="7"/>
  <c r="BF42" i="7"/>
  <c r="BE41" i="7"/>
  <c r="DN19" i="6"/>
  <c r="DO20" i="6"/>
  <c r="BU102" i="6"/>
  <c r="BU108" i="6" s="1"/>
  <c r="BB34" i="6"/>
  <c r="BA33" i="6"/>
  <c r="FE13" i="6"/>
  <c r="FD12" i="6"/>
  <c r="CH26" i="6"/>
  <c r="CG25" i="6"/>
  <c r="BN31" i="6"/>
  <c r="BM30" i="6"/>
  <c r="EA18" i="6"/>
  <c r="DZ17" i="6"/>
  <c r="Z41" i="6"/>
  <c r="Y40" i="6"/>
  <c r="GH7" i="6"/>
  <c r="GI8" i="6"/>
  <c r="CC26" i="6"/>
  <c r="CD27" i="6"/>
  <c r="DU19" i="6"/>
  <c r="DT18" i="6"/>
  <c r="AG38" i="6"/>
  <c r="AH39" i="6"/>
  <c r="J45" i="6"/>
  <c r="I44" i="6"/>
  <c r="AX35" i="6"/>
  <c r="AW34" i="6"/>
  <c r="BV29" i="6"/>
  <c r="BU28" i="6"/>
  <c r="E45" i="6"/>
  <c r="F46" i="6"/>
  <c r="GC9" i="6"/>
  <c r="GB8" i="6"/>
  <c r="AK37" i="6"/>
  <c r="AL38" i="6"/>
  <c r="BR30" i="6"/>
  <c r="BQ29" i="6"/>
  <c r="AD40" i="6"/>
  <c r="AC39" i="6"/>
  <c r="R43" i="6"/>
  <c r="Q42" i="6"/>
  <c r="ER14" i="6"/>
  <c r="ES15" i="6"/>
  <c r="CW23" i="6"/>
  <c r="CV22" i="6"/>
  <c r="FQ11" i="6"/>
  <c r="FP10" i="6"/>
  <c r="BE32" i="6"/>
  <c r="BF33" i="6"/>
  <c r="CP23" i="6"/>
  <c r="CQ24" i="6"/>
  <c r="HA5" i="6"/>
  <c r="GZ4" i="6"/>
  <c r="DH20" i="6"/>
  <c r="DI21" i="6"/>
  <c r="DC22" i="6"/>
  <c r="DB21" i="6"/>
  <c r="V42" i="6"/>
  <c r="U41" i="6"/>
  <c r="BY27" i="6"/>
  <c r="BZ28" i="6"/>
  <c r="AS35" i="6"/>
  <c r="AT36" i="6"/>
  <c r="GN6" i="6"/>
  <c r="GO7" i="6"/>
  <c r="OA97" i="6"/>
  <c r="BV105" i="6" s="1"/>
  <c r="BV111" i="6" s="1"/>
  <c r="OA95" i="6"/>
  <c r="BV103" i="6" s="1"/>
  <c r="BV109" i="6" s="1"/>
  <c r="OA93" i="6"/>
  <c r="BV101" i="6" s="1"/>
  <c r="BV107" i="6" s="1"/>
  <c r="OA96" i="6"/>
  <c r="BV104" i="6" s="1"/>
  <c r="BV110" i="6" s="1"/>
  <c r="OA94" i="6"/>
  <c r="BV102" i="6" s="1"/>
  <c r="BV108" i="6" s="1"/>
  <c r="OG2" i="6"/>
  <c r="OD2" i="6"/>
  <c r="OE2" i="6" s="1"/>
  <c r="HF3" i="6"/>
  <c r="HG4" i="6"/>
  <c r="AP37" i="6"/>
  <c r="AO36" i="6"/>
  <c r="BI31" i="6"/>
  <c r="BJ32" i="6"/>
  <c r="EF16" i="6"/>
  <c r="EG17" i="6"/>
  <c r="FJ11" i="6"/>
  <c r="FK12" i="6"/>
  <c r="N44" i="6"/>
  <c r="M43" i="6"/>
  <c r="CL25" i="6"/>
  <c r="CK24" i="6"/>
  <c r="FW10" i="6"/>
  <c r="FV9" i="6"/>
  <c r="EY14" i="6"/>
  <c r="EX13" i="6"/>
  <c r="EL15" i="6"/>
  <c r="EM16" i="6"/>
  <c r="HM3" i="6"/>
  <c r="HL2" i="6"/>
  <c r="HM2" i="6" s="1"/>
  <c r="GU6" i="6"/>
  <c r="GT5" i="6"/>
  <c r="C129" i="1"/>
  <c r="D14" i="5" s="1"/>
  <c r="J47" i="1"/>
  <c r="F48" i="1"/>
  <c r="V45" i="1"/>
  <c r="B119" i="1"/>
  <c r="CQ27" i="1"/>
  <c r="CW22" i="8" l="1"/>
  <c r="CV21" i="8"/>
  <c r="FP9" i="8"/>
  <c r="FQ10" i="8"/>
  <c r="FK11" i="8"/>
  <c r="FJ10" i="8"/>
  <c r="E44" i="8"/>
  <c r="F45" i="8"/>
  <c r="HF2" i="8"/>
  <c r="HG2" i="8" s="1"/>
  <c r="HG3" i="8"/>
  <c r="N43" i="8"/>
  <c r="M42" i="8"/>
  <c r="GI7" i="8"/>
  <c r="GH6" i="8"/>
  <c r="EA17" i="8"/>
  <c r="DZ16" i="8"/>
  <c r="GZ3" i="8"/>
  <c r="HA4" i="8"/>
  <c r="DU18" i="8"/>
  <c r="DT17" i="8"/>
  <c r="EY13" i="8"/>
  <c r="EX12" i="8"/>
  <c r="DH19" i="8"/>
  <c r="DI20" i="8"/>
  <c r="GT4" i="8"/>
  <c r="GU5" i="8"/>
  <c r="GO6" i="8"/>
  <c r="GN5" i="8"/>
  <c r="FE12" i="7"/>
  <c r="FD11" i="7"/>
  <c r="GB7" i="9"/>
  <c r="GC8" i="9"/>
  <c r="EG16" i="9"/>
  <c r="EF15" i="9"/>
  <c r="GB7" i="7"/>
  <c r="GC8" i="7"/>
  <c r="DC21" i="7"/>
  <c r="DB20" i="7"/>
  <c r="CW22" i="9"/>
  <c r="CV21" i="9"/>
  <c r="FJ10" i="7"/>
  <c r="FK11" i="7"/>
  <c r="GH6" i="9"/>
  <c r="GI7" i="9"/>
  <c r="EY13" i="7"/>
  <c r="EX12" i="7"/>
  <c r="FD11" i="9"/>
  <c r="FE12" i="9"/>
  <c r="HG3" i="9"/>
  <c r="HF2" i="9"/>
  <c r="HG2" i="9" s="1"/>
  <c r="HF2" i="7"/>
  <c r="HG2" i="7" s="1"/>
  <c r="HG3" i="7"/>
  <c r="F45" i="7"/>
  <c r="E44" i="7"/>
  <c r="M42" i="7"/>
  <c r="N43" i="7"/>
  <c r="FP9" i="9"/>
  <c r="FQ10" i="9"/>
  <c r="GT4" i="9"/>
  <c r="GU5" i="9"/>
  <c r="DI20" i="7"/>
  <c r="DH19" i="7"/>
  <c r="GZ3" i="9"/>
  <c r="HA4" i="9"/>
  <c r="EA17" i="9"/>
  <c r="DZ16" i="9"/>
  <c r="EA17" i="7"/>
  <c r="DZ16" i="7"/>
  <c r="F45" i="9"/>
  <c r="E44" i="9"/>
  <c r="DN18" i="9"/>
  <c r="DO19" i="9"/>
  <c r="GI7" i="7"/>
  <c r="GH6" i="7"/>
  <c r="HA4" i="7"/>
  <c r="GZ3" i="7"/>
  <c r="DB20" i="9"/>
  <c r="DC21" i="9"/>
  <c r="M42" i="9"/>
  <c r="N43" i="9"/>
  <c r="DO19" i="7"/>
  <c r="DN18" i="7"/>
  <c r="FK11" i="9"/>
  <c r="FJ10" i="9"/>
  <c r="FQ10" i="7"/>
  <c r="FP9" i="7"/>
  <c r="GO6" i="9"/>
  <c r="GN5" i="9"/>
  <c r="FW9" i="9"/>
  <c r="FV8" i="9"/>
  <c r="EY13" i="9"/>
  <c r="EX12" i="9"/>
  <c r="DT17" i="9"/>
  <c r="DU18" i="9"/>
  <c r="I43" i="7"/>
  <c r="J44" i="7"/>
  <c r="EL14" i="7"/>
  <c r="EM15" i="7"/>
  <c r="GN5" i="7"/>
  <c r="GO6" i="7"/>
  <c r="GU5" i="7"/>
  <c r="GT4" i="7"/>
  <c r="J44" i="9"/>
  <c r="I43" i="9"/>
  <c r="DC20" i="8"/>
  <c r="DB19" i="8"/>
  <c r="FW9" i="7"/>
  <c r="FV8" i="7"/>
  <c r="CV21" i="7"/>
  <c r="CW22" i="7"/>
  <c r="ER13" i="7"/>
  <c r="ES14" i="7"/>
  <c r="DI20" i="9"/>
  <c r="DH19" i="9"/>
  <c r="DU18" i="7"/>
  <c r="DT17" i="7"/>
  <c r="EM15" i="9"/>
  <c r="EL14" i="9"/>
  <c r="CK40" i="9"/>
  <c r="CL41" i="9"/>
  <c r="Q40" i="9"/>
  <c r="R41" i="9"/>
  <c r="CC40" i="9"/>
  <c r="CD41" i="9"/>
  <c r="BM40" i="9"/>
  <c r="BN41" i="9"/>
  <c r="AO40" i="9"/>
  <c r="AP41" i="9"/>
  <c r="OG96" i="9"/>
  <c r="BW104" i="9" s="1"/>
  <c r="BW110" i="9" s="1"/>
  <c r="OG94" i="9"/>
  <c r="BW102" i="9" s="1"/>
  <c r="BW108" i="9" s="1"/>
  <c r="OG97" i="9"/>
  <c r="BW105" i="9" s="1"/>
  <c r="BW111" i="9" s="1"/>
  <c r="OG93" i="9"/>
  <c r="BW101" i="9" s="1"/>
  <c r="BW107" i="9" s="1"/>
  <c r="OG95" i="9"/>
  <c r="BW103" i="9" s="1"/>
  <c r="BW109" i="9" s="1"/>
  <c r="OM2" i="9"/>
  <c r="OJ2" i="9"/>
  <c r="OK2" i="9" s="1"/>
  <c r="V41" i="9"/>
  <c r="U40" i="9"/>
  <c r="AL41" i="9"/>
  <c r="AK40" i="9"/>
  <c r="CQ40" i="9"/>
  <c r="CP39" i="9"/>
  <c r="BJ41" i="9"/>
  <c r="BI40" i="9"/>
  <c r="BB41" i="9"/>
  <c r="BA40" i="9"/>
  <c r="AW40" i="9"/>
  <c r="AX41" i="9"/>
  <c r="BE40" i="9"/>
  <c r="BF41" i="9"/>
  <c r="Y40" i="9"/>
  <c r="Z41" i="9"/>
  <c r="AG40" i="9"/>
  <c r="AH41" i="9"/>
  <c r="BU40" i="9"/>
  <c r="BV41" i="9"/>
  <c r="BR41" i="9"/>
  <c r="BQ40" i="9"/>
  <c r="CH41" i="9"/>
  <c r="CE95" i="9" s="1"/>
  <c r="V103" i="9" s="1"/>
  <c r="V109" i="9" s="1"/>
  <c r="CG40" i="9"/>
  <c r="AT41" i="9"/>
  <c r="AQ94" i="9" s="1"/>
  <c r="L102" i="9" s="1"/>
  <c r="L108" i="9" s="1"/>
  <c r="AS40" i="9"/>
  <c r="BZ41" i="9"/>
  <c r="BY40" i="9"/>
  <c r="AD41" i="9"/>
  <c r="AC40" i="9"/>
  <c r="ES12" i="9"/>
  <c r="ER11" i="9"/>
  <c r="I41" i="8"/>
  <c r="J42" i="8"/>
  <c r="FD10" i="8"/>
  <c r="FE11" i="8"/>
  <c r="AD40" i="8"/>
  <c r="AC39" i="8"/>
  <c r="V40" i="8"/>
  <c r="U39" i="8"/>
  <c r="BM39" i="8"/>
  <c r="BN40" i="8"/>
  <c r="EG14" i="8"/>
  <c r="EF13" i="8"/>
  <c r="AO39" i="8"/>
  <c r="AP40" i="8"/>
  <c r="CH40" i="8"/>
  <c r="CG39" i="8"/>
  <c r="AL40" i="8"/>
  <c r="AK39" i="8"/>
  <c r="FW7" i="8"/>
  <c r="FV6" i="8"/>
  <c r="CQ39" i="8"/>
  <c r="CM95" i="8" s="1"/>
  <c r="X103" i="8" s="1"/>
  <c r="X109" i="8" s="1"/>
  <c r="CP38" i="8"/>
  <c r="BZ40" i="8"/>
  <c r="BY39" i="8"/>
  <c r="AT40" i="8"/>
  <c r="AS39" i="8"/>
  <c r="OA97" i="8"/>
  <c r="BV105" i="8" s="1"/>
  <c r="BV111" i="8" s="1"/>
  <c r="OA95" i="8"/>
  <c r="BV103" i="8" s="1"/>
  <c r="BV109" i="8" s="1"/>
  <c r="OA96" i="8"/>
  <c r="BV104" i="8" s="1"/>
  <c r="BV110" i="8" s="1"/>
  <c r="OA94" i="8"/>
  <c r="BV102" i="8" s="1"/>
  <c r="BV108" i="8" s="1"/>
  <c r="OA93" i="8"/>
  <c r="BV101" i="8" s="1"/>
  <c r="BV107" i="8" s="1"/>
  <c r="OG2" i="8"/>
  <c r="OD2" i="8"/>
  <c r="OE2" i="8" s="1"/>
  <c r="EL12" i="8"/>
  <c r="EM13" i="8"/>
  <c r="BR40" i="8"/>
  <c r="BQ39" i="8"/>
  <c r="BJ40" i="8"/>
  <c r="BI39" i="8"/>
  <c r="ER11" i="8"/>
  <c r="ES12" i="8"/>
  <c r="Y39" i="8"/>
  <c r="Z40" i="8"/>
  <c r="AG39" i="8"/>
  <c r="AH40" i="8"/>
  <c r="BE39" i="8"/>
  <c r="BF40" i="8"/>
  <c r="CC39" i="8"/>
  <c r="CD40" i="8"/>
  <c r="GB5" i="8"/>
  <c r="GC6" i="8"/>
  <c r="AW39" i="8"/>
  <c r="AX40" i="8"/>
  <c r="AU94" i="8" s="1"/>
  <c r="M102" i="8" s="1"/>
  <c r="M108" i="8" s="1"/>
  <c r="Q39" i="8"/>
  <c r="R40" i="8"/>
  <c r="CK39" i="8"/>
  <c r="CL40" i="8"/>
  <c r="CI95" i="8" s="1"/>
  <c r="W103" i="8" s="1"/>
  <c r="W109" i="8" s="1"/>
  <c r="BU39" i="8"/>
  <c r="BV40" i="8"/>
  <c r="DN15" i="8"/>
  <c r="DO16" i="8"/>
  <c r="BB40" i="8"/>
  <c r="BA39" i="8"/>
  <c r="CH41" i="7"/>
  <c r="CE95" i="7" s="1"/>
  <c r="V103" i="7" s="1"/>
  <c r="V109" i="7" s="1"/>
  <c r="CG40" i="7"/>
  <c r="AX41" i="7"/>
  <c r="AW40" i="7"/>
  <c r="BI40" i="7"/>
  <c r="BJ41" i="7"/>
  <c r="CP39" i="7"/>
  <c r="CQ40" i="7"/>
  <c r="CL41" i="7"/>
  <c r="CK40" i="7"/>
  <c r="BN41" i="7"/>
  <c r="BM40" i="7"/>
  <c r="AT41" i="7"/>
  <c r="AQ94" i="7" s="1"/>
  <c r="L102" i="7" s="1"/>
  <c r="L108" i="7" s="1"/>
  <c r="AS40" i="7"/>
  <c r="AC40" i="7"/>
  <c r="AD41" i="7"/>
  <c r="V41" i="7"/>
  <c r="U40" i="7"/>
  <c r="BY40" i="7"/>
  <c r="BZ41" i="7"/>
  <c r="AK40" i="7"/>
  <c r="AL41" i="7"/>
  <c r="OA95" i="7"/>
  <c r="BV103" i="7" s="1"/>
  <c r="BV109" i="7" s="1"/>
  <c r="OA93" i="7"/>
  <c r="BV101" i="7" s="1"/>
  <c r="BV107" i="7" s="1"/>
  <c r="OA97" i="7"/>
  <c r="BV105" i="7" s="1"/>
  <c r="BV111" i="7" s="1"/>
  <c r="OA96" i="7"/>
  <c r="BV104" i="7" s="1"/>
  <c r="BV110" i="7" s="1"/>
  <c r="OA94" i="7"/>
  <c r="BV102" i="7" s="1"/>
  <c r="BV108" i="7" s="1"/>
  <c r="OG2" i="7"/>
  <c r="OD2" i="7"/>
  <c r="OE2" i="7" s="1"/>
  <c r="EF14" i="7"/>
  <c r="EG15" i="7"/>
  <c r="AG40" i="7"/>
  <c r="AH41" i="7"/>
  <c r="R41" i="7"/>
  <c r="Q40" i="7"/>
  <c r="AP41" i="7"/>
  <c r="AO40" i="7"/>
  <c r="BQ40" i="7"/>
  <c r="BR41" i="7"/>
  <c r="BV41" i="7"/>
  <c r="BU40" i="7"/>
  <c r="BE40" i="7"/>
  <c r="BF41" i="7"/>
  <c r="CD41" i="7"/>
  <c r="CC40" i="7"/>
  <c r="Z41" i="7"/>
  <c r="Y40" i="7"/>
  <c r="BB41" i="7"/>
  <c r="BA40" i="7"/>
  <c r="CL24" i="6"/>
  <c r="CK23" i="6"/>
  <c r="AT35" i="6"/>
  <c r="AS34" i="6"/>
  <c r="DH19" i="6"/>
  <c r="DI20" i="6"/>
  <c r="CP22" i="6"/>
  <c r="CQ23" i="6"/>
  <c r="ES14" i="6"/>
  <c r="ER13" i="6"/>
  <c r="AK36" i="6"/>
  <c r="AL37" i="6"/>
  <c r="E44" i="6"/>
  <c r="F45" i="6"/>
  <c r="AH38" i="6"/>
  <c r="AG37" i="6"/>
  <c r="CC25" i="6"/>
  <c r="CD26" i="6"/>
  <c r="EY13" i="6"/>
  <c r="EX12" i="6"/>
  <c r="FJ10" i="6"/>
  <c r="FK11" i="6"/>
  <c r="BI30" i="6"/>
  <c r="BJ31" i="6"/>
  <c r="HG3" i="6"/>
  <c r="HF2" i="6"/>
  <c r="HG2" i="6" s="1"/>
  <c r="DB20" i="6"/>
  <c r="DC21" i="6"/>
  <c r="GZ3" i="6"/>
  <c r="HA4" i="6"/>
  <c r="CW22" i="6"/>
  <c r="CV21" i="6"/>
  <c r="R42" i="6"/>
  <c r="Q41" i="6"/>
  <c r="BR29" i="6"/>
  <c r="BQ28" i="6"/>
  <c r="GB7" i="6"/>
  <c r="GC8" i="6"/>
  <c r="BV28" i="6"/>
  <c r="BU27" i="6"/>
  <c r="I43" i="6"/>
  <c r="J44" i="6"/>
  <c r="DU18" i="6"/>
  <c r="DT17" i="6"/>
  <c r="DZ16" i="6"/>
  <c r="EA17" i="6"/>
  <c r="CG24" i="6"/>
  <c r="CH25" i="6"/>
  <c r="BB33" i="6"/>
  <c r="BA32" i="6"/>
  <c r="GU5" i="6"/>
  <c r="GT4" i="6"/>
  <c r="FW9" i="6"/>
  <c r="FV8" i="6"/>
  <c r="N43" i="6"/>
  <c r="M42" i="6"/>
  <c r="AP36" i="6"/>
  <c r="AO35" i="6"/>
  <c r="GO6" i="6"/>
  <c r="GN5" i="6"/>
  <c r="BZ27" i="6"/>
  <c r="BY26" i="6"/>
  <c r="BF32" i="6"/>
  <c r="BE31" i="6"/>
  <c r="GH6" i="6"/>
  <c r="GI7" i="6"/>
  <c r="EL14" i="6"/>
  <c r="EM15" i="6"/>
  <c r="EF15" i="6"/>
  <c r="EG16" i="6"/>
  <c r="OG97" i="6"/>
  <c r="BW105" i="6" s="1"/>
  <c r="BW111" i="6" s="1"/>
  <c r="OG95" i="6"/>
  <c r="BW103" i="6" s="1"/>
  <c r="BW109" i="6" s="1"/>
  <c r="OG93" i="6"/>
  <c r="BW101" i="6" s="1"/>
  <c r="BW107" i="6" s="1"/>
  <c r="OG96" i="6"/>
  <c r="BW104" i="6" s="1"/>
  <c r="BW110" i="6" s="1"/>
  <c r="OG94" i="6"/>
  <c r="BW102" i="6" s="1"/>
  <c r="BW108" i="6" s="1"/>
  <c r="OM2" i="6"/>
  <c r="OJ2" i="6"/>
  <c r="OK2" i="6" s="1"/>
  <c r="U40" i="6"/>
  <c r="V41" i="6"/>
  <c r="FQ10" i="6"/>
  <c r="FP9" i="6"/>
  <c r="AD39" i="6"/>
  <c r="AC38" i="6"/>
  <c r="AW33" i="6"/>
  <c r="AX34" i="6"/>
  <c r="Y39" i="6"/>
  <c r="Z40" i="6"/>
  <c r="BN30" i="6"/>
  <c r="BM29" i="6"/>
  <c r="FD11" i="6"/>
  <c r="FE12" i="6"/>
  <c r="DO19" i="6"/>
  <c r="DN18" i="6"/>
  <c r="J46" i="1"/>
  <c r="F47" i="1"/>
  <c r="V44" i="1"/>
  <c r="D119" i="1"/>
  <c r="E119" i="1" s="1"/>
  <c r="J14" i="5" s="1"/>
  <c r="CQ26" i="1"/>
  <c r="GN4" i="8" l="1"/>
  <c r="GO5" i="8"/>
  <c r="DU17" i="8"/>
  <c r="DT16" i="8"/>
  <c r="EA16" i="8"/>
  <c r="DZ15" i="8"/>
  <c r="M41" i="8"/>
  <c r="N42" i="8"/>
  <c r="DI19" i="8"/>
  <c r="DH18" i="8"/>
  <c r="E43" i="8"/>
  <c r="F44" i="8"/>
  <c r="FQ9" i="8"/>
  <c r="FP8" i="8"/>
  <c r="EX11" i="8"/>
  <c r="EY12" i="8"/>
  <c r="GI6" i="8"/>
  <c r="GH5" i="8"/>
  <c r="FK10" i="8"/>
  <c r="FJ9" i="8"/>
  <c r="CW21" i="8"/>
  <c r="CV20" i="8"/>
  <c r="GT3" i="8"/>
  <c r="GU4" i="8"/>
  <c r="GZ2" i="8"/>
  <c r="HA2" i="8" s="1"/>
  <c r="HA3" i="8"/>
  <c r="DT16" i="7"/>
  <c r="DU17" i="7"/>
  <c r="FV7" i="7"/>
  <c r="FW8" i="7"/>
  <c r="J43" i="9"/>
  <c r="I42" i="9"/>
  <c r="EX11" i="9"/>
  <c r="EY12" i="9"/>
  <c r="GO5" i="9"/>
  <c r="GN4" i="9"/>
  <c r="FJ9" i="9"/>
  <c r="FK10" i="9"/>
  <c r="GZ2" i="7"/>
  <c r="HA2" i="7" s="1"/>
  <c r="HA3" i="7"/>
  <c r="EA16" i="7"/>
  <c r="DZ15" i="7"/>
  <c r="CW21" i="9"/>
  <c r="CV20" i="9"/>
  <c r="ES13" i="7"/>
  <c r="ER12" i="7"/>
  <c r="GN4" i="7"/>
  <c r="GO5" i="7"/>
  <c r="J43" i="7"/>
  <c r="I42" i="7"/>
  <c r="N42" i="9"/>
  <c r="M41" i="9"/>
  <c r="DN17" i="9"/>
  <c r="DO18" i="9"/>
  <c r="HA3" i="9"/>
  <c r="GZ2" i="9"/>
  <c r="HA2" i="9" s="1"/>
  <c r="GT3" i="9"/>
  <c r="GU4" i="9"/>
  <c r="M41" i="7"/>
  <c r="N42" i="7"/>
  <c r="FE11" i="9"/>
  <c r="FD10" i="9"/>
  <c r="GI6" i="9"/>
  <c r="GH5" i="9"/>
  <c r="GC7" i="7"/>
  <c r="GB6" i="7"/>
  <c r="GC7" i="9"/>
  <c r="GB6" i="9"/>
  <c r="EM14" i="9"/>
  <c r="EL13" i="9"/>
  <c r="DI19" i="9"/>
  <c r="DH18" i="9"/>
  <c r="DB18" i="8"/>
  <c r="DC19" i="8"/>
  <c r="GU4" i="7"/>
  <c r="GT3" i="7"/>
  <c r="FW8" i="9"/>
  <c r="FV7" i="9"/>
  <c r="FP8" i="7"/>
  <c r="FQ9" i="7"/>
  <c r="DN17" i="7"/>
  <c r="DO18" i="7"/>
  <c r="GH5" i="7"/>
  <c r="GI6" i="7"/>
  <c r="F44" i="9"/>
  <c r="E43" i="9"/>
  <c r="DZ15" i="9"/>
  <c r="EA16" i="9"/>
  <c r="DH18" i="7"/>
  <c r="DI19" i="7"/>
  <c r="E43" i="7"/>
  <c r="F44" i="7"/>
  <c r="EY12" i="7"/>
  <c r="EX11" i="7"/>
  <c r="DC20" i="7"/>
  <c r="DB19" i="7"/>
  <c r="EG15" i="9"/>
  <c r="EF14" i="9"/>
  <c r="FD10" i="7"/>
  <c r="FE11" i="7"/>
  <c r="CW21" i="7"/>
  <c r="CV20" i="7"/>
  <c r="EL13" i="7"/>
  <c r="EM14" i="7"/>
  <c r="DU17" i="9"/>
  <c r="DT16" i="9"/>
  <c r="DB19" i="9"/>
  <c r="DC20" i="9"/>
  <c r="FQ9" i="9"/>
  <c r="FP8" i="9"/>
  <c r="FK10" i="7"/>
  <c r="FJ9" i="7"/>
  <c r="ES11" i="9"/>
  <c r="ER10" i="9"/>
  <c r="AS39" i="9"/>
  <c r="AT40" i="9"/>
  <c r="BQ39" i="9"/>
  <c r="BR40" i="9"/>
  <c r="BF40" i="9"/>
  <c r="BE39" i="9"/>
  <c r="OM97" i="9"/>
  <c r="BX105" i="9" s="1"/>
  <c r="BX111" i="9" s="1"/>
  <c r="OM95" i="9"/>
  <c r="BX103" i="9" s="1"/>
  <c r="BX109" i="9" s="1"/>
  <c r="OM93" i="9"/>
  <c r="BX101" i="9" s="1"/>
  <c r="BX107" i="9" s="1"/>
  <c r="OM94" i="9"/>
  <c r="BX102" i="9" s="1"/>
  <c r="BX108" i="9" s="1"/>
  <c r="OM96" i="9"/>
  <c r="BX104" i="9" s="1"/>
  <c r="BX110" i="9" s="1"/>
  <c r="OS2" i="9"/>
  <c r="OP2" i="9"/>
  <c r="OQ2" i="9" s="1"/>
  <c r="AH40" i="9"/>
  <c r="AG39" i="9"/>
  <c r="BI39" i="9"/>
  <c r="BJ40" i="9"/>
  <c r="CP38" i="9"/>
  <c r="CQ39" i="9"/>
  <c r="CM95" i="9" s="1"/>
  <c r="X103" i="9" s="1"/>
  <c r="X109" i="9" s="1"/>
  <c r="BN40" i="9"/>
  <c r="BM39" i="9"/>
  <c r="CD40" i="9"/>
  <c r="CC39" i="9"/>
  <c r="AC39" i="9"/>
  <c r="AD40" i="9"/>
  <c r="BY39" i="9"/>
  <c r="BZ40" i="9"/>
  <c r="CG39" i="9"/>
  <c r="CH40" i="9"/>
  <c r="AX40" i="9"/>
  <c r="AU94" i="9" s="1"/>
  <c r="M102" i="9" s="1"/>
  <c r="M108" i="9" s="1"/>
  <c r="AW39" i="9"/>
  <c r="BV40" i="9"/>
  <c r="BU39" i="9"/>
  <c r="Z40" i="9"/>
  <c r="Y39" i="9"/>
  <c r="BA39" i="9"/>
  <c r="BB40" i="9"/>
  <c r="AK39" i="9"/>
  <c r="AL40" i="9"/>
  <c r="U39" i="9"/>
  <c r="V40" i="9"/>
  <c r="AP40" i="9"/>
  <c r="AO39" i="9"/>
  <c r="R40" i="9"/>
  <c r="Q39" i="9"/>
  <c r="CL40" i="9"/>
  <c r="CI95" i="9" s="1"/>
  <c r="W103" i="9" s="1"/>
  <c r="W109" i="9" s="1"/>
  <c r="CK39" i="9"/>
  <c r="FE10" i="8"/>
  <c r="FD9" i="8"/>
  <c r="I40" i="8"/>
  <c r="J41" i="8"/>
  <c r="BJ39" i="8"/>
  <c r="BI38" i="8"/>
  <c r="AT39" i="8"/>
  <c r="AS38" i="8"/>
  <c r="AL39" i="8"/>
  <c r="AK38" i="8"/>
  <c r="CK38" i="8"/>
  <c r="CL39" i="8"/>
  <c r="AW38" i="8"/>
  <c r="AX39" i="8"/>
  <c r="AG38" i="8"/>
  <c r="AH39" i="8"/>
  <c r="B130" i="8"/>
  <c r="C130" i="8" s="1"/>
  <c r="G13" i="5" s="1"/>
  <c r="BM38" i="8"/>
  <c r="BN39" i="8"/>
  <c r="OG97" i="8"/>
  <c r="BW105" i="8" s="1"/>
  <c r="BW111" i="8" s="1"/>
  <c r="OG95" i="8"/>
  <c r="BW103" i="8" s="1"/>
  <c r="BW109" i="8" s="1"/>
  <c r="OG93" i="8"/>
  <c r="BW101" i="8" s="1"/>
  <c r="BW107" i="8" s="1"/>
  <c r="OG96" i="8"/>
  <c r="BW104" i="8" s="1"/>
  <c r="BW110" i="8" s="1"/>
  <c r="OG94" i="8"/>
  <c r="BW102" i="8" s="1"/>
  <c r="BW108" i="8" s="1"/>
  <c r="OM2" i="8"/>
  <c r="OJ2" i="8"/>
  <c r="OK2" i="8" s="1"/>
  <c r="BB39" i="8"/>
  <c r="AY94" i="8" s="1"/>
  <c r="N102" i="8" s="1"/>
  <c r="N108" i="8" s="1"/>
  <c r="BA38" i="8"/>
  <c r="BR39" i="8"/>
  <c r="BQ38" i="8"/>
  <c r="EL11" i="8"/>
  <c r="EM12" i="8"/>
  <c r="BZ39" i="8"/>
  <c r="BY38" i="8"/>
  <c r="FW6" i="8"/>
  <c r="FV5" i="8"/>
  <c r="CH39" i="8"/>
  <c r="CG38" i="8"/>
  <c r="EF12" i="8"/>
  <c r="EG13" i="8"/>
  <c r="AD39" i="8"/>
  <c r="AC38" i="8"/>
  <c r="CQ38" i="8"/>
  <c r="CP37" i="8"/>
  <c r="V39" i="8"/>
  <c r="U38" i="8"/>
  <c r="DO15" i="8"/>
  <c r="DK93" i="8" s="1"/>
  <c r="AB101" i="8" s="1"/>
  <c r="AB107" i="8" s="1"/>
  <c r="DN14" i="8"/>
  <c r="BU38" i="8"/>
  <c r="BV39" i="8"/>
  <c r="Q38" i="8"/>
  <c r="R39" i="8"/>
  <c r="GB4" i="8"/>
  <c r="GC5" i="8"/>
  <c r="CC38" i="8"/>
  <c r="CD39" i="8"/>
  <c r="BE38" i="8"/>
  <c r="BF39" i="8"/>
  <c r="Y38" i="8"/>
  <c r="Z39" i="8"/>
  <c r="ES11" i="8"/>
  <c r="ER10" i="8"/>
  <c r="AO38" i="8"/>
  <c r="AP39" i="8"/>
  <c r="AW39" i="7"/>
  <c r="AX40" i="7"/>
  <c r="AU94" i="7" s="1"/>
  <c r="M102" i="7" s="1"/>
  <c r="M108" i="7" s="1"/>
  <c r="BE39" i="7"/>
  <c r="BF40" i="7"/>
  <c r="AG39" i="7"/>
  <c r="AH40" i="7"/>
  <c r="BM39" i="7"/>
  <c r="BN40" i="7"/>
  <c r="BJ40" i="7"/>
  <c r="BI39" i="7"/>
  <c r="CC39" i="7"/>
  <c r="CD40" i="7"/>
  <c r="BU39" i="7"/>
  <c r="BV40" i="7"/>
  <c r="Y39" i="7"/>
  <c r="Z40" i="7"/>
  <c r="Q39" i="7"/>
  <c r="R40" i="7"/>
  <c r="AL40" i="7"/>
  <c r="AK39" i="7"/>
  <c r="BZ40" i="7"/>
  <c r="BY39" i="7"/>
  <c r="AD40" i="7"/>
  <c r="AC39" i="7"/>
  <c r="CH40" i="7"/>
  <c r="CG39" i="7"/>
  <c r="BB40" i="7"/>
  <c r="BA39" i="7"/>
  <c r="AO39" i="7"/>
  <c r="AP40" i="7"/>
  <c r="BR40" i="7"/>
  <c r="BQ39" i="7"/>
  <c r="EG14" i="7"/>
  <c r="EF13" i="7"/>
  <c r="OG96" i="7"/>
  <c r="BW104" i="7" s="1"/>
  <c r="BW110" i="7" s="1"/>
  <c r="OG97" i="7"/>
  <c r="BW105" i="7" s="1"/>
  <c r="BW111" i="7" s="1"/>
  <c r="OG94" i="7"/>
  <c r="BW102" i="7" s="1"/>
  <c r="BW108" i="7" s="1"/>
  <c r="OG95" i="7"/>
  <c r="BW103" i="7" s="1"/>
  <c r="BW109" i="7" s="1"/>
  <c r="OG93" i="7"/>
  <c r="BW101" i="7" s="1"/>
  <c r="BW107" i="7" s="1"/>
  <c r="OM2" i="7"/>
  <c r="OJ2" i="7"/>
  <c r="OK2" i="7" s="1"/>
  <c r="V40" i="7"/>
  <c r="U39" i="7"/>
  <c r="AT40" i="7"/>
  <c r="AS39" i="7"/>
  <c r="CK39" i="7"/>
  <c r="CL40" i="7"/>
  <c r="CI95" i="7" s="1"/>
  <c r="W103" i="7" s="1"/>
  <c r="W109" i="7" s="1"/>
  <c r="CQ39" i="7"/>
  <c r="CM95" i="7" s="1"/>
  <c r="X103" i="7" s="1"/>
  <c r="X109" i="7" s="1"/>
  <c r="CP38" i="7"/>
  <c r="DO18" i="6"/>
  <c r="DN17" i="6"/>
  <c r="AC37" i="6"/>
  <c r="AD38" i="6"/>
  <c r="EM14" i="6"/>
  <c r="EL13" i="6"/>
  <c r="CG23" i="6"/>
  <c r="CH24" i="6"/>
  <c r="DB19" i="6"/>
  <c r="DC20" i="6"/>
  <c r="BJ30" i="6"/>
  <c r="BI29" i="6"/>
  <c r="AH37" i="6"/>
  <c r="AG36" i="6"/>
  <c r="AT34" i="6"/>
  <c r="AS33" i="6"/>
  <c r="FE11" i="6"/>
  <c r="FD10" i="6"/>
  <c r="V40" i="6"/>
  <c r="U39" i="6"/>
  <c r="BZ26" i="6"/>
  <c r="BY25" i="6"/>
  <c r="AP35" i="6"/>
  <c r="AO34" i="6"/>
  <c r="FV7" i="6"/>
  <c r="FW8" i="6"/>
  <c r="BA31" i="6"/>
  <c r="BB32" i="6"/>
  <c r="R41" i="6"/>
  <c r="Q40" i="6"/>
  <c r="AL36" i="6"/>
  <c r="AK35" i="6"/>
  <c r="CP21" i="6"/>
  <c r="CQ22" i="6"/>
  <c r="Y38" i="6"/>
  <c r="Z39" i="6"/>
  <c r="BN29" i="6"/>
  <c r="BM28" i="6"/>
  <c r="FQ9" i="6"/>
  <c r="FP8" i="6"/>
  <c r="EF14" i="6"/>
  <c r="EG15" i="6"/>
  <c r="GI6" i="6"/>
  <c r="GH5" i="6"/>
  <c r="DZ15" i="6"/>
  <c r="EA16" i="6"/>
  <c r="J43" i="6"/>
  <c r="I42" i="6"/>
  <c r="GB6" i="6"/>
  <c r="GC7" i="6"/>
  <c r="HA3" i="6"/>
  <c r="GZ2" i="6"/>
  <c r="HA2" i="6" s="1"/>
  <c r="FK10" i="6"/>
  <c r="FJ9" i="6"/>
  <c r="ES13" i="6"/>
  <c r="ER12" i="6"/>
  <c r="CL23" i="6"/>
  <c r="CK22" i="6"/>
  <c r="AW32" i="6"/>
  <c r="AX33" i="6"/>
  <c r="OM96" i="6"/>
  <c r="BX104" i="6" s="1"/>
  <c r="BX110" i="6" s="1"/>
  <c r="OM94" i="6"/>
  <c r="OM97" i="6"/>
  <c r="BX105" i="6" s="1"/>
  <c r="BX111" i="6" s="1"/>
  <c r="OM95" i="6"/>
  <c r="BX103" i="6" s="1"/>
  <c r="BX109" i="6" s="1"/>
  <c r="OM93" i="6"/>
  <c r="BX101" i="6" s="1"/>
  <c r="BX107" i="6" s="1"/>
  <c r="OS2" i="6"/>
  <c r="OP2" i="6"/>
  <c r="OQ2" i="6" s="1"/>
  <c r="BF31" i="6"/>
  <c r="BE30" i="6"/>
  <c r="GO5" i="6"/>
  <c r="GN4" i="6"/>
  <c r="N42" i="6"/>
  <c r="M41" i="6"/>
  <c r="GT3" i="6"/>
  <c r="GU4" i="6"/>
  <c r="DT16" i="6"/>
  <c r="DU17" i="6"/>
  <c r="BU26" i="6"/>
  <c r="BV27" i="6"/>
  <c r="BQ27" i="6"/>
  <c r="BR28" i="6"/>
  <c r="CW21" i="6"/>
  <c r="CV20" i="6"/>
  <c r="EY12" i="6"/>
  <c r="EX11" i="6"/>
  <c r="CD25" i="6"/>
  <c r="CC24" i="6"/>
  <c r="F44" i="6"/>
  <c r="E43" i="6"/>
  <c r="DI19" i="6"/>
  <c r="DH18" i="6"/>
  <c r="J45" i="1"/>
  <c r="F46" i="1"/>
  <c r="V43" i="1"/>
  <c r="CQ25" i="1"/>
  <c r="FJ8" i="8" l="1"/>
  <c r="FK9" i="8"/>
  <c r="DT15" i="8"/>
  <c r="DU16" i="8"/>
  <c r="GU3" i="8"/>
  <c r="GT2" i="8"/>
  <c r="GU2" i="8" s="1"/>
  <c r="EX10" i="8"/>
  <c r="EY11" i="8"/>
  <c r="F43" i="8"/>
  <c r="E42" i="8"/>
  <c r="M40" i="8"/>
  <c r="N41" i="8"/>
  <c r="CV19" i="8"/>
  <c r="CW20" i="8"/>
  <c r="GI5" i="8"/>
  <c r="GH4" i="8"/>
  <c r="FQ8" i="8"/>
  <c r="FP7" i="8"/>
  <c r="DI18" i="8"/>
  <c r="DH17" i="8"/>
  <c r="DZ14" i="8"/>
  <c r="EA15" i="8"/>
  <c r="GN3" i="8"/>
  <c r="GO4" i="8"/>
  <c r="FQ8" i="9"/>
  <c r="FP7" i="9"/>
  <c r="DU16" i="9"/>
  <c r="DT15" i="9"/>
  <c r="CW20" i="7"/>
  <c r="CV19" i="7"/>
  <c r="EG14" i="9"/>
  <c r="EF13" i="9"/>
  <c r="EY11" i="7"/>
  <c r="EX10" i="7"/>
  <c r="E42" i="9"/>
  <c r="F43" i="9"/>
  <c r="FV6" i="9"/>
  <c r="FW7" i="9"/>
  <c r="EM13" i="9"/>
  <c r="EL12" i="9"/>
  <c r="GC6" i="7"/>
  <c r="GB5" i="7"/>
  <c r="FE10" i="9"/>
  <c r="FD9" i="9"/>
  <c r="J42" i="7"/>
  <c r="I41" i="7"/>
  <c r="ES12" i="7"/>
  <c r="ER11" i="7"/>
  <c r="DZ14" i="7"/>
  <c r="EA15" i="7"/>
  <c r="DH17" i="7"/>
  <c r="DI18" i="7"/>
  <c r="DO17" i="7"/>
  <c r="DN16" i="7"/>
  <c r="DB17" i="8"/>
  <c r="DC18" i="8"/>
  <c r="GU3" i="9"/>
  <c r="GT2" i="9"/>
  <c r="GU2" i="9" s="1"/>
  <c r="DO17" i="9"/>
  <c r="DN16" i="9"/>
  <c r="FK9" i="9"/>
  <c r="FJ8" i="9"/>
  <c r="EX10" i="9"/>
  <c r="EY11" i="9"/>
  <c r="FV6" i="7"/>
  <c r="FW7" i="7"/>
  <c r="FK9" i="7"/>
  <c r="FJ8" i="7"/>
  <c r="DB18" i="7"/>
  <c r="DC19" i="7"/>
  <c r="GU3" i="7"/>
  <c r="GT2" i="7"/>
  <c r="GU2" i="7" s="1"/>
  <c r="DH17" i="9"/>
  <c r="DI18" i="9"/>
  <c r="GC6" i="9"/>
  <c r="GB5" i="9"/>
  <c r="GI5" i="9"/>
  <c r="GH4" i="9"/>
  <c r="N41" i="9"/>
  <c r="M40" i="9"/>
  <c r="CV19" i="9"/>
  <c r="CW20" i="9"/>
  <c r="GN3" i="9"/>
  <c r="GO4" i="9"/>
  <c r="J42" i="9"/>
  <c r="I41" i="9"/>
  <c r="DB18" i="9"/>
  <c r="DC19" i="9"/>
  <c r="EM13" i="7"/>
  <c r="EL12" i="7"/>
  <c r="FE10" i="7"/>
  <c r="FD9" i="7"/>
  <c r="F43" i="7"/>
  <c r="E42" i="7"/>
  <c r="DZ14" i="9"/>
  <c r="EA15" i="9"/>
  <c r="GH4" i="7"/>
  <c r="GI5" i="7"/>
  <c r="FQ8" i="7"/>
  <c r="FP7" i="7"/>
  <c r="N41" i="7"/>
  <c r="M40" i="7"/>
  <c r="GN3" i="7"/>
  <c r="GO4" i="7"/>
  <c r="DU16" i="7"/>
  <c r="DT15" i="7"/>
  <c r="R39" i="9"/>
  <c r="Q38" i="9"/>
  <c r="Z39" i="9"/>
  <c r="Y38" i="9"/>
  <c r="AX39" i="9"/>
  <c r="AW38" i="9"/>
  <c r="BN39" i="9"/>
  <c r="BM38" i="9"/>
  <c r="B130" i="9"/>
  <c r="C130" i="9" s="1"/>
  <c r="H13" i="5" s="1"/>
  <c r="AH39" i="9"/>
  <c r="AG38" i="9"/>
  <c r="U38" i="9"/>
  <c r="V39" i="9"/>
  <c r="CG38" i="9"/>
  <c r="CH39" i="9"/>
  <c r="AC38" i="9"/>
  <c r="AD39" i="9"/>
  <c r="CP37" i="9"/>
  <c r="CQ38" i="9"/>
  <c r="OS97" i="9"/>
  <c r="BY105" i="9" s="1"/>
  <c r="BY111" i="9" s="1"/>
  <c r="OS95" i="9"/>
  <c r="BY103" i="9" s="1"/>
  <c r="BY109" i="9" s="1"/>
  <c r="OS96" i="9"/>
  <c r="BY104" i="9" s="1"/>
  <c r="BY110" i="9" s="1"/>
  <c r="OS94" i="9"/>
  <c r="BY102" i="9" s="1"/>
  <c r="BY108" i="9" s="1"/>
  <c r="OS93" i="9"/>
  <c r="BY101" i="9" s="1"/>
  <c r="BY107" i="9" s="1"/>
  <c r="OY2" i="9"/>
  <c r="OV2" i="9"/>
  <c r="OW2" i="9" s="1"/>
  <c r="CL39" i="9"/>
  <c r="CK38" i="9"/>
  <c r="AP39" i="9"/>
  <c r="AO38" i="9"/>
  <c r="BV39" i="9"/>
  <c r="BU38" i="9"/>
  <c r="CD39" i="9"/>
  <c r="CC38" i="9"/>
  <c r="ER9" i="9"/>
  <c r="ES10" i="9"/>
  <c r="EO93" i="9" s="1"/>
  <c r="AG101" i="9" s="1"/>
  <c r="AG107" i="9" s="1"/>
  <c r="AK38" i="9"/>
  <c r="AL39" i="9"/>
  <c r="BA38" i="9"/>
  <c r="BB39" i="9"/>
  <c r="AY94" i="9" s="1"/>
  <c r="N102" i="9" s="1"/>
  <c r="N108" i="9" s="1"/>
  <c r="BY38" i="9"/>
  <c r="BZ39" i="9"/>
  <c r="BI38" i="9"/>
  <c r="BJ39" i="9"/>
  <c r="BF39" i="9"/>
  <c r="BE38" i="9"/>
  <c r="BQ38" i="9"/>
  <c r="BR39" i="9"/>
  <c r="AS38" i="9"/>
  <c r="AT39" i="9"/>
  <c r="I39" i="8"/>
  <c r="J40" i="8"/>
  <c r="G93" i="8" s="1"/>
  <c r="C101" i="8" s="1"/>
  <c r="C107" i="8" s="1"/>
  <c r="FE9" i="8"/>
  <c r="FD8" i="8"/>
  <c r="BQ37" i="8"/>
  <c r="BR38" i="8"/>
  <c r="Z38" i="8"/>
  <c r="Y37" i="8"/>
  <c r="EF11" i="8"/>
  <c r="EG12" i="8"/>
  <c r="EC93" i="8" s="1"/>
  <c r="AE101" i="8" s="1"/>
  <c r="AE107" i="8" s="1"/>
  <c r="OM96" i="8"/>
  <c r="BX104" i="8" s="1"/>
  <c r="BX110" i="8" s="1"/>
  <c r="OM97" i="8"/>
  <c r="BX105" i="8" s="1"/>
  <c r="BX111" i="8" s="1"/>
  <c r="OM94" i="8"/>
  <c r="BX102" i="8" s="1"/>
  <c r="BX108" i="8" s="1"/>
  <c r="OM95" i="8"/>
  <c r="BX103" i="8" s="1"/>
  <c r="BX109" i="8" s="1"/>
  <c r="OM93" i="8"/>
  <c r="BX101" i="8" s="1"/>
  <c r="BX107" i="8" s="1"/>
  <c r="OS2" i="8"/>
  <c r="OP2" i="8"/>
  <c r="OQ2" i="8" s="1"/>
  <c r="CL38" i="8"/>
  <c r="CK37" i="8"/>
  <c r="DO14" i="8"/>
  <c r="DN13" i="8"/>
  <c r="BN38" i="8"/>
  <c r="BM37" i="8"/>
  <c r="AS37" i="8"/>
  <c r="AT38" i="8"/>
  <c r="R38" i="8"/>
  <c r="O93" i="8" s="1"/>
  <c r="E101" i="8" s="1"/>
  <c r="E107" i="8" s="1"/>
  <c r="Q37" i="8"/>
  <c r="ER9" i="8"/>
  <c r="ES10" i="8"/>
  <c r="EO93" i="8" s="1"/>
  <c r="AG101" i="8" s="1"/>
  <c r="AG107" i="8" s="1"/>
  <c r="U37" i="8"/>
  <c r="V38" i="8"/>
  <c r="AC37" i="8"/>
  <c r="AD38" i="8"/>
  <c r="CG37" i="8"/>
  <c r="CH38" i="8"/>
  <c r="BY37" i="8"/>
  <c r="BZ38" i="8"/>
  <c r="BA37" i="8"/>
  <c r="BB38" i="8"/>
  <c r="AK37" i="8"/>
  <c r="AL38" i="8"/>
  <c r="BI37" i="8"/>
  <c r="BJ38" i="8"/>
  <c r="CP36" i="8"/>
  <c r="CQ37" i="8"/>
  <c r="FV4" i="8"/>
  <c r="FW5" i="8"/>
  <c r="FS93" i="8" s="1"/>
  <c r="AL101" i="8" s="1"/>
  <c r="AL107" i="8" s="1"/>
  <c r="CD38" i="8"/>
  <c r="CC37" i="8"/>
  <c r="AP38" i="8"/>
  <c r="AO37" i="8"/>
  <c r="BF38" i="8"/>
  <c r="BC94" i="8" s="1"/>
  <c r="O102" i="8" s="1"/>
  <c r="O108" i="8" s="1"/>
  <c r="BE37" i="8"/>
  <c r="GC4" i="8"/>
  <c r="FY93" i="8" s="1"/>
  <c r="AM101" i="8" s="1"/>
  <c r="AM107" i="8" s="1"/>
  <c r="GB3" i="8"/>
  <c r="BV38" i="8"/>
  <c r="BU37" i="8"/>
  <c r="EM11" i="8"/>
  <c r="EI93" i="8" s="1"/>
  <c r="AF101" i="8" s="1"/>
  <c r="AF107" i="8" s="1"/>
  <c r="EL10" i="8"/>
  <c r="AH38" i="8"/>
  <c r="AG37" i="8"/>
  <c r="AX38" i="8"/>
  <c r="AW37" i="8"/>
  <c r="V39" i="7"/>
  <c r="U38" i="7"/>
  <c r="B130" i="7"/>
  <c r="C130" i="7" s="1"/>
  <c r="F13" i="5" s="1"/>
  <c r="OM97" i="7"/>
  <c r="BX105" i="7" s="1"/>
  <c r="BX111" i="7" s="1"/>
  <c r="OM94" i="7"/>
  <c r="BX102" i="7" s="1"/>
  <c r="BX108" i="7" s="1"/>
  <c r="OM96" i="7"/>
  <c r="BX104" i="7" s="1"/>
  <c r="BX110" i="7" s="1"/>
  <c r="OM95" i="7"/>
  <c r="BX103" i="7" s="1"/>
  <c r="BX109" i="7" s="1"/>
  <c r="OM93" i="7"/>
  <c r="BX101" i="7" s="1"/>
  <c r="BX107" i="7" s="1"/>
  <c r="OS2" i="7"/>
  <c r="OP2" i="7"/>
  <c r="OQ2" i="7" s="1"/>
  <c r="BQ38" i="7"/>
  <c r="BR39" i="7"/>
  <c r="BB39" i="7"/>
  <c r="AY94" i="7" s="1"/>
  <c r="N102" i="7" s="1"/>
  <c r="N108" i="7" s="1"/>
  <c r="BA38" i="7"/>
  <c r="BY38" i="7"/>
  <c r="BZ39" i="7"/>
  <c r="BJ39" i="7"/>
  <c r="BI38" i="7"/>
  <c r="BN39" i="7"/>
  <c r="BM38" i="7"/>
  <c r="AH39" i="7"/>
  <c r="AG38" i="7"/>
  <c r="BE38" i="7"/>
  <c r="BF39" i="7"/>
  <c r="AX39" i="7"/>
  <c r="AW38" i="7"/>
  <c r="AS38" i="7"/>
  <c r="AT39" i="7"/>
  <c r="AP39" i="7"/>
  <c r="AO38" i="7"/>
  <c r="R39" i="7"/>
  <c r="Q38" i="7"/>
  <c r="Y38" i="7"/>
  <c r="Z39" i="7"/>
  <c r="CD39" i="7"/>
  <c r="CC38" i="7"/>
  <c r="CP37" i="7"/>
  <c r="CQ38" i="7"/>
  <c r="BV39" i="7"/>
  <c r="BU38" i="7"/>
  <c r="CK38" i="7"/>
  <c r="CL39" i="7"/>
  <c r="EG13" i="7"/>
  <c r="EF12" i="7"/>
  <c r="CH39" i="7"/>
  <c r="CG38" i="7"/>
  <c r="AD39" i="7"/>
  <c r="AC38" i="7"/>
  <c r="AK38" i="7"/>
  <c r="AL39" i="7"/>
  <c r="F43" i="6"/>
  <c r="E42" i="6"/>
  <c r="DI18" i="6"/>
  <c r="DH17" i="6"/>
  <c r="CD24" i="6"/>
  <c r="CC23" i="6"/>
  <c r="CV19" i="6"/>
  <c r="CW20" i="6"/>
  <c r="GN3" i="6"/>
  <c r="GO4" i="6"/>
  <c r="AX32" i="6"/>
  <c r="AW31" i="6"/>
  <c r="Z38" i="6"/>
  <c r="Y37" i="6"/>
  <c r="AO33" i="6"/>
  <c r="AP34" i="6"/>
  <c r="V39" i="6"/>
  <c r="U38" i="6"/>
  <c r="AT33" i="6"/>
  <c r="AS32" i="6"/>
  <c r="BJ29" i="6"/>
  <c r="BI28" i="6"/>
  <c r="BU25" i="6"/>
  <c r="BV26" i="6"/>
  <c r="GU3" i="6"/>
  <c r="GT2" i="6"/>
  <c r="GU2" i="6" s="1"/>
  <c r="OS96" i="6"/>
  <c r="BY104" i="6" s="1"/>
  <c r="BY110" i="6" s="1"/>
  <c r="OS94" i="6"/>
  <c r="BY102" i="6" s="1"/>
  <c r="BY108" i="6" s="1"/>
  <c r="OS97" i="6"/>
  <c r="BY105" i="6" s="1"/>
  <c r="BY111" i="6" s="1"/>
  <c r="OS95" i="6"/>
  <c r="BY103" i="6" s="1"/>
  <c r="BY109" i="6" s="1"/>
  <c r="OS93" i="6"/>
  <c r="BY101" i="6" s="1"/>
  <c r="BY107" i="6" s="1"/>
  <c r="OY2" i="6"/>
  <c r="OV2" i="6"/>
  <c r="OW2" i="6" s="1"/>
  <c r="BX102" i="6"/>
  <c r="BX108" i="6" s="1"/>
  <c r="CL22" i="6"/>
  <c r="CK21" i="6"/>
  <c r="FK9" i="6"/>
  <c r="FJ8" i="6"/>
  <c r="BN28" i="6"/>
  <c r="BM27" i="6"/>
  <c r="BA30" i="6"/>
  <c r="BB31" i="6"/>
  <c r="CH23" i="6"/>
  <c r="CG22" i="6"/>
  <c r="AC36" i="6"/>
  <c r="AD37" i="6"/>
  <c r="EX10" i="6"/>
  <c r="EY11" i="6"/>
  <c r="M40" i="6"/>
  <c r="N41" i="6"/>
  <c r="BF30" i="6"/>
  <c r="BE29" i="6"/>
  <c r="GC6" i="6"/>
  <c r="GB5" i="6"/>
  <c r="DZ14" i="6"/>
  <c r="EA15" i="6"/>
  <c r="EG14" i="6"/>
  <c r="EF13" i="6"/>
  <c r="CQ21" i="6"/>
  <c r="CP20" i="6"/>
  <c r="Q39" i="6"/>
  <c r="R40" i="6"/>
  <c r="BY24" i="6"/>
  <c r="BZ25" i="6"/>
  <c r="FE10" i="6"/>
  <c r="FD9" i="6"/>
  <c r="AH36" i="6"/>
  <c r="AG35" i="6"/>
  <c r="EM13" i="6"/>
  <c r="EL12" i="6"/>
  <c r="DO17" i="6"/>
  <c r="DN16" i="6"/>
  <c r="BR27" i="6"/>
  <c r="BQ26" i="6"/>
  <c r="DT15" i="6"/>
  <c r="DU16" i="6"/>
  <c r="ES12" i="6"/>
  <c r="ER11" i="6"/>
  <c r="J42" i="6"/>
  <c r="I41" i="6"/>
  <c r="GI5" i="6"/>
  <c r="GH4" i="6"/>
  <c r="FP7" i="6"/>
  <c r="FQ8" i="6"/>
  <c r="AL35" i="6"/>
  <c r="AK34" i="6"/>
  <c r="FV6" i="6"/>
  <c r="FW7" i="6"/>
  <c r="DC19" i="6"/>
  <c r="DB18" i="6"/>
  <c r="J44" i="1"/>
  <c r="F45" i="1"/>
  <c r="V42" i="1"/>
  <c r="CQ24" i="1"/>
  <c r="DH16" i="8" l="1"/>
  <c r="DI17" i="8"/>
  <c r="GH3" i="8"/>
  <c r="GI4" i="8"/>
  <c r="GO3" i="8"/>
  <c r="GN2" i="8"/>
  <c r="GO2" i="8" s="1"/>
  <c r="GK93" i="8" s="1"/>
  <c r="AO101" i="8" s="1"/>
  <c r="AO107" i="8" s="1"/>
  <c r="N40" i="8"/>
  <c r="M39" i="8"/>
  <c r="EY10" i="8"/>
  <c r="EX9" i="8"/>
  <c r="DT14" i="8"/>
  <c r="DU15" i="8"/>
  <c r="FQ7" i="8"/>
  <c r="FP6" i="8"/>
  <c r="E41" i="8"/>
  <c r="F42" i="8"/>
  <c r="EA14" i="8"/>
  <c r="DZ13" i="8"/>
  <c r="CV18" i="8"/>
  <c r="CW19" i="8"/>
  <c r="FJ7" i="8"/>
  <c r="FK8" i="8"/>
  <c r="FP6" i="7"/>
  <c r="FQ7" i="7"/>
  <c r="FE9" i="7"/>
  <c r="FD8" i="7"/>
  <c r="M39" i="9"/>
  <c r="N40" i="9"/>
  <c r="GB4" i="9"/>
  <c r="GC5" i="9"/>
  <c r="FK8" i="7"/>
  <c r="FJ7" i="7"/>
  <c r="DN15" i="9"/>
  <c r="DO16" i="9"/>
  <c r="ER10" i="7"/>
  <c r="ES11" i="7"/>
  <c r="FE9" i="9"/>
  <c r="FD8" i="9"/>
  <c r="EL11" i="9"/>
  <c r="EM12" i="9"/>
  <c r="EF12" i="9"/>
  <c r="EG13" i="9"/>
  <c r="DT14" i="9"/>
  <c r="DU15" i="9"/>
  <c r="GO3" i="7"/>
  <c r="GN2" i="7"/>
  <c r="GO2" i="7" s="1"/>
  <c r="GK93" i="7" s="1"/>
  <c r="AO101" i="7" s="1"/>
  <c r="AO107" i="7" s="1"/>
  <c r="EA14" i="9"/>
  <c r="DZ13" i="9"/>
  <c r="DB17" i="9"/>
  <c r="DC18" i="9"/>
  <c r="GO3" i="9"/>
  <c r="GN2" i="9"/>
  <c r="GO2" i="9" s="1"/>
  <c r="GK93" i="9" s="1"/>
  <c r="AO101" i="9" s="1"/>
  <c r="AO107" i="9" s="1"/>
  <c r="EX9" i="9"/>
  <c r="EY10" i="9"/>
  <c r="DC17" i="8"/>
  <c r="CY93" i="8" s="1"/>
  <c r="Z101" i="8" s="1"/>
  <c r="Z107" i="8" s="1"/>
  <c r="DB16" i="8"/>
  <c r="DH16" i="7"/>
  <c r="DI17" i="7"/>
  <c r="F42" i="9"/>
  <c r="E41" i="9"/>
  <c r="DT14" i="7"/>
  <c r="DU15" i="7"/>
  <c r="N40" i="7"/>
  <c r="M39" i="7"/>
  <c r="E41" i="7"/>
  <c r="F42" i="7"/>
  <c r="EM12" i="7"/>
  <c r="EL11" i="7"/>
  <c r="I40" i="9"/>
  <c r="J41" i="9"/>
  <c r="GI4" i="9"/>
  <c r="GH3" i="9"/>
  <c r="FK8" i="9"/>
  <c r="FJ7" i="9"/>
  <c r="DN15" i="7"/>
  <c r="DO16" i="7"/>
  <c r="I40" i="7"/>
  <c r="J41" i="7"/>
  <c r="GB4" i="7"/>
  <c r="GC5" i="7"/>
  <c r="EY10" i="7"/>
  <c r="EX9" i="7"/>
  <c r="CW19" i="7"/>
  <c r="CV18" i="7"/>
  <c r="FP6" i="9"/>
  <c r="FQ7" i="9"/>
  <c r="GI4" i="7"/>
  <c r="GH3" i="7"/>
  <c r="CV18" i="9"/>
  <c r="CW19" i="9"/>
  <c r="DI17" i="9"/>
  <c r="DH16" i="9"/>
  <c r="DC18" i="7"/>
  <c r="DB17" i="7"/>
  <c r="FW6" i="7"/>
  <c r="FV5" i="7"/>
  <c r="DZ13" i="7"/>
  <c r="EA14" i="7"/>
  <c r="FW6" i="9"/>
  <c r="FV5" i="9"/>
  <c r="AT38" i="9"/>
  <c r="AS37" i="9"/>
  <c r="BZ38" i="9"/>
  <c r="BY37" i="9"/>
  <c r="BB38" i="9"/>
  <c r="BA37" i="9"/>
  <c r="AW37" i="9"/>
  <c r="AX38" i="9"/>
  <c r="Y37" i="9"/>
  <c r="Z38" i="9"/>
  <c r="CC37" i="9"/>
  <c r="CD38" i="9"/>
  <c r="BU37" i="9"/>
  <c r="BV38" i="9"/>
  <c r="AO37" i="9"/>
  <c r="AP38" i="9"/>
  <c r="CQ37" i="9"/>
  <c r="CP36" i="9"/>
  <c r="CH38" i="9"/>
  <c r="CG37" i="9"/>
  <c r="V38" i="9"/>
  <c r="U37" i="9"/>
  <c r="BR38" i="9"/>
  <c r="BQ37" i="9"/>
  <c r="BJ38" i="9"/>
  <c r="BI37" i="9"/>
  <c r="AL38" i="9"/>
  <c r="AK37" i="9"/>
  <c r="ER8" i="9"/>
  <c r="ES9" i="9"/>
  <c r="OY96" i="9"/>
  <c r="BZ104" i="9" s="1"/>
  <c r="BZ110" i="9" s="1"/>
  <c r="OY97" i="9"/>
  <c r="BZ105" i="9" s="1"/>
  <c r="BZ111" i="9" s="1"/>
  <c r="OY95" i="9"/>
  <c r="BZ103" i="9" s="1"/>
  <c r="BZ109" i="9" s="1"/>
  <c r="OY94" i="9"/>
  <c r="BZ102" i="9" s="1"/>
  <c r="BZ108" i="9" s="1"/>
  <c r="OY93" i="9"/>
  <c r="BZ101" i="9" s="1"/>
  <c r="BZ107" i="9" s="1"/>
  <c r="PE2" i="9"/>
  <c r="PB2" i="9"/>
  <c r="PC2" i="9" s="1"/>
  <c r="BM37" i="9"/>
  <c r="BN38" i="9"/>
  <c r="Q37" i="9"/>
  <c r="R38" i="9"/>
  <c r="O93" i="9" s="1"/>
  <c r="E101" i="9" s="1"/>
  <c r="E107" i="9" s="1"/>
  <c r="BE37" i="9"/>
  <c r="BF38" i="9"/>
  <c r="BC94" i="9" s="1"/>
  <c r="O102" i="9" s="1"/>
  <c r="O108" i="9" s="1"/>
  <c r="CK37" i="9"/>
  <c r="CL38" i="9"/>
  <c r="AD38" i="9"/>
  <c r="AC37" i="9"/>
  <c r="AG37" i="9"/>
  <c r="AH38" i="9"/>
  <c r="FE8" i="8"/>
  <c r="FA93" i="8" s="1"/>
  <c r="AI101" i="8" s="1"/>
  <c r="AI107" i="8" s="1"/>
  <c r="FD7" i="8"/>
  <c r="I38" i="8"/>
  <c r="J39" i="8"/>
  <c r="FV3" i="8"/>
  <c r="FW4" i="8"/>
  <c r="ER8" i="8"/>
  <c r="ES9" i="8"/>
  <c r="OS96" i="8"/>
  <c r="BY104" i="8" s="1"/>
  <c r="BY110" i="8" s="1"/>
  <c r="OS94" i="8"/>
  <c r="BY102" i="8" s="1"/>
  <c r="BY108" i="8" s="1"/>
  <c r="OS95" i="8"/>
  <c r="BY103" i="8" s="1"/>
  <c r="BY109" i="8" s="1"/>
  <c r="OS93" i="8"/>
  <c r="BY101" i="8" s="1"/>
  <c r="BY107" i="8" s="1"/>
  <c r="OS97" i="8"/>
  <c r="BY105" i="8" s="1"/>
  <c r="BY111" i="8" s="1"/>
  <c r="OY2" i="8"/>
  <c r="OV2" i="8"/>
  <c r="OW2" i="8" s="1"/>
  <c r="Y36" i="8"/>
  <c r="Z37" i="8"/>
  <c r="AH37" i="8"/>
  <c r="AG36" i="8"/>
  <c r="EM10" i="8"/>
  <c r="EL9" i="8"/>
  <c r="BU36" i="8"/>
  <c r="BV37" i="8"/>
  <c r="BF37" i="8"/>
  <c r="BE36" i="8"/>
  <c r="R37" i="8"/>
  <c r="Q36" i="8"/>
  <c r="BN37" i="8"/>
  <c r="BM36" i="8"/>
  <c r="EG11" i="8"/>
  <c r="EF10" i="8"/>
  <c r="BQ36" i="8"/>
  <c r="BR37" i="8"/>
  <c r="BJ37" i="8"/>
  <c r="BG94" i="8" s="1"/>
  <c r="P102" i="8" s="1"/>
  <c r="P108" i="8" s="1"/>
  <c r="BI36" i="8"/>
  <c r="AD37" i="8"/>
  <c r="AC36" i="8"/>
  <c r="CP35" i="8"/>
  <c r="CQ36" i="8"/>
  <c r="AK36" i="8"/>
  <c r="AL37" i="8"/>
  <c r="BA36" i="8"/>
  <c r="BB37" i="8"/>
  <c r="CG36" i="8"/>
  <c r="CH37" i="8"/>
  <c r="U36" i="8"/>
  <c r="V37" i="8"/>
  <c r="S93" i="8" s="1"/>
  <c r="F101" i="8" s="1"/>
  <c r="F107" i="8" s="1"/>
  <c r="BZ37" i="8"/>
  <c r="BY36" i="8"/>
  <c r="AT37" i="8"/>
  <c r="AS36" i="8"/>
  <c r="AX37" i="8"/>
  <c r="AW36" i="8"/>
  <c r="GC3" i="8"/>
  <c r="GB2" i="8"/>
  <c r="GC2" i="8" s="1"/>
  <c r="AP37" i="8"/>
  <c r="AO36" i="8"/>
  <c r="CD37" i="8"/>
  <c r="CC36" i="8"/>
  <c r="DN12" i="8"/>
  <c r="DO13" i="8"/>
  <c r="CK36" i="8"/>
  <c r="CL37" i="8"/>
  <c r="AH38" i="7"/>
  <c r="AG37" i="7"/>
  <c r="BZ38" i="7"/>
  <c r="BY37" i="7"/>
  <c r="AC37" i="7"/>
  <c r="AD38" i="7"/>
  <c r="AX38" i="7"/>
  <c r="AW37" i="7"/>
  <c r="CP36" i="7"/>
  <c r="CQ37" i="7"/>
  <c r="OS97" i="7"/>
  <c r="BY105" i="7" s="1"/>
  <c r="BY111" i="7" s="1"/>
  <c r="OS95" i="7"/>
  <c r="BY103" i="7" s="1"/>
  <c r="BY109" i="7" s="1"/>
  <c r="OS96" i="7"/>
  <c r="BY104" i="7" s="1"/>
  <c r="BY110" i="7" s="1"/>
  <c r="OS93" i="7"/>
  <c r="BY101" i="7" s="1"/>
  <c r="BY107" i="7" s="1"/>
  <c r="OS94" i="7"/>
  <c r="BY102" i="7" s="1"/>
  <c r="BY108" i="7" s="1"/>
  <c r="OY2" i="7"/>
  <c r="OV2" i="7"/>
  <c r="OW2" i="7" s="1"/>
  <c r="CH38" i="7"/>
  <c r="CG37" i="7"/>
  <c r="BV38" i="7"/>
  <c r="BU37" i="7"/>
  <c r="R38" i="7"/>
  <c r="O93" i="7" s="1"/>
  <c r="E101" i="7" s="1"/>
  <c r="E107" i="7" s="1"/>
  <c r="Q37" i="7"/>
  <c r="BN38" i="7"/>
  <c r="BM37" i="7"/>
  <c r="V38" i="7"/>
  <c r="U37" i="7"/>
  <c r="EG12" i="7"/>
  <c r="EC93" i="7" s="1"/>
  <c r="AE101" i="7" s="1"/>
  <c r="AE107" i="7" s="1"/>
  <c r="EF11" i="7"/>
  <c r="CD38" i="7"/>
  <c r="CC37" i="7"/>
  <c r="AP38" i="7"/>
  <c r="AO37" i="7"/>
  <c r="BI37" i="7"/>
  <c r="BJ38" i="7"/>
  <c r="BB38" i="7"/>
  <c r="BA37" i="7"/>
  <c r="CL38" i="7"/>
  <c r="CK37" i="7"/>
  <c r="Z38" i="7"/>
  <c r="Y37" i="7"/>
  <c r="AK37" i="7"/>
  <c r="AL38" i="7"/>
  <c r="AT38" i="7"/>
  <c r="AS37" i="7"/>
  <c r="BF38" i="7"/>
  <c r="BC94" i="7" s="1"/>
  <c r="O102" i="7" s="1"/>
  <c r="O108" i="7" s="1"/>
  <c r="BE37" i="7"/>
  <c r="BQ37" i="7"/>
  <c r="BR38" i="7"/>
  <c r="ER10" i="6"/>
  <c r="ES11" i="6"/>
  <c r="FW6" i="6"/>
  <c r="FV5" i="6"/>
  <c r="FP6" i="6"/>
  <c r="FQ7" i="6"/>
  <c r="DT14" i="6"/>
  <c r="DU15" i="6"/>
  <c r="BY23" i="6"/>
  <c r="BZ24" i="6"/>
  <c r="EA14" i="6"/>
  <c r="DZ13" i="6"/>
  <c r="EY10" i="6"/>
  <c r="EX9" i="6"/>
  <c r="OY97" i="6"/>
  <c r="BZ105" i="6" s="1"/>
  <c r="BZ111" i="6" s="1"/>
  <c r="OY95" i="6"/>
  <c r="BZ103" i="6" s="1"/>
  <c r="BZ109" i="6" s="1"/>
  <c r="OY93" i="6"/>
  <c r="BZ101" i="6" s="1"/>
  <c r="BZ107" i="6" s="1"/>
  <c r="OY96" i="6"/>
  <c r="BZ104" i="6" s="1"/>
  <c r="BZ110" i="6" s="1"/>
  <c r="OY94" i="6"/>
  <c r="BZ102" i="6" s="1"/>
  <c r="BZ108" i="6" s="1"/>
  <c r="PE2" i="6"/>
  <c r="PB2" i="6"/>
  <c r="PC2" i="6" s="1"/>
  <c r="AS31" i="6"/>
  <c r="AT32" i="6"/>
  <c r="AX31" i="6"/>
  <c r="AW30" i="6"/>
  <c r="DI17" i="6"/>
  <c r="DH16" i="6"/>
  <c r="DC18" i="6"/>
  <c r="DB17" i="6"/>
  <c r="BR26" i="6"/>
  <c r="BQ25" i="6"/>
  <c r="EM12" i="6"/>
  <c r="EL11" i="6"/>
  <c r="FE9" i="6"/>
  <c r="FD8" i="6"/>
  <c r="EG13" i="6"/>
  <c r="EF12" i="6"/>
  <c r="GC5" i="6"/>
  <c r="GB4" i="6"/>
  <c r="FJ7" i="6"/>
  <c r="FK8" i="6"/>
  <c r="BV25" i="6"/>
  <c r="BU24" i="6"/>
  <c r="AO32" i="6"/>
  <c r="AP33" i="6"/>
  <c r="CV18" i="6"/>
  <c r="CW19" i="6"/>
  <c r="AL34" i="6"/>
  <c r="AK33" i="6"/>
  <c r="Q38" i="6"/>
  <c r="R39" i="6"/>
  <c r="N40" i="6"/>
  <c r="M39" i="6"/>
  <c r="AC35" i="6"/>
  <c r="AD36" i="6"/>
  <c r="BB30" i="6"/>
  <c r="BA29" i="6"/>
  <c r="BI27" i="6"/>
  <c r="BJ28" i="6"/>
  <c r="U37" i="6"/>
  <c r="V38" i="6"/>
  <c r="Z37" i="6"/>
  <c r="Y36" i="6"/>
  <c r="CD23" i="6"/>
  <c r="CC22" i="6"/>
  <c r="F42" i="6"/>
  <c r="E41" i="6"/>
  <c r="GH3" i="6"/>
  <c r="GI4" i="6"/>
  <c r="J41" i="6"/>
  <c r="I40" i="6"/>
  <c r="DN15" i="6"/>
  <c r="DO16" i="6"/>
  <c r="AH35" i="6"/>
  <c r="AG34" i="6"/>
  <c r="CQ20" i="6"/>
  <c r="CP19" i="6"/>
  <c r="BF29" i="6"/>
  <c r="BE28" i="6"/>
  <c r="CH22" i="6"/>
  <c r="CG21" i="6"/>
  <c r="BM26" i="6"/>
  <c r="BN27" i="6"/>
  <c r="CK20" i="6"/>
  <c r="CL21" i="6"/>
  <c r="GO3" i="6"/>
  <c r="GN2" i="6"/>
  <c r="GO2" i="6" s="1"/>
  <c r="GK93" i="6" s="1"/>
  <c r="AO101" i="6" s="1"/>
  <c r="AO107" i="6" s="1"/>
  <c r="J43" i="1"/>
  <c r="F44" i="1"/>
  <c r="V41" i="1"/>
  <c r="CQ23" i="1"/>
  <c r="N39" i="8" l="1"/>
  <c r="K93" i="8" s="1"/>
  <c r="D101" i="8" s="1"/>
  <c r="D107" i="8" s="1"/>
  <c r="M38" i="8"/>
  <c r="CW18" i="8"/>
  <c r="CS93" i="8" s="1"/>
  <c r="Y101" i="8" s="1"/>
  <c r="Y107" i="8" s="1"/>
  <c r="CV17" i="8"/>
  <c r="E40" i="8"/>
  <c r="F41" i="8"/>
  <c r="C93" i="8" s="1"/>
  <c r="B101" i="8" s="1"/>
  <c r="B107" i="8" s="1"/>
  <c r="DT13" i="8"/>
  <c r="DU14" i="8"/>
  <c r="DQ93" i="8" s="1"/>
  <c r="AC101" i="8" s="1"/>
  <c r="AC107" i="8" s="1"/>
  <c r="GI3" i="8"/>
  <c r="GE93" i="8" s="1"/>
  <c r="AN101" i="8" s="1"/>
  <c r="AN107" i="8" s="1"/>
  <c r="GH2" i="8"/>
  <c r="GI2" i="8" s="1"/>
  <c r="DZ12" i="8"/>
  <c r="EA13" i="8"/>
  <c r="DW93" i="8" s="1"/>
  <c r="AD101" i="8" s="1"/>
  <c r="AD107" i="8" s="1"/>
  <c r="FQ6" i="8"/>
  <c r="FM93" i="8" s="1"/>
  <c r="AK101" i="8" s="1"/>
  <c r="AK107" i="8" s="1"/>
  <c r="FP5" i="8"/>
  <c r="EX8" i="8"/>
  <c r="EY9" i="8"/>
  <c r="EU93" i="8" s="1"/>
  <c r="AH101" i="8" s="1"/>
  <c r="AH107" i="8" s="1"/>
  <c r="FK7" i="8"/>
  <c r="FG93" i="8" s="1"/>
  <c r="AJ101" i="8" s="1"/>
  <c r="AJ107" i="8" s="1"/>
  <c r="FJ6" i="8"/>
  <c r="DH15" i="8"/>
  <c r="DI16" i="8"/>
  <c r="DE93" i="8" s="1"/>
  <c r="AA101" i="8" s="1"/>
  <c r="AA107" i="8" s="1"/>
  <c r="DC17" i="7"/>
  <c r="CY93" i="7" s="1"/>
  <c r="Z101" i="7" s="1"/>
  <c r="Z107" i="7" s="1"/>
  <c r="DB16" i="7"/>
  <c r="EY9" i="7"/>
  <c r="EU93" i="7" s="1"/>
  <c r="AH101" i="7" s="1"/>
  <c r="AH107" i="7" s="1"/>
  <c r="EX8" i="7"/>
  <c r="FJ6" i="9"/>
  <c r="FK7" i="9"/>
  <c r="FG93" i="9" s="1"/>
  <c r="AJ101" i="9" s="1"/>
  <c r="AJ107" i="9" s="1"/>
  <c r="FE8" i="9"/>
  <c r="FA93" i="9" s="1"/>
  <c r="AI101" i="9" s="1"/>
  <c r="AI107" i="9" s="1"/>
  <c r="FD7" i="9"/>
  <c r="FE8" i="7"/>
  <c r="FA93" i="7" s="1"/>
  <c r="AI101" i="7" s="1"/>
  <c r="AI107" i="7" s="1"/>
  <c r="FD7" i="7"/>
  <c r="EA13" i="7"/>
  <c r="DW93" i="7" s="1"/>
  <c r="AD101" i="7" s="1"/>
  <c r="AD107" i="7" s="1"/>
  <c r="DZ12" i="7"/>
  <c r="CV17" i="9"/>
  <c r="CW18" i="9"/>
  <c r="CS93" i="9" s="1"/>
  <c r="Y101" i="9" s="1"/>
  <c r="Y107" i="9" s="1"/>
  <c r="FQ6" i="9"/>
  <c r="FM93" i="9" s="1"/>
  <c r="AK101" i="9" s="1"/>
  <c r="AK107" i="9" s="1"/>
  <c r="FP5" i="9"/>
  <c r="I39" i="7"/>
  <c r="J40" i="7"/>
  <c r="G93" i="7" s="1"/>
  <c r="C101" i="7" s="1"/>
  <c r="C107" i="7" s="1"/>
  <c r="I39" i="9"/>
  <c r="J40" i="9"/>
  <c r="G93" i="9" s="1"/>
  <c r="C101" i="9" s="1"/>
  <c r="C107" i="9" s="1"/>
  <c r="E40" i="7"/>
  <c r="F41" i="7"/>
  <c r="C93" i="7" s="1"/>
  <c r="B101" i="7" s="1"/>
  <c r="B107" i="7" s="1"/>
  <c r="DT13" i="7"/>
  <c r="DU14" i="7"/>
  <c r="DQ93" i="7" s="1"/>
  <c r="AC101" i="7" s="1"/>
  <c r="AC107" i="7" s="1"/>
  <c r="DI16" i="7"/>
  <c r="DE93" i="7" s="1"/>
  <c r="AA101" i="7" s="1"/>
  <c r="AA107" i="7" s="1"/>
  <c r="DH15" i="7"/>
  <c r="EX8" i="9"/>
  <c r="EY9" i="9"/>
  <c r="EU93" i="9" s="1"/>
  <c r="AH101" i="9" s="1"/>
  <c r="AH107" i="9" s="1"/>
  <c r="DB16" i="9"/>
  <c r="DC17" i="9"/>
  <c r="CY93" i="9" s="1"/>
  <c r="Z101" i="9" s="1"/>
  <c r="Z107" i="9" s="1"/>
  <c r="EG12" i="9"/>
  <c r="EC93" i="9" s="1"/>
  <c r="AE101" i="9" s="1"/>
  <c r="AE107" i="9" s="1"/>
  <c r="EF11" i="9"/>
  <c r="DO15" i="9"/>
  <c r="DK93" i="9" s="1"/>
  <c r="AB101" i="9" s="1"/>
  <c r="AB107" i="9" s="1"/>
  <c r="DN14" i="9"/>
  <c r="GC4" i="9"/>
  <c r="FY93" i="9" s="1"/>
  <c r="AM101" i="9" s="1"/>
  <c r="AM107" i="9" s="1"/>
  <c r="GB3" i="9"/>
  <c r="FV4" i="9"/>
  <c r="FW5" i="9"/>
  <c r="FS93" i="9" s="1"/>
  <c r="AL101" i="9" s="1"/>
  <c r="AL107" i="9" s="1"/>
  <c r="FW5" i="7"/>
  <c r="FS93" i="7" s="1"/>
  <c r="AL101" i="7" s="1"/>
  <c r="AL107" i="7" s="1"/>
  <c r="FV4" i="7"/>
  <c r="DH15" i="9"/>
  <c r="DI16" i="9"/>
  <c r="DE93" i="9" s="1"/>
  <c r="AA101" i="9" s="1"/>
  <c r="AA107" i="9" s="1"/>
  <c r="GH2" i="7"/>
  <c r="GI2" i="7" s="1"/>
  <c r="GI3" i="7"/>
  <c r="GE93" i="7" s="1"/>
  <c r="AN101" i="7" s="1"/>
  <c r="AN107" i="7" s="1"/>
  <c r="CV17" i="7"/>
  <c r="CW18" i="7"/>
  <c r="CS93" i="7" s="1"/>
  <c r="Y101" i="7" s="1"/>
  <c r="Y107" i="7" s="1"/>
  <c r="GI3" i="9"/>
  <c r="GE93" i="9" s="1"/>
  <c r="AN101" i="9" s="1"/>
  <c r="AN107" i="9" s="1"/>
  <c r="GH2" i="9"/>
  <c r="GI2" i="9" s="1"/>
  <c r="EM11" i="7"/>
  <c r="EI93" i="7" s="1"/>
  <c r="AF101" i="7" s="1"/>
  <c r="AF107" i="7" s="1"/>
  <c r="EL10" i="7"/>
  <c r="M38" i="7"/>
  <c r="N39" i="7"/>
  <c r="K93" i="7" s="1"/>
  <c r="D101" i="7" s="1"/>
  <c r="D107" i="7" s="1"/>
  <c r="E40" i="9"/>
  <c r="F41" i="9"/>
  <c r="C93" i="9" s="1"/>
  <c r="B101" i="9" s="1"/>
  <c r="B107" i="9" s="1"/>
  <c r="DC16" i="8"/>
  <c r="DB15" i="8"/>
  <c r="EA13" i="9"/>
  <c r="DW93" i="9" s="1"/>
  <c r="AD101" i="9" s="1"/>
  <c r="AD107" i="9" s="1"/>
  <c r="DZ12" i="9"/>
  <c r="FK7" i="7"/>
  <c r="FG93" i="7" s="1"/>
  <c r="AJ101" i="7" s="1"/>
  <c r="AJ107" i="7" s="1"/>
  <c r="FJ6" i="7"/>
  <c r="GC4" i="7"/>
  <c r="FY93" i="7" s="1"/>
  <c r="AM101" i="7" s="1"/>
  <c r="AM107" i="7" s="1"/>
  <c r="GB3" i="7"/>
  <c r="DO15" i="7"/>
  <c r="DK93" i="7" s="1"/>
  <c r="AB101" i="7" s="1"/>
  <c r="AB107" i="7" s="1"/>
  <c r="DN14" i="7"/>
  <c r="DT13" i="9"/>
  <c r="DU14" i="9"/>
  <c r="DQ93" i="9" s="1"/>
  <c r="AC101" i="9" s="1"/>
  <c r="AC107" i="9" s="1"/>
  <c r="EM11" i="9"/>
  <c r="EI93" i="9" s="1"/>
  <c r="AF101" i="9" s="1"/>
  <c r="AF107" i="9" s="1"/>
  <c r="EL10" i="9"/>
  <c r="ER9" i="7"/>
  <c r="ES10" i="7"/>
  <c r="EO93" i="7" s="1"/>
  <c r="AG101" i="7" s="1"/>
  <c r="AG107" i="7" s="1"/>
  <c r="M38" i="9"/>
  <c r="N39" i="9"/>
  <c r="K93" i="9" s="1"/>
  <c r="D101" i="9" s="1"/>
  <c r="D107" i="9" s="1"/>
  <c r="FP5" i="7"/>
  <c r="FQ6" i="7"/>
  <c r="FM93" i="7" s="1"/>
  <c r="AK101" i="7" s="1"/>
  <c r="AK107" i="7" s="1"/>
  <c r="CK36" i="9"/>
  <c r="CL37" i="9"/>
  <c r="Q36" i="9"/>
  <c r="R37" i="9"/>
  <c r="BM36" i="9"/>
  <c r="BN37" i="9"/>
  <c r="BU36" i="9"/>
  <c r="BV37" i="9"/>
  <c r="Y36" i="9"/>
  <c r="Z37" i="9"/>
  <c r="BB37" i="9"/>
  <c r="BA36" i="9"/>
  <c r="BZ37" i="9"/>
  <c r="BY36" i="9"/>
  <c r="AG36" i="9"/>
  <c r="AH37" i="9"/>
  <c r="AD37" i="9"/>
  <c r="AC36" i="9"/>
  <c r="BR37" i="9"/>
  <c r="BQ36" i="9"/>
  <c r="CH37" i="9"/>
  <c r="CG36" i="9"/>
  <c r="BE36" i="9"/>
  <c r="BF37" i="9"/>
  <c r="ES8" i="9"/>
  <c r="ER7" i="9"/>
  <c r="AO36" i="9"/>
  <c r="AP37" i="9"/>
  <c r="CC36" i="9"/>
  <c r="CD37" i="9"/>
  <c r="AW36" i="9"/>
  <c r="AX37" i="9"/>
  <c r="AT37" i="9"/>
  <c r="AS36" i="9"/>
  <c r="PE96" i="9"/>
  <c r="CA104" i="9" s="1"/>
  <c r="CA110" i="9" s="1"/>
  <c r="PE94" i="9"/>
  <c r="CA102" i="9" s="1"/>
  <c r="CA108" i="9" s="1"/>
  <c r="PE97" i="9"/>
  <c r="CA105" i="9" s="1"/>
  <c r="CA111" i="9" s="1"/>
  <c r="PE95" i="9"/>
  <c r="CA103" i="9" s="1"/>
  <c r="CA109" i="9" s="1"/>
  <c r="PE93" i="9"/>
  <c r="CA101" i="9" s="1"/>
  <c r="CA107" i="9" s="1"/>
  <c r="PK2" i="9"/>
  <c r="PH2" i="9"/>
  <c r="PI2" i="9" s="1"/>
  <c r="AL37" i="9"/>
  <c r="AK36" i="9"/>
  <c r="BJ37" i="9"/>
  <c r="BG94" i="9" s="1"/>
  <c r="P102" i="9" s="1"/>
  <c r="P108" i="9" s="1"/>
  <c r="BI36" i="9"/>
  <c r="V37" i="9"/>
  <c r="S93" i="9" s="1"/>
  <c r="U36" i="9"/>
  <c r="CQ36" i="9"/>
  <c r="CP35" i="9"/>
  <c r="J38" i="8"/>
  <c r="I37" i="8"/>
  <c r="FE7" i="8"/>
  <c r="FD6" i="8"/>
  <c r="AO35" i="8"/>
  <c r="AP36" i="8"/>
  <c r="BB36" i="8"/>
  <c r="BA35" i="8"/>
  <c r="BU35" i="8"/>
  <c r="BV36" i="8"/>
  <c r="OY97" i="8"/>
  <c r="BZ105" i="8" s="1"/>
  <c r="BZ111" i="8" s="1"/>
  <c r="OY96" i="8"/>
  <c r="BZ104" i="8" s="1"/>
  <c r="BZ110" i="8" s="1"/>
  <c r="OY95" i="8"/>
  <c r="BZ103" i="8" s="1"/>
  <c r="BZ109" i="8" s="1"/>
  <c r="OY94" i="8"/>
  <c r="BZ102" i="8" s="1"/>
  <c r="BZ108" i="8" s="1"/>
  <c r="OY93" i="8"/>
  <c r="BZ101" i="8" s="1"/>
  <c r="BZ107" i="8" s="1"/>
  <c r="PE2" i="8"/>
  <c r="PB2" i="8"/>
  <c r="PC2" i="8" s="1"/>
  <c r="AT36" i="8"/>
  <c r="AS35" i="8"/>
  <c r="BJ36" i="8"/>
  <c r="BI35" i="8"/>
  <c r="BM35" i="8"/>
  <c r="BN36" i="8"/>
  <c r="BK94" i="8" s="1"/>
  <c r="Q102" i="8" s="1"/>
  <c r="Q108" i="8" s="1"/>
  <c r="BE35" i="8"/>
  <c r="BF36" i="8"/>
  <c r="EL8" i="8"/>
  <c r="EM9" i="8"/>
  <c r="V36" i="8"/>
  <c r="U35" i="8"/>
  <c r="CQ35" i="8"/>
  <c r="CP34" i="8"/>
  <c r="DN11" i="8"/>
  <c r="DO12" i="8"/>
  <c r="CC35" i="8"/>
  <c r="CD36" i="8"/>
  <c r="CH36" i="8"/>
  <c r="CG35" i="8"/>
  <c r="AL36" i="8"/>
  <c r="AK35" i="8"/>
  <c r="BR36" i="8"/>
  <c r="BQ35" i="8"/>
  <c r="Y35" i="8"/>
  <c r="Z36" i="8"/>
  <c r="W93" i="8" s="1"/>
  <c r="CK35" i="8"/>
  <c r="CL36" i="8"/>
  <c r="AW35" i="8"/>
  <c r="AX36" i="8"/>
  <c r="BZ36" i="8"/>
  <c r="BY35" i="8"/>
  <c r="AD36" i="8"/>
  <c r="AC35" i="8"/>
  <c r="EG10" i="8"/>
  <c r="EF9" i="8"/>
  <c r="Q35" i="8"/>
  <c r="R36" i="8"/>
  <c r="AG35" i="8"/>
  <c r="AH36" i="8"/>
  <c r="ES8" i="8"/>
  <c r="ER7" i="8"/>
  <c r="FW3" i="8"/>
  <c r="FV2" i="8"/>
  <c r="FW2" i="8" s="1"/>
  <c r="AT37" i="7"/>
  <c r="AS36" i="7"/>
  <c r="Y36" i="7"/>
  <c r="Z37" i="7"/>
  <c r="CC36" i="7"/>
  <c r="CD37" i="7"/>
  <c r="BZ37" i="7"/>
  <c r="BY36" i="7"/>
  <c r="BJ37" i="7"/>
  <c r="BG94" i="7" s="1"/>
  <c r="P102" i="7" s="1"/>
  <c r="P108" i="7" s="1"/>
  <c r="BI36" i="7"/>
  <c r="CQ36" i="7"/>
  <c r="CP35" i="7"/>
  <c r="BM36" i="7"/>
  <c r="BN37" i="7"/>
  <c r="BE36" i="7"/>
  <c r="BF37" i="7"/>
  <c r="CK36" i="7"/>
  <c r="CL37" i="7"/>
  <c r="BB37" i="7"/>
  <c r="BA36" i="7"/>
  <c r="AO36" i="7"/>
  <c r="AP37" i="7"/>
  <c r="EG11" i="7"/>
  <c r="EF10" i="7"/>
  <c r="V37" i="7"/>
  <c r="S93" i="7" s="1"/>
  <c r="U36" i="7"/>
  <c r="Q36" i="7"/>
  <c r="R37" i="7"/>
  <c r="BU36" i="7"/>
  <c r="BV37" i="7"/>
  <c r="CH37" i="7"/>
  <c r="CG36" i="7"/>
  <c r="OY96" i="7"/>
  <c r="BZ104" i="7" s="1"/>
  <c r="BZ110" i="7" s="1"/>
  <c r="OY93" i="7"/>
  <c r="BZ101" i="7" s="1"/>
  <c r="BZ107" i="7" s="1"/>
  <c r="OY95" i="7"/>
  <c r="BZ103" i="7" s="1"/>
  <c r="BZ109" i="7" s="1"/>
  <c r="OY94" i="7"/>
  <c r="BZ102" i="7" s="1"/>
  <c r="BZ108" i="7" s="1"/>
  <c r="OY97" i="7"/>
  <c r="BZ105" i="7" s="1"/>
  <c r="BZ111" i="7" s="1"/>
  <c r="PE2" i="7"/>
  <c r="PB2" i="7"/>
  <c r="PC2" i="7" s="1"/>
  <c r="AG36" i="7"/>
  <c r="AH37" i="7"/>
  <c r="AW36" i="7"/>
  <c r="AX37" i="7"/>
  <c r="BR37" i="7"/>
  <c r="BQ36" i="7"/>
  <c r="AL37" i="7"/>
  <c r="AK36" i="7"/>
  <c r="AD37" i="7"/>
  <c r="AC36" i="7"/>
  <c r="CP18" i="6"/>
  <c r="CQ19" i="6"/>
  <c r="CM93" i="6" s="1"/>
  <c r="X101" i="6" s="1"/>
  <c r="X107" i="6" s="1"/>
  <c r="CL20" i="6"/>
  <c r="CI93" i="6" s="1"/>
  <c r="W101" i="6" s="1"/>
  <c r="W107" i="6" s="1"/>
  <c r="CK19" i="6"/>
  <c r="DN14" i="6"/>
  <c r="DO15" i="6"/>
  <c r="DK93" i="6" s="1"/>
  <c r="AB101" i="6" s="1"/>
  <c r="AB107" i="6" s="1"/>
  <c r="GI3" i="6"/>
  <c r="GE93" i="6" s="1"/>
  <c r="AN101" i="6" s="1"/>
  <c r="AN107" i="6" s="1"/>
  <c r="GH2" i="6"/>
  <c r="GI2" i="6" s="1"/>
  <c r="U36" i="6"/>
  <c r="V37" i="6"/>
  <c r="S93" i="6" s="1"/>
  <c r="F101" i="6" s="1"/>
  <c r="F107" i="6" s="1"/>
  <c r="AP32" i="6"/>
  <c r="AM93" i="6" s="1"/>
  <c r="K101" i="6" s="1"/>
  <c r="K107" i="6" s="1"/>
  <c r="AO31" i="6"/>
  <c r="FJ6" i="6"/>
  <c r="FK7" i="6"/>
  <c r="FG93" i="6" s="1"/>
  <c r="AJ101" i="6" s="1"/>
  <c r="AJ107" i="6" s="1"/>
  <c r="PE97" i="6"/>
  <c r="CA105" i="6" s="1"/>
  <c r="CA111" i="6" s="1"/>
  <c r="PE95" i="6"/>
  <c r="CA103" i="6" s="1"/>
  <c r="CA109" i="6" s="1"/>
  <c r="PE93" i="6"/>
  <c r="CA101" i="6" s="1"/>
  <c r="CA107" i="6" s="1"/>
  <c r="PE96" i="6"/>
  <c r="CA104" i="6" s="1"/>
  <c r="CA110" i="6" s="1"/>
  <c r="PE94" i="6"/>
  <c r="CA102" i="6" s="1"/>
  <c r="CA108" i="6" s="1"/>
  <c r="PK2" i="6"/>
  <c r="PH2" i="6"/>
  <c r="PI2" i="6" s="1"/>
  <c r="EA13" i="6"/>
  <c r="DW93" i="6" s="1"/>
  <c r="AD101" i="6" s="1"/>
  <c r="AD107" i="6" s="1"/>
  <c r="DZ12" i="6"/>
  <c r="FW5" i="6"/>
  <c r="FS93" i="6" s="1"/>
  <c r="AL101" i="6" s="1"/>
  <c r="AL107" i="6" s="1"/>
  <c r="FV4" i="6"/>
  <c r="BF28" i="6"/>
  <c r="BC93" i="6" s="1"/>
  <c r="O101" i="6" s="1"/>
  <c r="O107" i="6" s="1"/>
  <c r="BE27" i="6"/>
  <c r="AG33" i="6"/>
  <c r="AH34" i="6"/>
  <c r="AE93" i="6" s="1"/>
  <c r="I101" i="6" s="1"/>
  <c r="I107" i="6" s="1"/>
  <c r="I39" i="6"/>
  <c r="J40" i="6"/>
  <c r="G93" i="6" s="1"/>
  <c r="C101" i="6" s="1"/>
  <c r="C107" i="6" s="1"/>
  <c r="E40" i="6"/>
  <c r="F41" i="6"/>
  <c r="C93" i="6" s="1"/>
  <c r="Z36" i="6"/>
  <c r="W93" i="6" s="1"/>
  <c r="G101" i="6" s="1"/>
  <c r="G107" i="6" s="1"/>
  <c r="Y35" i="6"/>
  <c r="BV24" i="6"/>
  <c r="BS93" i="6" s="1"/>
  <c r="S101" i="6" s="1"/>
  <c r="S107" i="6" s="1"/>
  <c r="BU23" i="6"/>
  <c r="GB3" i="6"/>
  <c r="GC4" i="6"/>
  <c r="FY93" i="6" s="1"/>
  <c r="AM101" i="6" s="1"/>
  <c r="AM107" i="6" s="1"/>
  <c r="FD7" i="6"/>
  <c r="FE8" i="6"/>
  <c r="FA93" i="6" s="1"/>
  <c r="AI101" i="6" s="1"/>
  <c r="AI107" i="6" s="1"/>
  <c r="BQ24" i="6"/>
  <c r="BR25" i="6"/>
  <c r="BO93" i="6" s="1"/>
  <c r="R101" i="6" s="1"/>
  <c r="R107" i="6" s="1"/>
  <c r="DH15" i="6"/>
  <c r="DI16" i="6"/>
  <c r="DE93" i="6" s="1"/>
  <c r="AA101" i="6" s="1"/>
  <c r="AA107" i="6" s="1"/>
  <c r="DU14" i="6"/>
  <c r="DQ93" i="6" s="1"/>
  <c r="AC101" i="6" s="1"/>
  <c r="AC107" i="6" s="1"/>
  <c r="DT13" i="6"/>
  <c r="BJ27" i="6"/>
  <c r="BG93" i="6" s="1"/>
  <c r="P101" i="6" s="1"/>
  <c r="P107" i="6" s="1"/>
  <c r="BI26" i="6"/>
  <c r="AD35" i="6"/>
  <c r="AA93" i="6" s="1"/>
  <c r="H101" i="6" s="1"/>
  <c r="H107" i="6" s="1"/>
  <c r="AC34" i="6"/>
  <c r="R38" i="6"/>
  <c r="O93" i="6" s="1"/>
  <c r="E101" i="6" s="1"/>
  <c r="E107" i="6" s="1"/>
  <c r="Q37" i="6"/>
  <c r="CW18" i="6"/>
  <c r="CS93" i="6" s="1"/>
  <c r="Y101" i="6" s="1"/>
  <c r="Y107" i="6" s="1"/>
  <c r="CV17" i="6"/>
  <c r="AS30" i="6"/>
  <c r="AT31" i="6"/>
  <c r="AQ93" i="6" s="1"/>
  <c r="L101" i="6" s="1"/>
  <c r="L107" i="6" s="1"/>
  <c r="EY9" i="6"/>
  <c r="EU93" i="6" s="1"/>
  <c r="AH101" i="6" s="1"/>
  <c r="AH107" i="6" s="1"/>
  <c r="EX8" i="6"/>
  <c r="BM25" i="6"/>
  <c r="BN26" i="6"/>
  <c r="BK93" i="6" s="1"/>
  <c r="Q101" i="6" s="1"/>
  <c r="Q107" i="6" s="1"/>
  <c r="CH21" i="6"/>
  <c r="CE93" i="6" s="1"/>
  <c r="V101" i="6" s="1"/>
  <c r="V107" i="6" s="1"/>
  <c r="CG20" i="6"/>
  <c r="CD22" i="6"/>
  <c r="CA93" i="6" s="1"/>
  <c r="U101" i="6" s="1"/>
  <c r="U107" i="6" s="1"/>
  <c r="CC21" i="6"/>
  <c r="BB29" i="6"/>
  <c r="AY93" i="6" s="1"/>
  <c r="N101" i="6" s="1"/>
  <c r="N107" i="6" s="1"/>
  <c r="BA28" i="6"/>
  <c r="N39" i="6"/>
  <c r="K93" i="6" s="1"/>
  <c r="D101" i="6" s="1"/>
  <c r="D107" i="6" s="1"/>
  <c r="M38" i="6"/>
  <c r="AL33" i="6"/>
  <c r="AI93" i="6" s="1"/>
  <c r="J101" i="6" s="1"/>
  <c r="J107" i="6" s="1"/>
  <c r="AK32" i="6"/>
  <c r="EG12" i="6"/>
  <c r="EC93" i="6" s="1"/>
  <c r="AE101" i="6" s="1"/>
  <c r="AE107" i="6" s="1"/>
  <c r="EF11" i="6"/>
  <c r="EL10" i="6"/>
  <c r="EM11" i="6"/>
  <c r="EI93" i="6" s="1"/>
  <c r="AF101" i="6" s="1"/>
  <c r="AF107" i="6" s="1"/>
  <c r="DC17" i="6"/>
  <c r="CY93" i="6" s="1"/>
  <c r="Z101" i="6" s="1"/>
  <c r="Z107" i="6" s="1"/>
  <c r="DB16" i="6"/>
  <c r="AX30" i="6"/>
  <c r="AU93" i="6" s="1"/>
  <c r="M101" i="6" s="1"/>
  <c r="M107" i="6" s="1"/>
  <c r="AW29" i="6"/>
  <c r="BZ23" i="6"/>
  <c r="BW93" i="6" s="1"/>
  <c r="T101" i="6" s="1"/>
  <c r="T107" i="6" s="1"/>
  <c r="BY22" i="6"/>
  <c r="FQ6" i="6"/>
  <c r="FM93" i="6" s="1"/>
  <c r="AK101" i="6" s="1"/>
  <c r="AK107" i="6" s="1"/>
  <c r="FP5" i="6"/>
  <c r="ES10" i="6"/>
  <c r="EO93" i="6" s="1"/>
  <c r="AG101" i="6" s="1"/>
  <c r="AG107" i="6" s="1"/>
  <c r="ER9" i="6"/>
  <c r="J42" i="1"/>
  <c r="F43" i="1"/>
  <c r="V40" i="1"/>
  <c r="CQ22" i="1"/>
  <c r="CW17" i="8" l="1"/>
  <c r="CV16" i="8"/>
  <c r="DH14" i="8"/>
  <c r="DI15" i="8"/>
  <c r="EY8" i="8"/>
  <c r="EX7" i="8"/>
  <c r="DZ11" i="8"/>
  <c r="EA12" i="8"/>
  <c r="DU13" i="8"/>
  <c r="DT12" i="8"/>
  <c r="FK6" i="8"/>
  <c r="FJ5" i="8"/>
  <c r="FP4" i="8"/>
  <c r="FQ5" i="8"/>
  <c r="N38" i="8"/>
  <c r="M37" i="8"/>
  <c r="F40" i="8"/>
  <c r="E39" i="8"/>
  <c r="EM10" i="9"/>
  <c r="EL9" i="9"/>
  <c r="DN13" i="7"/>
  <c r="DO14" i="7"/>
  <c r="FJ5" i="7"/>
  <c r="FK6" i="7"/>
  <c r="DC15" i="8"/>
  <c r="DB14" i="8"/>
  <c r="FV3" i="7"/>
  <c r="FW4" i="7"/>
  <c r="GC3" i="9"/>
  <c r="GB2" i="9"/>
  <c r="GC2" i="9" s="1"/>
  <c r="EG11" i="9"/>
  <c r="EF10" i="9"/>
  <c r="FP4" i="9"/>
  <c r="FQ5" i="9"/>
  <c r="DZ11" i="7"/>
  <c r="EA12" i="7"/>
  <c r="FE7" i="9"/>
  <c r="FD6" i="9"/>
  <c r="EY8" i="7"/>
  <c r="EX7" i="7"/>
  <c r="N38" i="9"/>
  <c r="M37" i="9"/>
  <c r="N38" i="7"/>
  <c r="M37" i="7"/>
  <c r="EY8" i="9"/>
  <c r="EX7" i="9"/>
  <c r="DT12" i="7"/>
  <c r="DU13" i="7"/>
  <c r="J39" i="9"/>
  <c r="I38" i="9"/>
  <c r="GC3" i="7"/>
  <c r="GB2" i="7"/>
  <c r="GC2" i="7" s="1"/>
  <c r="DZ11" i="9"/>
  <c r="EA12" i="9"/>
  <c r="EL9" i="7"/>
  <c r="EM10" i="7"/>
  <c r="DN13" i="9"/>
  <c r="DO14" i="9"/>
  <c r="DI15" i="7"/>
  <c r="DH14" i="7"/>
  <c r="FD6" i="7"/>
  <c r="FE7" i="7"/>
  <c r="DC16" i="7"/>
  <c r="DB15" i="7"/>
  <c r="FQ5" i="7"/>
  <c r="FP4" i="7"/>
  <c r="ES9" i="7"/>
  <c r="ER8" i="7"/>
  <c r="DU13" i="9"/>
  <c r="DT12" i="9"/>
  <c r="F40" i="9"/>
  <c r="E39" i="9"/>
  <c r="CW17" i="7"/>
  <c r="CV16" i="7"/>
  <c r="DI15" i="9"/>
  <c r="DH14" i="9"/>
  <c r="FW4" i="9"/>
  <c r="FV3" i="9"/>
  <c r="DC16" i="9"/>
  <c r="DB15" i="9"/>
  <c r="F40" i="7"/>
  <c r="E39" i="7"/>
  <c r="J39" i="7"/>
  <c r="I38" i="7"/>
  <c r="CW17" i="9"/>
  <c r="CV16" i="9"/>
  <c r="FK6" i="9"/>
  <c r="FJ5" i="9"/>
  <c r="F101" i="9"/>
  <c r="F107" i="9" s="1"/>
  <c r="AX36" i="9"/>
  <c r="AW35" i="9"/>
  <c r="CD36" i="9"/>
  <c r="CC35" i="9"/>
  <c r="BF36" i="9"/>
  <c r="BE35" i="9"/>
  <c r="BV36" i="9"/>
  <c r="BU35" i="9"/>
  <c r="R36" i="9"/>
  <c r="Q35" i="9"/>
  <c r="CP34" i="9"/>
  <c r="CQ35" i="9"/>
  <c r="BI35" i="9"/>
  <c r="BJ36" i="9"/>
  <c r="AS35" i="9"/>
  <c r="AT36" i="9"/>
  <c r="BQ35" i="9"/>
  <c r="BR36" i="9"/>
  <c r="BA35" i="9"/>
  <c r="BB36" i="9"/>
  <c r="PK97" i="9"/>
  <c r="CB105" i="9" s="1"/>
  <c r="CB111" i="9" s="1"/>
  <c r="PK95" i="9"/>
  <c r="CB103" i="9" s="1"/>
  <c r="CB109" i="9" s="1"/>
  <c r="PK94" i="9"/>
  <c r="CB102" i="9" s="1"/>
  <c r="CB108" i="9" s="1"/>
  <c r="PK96" i="9"/>
  <c r="CB104" i="9" s="1"/>
  <c r="CB110" i="9" s="1"/>
  <c r="PK93" i="9"/>
  <c r="CB101" i="9" s="1"/>
  <c r="CB107" i="9" s="1"/>
  <c r="PQ2" i="9"/>
  <c r="PN2" i="9"/>
  <c r="PO2" i="9" s="1"/>
  <c r="AP36" i="9"/>
  <c r="AO35" i="9"/>
  <c r="AH36" i="9"/>
  <c r="AG35" i="9"/>
  <c r="Z36" i="9"/>
  <c r="W93" i="9" s="1"/>
  <c r="G101" i="9" s="1"/>
  <c r="G107" i="9" s="1"/>
  <c r="Y35" i="9"/>
  <c r="BN36" i="9"/>
  <c r="BK94" i="9" s="1"/>
  <c r="Q102" i="9" s="1"/>
  <c r="Q108" i="9" s="1"/>
  <c r="BM35" i="9"/>
  <c r="CL36" i="9"/>
  <c r="CK35" i="9"/>
  <c r="U35" i="9"/>
  <c r="V36" i="9"/>
  <c r="AK35" i="9"/>
  <c r="AL36" i="9"/>
  <c r="ES7" i="9"/>
  <c r="ER6" i="9"/>
  <c r="CG35" i="9"/>
  <c r="CH36" i="9"/>
  <c r="AC35" i="9"/>
  <c r="AD36" i="9"/>
  <c r="BY35" i="9"/>
  <c r="BZ36" i="9"/>
  <c r="FD5" i="8"/>
  <c r="FE6" i="8"/>
  <c r="J37" i="8"/>
  <c r="I36" i="8"/>
  <c r="BF35" i="8"/>
  <c r="BE34" i="8"/>
  <c r="PE97" i="8"/>
  <c r="CA105" i="8" s="1"/>
  <c r="CA111" i="8" s="1"/>
  <c r="PE95" i="8"/>
  <c r="CA103" i="8" s="1"/>
  <c r="CA109" i="8" s="1"/>
  <c r="PE93" i="8"/>
  <c r="CA101" i="8" s="1"/>
  <c r="CA107" i="8" s="1"/>
  <c r="PE94" i="8"/>
  <c r="CA102" i="8" s="1"/>
  <c r="CA108" i="8" s="1"/>
  <c r="PE96" i="8"/>
  <c r="CA104" i="8" s="1"/>
  <c r="CA110" i="8" s="1"/>
  <c r="PK2" i="8"/>
  <c r="PH2" i="8"/>
  <c r="PI2" i="8" s="1"/>
  <c r="G101" i="8"/>
  <c r="G107" i="8" s="1"/>
  <c r="CD35" i="8"/>
  <c r="CC34" i="8"/>
  <c r="BJ35" i="8"/>
  <c r="BI34" i="8"/>
  <c r="CL35" i="8"/>
  <c r="CK34" i="8"/>
  <c r="V35" i="8"/>
  <c r="U34" i="8"/>
  <c r="BN35" i="8"/>
  <c r="BM34" i="8"/>
  <c r="BB35" i="8"/>
  <c r="BA34" i="8"/>
  <c r="CH35" i="8"/>
  <c r="CG34" i="8"/>
  <c r="AG34" i="8"/>
  <c r="AH35" i="8"/>
  <c r="Q34" i="8"/>
  <c r="R35" i="8"/>
  <c r="AX35" i="8"/>
  <c r="AW34" i="8"/>
  <c r="Z35" i="8"/>
  <c r="Y34" i="8"/>
  <c r="CQ34" i="8"/>
  <c r="CP33" i="8"/>
  <c r="EM8" i="8"/>
  <c r="EL7" i="8"/>
  <c r="BR35" i="8"/>
  <c r="BO94" i="8" s="1"/>
  <c r="R102" i="8" s="1"/>
  <c r="R108" i="8" s="1"/>
  <c r="BQ34" i="8"/>
  <c r="ES7" i="8"/>
  <c r="ER6" i="8"/>
  <c r="EF8" i="8"/>
  <c r="EG9" i="8"/>
  <c r="AD35" i="8"/>
  <c r="AA93" i="8" s="1"/>
  <c r="H101" i="8" s="1"/>
  <c r="H107" i="8" s="1"/>
  <c r="AC34" i="8"/>
  <c r="BZ35" i="8"/>
  <c r="BY34" i="8"/>
  <c r="AK34" i="8"/>
  <c r="AL35" i="8"/>
  <c r="DO11" i="8"/>
  <c r="DN10" i="8"/>
  <c r="AT35" i="8"/>
  <c r="AS34" i="8"/>
  <c r="BV35" i="8"/>
  <c r="BU34" i="8"/>
  <c r="AP35" i="8"/>
  <c r="AO34" i="8"/>
  <c r="AD36" i="7"/>
  <c r="AC35" i="7"/>
  <c r="V36" i="7"/>
  <c r="U35" i="7"/>
  <c r="Y35" i="7"/>
  <c r="Z36" i="7"/>
  <c r="W93" i="7" s="1"/>
  <c r="G101" i="7" s="1"/>
  <c r="G107" i="7" s="1"/>
  <c r="BE35" i="7"/>
  <c r="BF36" i="7"/>
  <c r="BJ36" i="7"/>
  <c r="BI35" i="7"/>
  <c r="AW35" i="7"/>
  <c r="AX36" i="7"/>
  <c r="AG35" i="7"/>
  <c r="AH36" i="7"/>
  <c r="BU35" i="7"/>
  <c r="BV36" i="7"/>
  <c r="F101" i="7"/>
  <c r="F107" i="7" s="1"/>
  <c r="AO35" i="7"/>
  <c r="AP36" i="7"/>
  <c r="CK35" i="7"/>
  <c r="CL36" i="7"/>
  <c r="BZ36" i="7"/>
  <c r="BY35" i="7"/>
  <c r="AT36" i="7"/>
  <c r="AS35" i="7"/>
  <c r="PE96" i="7"/>
  <c r="CA104" i="7" s="1"/>
  <c r="CA110" i="7" s="1"/>
  <c r="PE97" i="7"/>
  <c r="CA105" i="7" s="1"/>
  <c r="CA111" i="7" s="1"/>
  <c r="PE95" i="7"/>
  <c r="CA103" i="7" s="1"/>
  <c r="CA109" i="7" s="1"/>
  <c r="PE94" i="7"/>
  <c r="CA102" i="7" s="1"/>
  <c r="CA108" i="7" s="1"/>
  <c r="PE93" i="7"/>
  <c r="CA101" i="7" s="1"/>
  <c r="CA107" i="7" s="1"/>
  <c r="PK2" i="7"/>
  <c r="PH2" i="7"/>
  <c r="PI2" i="7" s="1"/>
  <c r="Q35" i="7"/>
  <c r="R36" i="7"/>
  <c r="BM35" i="7"/>
  <c r="BN36" i="7"/>
  <c r="BK94" i="7" s="1"/>
  <c r="Q102" i="7" s="1"/>
  <c r="Q108" i="7" s="1"/>
  <c r="AL36" i="7"/>
  <c r="AK35" i="7"/>
  <c r="BR36" i="7"/>
  <c r="BQ35" i="7"/>
  <c r="CH36" i="7"/>
  <c r="CG35" i="7"/>
  <c r="EF9" i="7"/>
  <c r="EG10" i="7"/>
  <c r="BB36" i="7"/>
  <c r="BA35" i="7"/>
  <c r="CQ35" i="7"/>
  <c r="CP34" i="7"/>
  <c r="CC35" i="7"/>
  <c r="CD36" i="7"/>
  <c r="EM10" i="6"/>
  <c r="EL9" i="6"/>
  <c r="BN25" i="6"/>
  <c r="BM24" i="6"/>
  <c r="AT30" i="6"/>
  <c r="AS29" i="6"/>
  <c r="DH14" i="6"/>
  <c r="DI15" i="6"/>
  <c r="FD6" i="6"/>
  <c r="FE7" i="6"/>
  <c r="F40" i="6"/>
  <c r="E39" i="6"/>
  <c r="AG32" i="6"/>
  <c r="AH33" i="6"/>
  <c r="PK96" i="6"/>
  <c r="CB104" i="6" s="1"/>
  <c r="CB110" i="6" s="1"/>
  <c r="PK94" i="6"/>
  <c r="CB102" i="6" s="1"/>
  <c r="CB108" i="6" s="1"/>
  <c r="PK97" i="6"/>
  <c r="CB105" i="6" s="1"/>
  <c r="CB111" i="6" s="1"/>
  <c r="PK95" i="6"/>
  <c r="CB103" i="6" s="1"/>
  <c r="CB109" i="6" s="1"/>
  <c r="PK93" i="6"/>
  <c r="CB101" i="6" s="1"/>
  <c r="CB107" i="6" s="1"/>
  <c r="PQ2" i="6"/>
  <c r="PN2" i="6"/>
  <c r="PO2" i="6" s="1"/>
  <c r="AP31" i="6"/>
  <c r="AO30" i="6"/>
  <c r="CL19" i="6"/>
  <c r="CK18" i="6"/>
  <c r="FQ5" i="6"/>
  <c r="FP4" i="6"/>
  <c r="AW28" i="6"/>
  <c r="AX29" i="6"/>
  <c r="AK31" i="6"/>
  <c r="AL32" i="6"/>
  <c r="BA27" i="6"/>
  <c r="BB28" i="6"/>
  <c r="CG19" i="6"/>
  <c r="CH20" i="6"/>
  <c r="EX7" i="6"/>
  <c r="EY8" i="6"/>
  <c r="CW17" i="6"/>
  <c r="CV16" i="6"/>
  <c r="AD34" i="6"/>
  <c r="AC33" i="6"/>
  <c r="DU13" i="6"/>
  <c r="DT12" i="6"/>
  <c r="Z35" i="6"/>
  <c r="Y34" i="6"/>
  <c r="BE26" i="6"/>
  <c r="BF27" i="6"/>
  <c r="EA12" i="6"/>
  <c r="DZ11" i="6"/>
  <c r="BQ23" i="6"/>
  <c r="BR24" i="6"/>
  <c r="GC3" i="6"/>
  <c r="GB2" i="6"/>
  <c r="GC2" i="6" s="1"/>
  <c r="I38" i="6"/>
  <c r="J39" i="6"/>
  <c r="ES9" i="6"/>
  <c r="ER8" i="6"/>
  <c r="BZ22" i="6"/>
  <c r="BY21" i="6"/>
  <c r="DB15" i="6"/>
  <c r="DC16" i="6"/>
  <c r="EF10" i="6"/>
  <c r="EG11" i="6"/>
  <c r="M37" i="6"/>
  <c r="N38" i="6"/>
  <c r="CC20" i="6"/>
  <c r="CD21" i="6"/>
  <c r="R37" i="6"/>
  <c r="Q36" i="6"/>
  <c r="BJ26" i="6"/>
  <c r="BI25" i="6"/>
  <c r="BV23" i="6"/>
  <c r="BU22" i="6"/>
  <c r="B101" i="6"/>
  <c r="B107" i="6" s="1"/>
  <c r="B128" i="6" s="1"/>
  <c r="C128" i="6" s="1"/>
  <c r="E15" i="5" s="1"/>
  <c r="FV3" i="6"/>
  <c r="FW4" i="6"/>
  <c r="FK6" i="6"/>
  <c r="FJ5" i="6"/>
  <c r="V36" i="6"/>
  <c r="U35" i="6"/>
  <c r="DO14" i="6"/>
  <c r="DN13" i="6"/>
  <c r="CP17" i="6"/>
  <c r="CQ18" i="6"/>
  <c r="J41" i="1"/>
  <c r="F42" i="1"/>
  <c r="V39" i="1"/>
  <c r="CQ21" i="1"/>
  <c r="N37" i="8" l="1"/>
  <c r="M36" i="8"/>
  <c r="FJ4" i="8"/>
  <c r="FK5" i="8"/>
  <c r="EA11" i="8"/>
  <c r="DZ10" i="8"/>
  <c r="DI14" i="8"/>
  <c r="DH13" i="8"/>
  <c r="F39" i="8"/>
  <c r="E38" i="8"/>
  <c r="DU12" i="8"/>
  <c r="DT11" i="8"/>
  <c r="EY7" i="8"/>
  <c r="EX6" i="8"/>
  <c r="CV15" i="8"/>
  <c r="CW16" i="8"/>
  <c r="FQ4" i="8"/>
  <c r="FP3" i="8"/>
  <c r="CV15" i="9"/>
  <c r="CW16" i="9"/>
  <c r="E38" i="7"/>
  <c r="F39" i="7"/>
  <c r="FV2" i="9"/>
  <c r="FW2" i="9" s="1"/>
  <c r="FW3" i="9"/>
  <c r="CW16" i="7"/>
  <c r="CV15" i="7"/>
  <c r="DU12" i="9"/>
  <c r="DT11" i="9"/>
  <c r="FQ4" i="7"/>
  <c r="FP3" i="7"/>
  <c r="I37" i="9"/>
  <c r="J38" i="9"/>
  <c r="EX6" i="9"/>
  <c r="EY7" i="9"/>
  <c r="N37" i="9"/>
  <c r="M36" i="9"/>
  <c r="FE6" i="9"/>
  <c r="FD5" i="9"/>
  <c r="DC14" i="8"/>
  <c r="DB13" i="8"/>
  <c r="FE6" i="7"/>
  <c r="FD5" i="7"/>
  <c r="DO13" i="9"/>
  <c r="DN12" i="9"/>
  <c r="EA11" i="9"/>
  <c r="DZ10" i="9"/>
  <c r="FP3" i="9"/>
  <c r="FQ4" i="9"/>
  <c r="DN12" i="7"/>
  <c r="DO13" i="7"/>
  <c r="FJ4" i="9"/>
  <c r="FK5" i="9"/>
  <c r="I37" i="7"/>
  <c r="J38" i="7"/>
  <c r="DB14" i="9"/>
  <c r="DC15" i="9"/>
  <c r="DH13" i="9"/>
  <c r="DI14" i="9"/>
  <c r="E38" i="9"/>
  <c r="F39" i="9"/>
  <c r="ES8" i="7"/>
  <c r="ER7" i="7"/>
  <c r="DB14" i="7"/>
  <c r="DC15" i="7"/>
  <c r="DI14" i="7"/>
  <c r="DH13" i="7"/>
  <c r="N37" i="7"/>
  <c r="M36" i="7"/>
  <c r="EY7" i="7"/>
  <c r="EX6" i="7"/>
  <c r="EF9" i="9"/>
  <c r="EG10" i="9"/>
  <c r="EM9" i="9"/>
  <c r="EL8" i="9"/>
  <c r="EL8" i="7"/>
  <c r="EM9" i="7"/>
  <c r="DU12" i="7"/>
  <c r="DT11" i="7"/>
  <c r="DZ10" i="7"/>
  <c r="EA11" i="7"/>
  <c r="FW3" i="7"/>
  <c r="FV2" i="7"/>
  <c r="FW2" i="7" s="1"/>
  <c r="FJ4" i="7"/>
  <c r="FK5" i="7"/>
  <c r="ES6" i="9"/>
  <c r="ER5" i="9"/>
  <c r="CL35" i="9"/>
  <c r="CK34" i="9"/>
  <c r="Z35" i="9"/>
  <c r="Y34" i="9"/>
  <c r="AP35" i="9"/>
  <c r="AO34" i="9"/>
  <c r="BB35" i="9"/>
  <c r="BA34" i="9"/>
  <c r="BJ35" i="9"/>
  <c r="BI34" i="9"/>
  <c r="AC34" i="9"/>
  <c r="AD35" i="9"/>
  <c r="AA93" i="9" s="1"/>
  <c r="H101" i="9" s="1"/>
  <c r="H107" i="9" s="1"/>
  <c r="AL35" i="9"/>
  <c r="AK34" i="9"/>
  <c r="PQ95" i="9"/>
  <c r="CC103" i="9" s="1"/>
  <c r="CC109" i="9" s="1"/>
  <c r="PQ96" i="9"/>
  <c r="CC104" i="9" s="1"/>
  <c r="CC110" i="9" s="1"/>
  <c r="PQ93" i="9"/>
  <c r="CC101" i="9" s="1"/>
  <c r="CC107" i="9" s="1"/>
  <c r="PQ94" i="9"/>
  <c r="CC102" i="9" s="1"/>
  <c r="CC108" i="9" s="1"/>
  <c r="PW2" i="9"/>
  <c r="PT2" i="9"/>
  <c r="PU2" i="9" s="1"/>
  <c r="PQ97" i="9" s="1"/>
  <c r="CC105" i="9" s="1"/>
  <c r="CC111" i="9" s="1"/>
  <c r="B132" i="9" s="1"/>
  <c r="C132" i="9" s="1"/>
  <c r="H11" i="5" s="1"/>
  <c r="R35" i="9"/>
  <c r="Q34" i="9"/>
  <c r="CD35" i="9"/>
  <c r="CC34" i="9"/>
  <c r="BN35" i="9"/>
  <c r="BM34" i="9"/>
  <c r="AH35" i="9"/>
  <c r="AG34" i="9"/>
  <c r="BR35" i="9"/>
  <c r="BO94" i="9" s="1"/>
  <c r="R102" i="9" s="1"/>
  <c r="R108" i="9" s="1"/>
  <c r="BQ34" i="9"/>
  <c r="AS34" i="9"/>
  <c r="AT35" i="9"/>
  <c r="CP33" i="9"/>
  <c r="CQ34" i="9"/>
  <c r="BY34" i="9"/>
  <c r="BZ35" i="9"/>
  <c r="CH35" i="9"/>
  <c r="CG34" i="9"/>
  <c r="V35" i="9"/>
  <c r="U34" i="9"/>
  <c r="BV35" i="9"/>
  <c r="BU34" i="9"/>
  <c r="BF35" i="9"/>
  <c r="BE34" i="9"/>
  <c r="AX35" i="9"/>
  <c r="AW34" i="9"/>
  <c r="I35" i="8"/>
  <c r="J36" i="8"/>
  <c r="FD4" i="8"/>
  <c r="FE5" i="8"/>
  <c r="AP34" i="8"/>
  <c r="AO33" i="8"/>
  <c r="PK96" i="8"/>
  <c r="CB104" i="8" s="1"/>
  <c r="CB110" i="8" s="1"/>
  <c r="PK94" i="8"/>
  <c r="CB102" i="8" s="1"/>
  <c r="CB108" i="8" s="1"/>
  <c r="PK97" i="8"/>
  <c r="CB105" i="8" s="1"/>
  <c r="CB111" i="8" s="1"/>
  <c r="PK93" i="8"/>
  <c r="CB101" i="8" s="1"/>
  <c r="CB107" i="8" s="1"/>
  <c r="PK95" i="8"/>
  <c r="CB103" i="8" s="1"/>
  <c r="CB109" i="8" s="1"/>
  <c r="PQ2" i="8"/>
  <c r="PN2" i="8"/>
  <c r="PO2" i="8" s="1"/>
  <c r="AC33" i="8"/>
  <c r="AD34" i="8"/>
  <c r="ER5" i="8"/>
  <c r="ES6" i="8"/>
  <c r="CP32" i="8"/>
  <c r="CQ33" i="8"/>
  <c r="AX34" i="8"/>
  <c r="AW33" i="8"/>
  <c r="BA33" i="8"/>
  <c r="BB34" i="8"/>
  <c r="U33" i="8"/>
  <c r="V34" i="8"/>
  <c r="AT34" i="8"/>
  <c r="AS33" i="8"/>
  <c r="R34" i="8"/>
  <c r="Q33" i="8"/>
  <c r="BV34" i="8"/>
  <c r="BS94" i="8" s="1"/>
  <c r="S102" i="8" s="1"/>
  <c r="S108" i="8" s="1"/>
  <c r="BU33" i="8"/>
  <c r="DO10" i="8"/>
  <c r="DN9" i="8"/>
  <c r="AK33" i="8"/>
  <c r="AL34" i="8"/>
  <c r="AH34" i="8"/>
  <c r="AE93" i="8" s="1"/>
  <c r="AG33" i="8"/>
  <c r="BF34" i="8"/>
  <c r="BE33" i="8"/>
  <c r="EG8" i="8"/>
  <c r="EF7" i="8"/>
  <c r="BZ34" i="8"/>
  <c r="BY33" i="8"/>
  <c r="BQ33" i="8"/>
  <c r="BR34" i="8"/>
  <c r="EM7" i="8"/>
  <c r="EL6" i="8"/>
  <c r="Z34" i="8"/>
  <c r="Y33" i="8"/>
  <c r="CG33" i="8"/>
  <c r="CH34" i="8"/>
  <c r="BN34" i="8"/>
  <c r="BM33" i="8"/>
  <c r="CL34" i="8"/>
  <c r="CK33" i="8"/>
  <c r="BI33" i="8"/>
  <c r="BJ34" i="8"/>
  <c r="CD34" i="8"/>
  <c r="CC33" i="8"/>
  <c r="BI34" i="7"/>
  <c r="BJ35" i="7"/>
  <c r="BV35" i="7"/>
  <c r="BU34" i="7"/>
  <c r="BF35" i="7"/>
  <c r="BE34" i="7"/>
  <c r="AS34" i="7"/>
  <c r="AT35" i="7"/>
  <c r="BA34" i="7"/>
  <c r="BB35" i="7"/>
  <c r="CG34" i="7"/>
  <c r="CH35" i="7"/>
  <c r="BQ34" i="7"/>
  <c r="BR35" i="7"/>
  <c r="BO94" i="7" s="1"/>
  <c r="R102" i="7" s="1"/>
  <c r="R108" i="7" s="1"/>
  <c r="CL35" i="7"/>
  <c r="CK34" i="7"/>
  <c r="AH35" i="7"/>
  <c r="AG34" i="7"/>
  <c r="CP33" i="7"/>
  <c r="CQ34" i="7"/>
  <c r="AK34" i="7"/>
  <c r="AL35" i="7"/>
  <c r="AP35" i="7"/>
  <c r="AO34" i="7"/>
  <c r="AX35" i="7"/>
  <c r="AW34" i="7"/>
  <c r="Z35" i="7"/>
  <c r="Y34" i="7"/>
  <c r="EG9" i="7"/>
  <c r="EF8" i="7"/>
  <c r="R35" i="7"/>
  <c r="Q34" i="7"/>
  <c r="CD35" i="7"/>
  <c r="CC34" i="7"/>
  <c r="BN35" i="7"/>
  <c r="BM34" i="7"/>
  <c r="PK94" i="7"/>
  <c r="CB102" i="7" s="1"/>
  <c r="CB108" i="7" s="1"/>
  <c r="PK97" i="7"/>
  <c r="CB105" i="7" s="1"/>
  <c r="CB111" i="7" s="1"/>
  <c r="PK95" i="7"/>
  <c r="CB103" i="7" s="1"/>
  <c r="CB109" i="7" s="1"/>
  <c r="PK93" i="7"/>
  <c r="CB101" i="7" s="1"/>
  <c r="CB107" i="7" s="1"/>
  <c r="PK96" i="7"/>
  <c r="CB104" i="7" s="1"/>
  <c r="CB110" i="7" s="1"/>
  <c r="PQ2" i="7"/>
  <c r="PN2" i="7"/>
  <c r="PO2" i="7" s="1"/>
  <c r="BY34" i="7"/>
  <c r="BZ35" i="7"/>
  <c r="U34" i="7"/>
  <c r="V35" i="7"/>
  <c r="AC34" i="7"/>
  <c r="AD35" i="7"/>
  <c r="AA93" i="7" s="1"/>
  <c r="V35" i="6"/>
  <c r="U34" i="6"/>
  <c r="DO13" i="6"/>
  <c r="DN12" i="6"/>
  <c r="FK5" i="6"/>
  <c r="FJ4" i="6"/>
  <c r="M36" i="6"/>
  <c r="N37" i="6"/>
  <c r="DB14" i="6"/>
  <c r="DC15" i="6"/>
  <c r="EX6" i="6"/>
  <c r="EY7" i="6"/>
  <c r="BB27" i="6"/>
  <c r="BA26" i="6"/>
  <c r="AX28" i="6"/>
  <c r="AW27" i="6"/>
  <c r="PQ96" i="6"/>
  <c r="CC104" i="6" s="1"/>
  <c r="CC110" i="6" s="1"/>
  <c r="PQ94" i="6"/>
  <c r="CC102" i="6" s="1"/>
  <c r="CC108" i="6" s="1"/>
  <c r="PQ95" i="6"/>
  <c r="CC103" i="6" s="1"/>
  <c r="CC109" i="6" s="1"/>
  <c r="PQ93" i="6"/>
  <c r="PW2" i="6"/>
  <c r="PT2" i="6"/>
  <c r="PU2" i="6" s="1"/>
  <c r="PQ97" i="6" s="1"/>
  <c r="CC105" i="6" s="1"/>
  <c r="CC111" i="6" s="1"/>
  <c r="B132" i="6" s="1"/>
  <c r="C132" i="6" s="1"/>
  <c r="E11" i="5" s="1"/>
  <c r="F39" i="6"/>
  <c r="E38" i="6"/>
  <c r="BN24" i="6"/>
  <c r="BM23" i="6"/>
  <c r="BI24" i="6"/>
  <c r="BJ25" i="6"/>
  <c r="BZ21" i="6"/>
  <c r="BY20" i="6"/>
  <c r="DU12" i="6"/>
  <c r="DT11" i="6"/>
  <c r="CW16" i="6"/>
  <c r="CV15" i="6"/>
  <c r="FP3" i="6"/>
  <c r="FQ4" i="6"/>
  <c r="AP30" i="6"/>
  <c r="AO29" i="6"/>
  <c r="DI14" i="6"/>
  <c r="DH13" i="6"/>
  <c r="CD20" i="6"/>
  <c r="CC19" i="6"/>
  <c r="EG10" i="6"/>
  <c r="EF9" i="6"/>
  <c r="J38" i="6"/>
  <c r="I37" i="6"/>
  <c r="BR23" i="6"/>
  <c r="BQ22" i="6"/>
  <c r="BE25" i="6"/>
  <c r="BF26" i="6"/>
  <c r="CG18" i="6"/>
  <c r="CH19" i="6"/>
  <c r="AK30" i="6"/>
  <c r="AL31" i="6"/>
  <c r="AT29" i="6"/>
  <c r="AS28" i="6"/>
  <c r="EM9" i="6"/>
  <c r="EL8" i="6"/>
  <c r="CQ17" i="6"/>
  <c r="CP16" i="6"/>
  <c r="FW3" i="6"/>
  <c r="FV2" i="6"/>
  <c r="FW2" i="6" s="1"/>
  <c r="BV22" i="6"/>
  <c r="BU21" i="6"/>
  <c r="R36" i="6"/>
  <c r="Q35" i="6"/>
  <c r="ER7" i="6"/>
  <c r="ES8" i="6"/>
  <c r="DZ10" i="6"/>
  <c r="EA11" i="6"/>
  <c r="Y33" i="6"/>
  <c r="Z34" i="6"/>
  <c r="AD33" i="6"/>
  <c r="AC32" i="6"/>
  <c r="CK17" i="6"/>
  <c r="CL18" i="6"/>
  <c r="AH32" i="6"/>
  <c r="AG31" i="6"/>
  <c r="FE6" i="6"/>
  <c r="FD5" i="6"/>
  <c r="J40" i="1"/>
  <c r="G93" i="1" s="1"/>
  <c r="C101" i="1" s="1"/>
  <c r="C107" i="1" s="1"/>
  <c r="F41" i="1"/>
  <c r="C93" i="1" s="1"/>
  <c r="B101" i="1" s="1"/>
  <c r="B107" i="1" s="1"/>
  <c r="V38" i="1"/>
  <c r="CQ20" i="1"/>
  <c r="DU11" i="8" l="1"/>
  <c r="DT10" i="8"/>
  <c r="DH12" i="8"/>
  <c r="DI13" i="8"/>
  <c r="CV14" i="8"/>
  <c r="CW15" i="8"/>
  <c r="FJ3" i="8"/>
  <c r="FK4" i="8"/>
  <c r="FQ3" i="8"/>
  <c r="FP2" i="8"/>
  <c r="FQ2" i="8" s="1"/>
  <c r="EY6" i="8"/>
  <c r="EX5" i="8"/>
  <c r="E37" i="8"/>
  <c r="F38" i="8"/>
  <c r="DZ9" i="8"/>
  <c r="EA10" i="8"/>
  <c r="N36" i="8"/>
  <c r="M35" i="8"/>
  <c r="DU11" i="7"/>
  <c r="DT10" i="7"/>
  <c r="EL7" i="9"/>
  <c r="EM8" i="9"/>
  <c r="EY6" i="7"/>
  <c r="EX5" i="7"/>
  <c r="DI13" i="7"/>
  <c r="DH12" i="7"/>
  <c r="ER6" i="7"/>
  <c r="ES7" i="7"/>
  <c r="DZ9" i="9"/>
  <c r="EA10" i="9"/>
  <c r="FE5" i="7"/>
  <c r="FD4" i="7"/>
  <c r="FD4" i="9"/>
  <c r="FE5" i="9"/>
  <c r="FP2" i="7"/>
  <c r="FQ2" i="7" s="1"/>
  <c r="FQ3" i="7"/>
  <c r="CW15" i="7"/>
  <c r="CV14" i="7"/>
  <c r="DI13" i="9"/>
  <c r="DH12" i="9"/>
  <c r="I36" i="7"/>
  <c r="J37" i="7"/>
  <c r="DN11" i="7"/>
  <c r="DO12" i="7"/>
  <c r="EY6" i="9"/>
  <c r="EX5" i="9"/>
  <c r="E37" i="7"/>
  <c r="F38" i="7"/>
  <c r="N36" i="7"/>
  <c r="M35" i="7"/>
  <c r="DN11" i="9"/>
  <c r="DO12" i="9"/>
  <c r="DB12" i="8"/>
  <c r="DC13" i="8"/>
  <c r="M35" i="9"/>
  <c r="N36" i="9"/>
  <c r="DU11" i="9"/>
  <c r="DT10" i="9"/>
  <c r="FK4" i="7"/>
  <c r="FJ3" i="7"/>
  <c r="DZ9" i="7"/>
  <c r="EA10" i="7"/>
  <c r="EL7" i="7"/>
  <c r="EM8" i="7"/>
  <c r="EF8" i="9"/>
  <c r="EG9" i="9"/>
  <c r="DB13" i="7"/>
  <c r="DC14" i="7"/>
  <c r="F38" i="9"/>
  <c r="E37" i="9"/>
  <c r="DB13" i="9"/>
  <c r="DC14" i="9"/>
  <c r="FJ3" i="9"/>
  <c r="FK4" i="9"/>
  <c r="FQ3" i="9"/>
  <c r="FP2" i="9"/>
  <c r="FQ2" i="9" s="1"/>
  <c r="I36" i="9"/>
  <c r="J37" i="9"/>
  <c r="CV14" i="9"/>
  <c r="CW15" i="9"/>
  <c r="BE33" i="9"/>
  <c r="BF34" i="9"/>
  <c r="V34" i="9"/>
  <c r="U33" i="9"/>
  <c r="BR34" i="9"/>
  <c r="BQ33" i="9"/>
  <c r="AG33" i="9"/>
  <c r="AH34" i="9"/>
  <c r="AE93" i="9" s="1"/>
  <c r="I101" i="9" s="1"/>
  <c r="I107" i="9" s="1"/>
  <c r="CC33" i="9"/>
  <c r="CD34" i="9"/>
  <c r="AD34" i="9"/>
  <c r="AC33" i="9"/>
  <c r="BJ34" i="9"/>
  <c r="BI33" i="9"/>
  <c r="AO33" i="9"/>
  <c r="AP34" i="9"/>
  <c r="CK33" i="9"/>
  <c r="CL34" i="9"/>
  <c r="BZ34" i="9"/>
  <c r="BY33" i="9"/>
  <c r="CQ33" i="9"/>
  <c r="CP32" i="9"/>
  <c r="AL34" i="9"/>
  <c r="AK33" i="9"/>
  <c r="AW33" i="9"/>
  <c r="AX34" i="9"/>
  <c r="BU33" i="9"/>
  <c r="BV34" i="9"/>
  <c r="BS94" i="9" s="1"/>
  <c r="S102" i="9" s="1"/>
  <c r="S108" i="9" s="1"/>
  <c r="CH34" i="9"/>
  <c r="CG33" i="9"/>
  <c r="BM33" i="9"/>
  <c r="BN34" i="9"/>
  <c r="Q33" i="9"/>
  <c r="R34" i="9"/>
  <c r="BB34" i="9"/>
  <c r="BA33" i="9"/>
  <c r="Y33" i="9"/>
  <c r="Z34" i="9"/>
  <c r="ER4" i="9"/>
  <c r="ES5" i="9"/>
  <c r="AT34" i="9"/>
  <c r="AS33" i="9"/>
  <c r="PW96" i="9"/>
  <c r="CD104" i="9" s="1"/>
  <c r="CD110" i="9" s="1"/>
  <c r="PW97" i="9"/>
  <c r="CD105" i="9" s="1"/>
  <c r="CD111" i="9" s="1"/>
  <c r="PW93" i="9"/>
  <c r="CD101" i="9" s="1"/>
  <c r="CD107" i="9" s="1"/>
  <c r="PW94" i="9"/>
  <c r="CD102" i="9" s="1"/>
  <c r="CD108" i="9" s="1"/>
  <c r="PW95" i="9"/>
  <c r="CD103" i="9" s="1"/>
  <c r="CD109" i="9" s="1"/>
  <c r="QC2" i="9"/>
  <c r="PZ2" i="9"/>
  <c r="QA2" i="9" s="1"/>
  <c r="FE4" i="8"/>
  <c r="FD3" i="8"/>
  <c r="I34" i="8"/>
  <c r="J35" i="8"/>
  <c r="AS32" i="8"/>
  <c r="AT33" i="8"/>
  <c r="BA32" i="8"/>
  <c r="BB33" i="8"/>
  <c r="AC32" i="8"/>
  <c r="AD33" i="8"/>
  <c r="PQ96" i="8"/>
  <c r="CC104" i="8" s="1"/>
  <c r="CC110" i="8" s="1"/>
  <c r="PQ94" i="8"/>
  <c r="CC102" i="8" s="1"/>
  <c r="CC108" i="8" s="1"/>
  <c r="PQ95" i="8"/>
  <c r="CC103" i="8" s="1"/>
  <c r="CC109" i="8" s="1"/>
  <c r="PQ93" i="8"/>
  <c r="CC101" i="8" s="1"/>
  <c r="CC107" i="8" s="1"/>
  <c r="PW2" i="8"/>
  <c r="PT2" i="8"/>
  <c r="PU2" i="8" s="1"/>
  <c r="PQ97" i="8" s="1"/>
  <c r="CC105" i="8" s="1"/>
  <c r="CC111" i="8" s="1"/>
  <c r="B132" i="8" s="1"/>
  <c r="C132" i="8" s="1"/>
  <c r="G11" i="5" s="1"/>
  <c r="CD33" i="8"/>
  <c r="CC32" i="8"/>
  <c r="CL33" i="8"/>
  <c r="CK32" i="8"/>
  <c r="EL5" i="8"/>
  <c r="EM6" i="8"/>
  <c r="EG7" i="8"/>
  <c r="EF6" i="8"/>
  <c r="BF33" i="8"/>
  <c r="BE32" i="8"/>
  <c r="I101" i="8"/>
  <c r="I107" i="8" s="1"/>
  <c r="AK32" i="8"/>
  <c r="AL33" i="8"/>
  <c r="AI93" i="8" s="1"/>
  <c r="AX33" i="8"/>
  <c r="AW32" i="8"/>
  <c r="AH33" i="8"/>
  <c r="AG32" i="8"/>
  <c r="BV33" i="8"/>
  <c r="BU32" i="8"/>
  <c r="CG32" i="8"/>
  <c r="CH33" i="8"/>
  <c r="BQ32" i="8"/>
  <c r="BR33" i="8"/>
  <c r="DN8" i="8"/>
  <c r="DO9" i="8"/>
  <c r="R33" i="8"/>
  <c r="Q32" i="8"/>
  <c r="U32" i="8"/>
  <c r="V33" i="8"/>
  <c r="ER4" i="8"/>
  <c r="ES5" i="8"/>
  <c r="AP33" i="8"/>
  <c r="AO32" i="8"/>
  <c r="BI32" i="8"/>
  <c r="BJ33" i="8"/>
  <c r="CP31" i="8"/>
  <c r="CQ32" i="8"/>
  <c r="BN33" i="8"/>
  <c r="BM32" i="8"/>
  <c r="Z33" i="8"/>
  <c r="Y32" i="8"/>
  <c r="BY32" i="8"/>
  <c r="BZ33" i="8"/>
  <c r="BW94" i="8" s="1"/>
  <c r="T102" i="8" s="1"/>
  <c r="T108" i="8" s="1"/>
  <c r="BY33" i="7"/>
  <c r="BZ34" i="7"/>
  <c r="EG8" i="7"/>
  <c r="EF7" i="7"/>
  <c r="Z34" i="7"/>
  <c r="Y33" i="7"/>
  <c r="AP34" i="7"/>
  <c r="AO33" i="7"/>
  <c r="CG33" i="7"/>
  <c r="CH34" i="7"/>
  <c r="AS33" i="7"/>
  <c r="AT34" i="7"/>
  <c r="AK33" i="7"/>
  <c r="AL34" i="7"/>
  <c r="BF34" i="7"/>
  <c r="BE33" i="7"/>
  <c r="CP32" i="7"/>
  <c r="CQ33" i="7"/>
  <c r="CL34" i="7"/>
  <c r="CK33" i="7"/>
  <c r="BV34" i="7"/>
  <c r="BS94" i="7" s="1"/>
  <c r="S102" i="7" s="1"/>
  <c r="S108" i="7" s="1"/>
  <c r="BU33" i="7"/>
  <c r="BN34" i="7"/>
  <c r="BM33" i="7"/>
  <c r="H101" i="7"/>
  <c r="H107" i="7" s="1"/>
  <c r="AC33" i="7"/>
  <c r="AD34" i="7"/>
  <c r="U33" i="7"/>
  <c r="V34" i="7"/>
  <c r="PQ95" i="7"/>
  <c r="CC103" i="7" s="1"/>
  <c r="CC109" i="7" s="1"/>
  <c r="PQ96" i="7"/>
  <c r="CC104" i="7" s="1"/>
  <c r="CC110" i="7" s="1"/>
  <c r="PQ93" i="7"/>
  <c r="CC101" i="7" s="1"/>
  <c r="CC107" i="7" s="1"/>
  <c r="PQ94" i="7"/>
  <c r="CC102" i="7" s="1"/>
  <c r="CC108" i="7" s="1"/>
  <c r="PW2" i="7"/>
  <c r="PT2" i="7"/>
  <c r="PU2" i="7" s="1"/>
  <c r="PQ97" i="7" s="1"/>
  <c r="CC105" i="7" s="1"/>
  <c r="CC111" i="7" s="1"/>
  <c r="B132" i="7" s="1"/>
  <c r="C132" i="7" s="1"/>
  <c r="F11" i="5" s="1"/>
  <c r="CD34" i="7"/>
  <c r="CC33" i="7"/>
  <c r="R34" i="7"/>
  <c r="Q33" i="7"/>
  <c r="AX34" i="7"/>
  <c r="AW33" i="7"/>
  <c r="AH34" i="7"/>
  <c r="AE93" i="7" s="1"/>
  <c r="I101" i="7" s="1"/>
  <c r="I107" i="7" s="1"/>
  <c r="AG33" i="7"/>
  <c r="BQ33" i="7"/>
  <c r="BR34" i="7"/>
  <c r="BA33" i="7"/>
  <c r="BB34" i="7"/>
  <c r="BI33" i="7"/>
  <c r="BJ34" i="7"/>
  <c r="FE5" i="6"/>
  <c r="FD4" i="6"/>
  <c r="CK16" i="6"/>
  <c r="CL17" i="6"/>
  <c r="Y32" i="6"/>
  <c r="Z33" i="6"/>
  <c r="ER6" i="6"/>
  <c r="ES7" i="6"/>
  <c r="CH18" i="6"/>
  <c r="CG17" i="6"/>
  <c r="FQ3" i="6"/>
  <c r="FP2" i="6"/>
  <c r="FQ2" i="6" s="1"/>
  <c r="BI23" i="6"/>
  <c r="BJ24" i="6"/>
  <c r="AW26" i="6"/>
  <c r="AX27" i="6"/>
  <c r="DO12" i="6"/>
  <c r="DN11" i="6"/>
  <c r="AC31" i="6"/>
  <c r="AD32" i="6"/>
  <c r="R35" i="6"/>
  <c r="Q34" i="6"/>
  <c r="EL7" i="6"/>
  <c r="EM8" i="6"/>
  <c r="J37" i="6"/>
  <c r="I36" i="6"/>
  <c r="CD19" i="6"/>
  <c r="CC18" i="6"/>
  <c r="AP29" i="6"/>
  <c r="AO28" i="6"/>
  <c r="CV14" i="6"/>
  <c r="CW15" i="6"/>
  <c r="BY19" i="6"/>
  <c r="BZ20" i="6"/>
  <c r="BN23" i="6"/>
  <c r="BM22" i="6"/>
  <c r="EY6" i="6"/>
  <c r="EX5" i="6"/>
  <c r="M35" i="6"/>
  <c r="N36" i="6"/>
  <c r="AH31" i="6"/>
  <c r="AG30" i="6"/>
  <c r="EA10" i="6"/>
  <c r="DZ9" i="6"/>
  <c r="AL30" i="6"/>
  <c r="AK29" i="6"/>
  <c r="BF25" i="6"/>
  <c r="BE24" i="6"/>
  <c r="PW97" i="6"/>
  <c r="CD105" i="6" s="1"/>
  <c r="CD111" i="6" s="1"/>
  <c r="PW95" i="6"/>
  <c r="CD103" i="6" s="1"/>
  <c r="CD109" i="6" s="1"/>
  <c r="PW93" i="6"/>
  <c r="CD101" i="6" s="1"/>
  <c r="CD107" i="6" s="1"/>
  <c r="PW96" i="6"/>
  <c r="CD104" i="6" s="1"/>
  <c r="CD110" i="6" s="1"/>
  <c r="PW94" i="6"/>
  <c r="CD102" i="6" s="1"/>
  <c r="CD108" i="6" s="1"/>
  <c r="QC2" i="6"/>
  <c r="PZ2" i="6"/>
  <c r="QA2" i="6" s="1"/>
  <c r="BB26" i="6"/>
  <c r="BA25" i="6"/>
  <c r="FJ3" i="6"/>
  <c r="FK4" i="6"/>
  <c r="V34" i="6"/>
  <c r="U33" i="6"/>
  <c r="BU20" i="6"/>
  <c r="BV21" i="6"/>
  <c r="CQ16" i="6"/>
  <c r="CP15" i="6"/>
  <c r="AS27" i="6"/>
  <c r="AT28" i="6"/>
  <c r="BR22" i="6"/>
  <c r="BQ21" i="6"/>
  <c r="EG9" i="6"/>
  <c r="EF8" i="6"/>
  <c r="DI13" i="6"/>
  <c r="DH12" i="6"/>
  <c r="DT10" i="6"/>
  <c r="DU11" i="6"/>
  <c r="E37" i="6"/>
  <c r="F38" i="6"/>
  <c r="CC101" i="6"/>
  <c r="CC107" i="6" s="1"/>
  <c r="DC14" i="6"/>
  <c r="DB13" i="6"/>
  <c r="J39" i="1"/>
  <c r="F40" i="1"/>
  <c r="V37" i="1"/>
  <c r="S93" i="1" s="1"/>
  <c r="F101" i="1" s="1"/>
  <c r="F107" i="1" s="1"/>
  <c r="CQ19" i="1"/>
  <c r="CM93" i="1" s="1"/>
  <c r="X101" i="1" s="1"/>
  <c r="X107" i="1" s="1"/>
  <c r="EY5" i="8" l="1"/>
  <c r="EX4" i="8"/>
  <c r="DZ8" i="8"/>
  <c r="EA9" i="8"/>
  <c r="FJ2" i="8"/>
  <c r="FK2" i="8" s="1"/>
  <c r="FK3" i="8"/>
  <c r="DH11" i="8"/>
  <c r="DI12" i="8"/>
  <c r="N35" i="8"/>
  <c r="M34" i="8"/>
  <c r="DT9" i="8"/>
  <c r="DU10" i="8"/>
  <c r="F37" i="8"/>
  <c r="E36" i="8"/>
  <c r="CW14" i="8"/>
  <c r="CV13" i="8"/>
  <c r="F37" i="9"/>
  <c r="E36" i="9"/>
  <c r="DT9" i="9"/>
  <c r="DU10" i="9"/>
  <c r="N35" i="7"/>
  <c r="M34" i="7"/>
  <c r="EX4" i="9"/>
  <c r="EY5" i="9"/>
  <c r="CV13" i="7"/>
  <c r="CW14" i="7"/>
  <c r="DH11" i="7"/>
  <c r="DI12" i="7"/>
  <c r="J36" i="9"/>
  <c r="I35" i="9"/>
  <c r="FJ2" i="9"/>
  <c r="FK2" i="9" s="1"/>
  <c r="FK3" i="9"/>
  <c r="EG8" i="9"/>
  <c r="EF7" i="9"/>
  <c r="DZ8" i="7"/>
  <c r="EA9" i="7"/>
  <c r="DB11" i="8"/>
  <c r="DC12" i="8"/>
  <c r="I35" i="7"/>
  <c r="J36" i="7"/>
  <c r="FD3" i="9"/>
  <c r="FE4" i="9"/>
  <c r="DZ8" i="9"/>
  <c r="EA9" i="9"/>
  <c r="EL6" i="9"/>
  <c r="EM7" i="9"/>
  <c r="FJ2" i="7"/>
  <c r="FK2" i="7" s="1"/>
  <c r="FK3" i="7"/>
  <c r="DI12" i="9"/>
  <c r="DH11" i="9"/>
  <c r="FE4" i="7"/>
  <c r="FD3" i="7"/>
  <c r="EY5" i="7"/>
  <c r="EX4" i="7"/>
  <c r="DT9" i="7"/>
  <c r="DU10" i="7"/>
  <c r="CV13" i="9"/>
  <c r="CW14" i="9"/>
  <c r="DB12" i="9"/>
  <c r="DC13" i="9"/>
  <c r="DC13" i="7"/>
  <c r="DB12" i="7"/>
  <c r="EM7" i="7"/>
  <c r="EL6" i="7"/>
  <c r="M34" i="9"/>
  <c r="N35" i="9"/>
  <c r="DO11" i="9"/>
  <c r="DN10" i="9"/>
  <c r="F37" i="7"/>
  <c r="E36" i="7"/>
  <c r="DN10" i="7"/>
  <c r="DO11" i="7"/>
  <c r="ES6" i="7"/>
  <c r="ER5" i="7"/>
  <c r="QC96" i="9"/>
  <c r="QC94" i="9"/>
  <c r="QC97" i="9"/>
  <c r="QC93" i="9"/>
  <c r="QC95" i="9"/>
  <c r="QI2" i="9"/>
  <c r="QF2" i="9"/>
  <c r="QG2" i="9" s="1"/>
  <c r="AT33" i="9"/>
  <c r="AS32" i="9"/>
  <c r="CQ32" i="9"/>
  <c r="CP31" i="9"/>
  <c r="AD33" i="9"/>
  <c r="AC32" i="9"/>
  <c r="Z33" i="9"/>
  <c r="Y32" i="9"/>
  <c r="R33" i="9"/>
  <c r="Q32" i="9"/>
  <c r="AX33" i="9"/>
  <c r="AW32" i="9"/>
  <c r="AO32" i="9"/>
  <c r="AP33" i="9"/>
  <c r="AH33" i="9"/>
  <c r="AG32" i="9"/>
  <c r="BB33" i="9"/>
  <c r="BA32" i="9"/>
  <c r="CH33" i="9"/>
  <c r="CG32" i="9"/>
  <c r="AL33" i="9"/>
  <c r="AI93" i="9" s="1"/>
  <c r="J101" i="9" s="1"/>
  <c r="J107" i="9" s="1"/>
  <c r="AK32" i="9"/>
  <c r="BY32" i="9"/>
  <c r="BZ33" i="9"/>
  <c r="BW94" i="9" s="1"/>
  <c r="T102" i="9" s="1"/>
  <c r="T108" i="9" s="1"/>
  <c r="BI32" i="9"/>
  <c r="BJ33" i="9"/>
  <c r="BQ32" i="9"/>
  <c r="BR33" i="9"/>
  <c r="V33" i="9"/>
  <c r="U32" i="9"/>
  <c r="ER3" i="9"/>
  <c r="ES4" i="9"/>
  <c r="BN33" i="9"/>
  <c r="BM32" i="9"/>
  <c r="BU32" i="9"/>
  <c r="BV33" i="9"/>
  <c r="CL33" i="9"/>
  <c r="CK32" i="9"/>
  <c r="CD33" i="9"/>
  <c r="CC32" i="9"/>
  <c r="BE32" i="9"/>
  <c r="BF33" i="9"/>
  <c r="J34" i="8"/>
  <c r="I33" i="8"/>
  <c r="FE3" i="8"/>
  <c r="FD2" i="8"/>
  <c r="FE2" i="8" s="1"/>
  <c r="ES4" i="8"/>
  <c r="ER3" i="8"/>
  <c r="BM31" i="8"/>
  <c r="BN32" i="8"/>
  <c r="BE31" i="8"/>
  <c r="BF32" i="8"/>
  <c r="BZ32" i="8"/>
  <c r="BY31" i="8"/>
  <c r="BR32" i="8"/>
  <c r="BQ31" i="8"/>
  <c r="BU31" i="8"/>
  <c r="BV32" i="8"/>
  <c r="AW31" i="8"/>
  <c r="AX32" i="8"/>
  <c r="BJ32" i="8"/>
  <c r="BI31" i="8"/>
  <c r="V32" i="8"/>
  <c r="U31" i="8"/>
  <c r="DN7" i="8"/>
  <c r="DO8" i="8"/>
  <c r="CH32" i="8"/>
  <c r="CG31" i="8"/>
  <c r="AL32" i="8"/>
  <c r="AK31" i="8"/>
  <c r="EL4" i="8"/>
  <c r="EM5" i="8"/>
  <c r="CQ31" i="8"/>
  <c r="CP30" i="8"/>
  <c r="PW97" i="8"/>
  <c r="CD105" i="8" s="1"/>
  <c r="CD111" i="8" s="1"/>
  <c r="PW95" i="8"/>
  <c r="CD103" i="8" s="1"/>
  <c r="CD109" i="8" s="1"/>
  <c r="PW96" i="8"/>
  <c r="CD104" i="8" s="1"/>
  <c r="CD110" i="8" s="1"/>
  <c r="PW94" i="8"/>
  <c r="CD102" i="8" s="1"/>
  <c r="CD108" i="8" s="1"/>
  <c r="PW93" i="8"/>
  <c r="CD101" i="8" s="1"/>
  <c r="CD107" i="8" s="1"/>
  <c r="QC2" i="8"/>
  <c r="PZ2" i="8"/>
  <c r="QA2" i="8" s="1"/>
  <c r="J101" i="8"/>
  <c r="J107" i="8" s="1"/>
  <c r="CC31" i="8"/>
  <c r="CD32" i="8"/>
  <c r="CA94" i="8" s="1"/>
  <c r="U102" i="8" s="1"/>
  <c r="U108" i="8" s="1"/>
  <c r="BB32" i="8"/>
  <c r="BA31" i="8"/>
  <c r="Y31" i="8"/>
  <c r="Z32" i="8"/>
  <c r="AO31" i="8"/>
  <c r="AP32" i="8"/>
  <c r="AM93" i="8" s="1"/>
  <c r="K101" i="8" s="1"/>
  <c r="K107" i="8" s="1"/>
  <c r="Q31" i="8"/>
  <c r="R32" i="8"/>
  <c r="AG31" i="8"/>
  <c r="AH32" i="8"/>
  <c r="EF5" i="8"/>
  <c r="EG6" i="8"/>
  <c r="CK31" i="8"/>
  <c r="CL32" i="8"/>
  <c r="AD32" i="8"/>
  <c r="AC31" i="8"/>
  <c r="AT32" i="8"/>
  <c r="AS31" i="8"/>
  <c r="PW93" i="7"/>
  <c r="CD101" i="7" s="1"/>
  <c r="CD107" i="7" s="1"/>
  <c r="PW97" i="7"/>
  <c r="CD105" i="7" s="1"/>
  <c r="CD111" i="7" s="1"/>
  <c r="PW96" i="7"/>
  <c r="CD104" i="7" s="1"/>
  <c r="CD110" i="7" s="1"/>
  <c r="PW95" i="7"/>
  <c r="CD103" i="7" s="1"/>
  <c r="CD109" i="7" s="1"/>
  <c r="PW94" i="7"/>
  <c r="CD102" i="7" s="1"/>
  <c r="CD108" i="7" s="1"/>
  <c r="QC2" i="7"/>
  <c r="PZ2" i="7"/>
  <c r="QA2" i="7" s="1"/>
  <c r="BM32" i="7"/>
  <c r="BN33" i="7"/>
  <c r="AW32" i="7"/>
  <c r="AX33" i="7"/>
  <c r="CC32" i="7"/>
  <c r="CD33" i="7"/>
  <c r="AD33" i="7"/>
  <c r="AC32" i="7"/>
  <c r="CQ32" i="7"/>
  <c r="CP31" i="7"/>
  <c r="AL33" i="7"/>
  <c r="AI93" i="7" s="1"/>
  <c r="J101" i="7" s="1"/>
  <c r="J107" i="7" s="1"/>
  <c r="AK32" i="7"/>
  <c r="AT33" i="7"/>
  <c r="AS32" i="7"/>
  <c r="BZ33" i="7"/>
  <c r="BW94" i="7" s="1"/>
  <c r="T102" i="7" s="1"/>
  <c r="T108" i="7" s="1"/>
  <c r="BY32" i="7"/>
  <c r="Y32" i="7"/>
  <c r="Z33" i="7"/>
  <c r="BJ33" i="7"/>
  <c r="BI32" i="7"/>
  <c r="BR33" i="7"/>
  <c r="BQ32" i="7"/>
  <c r="BU32" i="7"/>
  <c r="BV33" i="7"/>
  <c r="BE32" i="7"/>
  <c r="BF33" i="7"/>
  <c r="AO32" i="7"/>
  <c r="AP33" i="7"/>
  <c r="EG7" i="7"/>
  <c r="EF6" i="7"/>
  <c r="BB33" i="7"/>
  <c r="BA32" i="7"/>
  <c r="CK32" i="7"/>
  <c r="CL33" i="7"/>
  <c r="AG32" i="7"/>
  <c r="AH33" i="7"/>
  <c r="Q32" i="7"/>
  <c r="R33" i="7"/>
  <c r="V33" i="7"/>
  <c r="U32" i="7"/>
  <c r="CH33" i="7"/>
  <c r="CG32" i="7"/>
  <c r="E36" i="6"/>
  <c r="F37" i="6"/>
  <c r="BF24" i="6"/>
  <c r="BE23" i="6"/>
  <c r="EA9" i="6"/>
  <c r="DZ8" i="6"/>
  <c r="BN22" i="6"/>
  <c r="BM21" i="6"/>
  <c r="CC17" i="6"/>
  <c r="CD18" i="6"/>
  <c r="EF7" i="6"/>
  <c r="EG8" i="6"/>
  <c r="N35" i="6"/>
  <c r="M34" i="6"/>
  <c r="CV13" i="6"/>
  <c r="CW14" i="6"/>
  <c r="EL6" i="6"/>
  <c r="EM7" i="6"/>
  <c r="AC30" i="6"/>
  <c r="AD31" i="6"/>
  <c r="AW25" i="6"/>
  <c r="AX26" i="6"/>
  <c r="ES6" i="6"/>
  <c r="ER5" i="6"/>
  <c r="CK15" i="6"/>
  <c r="CL16" i="6"/>
  <c r="DC13" i="6"/>
  <c r="DB12" i="6"/>
  <c r="DU10" i="6"/>
  <c r="DT9" i="6"/>
  <c r="AT27" i="6"/>
  <c r="AS26" i="6"/>
  <c r="BV20" i="6"/>
  <c r="BU19" i="6"/>
  <c r="FK3" i="6"/>
  <c r="FJ2" i="6"/>
  <c r="FK2" i="6" s="1"/>
  <c r="QC97" i="6"/>
  <c r="QC95" i="6"/>
  <c r="QC93" i="6"/>
  <c r="QC96" i="6"/>
  <c r="QC94" i="6"/>
  <c r="QI2" i="6"/>
  <c r="QF2" i="6"/>
  <c r="QG2" i="6" s="1"/>
  <c r="AL29" i="6"/>
  <c r="AK28" i="6"/>
  <c r="AH30" i="6"/>
  <c r="AG29" i="6"/>
  <c r="EY5" i="6"/>
  <c r="EX4" i="6"/>
  <c r="AP28" i="6"/>
  <c r="AO27" i="6"/>
  <c r="I35" i="6"/>
  <c r="J36" i="6"/>
  <c r="Q33" i="6"/>
  <c r="R34" i="6"/>
  <c r="DN10" i="6"/>
  <c r="DO11" i="6"/>
  <c r="CH17" i="6"/>
  <c r="CG16" i="6"/>
  <c r="FD3" i="6"/>
  <c r="FE4" i="6"/>
  <c r="DI12" i="6"/>
  <c r="DH11" i="6"/>
  <c r="BR21" i="6"/>
  <c r="BQ20" i="6"/>
  <c r="CQ15" i="6"/>
  <c r="CP14" i="6"/>
  <c r="V33" i="6"/>
  <c r="U32" i="6"/>
  <c r="BA24" i="6"/>
  <c r="BB25" i="6"/>
  <c r="BY18" i="6"/>
  <c r="BZ19" i="6"/>
  <c r="BJ23" i="6"/>
  <c r="BI22" i="6"/>
  <c r="Z32" i="6"/>
  <c r="Y31" i="6"/>
  <c r="B128" i="1"/>
  <c r="J38" i="1"/>
  <c r="F39" i="1"/>
  <c r="V36" i="1"/>
  <c r="CQ18" i="1"/>
  <c r="CW13" i="8" l="1"/>
  <c r="CV12" i="8"/>
  <c r="DT8" i="8"/>
  <c r="DU9" i="8"/>
  <c r="DI11" i="8"/>
  <c r="DH10" i="8"/>
  <c r="DZ7" i="8"/>
  <c r="EA8" i="8"/>
  <c r="F36" i="8"/>
  <c r="E35" i="8"/>
  <c r="M33" i="8"/>
  <c r="N34" i="8"/>
  <c r="EX3" i="8"/>
  <c r="EY4" i="8"/>
  <c r="DN9" i="9"/>
  <c r="DO10" i="9"/>
  <c r="EL5" i="7"/>
  <c r="EM6" i="7"/>
  <c r="FD2" i="7"/>
  <c r="FE2" i="7" s="1"/>
  <c r="FE3" i="7"/>
  <c r="DN9" i="7"/>
  <c r="DO10" i="7"/>
  <c r="DC12" i="9"/>
  <c r="DB11" i="9"/>
  <c r="DU9" i="7"/>
  <c r="DT8" i="7"/>
  <c r="EA8" i="9"/>
  <c r="DZ7" i="9"/>
  <c r="J35" i="7"/>
  <c r="I34" i="7"/>
  <c r="EA8" i="7"/>
  <c r="DZ7" i="7"/>
  <c r="DH10" i="7"/>
  <c r="DI11" i="7"/>
  <c r="EX3" i="9"/>
  <c r="EY4" i="9"/>
  <c r="DU9" i="9"/>
  <c r="DT8" i="9"/>
  <c r="ES5" i="7"/>
  <c r="ER4" i="7"/>
  <c r="E35" i="7"/>
  <c r="F36" i="7"/>
  <c r="DB11" i="7"/>
  <c r="DC12" i="7"/>
  <c r="EX3" i="7"/>
  <c r="EY4" i="7"/>
  <c r="DH10" i="9"/>
  <c r="DI11" i="9"/>
  <c r="EG7" i="9"/>
  <c r="EF6" i="9"/>
  <c r="J35" i="9"/>
  <c r="I34" i="9"/>
  <c r="M33" i="7"/>
  <c r="N34" i="7"/>
  <c r="F36" i="9"/>
  <c r="E35" i="9"/>
  <c r="N34" i="9"/>
  <c r="M33" i="9"/>
  <c r="CV12" i="9"/>
  <c r="CW13" i="9"/>
  <c r="EM6" i="9"/>
  <c r="EL5" i="9"/>
  <c r="FE3" i="9"/>
  <c r="FD2" i="9"/>
  <c r="FE2" i="9" s="1"/>
  <c r="DC11" i="8"/>
  <c r="DB10" i="8"/>
  <c r="CW13" i="7"/>
  <c r="CV12" i="7"/>
  <c r="BF32" i="9"/>
  <c r="BE31" i="9"/>
  <c r="BQ31" i="9"/>
  <c r="BR32" i="9"/>
  <c r="BY31" i="9"/>
  <c r="BZ32" i="9"/>
  <c r="CE101" i="9"/>
  <c r="CE107" i="9" s="1"/>
  <c r="CD32" i="9"/>
  <c r="CA94" i="9" s="1"/>
  <c r="U102" i="9" s="1"/>
  <c r="U108" i="9" s="1"/>
  <c r="CC31" i="9"/>
  <c r="U31" i="9"/>
  <c r="V32" i="9"/>
  <c r="CG31" i="9"/>
  <c r="CH32" i="9"/>
  <c r="BA31" i="9"/>
  <c r="BB32" i="9"/>
  <c r="AX32" i="9"/>
  <c r="AW31" i="9"/>
  <c r="Z32" i="9"/>
  <c r="Y31" i="9"/>
  <c r="AC31" i="9"/>
  <c r="AD32" i="9"/>
  <c r="CP30" i="9"/>
  <c r="CQ31" i="9"/>
  <c r="CE105" i="9"/>
  <c r="CE111" i="9" s="1"/>
  <c r="B122" i="9"/>
  <c r="C122" i="9"/>
  <c r="BV32" i="9"/>
  <c r="BU31" i="9"/>
  <c r="ES3" i="9"/>
  <c r="ER2" i="9"/>
  <c r="ES2" i="9" s="1"/>
  <c r="BI31" i="9"/>
  <c r="BJ32" i="9"/>
  <c r="AP32" i="9"/>
  <c r="AM93" i="9" s="1"/>
  <c r="K101" i="9" s="1"/>
  <c r="K107" i="9" s="1"/>
  <c r="AO31" i="9"/>
  <c r="QO2" i="9"/>
  <c r="QR2" i="9" s="1"/>
  <c r="QS2" i="9" s="1"/>
  <c r="QL2" i="9"/>
  <c r="QM2" i="9" s="1"/>
  <c r="CE102" i="9"/>
  <c r="CE108" i="9" s="1"/>
  <c r="CL32" i="9"/>
  <c r="CK31" i="9"/>
  <c r="BN32" i="9"/>
  <c r="BM31" i="9"/>
  <c r="AK31" i="9"/>
  <c r="AL32" i="9"/>
  <c r="AH32" i="9"/>
  <c r="AG31" i="9"/>
  <c r="R32" i="9"/>
  <c r="Q31" i="9"/>
  <c r="AS31" i="9"/>
  <c r="AT32" i="9"/>
  <c r="CE103" i="9"/>
  <c r="CE109" i="9" s="1"/>
  <c r="C120" i="9"/>
  <c r="B120" i="9"/>
  <c r="CE104" i="9"/>
  <c r="CE110" i="9" s="1"/>
  <c r="C121" i="9"/>
  <c r="B121" i="9"/>
  <c r="I32" i="8"/>
  <c r="J33" i="8"/>
  <c r="AD31" i="8"/>
  <c r="AC30" i="8"/>
  <c r="AG30" i="8"/>
  <c r="AH31" i="8"/>
  <c r="Q30" i="8"/>
  <c r="R31" i="8"/>
  <c r="Y30" i="8"/>
  <c r="Z31" i="8"/>
  <c r="QC97" i="8"/>
  <c r="QC95" i="8"/>
  <c r="QC93" i="8"/>
  <c r="QC96" i="8"/>
  <c r="QC94" i="8"/>
  <c r="QI2" i="8"/>
  <c r="QF2" i="8"/>
  <c r="QG2" i="8" s="1"/>
  <c r="CH31" i="8"/>
  <c r="CE94" i="8" s="1"/>
  <c r="V102" i="8" s="1"/>
  <c r="V108" i="8" s="1"/>
  <c r="CG30" i="8"/>
  <c r="V31" i="8"/>
  <c r="U30" i="8"/>
  <c r="BZ31" i="8"/>
  <c r="BY30" i="8"/>
  <c r="CK30" i="8"/>
  <c r="CL31" i="8"/>
  <c r="BU30" i="8"/>
  <c r="BV31" i="8"/>
  <c r="EF4" i="8"/>
  <c r="EG5" i="8"/>
  <c r="EM4" i="8"/>
  <c r="EL3" i="8"/>
  <c r="AW30" i="8"/>
  <c r="AX31" i="8"/>
  <c r="ES3" i="8"/>
  <c r="ER2" i="8"/>
  <c r="ES2" i="8" s="1"/>
  <c r="BB31" i="8"/>
  <c r="BA30" i="8"/>
  <c r="DO7" i="8"/>
  <c r="DN6" i="8"/>
  <c r="BE30" i="8"/>
  <c r="BF31" i="8"/>
  <c r="BM30" i="8"/>
  <c r="BN31" i="8"/>
  <c r="AT31" i="8"/>
  <c r="AQ93" i="8" s="1"/>
  <c r="AS30" i="8"/>
  <c r="AO30" i="8"/>
  <c r="AP31" i="8"/>
  <c r="CC30" i="8"/>
  <c r="CD31" i="8"/>
  <c r="CQ30" i="8"/>
  <c r="CP29" i="8"/>
  <c r="AL31" i="8"/>
  <c r="AK30" i="8"/>
  <c r="BJ31" i="8"/>
  <c r="BI30" i="8"/>
  <c r="BR31" i="8"/>
  <c r="BQ30" i="8"/>
  <c r="BM31" i="7"/>
  <c r="BN32" i="7"/>
  <c r="Q31" i="7"/>
  <c r="R32" i="7"/>
  <c r="CK31" i="7"/>
  <c r="CL32" i="7"/>
  <c r="BE31" i="7"/>
  <c r="BF32" i="7"/>
  <c r="BR32" i="7"/>
  <c r="BQ31" i="7"/>
  <c r="BZ32" i="7"/>
  <c r="BY31" i="7"/>
  <c r="AL32" i="7"/>
  <c r="AK31" i="7"/>
  <c r="CQ31" i="7"/>
  <c r="CP30" i="7"/>
  <c r="V32" i="7"/>
  <c r="U31" i="7"/>
  <c r="BB32" i="7"/>
  <c r="BA31" i="7"/>
  <c r="Y31" i="7"/>
  <c r="Z32" i="7"/>
  <c r="CC31" i="7"/>
  <c r="CD32" i="7"/>
  <c r="CA94" i="7" s="1"/>
  <c r="U102" i="7" s="1"/>
  <c r="U108" i="7" s="1"/>
  <c r="QC96" i="7"/>
  <c r="QC97" i="7"/>
  <c r="QC95" i="7"/>
  <c r="QC94" i="7"/>
  <c r="QC93" i="7"/>
  <c r="QI2" i="7"/>
  <c r="QF2" i="7"/>
  <c r="QG2" i="7" s="1"/>
  <c r="CH32" i="7"/>
  <c r="CG31" i="7"/>
  <c r="EF5" i="7"/>
  <c r="EG6" i="7"/>
  <c r="AW31" i="7"/>
  <c r="AX32" i="7"/>
  <c r="AG31" i="7"/>
  <c r="AH32" i="7"/>
  <c r="AO31" i="7"/>
  <c r="AP32" i="7"/>
  <c r="AM93" i="7" s="1"/>
  <c r="K101" i="7" s="1"/>
  <c r="K107" i="7" s="1"/>
  <c r="BU31" i="7"/>
  <c r="BV32" i="7"/>
  <c r="BJ32" i="7"/>
  <c r="BI31" i="7"/>
  <c r="AT32" i="7"/>
  <c r="AS31" i="7"/>
  <c r="AD32" i="7"/>
  <c r="AC31" i="7"/>
  <c r="BZ18" i="6"/>
  <c r="BY17" i="6"/>
  <c r="FE3" i="6"/>
  <c r="FD2" i="6"/>
  <c r="FE2" i="6" s="1"/>
  <c r="DO10" i="6"/>
  <c r="DN9" i="6"/>
  <c r="J35" i="6"/>
  <c r="I34" i="6"/>
  <c r="CE104" i="6"/>
  <c r="CE110" i="6" s="1"/>
  <c r="C121" i="6"/>
  <c r="B121" i="6"/>
  <c r="AT26" i="6"/>
  <c r="AS25" i="6"/>
  <c r="DC12" i="6"/>
  <c r="DB11" i="6"/>
  <c r="ES5" i="6"/>
  <c r="ER4" i="6"/>
  <c r="BM20" i="6"/>
  <c r="BN21" i="6"/>
  <c r="BF23" i="6"/>
  <c r="BE22" i="6"/>
  <c r="BJ22" i="6"/>
  <c r="BI21" i="6"/>
  <c r="CP13" i="6"/>
  <c r="CQ14" i="6"/>
  <c r="DH10" i="6"/>
  <c r="DI11" i="6"/>
  <c r="CH16" i="6"/>
  <c r="CG15" i="6"/>
  <c r="AO26" i="6"/>
  <c r="AP27" i="6"/>
  <c r="AH29" i="6"/>
  <c r="AG28" i="6"/>
  <c r="CE101" i="6"/>
  <c r="CE107" i="6" s="1"/>
  <c r="C118" i="6"/>
  <c r="B118" i="6"/>
  <c r="AD30" i="6"/>
  <c r="AC29" i="6"/>
  <c r="CW13" i="6"/>
  <c r="CV12" i="6"/>
  <c r="EF6" i="6"/>
  <c r="EG7" i="6"/>
  <c r="BA23" i="6"/>
  <c r="BB24" i="6"/>
  <c r="Q32" i="6"/>
  <c r="R33" i="6"/>
  <c r="QO2" i="6"/>
  <c r="QR2" i="6" s="1"/>
  <c r="QS2" i="6" s="1"/>
  <c r="QL2" i="6"/>
  <c r="QM2" i="6" s="1"/>
  <c r="CE103" i="6"/>
  <c r="CE109" i="6" s="1"/>
  <c r="C120" i="6"/>
  <c r="B120" i="6"/>
  <c r="BV19" i="6"/>
  <c r="BU18" i="6"/>
  <c r="DU9" i="6"/>
  <c r="DT8" i="6"/>
  <c r="N34" i="6"/>
  <c r="M33" i="6"/>
  <c r="DZ7" i="6"/>
  <c r="EA8" i="6"/>
  <c r="Z31" i="6"/>
  <c r="Y30" i="6"/>
  <c r="U31" i="6"/>
  <c r="V32" i="6"/>
  <c r="BQ19" i="6"/>
  <c r="BR20" i="6"/>
  <c r="EX3" i="6"/>
  <c r="EY4" i="6"/>
  <c r="AK27" i="6"/>
  <c r="AL28" i="6"/>
  <c r="CE102" i="6"/>
  <c r="CE108" i="6" s="1"/>
  <c r="C119" i="6"/>
  <c r="B119" i="6"/>
  <c r="CE105" i="6"/>
  <c r="CE111" i="6" s="1"/>
  <c r="C122" i="6"/>
  <c r="B122" i="6"/>
  <c r="D122" i="6" s="1"/>
  <c r="E122" i="6" s="1"/>
  <c r="K11" i="5" s="1"/>
  <c r="CL15" i="6"/>
  <c r="CK14" i="6"/>
  <c r="AX25" i="6"/>
  <c r="AW24" i="6"/>
  <c r="EM6" i="6"/>
  <c r="EL5" i="6"/>
  <c r="CC16" i="6"/>
  <c r="CD17" i="6"/>
  <c r="F36" i="6"/>
  <c r="E35" i="6"/>
  <c r="C128" i="1"/>
  <c r="J37" i="1"/>
  <c r="F38" i="1"/>
  <c r="V35" i="1"/>
  <c r="C118" i="1"/>
  <c r="B118" i="1"/>
  <c r="CQ17" i="1"/>
  <c r="D120" i="6" l="1"/>
  <c r="E120" i="6" s="1"/>
  <c r="K13" i="5" s="1"/>
  <c r="D121" i="6"/>
  <c r="E121" i="6" s="1"/>
  <c r="K12" i="5" s="1"/>
  <c r="N33" i="8"/>
  <c r="M32" i="8"/>
  <c r="EA7" i="8"/>
  <c r="DZ6" i="8"/>
  <c r="DU8" i="8"/>
  <c r="DT7" i="8"/>
  <c r="E34" i="8"/>
  <c r="F35" i="8"/>
  <c r="DI10" i="8"/>
  <c r="DH9" i="8"/>
  <c r="CV11" i="8"/>
  <c r="CW12" i="8"/>
  <c r="EY3" i="8"/>
  <c r="EX2" i="8"/>
  <c r="EY2" i="8" s="1"/>
  <c r="N33" i="9"/>
  <c r="M32" i="9"/>
  <c r="D121" i="9"/>
  <c r="E121" i="9" s="1"/>
  <c r="N12" i="5" s="1"/>
  <c r="N33" i="7"/>
  <c r="M32" i="7"/>
  <c r="EX2" i="7"/>
  <c r="EY2" i="7" s="1"/>
  <c r="EY3" i="7"/>
  <c r="E34" i="7"/>
  <c r="F35" i="7"/>
  <c r="DI10" i="7"/>
  <c r="DH9" i="7"/>
  <c r="DO9" i="7"/>
  <c r="DN8" i="7"/>
  <c r="EM5" i="7"/>
  <c r="EL4" i="7"/>
  <c r="EM5" i="9"/>
  <c r="EL4" i="9"/>
  <c r="EF5" i="9"/>
  <c r="EG6" i="9"/>
  <c r="DU8" i="9"/>
  <c r="DT7" i="9"/>
  <c r="J34" i="7"/>
  <c r="I33" i="7"/>
  <c r="DT7" i="7"/>
  <c r="DU8" i="7"/>
  <c r="CV11" i="7"/>
  <c r="CW12" i="7"/>
  <c r="E34" i="9"/>
  <c r="F35" i="9"/>
  <c r="I33" i="9"/>
  <c r="J34" i="9"/>
  <c r="ER3" i="7"/>
  <c r="ES4" i="7"/>
  <c r="DZ6" i="7"/>
  <c r="EA7" i="7"/>
  <c r="DZ6" i="9"/>
  <c r="EA7" i="9"/>
  <c r="DB10" i="9"/>
  <c r="DC11" i="9"/>
  <c r="DC10" i="8"/>
  <c r="DB9" i="8"/>
  <c r="CV11" i="9"/>
  <c r="CW12" i="9"/>
  <c r="DH9" i="9"/>
  <c r="DI10" i="9"/>
  <c r="DB10" i="7"/>
  <c r="DC11" i="7"/>
  <c r="EX2" i="9"/>
  <c r="EY2" i="9" s="1"/>
  <c r="EY3" i="9"/>
  <c r="DN8" i="9"/>
  <c r="DO9" i="9"/>
  <c r="AH31" i="9"/>
  <c r="AG30" i="9"/>
  <c r="BI30" i="9"/>
  <c r="BJ31" i="9"/>
  <c r="AD31" i="9"/>
  <c r="AC30" i="9"/>
  <c r="CH31" i="9"/>
  <c r="CE94" i="9" s="1"/>
  <c r="CG30" i="9"/>
  <c r="V31" i="9"/>
  <c r="U30" i="9"/>
  <c r="AW30" i="9"/>
  <c r="AX31" i="9"/>
  <c r="R31" i="9"/>
  <c r="Q30" i="9"/>
  <c r="CK30" i="9"/>
  <c r="CL31" i="9"/>
  <c r="D122" i="9"/>
  <c r="E122" i="9" s="1"/>
  <c r="N11" i="5" s="1"/>
  <c r="Y30" i="9"/>
  <c r="Z31" i="9"/>
  <c r="CC30" i="9"/>
  <c r="CD31" i="9"/>
  <c r="BQ30" i="9"/>
  <c r="BR31" i="9"/>
  <c r="BM30" i="9"/>
  <c r="BN31" i="9"/>
  <c r="BY30" i="9"/>
  <c r="BZ31" i="9"/>
  <c r="D120" i="9"/>
  <c r="E120" i="9" s="1"/>
  <c r="N13" i="5" s="1"/>
  <c r="AS30" i="9"/>
  <c r="AT31" i="9"/>
  <c r="AQ93" i="9" s="1"/>
  <c r="L101" i="9" s="1"/>
  <c r="L107" i="9" s="1"/>
  <c r="AK30" i="9"/>
  <c r="AL31" i="9"/>
  <c r="AP31" i="9"/>
  <c r="AO30" i="9"/>
  <c r="BV31" i="9"/>
  <c r="BU30" i="9"/>
  <c r="CQ30" i="9"/>
  <c r="CP29" i="9"/>
  <c r="BB31" i="9"/>
  <c r="BA30" i="9"/>
  <c r="BE30" i="9"/>
  <c r="BF31" i="9"/>
  <c r="J32" i="8"/>
  <c r="I31" i="8"/>
  <c r="AX30" i="8"/>
  <c r="AU93" i="8" s="1"/>
  <c r="M101" i="8" s="1"/>
  <c r="M107" i="8" s="1"/>
  <c r="AW29" i="8"/>
  <c r="BV30" i="8"/>
  <c r="BU29" i="8"/>
  <c r="BQ29" i="8"/>
  <c r="BR30" i="8"/>
  <c r="AK29" i="8"/>
  <c r="AL30" i="8"/>
  <c r="AS29" i="8"/>
  <c r="AT30" i="8"/>
  <c r="DO6" i="8"/>
  <c r="DN5" i="8"/>
  <c r="EM3" i="8"/>
  <c r="EL2" i="8"/>
  <c r="EM2" i="8" s="1"/>
  <c r="U29" i="8"/>
  <c r="V30" i="8"/>
  <c r="CE101" i="8"/>
  <c r="CE107" i="8" s="1"/>
  <c r="Z30" i="8"/>
  <c r="Y29" i="8"/>
  <c r="AH30" i="8"/>
  <c r="AG29" i="8"/>
  <c r="BN30" i="8"/>
  <c r="BM29" i="8"/>
  <c r="AP30" i="8"/>
  <c r="AO29" i="8"/>
  <c r="L101" i="8"/>
  <c r="L107" i="8" s="1"/>
  <c r="BF30" i="8"/>
  <c r="BE29" i="8"/>
  <c r="EG4" i="8"/>
  <c r="EF3" i="8"/>
  <c r="CL30" i="8"/>
  <c r="CI94" i="8" s="1"/>
  <c r="W102" i="8" s="1"/>
  <c r="W108" i="8" s="1"/>
  <c r="CK29" i="8"/>
  <c r="QO2" i="8"/>
  <c r="QR2" i="8" s="1"/>
  <c r="QS2" i="8" s="1"/>
  <c r="QL2" i="8"/>
  <c r="QM2" i="8" s="1"/>
  <c r="CE103" i="8"/>
  <c r="CE109" i="8" s="1"/>
  <c r="B120" i="8"/>
  <c r="C120" i="8"/>
  <c r="AC29" i="8"/>
  <c r="AD30" i="8"/>
  <c r="CD30" i="8"/>
  <c r="CC29" i="8"/>
  <c r="CE104" i="8"/>
  <c r="CE110" i="8" s="1"/>
  <c r="B121" i="8"/>
  <c r="C121" i="8"/>
  <c r="BI29" i="8"/>
  <c r="BJ30" i="8"/>
  <c r="CP28" i="8"/>
  <c r="CQ29" i="8"/>
  <c r="CM94" i="8" s="1"/>
  <c r="X102" i="8" s="1"/>
  <c r="X108" i="8" s="1"/>
  <c r="BA29" i="8"/>
  <c r="BB30" i="8"/>
  <c r="BY29" i="8"/>
  <c r="BZ30" i="8"/>
  <c r="CG29" i="8"/>
  <c r="CH30" i="8"/>
  <c r="CE102" i="8"/>
  <c r="CE108" i="8" s="1"/>
  <c r="CE105" i="8"/>
  <c r="CE111" i="8" s="1"/>
  <c r="C122" i="8"/>
  <c r="B122" i="8"/>
  <c r="R30" i="8"/>
  <c r="Q29" i="8"/>
  <c r="CH31" i="7"/>
  <c r="CE94" i="7" s="1"/>
  <c r="V102" i="7" s="1"/>
  <c r="V108" i="7" s="1"/>
  <c r="CG30" i="7"/>
  <c r="CE104" i="7"/>
  <c r="CE110" i="7" s="1"/>
  <c r="C121" i="7"/>
  <c r="B121" i="7"/>
  <c r="AP31" i="7"/>
  <c r="AO30" i="7"/>
  <c r="AX31" i="7"/>
  <c r="AW30" i="7"/>
  <c r="AK30" i="7"/>
  <c r="AL31" i="7"/>
  <c r="AC30" i="7"/>
  <c r="AD31" i="7"/>
  <c r="CE103" i="7"/>
  <c r="CE109" i="7" s="1"/>
  <c r="B120" i="7"/>
  <c r="C120" i="7"/>
  <c r="CD31" i="7"/>
  <c r="CC30" i="7"/>
  <c r="BF31" i="7"/>
  <c r="BE30" i="7"/>
  <c r="R31" i="7"/>
  <c r="Q30" i="7"/>
  <c r="BN31" i="7"/>
  <c r="BM30" i="7"/>
  <c r="AT31" i="7"/>
  <c r="AQ93" i="7" s="1"/>
  <c r="L101" i="7" s="1"/>
  <c r="L107" i="7" s="1"/>
  <c r="AS30" i="7"/>
  <c r="BI30" i="7"/>
  <c r="BJ31" i="7"/>
  <c r="CE101" i="7"/>
  <c r="CE107" i="7" s="1"/>
  <c r="Z31" i="7"/>
  <c r="Y30" i="7"/>
  <c r="AH31" i="7"/>
  <c r="AG30" i="7"/>
  <c r="EG5" i="7"/>
  <c r="EF4" i="7"/>
  <c r="CE102" i="7"/>
  <c r="CE108" i="7" s="1"/>
  <c r="BQ30" i="7"/>
  <c r="BR31" i="7"/>
  <c r="BV31" i="7"/>
  <c r="BU30" i="7"/>
  <c r="QO2" i="7"/>
  <c r="QR2" i="7" s="1"/>
  <c r="QS2" i="7" s="1"/>
  <c r="QL2" i="7"/>
  <c r="QM2" i="7" s="1"/>
  <c r="CE105" i="7"/>
  <c r="CE111" i="7" s="1"/>
  <c r="C122" i="7"/>
  <c r="B122" i="7"/>
  <c r="BB31" i="7"/>
  <c r="BA30" i="7"/>
  <c r="V31" i="7"/>
  <c r="U30" i="7"/>
  <c r="CQ30" i="7"/>
  <c r="CP29" i="7"/>
  <c r="BZ31" i="7"/>
  <c r="BY30" i="7"/>
  <c r="CL31" i="7"/>
  <c r="CK30" i="7"/>
  <c r="D119" i="6"/>
  <c r="E119" i="6" s="1"/>
  <c r="K14" i="5" s="1"/>
  <c r="AL27" i="6"/>
  <c r="AK26" i="6"/>
  <c r="BQ18" i="6"/>
  <c r="BR19" i="6"/>
  <c r="CW12" i="6"/>
  <c r="CV11" i="6"/>
  <c r="D118" i="6"/>
  <c r="E118" i="6" s="1"/>
  <c r="K15" i="5" s="1"/>
  <c r="CP12" i="6"/>
  <c r="CQ13" i="6"/>
  <c r="I33" i="6"/>
  <c r="J34" i="6"/>
  <c r="DT7" i="6"/>
  <c r="DU8" i="6"/>
  <c r="BB23" i="6"/>
  <c r="BA22" i="6"/>
  <c r="BJ21" i="6"/>
  <c r="BI20" i="6"/>
  <c r="DB10" i="6"/>
  <c r="DC11" i="6"/>
  <c r="EY3" i="6"/>
  <c r="EX2" i="6"/>
  <c r="EY2" i="6" s="1"/>
  <c r="U30" i="6"/>
  <c r="V31" i="6"/>
  <c r="DZ6" i="6"/>
  <c r="EA7" i="6"/>
  <c r="AD29" i="6"/>
  <c r="AC28" i="6"/>
  <c r="AO25" i="6"/>
  <c r="AP26" i="6"/>
  <c r="DI10" i="6"/>
  <c r="DH9" i="6"/>
  <c r="BN20" i="6"/>
  <c r="BM19" i="6"/>
  <c r="DO9" i="6"/>
  <c r="DN8" i="6"/>
  <c r="BZ17" i="6"/>
  <c r="BY16" i="6"/>
  <c r="AX24" i="6"/>
  <c r="AW23" i="6"/>
  <c r="CC15" i="6"/>
  <c r="CD16" i="6"/>
  <c r="F35" i="6"/>
  <c r="E34" i="6"/>
  <c r="EM5" i="6"/>
  <c r="EL4" i="6"/>
  <c r="CL14" i="6"/>
  <c r="CK13" i="6"/>
  <c r="Z30" i="6"/>
  <c r="Y29" i="6"/>
  <c r="N33" i="6"/>
  <c r="M32" i="6"/>
  <c r="BU17" i="6"/>
  <c r="BV18" i="6"/>
  <c r="R32" i="6"/>
  <c r="Q31" i="6"/>
  <c r="EG6" i="6"/>
  <c r="EF5" i="6"/>
  <c r="AH28" i="6"/>
  <c r="AG27" i="6"/>
  <c r="CG14" i="6"/>
  <c r="CH15" i="6"/>
  <c r="BF22" i="6"/>
  <c r="BE21" i="6"/>
  <c r="ER3" i="6"/>
  <c r="ES4" i="6"/>
  <c r="AS24" i="6"/>
  <c r="AT25" i="6"/>
  <c r="D15" i="5"/>
  <c r="J36" i="1"/>
  <c r="F37" i="1"/>
  <c r="V34" i="1"/>
  <c r="D118" i="1"/>
  <c r="E118" i="1" s="1"/>
  <c r="J15" i="5" s="1"/>
  <c r="CQ16" i="1"/>
  <c r="D122" i="8" l="1"/>
  <c r="B119" i="8"/>
  <c r="CW11" i="8"/>
  <c r="CV10" i="8"/>
  <c r="E33" i="8"/>
  <c r="F34" i="8"/>
  <c r="DH8" i="8"/>
  <c r="DI9" i="8"/>
  <c r="DU7" i="8"/>
  <c r="DT6" i="8"/>
  <c r="N32" i="8"/>
  <c r="M31" i="8"/>
  <c r="DZ5" i="8"/>
  <c r="EA6" i="8"/>
  <c r="DH8" i="9"/>
  <c r="DI9" i="9"/>
  <c r="EA6" i="9"/>
  <c r="DZ5" i="9"/>
  <c r="ES3" i="7"/>
  <c r="ER2" i="7"/>
  <c r="ES2" i="7" s="1"/>
  <c r="F34" i="9"/>
  <c r="E33" i="9"/>
  <c r="DU7" i="7"/>
  <c r="DT6" i="7"/>
  <c r="F34" i="7"/>
  <c r="E33" i="7"/>
  <c r="I32" i="7"/>
  <c r="J33" i="7"/>
  <c r="EL3" i="7"/>
  <c r="EM4" i="7"/>
  <c r="DH8" i="7"/>
  <c r="DI9" i="7"/>
  <c r="DO8" i="9"/>
  <c r="DN7" i="9"/>
  <c r="DB9" i="7"/>
  <c r="DC10" i="7"/>
  <c r="CW11" i="9"/>
  <c r="CV10" i="9"/>
  <c r="DC10" i="9"/>
  <c r="DB9" i="9"/>
  <c r="EA6" i="7"/>
  <c r="DZ5" i="7"/>
  <c r="I32" i="9"/>
  <c r="J33" i="9"/>
  <c r="CW11" i="7"/>
  <c r="CV10" i="7"/>
  <c r="EF4" i="9"/>
  <c r="EG5" i="9"/>
  <c r="M31" i="9"/>
  <c r="N32" i="9"/>
  <c r="DB8" i="8"/>
  <c r="DC9" i="8"/>
  <c r="DT6" i="9"/>
  <c r="DU7" i="9"/>
  <c r="EM4" i="9"/>
  <c r="EL3" i="9"/>
  <c r="DN7" i="7"/>
  <c r="DO8" i="7"/>
  <c r="M31" i="7"/>
  <c r="N32" i="7"/>
  <c r="B129" i="8"/>
  <c r="C129" i="8" s="1"/>
  <c r="G14" i="5" s="1"/>
  <c r="AO29" i="9"/>
  <c r="AP30" i="9"/>
  <c r="BM29" i="9"/>
  <c r="BN30" i="9"/>
  <c r="Y29" i="9"/>
  <c r="Z30" i="9"/>
  <c r="AT30" i="9"/>
  <c r="AS29" i="9"/>
  <c r="CK29" i="9"/>
  <c r="CL30" i="9"/>
  <c r="CI94" i="9" s="1"/>
  <c r="W102" i="9" s="1"/>
  <c r="W108" i="9" s="1"/>
  <c r="CH30" i="9"/>
  <c r="CG29" i="9"/>
  <c r="BJ30" i="9"/>
  <c r="BI29" i="9"/>
  <c r="BB30" i="9"/>
  <c r="BA29" i="9"/>
  <c r="BU29" i="9"/>
  <c r="BV30" i="9"/>
  <c r="BR30" i="9"/>
  <c r="BQ29" i="9"/>
  <c r="V102" i="9"/>
  <c r="V108" i="9" s="1"/>
  <c r="AG29" i="9"/>
  <c r="AH30" i="9"/>
  <c r="CQ29" i="9"/>
  <c r="CM94" i="9" s="1"/>
  <c r="X102" i="9" s="1"/>
  <c r="X108" i="9" s="1"/>
  <c r="CP28" i="9"/>
  <c r="BZ30" i="9"/>
  <c r="BY29" i="9"/>
  <c r="CC29" i="9"/>
  <c r="CD30" i="9"/>
  <c r="Q29" i="9"/>
  <c r="R30" i="9"/>
  <c r="BE29" i="9"/>
  <c r="BF30" i="9"/>
  <c r="AL30" i="9"/>
  <c r="AK29" i="9"/>
  <c r="AW29" i="9"/>
  <c r="AX30" i="9"/>
  <c r="AU93" i="9" s="1"/>
  <c r="M101" i="9" s="1"/>
  <c r="M107" i="9" s="1"/>
  <c r="V30" i="9"/>
  <c r="U29" i="9"/>
  <c r="AD30" i="9"/>
  <c r="AC29" i="9"/>
  <c r="D120" i="8"/>
  <c r="E120" i="8" s="1"/>
  <c r="M13" i="5" s="1"/>
  <c r="I30" i="8"/>
  <c r="J31" i="8"/>
  <c r="E122" i="8"/>
  <c r="M11" i="5" s="1"/>
  <c r="DN4" i="8"/>
  <c r="DO5" i="8"/>
  <c r="AX29" i="8"/>
  <c r="AW28" i="8"/>
  <c r="C119" i="8"/>
  <c r="D119" i="8" s="1"/>
  <c r="E119" i="8" s="1"/>
  <c r="M14" i="5" s="1"/>
  <c r="CG28" i="8"/>
  <c r="CH29" i="8"/>
  <c r="BA28" i="8"/>
  <c r="BB29" i="8"/>
  <c r="AY93" i="8" s="1"/>
  <c r="BI28" i="8"/>
  <c r="BJ29" i="8"/>
  <c r="CD29" i="8"/>
  <c r="CC28" i="8"/>
  <c r="BQ28" i="8"/>
  <c r="BR29" i="8"/>
  <c r="R29" i="8"/>
  <c r="Q28" i="8"/>
  <c r="AC28" i="8"/>
  <c r="AD29" i="8"/>
  <c r="CL29" i="8"/>
  <c r="CK28" i="8"/>
  <c r="AP29" i="8"/>
  <c r="AO28" i="8"/>
  <c r="AH29" i="8"/>
  <c r="AG28" i="8"/>
  <c r="EG3" i="8"/>
  <c r="EF2" i="8"/>
  <c r="EG2" i="8" s="1"/>
  <c r="BN29" i="8"/>
  <c r="BM28" i="8"/>
  <c r="Z29" i="8"/>
  <c r="Y28" i="8"/>
  <c r="BV29" i="8"/>
  <c r="BU28" i="8"/>
  <c r="BF29" i="8"/>
  <c r="BE28" i="8"/>
  <c r="BY28" i="8"/>
  <c r="BZ29" i="8"/>
  <c r="CP27" i="8"/>
  <c r="CQ28" i="8"/>
  <c r="D121" i="8"/>
  <c r="E121" i="8" s="1"/>
  <c r="M12" i="5" s="1"/>
  <c r="U28" i="8"/>
  <c r="V29" i="8"/>
  <c r="AS28" i="8"/>
  <c r="AT29" i="8"/>
  <c r="AK28" i="8"/>
  <c r="AL29" i="8"/>
  <c r="D120" i="7"/>
  <c r="E120" i="7" s="1"/>
  <c r="L13" i="5" s="1"/>
  <c r="AS29" i="7"/>
  <c r="AT30" i="7"/>
  <c r="BA29" i="7"/>
  <c r="BB30" i="7"/>
  <c r="Z30" i="7"/>
  <c r="Y29" i="7"/>
  <c r="AX30" i="7"/>
  <c r="AU93" i="7" s="1"/>
  <c r="AW29" i="7"/>
  <c r="BV30" i="7"/>
  <c r="BU29" i="7"/>
  <c r="BN30" i="7"/>
  <c r="BM29" i="7"/>
  <c r="BF30" i="7"/>
  <c r="BE29" i="7"/>
  <c r="AC29" i="7"/>
  <c r="AD30" i="7"/>
  <c r="CG29" i="7"/>
  <c r="CH30" i="7"/>
  <c r="R30" i="7"/>
  <c r="Q29" i="7"/>
  <c r="CD30" i="7"/>
  <c r="CC29" i="7"/>
  <c r="AK29" i="7"/>
  <c r="AL30" i="7"/>
  <c r="CP28" i="7"/>
  <c r="CQ29" i="7"/>
  <c r="CM94" i="7" s="1"/>
  <c r="X102" i="7" s="1"/>
  <c r="X108" i="7" s="1"/>
  <c r="EG4" i="7"/>
  <c r="EF3" i="7"/>
  <c r="CL30" i="7"/>
  <c r="CI94" i="7" s="1"/>
  <c r="CK29" i="7"/>
  <c r="BY29" i="7"/>
  <c r="BZ30" i="7"/>
  <c r="U29" i="7"/>
  <c r="V30" i="7"/>
  <c r="D122" i="7"/>
  <c r="E122" i="7" s="1"/>
  <c r="L11" i="5" s="1"/>
  <c r="BQ29" i="7"/>
  <c r="BR30" i="7"/>
  <c r="AH30" i="7"/>
  <c r="AG29" i="7"/>
  <c r="BI29" i="7"/>
  <c r="BJ30" i="7"/>
  <c r="AP30" i="7"/>
  <c r="AO29" i="7"/>
  <c r="D121" i="7"/>
  <c r="E121" i="7" s="1"/>
  <c r="L12" i="5" s="1"/>
  <c r="BE20" i="6"/>
  <c r="BF21" i="6"/>
  <c r="AG26" i="6"/>
  <c r="AH27" i="6"/>
  <c r="R31" i="6"/>
  <c r="Q30" i="6"/>
  <c r="M31" i="6"/>
  <c r="N32" i="6"/>
  <c r="CK12" i="6"/>
  <c r="CL13" i="6"/>
  <c r="F34" i="6"/>
  <c r="E33" i="6"/>
  <c r="AX23" i="6"/>
  <c r="AW22" i="6"/>
  <c r="DN7" i="6"/>
  <c r="DO8" i="6"/>
  <c r="DI9" i="6"/>
  <c r="DH8" i="6"/>
  <c r="AC27" i="6"/>
  <c r="AD28" i="6"/>
  <c r="BB22" i="6"/>
  <c r="BA21" i="6"/>
  <c r="BR18" i="6"/>
  <c r="BQ17" i="6"/>
  <c r="AS23" i="6"/>
  <c r="AT24" i="6"/>
  <c r="V30" i="6"/>
  <c r="U29" i="6"/>
  <c r="DC10" i="6"/>
  <c r="DB9" i="6"/>
  <c r="I32" i="6"/>
  <c r="J33" i="6"/>
  <c r="CV10" i="6"/>
  <c r="CW11" i="6"/>
  <c r="AL26" i="6"/>
  <c r="AK25" i="6"/>
  <c r="EG5" i="6"/>
  <c r="EF4" i="6"/>
  <c r="Z29" i="6"/>
  <c r="Y28" i="6"/>
  <c r="EL3" i="6"/>
  <c r="EM4" i="6"/>
  <c r="BZ16" i="6"/>
  <c r="BY15" i="6"/>
  <c r="BN19" i="6"/>
  <c r="BM18" i="6"/>
  <c r="BI19" i="6"/>
  <c r="BJ20" i="6"/>
  <c r="ES3" i="6"/>
  <c r="ER2" i="6"/>
  <c r="ES2" i="6" s="1"/>
  <c r="CG13" i="6"/>
  <c r="CH14" i="6"/>
  <c r="BU16" i="6"/>
  <c r="BV17" i="6"/>
  <c r="CD15" i="6"/>
  <c r="CC14" i="6"/>
  <c r="AP25" i="6"/>
  <c r="AO24" i="6"/>
  <c r="EA6" i="6"/>
  <c r="DZ5" i="6"/>
  <c r="DT6" i="6"/>
  <c r="DU7" i="6"/>
  <c r="CQ12" i="6"/>
  <c r="CP11" i="6"/>
  <c r="J35" i="1"/>
  <c r="F36" i="1"/>
  <c r="V33" i="1"/>
  <c r="CQ15" i="1"/>
  <c r="DT5" i="8" l="1"/>
  <c r="DU6" i="8"/>
  <c r="DZ4" i="8"/>
  <c r="EA5" i="8"/>
  <c r="E32" i="8"/>
  <c r="F33" i="8"/>
  <c r="M30" i="8"/>
  <c r="N31" i="8"/>
  <c r="CW10" i="8"/>
  <c r="CV9" i="8"/>
  <c r="DH7" i="8"/>
  <c r="DI8" i="8"/>
  <c r="CW10" i="7"/>
  <c r="CV9" i="7"/>
  <c r="DZ4" i="7"/>
  <c r="EA5" i="7"/>
  <c r="CW10" i="9"/>
  <c r="CV9" i="9"/>
  <c r="DN6" i="9"/>
  <c r="DO7" i="9"/>
  <c r="E32" i="7"/>
  <c r="F33" i="7"/>
  <c r="F33" i="9"/>
  <c r="E32" i="9"/>
  <c r="EA5" i="9"/>
  <c r="DZ4" i="9"/>
  <c r="DO7" i="7"/>
  <c r="DN6" i="7"/>
  <c r="DU6" i="9"/>
  <c r="DT5" i="9"/>
  <c r="M30" i="9"/>
  <c r="N31" i="9"/>
  <c r="EM3" i="7"/>
  <c r="EL2" i="7"/>
  <c r="EM2" i="7" s="1"/>
  <c r="EL2" i="9"/>
  <c r="EM2" i="9" s="1"/>
  <c r="EM3" i="9"/>
  <c r="DB8" i="9"/>
  <c r="DC9" i="9"/>
  <c r="DT5" i="7"/>
  <c r="DU6" i="7"/>
  <c r="N31" i="7"/>
  <c r="M30" i="7"/>
  <c r="DC8" i="8"/>
  <c r="DB7" i="8"/>
  <c r="EF3" i="9"/>
  <c r="EG4" i="9"/>
  <c r="I31" i="9"/>
  <c r="J32" i="9"/>
  <c r="DC9" i="7"/>
  <c r="DB8" i="7"/>
  <c r="DH7" i="7"/>
  <c r="DI8" i="7"/>
  <c r="I31" i="7"/>
  <c r="J32" i="7"/>
  <c r="DH7" i="9"/>
  <c r="DI8" i="9"/>
  <c r="BJ29" i="9"/>
  <c r="BI28" i="9"/>
  <c r="R29" i="9"/>
  <c r="Q28" i="9"/>
  <c r="AH29" i="9"/>
  <c r="AG28" i="9"/>
  <c r="BN29" i="9"/>
  <c r="BM28" i="9"/>
  <c r="AK28" i="9"/>
  <c r="AL29" i="9"/>
  <c r="BY28" i="9"/>
  <c r="BZ29" i="9"/>
  <c r="BB29" i="9"/>
  <c r="AY93" i="9" s="1"/>
  <c r="BA28" i="9"/>
  <c r="AD29" i="9"/>
  <c r="AC28" i="9"/>
  <c r="CQ28" i="9"/>
  <c r="CP27" i="9"/>
  <c r="C119" i="9"/>
  <c r="BR29" i="9"/>
  <c r="BQ28" i="9"/>
  <c r="CH29" i="9"/>
  <c r="CG28" i="9"/>
  <c r="AT29" i="9"/>
  <c r="AS28" i="9"/>
  <c r="V29" i="9"/>
  <c r="U28" i="9"/>
  <c r="AX29" i="9"/>
  <c r="AW28" i="9"/>
  <c r="BF29" i="9"/>
  <c r="BE28" i="9"/>
  <c r="CC28" i="9"/>
  <c r="CD29" i="9"/>
  <c r="B129" i="9"/>
  <c r="C129" i="9" s="1"/>
  <c r="H14" i="5" s="1"/>
  <c r="B119" i="9"/>
  <c r="D119" i="9" s="1"/>
  <c r="E119" i="9" s="1"/>
  <c r="N14" i="5" s="1"/>
  <c r="BU28" i="9"/>
  <c r="BV29" i="9"/>
  <c r="CL29" i="9"/>
  <c r="CK28" i="9"/>
  <c r="Y28" i="9"/>
  <c r="Z29" i="9"/>
  <c r="AO28" i="9"/>
  <c r="AP29" i="9"/>
  <c r="I29" i="8"/>
  <c r="J30" i="8"/>
  <c r="AD28" i="8"/>
  <c r="AC27" i="8"/>
  <c r="BJ28" i="8"/>
  <c r="BI27" i="8"/>
  <c r="Y27" i="8"/>
  <c r="Z28" i="8"/>
  <c r="Q27" i="8"/>
  <c r="R28" i="8"/>
  <c r="CC27" i="8"/>
  <c r="CD28" i="8"/>
  <c r="N101" i="8"/>
  <c r="N107" i="8" s="1"/>
  <c r="BR28" i="8"/>
  <c r="BQ27" i="8"/>
  <c r="CH28" i="8"/>
  <c r="CG27" i="8"/>
  <c r="BZ28" i="8"/>
  <c r="BY27" i="8"/>
  <c r="AG27" i="8"/>
  <c r="AH28" i="8"/>
  <c r="AL28" i="8"/>
  <c r="AK27" i="8"/>
  <c r="BB28" i="8"/>
  <c r="BA27" i="8"/>
  <c r="AW27" i="8"/>
  <c r="AX28" i="8"/>
  <c r="AT28" i="8"/>
  <c r="AS27" i="8"/>
  <c r="CK27" i="8"/>
  <c r="CL28" i="8"/>
  <c r="V28" i="8"/>
  <c r="U27" i="8"/>
  <c r="CQ27" i="8"/>
  <c r="CP26" i="8"/>
  <c r="BE27" i="8"/>
  <c r="BF28" i="8"/>
  <c r="BC93" i="8" s="1"/>
  <c r="O101" i="8" s="1"/>
  <c r="O107" i="8" s="1"/>
  <c r="BU27" i="8"/>
  <c r="BV28" i="8"/>
  <c r="BM27" i="8"/>
  <c r="BN28" i="8"/>
  <c r="AO27" i="8"/>
  <c r="AP28" i="8"/>
  <c r="DN3" i="8"/>
  <c r="DO4" i="8"/>
  <c r="CD29" i="7"/>
  <c r="CC28" i="7"/>
  <c r="BV29" i="7"/>
  <c r="BU28" i="7"/>
  <c r="AH29" i="7"/>
  <c r="AG28" i="7"/>
  <c r="CQ28" i="7"/>
  <c r="CP27" i="7"/>
  <c r="AT29" i="7"/>
  <c r="AS28" i="7"/>
  <c r="AP29" i="7"/>
  <c r="AO28" i="7"/>
  <c r="CL29" i="7"/>
  <c r="CK28" i="7"/>
  <c r="EF2" i="7"/>
  <c r="EG2" i="7" s="1"/>
  <c r="EG3" i="7"/>
  <c r="R29" i="7"/>
  <c r="Q28" i="7"/>
  <c r="BN29" i="7"/>
  <c r="BM28" i="7"/>
  <c r="AX29" i="7"/>
  <c r="AW28" i="7"/>
  <c r="Z29" i="7"/>
  <c r="Y28" i="7"/>
  <c r="BR29" i="7"/>
  <c r="BQ28" i="7"/>
  <c r="BF29" i="7"/>
  <c r="BE28" i="7"/>
  <c r="BZ29" i="7"/>
  <c r="BY28" i="7"/>
  <c r="AC28" i="7"/>
  <c r="AD29" i="7"/>
  <c r="BI28" i="7"/>
  <c r="BJ29" i="7"/>
  <c r="U28" i="7"/>
  <c r="V29" i="7"/>
  <c r="W102" i="7"/>
  <c r="W108" i="7" s="1"/>
  <c r="B129" i="7" s="1"/>
  <c r="C129" i="7" s="1"/>
  <c r="F14" i="5" s="1"/>
  <c r="C119" i="7"/>
  <c r="B119" i="7"/>
  <c r="AK28" i="7"/>
  <c r="AL29" i="7"/>
  <c r="CG28" i="7"/>
  <c r="CH29" i="7"/>
  <c r="M101" i="7"/>
  <c r="M107" i="7" s="1"/>
  <c r="BA28" i="7"/>
  <c r="BB29" i="7"/>
  <c r="AY93" i="7" s="1"/>
  <c r="DU6" i="6"/>
  <c r="DT5" i="6"/>
  <c r="CQ11" i="6"/>
  <c r="CP10" i="6"/>
  <c r="EA5" i="6"/>
  <c r="DZ4" i="6"/>
  <c r="CD14" i="6"/>
  <c r="CC13" i="6"/>
  <c r="BY14" i="6"/>
  <c r="BZ15" i="6"/>
  <c r="Z28" i="6"/>
  <c r="Y27" i="6"/>
  <c r="AK24" i="6"/>
  <c r="AL25" i="6"/>
  <c r="V29" i="6"/>
  <c r="U28" i="6"/>
  <c r="BR17" i="6"/>
  <c r="BQ16" i="6"/>
  <c r="F33" i="6"/>
  <c r="E32" i="6"/>
  <c r="CH13" i="6"/>
  <c r="CG12" i="6"/>
  <c r="BI18" i="6"/>
  <c r="BJ19" i="6"/>
  <c r="J32" i="6"/>
  <c r="I31" i="6"/>
  <c r="AD27" i="6"/>
  <c r="AC26" i="6"/>
  <c r="DN6" i="6"/>
  <c r="DO7" i="6"/>
  <c r="M30" i="6"/>
  <c r="N31" i="6"/>
  <c r="AG25" i="6"/>
  <c r="AH26" i="6"/>
  <c r="AP24" i="6"/>
  <c r="AO23" i="6"/>
  <c r="BM17" i="6"/>
  <c r="BN18" i="6"/>
  <c r="EF3" i="6"/>
  <c r="EG4" i="6"/>
  <c r="DC9" i="6"/>
  <c r="DB8" i="6"/>
  <c r="BB21" i="6"/>
  <c r="BA20" i="6"/>
  <c r="DH7" i="6"/>
  <c r="DI8" i="6"/>
  <c r="AX22" i="6"/>
  <c r="AW21" i="6"/>
  <c r="R30" i="6"/>
  <c r="Q29" i="6"/>
  <c r="BU15" i="6"/>
  <c r="BV16" i="6"/>
  <c r="EM3" i="6"/>
  <c r="EL2" i="6"/>
  <c r="EM2" i="6" s="1"/>
  <c r="CV9" i="6"/>
  <c r="CW10" i="6"/>
  <c r="AT23" i="6"/>
  <c r="AS22" i="6"/>
  <c r="CK11" i="6"/>
  <c r="CL12" i="6"/>
  <c r="BF20" i="6"/>
  <c r="BE19" i="6"/>
  <c r="J34" i="1"/>
  <c r="F35" i="1"/>
  <c r="V32" i="1"/>
  <c r="CQ14" i="1"/>
  <c r="DI7" i="8" l="1"/>
  <c r="DH6" i="8"/>
  <c r="M29" i="8"/>
  <c r="N30" i="8"/>
  <c r="DZ3" i="8"/>
  <c r="EA4" i="8"/>
  <c r="CW9" i="8"/>
  <c r="CV8" i="8"/>
  <c r="E31" i="8"/>
  <c r="F32" i="8"/>
  <c r="DU5" i="8"/>
  <c r="DT4" i="8"/>
  <c r="DC7" i="8"/>
  <c r="DB6" i="8"/>
  <c r="DO6" i="7"/>
  <c r="DN5" i="7"/>
  <c r="E31" i="9"/>
  <c r="F32" i="9"/>
  <c r="DH6" i="9"/>
  <c r="DI7" i="9"/>
  <c r="DI7" i="7"/>
  <c r="DH6" i="7"/>
  <c r="I30" i="9"/>
  <c r="J31" i="9"/>
  <c r="DU5" i="7"/>
  <c r="DT4" i="7"/>
  <c r="M29" i="9"/>
  <c r="N30" i="9"/>
  <c r="DN5" i="9"/>
  <c r="DO6" i="9"/>
  <c r="EA4" i="7"/>
  <c r="DZ3" i="7"/>
  <c r="DC8" i="7"/>
  <c r="DB7" i="7"/>
  <c r="N30" i="7"/>
  <c r="M29" i="7"/>
  <c r="DU5" i="9"/>
  <c r="DT4" i="9"/>
  <c r="EA4" i="9"/>
  <c r="DZ3" i="9"/>
  <c r="CV8" i="9"/>
  <c r="CW9" i="9"/>
  <c r="CV8" i="7"/>
  <c r="CW9" i="7"/>
  <c r="J31" i="7"/>
  <c r="I30" i="7"/>
  <c r="EG3" i="9"/>
  <c r="EF2" i="9"/>
  <c r="EG2" i="9" s="1"/>
  <c r="DC8" i="9"/>
  <c r="DB7" i="9"/>
  <c r="E31" i="7"/>
  <c r="F32" i="7"/>
  <c r="AX28" i="9"/>
  <c r="AW27" i="9"/>
  <c r="AS27" i="9"/>
  <c r="AT28" i="9"/>
  <c r="N101" i="9"/>
  <c r="N107" i="9" s="1"/>
  <c r="BY27" i="9"/>
  <c r="BZ28" i="9"/>
  <c r="AH28" i="9"/>
  <c r="AG27" i="9"/>
  <c r="CL28" i="9"/>
  <c r="CK27" i="9"/>
  <c r="Z28" i="9"/>
  <c r="Y27" i="9"/>
  <c r="BV28" i="9"/>
  <c r="BU27" i="9"/>
  <c r="CD28" i="9"/>
  <c r="CC27" i="9"/>
  <c r="AC27" i="9"/>
  <c r="AD28" i="9"/>
  <c r="BF28" i="9"/>
  <c r="BC93" i="9" s="1"/>
  <c r="O101" i="9" s="1"/>
  <c r="O107" i="9" s="1"/>
  <c r="BE27" i="9"/>
  <c r="U27" i="9"/>
  <c r="V28" i="9"/>
  <c r="CG27" i="9"/>
  <c r="CH28" i="9"/>
  <c r="BQ27" i="9"/>
  <c r="BR28" i="9"/>
  <c r="AK27" i="9"/>
  <c r="AL28" i="9"/>
  <c r="R28" i="9"/>
  <c r="Q27" i="9"/>
  <c r="BI27" i="9"/>
  <c r="BJ28" i="9"/>
  <c r="AP28" i="9"/>
  <c r="AO27" i="9"/>
  <c r="CQ27" i="9"/>
  <c r="CP26" i="9"/>
  <c r="BA27" i="9"/>
  <c r="BB28" i="9"/>
  <c r="BN28" i="9"/>
  <c r="BM27" i="9"/>
  <c r="I28" i="8"/>
  <c r="J29" i="8"/>
  <c r="AL27" i="8"/>
  <c r="AK26" i="8"/>
  <c r="BM26" i="8"/>
  <c r="BN27" i="8"/>
  <c r="BE26" i="8"/>
  <c r="BF27" i="8"/>
  <c r="Q26" i="8"/>
  <c r="R27" i="8"/>
  <c r="V27" i="8"/>
  <c r="U26" i="8"/>
  <c r="AT27" i="8"/>
  <c r="AS26" i="8"/>
  <c r="CH27" i="8"/>
  <c r="CG26" i="8"/>
  <c r="BJ27" i="8"/>
  <c r="BG93" i="8" s="1"/>
  <c r="P101" i="8" s="1"/>
  <c r="P107" i="8" s="1"/>
  <c r="BI26" i="8"/>
  <c r="CQ26" i="8"/>
  <c r="CP25" i="8"/>
  <c r="BZ27" i="8"/>
  <c r="BY26" i="8"/>
  <c r="BR27" i="8"/>
  <c r="BQ26" i="8"/>
  <c r="AD27" i="8"/>
  <c r="AC26" i="8"/>
  <c r="BB27" i="8"/>
  <c r="BA26" i="8"/>
  <c r="DO3" i="8"/>
  <c r="DN2" i="8"/>
  <c r="DO2" i="8" s="1"/>
  <c r="AO26" i="8"/>
  <c r="AP27" i="8"/>
  <c r="BU26" i="8"/>
  <c r="BV27" i="8"/>
  <c r="CK26" i="8"/>
  <c r="CL27" i="8"/>
  <c r="AW26" i="8"/>
  <c r="AX27" i="8"/>
  <c r="AG26" i="8"/>
  <c r="AH27" i="8"/>
  <c r="CC26" i="8"/>
  <c r="CD27" i="8"/>
  <c r="Y26" i="8"/>
  <c r="Z27" i="8"/>
  <c r="D119" i="7"/>
  <c r="E119" i="7" s="1"/>
  <c r="L14" i="5" s="1"/>
  <c r="V28" i="7"/>
  <c r="U27" i="7"/>
  <c r="BR28" i="7"/>
  <c r="BQ27" i="7"/>
  <c r="BM27" i="7"/>
  <c r="BN28" i="7"/>
  <c r="AO27" i="7"/>
  <c r="AP28" i="7"/>
  <c r="BZ28" i="7"/>
  <c r="BY27" i="7"/>
  <c r="BE27" i="7"/>
  <c r="BF28" i="7"/>
  <c r="BC93" i="7" s="1"/>
  <c r="AD28" i="7"/>
  <c r="AC27" i="7"/>
  <c r="Y27" i="7"/>
  <c r="Z28" i="7"/>
  <c r="Q27" i="7"/>
  <c r="R28" i="7"/>
  <c r="CK27" i="7"/>
  <c r="CL28" i="7"/>
  <c r="AT28" i="7"/>
  <c r="AS27" i="7"/>
  <c r="AG27" i="7"/>
  <c r="AH28" i="7"/>
  <c r="BU27" i="7"/>
  <c r="BV28" i="7"/>
  <c r="AW27" i="7"/>
  <c r="AX28" i="7"/>
  <c r="CQ27" i="7"/>
  <c r="CP26" i="7"/>
  <c r="CC27" i="7"/>
  <c r="CD28" i="7"/>
  <c r="CH28" i="7"/>
  <c r="CG27" i="7"/>
  <c r="N101" i="7"/>
  <c r="N107" i="7" s="1"/>
  <c r="BJ28" i="7"/>
  <c r="BI27" i="7"/>
  <c r="BB28" i="7"/>
  <c r="BA27" i="7"/>
  <c r="AL28" i="7"/>
  <c r="AK27" i="7"/>
  <c r="AW20" i="6"/>
  <c r="AX21" i="6"/>
  <c r="BA19" i="6"/>
  <c r="BB20" i="6"/>
  <c r="AP23" i="6"/>
  <c r="AO22" i="6"/>
  <c r="AD26" i="6"/>
  <c r="AC25" i="6"/>
  <c r="E31" i="6"/>
  <c r="F32" i="6"/>
  <c r="U27" i="6"/>
  <c r="V28" i="6"/>
  <c r="Y26" i="6"/>
  <c r="Z27" i="6"/>
  <c r="CC12" i="6"/>
  <c r="CD13" i="6"/>
  <c r="CP9" i="6"/>
  <c r="CQ10" i="6"/>
  <c r="CL11" i="6"/>
  <c r="CK10" i="6"/>
  <c r="CW9" i="6"/>
  <c r="CV8" i="6"/>
  <c r="BV15" i="6"/>
  <c r="BU14" i="6"/>
  <c r="EG3" i="6"/>
  <c r="EF2" i="6"/>
  <c r="EG2" i="6" s="1"/>
  <c r="N30" i="6"/>
  <c r="M29" i="6"/>
  <c r="BJ18" i="6"/>
  <c r="BI17" i="6"/>
  <c r="BF19" i="6"/>
  <c r="BE18" i="6"/>
  <c r="AT22" i="6"/>
  <c r="AS21" i="6"/>
  <c r="Q28" i="6"/>
  <c r="R29" i="6"/>
  <c r="DB7" i="6"/>
  <c r="DC8" i="6"/>
  <c r="J31" i="6"/>
  <c r="I30" i="6"/>
  <c r="CH12" i="6"/>
  <c r="CG11" i="6"/>
  <c r="BR16" i="6"/>
  <c r="BQ15" i="6"/>
  <c r="DZ3" i="6"/>
  <c r="EA4" i="6"/>
  <c r="DU5" i="6"/>
  <c r="DT4" i="6"/>
  <c r="DH6" i="6"/>
  <c r="DI7" i="6"/>
  <c r="BM16" i="6"/>
  <c r="BN17" i="6"/>
  <c r="AH25" i="6"/>
  <c r="AG24" i="6"/>
  <c r="DO6" i="6"/>
  <c r="DN5" i="6"/>
  <c r="AK23" i="6"/>
  <c r="AL24" i="6"/>
  <c r="BY13" i="6"/>
  <c r="BZ14" i="6"/>
  <c r="J33" i="1"/>
  <c r="F34" i="1"/>
  <c r="V31" i="1"/>
  <c r="CQ13" i="1"/>
  <c r="DT3" i="8" l="1"/>
  <c r="DU4" i="8"/>
  <c r="CV7" i="8"/>
  <c r="CW8" i="8"/>
  <c r="M28" i="8"/>
  <c r="N29" i="8"/>
  <c r="DH5" i="8"/>
  <c r="DI6" i="8"/>
  <c r="F31" i="8"/>
  <c r="E30" i="8"/>
  <c r="DZ2" i="8"/>
  <c r="EA2" i="8" s="1"/>
  <c r="EA3" i="8"/>
  <c r="DZ2" i="9"/>
  <c r="EA2" i="9" s="1"/>
  <c r="EA3" i="9"/>
  <c r="N29" i="7"/>
  <c r="M28" i="7"/>
  <c r="DZ2" i="7"/>
  <c r="EA2" i="7" s="1"/>
  <c r="EA3" i="7"/>
  <c r="DO5" i="7"/>
  <c r="DN4" i="7"/>
  <c r="F31" i="7"/>
  <c r="E30" i="7"/>
  <c r="CW8" i="7"/>
  <c r="CV7" i="7"/>
  <c r="N29" i="9"/>
  <c r="M28" i="9"/>
  <c r="I29" i="9"/>
  <c r="J30" i="9"/>
  <c r="DH5" i="9"/>
  <c r="DI6" i="9"/>
  <c r="DB6" i="9"/>
  <c r="DC7" i="9"/>
  <c r="J30" i="7"/>
  <c r="I29" i="7"/>
  <c r="DT3" i="9"/>
  <c r="DU4" i="9"/>
  <c r="DC7" i="7"/>
  <c r="DB6" i="7"/>
  <c r="DT3" i="7"/>
  <c r="DU4" i="7"/>
  <c r="DH5" i="7"/>
  <c r="DI6" i="7"/>
  <c r="DC6" i="8"/>
  <c r="DB5" i="8"/>
  <c r="CV7" i="9"/>
  <c r="CW8" i="9"/>
  <c r="DO5" i="9"/>
  <c r="DN4" i="9"/>
  <c r="F31" i="9"/>
  <c r="E30" i="9"/>
  <c r="BB27" i="9"/>
  <c r="BA26" i="9"/>
  <c r="BJ27" i="9"/>
  <c r="BG93" i="9" s="1"/>
  <c r="P101" i="9" s="1"/>
  <c r="P107" i="9" s="1"/>
  <c r="BI26" i="9"/>
  <c r="CH27" i="9"/>
  <c r="CG26" i="9"/>
  <c r="BV27" i="9"/>
  <c r="BU26" i="9"/>
  <c r="CL27" i="9"/>
  <c r="CK26" i="9"/>
  <c r="BM26" i="9"/>
  <c r="BN27" i="9"/>
  <c r="CQ26" i="9"/>
  <c r="CP25" i="9"/>
  <c r="AP27" i="9"/>
  <c r="AO26" i="9"/>
  <c r="R27" i="9"/>
  <c r="Q26" i="9"/>
  <c r="AD27" i="9"/>
  <c r="AC26" i="9"/>
  <c r="AL27" i="9"/>
  <c r="AK26" i="9"/>
  <c r="BR27" i="9"/>
  <c r="BQ26" i="9"/>
  <c r="V27" i="9"/>
  <c r="U26" i="9"/>
  <c r="CD27" i="9"/>
  <c r="CC26" i="9"/>
  <c r="Y26" i="9"/>
  <c r="Z27" i="9"/>
  <c r="AH27" i="9"/>
  <c r="AG26" i="9"/>
  <c r="AW26" i="9"/>
  <c r="AX27" i="9"/>
  <c r="BE26" i="9"/>
  <c r="BF27" i="9"/>
  <c r="BZ27" i="9"/>
  <c r="BY26" i="9"/>
  <c r="AS26" i="9"/>
  <c r="AT27" i="9"/>
  <c r="J28" i="8"/>
  <c r="I27" i="8"/>
  <c r="CD26" i="8"/>
  <c r="CC25" i="8"/>
  <c r="AP26" i="8"/>
  <c r="AO25" i="8"/>
  <c r="R26" i="8"/>
  <c r="Q25" i="8"/>
  <c r="AC25" i="8"/>
  <c r="AD26" i="8"/>
  <c r="BY25" i="8"/>
  <c r="BZ26" i="8"/>
  <c r="CQ25" i="8"/>
  <c r="CP24" i="8"/>
  <c r="CG25" i="8"/>
  <c r="CH26" i="8"/>
  <c r="U25" i="8"/>
  <c r="V26" i="8"/>
  <c r="CL26" i="8"/>
  <c r="CK25" i="8"/>
  <c r="BN26" i="8"/>
  <c r="BK93" i="8" s="1"/>
  <c r="Q101" i="8" s="1"/>
  <c r="Q107" i="8" s="1"/>
  <c r="BM25" i="8"/>
  <c r="Z26" i="8"/>
  <c r="Y25" i="8"/>
  <c r="AH26" i="8"/>
  <c r="AG25" i="8"/>
  <c r="BV26" i="8"/>
  <c r="BU25" i="8"/>
  <c r="BF26" i="8"/>
  <c r="BE25" i="8"/>
  <c r="AL26" i="8"/>
  <c r="AK25" i="8"/>
  <c r="AX26" i="8"/>
  <c r="AW25" i="8"/>
  <c r="BA25" i="8"/>
  <c r="BB26" i="8"/>
  <c r="BR26" i="8"/>
  <c r="BQ25" i="8"/>
  <c r="BI25" i="8"/>
  <c r="BJ26" i="8"/>
  <c r="AT26" i="8"/>
  <c r="AS25" i="8"/>
  <c r="AK26" i="7"/>
  <c r="AL27" i="7"/>
  <c r="CP25" i="7"/>
  <c r="CQ26" i="7"/>
  <c r="BI26" i="7"/>
  <c r="BJ27" i="7"/>
  <c r="BG93" i="7" s="1"/>
  <c r="P101" i="7" s="1"/>
  <c r="P107" i="7" s="1"/>
  <c r="O101" i="7"/>
  <c r="O107" i="7" s="1"/>
  <c r="BQ26" i="7"/>
  <c r="BR27" i="7"/>
  <c r="AH27" i="7"/>
  <c r="AG26" i="7"/>
  <c r="AO26" i="7"/>
  <c r="AP27" i="7"/>
  <c r="BA26" i="7"/>
  <c r="BB27" i="7"/>
  <c r="AT27" i="7"/>
  <c r="AS26" i="7"/>
  <c r="AC26" i="7"/>
  <c r="AD27" i="7"/>
  <c r="BZ27" i="7"/>
  <c r="BY26" i="7"/>
  <c r="U26" i="7"/>
  <c r="V27" i="7"/>
  <c r="CG26" i="7"/>
  <c r="CH27" i="7"/>
  <c r="CL27" i="7"/>
  <c r="CK26" i="7"/>
  <c r="BF27" i="7"/>
  <c r="BE26" i="7"/>
  <c r="CC26" i="7"/>
  <c r="CD27" i="7"/>
  <c r="AX27" i="7"/>
  <c r="AW26" i="7"/>
  <c r="BV27" i="7"/>
  <c r="BU26" i="7"/>
  <c r="Q26" i="7"/>
  <c r="R27" i="7"/>
  <c r="Z27" i="7"/>
  <c r="Y26" i="7"/>
  <c r="BN27" i="7"/>
  <c r="BM26" i="7"/>
  <c r="DO5" i="6"/>
  <c r="DN4" i="6"/>
  <c r="DT3" i="6"/>
  <c r="DU4" i="6"/>
  <c r="BQ14" i="6"/>
  <c r="BR15" i="6"/>
  <c r="J30" i="6"/>
  <c r="I29" i="6"/>
  <c r="BE17" i="6"/>
  <c r="BF18" i="6"/>
  <c r="N29" i="6"/>
  <c r="M28" i="6"/>
  <c r="BV14" i="6"/>
  <c r="BU13" i="6"/>
  <c r="CL10" i="6"/>
  <c r="CK9" i="6"/>
  <c r="AC24" i="6"/>
  <c r="AD25" i="6"/>
  <c r="BZ13" i="6"/>
  <c r="BY12" i="6"/>
  <c r="BM15" i="6"/>
  <c r="BN16" i="6"/>
  <c r="R28" i="6"/>
  <c r="Q27" i="6"/>
  <c r="CD12" i="6"/>
  <c r="CC11" i="6"/>
  <c r="V27" i="6"/>
  <c r="U26" i="6"/>
  <c r="BA18" i="6"/>
  <c r="BB19" i="6"/>
  <c r="AH24" i="6"/>
  <c r="AG23" i="6"/>
  <c r="CG10" i="6"/>
  <c r="CH11" i="6"/>
  <c r="AT21" i="6"/>
  <c r="AS20" i="6"/>
  <c r="BJ17" i="6"/>
  <c r="BI16" i="6"/>
  <c r="CW8" i="6"/>
  <c r="CV7" i="6"/>
  <c r="AP22" i="6"/>
  <c r="AO21" i="6"/>
  <c r="AL23" i="6"/>
  <c r="AK22" i="6"/>
  <c r="DI6" i="6"/>
  <c r="DH5" i="6"/>
  <c r="EA3" i="6"/>
  <c r="DZ2" i="6"/>
  <c r="EA2" i="6" s="1"/>
  <c r="DB6" i="6"/>
  <c r="DC7" i="6"/>
  <c r="CP8" i="6"/>
  <c r="CQ9" i="6"/>
  <c r="Y25" i="6"/>
  <c r="Z26" i="6"/>
  <c r="E30" i="6"/>
  <c r="F31" i="6"/>
  <c r="AX20" i="6"/>
  <c r="AW19" i="6"/>
  <c r="J32" i="1"/>
  <c r="F33" i="1"/>
  <c r="V30" i="1"/>
  <c r="CQ12" i="1"/>
  <c r="DH4" i="8" l="1"/>
  <c r="DI5" i="8"/>
  <c r="CW7" i="8"/>
  <c r="CV6" i="8"/>
  <c r="E29" i="8"/>
  <c r="F30" i="8"/>
  <c r="N28" i="8"/>
  <c r="M27" i="8"/>
  <c r="DU3" i="8"/>
  <c r="DT2" i="8"/>
  <c r="DU2" i="8" s="1"/>
  <c r="CV6" i="9"/>
  <c r="CW7" i="9"/>
  <c r="DI5" i="7"/>
  <c r="DH4" i="7"/>
  <c r="DH4" i="9"/>
  <c r="DI5" i="9"/>
  <c r="DN3" i="9"/>
  <c r="DO4" i="9"/>
  <c r="DB4" i="8"/>
  <c r="DC5" i="8"/>
  <c r="CW7" i="7"/>
  <c r="CV6" i="7"/>
  <c r="DO4" i="7"/>
  <c r="DN3" i="7"/>
  <c r="M27" i="7"/>
  <c r="N28" i="7"/>
  <c r="DT2" i="7"/>
  <c r="DU2" i="7" s="1"/>
  <c r="DU3" i="7"/>
  <c r="DT2" i="9"/>
  <c r="DU2" i="9" s="1"/>
  <c r="DU3" i="9"/>
  <c r="DB5" i="9"/>
  <c r="DC6" i="9"/>
  <c r="I28" i="9"/>
  <c r="J29" i="9"/>
  <c r="F30" i="9"/>
  <c r="E29" i="9"/>
  <c r="DB5" i="7"/>
  <c r="DC6" i="7"/>
  <c r="J29" i="7"/>
  <c r="I28" i="7"/>
  <c r="M27" i="9"/>
  <c r="N28" i="9"/>
  <c r="F30" i="7"/>
  <c r="E29" i="7"/>
  <c r="BE25" i="9"/>
  <c r="BF26" i="9"/>
  <c r="BM25" i="9"/>
  <c r="BN26" i="9"/>
  <c r="BK93" i="9" s="1"/>
  <c r="Q101" i="9" s="1"/>
  <c r="Q107" i="9" s="1"/>
  <c r="BU25" i="9"/>
  <c r="BV26" i="9"/>
  <c r="CH26" i="9"/>
  <c r="CG25" i="9"/>
  <c r="V26" i="9"/>
  <c r="U25" i="9"/>
  <c r="AL26" i="9"/>
  <c r="AK25" i="9"/>
  <c r="AD26" i="9"/>
  <c r="AC25" i="9"/>
  <c r="Q25" i="9"/>
  <c r="R26" i="9"/>
  <c r="CQ25" i="9"/>
  <c r="CP24" i="9"/>
  <c r="AT26" i="9"/>
  <c r="AS25" i="9"/>
  <c r="AW25" i="9"/>
  <c r="AX26" i="9"/>
  <c r="Y25" i="9"/>
  <c r="Z26" i="9"/>
  <c r="CK25" i="9"/>
  <c r="CL26" i="9"/>
  <c r="BJ26" i="9"/>
  <c r="BI25" i="9"/>
  <c r="BB26" i="9"/>
  <c r="BA25" i="9"/>
  <c r="BZ26" i="9"/>
  <c r="BY25" i="9"/>
  <c r="AG25" i="9"/>
  <c r="AH26" i="9"/>
  <c r="CC25" i="9"/>
  <c r="CD26" i="9"/>
  <c r="BR26" i="9"/>
  <c r="BQ25" i="9"/>
  <c r="AO25" i="9"/>
  <c r="AP26" i="9"/>
  <c r="I26" i="8"/>
  <c r="J27" i="8"/>
  <c r="CP23" i="8"/>
  <c r="CQ24" i="8"/>
  <c r="AS24" i="8"/>
  <c r="AT25" i="8"/>
  <c r="BQ24" i="8"/>
  <c r="BR25" i="8"/>
  <c r="BO93" i="8" s="1"/>
  <c r="R101" i="8" s="1"/>
  <c r="R107" i="8" s="1"/>
  <c r="AX25" i="8"/>
  <c r="AW24" i="8"/>
  <c r="BF25" i="8"/>
  <c r="BE24" i="8"/>
  <c r="Z25" i="8"/>
  <c r="Y24" i="8"/>
  <c r="CL25" i="8"/>
  <c r="CK24" i="8"/>
  <c r="U24" i="8"/>
  <c r="V25" i="8"/>
  <c r="AC24" i="8"/>
  <c r="AD25" i="8"/>
  <c r="BA24" i="8"/>
  <c r="BB25" i="8"/>
  <c r="AP25" i="8"/>
  <c r="AO24" i="8"/>
  <c r="R25" i="8"/>
  <c r="Q24" i="8"/>
  <c r="CD25" i="8"/>
  <c r="CC24" i="8"/>
  <c r="BI24" i="8"/>
  <c r="BJ25" i="8"/>
  <c r="AK24" i="8"/>
  <c r="AL25" i="8"/>
  <c r="BV25" i="8"/>
  <c r="BU24" i="8"/>
  <c r="AH25" i="8"/>
  <c r="AG24" i="8"/>
  <c r="BN25" i="8"/>
  <c r="BM24" i="8"/>
  <c r="CG24" i="8"/>
  <c r="CH25" i="8"/>
  <c r="BY24" i="8"/>
  <c r="BZ25" i="8"/>
  <c r="R26" i="7"/>
  <c r="Q25" i="7"/>
  <c r="CG25" i="7"/>
  <c r="CH26" i="7"/>
  <c r="AC25" i="7"/>
  <c r="AD26" i="7"/>
  <c r="Z26" i="7"/>
  <c r="Y25" i="7"/>
  <c r="BV26" i="7"/>
  <c r="BU25" i="7"/>
  <c r="AS25" i="7"/>
  <c r="AT26" i="7"/>
  <c r="BA25" i="7"/>
  <c r="BB26" i="7"/>
  <c r="AP26" i="7"/>
  <c r="AO25" i="7"/>
  <c r="BQ25" i="7"/>
  <c r="BR26" i="7"/>
  <c r="CP24" i="7"/>
  <c r="CQ25" i="7"/>
  <c r="CD26" i="7"/>
  <c r="CC25" i="7"/>
  <c r="U25" i="7"/>
  <c r="V26" i="7"/>
  <c r="AH26" i="7"/>
  <c r="AG25" i="7"/>
  <c r="BN26" i="7"/>
  <c r="BK93" i="7" s="1"/>
  <c r="BM25" i="7"/>
  <c r="AX26" i="7"/>
  <c r="AW25" i="7"/>
  <c r="BF26" i="7"/>
  <c r="BE25" i="7"/>
  <c r="CL26" i="7"/>
  <c r="CK25" i="7"/>
  <c r="BY25" i="7"/>
  <c r="BZ26" i="7"/>
  <c r="BI25" i="7"/>
  <c r="BJ26" i="7"/>
  <c r="AK25" i="7"/>
  <c r="AL26" i="7"/>
  <c r="AL22" i="6"/>
  <c r="AK21" i="6"/>
  <c r="CV6" i="6"/>
  <c r="CW7" i="6"/>
  <c r="AS19" i="6"/>
  <c r="AT20" i="6"/>
  <c r="AH23" i="6"/>
  <c r="AG22" i="6"/>
  <c r="V26" i="6"/>
  <c r="U25" i="6"/>
  <c r="Q26" i="6"/>
  <c r="R27" i="6"/>
  <c r="BZ12" i="6"/>
  <c r="BY11" i="6"/>
  <c r="CK8" i="6"/>
  <c r="CL9" i="6"/>
  <c r="M27" i="6"/>
  <c r="N28" i="6"/>
  <c r="J29" i="6"/>
  <c r="I28" i="6"/>
  <c r="F30" i="6"/>
  <c r="E29" i="6"/>
  <c r="CQ8" i="6"/>
  <c r="CP7" i="6"/>
  <c r="DU3" i="6"/>
  <c r="DT2" i="6"/>
  <c r="DU2" i="6" s="1"/>
  <c r="AX19" i="6"/>
  <c r="AW18" i="6"/>
  <c r="DI5" i="6"/>
  <c r="DH4" i="6"/>
  <c r="AO20" i="6"/>
  <c r="AP21" i="6"/>
  <c r="BJ16" i="6"/>
  <c r="BI15" i="6"/>
  <c r="CD11" i="6"/>
  <c r="CC10" i="6"/>
  <c r="BU12" i="6"/>
  <c r="BV13" i="6"/>
  <c r="DN3" i="6"/>
  <c r="DO4" i="6"/>
  <c r="Z25" i="6"/>
  <c r="Y24" i="6"/>
  <c r="DC6" i="6"/>
  <c r="DB5" i="6"/>
  <c r="CG9" i="6"/>
  <c r="CH10" i="6"/>
  <c r="BB18" i="6"/>
  <c r="BA17" i="6"/>
  <c r="BN15" i="6"/>
  <c r="BM14" i="6"/>
  <c r="AC23" i="6"/>
  <c r="AD24" i="6"/>
  <c r="BE16" i="6"/>
  <c r="BF17" i="6"/>
  <c r="BQ13" i="6"/>
  <c r="BR14" i="6"/>
  <c r="J31" i="1"/>
  <c r="F32" i="1"/>
  <c r="V29" i="1"/>
  <c r="CQ11" i="1"/>
  <c r="N27" i="8" l="1"/>
  <c r="M26" i="8"/>
  <c r="CW6" i="8"/>
  <c r="CV5" i="8"/>
  <c r="E28" i="8"/>
  <c r="F29" i="8"/>
  <c r="DI4" i="8"/>
  <c r="DH3" i="8"/>
  <c r="DI4" i="7"/>
  <c r="DH3" i="7"/>
  <c r="M26" i="9"/>
  <c r="N27" i="9"/>
  <c r="DC5" i="7"/>
  <c r="DB4" i="7"/>
  <c r="J28" i="9"/>
  <c r="I27" i="9"/>
  <c r="M26" i="7"/>
  <c r="N27" i="7"/>
  <c r="DO3" i="9"/>
  <c r="DN2" i="9"/>
  <c r="DO2" i="9" s="1"/>
  <c r="F29" i="7"/>
  <c r="E28" i="7"/>
  <c r="I27" i="7"/>
  <c r="J28" i="7"/>
  <c r="F29" i="9"/>
  <c r="E28" i="9"/>
  <c r="DN2" i="7"/>
  <c r="DO2" i="7" s="1"/>
  <c r="DO3" i="7"/>
  <c r="CW6" i="7"/>
  <c r="CV5" i="7"/>
  <c r="DC5" i="9"/>
  <c r="DB4" i="9"/>
  <c r="DB3" i="8"/>
  <c r="DC4" i="8"/>
  <c r="DH3" i="9"/>
  <c r="DI4" i="9"/>
  <c r="CW6" i="9"/>
  <c r="CV5" i="9"/>
  <c r="BQ24" i="9"/>
  <c r="BR25" i="9"/>
  <c r="BO93" i="9" s="1"/>
  <c r="R101" i="9" s="1"/>
  <c r="R107" i="9" s="1"/>
  <c r="BZ25" i="9"/>
  <c r="BY24" i="9"/>
  <c r="BJ25" i="9"/>
  <c r="BI24" i="9"/>
  <c r="AT25" i="9"/>
  <c r="AS24" i="9"/>
  <c r="AL25" i="9"/>
  <c r="AK24" i="9"/>
  <c r="AO24" i="9"/>
  <c r="AP25" i="9"/>
  <c r="AG24" i="9"/>
  <c r="AH25" i="9"/>
  <c r="Z25" i="9"/>
  <c r="Y24" i="9"/>
  <c r="R25" i="9"/>
  <c r="Q24" i="9"/>
  <c r="BU24" i="9"/>
  <c r="BV25" i="9"/>
  <c r="BB25" i="9"/>
  <c r="BA24" i="9"/>
  <c r="CQ24" i="9"/>
  <c r="CP23" i="9"/>
  <c r="AC24" i="9"/>
  <c r="AD25" i="9"/>
  <c r="V25" i="9"/>
  <c r="U24" i="9"/>
  <c r="CH25" i="9"/>
  <c r="CG24" i="9"/>
  <c r="CD25" i="9"/>
  <c r="CC24" i="9"/>
  <c r="CL25" i="9"/>
  <c r="CK24" i="9"/>
  <c r="AW24" i="9"/>
  <c r="AX25" i="9"/>
  <c r="BM24" i="9"/>
  <c r="BN25" i="9"/>
  <c r="BF25" i="9"/>
  <c r="BE24" i="9"/>
  <c r="J26" i="8"/>
  <c r="I25" i="8"/>
  <c r="BZ24" i="8"/>
  <c r="BY23" i="8"/>
  <c r="AP24" i="8"/>
  <c r="AO23" i="8"/>
  <c r="CL24" i="8"/>
  <c r="CK23" i="8"/>
  <c r="AW23" i="8"/>
  <c r="AX24" i="8"/>
  <c r="BI23" i="8"/>
  <c r="BJ24" i="8"/>
  <c r="AC23" i="8"/>
  <c r="AD24" i="8"/>
  <c r="BQ23" i="8"/>
  <c r="BR24" i="8"/>
  <c r="CP22" i="8"/>
  <c r="CQ23" i="8"/>
  <c r="BN24" i="8"/>
  <c r="BM23" i="8"/>
  <c r="R24" i="8"/>
  <c r="Q23" i="8"/>
  <c r="CH24" i="8"/>
  <c r="CG23" i="8"/>
  <c r="AH24" i="8"/>
  <c r="AG23" i="8"/>
  <c r="CD24" i="8"/>
  <c r="CC23" i="8"/>
  <c r="Z24" i="8"/>
  <c r="Y23" i="8"/>
  <c r="BE23" i="8"/>
  <c r="BF24" i="8"/>
  <c r="BV24" i="8"/>
  <c r="BS93" i="8" s="1"/>
  <c r="S101" i="8" s="1"/>
  <c r="S107" i="8" s="1"/>
  <c r="BU23" i="8"/>
  <c r="AK23" i="8"/>
  <c r="AL24" i="8"/>
  <c r="BB24" i="8"/>
  <c r="BA23" i="8"/>
  <c r="V24" i="8"/>
  <c r="U23" i="8"/>
  <c r="AT24" i="8"/>
  <c r="AS23" i="8"/>
  <c r="CK24" i="7"/>
  <c r="CL25" i="7"/>
  <c r="AW24" i="7"/>
  <c r="AX25" i="7"/>
  <c r="AG24" i="7"/>
  <c r="AH25" i="7"/>
  <c r="Y24" i="7"/>
  <c r="Z25" i="7"/>
  <c r="BJ25" i="7"/>
  <c r="BI24" i="7"/>
  <c r="V25" i="7"/>
  <c r="U24" i="7"/>
  <c r="CQ24" i="7"/>
  <c r="CP23" i="7"/>
  <c r="BR25" i="7"/>
  <c r="BO93" i="7" s="1"/>
  <c r="R101" i="7" s="1"/>
  <c r="R107" i="7" s="1"/>
  <c r="BQ24" i="7"/>
  <c r="BB25" i="7"/>
  <c r="BA24" i="7"/>
  <c r="CH25" i="7"/>
  <c r="CG24" i="7"/>
  <c r="BE24" i="7"/>
  <c r="BF25" i="7"/>
  <c r="BM24" i="7"/>
  <c r="BN25" i="7"/>
  <c r="CC24" i="7"/>
  <c r="CD25" i="7"/>
  <c r="AO24" i="7"/>
  <c r="AP25" i="7"/>
  <c r="BU24" i="7"/>
  <c r="BV25" i="7"/>
  <c r="Q24" i="7"/>
  <c r="R25" i="7"/>
  <c r="AL25" i="7"/>
  <c r="AK24" i="7"/>
  <c r="BZ25" i="7"/>
  <c r="BY24" i="7"/>
  <c r="Q101" i="7"/>
  <c r="Q107" i="7" s="1"/>
  <c r="AT25" i="7"/>
  <c r="AS24" i="7"/>
  <c r="AD25" i="7"/>
  <c r="AC24" i="7"/>
  <c r="BB17" i="6"/>
  <c r="BA16" i="6"/>
  <c r="DC5" i="6"/>
  <c r="DB4" i="6"/>
  <c r="CD10" i="6"/>
  <c r="CC9" i="6"/>
  <c r="AW17" i="6"/>
  <c r="AX18" i="6"/>
  <c r="CQ7" i="6"/>
  <c r="CP6" i="6"/>
  <c r="J28" i="6"/>
  <c r="I27" i="6"/>
  <c r="AH22" i="6"/>
  <c r="AG21" i="6"/>
  <c r="BR13" i="6"/>
  <c r="BQ12" i="6"/>
  <c r="AD23" i="6"/>
  <c r="AC22" i="6"/>
  <c r="DO3" i="6"/>
  <c r="DN2" i="6"/>
  <c r="DO2" i="6" s="1"/>
  <c r="AP20" i="6"/>
  <c r="AO19" i="6"/>
  <c r="CK7" i="6"/>
  <c r="CL8" i="6"/>
  <c r="Q25" i="6"/>
  <c r="R26" i="6"/>
  <c r="CV5" i="6"/>
  <c r="CW6" i="6"/>
  <c r="BN14" i="6"/>
  <c r="BM13" i="6"/>
  <c r="Z24" i="6"/>
  <c r="Y23" i="6"/>
  <c r="BI14" i="6"/>
  <c r="BJ15" i="6"/>
  <c r="DH3" i="6"/>
  <c r="DI4" i="6"/>
  <c r="F29" i="6"/>
  <c r="E28" i="6"/>
  <c r="BY10" i="6"/>
  <c r="BZ11" i="6"/>
  <c r="U24" i="6"/>
  <c r="V25" i="6"/>
  <c r="AL21" i="6"/>
  <c r="AK20" i="6"/>
  <c r="BE15" i="6"/>
  <c r="BF16" i="6"/>
  <c r="CH9" i="6"/>
  <c r="CG8" i="6"/>
  <c r="BU11" i="6"/>
  <c r="BV12" i="6"/>
  <c r="N27" i="6"/>
  <c r="M26" i="6"/>
  <c r="AS18" i="6"/>
  <c r="AT19" i="6"/>
  <c r="J30" i="1"/>
  <c r="F31" i="1"/>
  <c r="V28" i="1"/>
  <c r="CW5" i="8" l="1"/>
  <c r="CV4" i="8"/>
  <c r="N26" i="8"/>
  <c r="M25" i="8"/>
  <c r="DI3" i="8"/>
  <c r="DH2" i="8"/>
  <c r="DI2" i="8" s="1"/>
  <c r="F28" i="8"/>
  <c r="E27" i="8"/>
  <c r="DH2" i="9"/>
  <c r="DI2" i="9" s="1"/>
  <c r="DI3" i="9"/>
  <c r="I26" i="7"/>
  <c r="J27" i="7"/>
  <c r="N26" i="9"/>
  <c r="M25" i="9"/>
  <c r="J27" i="9"/>
  <c r="I26" i="9"/>
  <c r="CW5" i="9"/>
  <c r="CV4" i="9"/>
  <c r="CW5" i="7"/>
  <c r="CV4" i="7"/>
  <c r="E27" i="9"/>
  <c r="F28" i="9"/>
  <c r="E27" i="7"/>
  <c r="F28" i="7"/>
  <c r="DB3" i="7"/>
  <c r="DC4" i="7"/>
  <c r="DH2" i="7"/>
  <c r="DI2" i="7" s="1"/>
  <c r="DI3" i="7"/>
  <c r="DC4" i="9"/>
  <c r="DB3" i="9"/>
  <c r="DB2" i="8"/>
  <c r="DC2" i="8" s="1"/>
  <c r="DC3" i="8"/>
  <c r="M25" i="7"/>
  <c r="N26" i="7"/>
  <c r="BF24" i="9"/>
  <c r="BE23" i="9"/>
  <c r="CD24" i="9"/>
  <c r="CC23" i="9"/>
  <c r="U23" i="9"/>
  <c r="V24" i="9"/>
  <c r="CQ23" i="9"/>
  <c r="CP22" i="9"/>
  <c r="R24" i="9"/>
  <c r="Q23" i="9"/>
  <c r="AS23" i="9"/>
  <c r="AT24" i="9"/>
  <c r="BY23" i="9"/>
  <c r="BZ24" i="9"/>
  <c r="AX24" i="9"/>
  <c r="AW23" i="9"/>
  <c r="BV24" i="9"/>
  <c r="BS93" i="9" s="1"/>
  <c r="S101" i="9" s="1"/>
  <c r="S107" i="9" s="1"/>
  <c r="BU23" i="9"/>
  <c r="AH24" i="9"/>
  <c r="AG23" i="9"/>
  <c r="CL24" i="9"/>
  <c r="CK23" i="9"/>
  <c r="CG23" i="9"/>
  <c r="CH24" i="9"/>
  <c r="BA23" i="9"/>
  <c r="BB24" i="9"/>
  <c r="Z24" i="9"/>
  <c r="Y23" i="9"/>
  <c r="AK23" i="9"/>
  <c r="AL24" i="9"/>
  <c r="BI23" i="9"/>
  <c r="BJ24" i="9"/>
  <c r="BN24" i="9"/>
  <c r="BM23" i="9"/>
  <c r="AC23" i="9"/>
  <c r="AD24" i="9"/>
  <c r="AP24" i="9"/>
  <c r="AO23" i="9"/>
  <c r="BQ23" i="9"/>
  <c r="BR24" i="9"/>
  <c r="I24" i="8"/>
  <c r="J25" i="8"/>
  <c r="AT23" i="8"/>
  <c r="AS22" i="8"/>
  <c r="BU22" i="8"/>
  <c r="BV23" i="8"/>
  <c r="Y22" i="8"/>
  <c r="Z23" i="8"/>
  <c r="CH23" i="8"/>
  <c r="CG22" i="8"/>
  <c r="AO22" i="8"/>
  <c r="AP23" i="8"/>
  <c r="CQ22" i="8"/>
  <c r="CP21" i="8"/>
  <c r="AD23" i="8"/>
  <c r="AC22" i="8"/>
  <c r="AW22" i="8"/>
  <c r="AX23" i="8"/>
  <c r="BB23" i="8"/>
  <c r="BA22" i="8"/>
  <c r="CC22" i="8"/>
  <c r="CD23" i="8"/>
  <c r="Q22" i="8"/>
  <c r="R23" i="8"/>
  <c r="V23" i="8"/>
  <c r="U22" i="8"/>
  <c r="AG22" i="8"/>
  <c r="AH23" i="8"/>
  <c r="BM22" i="8"/>
  <c r="BN23" i="8"/>
  <c r="CK22" i="8"/>
  <c r="CL23" i="8"/>
  <c r="BZ23" i="8"/>
  <c r="BW93" i="8" s="1"/>
  <c r="T101" i="8" s="1"/>
  <c r="T107" i="8" s="1"/>
  <c r="BY22" i="8"/>
  <c r="AL23" i="8"/>
  <c r="AK22" i="8"/>
  <c r="BE22" i="8"/>
  <c r="BF23" i="8"/>
  <c r="BR23" i="8"/>
  <c r="BQ22" i="8"/>
  <c r="BJ23" i="8"/>
  <c r="BI22" i="8"/>
  <c r="AL24" i="7"/>
  <c r="AK23" i="7"/>
  <c r="BB24" i="7"/>
  <c r="BA23" i="7"/>
  <c r="CQ23" i="7"/>
  <c r="CP22" i="7"/>
  <c r="BJ24" i="7"/>
  <c r="BI23" i="7"/>
  <c r="AD24" i="7"/>
  <c r="AC23" i="7"/>
  <c r="BU23" i="7"/>
  <c r="BV24" i="7"/>
  <c r="BS93" i="7" s="1"/>
  <c r="BE23" i="7"/>
  <c r="BF24" i="7"/>
  <c r="AW23" i="7"/>
  <c r="AX24" i="7"/>
  <c r="BZ24" i="7"/>
  <c r="BY23" i="7"/>
  <c r="CH24" i="7"/>
  <c r="CG23" i="7"/>
  <c r="BR24" i="7"/>
  <c r="BQ23" i="7"/>
  <c r="V24" i="7"/>
  <c r="U23" i="7"/>
  <c r="AT24" i="7"/>
  <c r="AS23" i="7"/>
  <c r="Q23" i="7"/>
  <c r="R24" i="7"/>
  <c r="AO23" i="7"/>
  <c r="AP24" i="7"/>
  <c r="CC23" i="7"/>
  <c r="CD24" i="7"/>
  <c r="BM23" i="7"/>
  <c r="BN24" i="7"/>
  <c r="Y23" i="7"/>
  <c r="Z24" i="7"/>
  <c r="AG23" i="7"/>
  <c r="AH24" i="7"/>
  <c r="CK23" i="7"/>
  <c r="CL24" i="7"/>
  <c r="N26" i="6"/>
  <c r="M25" i="6"/>
  <c r="CH8" i="6"/>
  <c r="CG7" i="6"/>
  <c r="AK19" i="6"/>
  <c r="AL20" i="6"/>
  <c r="Z23" i="6"/>
  <c r="Y22" i="6"/>
  <c r="BR12" i="6"/>
  <c r="BQ11" i="6"/>
  <c r="I26" i="6"/>
  <c r="J27" i="6"/>
  <c r="DB3" i="6"/>
  <c r="DC4" i="6"/>
  <c r="BY9" i="6"/>
  <c r="BZ10" i="6"/>
  <c r="DI3" i="6"/>
  <c r="DH2" i="6"/>
  <c r="DI2" i="6" s="1"/>
  <c r="CW5" i="6"/>
  <c r="CV4" i="6"/>
  <c r="CL7" i="6"/>
  <c r="CK6" i="6"/>
  <c r="AW16" i="6"/>
  <c r="AX17" i="6"/>
  <c r="E27" i="6"/>
  <c r="F28" i="6"/>
  <c r="BM12" i="6"/>
  <c r="BN13" i="6"/>
  <c r="AP19" i="6"/>
  <c r="AO18" i="6"/>
  <c r="AD22" i="6"/>
  <c r="AC21" i="6"/>
  <c r="AG20" i="6"/>
  <c r="AH21" i="6"/>
  <c r="CP5" i="6"/>
  <c r="CQ6" i="6"/>
  <c r="CC8" i="6"/>
  <c r="CD9" i="6"/>
  <c r="BB16" i="6"/>
  <c r="BA15" i="6"/>
  <c r="AT18" i="6"/>
  <c r="AS17" i="6"/>
  <c r="BV11" i="6"/>
  <c r="BU10" i="6"/>
  <c r="BF15" i="6"/>
  <c r="BE14" i="6"/>
  <c r="U23" i="6"/>
  <c r="V24" i="6"/>
  <c r="BI13" i="6"/>
  <c r="BJ14" i="6"/>
  <c r="R25" i="6"/>
  <c r="Q24" i="6"/>
  <c r="J29" i="1"/>
  <c r="F30" i="1"/>
  <c r="V27" i="1"/>
  <c r="CQ9" i="1"/>
  <c r="E26" i="8" l="1"/>
  <c r="F27" i="8"/>
  <c r="M24" i="8"/>
  <c r="N25" i="8"/>
  <c r="CV3" i="8"/>
  <c r="CW4" i="8"/>
  <c r="CW4" i="7"/>
  <c r="CV3" i="7"/>
  <c r="J26" i="9"/>
  <c r="I25" i="9"/>
  <c r="E26" i="7"/>
  <c r="F27" i="7"/>
  <c r="J26" i="7"/>
  <c r="I25" i="7"/>
  <c r="DC3" i="9"/>
  <c r="DB2" i="9"/>
  <c r="DC2" i="9" s="1"/>
  <c r="CW4" i="9"/>
  <c r="CV3" i="9"/>
  <c r="M24" i="9"/>
  <c r="N25" i="9"/>
  <c r="N25" i="7"/>
  <c r="M24" i="7"/>
  <c r="DB2" i="7"/>
  <c r="DC2" i="7" s="1"/>
  <c r="DC3" i="7"/>
  <c r="F27" i="9"/>
  <c r="E26" i="9"/>
  <c r="AO22" i="9"/>
  <c r="AP23" i="9"/>
  <c r="BN23" i="9"/>
  <c r="BM22" i="9"/>
  <c r="CK22" i="9"/>
  <c r="CL23" i="9"/>
  <c r="BU22" i="9"/>
  <c r="BV23" i="9"/>
  <c r="CQ22" i="9"/>
  <c r="CP21" i="9"/>
  <c r="CC22" i="9"/>
  <c r="CD23" i="9"/>
  <c r="AD23" i="9"/>
  <c r="AC22" i="9"/>
  <c r="AL23" i="9"/>
  <c r="AK22" i="9"/>
  <c r="BB23" i="9"/>
  <c r="BA22" i="9"/>
  <c r="BZ23" i="9"/>
  <c r="BW93" i="9" s="1"/>
  <c r="T101" i="9" s="1"/>
  <c r="T107" i="9" s="1"/>
  <c r="BY22" i="9"/>
  <c r="Y22" i="9"/>
  <c r="Z23" i="9"/>
  <c r="AH23" i="9"/>
  <c r="AG22" i="9"/>
  <c r="AW22" i="9"/>
  <c r="AX23" i="9"/>
  <c r="Q22" i="9"/>
  <c r="R23" i="9"/>
  <c r="BE22" i="9"/>
  <c r="BF23" i="9"/>
  <c r="BQ22" i="9"/>
  <c r="BR23" i="9"/>
  <c r="BJ23" i="9"/>
  <c r="BI22" i="9"/>
  <c r="CH23" i="9"/>
  <c r="CG22" i="9"/>
  <c r="AT23" i="9"/>
  <c r="AS22" i="9"/>
  <c r="V23" i="9"/>
  <c r="U22" i="9"/>
  <c r="J24" i="8"/>
  <c r="I23" i="8"/>
  <c r="CQ21" i="8"/>
  <c r="CP20" i="8"/>
  <c r="AG21" i="8"/>
  <c r="AH22" i="8"/>
  <c r="Q21" i="8"/>
  <c r="R22" i="8"/>
  <c r="AW21" i="8"/>
  <c r="AX22" i="8"/>
  <c r="BU21" i="8"/>
  <c r="BV22" i="8"/>
  <c r="BR22" i="8"/>
  <c r="BQ21" i="8"/>
  <c r="BZ22" i="8"/>
  <c r="BY21" i="8"/>
  <c r="V22" i="8"/>
  <c r="U21" i="8"/>
  <c r="BB22" i="8"/>
  <c r="BA21" i="8"/>
  <c r="AD22" i="8"/>
  <c r="AC21" i="8"/>
  <c r="AT22" i="8"/>
  <c r="AS21" i="8"/>
  <c r="BJ22" i="8"/>
  <c r="BI21" i="8"/>
  <c r="AL22" i="8"/>
  <c r="AK21" i="8"/>
  <c r="CH22" i="8"/>
  <c r="CG21" i="8"/>
  <c r="CK21" i="8"/>
  <c r="CL22" i="8"/>
  <c r="BE21" i="8"/>
  <c r="BF22" i="8"/>
  <c r="BM21" i="8"/>
  <c r="BN22" i="8"/>
  <c r="CC21" i="8"/>
  <c r="CD22" i="8"/>
  <c r="CA93" i="8" s="1"/>
  <c r="U101" i="8" s="1"/>
  <c r="U107" i="8" s="1"/>
  <c r="AO21" i="8"/>
  <c r="AP22" i="8"/>
  <c r="Y21" i="8"/>
  <c r="Z22" i="8"/>
  <c r="U22" i="7"/>
  <c r="V23" i="7"/>
  <c r="CG22" i="7"/>
  <c r="CH23" i="7"/>
  <c r="S101" i="7"/>
  <c r="S107" i="7" s="1"/>
  <c r="AC22" i="7"/>
  <c r="AD23" i="7"/>
  <c r="BI22" i="7"/>
  <c r="BJ23" i="7"/>
  <c r="BA22" i="7"/>
  <c r="BB23" i="7"/>
  <c r="CL23" i="7"/>
  <c r="CK22" i="7"/>
  <c r="Z23" i="7"/>
  <c r="Y22" i="7"/>
  <c r="CD23" i="7"/>
  <c r="CC22" i="7"/>
  <c r="R23" i="7"/>
  <c r="Q22" i="7"/>
  <c r="AX23" i="7"/>
  <c r="AW22" i="7"/>
  <c r="BV23" i="7"/>
  <c r="BU22" i="7"/>
  <c r="AS22" i="7"/>
  <c r="AT23" i="7"/>
  <c r="BQ22" i="7"/>
  <c r="BR23" i="7"/>
  <c r="BY22" i="7"/>
  <c r="BZ23" i="7"/>
  <c r="BW93" i="7" s="1"/>
  <c r="T101" i="7" s="1"/>
  <c r="T107" i="7" s="1"/>
  <c r="CP21" i="7"/>
  <c r="CQ22" i="7"/>
  <c r="AK22" i="7"/>
  <c r="AL23" i="7"/>
  <c r="AH23" i="7"/>
  <c r="AG22" i="7"/>
  <c r="BN23" i="7"/>
  <c r="BM22" i="7"/>
  <c r="AP23" i="7"/>
  <c r="AO22" i="7"/>
  <c r="BF23" i="7"/>
  <c r="BE22" i="7"/>
  <c r="R24" i="6"/>
  <c r="Q23" i="6"/>
  <c r="BV10" i="6"/>
  <c r="BU9" i="6"/>
  <c r="BA14" i="6"/>
  <c r="BB15" i="6"/>
  <c r="AD21" i="6"/>
  <c r="AC20" i="6"/>
  <c r="CW4" i="6"/>
  <c r="CV3" i="6"/>
  <c r="Z22" i="6"/>
  <c r="Y21" i="6"/>
  <c r="CG6" i="6"/>
  <c r="CH7" i="6"/>
  <c r="V23" i="6"/>
  <c r="U22" i="6"/>
  <c r="CP4" i="6"/>
  <c r="CQ5" i="6"/>
  <c r="BN12" i="6"/>
  <c r="BM11" i="6"/>
  <c r="AW15" i="6"/>
  <c r="AX16" i="6"/>
  <c r="BZ9" i="6"/>
  <c r="BY8" i="6"/>
  <c r="I25" i="6"/>
  <c r="J26" i="6"/>
  <c r="BF14" i="6"/>
  <c r="BE13" i="6"/>
  <c r="AT17" i="6"/>
  <c r="AS16" i="6"/>
  <c r="AO17" i="6"/>
  <c r="AP18" i="6"/>
  <c r="CL6" i="6"/>
  <c r="CK5" i="6"/>
  <c r="BQ10" i="6"/>
  <c r="BR11" i="6"/>
  <c r="M24" i="6"/>
  <c r="N25" i="6"/>
  <c r="BJ13" i="6"/>
  <c r="BI12" i="6"/>
  <c r="CC7" i="6"/>
  <c r="CD8" i="6"/>
  <c r="AH20" i="6"/>
  <c r="AG19" i="6"/>
  <c r="F27" i="6"/>
  <c r="E26" i="6"/>
  <c r="DC3" i="6"/>
  <c r="DB2" i="6"/>
  <c r="DC2" i="6" s="1"/>
  <c r="AK18" i="6"/>
  <c r="AL19" i="6"/>
  <c r="J28" i="1"/>
  <c r="F29" i="1"/>
  <c r="V26" i="1"/>
  <c r="CQ8" i="1"/>
  <c r="M23" i="8" l="1"/>
  <c r="N24" i="8"/>
  <c r="CV2" i="8"/>
  <c r="CW2" i="8" s="1"/>
  <c r="CW3" i="8"/>
  <c r="F26" i="8"/>
  <c r="E25" i="8"/>
  <c r="F26" i="9"/>
  <c r="E25" i="9"/>
  <c r="N24" i="7"/>
  <c r="M23" i="7"/>
  <c r="CW3" i="9"/>
  <c r="CV2" i="9"/>
  <c r="CW2" i="9" s="1"/>
  <c r="I24" i="7"/>
  <c r="J25" i="7"/>
  <c r="J25" i="9"/>
  <c r="I24" i="9"/>
  <c r="CW3" i="7"/>
  <c r="CV2" i="7"/>
  <c r="CW2" i="7" s="1"/>
  <c r="M23" i="9"/>
  <c r="N24" i="9"/>
  <c r="E25" i="7"/>
  <c r="F26" i="7"/>
  <c r="AT22" i="9"/>
  <c r="AS21" i="9"/>
  <c r="BJ22" i="9"/>
  <c r="BI21" i="9"/>
  <c r="AG21" i="9"/>
  <c r="AH22" i="9"/>
  <c r="BZ22" i="9"/>
  <c r="BY21" i="9"/>
  <c r="AL22" i="9"/>
  <c r="AK21" i="9"/>
  <c r="BM21" i="9"/>
  <c r="BN22" i="9"/>
  <c r="BR22" i="9"/>
  <c r="BQ21" i="9"/>
  <c r="Q21" i="9"/>
  <c r="R22" i="9"/>
  <c r="CC21" i="9"/>
  <c r="CD22" i="9"/>
  <c r="CA93" i="9" s="1"/>
  <c r="U101" i="9" s="1"/>
  <c r="U107" i="9" s="1"/>
  <c r="BU21" i="9"/>
  <c r="BV22" i="9"/>
  <c r="V22" i="9"/>
  <c r="U21" i="9"/>
  <c r="CH22" i="9"/>
  <c r="CG21" i="9"/>
  <c r="BB22" i="9"/>
  <c r="BA21" i="9"/>
  <c r="AD22" i="9"/>
  <c r="AC21" i="9"/>
  <c r="CQ21" i="9"/>
  <c r="CP20" i="9"/>
  <c r="BE21" i="9"/>
  <c r="BF22" i="9"/>
  <c r="AW21" i="9"/>
  <c r="AX22" i="9"/>
  <c r="Y21" i="9"/>
  <c r="Z22" i="9"/>
  <c r="CK21" i="9"/>
  <c r="CL22" i="9"/>
  <c r="AO21" i="9"/>
  <c r="AP22" i="9"/>
  <c r="I22" i="8"/>
  <c r="J23" i="8"/>
  <c r="AD21" i="8"/>
  <c r="AC20" i="8"/>
  <c r="BY20" i="8"/>
  <c r="BZ21" i="8"/>
  <c r="CP19" i="8"/>
  <c r="CQ20" i="8"/>
  <c r="AP21" i="8"/>
  <c r="AO20" i="8"/>
  <c r="BN21" i="8"/>
  <c r="BM20" i="8"/>
  <c r="BV21" i="8"/>
  <c r="BU20" i="8"/>
  <c r="Q20" i="8"/>
  <c r="R21" i="8"/>
  <c r="CG20" i="8"/>
  <c r="CH21" i="8"/>
  <c r="CE93" i="8" s="1"/>
  <c r="V101" i="8" s="1"/>
  <c r="V107" i="8" s="1"/>
  <c r="U20" i="8"/>
  <c r="V21" i="8"/>
  <c r="AL21" i="8"/>
  <c r="AK20" i="8"/>
  <c r="AT21" i="8"/>
  <c r="AS20" i="8"/>
  <c r="BA20" i="8"/>
  <c r="BB21" i="8"/>
  <c r="BR21" i="8"/>
  <c r="BQ20" i="8"/>
  <c r="BJ21" i="8"/>
  <c r="BI20" i="8"/>
  <c r="Y20" i="8"/>
  <c r="Z21" i="8"/>
  <c r="CC20" i="8"/>
  <c r="CD21" i="8"/>
  <c r="BE20" i="8"/>
  <c r="BF21" i="8"/>
  <c r="CK20" i="8"/>
  <c r="CL21" i="8"/>
  <c r="AW20" i="8"/>
  <c r="AX21" i="8"/>
  <c r="AH21" i="8"/>
  <c r="AG20" i="8"/>
  <c r="AP22" i="7"/>
  <c r="AO21" i="7"/>
  <c r="AH22" i="7"/>
  <c r="AG21" i="7"/>
  <c r="BV22" i="7"/>
  <c r="BU21" i="7"/>
  <c r="R22" i="7"/>
  <c r="Q21" i="7"/>
  <c r="Z22" i="7"/>
  <c r="Y21" i="7"/>
  <c r="CP20" i="7"/>
  <c r="CQ21" i="7"/>
  <c r="BY21" i="7"/>
  <c r="BZ22" i="7"/>
  <c r="AS21" i="7"/>
  <c r="AT22" i="7"/>
  <c r="BA21" i="7"/>
  <c r="BB22" i="7"/>
  <c r="AC21" i="7"/>
  <c r="AD22" i="7"/>
  <c r="CG21" i="7"/>
  <c r="CH22" i="7"/>
  <c r="BN22" i="7"/>
  <c r="BM21" i="7"/>
  <c r="AX22" i="7"/>
  <c r="AW21" i="7"/>
  <c r="CD22" i="7"/>
  <c r="CA93" i="7" s="1"/>
  <c r="U101" i="7" s="1"/>
  <c r="U107" i="7" s="1"/>
  <c r="CC21" i="7"/>
  <c r="CL22" i="7"/>
  <c r="CK21" i="7"/>
  <c r="BF22" i="7"/>
  <c r="BE21" i="7"/>
  <c r="AK21" i="7"/>
  <c r="AL22" i="7"/>
  <c r="BQ21" i="7"/>
  <c r="BR22" i="7"/>
  <c r="BI21" i="7"/>
  <c r="BJ22" i="7"/>
  <c r="U21" i="7"/>
  <c r="V22" i="7"/>
  <c r="AH19" i="6"/>
  <c r="AG18" i="6"/>
  <c r="BJ12" i="6"/>
  <c r="BI11" i="6"/>
  <c r="BE12" i="6"/>
  <c r="BF13" i="6"/>
  <c r="BZ8" i="6"/>
  <c r="BY7" i="6"/>
  <c r="BN11" i="6"/>
  <c r="BM10" i="6"/>
  <c r="V22" i="6"/>
  <c r="U21" i="6"/>
  <c r="Y20" i="6"/>
  <c r="Z21" i="6"/>
  <c r="AC19" i="6"/>
  <c r="AD20" i="6"/>
  <c r="BU8" i="6"/>
  <c r="BV9" i="6"/>
  <c r="BQ9" i="6"/>
  <c r="BR10" i="6"/>
  <c r="AO16" i="6"/>
  <c r="AP17" i="6"/>
  <c r="F26" i="6"/>
  <c r="E25" i="6"/>
  <c r="CK4" i="6"/>
  <c r="CL5" i="6"/>
  <c r="AT16" i="6"/>
  <c r="AS15" i="6"/>
  <c r="CW3" i="6"/>
  <c r="CV2" i="6"/>
  <c r="CW2" i="6" s="1"/>
  <c r="R23" i="6"/>
  <c r="Q22" i="6"/>
  <c r="AL18" i="6"/>
  <c r="AK17" i="6"/>
  <c r="CD7" i="6"/>
  <c r="CC6" i="6"/>
  <c r="M23" i="6"/>
  <c r="N24" i="6"/>
  <c r="J25" i="6"/>
  <c r="I24" i="6"/>
  <c r="AX15" i="6"/>
  <c r="AW14" i="6"/>
  <c r="CQ4" i="6"/>
  <c r="CP3" i="6"/>
  <c r="CG5" i="6"/>
  <c r="CH6" i="6"/>
  <c r="BA13" i="6"/>
  <c r="BB14" i="6"/>
  <c r="J27" i="1"/>
  <c r="F28" i="1"/>
  <c r="V25" i="1"/>
  <c r="CQ7" i="1"/>
  <c r="E24" i="8" l="1"/>
  <c r="F25" i="8"/>
  <c r="N23" i="8"/>
  <c r="M22" i="8"/>
  <c r="N23" i="7"/>
  <c r="M22" i="7"/>
  <c r="F25" i="7"/>
  <c r="E24" i="7"/>
  <c r="J24" i="7"/>
  <c r="I23" i="7"/>
  <c r="J24" i="9"/>
  <c r="I23" i="9"/>
  <c r="E24" i="9"/>
  <c r="F25" i="9"/>
  <c r="N23" i="9"/>
  <c r="M22" i="9"/>
  <c r="CP19" i="9"/>
  <c r="CQ20" i="9"/>
  <c r="BA20" i="9"/>
  <c r="BB21" i="9"/>
  <c r="U20" i="9"/>
  <c r="V21" i="9"/>
  <c r="BY20" i="9"/>
  <c r="BZ21" i="9"/>
  <c r="BI20" i="9"/>
  <c r="BJ21" i="9"/>
  <c r="CL21" i="9"/>
  <c r="CK20" i="9"/>
  <c r="AX21" i="9"/>
  <c r="AW20" i="9"/>
  <c r="CD21" i="9"/>
  <c r="CC20" i="9"/>
  <c r="R21" i="9"/>
  <c r="Q20" i="9"/>
  <c r="BN21" i="9"/>
  <c r="BM20" i="9"/>
  <c r="AC20" i="9"/>
  <c r="AD21" i="9"/>
  <c r="CG20" i="9"/>
  <c r="CH21" i="9"/>
  <c r="CE93" i="9" s="1"/>
  <c r="V101" i="9" s="1"/>
  <c r="V107" i="9" s="1"/>
  <c r="BQ20" i="9"/>
  <c r="BR21" i="9"/>
  <c r="AK20" i="9"/>
  <c r="AL21" i="9"/>
  <c r="AS20" i="9"/>
  <c r="AT21" i="9"/>
  <c r="AP21" i="9"/>
  <c r="AO20" i="9"/>
  <c r="Z21" i="9"/>
  <c r="Y20" i="9"/>
  <c r="BF21" i="9"/>
  <c r="BE20" i="9"/>
  <c r="BV21" i="9"/>
  <c r="BU20" i="9"/>
  <c r="AH21" i="9"/>
  <c r="AG20" i="9"/>
  <c r="I21" i="8"/>
  <c r="J22" i="8"/>
  <c r="CL20" i="8"/>
  <c r="CI93" i="8" s="1"/>
  <c r="W101" i="8" s="1"/>
  <c r="W107" i="8" s="1"/>
  <c r="CK19" i="8"/>
  <c r="CD20" i="8"/>
  <c r="CC19" i="8"/>
  <c r="U19" i="8"/>
  <c r="V20" i="8"/>
  <c r="R20" i="8"/>
  <c r="Q19" i="8"/>
  <c r="BY19" i="8"/>
  <c r="BZ20" i="8"/>
  <c r="AH20" i="8"/>
  <c r="AG19" i="8"/>
  <c r="BI19" i="8"/>
  <c r="BJ20" i="8"/>
  <c r="AP20" i="8"/>
  <c r="AO19" i="8"/>
  <c r="BQ19" i="8"/>
  <c r="BR20" i="8"/>
  <c r="AK19" i="8"/>
  <c r="AL20" i="8"/>
  <c r="BV20" i="8"/>
  <c r="BU19" i="8"/>
  <c r="BN20" i="8"/>
  <c r="BM19" i="8"/>
  <c r="AC19" i="8"/>
  <c r="AD20" i="8"/>
  <c r="AS19" i="8"/>
  <c r="AT20" i="8"/>
  <c r="AX20" i="8"/>
  <c r="AW19" i="8"/>
  <c r="BF20" i="8"/>
  <c r="BE19" i="8"/>
  <c r="Z20" i="8"/>
  <c r="Y19" i="8"/>
  <c r="BA19" i="8"/>
  <c r="BB20" i="8"/>
  <c r="CG19" i="8"/>
  <c r="CH20" i="8"/>
  <c r="CP18" i="8"/>
  <c r="CQ19" i="8"/>
  <c r="CM93" i="8" s="1"/>
  <c r="V21" i="7"/>
  <c r="U20" i="7"/>
  <c r="CK20" i="7"/>
  <c r="CL21" i="7"/>
  <c r="AW20" i="7"/>
  <c r="AX21" i="7"/>
  <c r="R21" i="7"/>
  <c r="Q20" i="7"/>
  <c r="AH21" i="7"/>
  <c r="AG20" i="7"/>
  <c r="BJ21" i="7"/>
  <c r="BI20" i="7"/>
  <c r="BR21" i="7"/>
  <c r="BQ20" i="7"/>
  <c r="AL21" i="7"/>
  <c r="AK20" i="7"/>
  <c r="CH21" i="7"/>
  <c r="CE93" i="7" s="1"/>
  <c r="V101" i="7" s="1"/>
  <c r="V107" i="7" s="1"/>
  <c r="CG20" i="7"/>
  <c r="BB21" i="7"/>
  <c r="BA20" i="7"/>
  <c r="BZ21" i="7"/>
  <c r="BY20" i="7"/>
  <c r="BE20" i="7"/>
  <c r="BF21" i="7"/>
  <c r="CD21" i="7"/>
  <c r="CC20" i="7"/>
  <c r="BM20" i="7"/>
  <c r="BN21" i="7"/>
  <c r="Y20" i="7"/>
  <c r="Z21" i="7"/>
  <c r="BV21" i="7"/>
  <c r="BU20" i="7"/>
  <c r="AP21" i="7"/>
  <c r="AO20" i="7"/>
  <c r="AD21" i="7"/>
  <c r="AC20" i="7"/>
  <c r="AT21" i="7"/>
  <c r="AS20" i="7"/>
  <c r="CP19" i="7"/>
  <c r="CQ20" i="7"/>
  <c r="CQ3" i="6"/>
  <c r="CP2" i="6"/>
  <c r="CQ2" i="6" s="1"/>
  <c r="J24" i="6"/>
  <c r="I23" i="6"/>
  <c r="CD6" i="6"/>
  <c r="CC5" i="6"/>
  <c r="R22" i="6"/>
  <c r="Q21" i="6"/>
  <c r="AS14" i="6"/>
  <c r="AT15" i="6"/>
  <c r="E24" i="6"/>
  <c r="F25" i="6"/>
  <c r="V21" i="6"/>
  <c r="U20" i="6"/>
  <c r="BY6" i="6"/>
  <c r="BZ7" i="6"/>
  <c r="BI10" i="6"/>
  <c r="BJ11" i="6"/>
  <c r="BB13" i="6"/>
  <c r="BA12" i="6"/>
  <c r="BR9" i="6"/>
  <c r="BQ8" i="6"/>
  <c r="AC18" i="6"/>
  <c r="AD19" i="6"/>
  <c r="AX14" i="6"/>
  <c r="AW13" i="6"/>
  <c r="AL17" i="6"/>
  <c r="AK16" i="6"/>
  <c r="BN10" i="6"/>
  <c r="BM9" i="6"/>
  <c r="AG17" i="6"/>
  <c r="AH18" i="6"/>
  <c r="CH5" i="6"/>
  <c r="CG4" i="6"/>
  <c r="N23" i="6"/>
  <c r="M22" i="6"/>
  <c r="CK3" i="6"/>
  <c r="CL4" i="6"/>
  <c r="AO15" i="6"/>
  <c r="AP16" i="6"/>
  <c r="BU7" i="6"/>
  <c r="BV8" i="6"/>
  <c r="Z20" i="6"/>
  <c r="Y19" i="6"/>
  <c r="BE11" i="6"/>
  <c r="BF12" i="6"/>
  <c r="J26" i="1"/>
  <c r="F27" i="1"/>
  <c r="V24" i="1"/>
  <c r="CQ6" i="1"/>
  <c r="N22" i="8" l="1"/>
  <c r="M21" i="8"/>
  <c r="E23" i="8"/>
  <c r="F24" i="8"/>
  <c r="N22" i="9"/>
  <c r="M21" i="9"/>
  <c r="I22" i="9"/>
  <c r="J23" i="9"/>
  <c r="F24" i="7"/>
  <c r="E23" i="7"/>
  <c r="J23" i="7"/>
  <c r="I22" i="7"/>
  <c r="M21" i="7"/>
  <c r="N22" i="7"/>
  <c r="F24" i="9"/>
  <c r="E23" i="9"/>
  <c r="BF20" i="9"/>
  <c r="BE19" i="9"/>
  <c r="AP20" i="9"/>
  <c r="AO19" i="9"/>
  <c r="R20" i="9"/>
  <c r="Q19" i="9"/>
  <c r="CL20" i="9"/>
  <c r="CI93" i="9" s="1"/>
  <c r="W101" i="9" s="1"/>
  <c r="W107" i="9" s="1"/>
  <c r="CK19" i="9"/>
  <c r="AK19" i="9"/>
  <c r="AL20" i="9"/>
  <c r="CG19" i="9"/>
  <c r="CH20" i="9"/>
  <c r="AC19" i="9"/>
  <c r="AD20" i="9"/>
  <c r="BY19" i="9"/>
  <c r="BZ20" i="9"/>
  <c r="BA19" i="9"/>
  <c r="BB20" i="9"/>
  <c r="AH20" i="9"/>
  <c r="AG19" i="9"/>
  <c r="BV20" i="9"/>
  <c r="BU19" i="9"/>
  <c r="Z20" i="9"/>
  <c r="Y19" i="9"/>
  <c r="BN20" i="9"/>
  <c r="BM19" i="9"/>
  <c r="CD20" i="9"/>
  <c r="CC19" i="9"/>
  <c r="AX20" i="9"/>
  <c r="AW19" i="9"/>
  <c r="AS19" i="9"/>
  <c r="AT20" i="9"/>
  <c r="BQ19" i="9"/>
  <c r="BR20" i="9"/>
  <c r="BI19" i="9"/>
  <c r="BJ20" i="9"/>
  <c r="U19" i="9"/>
  <c r="V20" i="9"/>
  <c r="CP18" i="9"/>
  <c r="CQ19" i="9"/>
  <c r="CM93" i="9" s="1"/>
  <c r="J21" i="8"/>
  <c r="I20" i="8"/>
  <c r="AX19" i="8"/>
  <c r="AW18" i="8"/>
  <c r="BU18" i="8"/>
  <c r="BV19" i="8"/>
  <c r="CD19" i="8"/>
  <c r="CC18" i="8"/>
  <c r="CG18" i="8"/>
  <c r="CH19" i="8"/>
  <c r="AD19" i="8"/>
  <c r="AC18" i="8"/>
  <c r="BR19" i="8"/>
  <c r="BQ18" i="8"/>
  <c r="BJ19" i="8"/>
  <c r="BI18" i="8"/>
  <c r="BZ19" i="8"/>
  <c r="BY18" i="8"/>
  <c r="U18" i="8"/>
  <c r="V19" i="8"/>
  <c r="X101" i="8"/>
  <c r="X107" i="8" s="1"/>
  <c r="B128" i="8" s="1"/>
  <c r="C128" i="8" s="1"/>
  <c r="G15" i="5" s="1"/>
  <c r="B118" i="8"/>
  <c r="C118" i="8"/>
  <c r="BF19" i="8"/>
  <c r="BE18" i="8"/>
  <c r="BM18" i="8"/>
  <c r="BN19" i="8"/>
  <c r="AO18" i="8"/>
  <c r="AP19" i="8"/>
  <c r="AG18" i="8"/>
  <c r="AH19" i="8"/>
  <c r="R19" i="8"/>
  <c r="Q18" i="8"/>
  <c r="CL19" i="8"/>
  <c r="CK18" i="8"/>
  <c r="Z19" i="8"/>
  <c r="Y18" i="8"/>
  <c r="CQ18" i="8"/>
  <c r="CP17" i="8"/>
  <c r="BA18" i="8"/>
  <c r="BB19" i="8"/>
  <c r="AT19" i="8"/>
  <c r="AS18" i="8"/>
  <c r="AL19" i="8"/>
  <c r="AK18" i="8"/>
  <c r="BU19" i="7"/>
  <c r="BV20" i="7"/>
  <c r="BZ20" i="7"/>
  <c r="BY19" i="7"/>
  <c r="CH20" i="7"/>
  <c r="CG19" i="7"/>
  <c r="BR20" i="7"/>
  <c r="BQ19" i="7"/>
  <c r="AG19" i="7"/>
  <c r="AH20" i="7"/>
  <c r="BM19" i="7"/>
  <c r="BN20" i="7"/>
  <c r="BE19" i="7"/>
  <c r="BF20" i="7"/>
  <c r="CK19" i="7"/>
  <c r="CL20" i="7"/>
  <c r="CI93" i="7" s="1"/>
  <c r="W101" i="7" s="1"/>
  <c r="W107" i="7" s="1"/>
  <c r="AD20" i="7"/>
  <c r="AC19" i="7"/>
  <c r="AO19" i="7"/>
  <c r="AP20" i="7"/>
  <c r="CC19" i="7"/>
  <c r="CD20" i="7"/>
  <c r="BB20" i="7"/>
  <c r="BA19" i="7"/>
  <c r="AL20" i="7"/>
  <c r="AK19" i="7"/>
  <c r="BJ20" i="7"/>
  <c r="BI19" i="7"/>
  <c r="Q19" i="7"/>
  <c r="R20" i="7"/>
  <c r="V20" i="7"/>
  <c r="U19" i="7"/>
  <c r="AT20" i="7"/>
  <c r="AS19" i="7"/>
  <c r="CQ19" i="7"/>
  <c r="CM93" i="7" s="1"/>
  <c r="CP18" i="7"/>
  <c r="Y19" i="7"/>
  <c r="Z20" i="7"/>
  <c r="AW19" i="7"/>
  <c r="AX20" i="7"/>
  <c r="BV7" i="6"/>
  <c r="BU6" i="6"/>
  <c r="Z19" i="6"/>
  <c r="Y18" i="6"/>
  <c r="N22" i="6"/>
  <c r="M21" i="6"/>
  <c r="AL16" i="6"/>
  <c r="AK15" i="6"/>
  <c r="BA11" i="6"/>
  <c r="BB12" i="6"/>
  <c r="Q20" i="6"/>
  <c r="R21" i="6"/>
  <c r="J23" i="6"/>
  <c r="I22" i="6"/>
  <c r="AP15" i="6"/>
  <c r="AO14" i="6"/>
  <c r="AG16" i="6"/>
  <c r="AH17" i="6"/>
  <c r="AD18" i="6"/>
  <c r="AC17" i="6"/>
  <c r="BY5" i="6"/>
  <c r="BZ6" i="6"/>
  <c r="E23" i="6"/>
  <c r="F24" i="6"/>
  <c r="CH4" i="6"/>
  <c r="CG3" i="6"/>
  <c r="BM8" i="6"/>
  <c r="BN9" i="6"/>
  <c r="AW12" i="6"/>
  <c r="AX13" i="6"/>
  <c r="BR8" i="6"/>
  <c r="BQ7" i="6"/>
  <c r="U19" i="6"/>
  <c r="V20" i="6"/>
  <c r="CC4" i="6"/>
  <c r="CD5" i="6"/>
  <c r="BF11" i="6"/>
  <c r="BE10" i="6"/>
  <c r="CL3" i="6"/>
  <c r="CK2" i="6"/>
  <c r="CL2" i="6" s="1"/>
  <c r="BI9" i="6"/>
  <c r="BJ10" i="6"/>
  <c r="AS13" i="6"/>
  <c r="AT14" i="6"/>
  <c r="J25" i="1"/>
  <c r="F26" i="1"/>
  <c r="V23" i="1"/>
  <c r="CQ5" i="1"/>
  <c r="F23" i="8" l="1"/>
  <c r="E22" i="8"/>
  <c r="N21" i="8"/>
  <c r="M20" i="8"/>
  <c r="D118" i="8"/>
  <c r="E118" i="8" s="1"/>
  <c r="M15" i="5" s="1"/>
  <c r="E22" i="9"/>
  <c r="F23" i="9"/>
  <c r="J22" i="7"/>
  <c r="I21" i="7"/>
  <c r="I21" i="9"/>
  <c r="J22" i="9"/>
  <c r="F23" i="7"/>
  <c r="E22" i="7"/>
  <c r="M20" i="9"/>
  <c r="N21" i="9"/>
  <c r="N21" i="7"/>
  <c r="M20" i="7"/>
  <c r="CC18" i="9"/>
  <c r="CD19" i="9"/>
  <c r="Y18" i="9"/>
  <c r="Z19" i="9"/>
  <c r="AG18" i="9"/>
  <c r="AH19" i="9"/>
  <c r="Q18" i="9"/>
  <c r="R19" i="9"/>
  <c r="BE18" i="9"/>
  <c r="BF19" i="9"/>
  <c r="V19" i="9"/>
  <c r="U18" i="9"/>
  <c r="AT19" i="9"/>
  <c r="AS18" i="9"/>
  <c r="BZ19" i="9"/>
  <c r="BY18" i="9"/>
  <c r="AD19" i="9"/>
  <c r="AC18" i="9"/>
  <c r="AL19" i="9"/>
  <c r="AK18" i="9"/>
  <c r="X101" i="9"/>
  <c r="X107" i="9" s="1"/>
  <c r="B128" i="9" s="1"/>
  <c r="C128" i="9" s="1"/>
  <c r="H15" i="5" s="1"/>
  <c r="B118" i="9"/>
  <c r="C118" i="9"/>
  <c r="AW18" i="9"/>
  <c r="AX19" i="9"/>
  <c r="BM18" i="9"/>
  <c r="BN19" i="9"/>
  <c r="BU18" i="9"/>
  <c r="BV19" i="9"/>
  <c r="CK18" i="9"/>
  <c r="CL19" i="9"/>
  <c r="AO18" i="9"/>
  <c r="AP19" i="9"/>
  <c r="CQ18" i="9"/>
  <c r="CP17" i="9"/>
  <c r="BJ19" i="9"/>
  <c r="BI18" i="9"/>
  <c r="BR19" i="9"/>
  <c r="BQ18" i="9"/>
  <c r="BB19" i="9"/>
  <c r="BA18" i="9"/>
  <c r="CH19" i="9"/>
  <c r="CG18" i="9"/>
  <c r="J20" i="8"/>
  <c r="I19" i="8"/>
  <c r="BB18" i="8"/>
  <c r="BA17" i="8"/>
  <c r="AG17" i="8"/>
  <c r="AH18" i="8"/>
  <c r="BZ18" i="8"/>
  <c r="BY17" i="8"/>
  <c r="AT18" i="8"/>
  <c r="AS17" i="8"/>
  <c r="CQ17" i="8"/>
  <c r="CP16" i="8"/>
  <c r="CK17" i="8"/>
  <c r="CL18" i="8"/>
  <c r="Q17" i="8"/>
  <c r="R18" i="8"/>
  <c r="CH18" i="8"/>
  <c r="CG17" i="8"/>
  <c r="BV18" i="8"/>
  <c r="BU17" i="8"/>
  <c r="BM17" i="8"/>
  <c r="BN18" i="8"/>
  <c r="AP18" i="8"/>
  <c r="AO17" i="8"/>
  <c r="BJ18" i="8"/>
  <c r="BI17" i="8"/>
  <c r="AD18" i="8"/>
  <c r="AC17" i="8"/>
  <c r="CC17" i="8"/>
  <c r="CD18" i="8"/>
  <c r="AW17" i="8"/>
  <c r="AX18" i="8"/>
  <c r="BR18" i="8"/>
  <c r="BQ17" i="8"/>
  <c r="AL18" i="8"/>
  <c r="AK17" i="8"/>
  <c r="Y17" i="8"/>
  <c r="Z18" i="8"/>
  <c r="BE17" i="8"/>
  <c r="BF18" i="8"/>
  <c r="V18" i="8"/>
  <c r="U17" i="8"/>
  <c r="AT19" i="7"/>
  <c r="AS18" i="7"/>
  <c r="AL19" i="7"/>
  <c r="AK18" i="7"/>
  <c r="BR19" i="7"/>
  <c r="BQ18" i="7"/>
  <c r="BZ19" i="7"/>
  <c r="BY18" i="7"/>
  <c r="Z19" i="7"/>
  <c r="Y18" i="7"/>
  <c r="R19" i="7"/>
  <c r="Q18" i="7"/>
  <c r="AO18" i="7"/>
  <c r="AP19" i="7"/>
  <c r="BF19" i="7"/>
  <c r="BE18" i="7"/>
  <c r="CP17" i="7"/>
  <c r="CQ18" i="7"/>
  <c r="U18" i="7"/>
  <c r="V19" i="7"/>
  <c r="BJ19" i="7"/>
  <c r="BI18" i="7"/>
  <c r="BA18" i="7"/>
  <c r="BB19" i="7"/>
  <c r="AD19" i="7"/>
  <c r="AC18" i="7"/>
  <c r="CG18" i="7"/>
  <c r="CH19" i="7"/>
  <c r="AX19" i="7"/>
  <c r="AW18" i="7"/>
  <c r="X101" i="7"/>
  <c r="X107" i="7" s="1"/>
  <c r="B128" i="7" s="1"/>
  <c r="C128" i="7" s="1"/>
  <c r="F15" i="5" s="1"/>
  <c r="B118" i="7"/>
  <c r="C118" i="7"/>
  <c r="CD19" i="7"/>
  <c r="CC18" i="7"/>
  <c r="CL19" i="7"/>
  <c r="CK18" i="7"/>
  <c r="BN19" i="7"/>
  <c r="BM18" i="7"/>
  <c r="AH19" i="7"/>
  <c r="AG18" i="7"/>
  <c r="BU18" i="7"/>
  <c r="BV19" i="7"/>
  <c r="BQ6" i="6"/>
  <c r="BR7" i="6"/>
  <c r="AD17" i="6"/>
  <c r="AC16" i="6"/>
  <c r="AP14" i="6"/>
  <c r="AO13" i="6"/>
  <c r="AK14" i="6"/>
  <c r="AL15" i="6"/>
  <c r="Y17" i="6"/>
  <c r="Z18" i="6"/>
  <c r="AT13" i="6"/>
  <c r="AS12" i="6"/>
  <c r="CC3" i="6"/>
  <c r="CD4" i="6"/>
  <c r="BM7" i="6"/>
  <c r="BN8" i="6"/>
  <c r="F23" i="6"/>
  <c r="E22" i="6"/>
  <c r="R20" i="6"/>
  <c r="Q19" i="6"/>
  <c r="BF10" i="6"/>
  <c r="BE9" i="6"/>
  <c r="CH3" i="6"/>
  <c r="CG2" i="6"/>
  <c r="CH2" i="6" s="1"/>
  <c r="J22" i="6"/>
  <c r="I21" i="6"/>
  <c r="N21" i="6"/>
  <c r="M20" i="6"/>
  <c r="BV6" i="6"/>
  <c r="BU5" i="6"/>
  <c r="BJ9" i="6"/>
  <c r="BI8" i="6"/>
  <c r="U18" i="6"/>
  <c r="V19" i="6"/>
  <c r="AX12" i="6"/>
  <c r="AW11" i="6"/>
  <c r="BZ5" i="6"/>
  <c r="BY4" i="6"/>
  <c r="AG15" i="6"/>
  <c r="AH16" i="6"/>
  <c r="BA10" i="6"/>
  <c r="BB11" i="6"/>
  <c r="J24" i="1"/>
  <c r="F25" i="1"/>
  <c r="V22" i="1"/>
  <c r="CQ4" i="1"/>
  <c r="M19" i="8" l="1"/>
  <c r="N20" i="8"/>
  <c r="F22" i="8"/>
  <c r="E21" i="8"/>
  <c r="D118" i="7"/>
  <c r="E118" i="7" s="1"/>
  <c r="L15" i="5" s="1"/>
  <c r="M19" i="9"/>
  <c r="N20" i="9"/>
  <c r="J21" i="9"/>
  <c r="I20" i="9"/>
  <c r="F22" i="9"/>
  <c r="E21" i="9"/>
  <c r="N20" i="7"/>
  <c r="M19" i="7"/>
  <c r="F22" i="7"/>
  <c r="E21" i="7"/>
  <c r="I20" i="7"/>
  <c r="J21" i="7"/>
  <c r="D118" i="9"/>
  <c r="E118" i="9" s="1"/>
  <c r="N15" i="5" s="1"/>
  <c r="AO17" i="9"/>
  <c r="AP18" i="9"/>
  <c r="BM17" i="9"/>
  <c r="BN18" i="9"/>
  <c r="AD18" i="9"/>
  <c r="AC17" i="9"/>
  <c r="AT18" i="9"/>
  <c r="AS17" i="9"/>
  <c r="V18" i="9"/>
  <c r="U17" i="9"/>
  <c r="BB18" i="9"/>
  <c r="BA17" i="9"/>
  <c r="BJ18" i="9"/>
  <c r="BI17" i="9"/>
  <c r="Q17" i="9"/>
  <c r="R18" i="9"/>
  <c r="Y17" i="9"/>
  <c r="Z18" i="9"/>
  <c r="CK17" i="9"/>
  <c r="CL18" i="9"/>
  <c r="BU17" i="9"/>
  <c r="BV18" i="9"/>
  <c r="AW17" i="9"/>
  <c r="AX18" i="9"/>
  <c r="AL18" i="9"/>
  <c r="AK17" i="9"/>
  <c r="BZ18" i="9"/>
  <c r="BY17" i="9"/>
  <c r="CH18" i="9"/>
  <c r="CG17" i="9"/>
  <c r="BR18" i="9"/>
  <c r="BQ17" i="9"/>
  <c r="CQ17" i="9"/>
  <c r="CP16" i="9"/>
  <c r="BE17" i="9"/>
  <c r="BF18" i="9"/>
  <c r="AG17" i="9"/>
  <c r="AH18" i="9"/>
  <c r="CC17" i="9"/>
  <c r="CD18" i="9"/>
  <c r="I18" i="8"/>
  <c r="J19" i="8"/>
  <c r="BJ17" i="8"/>
  <c r="BI16" i="8"/>
  <c r="BE16" i="8"/>
  <c r="BF17" i="8"/>
  <c r="Y16" i="8"/>
  <c r="Z17" i="8"/>
  <c r="CC16" i="8"/>
  <c r="CD17" i="8"/>
  <c r="BM16" i="8"/>
  <c r="BN17" i="8"/>
  <c r="CK16" i="8"/>
  <c r="CL17" i="8"/>
  <c r="AG16" i="8"/>
  <c r="AH17" i="8"/>
  <c r="CH17" i="8"/>
  <c r="CG16" i="8"/>
  <c r="V17" i="8"/>
  <c r="U16" i="8"/>
  <c r="AL17" i="8"/>
  <c r="AK16" i="8"/>
  <c r="AD17" i="8"/>
  <c r="AC16" i="8"/>
  <c r="AO16" i="8"/>
  <c r="AP17" i="8"/>
  <c r="BU16" i="8"/>
  <c r="BV17" i="8"/>
  <c r="CQ16" i="8"/>
  <c r="CP15" i="8"/>
  <c r="BZ17" i="8"/>
  <c r="BY16" i="8"/>
  <c r="BB17" i="8"/>
  <c r="BA16" i="8"/>
  <c r="BR17" i="8"/>
  <c r="BQ16" i="8"/>
  <c r="AT17" i="8"/>
  <c r="AS16" i="8"/>
  <c r="AW16" i="8"/>
  <c r="AX17" i="8"/>
  <c r="Q16" i="8"/>
  <c r="R17" i="8"/>
  <c r="CD18" i="7"/>
  <c r="CC17" i="7"/>
  <c r="BV18" i="7"/>
  <c r="BU17" i="7"/>
  <c r="AX18" i="7"/>
  <c r="AW17" i="7"/>
  <c r="AC17" i="7"/>
  <c r="AD18" i="7"/>
  <c r="BI17" i="7"/>
  <c r="BJ18" i="7"/>
  <c r="R18" i="7"/>
  <c r="Q17" i="7"/>
  <c r="BY17" i="7"/>
  <c r="BZ18" i="7"/>
  <c r="AK17" i="7"/>
  <c r="AL18" i="7"/>
  <c r="AH18" i="7"/>
  <c r="AG17" i="7"/>
  <c r="CL18" i="7"/>
  <c r="CK17" i="7"/>
  <c r="CP16" i="7"/>
  <c r="CQ17" i="7"/>
  <c r="AP18" i="7"/>
  <c r="AO17" i="7"/>
  <c r="BF18" i="7"/>
  <c r="BE17" i="7"/>
  <c r="Z18" i="7"/>
  <c r="Y17" i="7"/>
  <c r="BQ17" i="7"/>
  <c r="BR18" i="7"/>
  <c r="AS17" i="7"/>
  <c r="AT18" i="7"/>
  <c r="BN18" i="7"/>
  <c r="BM17" i="7"/>
  <c r="CG17" i="7"/>
  <c r="CH18" i="7"/>
  <c r="BA17" i="7"/>
  <c r="BB18" i="7"/>
  <c r="U17" i="7"/>
  <c r="V18" i="7"/>
  <c r="AX11" i="6"/>
  <c r="AW10" i="6"/>
  <c r="BJ8" i="6"/>
  <c r="BI7" i="6"/>
  <c r="M19" i="6"/>
  <c r="N20" i="6"/>
  <c r="R19" i="6"/>
  <c r="Q18" i="6"/>
  <c r="AT12" i="6"/>
  <c r="AS11" i="6"/>
  <c r="AD16" i="6"/>
  <c r="AC15" i="6"/>
  <c r="AH15" i="6"/>
  <c r="AG14" i="6"/>
  <c r="BN7" i="6"/>
  <c r="BM6" i="6"/>
  <c r="AK13" i="6"/>
  <c r="AL14" i="6"/>
  <c r="BZ4" i="6"/>
  <c r="BY3" i="6"/>
  <c r="BU4" i="6"/>
  <c r="BV5" i="6"/>
  <c r="I20" i="6"/>
  <c r="J21" i="6"/>
  <c r="BE8" i="6"/>
  <c r="BF9" i="6"/>
  <c r="F22" i="6"/>
  <c r="E21" i="6"/>
  <c r="AO12" i="6"/>
  <c r="AP13" i="6"/>
  <c r="BA9" i="6"/>
  <c r="BB10" i="6"/>
  <c r="V18" i="6"/>
  <c r="U17" i="6"/>
  <c r="CD3" i="6"/>
  <c r="CC2" i="6"/>
  <c r="CD2" i="6" s="1"/>
  <c r="Y16" i="6"/>
  <c r="Z17" i="6"/>
  <c r="BQ5" i="6"/>
  <c r="BR6" i="6"/>
  <c r="J23" i="1"/>
  <c r="F24" i="1"/>
  <c r="V21" i="1"/>
  <c r="CQ3" i="1"/>
  <c r="F21" i="8" l="1"/>
  <c r="E20" i="8"/>
  <c r="N19" i="8"/>
  <c r="M18" i="8"/>
  <c r="I19" i="7"/>
  <c r="J20" i="7"/>
  <c r="E20" i="7"/>
  <c r="F21" i="7"/>
  <c r="E20" i="9"/>
  <c r="F21" i="9"/>
  <c r="M18" i="9"/>
  <c r="N19" i="9"/>
  <c r="N19" i="7"/>
  <c r="M18" i="7"/>
  <c r="J20" i="9"/>
  <c r="I19" i="9"/>
  <c r="BQ16" i="9"/>
  <c r="BR17" i="9"/>
  <c r="AK16" i="9"/>
  <c r="AL17" i="9"/>
  <c r="BA16" i="9"/>
  <c r="BB17" i="9"/>
  <c r="AS16" i="9"/>
  <c r="AT17" i="9"/>
  <c r="AH17" i="9"/>
  <c r="AG16" i="9"/>
  <c r="BV17" i="9"/>
  <c r="BU16" i="9"/>
  <c r="R17" i="9"/>
  <c r="Q16" i="9"/>
  <c r="BN17" i="9"/>
  <c r="BM16" i="9"/>
  <c r="CP15" i="9"/>
  <c r="CQ16" i="9"/>
  <c r="CG16" i="9"/>
  <c r="CH17" i="9"/>
  <c r="BY16" i="9"/>
  <c r="BZ17" i="9"/>
  <c r="BI16" i="9"/>
  <c r="BJ17" i="9"/>
  <c r="U16" i="9"/>
  <c r="V17" i="9"/>
  <c r="AC16" i="9"/>
  <c r="AD17" i="9"/>
  <c r="CD17" i="9"/>
  <c r="CC16" i="9"/>
  <c r="BF17" i="9"/>
  <c r="BE16" i="9"/>
  <c r="AX17" i="9"/>
  <c r="AW16" i="9"/>
  <c r="CL17" i="9"/>
  <c r="CK16" i="9"/>
  <c r="Z17" i="9"/>
  <c r="Y16" i="9"/>
  <c r="AP17" i="9"/>
  <c r="AO16" i="9"/>
  <c r="J18" i="8"/>
  <c r="I17" i="8"/>
  <c r="CG15" i="8"/>
  <c r="CH16" i="8"/>
  <c r="AX16" i="8"/>
  <c r="AW15" i="8"/>
  <c r="BV16" i="8"/>
  <c r="BU15" i="8"/>
  <c r="CL16" i="8"/>
  <c r="CK15" i="8"/>
  <c r="CD16" i="8"/>
  <c r="CC15" i="8"/>
  <c r="BF16" i="8"/>
  <c r="BE15" i="8"/>
  <c r="CP14" i="8"/>
  <c r="CQ15" i="8"/>
  <c r="AS15" i="8"/>
  <c r="AT16" i="8"/>
  <c r="BQ15" i="8"/>
  <c r="BR16" i="8"/>
  <c r="BY15" i="8"/>
  <c r="BZ16" i="8"/>
  <c r="AK15" i="8"/>
  <c r="AL16" i="8"/>
  <c r="U15" i="8"/>
  <c r="V16" i="8"/>
  <c r="BI15" i="8"/>
  <c r="BJ16" i="8"/>
  <c r="BA15" i="8"/>
  <c r="BB16" i="8"/>
  <c r="AC15" i="8"/>
  <c r="AD16" i="8"/>
  <c r="R16" i="8"/>
  <c r="Q15" i="8"/>
  <c r="AP16" i="8"/>
  <c r="AO15" i="8"/>
  <c r="AH16" i="8"/>
  <c r="AG15" i="8"/>
  <c r="BN16" i="8"/>
  <c r="BM15" i="8"/>
  <c r="Z16" i="8"/>
  <c r="Y15" i="8"/>
  <c r="BF17" i="7"/>
  <c r="BE16" i="7"/>
  <c r="AP17" i="7"/>
  <c r="AO16" i="7"/>
  <c r="CL17" i="7"/>
  <c r="CK16" i="7"/>
  <c r="R17" i="7"/>
  <c r="Q16" i="7"/>
  <c r="BV17" i="7"/>
  <c r="BU16" i="7"/>
  <c r="U16" i="7"/>
  <c r="V17" i="7"/>
  <c r="CG16" i="7"/>
  <c r="CH17" i="7"/>
  <c r="AS16" i="7"/>
  <c r="AT17" i="7"/>
  <c r="BR17" i="7"/>
  <c r="BQ16" i="7"/>
  <c r="AL17" i="7"/>
  <c r="AK16" i="7"/>
  <c r="AD17" i="7"/>
  <c r="AC16" i="7"/>
  <c r="BN17" i="7"/>
  <c r="BM16" i="7"/>
  <c r="Z17" i="7"/>
  <c r="Y16" i="7"/>
  <c r="AH17" i="7"/>
  <c r="AG16" i="7"/>
  <c r="AX17" i="7"/>
  <c r="AW16" i="7"/>
  <c r="CD17" i="7"/>
  <c r="CC16" i="7"/>
  <c r="BB17" i="7"/>
  <c r="BA16" i="7"/>
  <c r="CP15" i="7"/>
  <c r="CQ16" i="7"/>
  <c r="BY16" i="7"/>
  <c r="BZ17" i="7"/>
  <c r="BI16" i="7"/>
  <c r="BJ17" i="7"/>
  <c r="Y15" i="6"/>
  <c r="Z16" i="6"/>
  <c r="F21" i="6"/>
  <c r="E20" i="6"/>
  <c r="BY2" i="6"/>
  <c r="BZ2" i="6" s="1"/>
  <c r="BZ3" i="6"/>
  <c r="BN6" i="6"/>
  <c r="BM5" i="6"/>
  <c r="AC14" i="6"/>
  <c r="AD15" i="6"/>
  <c r="Q17" i="6"/>
  <c r="R18" i="6"/>
  <c r="BI6" i="6"/>
  <c r="BJ7" i="6"/>
  <c r="BB9" i="6"/>
  <c r="BA8" i="6"/>
  <c r="J20" i="6"/>
  <c r="I19" i="6"/>
  <c r="BR5" i="6"/>
  <c r="BQ4" i="6"/>
  <c r="V17" i="6"/>
  <c r="U16" i="6"/>
  <c r="AH14" i="6"/>
  <c r="AG13" i="6"/>
  <c r="AS10" i="6"/>
  <c r="AT11" i="6"/>
  <c r="AX10" i="6"/>
  <c r="AW9" i="6"/>
  <c r="AO11" i="6"/>
  <c r="AP12" i="6"/>
  <c r="BE7" i="6"/>
  <c r="BF8" i="6"/>
  <c r="BU3" i="6"/>
  <c r="BV4" i="6"/>
  <c r="AL13" i="6"/>
  <c r="AK12" i="6"/>
  <c r="M18" i="6"/>
  <c r="N19" i="6"/>
  <c r="J22" i="1"/>
  <c r="F23" i="1"/>
  <c r="V20" i="1"/>
  <c r="M17" i="8" l="1"/>
  <c r="N18" i="8"/>
  <c r="E19" i="8"/>
  <c r="F20" i="8"/>
  <c r="I18" i="9"/>
  <c r="J19" i="9"/>
  <c r="N18" i="9"/>
  <c r="M17" i="9"/>
  <c r="F20" i="7"/>
  <c r="E19" i="7"/>
  <c r="M17" i="7"/>
  <c r="N18" i="7"/>
  <c r="E19" i="9"/>
  <c r="F20" i="9"/>
  <c r="I18" i="7"/>
  <c r="J19" i="7"/>
  <c r="Z16" i="9"/>
  <c r="Y15" i="9"/>
  <c r="AX16" i="9"/>
  <c r="AW15" i="9"/>
  <c r="CD16" i="9"/>
  <c r="CC15" i="9"/>
  <c r="Q15" i="9"/>
  <c r="R16" i="9"/>
  <c r="BU15" i="9"/>
  <c r="BV16" i="9"/>
  <c r="AH16" i="9"/>
  <c r="AG15" i="9"/>
  <c r="V16" i="9"/>
  <c r="U15" i="9"/>
  <c r="BZ16" i="9"/>
  <c r="BY15" i="9"/>
  <c r="CP14" i="9"/>
  <c r="CQ15" i="9"/>
  <c r="BB16" i="9"/>
  <c r="BA15" i="9"/>
  <c r="AO15" i="9"/>
  <c r="AP16" i="9"/>
  <c r="CK15" i="9"/>
  <c r="CL16" i="9"/>
  <c r="BE15" i="9"/>
  <c r="BF16" i="9"/>
  <c r="BN16" i="9"/>
  <c r="BM15" i="9"/>
  <c r="AC15" i="9"/>
  <c r="AD16" i="9"/>
  <c r="BI15" i="9"/>
  <c r="BJ16" i="9"/>
  <c r="CG15" i="9"/>
  <c r="CH16" i="9"/>
  <c r="AT16" i="9"/>
  <c r="AS15" i="9"/>
  <c r="AL16" i="9"/>
  <c r="AK15" i="9"/>
  <c r="BQ15" i="9"/>
  <c r="BR16" i="9"/>
  <c r="J17" i="8"/>
  <c r="I16" i="8"/>
  <c r="AX15" i="8"/>
  <c r="AW14" i="8"/>
  <c r="BA14" i="8"/>
  <c r="BB15" i="8"/>
  <c r="U14" i="8"/>
  <c r="V15" i="8"/>
  <c r="BY14" i="8"/>
  <c r="BZ15" i="8"/>
  <c r="AS14" i="8"/>
  <c r="AT15" i="8"/>
  <c r="AP15" i="8"/>
  <c r="AO14" i="8"/>
  <c r="BV15" i="8"/>
  <c r="BU14" i="8"/>
  <c r="Z15" i="8"/>
  <c r="Y14" i="8"/>
  <c r="AH15" i="8"/>
  <c r="AG14" i="8"/>
  <c r="CD15" i="8"/>
  <c r="CC14" i="8"/>
  <c r="BN15" i="8"/>
  <c r="BM14" i="8"/>
  <c r="R15" i="8"/>
  <c r="Q14" i="8"/>
  <c r="BF15" i="8"/>
  <c r="BE14" i="8"/>
  <c r="CL15" i="8"/>
  <c r="CK14" i="8"/>
  <c r="AC14" i="8"/>
  <c r="AD15" i="8"/>
  <c r="BI14" i="8"/>
  <c r="BJ15" i="8"/>
  <c r="AK14" i="8"/>
  <c r="AL15" i="8"/>
  <c r="BQ14" i="8"/>
  <c r="BR15" i="8"/>
  <c r="CP13" i="8"/>
  <c r="CQ14" i="8"/>
  <c r="CG14" i="8"/>
  <c r="CH15" i="8"/>
  <c r="AW15" i="7"/>
  <c r="AX16" i="7"/>
  <c r="BM15" i="7"/>
  <c r="BN16" i="7"/>
  <c r="AL16" i="7"/>
  <c r="AK15" i="7"/>
  <c r="Q15" i="7"/>
  <c r="R16" i="7"/>
  <c r="AO15" i="7"/>
  <c r="AP16" i="7"/>
  <c r="BZ16" i="7"/>
  <c r="BY15" i="7"/>
  <c r="AT16" i="7"/>
  <c r="AS15" i="7"/>
  <c r="V16" i="7"/>
  <c r="U15" i="7"/>
  <c r="BB16" i="7"/>
  <c r="BA15" i="7"/>
  <c r="CC15" i="7"/>
  <c r="CD16" i="7"/>
  <c r="AG15" i="7"/>
  <c r="AH16" i="7"/>
  <c r="Y15" i="7"/>
  <c r="Z16" i="7"/>
  <c r="AD16" i="7"/>
  <c r="AC15" i="7"/>
  <c r="BR16" i="7"/>
  <c r="BQ15" i="7"/>
  <c r="BU15" i="7"/>
  <c r="BV16" i="7"/>
  <c r="CK15" i="7"/>
  <c r="CL16" i="7"/>
  <c r="BE15" i="7"/>
  <c r="BF16" i="7"/>
  <c r="BJ16" i="7"/>
  <c r="BI15" i="7"/>
  <c r="CQ15" i="7"/>
  <c r="CP14" i="7"/>
  <c r="CH16" i="7"/>
  <c r="CG15" i="7"/>
  <c r="AL12" i="6"/>
  <c r="AK11" i="6"/>
  <c r="AW8" i="6"/>
  <c r="AX9" i="6"/>
  <c r="AG12" i="6"/>
  <c r="AH13" i="6"/>
  <c r="BR4" i="6"/>
  <c r="BQ3" i="6"/>
  <c r="BB8" i="6"/>
  <c r="BA7" i="6"/>
  <c r="BM4" i="6"/>
  <c r="BN5" i="6"/>
  <c r="E19" i="6"/>
  <c r="F20" i="6"/>
  <c r="N18" i="6"/>
  <c r="M17" i="6"/>
  <c r="BF7" i="6"/>
  <c r="BE6" i="6"/>
  <c r="Q16" i="6"/>
  <c r="R17" i="6"/>
  <c r="V16" i="6"/>
  <c r="U15" i="6"/>
  <c r="J19" i="6"/>
  <c r="I18" i="6"/>
  <c r="BV3" i="6"/>
  <c r="BU2" i="6"/>
  <c r="BV2" i="6" s="1"/>
  <c r="AP11" i="6"/>
  <c r="AO10" i="6"/>
  <c r="AS9" i="6"/>
  <c r="AT10" i="6"/>
  <c r="BI5" i="6"/>
  <c r="BJ6" i="6"/>
  <c r="AC13" i="6"/>
  <c r="AD14" i="6"/>
  <c r="Z15" i="6"/>
  <c r="Y14" i="6"/>
  <c r="J21" i="1"/>
  <c r="F22" i="1"/>
  <c r="V19" i="1"/>
  <c r="F19" i="8" l="1"/>
  <c r="E18" i="8"/>
  <c r="N17" i="8"/>
  <c r="M16" i="8"/>
  <c r="M16" i="9"/>
  <c r="N17" i="9"/>
  <c r="J18" i="7"/>
  <c r="I17" i="7"/>
  <c r="M16" i="7"/>
  <c r="N17" i="7"/>
  <c r="F19" i="7"/>
  <c r="E18" i="7"/>
  <c r="F19" i="9"/>
  <c r="E18" i="9"/>
  <c r="I17" i="9"/>
  <c r="J18" i="9"/>
  <c r="AL15" i="9"/>
  <c r="AK14" i="9"/>
  <c r="BB15" i="9"/>
  <c r="BA14" i="9"/>
  <c r="BZ15" i="9"/>
  <c r="BY14" i="9"/>
  <c r="AG14" i="9"/>
  <c r="AH15" i="9"/>
  <c r="AW14" i="9"/>
  <c r="AX15" i="9"/>
  <c r="CH15" i="9"/>
  <c r="CG14" i="9"/>
  <c r="AD15" i="9"/>
  <c r="AC14" i="9"/>
  <c r="BE14" i="9"/>
  <c r="BF15" i="9"/>
  <c r="AO14" i="9"/>
  <c r="AP15" i="9"/>
  <c r="Q14" i="9"/>
  <c r="R15" i="9"/>
  <c r="AT15" i="9"/>
  <c r="AS14" i="9"/>
  <c r="BM14" i="9"/>
  <c r="BN15" i="9"/>
  <c r="V15" i="9"/>
  <c r="U14" i="9"/>
  <c r="CC14" i="9"/>
  <c r="CD15" i="9"/>
  <c r="Y14" i="9"/>
  <c r="Z15" i="9"/>
  <c r="BR15" i="9"/>
  <c r="BQ14" i="9"/>
  <c r="BJ15" i="9"/>
  <c r="BI14" i="9"/>
  <c r="CK14" i="9"/>
  <c r="CL15" i="9"/>
  <c r="CQ14" i="9"/>
  <c r="CP13" i="9"/>
  <c r="BU14" i="9"/>
  <c r="BV15" i="9"/>
  <c r="I15" i="8"/>
  <c r="J16" i="8"/>
  <c r="CK13" i="8"/>
  <c r="CL14" i="8"/>
  <c r="Y13" i="8"/>
  <c r="Z14" i="8"/>
  <c r="BR14" i="8"/>
  <c r="BQ13" i="8"/>
  <c r="BB14" i="8"/>
  <c r="BA13" i="8"/>
  <c r="BE13" i="8"/>
  <c r="BF14" i="8"/>
  <c r="BM13" i="8"/>
  <c r="BN14" i="8"/>
  <c r="CC13" i="8"/>
  <c r="CD14" i="8"/>
  <c r="AG13" i="8"/>
  <c r="AH14" i="8"/>
  <c r="BU13" i="8"/>
  <c r="BV14" i="8"/>
  <c r="AW13" i="8"/>
  <c r="AX14" i="8"/>
  <c r="Q13" i="8"/>
  <c r="R14" i="8"/>
  <c r="AO13" i="8"/>
  <c r="AP14" i="8"/>
  <c r="BJ14" i="8"/>
  <c r="BI13" i="8"/>
  <c r="BZ14" i="8"/>
  <c r="BY13" i="8"/>
  <c r="CH14" i="8"/>
  <c r="CG13" i="8"/>
  <c r="CQ13" i="8"/>
  <c r="CP12" i="8"/>
  <c r="AL14" i="8"/>
  <c r="AK13" i="8"/>
  <c r="AD14" i="8"/>
  <c r="AC13" i="8"/>
  <c r="AT14" i="8"/>
  <c r="AS13" i="8"/>
  <c r="V14" i="8"/>
  <c r="U13" i="8"/>
  <c r="CP13" i="7"/>
  <c r="CQ14" i="7"/>
  <c r="AC14" i="7"/>
  <c r="AD15" i="7"/>
  <c r="BA14" i="7"/>
  <c r="BB15" i="7"/>
  <c r="AS14" i="7"/>
  <c r="AT15" i="7"/>
  <c r="BZ15" i="7"/>
  <c r="BY14" i="7"/>
  <c r="BE14" i="7"/>
  <c r="BF15" i="7"/>
  <c r="BU14" i="7"/>
  <c r="BV15" i="7"/>
  <c r="AH15" i="7"/>
  <c r="AG14" i="7"/>
  <c r="R15" i="7"/>
  <c r="Q14" i="7"/>
  <c r="BN15" i="7"/>
  <c r="BM14" i="7"/>
  <c r="AX15" i="7"/>
  <c r="AW14" i="7"/>
  <c r="CG14" i="7"/>
  <c r="CH15" i="7"/>
  <c r="BJ15" i="7"/>
  <c r="BI14" i="7"/>
  <c r="BR15" i="7"/>
  <c r="BQ14" i="7"/>
  <c r="U14" i="7"/>
  <c r="V15" i="7"/>
  <c r="AL15" i="7"/>
  <c r="AK14" i="7"/>
  <c r="CL15" i="7"/>
  <c r="CK14" i="7"/>
  <c r="Z15" i="7"/>
  <c r="Y14" i="7"/>
  <c r="CD15" i="7"/>
  <c r="CC14" i="7"/>
  <c r="AO14" i="7"/>
  <c r="AP15" i="7"/>
  <c r="Z14" i="6"/>
  <c r="Y13" i="6"/>
  <c r="AP10" i="6"/>
  <c r="AO9" i="6"/>
  <c r="I17" i="6"/>
  <c r="J18" i="6"/>
  <c r="N17" i="6"/>
  <c r="M16" i="6"/>
  <c r="BR3" i="6"/>
  <c r="BQ2" i="6"/>
  <c r="BR2" i="6" s="1"/>
  <c r="BJ5" i="6"/>
  <c r="BI4" i="6"/>
  <c r="Q15" i="6"/>
  <c r="R16" i="6"/>
  <c r="BN4" i="6"/>
  <c r="BM3" i="6"/>
  <c r="AW7" i="6"/>
  <c r="AX8" i="6"/>
  <c r="U14" i="6"/>
  <c r="V15" i="6"/>
  <c r="BF6" i="6"/>
  <c r="BE5" i="6"/>
  <c r="BA6" i="6"/>
  <c r="BB7" i="6"/>
  <c r="AK10" i="6"/>
  <c r="AL11" i="6"/>
  <c r="AD13" i="6"/>
  <c r="AC12" i="6"/>
  <c r="AT9" i="6"/>
  <c r="AS8" i="6"/>
  <c r="E18" i="6"/>
  <c r="F19" i="6"/>
  <c r="AH12" i="6"/>
  <c r="AG11" i="6"/>
  <c r="J20" i="1"/>
  <c r="F21" i="1"/>
  <c r="V18" i="1"/>
  <c r="M15" i="8" l="1"/>
  <c r="N16" i="8"/>
  <c r="F18" i="8"/>
  <c r="E17" i="8"/>
  <c r="E17" i="7"/>
  <c r="F18" i="7"/>
  <c r="J17" i="7"/>
  <c r="I16" i="7"/>
  <c r="J17" i="9"/>
  <c r="I16" i="9"/>
  <c r="F18" i="9"/>
  <c r="E17" i="9"/>
  <c r="N16" i="7"/>
  <c r="M15" i="7"/>
  <c r="N16" i="9"/>
  <c r="M15" i="9"/>
  <c r="CP12" i="9"/>
  <c r="CQ13" i="9"/>
  <c r="BJ14" i="9"/>
  <c r="BI13" i="9"/>
  <c r="U13" i="9"/>
  <c r="V14" i="9"/>
  <c r="AS13" i="9"/>
  <c r="AT14" i="9"/>
  <c r="CG13" i="9"/>
  <c r="CH14" i="9"/>
  <c r="BA13" i="9"/>
  <c r="BB14" i="9"/>
  <c r="Z14" i="9"/>
  <c r="Y13" i="9"/>
  <c r="BN14" i="9"/>
  <c r="BM13" i="9"/>
  <c r="AP14" i="9"/>
  <c r="AO13" i="9"/>
  <c r="AH14" i="9"/>
  <c r="AG13" i="9"/>
  <c r="BR14" i="9"/>
  <c r="BQ13" i="9"/>
  <c r="AD14" i="9"/>
  <c r="AC13" i="9"/>
  <c r="BY13" i="9"/>
  <c r="BZ14" i="9"/>
  <c r="AL14" i="9"/>
  <c r="AK13" i="9"/>
  <c r="BV14" i="9"/>
  <c r="BU13" i="9"/>
  <c r="CL14" i="9"/>
  <c r="CK13" i="9"/>
  <c r="CD14" i="9"/>
  <c r="CC13" i="9"/>
  <c r="R14" i="9"/>
  <c r="Q13" i="9"/>
  <c r="BF14" i="9"/>
  <c r="BE13" i="9"/>
  <c r="AX14" i="9"/>
  <c r="AW13" i="9"/>
  <c r="J15" i="8"/>
  <c r="I14" i="8"/>
  <c r="CH13" i="8"/>
  <c r="CG12" i="8"/>
  <c r="BR13" i="8"/>
  <c r="BQ12" i="8"/>
  <c r="AL13" i="8"/>
  <c r="AK12" i="8"/>
  <c r="BU12" i="8"/>
  <c r="BV13" i="8"/>
  <c r="CC12" i="8"/>
  <c r="CD13" i="8"/>
  <c r="BE12" i="8"/>
  <c r="BF13" i="8"/>
  <c r="AT13" i="8"/>
  <c r="AS12" i="8"/>
  <c r="BJ13" i="8"/>
  <c r="BI12" i="8"/>
  <c r="V13" i="8"/>
  <c r="U12" i="8"/>
  <c r="AD13" i="8"/>
  <c r="AC12" i="8"/>
  <c r="CQ12" i="8"/>
  <c r="CP11" i="8"/>
  <c r="BZ13" i="8"/>
  <c r="BY12" i="8"/>
  <c r="BB13" i="8"/>
  <c r="BA12" i="8"/>
  <c r="AO12" i="8"/>
  <c r="AP13" i="8"/>
  <c r="Q12" i="8"/>
  <c r="R13" i="8"/>
  <c r="AW12" i="8"/>
  <c r="AX13" i="8"/>
  <c r="AG12" i="8"/>
  <c r="AH13" i="8"/>
  <c r="BM12" i="8"/>
  <c r="BN13" i="8"/>
  <c r="Y12" i="8"/>
  <c r="Z13" i="8"/>
  <c r="CK12" i="8"/>
  <c r="CL13" i="8"/>
  <c r="CD14" i="7"/>
  <c r="CC13" i="7"/>
  <c r="CL14" i="7"/>
  <c r="CK13" i="7"/>
  <c r="BQ13" i="7"/>
  <c r="BR14" i="7"/>
  <c r="BN14" i="7"/>
  <c r="BM13" i="7"/>
  <c r="AH14" i="7"/>
  <c r="AG13" i="7"/>
  <c r="CG13" i="7"/>
  <c r="CH14" i="7"/>
  <c r="BF14" i="7"/>
  <c r="BE13" i="7"/>
  <c r="AS13" i="7"/>
  <c r="AT14" i="7"/>
  <c r="AC13" i="7"/>
  <c r="AD14" i="7"/>
  <c r="Z14" i="7"/>
  <c r="Y13" i="7"/>
  <c r="AK13" i="7"/>
  <c r="AL14" i="7"/>
  <c r="BI13" i="7"/>
  <c r="BJ14" i="7"/>
  <c r="AX14" i="7"/>
  <c r="AW13" i="7"/>
  <c r="R14" i="7"/>
  <c r="Q13" i="7"/>
  <c r="BY13" i="7"/>
  <c r="BZ14" i="7"/>
  <c r="AP14" i="7"/>
  <c r="AO13" i="7"/>
  <c r="U13" i="7"/>
  <c r="V14" i="7"/>
  <c r="BV14" i="7"/>
  <c r="BU13" i="7"/>
  <c r="BA13" i="7"/>
  <c r="BB14" i="7"/>
  <c r="CP12" i="7"/>
  <c r="CQ13" i="7"/>
  <c r="AD12" i="6"/>
  <c r="AC11" i="6"/>
  <c r="BM2" i="6"/>
  <c r="BN2" i="6" s="1"/>
  <c r="BN3" i="6"/>
  <c r="BJ4" i="6"/>
  <c r="BI3" i="6"/>
  <c r="N16" i="6"/>
  <c r="M15" i="6"/>
  <c r="AO8" i="6"/>
  <c r="AP9" i="6"/>
  <c r="AH11" i="6"/>
  <c r="AG10" i="6"/>
  <c r="F18" i="6"/>
  <c r="E17" i="6"/>
  <c r="BA5" i="6"/>
  <c r="BB6" i="6"/>
  <c r="U13" i="6"/>
  <c r="V14" i="6"/>
  <c r="AT8" i="6"/>
  <c r="AS7" i="6"/>
  <c r="BE4" i="6"/>
  <c r="BF5" i="6"/>
  <c r="Y12" i="6"/>
  <c r="Z13" i="6"/>
  <c r="AK9" i="6"/>
  <c r="AL10" i="6"/>
  <c r="AX7" i="6"/>
  <c r="AW6" i="6"/>
  <c r="R15" i="6"/>
  <c r="Q14" i="6"/>
  <c r="I16" i="6"/>
  <c r="J17" i="6"/>
  <c r="J19" i="1"/>
  <c r="F20" i="1"/>
  <c r="V17" i="1"/>
  <c r="F17" i="8" l="1"/>
  <c r="E16" i="8"/>
  <c r="M14" i="8"/>
  <c r="N15" i="8"/>
  <c r="N15" i="9"/>
  <c r="M14" i="9"/>
  <c r="E16" i="9"/>
  <c r="F17" i="9"/>
  <c r="I15" i="7"/>
  <c r="J16" i="7"/>
  <c r="M14" i="7"/>
  <c r="N15" i="7"/>
  <c r="I15" i="9"/>
  <c r="J16" i="9"/>
  <c r="F17" i="7"/>
  <c r="E16" i="7"/>
  <c r="BF13" i="9"/>
  <c r="BE12" i="9"/>
  <c r="CL13" i="9"/>
  <c r="CK12" i="9"/>
  <c r="AK12" i="9"/>
  <c r="AL13" i="9"/>
  <c r="AC12" i="9"/>
  <c r="AD13" i="9"/>
  <c r="BQ12" i="9"/>
  <c r="BR13" i="9"/>
  <c r="BN13" i="9"/>
  <c r="BM12" i="9"/>
  <c r="BI12" i="9"/>
  <c r="BJ13" i="9"/>
  <c r="BA12" i="9"/>
  <c r="BB13" i="9"/>
  <c r="AS12" i="9"/>
  <c r="AT13" i="9"/>
  <c r="AX13" i="9"/>
  <c r="AW12" i="9"/>
  <c r="R13" i="9"/>
  <c r="Q12" i="9"/>
  <c r="CD13" i="9"/>
  <c r="CC12" i="9"/>
  <c r="BV13" i="9"/>
  <c r="BU12" i="9"/>
  <c r="AH13" i="9"/>
  <c r="AG12" i="9"/>
  <c r="AP13" i="9"/>
  <c r="AO12" i="9"/>
  <c r="Z13" i="9"/>
  <c r="Y12" i="9"/>
  <c r="BY12" i="9"/>
  <c r="BZ13" i="9"/>
  <c r="CG12" i="9"/>
  <c r="CH13" i="9"/>
  <c r="U12" i="9"/>
  <c r="V13" i="9"/>
  <c r="CP11" i="9"/>
  <c r="CQ12" i="9"/>
  <c r="I13" i="8"/>
  <c r="J14" i="8"/>
  <c r="BA11" i="8"/>
  <c r="BB12" i="8"/>
  <c r="CP10" i="8"/>
  <c r="CQ11" i="8"/>
  <c r="U11" i="8"/>
  <c r="V12" i="8"/>
  <c r="AS11" i="8"/>
  <c r="AT12" i="8"/>
  <c r="Z12" i="8"/>
  <c r="Y11" i="8"/>
  <c r="AH12" i="8"/>
  <c r="AG11" i="8"/>
  <c r="R12" i="8"/>
  <c r="Q11" i="8"/>
  <c r="CD12" i="8"/>
  <c r="CC11" i="8"/>
  <c r="BY11" i="8"/>
  <c r="BZ12" i="8"/>
  <c r="AC11" i="8"/>
  <c r="AD12" i="8"/>
  <c r="BI11" i="8"/>
  <c r="BJ12" i="8"/>
  <c r="AK11" i="8"/>
  <c r="AL12" i="8"/>
  <c r="BQ11" i="8"/>
  <c r="BR12" i="8"/>
  <c r="CG11" i="8"/>
  <c r="CH12" i="8"/>
  <c r="CL12" i="8"/>
  <c r="CK11" i="8"/>
  <c r="BN12" i="8"/>
  <c r="BM11" i="8"/>
  <c r="AX12" i="8"/>
  <c r="AW11" i="8"/>
  <c r="AP12" i="8"/>
  <c r="AO11" i="8"/>
  <c r="BF12" i="8"/>
  <c r="BE11" i="8"/>
  <c r="BV12" i="8"/>
  <c r="BU11" i="8"/>
  <c r="AO12" i="7"/>
  <c r="AP13" i="7"/>
  <c r="R13" i="7"/>
  <c r="Q12" i="7"/>
  <c r="Z13" i="7"/>
  <c r="Y12" i="7"/>
  <c r="BM12" i="7"/>
  <c r="BN13" i="7"/>
  <c r="CL13" i="7"/>
  <c r="CK12" i="7"/>
  <c r="BA12" i="7"/>
  <c r="BB13" i="7"/>
  <c r="U12" i="7"/>
  <c r="V13" i="7"/>
  <c r="BI12" i="7"/>
  <c r="BJ13" i="7"/>
  <c r="AS12" i="7"/>
  <c r="AT13" i="7"/>
  <c r="CG12" i="7"/>
  <c r="CH13" i="7"/>
  <c r="BV13" i="7"/>
  <c r="BU12" i="7"/>
  <c r="AX13" i="7"/>
  <c r="AW12" i="7"/>
  <c r="BF13" i="7"/>
  <c r="BE12" i="7"/>
  <c r="AH13" i="7"/>
  <c r="AG12" i="7"/>
  <c r="CC12" i="7"/>
  <c r="CD13" i="7"/>
  <c r="CP11" i="7"/>
  <c r="CQ12" i="7"/>
  <c r="BY12" i="7"/>
  <c r="BZ13" i="7"/>
  <c r="AL13" i="7"/>
  <c r="AK12" i="7"/>
  <c r="AC12" i="7"/>
  <c r="AD13" i="7"/>
  <c r="BR13" i="7"/>
  <c r="BQ12" i="7"/>
  <c r="AX6" i="6"/>
  <c r="AW5" i="6"/>
  <c r="AS6" i="6"/>
  <c r="AT7" i="6"/>
  <c r="AH10" i="6"/>
  <c r="AG9" i="6"/>
  <c r="M14" i="6"/>
  <c r="N15" i="6"/>
  <c r="I15" i="6"/>
  <c r="J16" i="6"/>
  <c r="Y11" i="6"/>
  <c r="Z12" i="6"/>
  <c r="BB5" i="6"/>
  <c r="BA4" i="6"/>
  <c r="R14" i="6"/>
  <c r="Q13" i="6"/>
  <c r="F17" i="6"/>
  <c r="E16" i="6"/>
  <c r="BJ3" i="6"/>
  <c r="BI2" i="6"/>
  <c r="BJ2" i="6" s="1"/>
  <c r="AC10" i="6"/>
  <c r="AD11" i="6"/>
  <c r="AL9" i="6"/>
  <c r="AK8" i="6"/>
  <c r="BF4" i="6"/>
  <c r="BE3" i="6"/>
  <c r="V13" i="6"/>
  <c r="U12" i="6"/>
  <c r="AO7" i="6"/>
  <c r="AP8" i="6"/>
  <c r="J18" i="1"/>
  <c r="F19" i="1"/>
  <c r="V16" i="1"/>
  <c r="N14" i="8" l="1"/>
  <c r="M13" i="8"/>
  <c r="E15" i="8"/>
  <c r="F16" i="8"/>
  <c r="F16" i="7"/>
  <c r="E15" i="7"/>
  <c r="M13" i="7"/>
  <c r="N14" i="7"/>
  <c r="F16" i="9"/>
  <c r="E15" i="9"/>
  <c r="N14" i="9"/>
  <c r="M13" i="9"/>
  <c r="I14" i="9"/>
  <c r="J15" i="9"/>
  <c r="I14" i="7"/>
  <c r="J15" i="7"/>
  <c r="AO11" i="9"/>
  <c r="AP12" i="9"/>
  <c r="CC11" i="9"/>
  <c r="CD12" i="9"/>
  <c r="AX12" i="9"/>
  <c r="AW11" i="9"/>
  <c r="CL12" i="9"/>
  <c r="CK11" i="9"/>
  <c r="V12" i="9"/>
  <c r="U11" i="9"/>
  <c r="BZ12" i="9"/>
  <c r="BY11" i="9"/>
  <c r="BA11" i="9"/>
  <c r="BB12" i="9"/>
  <c r="BI11" i="9"/>
  <c r="BJ12" i="9"/>
  <c r="AC11" i="9"/>
  <c r="AD12" i="9"/>
  <c r="Y11" i="9"/>
  <c r="Z12" i="9"/>
  <c r="AH12" i="9"/>
  <c r="AG11" i="9"/>
  <c r="BU11" i="9"/>
  <c r="BV12" i="9"/>
  <c r="R12" i="9"/>
  <c r="Q11" i="9"/>
  <c r="BN12" i="9"/>
  <c r="BM11" i="9"/>
  <c r="BE11" i="9"/>
  <c r="BF12" i="9"/>
  <c r="CP10" i="9"/>
  <c r="CQ11" i="9"/>
  <c r="CG11" i="9"/>
  <c r="CH12" i="9"/>
  <c r="AT12" i="9"/>
  <c r="AS11" i="9"/>
  <c r="BQ11" i="9"/>
  <c r="BR12" i="9"/>
  <c r="AL12" i="9"/>
  <c r="AK11" i="9"/>
  <c r="I12" i="8"/>
  <c r="J13" i="8"/>
  <c r="BF11" i="8"/>
  <c r="BE10" i="8"/>
  <c r="AX11" i="8"/>
  <c r="AW10" i="8"/>
  <c r="CL11" i="8"/>
  <c r="CK10" i="8"/>
  <c r="CD11" i="8"/>
  <c r="CC10" i="8"/>
  <c r="AH11" i="8"/>
  <c r="AG10" i="8"/>
  <c r="BQ10" i="8"/>
  <c r="BR11" i="8"/>
  <c r="BJ11" i="8"/>
  <c r="BI10" i="8"/>
  <c r="BY10" i="8"/>
  <c r="BZ11" i="8"/>
  <c r="AS10" i="8"/>
  <c r="AT11" i="8"/>
  <c r="CQ10" i="8"/>
  <c r="CP9" i="8"/>
  <c r="BV11" i="8"/>
  <c r="BU10" i="8"/>
  <c r="AP11" i="8"/>
  <c r="AO10" i="8"/>
  <c r="BN11" i="8"/>
  <c r="BM10" i="8"/>
  <c r="R11" i="8"/>
  <c r="Q10" i="8"/>
  <c r="Z11" i="8"/>
  <c r="Y10" i="8"/>
  <c r="CG10" i="8"/>
  <c r="CH11" i="8"/>
  <c r="AL11" i="8"/>
  <c r="AK10" i="8"/>
  <c r="AC10" i="8"/>
  <c r="AD11" i="8"/>
  <c r="U10" i="8"/>
  <c r="V11" i="8"/>
  <c r="BA10" i="8"/>
  <c r="BB11" i="8"/>
  <c r="AK11" i="7"/>
  <c r="AL12" i="7"/>
  <c r="BE11" i="7"/>
  <c r="BF12" i="7"/>
  <c r="BU11" i="7"/>
  <c r="BV12" i="7"/>
  <c r="CL12" i="7"/>
  <c r="CK11" i="7"/>
  <c r="Q11" i="7"/>
  <c r="R12" i="7"/>
  <c r="CC11" i="7"/>
  <c r="CD12" i="7"/>
  <c r="AT12" i="7"/>
  <c r="AS11" i="7"/>
  <c r="V12" i="7"/>
  <c r="U11" i="7"/>
  <c r="BR12" i="7"/>
  <c r="BQ11" i="7"/>
  <c r="AH12" i="7"/>
  <c r="AG11" i="7"/>
  <c r="AX12" i="7"/>
  <c r="AW11" i="7"/>
  <c r="Y11" i="7"/>
  <c r="Z12" i="7"/>
  <c r="AC11" i="7"/>
  <c r="AD12" i="7"/>
  <c r="BZ12" i="7"/>
  <c r="BY11" i="7"/>
  <c r="CP10" i="7"/>
  <c r="CQ11" i="7"/>
  <c r="CH12" i="7"/>
  <c r="CG11" i="7"/>
  <c r="BI11" i="7"/>
  <c r="BJ12" i="7"/>
  <c r="BB12" i="7"/>
  <c r="BA11" i="7"/>
  <c r="BN12" i="7"/>
  <c r="BM11" i="7"/>
  <c r="AO11" i="7"/>
  <c r="AP12" i="7"/>
  <c r="V12" i="6"/>
  <c r="U11" i="6"/>
  <c r="AL8" i="6"/>
  <c r="AK7" i="6"/>
  <c r="Q12" i="6"/>
  <c r="R13" i="6"/>
  <c r="Z11" i="6"/>
  <c r="Y10" i="6"/>
  <c r="M13" i="6"/>
  <c r="N14" i="6"/>
  <c r="AS5" i="6"/>
  <c r="AT6" i="6"/>
  <c r="BE2" i="6"/>
  <c r="BF2" i="6" s="1"/>
  <c r="BF3" i="6"/>
  <c r="F16" i="6"/>
  <c r="E15" i="6"/>
  <c r="BB4" i="6"/>
  <c r="BA3" i="6"/>
  <c r="AG8" i="6"/>
  <c r="AH9" i="6"/>
  <c r="AW4" i="6"/>
  <c r="AX5" i="6"/>
  <c r="AP7" i="6"/>
  <c r="AO6" i="6"/>
  <c r="AC9" i="6"/>
  <c r="AD10" i="6"/>
  <c r="J15" i="6"/>
  <c r="I14" i="6"/>
  <c r="J17" i="1"/>
  <c r="F18" i="1"/>
  <c r="V15" i="1"/>
  <c r="E14" i="8" l="1"/>
  <c r="F15" i="8"/>
  <c r="N13" i="8"/>
  <c r="M12" i="8"/>
  <c r="M12" i="9"/>
  <c r="N13" i="9"/>
  <c r="J14" i="7"/>
  <c r="I13" i="7"/>
  <c r="M12" i="7"/>
  <c r="N13" i="7"/>
  <c r="F15" i="9"/>
  <c r="E14" i="9"/>
  <c r="E14" i="7"/>
  <c r="F15" i="7"/>
  <c r="J14" i="9"/>
  <c r="I13" i="9"/>
  <c r="V11" i="9"/>
  <c r="U10" i="9"/>
  <c r="BR11" i="9"/>
  <c r="BQ10" i="9"/>
  <c r="CH11" i="9"/>
  <c r="CG10" i="9"/>
  <c r="BE10" i="9"/>
  <c r="BF11" i="9"/>
  <c r="BU10" i="9"/>
  <c r="BV11" i="9"/>
  <c r="Y10" i="9"/>
  <c r="Z11" i="9"/>
  <c r="BJ11" i="9"/>
  <c r="BI10" i="9"/>
  <c r="CC10" i="9"/>
  <c r="CD11" i="9"/>
  <c r="AL11" i="9"/>
  <c r="AK10" i="9"/>
  <c r="AT11" i="9"/>
  <c r="AS10" i="9"/>
  <c r="BM10" i="9"/>
  <c r="BN11" i="9"/>
  <c r="Q10" i="9"/>
  <c r="R11" i="9"/>
  <c r="AG10" i="9"/>
  <c r="AH11" i="9"/>
  <c r="BZ11" i="9"/>
  <c r="BY10" i="9"/>
  <c r="CK10" i="9"/>
  <c r="CL11" i="9"/>
  <c r="AW10" i="9"/>
  <c r="AX11" i="9"/>
  <c r="CQ10" i="9"/>
  <c r="CP9" i="9"/>
  <c r="AD11" i="9"/>
  <c r="AC10" i="9"/>
  <c r="BB11" i="9"/>
  <c r="BA10" i="9"/>
  <c r="AO10" i="9"/>
  <c r="AP11" i="9"/>
  <c r="J12" i="8"/>
  <c r="I11" i="8"/>
  <c r="Q9" i="8"/>
  <c r="R10" i="8"/>
  <c r="BM9" i="8"/>
  <c r="BN10" i="8"/>
  <c r="BU9" i="8"/>
  <c r="BV10" i="8"/>
  <c r="CC9" i="8"/>
  <c r="CD10" i="8"/>
  <c r="AW9" i="8"/>
  <c r="AX10" i="8"/>
  <c r="V10" i="8"/>
  <c r="U9" i="8"/>
  <c r="AD10" i="8"/>
  <c r="AC9" i="8"/>
  <c r="CH10" i="8"/>
  <c r="CG9" i="8"/>
  <c r="AT10" i="8"/>
  <c r="AS9" i="8"/>
  <c r="BZ10" i="8"/>
  <c r="BY9" i="8"/>
  <c r="BR10" i="8"/>
  <c r="BQ9" i="8"/>
  <c r="AL10" i="8"/>
  <c r="AK9" i="8"/>
  <c r="Y9" i="8"/>
  <c r="Z10" i="8"/>
  <c r="AO9" i="8"/>
  <c r="AP10" i="8"/>
  <c r="CQ9" i="8"/>
  <c r="CP8" i="8"/>
  <c r="BJ10" i="8"/>
  <c r="BI9" i="8"/>
  <c r="AG9" i="8"/>
  <c r="AH10" i="8"/>
  <c r="CK9" i="8"/>
  <c r="CL10" i="8"/>
  <c r="BE9" i="8"/>
  <c r="BF10" i="8"/>
  <c r="BB10" i="8"/>
  <c r="BA9" i="8"/>
  <c r="BM10" i="7"/>
  <c r="BN11" i="7"/>
  <c r="AW10" i="7"/>
  <c r="AX11" i="7"/>
  <c r="BR11" i="7"/>
  <c r="BQ10" i="7"/>
  <c r="AT11" i="7"/>
  <c r="AS10" i="7"/>
  <c r="AO10" i="7"/>
  <c r="AP11" i="7"/>
  <c r="BJ11" i="7"/>
  <c r="BI10" i="7"/>
  <c r="CQ10" i="7"/>
  <c r="CP9" i="7"/>
  <c r="AD11" i="7"/>
  <c r="AC10" i="7"/>
  <c r="BU10" i="7"/>
  <c r="BV11" i="7"/>
  <c r="BB11" i="7"/>
  <c r="BA10" i="7"/>
  <c r="CH11" i="7"/>
  <c r="CG10" i="7"/>
  <c r="BZ11" i="7"/>
  <c r="BY10" i="7"/>
  <c r="AG10" i="7"/>
  <c r="AH11" i="7"/>
  <c r="V11" i="7"/>
  <c r="U10" i="7"/>
  <c r="CK10" i="7"/>
  <c r="CL11" i="7"/>
  <c r="Y10" i="7"/>
  <c r="Z11" i="7"/>
  <c r="CC10" i="7"/>
  <c r="CD11" i="7"/>
  <c r="Q10" i="7"/>
  <c r="R11" i="7"/>
  <c r="BE10" i="7"/>
  <c r="BF11" i="7"/>
  <c r="AL11" i="7"/>
  <c r="AK10" i="7"/>
  <c r="J14" i="6"/>
  <c r="I13" i="6"/>
  <c r="AP6" i="6"/>
  <c r="AO5" i="6"/>
  <c r="E14" i="6"/>
  <c r="F15" i="6"/>
  <c r="Z10" i="6"/>
  <c r="Y9" i="6"/>
  <c r="AK6" i="6"/>
  <c r="AL7" i="6"/>
  <c r="AD9" i="6"/>
  <c r="AC8" i="6"/>
  <c r="AG7" i="6"/>
  <c r="AH8" i="6"/>
  <c r="AT5" i="6"/>
  <c r="AS4" i="6"/>
  <c r="BB3" i="6"/>
  <c r="BA2" i="6"/>
  <c r="BB2" i="6" s="1"/>
  <c r="U10" i="6"/>
  <c r="V11" i="6"/>
  <c r="AX4" i="6"/>
  <c r="AW3" i="6"/>
  <c r="N13" i="6"/>
  <c r="M12" i="6"/>
  <c r="R12" i="6"/>
  <c r="Q11" i="6"/>
  <c r="J16" i="1"/>
  <c r="F17" i="1"/>
  <c r="V14" i="1"/>
  <c r="M11" i="8" l="1"/>
  <c r="N12" i="8"/>
  <c r="F14" i="8"/>
  <c r="E13" i="8"/>
  <c r="J13" i="9"/>
  <c r="I12" i="9"/>
  <c r="E13" i="9"/>
  <c r="F14" i="9"/>
  <c r="J13" i="7"/>
  <c r="I12" i="7"/>
  <c r="E13" i="7"/>
  <c r="F14" i="7"/>
  <c r="N12" i="7"/>
  <c r="M11" i="7"/>
  <c r="N12" i="9"/>
  <c r="M11" i="9"/>
  <c r="BA9" i="9"/>
  <c r="BB10" i="9"/>
  <c r="CP8" i="9"/>
  <c r="CQ9" i="9"/>
  <c r="AL10" i="9"/>
  <c r="AK9" i="9"/>
  <c r="BR10" i="9"/>
  <c r="BQ9" i="9"/>
  <c r="CL10" i="9"/>
  <c r="CK9" i="9"/>
  <c r="AH10" i="9"/>
  <c r="AG9" i="9"/>
  <c r="BN10" i="9"/>
  <c r="BM9" i="9"/>
  <c r="Z10" i="9"/>
  <c r="Y9" i="9"/>
  <c r="BF10" i="9"/>
  <c r="BE9" i="9"/>
  <c r="AC9" i="9"/>
  <c r="AD10" i="9"/>
  <c r="BZ10" i="9"/>
  <c r="BY9" i="9"/>
  <c r="AT10" i="9"/>
  <c r="AS9" i="9"/>
  <c r="BI9" i="9"/>
  <c r="BJ10" i="9"/>
  <c r="CG9" i="9"/>
  <c r="CH10" i="9"/>
  <c r="U9" i="9"/>
  <c r="V10" i="9"/>
  <c r="AP10" i="9"/>
  <c r="AO9" i="9"/>
  <c r="AX10" i="9"/>
  <c r="AW9" i="9"/>
  <c r="R10" i="9"/>
  <c r="Q9" i="9"/>
  <c r="CD10" i="9"/>
  <c r="CC9" i="9"/>
  <c r="BV10" i="9"/>
  <c r="BU9" i="9"/>
  <c r="J11" i="8"/>
  <c r="I10" i="8"/>
  <c r="BY8" i="8"/>
  <c r="BZ9" i="8"/>
  <c r="CH9" i="8"/>
  <c r="CG8" i="8"/>
  <c r="V9" i="8"/>
  <c r="U8" i="8"/>
  <c r="BE8" i="8"/>
  <c r="BF9" i="8"/>
  <c r="AH9" i="8"/>
  <c r="AG8" i="8"/>
  <c r="AO8" i="8"/>
  <c r="AP9" i="8"/>
  <c r="Y8" i="8"/>
  <c r="Z9" i="8"/>
  <c r="CD9" i="8"/>
  <c r="CC8" i="8"/>
  <c r="BN9" i="8"/>
  <c r="BM8" i="8"/>
  <c r="BB9" i="8"/>
  <c r="BA8" i="8"/>
  <c r="BJ9" i="8"/>
  <c r="BI8" i="8"/>
  <c r="CP7" i="8"/>
  <c r="CQ8" i="8"/>
  <c r="AL9" i="8"/>
  <c r="AK8" i="8"/>
  <c r="BR9" i="8"/>
  <c r="BQ8" i="8"/>
  <c r="AS8" i="8"/>
  <c r="AT9" i="8"/>
  <c r="AD9" i="8"/>
  <c r="AC8" i="8"/>
  <c r="CK8" i="8"/>
  <c r="CL9" i="8"/>
  <c r="AW8" i="8"/>
  <c r="AX9" i="8"/>
  <c r="BU8" i="8"/>
  <c r="BV9" i="8"/>
  <c r="Q8" i="8"/>
  <c r="R9" i="8"/>
  <c r="AD10" i="7"/>
  <c r="AC9" i="7"/>
  <c r="CG9" i="7"/>
  <c r="CH10" i="7"/>
  <c r="CP8" i="7"/>
  <c r="CQ9" i="7"/>
  <c r="AT10" i="7"/>
  <c r="AS9" i="7"/>
  <c r="U9" i="7"/>
  <c r="V10" i="7"/>
  <c r="BA9" i="7"/>
  <c r="BB10" i="7"/>
  <c r="BF10" i="7"/>
  <c r="BE9" i="7"/>
  <c r="CC9" i="7"/>
  <c r="CD10" i="7"/>
  <c r="CK9" i="7"/>
  <c r="CL10" i="7"/>
  <c r="AG9" i="7"/>
  <c r="AH10" i="7"/>
  <c r="BV10" i="7"/>
  <c r="BU9" i="7"/>
  <c r="AP10" i="7"/>
  <c r="AO9" i="7"/>
  <c r="AX10" i="7"/>
  <c r="AW9" i="7"/>
  <c r="AL10" i="7"/>
  <c r="AK9" i="7"/>
  <c r="BZ10" i="7"/>
  <c r="BY9" i="7"/>
  <c r="BJ10" i="7"/>
  <c r="BI9" i="7"/>
  <c r="BR10" i="7"/>
  <c r="BQ9" i="7"/>
  <c r="R10" i="7"/>
  <c r="Q9" i="7"/>
  <c r="Z10" i="7"/>
  <c r="Y9" i="7"/>
  <c r="BN10" i="7"/>
  <c r="BM9" i="7"/>
  <c r="N12" i="6"/>
  <c r="M11" i="6"/>
  <c r="AT4" i="6"/>
  <c r="AS3" i="6"/>
  <c r="AD8" i="6"/>
  <c r="AC7" i="6"/>
  <c r="Y8" i="6"/>
  <c r="Z9" i="6"/>
  <c r="AO4" i="6"/>
  <c r="AP5" i="6"/>
  <c r="U9" i="6"/>
  <c r="V10" i="6"/>
  <c r="R11" i="6"/>
  <c r="Q10" i="6"/>
  <c r="AW2" i="6"/>
  <c r="AX2" i="6" s="1"/>
  <c r="AX3" i="6"/>
  <c r="I12" i="6"/>
  <c r="J13" i="6"/>
  <c r="AH7" i="6"/>
  <c r="AG6" i="6"/>
  <c r="AK5" i="6"/>
  <c r="AL6" i="6"/>
  <c r="E13" i="6"/>
  <c r="F14" i="6"/>
  <c r="J15" i="1"/>
  <c r="F16" i="1"/>
  <c r="V13" i="1"/>
  <c r="F13" i="8" l="1"/>
  <c r="E12" i="8"/>
  <c r="M10" i="8"/>
  <c r="N11" i="8"/>
  <c r="N11" i="9"/>
  <c r="M10" i="9"/>
  <c r="F13" i="7"/>
  <c r="E12" i="7"/>
  <c r="E12" i="9"/>
  <c r="F13" i="9"/>
  <c r="N11" i="7"/>
  <c r="M10" i="7"/>
  <c r="I11" i="7"/>
  <c r="J12" i="7"/>
  <c r="I11" i="9"/>
  <c r="J12" i="9"/>
  <c r="CD9" i="9"/>
  <c r="CC8" i="9"/>
  <c r="AX9" i="9"/>
  <c r="AW8" i="9"/>
  <c r="AS8" i="9"/>
  <c r="AT9" i="9"/>
  <c r="Z9" i="9"/>
  <c r="Y8" i="9"/>
  <c r="BN9" i="9"/>
  <c r="BM8" i="9"/>
  <c r="CL9" i="9"/>
  <c r="CK8" i="9"/>
  <c r="BQ8" i="9"/>
  <c r="BR9" i="9"/>
  <c r="CG8" i="9"/>
  <c r="CH9" i="9"/>
  <c r="AC8" i="9"/>
  <c r="AD9" i="9"/>
  <c r="CQ8" i="9"/>
  <c r="CP7" i="9"/>
  <c r="BV9" i="9"/>
  <c r="BU8" i="9"/>
  <c r="R9" i="9"/>
  <c r="Q8" i="9"/>
  <c r="AP9" i="9"/>
  <c r="AO8" i="9"/>
  <c r="BY8" i="9"/>
  <c r="BZ9" i="9"/>
  <c r="BF9" i="9"/>
  <c r="BE8" i="9"/>
  <c r="AH9" i="9"/>
  <c r="AG8" i="9"/>
  <c r="AK8" i="9"/>
  <c r="AL9" i="9"/>
  <c r="U8" i="9"/>
  <c r="V9" i="9"/>
  <c r="BI8" i="9"/>
  <c r="BJ9" i="9"/>
  <c r="BA8" i="9"/>
  <c r="BB9" i="9"/>
  <c r="I9" i="8"/>
  <c r="J10" i="8"/>
  <c r="BQ7" i="8"/>
  <c r="BR8" i="8"/>
  <c r="CD8" i="8"/>
  <c r="CC7" i="8"/>
  <c r="BV8" i="8"/>
  <c r="BU7" i="8"/>
  <c r="CP6" i="8"/>
  <c r="CQ7" i="8"/>
  <c r="AP8" i="8"/>
  <c r="AO7" i="8"/>
  <c r="BF8" i="8"/>
  <c r="BE7" i="8"/>
  <c r="AC7" i="8"/>
  <c r="AD8" i="8"/>
  <c r="BA7" i="8"/>
  <c r="BB8" i="8"/>
  <c r="CG7" i="8"/>
  <c r="CH8" i="8"/>
  <c r="AK7" i="8"/>
  <c r="AL8" i="8"/>
  <c r="BI7" i="8"/>
  <c r="BJ8" i="8"/>
  <c r="BN8" i="8"/>
  <c r="BM7" i="8"/>
  <c r="AH8" i="8"/>
  <c r="AG7" i="8"/>
  <c r="U7" i="8"/>
  <c r="V8" i="8"/>
  <c r="R8" i="8"/>
  <c r="Q7" i="8"/>
  <c r="AX8" i="8"/>
  <c r="AW7" i="8"/>
  <c r="CL8" i="8"/>
  <c r="CK7" i="8"/>
  <c r="AS7" i="8"/>
  <c r="AT8" i="8"/>
  <c r="Z8" i="8"/>
  <c r="Y7" i="8"/>
  <c r="BY7" i="8"/>
  <c r="BZ8" i="8"/>
  <c r="BI8" i="7"/>
  <c r="BJ9" i="7"/>
  <c r="AS8" i="7"/>
  <c r="AT9" i="7"/>
  <c r="AH9" i="7"/>
  <c r="AG8" i="7"/>
  <c r="CD9" i="7"/>
  <c r="CC8" i="7"/>
  <c r="BA8" i="7"/>
  <c r="BB9" i="7"/>
  <c r="CP7" i="7"/>
  <c r="CQ8" i="7"/>
  <c r="R9" i="7"/>
  <c r="Q8" i="7"/>
  <c r="AP9" i="7"/>
  <c r="AO8" i="7"/>
  <c r="BN9" i="7"/>
  <c r="BM8" i="7"/>
  <c r="Z9" i="7"/>
  <c r="Y8" i="7"/>
  <c r="BQ8" i="7"/>
  <c r="BR9" i="7"/>
  <c r="BY8" i="7"/>
  <c r="BZ9" i="7"/>
  <c r="AX9" i="7"/>
  <c r="AW8" i="7"/>
  <c r="BV9" i="7"/>
  <c r="BU8" i="7"/>
  <c r="BF9" i="7"/>
  <c r="BE8" i="7"/>
  <c r="AC8" i="7"/>
  <c r="AD9" i="7"/>
  <c r="AK8" i="7"/>
  <c r="AL9" i="7"/>
  <c r="CL9" i="7"/>
  <c r="CK8" i="7"/>
  <c r="U8" i="7"/>
  <c r="V9" i="7"/>
  <c r="CG8" i="7"/>
  <c r="CH9" i="7"/>
  <c r="I11" i="6"/>
  <c r="J12" i="6"/>
  <c r="AH6" i="6"/>
  <c r="AG5" i="6"/>
  <c r="AT3" i="6"/>
  <c r="AS2" i="6"/>
  <c r="AT2" i="6" s="1"/>
  <c r="V9" i="6"/>
  <c r="U8" i="6"/>
  <c r="Y7" i="6"/>
  <c r="Z8" i="6"/>
  <c r="F13" i="6"/>
  <c r="E12" i="6"/>
  <c r="R10" i="6"/>
  <c r="Q9" i="6"/>
  <c r="AC6" i="6"/>
  <c r="AD7" i="6"/>
  <c r="M10" i="6"/>
  <c r="N11" i="6"/>
  <c r="AL5" i="6"/>
  <c r="AK4" i="6"/>
  <c r="AP4" i="6"/>
  <c r="AO3" i="6"/>
  <c r="J14" i="1"/>
  <c r="F15" i="1"/>
  <c r="V12" i="1"/>
  <c r="N10" i="8" l="1"/>
  <c r="M9" i="8"/>
  <c r="E11" i="8"/>
  <c r="F12" i="8"/>
  <c r="N10" i="7"/>
  <c r="M9" i="7"/>
  <c r="F12" i="7"/>
  <c r="E11" i="7"/>
  <c r="I10" i="9"/>
  <c r="J11" i="9"/>
  <c r="N10" i="9"/>
  <c r="M9" i="9"/>
  <c r="I10" i="7"/>
  <c r="J11" i="7"/>
  <c r="F12" i="9"/>
  <c r="E11" i="9"/>
  <c r="AG7" i="9"/>
  <c r="AH8" i="9"/>
  <c r="BE7" i="9"/>
  <c r="BF8" i="9"/>
  <c r="AP8" i="9"/>
  <c r="AO7" i="9"/>
  <c r="BV8" i="9"/>
  <c r="BU7" i="9"/>
  <c r="CK7" i="9"/>
  <c r="CL8" i="9"/>
  <c r="Y7" i="9"/>
  <c r="Z8" i="9"/>
  <c r="AX8" i="9"/>
  <c r="AW7" i="9"/>
  <c r="BJ8" i="9"/>
  <c r="BI7" i="9"/>
  <c r="AK7" i="9"/>
  <c r="AL8" i="9"/>
  <c r="AD8" i="9"/>
  <c r="AC7" i="9"/>
  <c r="R8" i="9"/>
  <c r="Q7" i="9"/>
  <c r="CP6" i="9"/>
  <c r="CQ7" i="9"/>
  <c r="BN8" i="9"/>
  <c r="BM7" i="9"/>
  <c r="CD8" i="9"/>
  <c r="CC7" i="9"/>
  <c r="BB8" i="9"/>
  <c r="BA7" i="9"/>
  <c r="V8" i="9"/>
  <c r="U7" i="9"/>
  <c r="BZ8" i="9"/>
  <c r="BY7" i="9"/>
  <c r="CH8" i="9"/>
  <c r="CG7" i="9"/>
  <c r="BQ7" i="9"/>
  <c r="BR8" i="9"/>
  <c r="AT8" i="9"/>
  <c r="AS7" i="9"/>
  <c r="I8" i="8"/>
  <c r="J9" i="8"/>
  <c r="AW6" i="8"/>
  <c r="AX7" i="8"/>
  <c r="BM6" i="8"/>
  <c r="BN7" i="8"/>
  <c r="AP7" i="8"/>
  <c r="AO6" i="8"/>
  <c r="CC6" i="8"/>
  <c r="CD7" i="8"/>
  <c r="BY6" i="8"/>
  <c r="BZ7" i="8"/>
  <c r="AS6" i="8"/>
  <c r="AT7" i="8"/>
  <c r="V7" i="8"/>
  <c r="U6" i="8"/>
  <c r="AK6" i="8"/>
  <c r="AL7" i="8"/>
  <c r="BB7" i="8"/>
  <c r="BA6" i="8"/>
  <c r="Y6" i="8"/>
  <c r="Z7" i="8"/>
  <c r="CK6" i="8"/>
  <c r="CL7" i="8"/>
  <c r="Q6" i="8"/>
  <c r="R7" i="8"/>
  <c r="AG6" i="8"/>
  <c r="AH7" i="8"/>
  <c r="BF7" i="8"/>
  <c r="BE6" i="8"/>
  <c r="BV7" i="8"/>
  <c r="BU6" i="8"/>
  <c r="BJ7" i="8"/>
  <c r="BI6" i="8"/>
  <c r="CH7" i="8"/>
  <c r="CG6" i="8"/>
  <c r="AD7" i="8"/>
  <c r="AC6" i="8"/>
  <c r="CQ6" i="8"/>
  <c r="CP5" i="8"/>
  <c r="BQ6" i="8"/>
  <c r="BR7" i="8"/>
  <c r="CK7" i="7"/>
  <c r="CL8" i="7"/>
  <c r="BE7" i="7"/>
  <c r="BF8" i="7"/>
  <c r="AX8" i="7"/>
  <c r="AW7" i="7"/>
  <c r="BN8" i="7"/>
  <c r="BM7" i="7"/>
  <c r="R8" i="7"/>
  <c r="Q7" i="7"/>
  <c r="AH8" i="7"/>
  <c r="AG7" i="7"/>
  <c r="BR8" i="7"/>
  <c r="BQ7" i="7"/>
  <c r="BB8" i="7"/>
  <c r="BA7" i="7"/>
  <c r="AT8" i="7"/>
  <c r="AS7" i="7"/>
  <c r="AL8" i="7"/>
  <c r="AK7" i="7"/>
  <c r="BU7" i="7"/>
  <c r="BV8" i="7"/>
  <c r="Z8" i="7"/>
  <c r="Y7" i="7"/>
  <c r="AP8" i="7"/>
  <c r="AO7" i="7"/>
  <c r="CD8" i="7"/>
  <c r="CC7" i="7"/>
  <c r="CG7" i="7"/>
  <c r="CH8" i="7"/>
  <c r="U7" i="7"/>
  <c r="V8" i="7"/>
  <c r="AC7" i="7"/>
  <c r="AD8" i="7"/>
  <c r="BZ8" i="7"/>
  <c r="BY7" i="7"/>
  <c r="CQ7" i="7"/>
  <c r="CP6" i="7"/>
  <c r="BI7" i="7"/>
  <c r="BJ8" i="7"/>
  <c r="AO2" i="6"/>
  <c r="AP2" i="6" s="1"/>
  <c r="AP3" i="6"/>
  <c r="F12" i="6"/>
  <c r="E11" i="6"/>
  <c r="V8" i="6"/>
  <c r="U7" i="6"/>
  <c r="AG4" i="6"/>
  <c r="AH5" i="6"/>
  <c r="AL4" i="6"/>
  <c r="AK3" i="6"/>
  <c r="AC5" i="6"/>
  <c r="AD6" i="6"/>
  <c r="Q8" i="6"/>
  <c r="R9" i="6"/>
  <c r="M9" i="6"/>
  <c r="N10" i="6"/>
  <c r="Z7" i="6"/>
  <c r="Y6" i="6"/>
  <c r="J11" i="6"/>
  <c r="I10" i="6"/>
  <c r="J13" i="1"/>
  <c r="F14" i="1"/>
  <c r="V11" i="1"/>
  <c r="F11" i="8" l="1"/>
  <c r="E10" i="8"/>
  <c r="N9" i="8"/>
  <c r="M8" i="8"/>
  <c r="F11" i="9"/>
  <c r="E10" i="9"/>
  <c r="M8" i="9"/>
  <c r="N9" i="9"/>
  <c r="F11" i="7"/>
  <c r="E10" i="7"/>
  <c r="N9" i="7"/>
  <c r="M8" i="7"/>
  <c r="I9" i="7"/>
  <c r="J10" i="7"/>
  <c r="J10" i="9"/>
  <c r="I9" i="9"/>
  <c r="CD7" i="9"/>
  <c r="CC6" i="9"/>
  <c r="BI6" i="9"/>
  <c r="BJ7" i="9"/>
  <c r="BQ6" i="9"/>
  <c r="BR7" i="9"/>
  <c r="CP5" i="9"/>
  <c r="CQ6" i="9"/>
  <c r="Z7" i="9"/>
  <c r="Y6" i="9"/>
  <c r="BF7" i="9"/>
  <c r="BE6" i="9"/>
  <c r="BY6" i="9"/>
  <c r="BZ7" i="9"/>
  <c r="BV7" i="9"/>
  <c r="BU6" i="9"/>
  <c r="AS6" i="9"/>
  <c r="AT7" i="9"/>
  <c r="CG6" i="9"/>
  <c r="CH7" i="9"/>
  <c r="BA6" i="9"/>
  <c r="BB7" i="9"/>
  <c r="BN7" i="9"/>
  <c r="BM6" i="9"/>
  <c r="R7" i="9"/>
  <c r="Q6" i="9"/>
  <c r="AX7" i="9"/>
  <c r="AW6" i="9"/>
  <c r="AP7" i="9"/>
  <c r="AO6" i="9"/>
  <c r="U6" i="9"/>
  <c r="V7" i="9"/>
  <c r="AC6" i="9"/>
  <c r="AD7" i="9"/>
  <c r="AK6" i="9"/>
  <c r="AL7" i="9"/>
  <c r="CL7" i="9"/>
  <c r="CK6" i="9"/>
  <c r="AH7" i="9"/>
  <c r="AG6" i="9"/>
  <c r="J8" i="8"/>
  <c r="I7" i="8"/>
  <c r="CQ5" i="8"/>
  <c r="CP4" i="8"/>
  <c r="CH6" i="8"/>
  <c r="CG5" i="8"/>
  <c r="BU5" i="8"/>
  <c r="BV6" i="8"/>
  <c r="BB6" i="8"/>
  <c r="BA5" i="8"/>
  <c r="V6" i="8"/>
  <c r="U5" i="8"/>
  <c r="AG5" i="8"/>
  <c r="AH6" i="8"/>
  <c r="CK5" i="8"/>
  <c r="CL6" i="8"/>
  <c r="BZ6" i="8"/>
  <c r="BY5" i="8"/>
  <c r="BM5" i="8"/>
  <c r="BN6" i="8"/>
  <c r="AD6" i="8"/>
  <c r="AC5" i="8"/>
  <c r="BJ6" i="8"/>
  <c r="BI5" i="8"/>
  <c r="BE5" i="8"/>
  <c r="BF6" i="8"/>
  <c r="AO5" i="8"/>
  <c r="AP6" i="8"/>
  <c r="BR6" i="8"/>
  <c r="BQ5" i="8"/>
  <c r="Q5" i="8"/>
  <c r="R6" i="8"/>
  <c r="Y5" i="8"/>
  <c r="Z6" i="8"/>
  <c r="AL6" i="8"/>
  <c r="AK5" i="8"/>
  <c r="AT6" i="8"/>
  <c r="AS5" i="8"/>
  <c r="CC5" i="8"/>
  <c r="CD6" i="8"/>
  <c r="AW5" i="8"/>
  <c r="AX6" i="8"/>
  <c r="AG6" i="7"/>
  <c r="AH7" i="7"/>
  <c r="BM6" i="7"/>
  <c r="BN7" i="7"/>
  <c r="BR7" i="7"/>
  <c r="BQ6" i="7"/>
  <c r="AD7" i="7"/>
  <c r="AC6" i="7"/>
  <c r="V7" i="7"/>
  <c r="U6" i="7"/>
  <c r="BU6" i="7"/>
  <c r="BV7" i="7"/>
  <c r="BE6" i="7"/>
  <c r="BF7" i="7"/>
  <c r="CQ6" i="7"/>
  <c r="CP5" i="7"/>
  <c r="AT7" i="7"/>
  <c r="AS6" i="7"/>
  <c r="BZ7" i="7"/>
  <c r="BY6" i="7"/>
  <c r="CC6" i="7"/>
  <c r="CD7" i="7"/>
  <c r="Y6" i="7"/>
  <c r="Z7" i="7"/>
  <c r="AL7" i="7"/>
  <c r="AK6" i="7"/>
  <c r="BB7" i="7"/>
  <c r="BA6" i="7"/>
  <c r="Q6" i="7"/>
  <c r="R7" i="7"/>
  <c r="AW6" i="7"/>
  <c r="AX7" i="7"/>
  <c r="AO6" i="7"/>
  <c r="AP7" i="7"/>
  <c r="BJ7" i="7"/>
  <c r="BI6" i="7"/>
  <c r="CH7" i="7"/>
  <c r="CG6" i="7"/>
  <c r="CK6" i="7"/>
  <c r="CL7" i="7"/>
  <c r="J10" i="6"/>
  <c r="I9" i="6"/>
  <c r="E10" i="6"/>
  <c r="F11" i="6"/>
  <c r="N9" i="6"/>
  <c r="M8" i="6"/>
  <c r="AD5" i="6"/>
  <c r="AC4" i="6"/>
  <c r="AH4" i="6"/>
  <c r="AG3" i="6"/>
  <c r="Z6" i="6"/>
  <c r="Y5" i="6"/>
  <c r="AL3" i="6"/>
  <c r="AK2" i="6"/>
  <c r="AL2" i="6" s="1"/>
  <c r="U6" i="6"/>
  <c r="V7" i="6"/>
  <c r="Q7" i="6"/>
  <c r="R8" i="6"/>
  <c r="J12" i="1"/>
  <c r="F13" i="1"/>
  <c r="V10" i="1"/>
  <c r="M7" i="8" l="1"/>
  <c r="N8" i="8"/>
  <c r="F10" i="8"/>
  <c r="E9" i="8"/>
  <c r="J9" i="9"/>
  <c r="I8" i="9"/>
  <c r="N8" i="7"/>
  <c r="M7" i="7"/>
  <c r="N8" i="9"/>
  <c r="M7" i="9"/>
  <c r="F10" i="7"/>
  <c r="E9" i="7"/>
  <c r="F10" i="9"/>
  <c r="E9" i="9"/>
  <c r="J9" i="7"/>
  <c r="I8" i="7"/>
  <c r="BM5" i="9"/>
  <c r="BN6" i="9"/>
  <c r="V6" i="9"/>
  <c r="U5" i="9"/>
  <c r="AT6" i="9"/>
  <c r="AS5" i="9"/>
  <c r="CQ5" i="9"/>
  <c r="CP4" i="9"/>
  <c r="BJ6" i="9"/>
  <c r="BI5" i="9"/>
  <c r="CK5" i="9"/>
  <c r="CL6" i="9"/>
  <c r="BE5" i="9"/>
  <c r="BF6" i="9"/>
  <c r="AG5" i="9"/>
  <c r="AH6" i="9"/>
  <c r="AO5" i="9"/>
  <c r="AP6" i="9"/>
  <c r="Q5" i="9"/>
  <c r="R6" i="9"/>
  <c r="BU5" i="9"/>
  <c r="BV6" i="9"/>
  <c r="Y5" i="9"/>
  <c r="Z6" i="9"/>
  <c r="CC5" i="9"/>
  <c r="CD6" i="9"/>
  <c r="AW5" i="9"/>
  <c r="AX6" i="9"/>
  <c r="AL6" i="9"/>
  <c r="AK5" i="9"/>
  <c r="AD6" i="9"/>
  <c r="AC5" i="9"/>
  <c r="BB6" i="9"/>
  <c r="BA5" i="9"/>
  <c r="CH6" i="9"/>
  <c r="CG5" i="9"/>
  <c r="BZ6" i="9"/>
  <c r="BY5" i="9"/>
  <c r="BR6" i="9"/>
  <c r="BQ5" i="9"/>
  <c r="J7" i="8"/>
  <c r="I6" i="8"/>
  <c r="AL5" i="8"/>
  <c r="AK4" i="8"/>
  <c r="AC4" i="8"/>
  <c r="AD5" i="8"/>
  <c r="BZ5" i="8"/>
  <c r="BY4" i="8"/>
  <c r="U4" i="8"/>
  <c r="V5" i="8"/>
  <c r="CG4" i="8"/>
  <c r="CH5" i="8"/>
  <c r="CD5" i="8"/>
  <c r="CC4" i="8"/>
  <c r="R5" i="8"/>
  <c r="Q4" i="8"/>
  <c r="AO4" i="8"/>
  <c r="AP5" i="8"/>
  <c r="BE4" i="8"/>
  <c r="BF5" i="8"/>
  <c r="AH5" i="8"/>
  <c r="AG4" i="8"/>
  <c r="AT5" i="8"/>
  <c r="AS4" i="8"/>
  <c r="BR5" i="8"/>
  <c r="BQ4" i="8"/>
  <c r="BI4" i="8"/>
  <c r="BJ5" i="8"/>
  <c r="BA4" i="8"/>
  <c r="BB5" i="8"/>
  <c r="CP3" i="8"/>
  <c r="CQ4" i="8"/>
  <c r="AX5" i="8"/>
  <c r="AW4" i="8"/>
  <c r="Z5" i="8"/>
  <c r="Y4" i="8"/>
  <c r="BN5" i="8"/>
  <c r="BM4" i="8"/>
  <c r="CL5" i="8"/>
  <c r="CK4" i="8"/>
  <c r="BU4" i="8"/>
  <c r="BV5" i="8"/>
  <c r="CP4" i="7"/>
  <c r="CQ5" i="7"/>
  <c r="AP6" i="7"/>
  <c r="AO5" i="7"/>
  <c r="Q5" i="7"/>
  <c r="R6" i="7"/>
  <c r="Y5" i="7"/>
  <c r="Z6" i="7"/>
  <c r="BV6" i="7"/>
  <c r="BU5" i="7"/>
  <c r="BN6" i="7"/>
  <c r="BM5" i="7"/>
  <c r="BJ6" i="7"/>
  <c r="BI5" i="7"/>
  <c r="AK5" i="7"/>
  <c r="AL6" i="7"/>
  <c r="BZ6" i="7"/>
  <c r="BY5" i="7"/>
  <c r="V6" i="7"/>
  <c r="U5" i="7"/>
  <c r="BQ5" i="7"/>
  <c r="BR6" i="7"/>
  <c r="CH6" i="7"/>
  <c r="CG5" i="7"/>
  <c r="BB6" i="7"/>
  <c r="BA5" i="7"/>
  <c r="AS5" i="7"/>
  <c r="AT6" i="7"/>
  <c r="AD6" i="7"/>
  <c r="AC5" i="7"/>
  <c r="CK5" i="7"/>
  <c r="CL6" i="7"/>
  <c r="AW5" i="7"/>
  <c r="AX6" i="7"/>
  <c r="CC5" i="7"/>
  <c r="CD6" i="7"/>
  <c r="BE5" i="7"/>
  <c r="BF6" i="7"/>
  <c r="AH6" i="7"/>
  <c r="AG5" i="7"/>
  <c r="Y4" i="6"/>
  <c r="Z5" i="6"/>
  <c r="AD4" i="6"/>
  <c r="AC3" i="6"/>
  <c r="U5" i="6"/>
  <c r="V6" i="6"/>
  <c r="E9" i="6"/>
  <c r="F10" i="6"/>
  <c r="AG2" i="6"/>
  <c r="AH2" i="6" s="1"/>
  <c r="AH3" i="6"/>
  <c r="N8" i="6"/>
  <c r="M7" i="6"/>
  <c r="I8" i="6"/>
  <c r="J9" i="6"/>
  <c r="R7" i="6"/>
  <c r="Q6" i="6"/>
  <c r="J11" i="1"/>
  <c r="F12" i="1"/>
  <c r="V9" i="1"/>
  <c r="E8" i="8" l="1"/>
  <c r="F9" i="8"/>
  <c r="M6" i="8"/>
  <c r="N7" i="8"/>
  <c r="J8" i="7"/>
  <c r="I7" i="7"/>
  <c r="E8" i="7"/>
  <c r="F9" i="7"/>
  <c r="N7" i="7"/>
  <c r="M6" i="7"/>
  <c r="E8" i="9"/>
  <c r="F9" i="9"/>
  <c r="M6" i="9"/>
  <c r="N7" i="9"/>
  <c r="J8" i="9"/>
  <c r="I7" i="9"/>
  <c r="BB5" i="9"/>
  <c r="BA4" i="9"/>
  <c r="AW4" i="9"/>
  <c r="AX5" i="9"/>
  <c r="Y4" i="9"/>
  <c r="Z5" i="9"/>
  <c r="Q4" i="9"/>
  <c r="R5" i="9"/>
  <c r="AG4" i="9"/>
  <c r="AH5" i="9"/>
  <c r="CK4" i="9"/>
  <c r="CL5" i="9"/>
  <c r="BM4" i="9"/>
  <c r="BN5" i="9"/>
  <c r="AL5" i="9"/>
  <c r="AK4" i="9"/>
  <c r="CQ4" i="9"/>
  <c r="CP3" i="9"/>
  <c r="BR5" i="9"/>
  <c r="BQ4" i="9"/>
  <c r="CH5" i="9"/>
  <c r="CG4" i="9"/>
  <c r="AD5" i="9"/>
  <c r="AC4" i="9"/>
  <c r="BJ5" i="9"/>
  <c r="BI4" i="9"/>
  <c r="AT5" i="9"/>
  <c r="AS4" i="9"/>
  <c r="V5" i="9"/>
  <c r="U4" i="9"/>
  <c r="BZ5" i="9"/>
  <c r="BY4" i="9"/>
  <c r="CC4" i="9"/>
  <c r="CD5" i="9"/>
  <c r="BU4" i="9"/>
  <c r="BV5" i="9"/>
  <c r="AO4" i="9"/>
  <c r="AP5" i="9"/>
  <c r="BE4" i="9"/>
  <c r="BF5" i="9"/>
  <c r="I5" i="8"/>
  <c r="J6" i="8"/>
  <c r="BN4" i="8"/>
  <c r="BM3" i="8"/>
  <c r="AX4" i="8"/>
  <c r="AW3" i="8"/>
  <c r="AS3" i="8"/>
  <c r="AT4" i="8"/>
  <c r="AH4" i="8"/>
  <c r="AG3" i="8"/>
  <c r="CD4" i="8"/>
  <c r="CC3" i="8"/>
  <c r="BA3" i="8"/>
  <c r="BB4" i="8"/>
  <c r="AP4" i="8"/>
  <c r="AO3" i="8"/>
  <c r="U3" i="8"/>
  <c r="V4" i="8"/>
  <c r="AC3" i="8"/>
  <c r="AD4" i="8"/>
  <c r="CL4" i="8"/>
  <c r="CK3" i="8"/>
  <c r="Z4" i="8"/>
  <c r="Y3" i="8"/>
  <c r="BQ3" i="8"/>
  <c r="BR4" i="8"/>
  <c r="R4" i="8"/>
  <c r="Q3" i="8"/>
  <c r="BY3" i="8"/>
  <c r="BZ4" i="8"/>
  <c r="AK3" i="8"/>
  <c r="AL4" i="8"/>
  <c r="BV4" i="8"/>
  <c r="BU3" i="8"/>
  <c r="CQ3" i="8"/>
  <c r="CP2" i="8"/>
  <c r="CQ2" i="8" s="1"/>
  <c r="BI3" i="8"/>
  <c r="BJ4" i="8"/>
  <c r="BF4" i="8"/>
  <c r="BE3" i="8"/>
  <c r="CG3" i="8"/>
  <c r="CH4" i="8"/>
  <c r="CH5" i="7"/>
  <c r="CG4" i="7"/>
  <c r="BI4" i="7"/>
  <c r="BJ5" i="7"/>
  <c r="AP5" i="7"/>
  <c r="AO4" i="7"/>
  <c r="BF5" i="7"/>
  <c r="BE4" i="7"/>
  <c r="CL5" i="7"/>
  <c r="CK4" i="7"/>
  <c r="AT5" i="7"/>
  <c r="AS4" i="7"/>
  <c r="Z5" i="7"/>
  <c r="Y4" i="7"/>
  <c r="V5" i="7"/>
  <c r="U4" i="7"/>
  <c r="AH5" i="7"/>
  <c r="AG4" i="7"/>
  <c r="AC4" i="7"/>
  <c r="AD5" i="7"/>
  <c r="BB5" i="7"/>
  <c r="BA4" i="7"/>
  <c r="BV5" i="7"/>
  <c r="BU4" i="7"/>
  <c r="BZ5" i="7"/>
  <c r="BY4" i="7"/>
  <c r="BN5" i="7"/>
  <c r="BM4" i="7"/>
  <c r="CD5" i="7"/>
  <c r="CC4" i="7"/>
  <c r="AX5" i="7"/>
  <c r="AW4" i="7"/>
  <c r="BR5" i="7"/>
  <c r="BQ4" i="7"/>
  <c r="AK4" i="7"/>
  <c r="AL5" i="7"/>
  <c r="R5" i="7"/>
  <c r="Q4" i="7"/>
  <c r="CP3" i="7"/>
  <c r="CQ4" i="7"/>
  <c r="R6" i="6"/>
  <c r="Q5" i="6"/>
  <c r="M6" i="6"/>
  <c r="N7" i="6"/>
  <c r="AD3" i="6"/>
  <c r="AC2" i="6"/>
  <c r="AD2" i="6" s="1"/>
  <c r="F9" i="6"/>
  <c r="E8" i="6"/>
  <c r="I7" i="6"/>
  <c r="J8" i="6"/>
  <c r="V5" i="6"/>
  <c r="U4" i="6"/>
  <c r="Z4" i="6"/>
  <c r="Y3" i="6"/>
  <c r="J10" i="1"/>
  <c r="F11" i="1"/>
  <c r="V8" i="1"/>
  <c r="N6" i="8" l="1"/>
  <c r="M5" i="8"/>
  <c r="E7" i="8"/>
  <c r="F8" i="8"/>
  <c r="J7" i="9"/>
  <c r="I6" i="9"/>
  <c r="E7" i="9"/>
  <c r="F8" i="9"/>
  <c r="F8" i="7"/>
  <c r="E7" i="7"/>
  <c r="M5" i="7"/>
  <c r="N6" i="7"/>
  <c r="I6" i="7"/>
  <c r="J7" i="7"/>
  <c r="N6" i="9"/>
  <c r="M5" i="9"/>
  <c r="AS3" i="9"/>
  <c r="AT4" i="9"/>
  <c r="AL4" i="9"/>
  <c r="AK3" i="9"/>
  <c r="AP4" i="9"/>
  <c r="AO3" i="9"/>
  <c r="CD4" i="9"/>
  <c r="CC3" i="9"/>
  <c r="CL4" i="9"/>
  <c r="CK3" i="9"/>
  <c r="R4" i="9"/>
  <c r="Q3" i="9"/>
  <c r="AX4" i="9"/>
  <c r="AW3" i="9"/>
  <c r="BR4" i="9"/>
  <c r="BQ3" i="9"/>
  <c r="BY3" i="9"/>
  <c r="BZ4" i="9"/>
  <c r="V4" i="9"/>
  <c r="U3" i="9"/>
  <c r="BI3" i="9"/>
  <c r="BJ4" i="9"/>
  <c r="CH4" i="9"/>
  <c r="CG3" i="9"/>
  <c r="CQ3" i="9"/>
  <c r="CP2" i="9"/>
  <c r="CQ2" i="9" s="1"/>
  <c r="BB4" i="9"/>
  <c r="BA3" i="9"/>
  <c r="AC3" i="9"/>
  <c r="AD4" i="9"/>
  <c r="BF4" i="9"/>
  <c r="BE3" i="9"/>
  <c r="BV4" i="9"/>
  <c r="BU3" i="9"/>
  <c r="BN4" i="9"/>
  <c r="BM3" i="9"/>
  <c r="AH4" i="9"/>
  <c r="AG3" i="9"/>
  <c r="Z4" i="9"/>
  <c r="Y3" i="9"/>
  <c r="I4" i="8"/>
  <c r="J5" i="8"/>
  <c r="AX3" i="8"/>
  <c r="AW2" i="8"/>
  <c r="AX2" i="8" s="1"/>
  <c r="BJ3" i="8"/>
  <c r="BI2" i="8"/>
  <c r="BJ2" i="8" s="1"/>
  <c r="BY2" i="8"/>
  <c r="BZ2" i="8" s="1"/>
  <c r="BZ3" i="8"/>
  <c r="BR3" i="8"/>
  <c r="BQ2" i="8"/>
  <c r="BR2" i="8" s="1"/>
  <c r="V3" i="8"/>
  <c r="U2" i="8"/>
  <c r="V2" i="8" s="1"/>
  <c r="BV3" i="8"/>
  <c r="BU2" i="8"/>
  <c r="BV2" i="8" s="1"/>
  <c r="R3" i="8"/>
  <c r="Q2" i="8"/>
  <c r="R2" i="8" s="1"/>
  <c r="Z3" i="8"/>
  <c r="Y2" i="8"/>
  <c r="Z2" i="8" s="1"/>
  <c r="AP3" i="8"/>
  <c r="AO2" i="8"/>
  <c r="AP2" i="8" s="1"/>
  <c r="CD3" i="8"/>
  <c r="CC2" i="8"/>
  <c r="CD2" i="8" s="1"/>
  <c r="BN3" i="8"/>
  <c r="BM2" i="8"/>
  <c r="BN2" i="8" s="1"/>
  <c r="BF3" i="8"/>
  <c r="BE2" i="8"/>
  <c r="BF2" i="8" s="1"/>
  <c r="CL3" i="8"/>
  <c r="CK2" i="8"/>
  <c r="CL2" i="8" s="1"/>
  <c r="AH3" i="8"/>
  <c r="AG2" i="8"/>
  <c r="AH2" i="8" s="1"/>
  <c r="CH3" i="8"/>
  <c r="CG2" i="8"/>
  <c r="CH2" i="8" s="1"/>
  <c r="AK2" i="8"/>
  <c r="AL2" i="8" s="1"/>
  <c r="AL3" i="8"/>
  <c r="AD3" i="8"/>
  <c r="AC2" i="8"/>
  <c r="AD2" i="8" s="1"/>
  <c r="BB3" i="8"/>
  <c r="BA2" i="8"/>
  <c r="BB2" i="8" s="1"/>
  <c r="AS2" i="8"/>
  <c r="AT2" i="8" s="1"/>
  <c r="AT3" i="8"/>
  <c r="BZ4" i="7"/>
  <c r="BY3" i="7"/>
  <c r="Y3" i="7"/>
  <c r="Z4" i="7"/>
  <c r="BJ4" i="7"/>
  <c r="BI3" i="7"/>
  <c r="Q3" i="7"/>
  <c r="R4" i="7"/>
  <c r="CC3" i="7"/>
  <c r="CD4" i="7"/>
  <c r="AG3" i="7"/>
  <c r="AH4" i="7"/>
  <c r="CK3" i="7"/>
  <c r="CL4" i="7"/>
  <c r="AL4" i="7"/>
  <c r="AK3" i="7"/>
  <c r="AW3" i="7"/>
  <c r="AX4" i="7"/>
  <c r="BM3" i="7"/>
  <c r="BN4" i="7"/>
  <c r="BU3" i="7"/>
  <c r="BV4" i="7"/>
  <c r="V4" i="7"/>
  <c r="U3" i="7"/>
  <c r="AT4" i="7"/>
  <c r="AS3" i="7"/>
  <c r="AO3" i="7"/>
  <c r="AP4" i="7"/>
  <c r="CH4" i="7"/>
  <c r="CG3" i="7"/>
  <c r="BR4" i="7"/>
  <c r="BQ3" i="7"/>
  <c r="BB4" i="7"/>
  <c r="BA3" i="7"/>
  <c r="BE3" i="7"/>
  <c r="BF4" i="7"/>
  <c r="CQ3" i="7"/>
  <c r="CP2" i="7"/>
  <c r="CQ2" i="7" s="1"/>
  <c r="AD4" i="7"/>
  <c r="AC3" i="7"/>
  <c r="Y2" i="6"/>
  <c r="Z2" i="6" s="1"/>
  <c r="Z3" i="6"/>
  <c r="V4" i="6"/>
  <c r="U3" i="6"/>
  <c r="F8" i="6"/>
  <c r="E7" i="6"/>
  <c r="M5" i="6"/>
  <c r="N6" i="6"/>
  <c r="Q4" i="6"/>
  <c r="R5" i="6"/>
  <c r="J7" i="6"/>
  <c r="I6" i="6"/>
  <c r="J9" i="1"/>
  <c r="F9" i="1"/>
  <c r="F10" i="1"/>
  <c r="V7" i="1"/>
  <c r="E6" i="8" l="1"/>
  <c r="F7" i="8"/>
  <c r="N5" i="8"/>
  <c r="M4" i="8"/>
  <c r="N5" i="9"/>
  <c r="M4" i="9"/>
  <c r="N5" i="7"/>
  <c r="M4" i="7"/>
  <c r="E6" i="9"/>
  <c r="F7" i="9"/>
  <c r="E6" i="7"/>
  <c r="F7" i="7"/>
  <c r="I5" i="9"/>
  <c r="J6" i="9"/>
  <c r="J6" i="7"/>
  <c r="I5" i="7"/>
  <c r="AK2" i="9"/>
  <c r="AL2" i="9" s="1"/>
  <c r="AL3" i="9"/>
  <c r="BI2" i="9"/>
  <c r="BJ2" i="9" s="1"/>
  <c r="BJ3" i="9"/>
  <c r="AH3" i="9"/>
  <c r="AG2" i="9"/>
  <c r="AH2" i="9" s="1"/>
  <c r="BF3" i="9"/>
  <c r="BE2" i="9"/>
  <c r="BF2" i="9" s="1"/>
  <c r="R3" i="9"/>
  <c r="Q2" i="9"/>
  <c r="R2" i="9" s="1"/>
  <c r="BY2" i="9"/>
  <c r="BZ2" i="9" s="1"/>
  <c r="BZ3" i="9"/>
  <c r="Z3" i="9"/>
  <c r="Y2" i="9"/>
  <c r="Z2" i="9" s="1"/>
  <c r="BN3" i="9"/>
  <c r="BM2" i="9"/>
  <c r="BN2" i="9" s="1"/>
  <c r="BV3" i="9"/>
  <c r="BU2" i="9"/>
  <c r="BV2" i="9" s="1"/>
  <c r="BA2" i="9"/>
  <c r="BB2" i="9" s="1"/>
  <c r="BB3" i="9"/>
  <c r="CG2" i="9"/>
  <c r="CH2" i="9" s="1"/>
  <c r="CH3" i="9"/>
  <c r="U2" i="9"/>
  <c r="V2" i="9" s="1"/>
  <c r="V3" i="9"/>
  <c r="BQ2" i="9"/>
  <c r="BR2" i="9" s="1"/>
  <c r="BR3" i="9"/>
  <c r="AX3" i="9"/>
  <c r="AW2" i="9"/>
  <c r="AX2" i="9" s="1"/>
  <c r="CL3" i="9"/>
  <c r="CK2" i="9"/>
  <c r="CL2" i="9" s="1"/>
  <c r="AP3" i="9"/>
  <c r="AO2" i="9"/>
  <c r="AP2" i="9" s="1"/>
  <c r="CD3" i="9"/>
  <c r="CC2" i="9"/>
  <c r="CD2" i="9" s="1"/>
  <c r="AC2" i="9"/>
  <c r="AD2" i="9" s="1"/>
  <c r="AD3" i="9"/>
  <c r="AS2" i="9"/>
  <c r="AT2" i="9" s="1"/>
  <c r="AT3" i="9"/>
  <c r="J4" i="8"/>
  <c r="I3" i="8"/>
  <c r="BB3" i="7"/>
  <c r="BA2" i="7"/>
  <c r="BB2" i="7" s="1"/>
  <c r="V3" i="7"/>
  <c r="U2" i="7"/>
  <c r="V2" i="7" s="1"/>
  <c r="AK2" i="7"/>
  <c r="AL2" i="7" s="1"/>
  <c r="AL3" i="7"/>
  <c r="BM2" i="7"/>
  <c r="BN2" i="7" s="1"/>
  <c r="BN3" i="7"/>
  <c r="AG2" i="7"/>
  <c r="AH2" i="7" s="1"/>
  <c r="AH3" i="7"/>
  <c r="Q2" i="7"/>
  <c r="R2" i="7" s="1"/>
  <c r="R3" i="7"/>
  <c r="Z3" i="7"/>
  <c r="Y2" i="7"/>
  <c r="Z2" i="7" s="1"/>
  <c r="CH3" i="7"/>
  <c r="CG2" i="7"/>
  <c r="CH2" i="7" s="1"/>
  <c r="AD3" i="7"/>
  <c r="AC2" i="7"/>
  <c r="AD2" i="7" s="1"/>
  <c r="BQ2" i="7"/>
  <c r="BR2" i="7" s="1"/>
  <c r="BR3" i="7"/>
  <c r="AT3" i="7"/>
  <c r="AS2" i="7"/>
  <c r="AT2" i="7" s="1"/>
  <c r="BJ3" i="7"/>
  <c r="BI2" i="7"/>
  <c r="BJ2" i="7" s="1"/>
  <c r="BZ3" i="7"/>
  <c r="BY2" i="7"/>
  <c r="BZ2" i="7" s="1"/>
  <c r="BF3" i="7"/>
  <c r="BE2" i="7"/>
  <c r="BF2" i="7" s="1"/>
  <c r="AO2" i="7"/>
  <c r="AP2" i="7" s="1"/>
  <c r="AP3" i="7"/>
  <c r="BU2" i="7"/>
  <c r="BV2" i="7" s="1"/>
  <c r="BV3" i="7"/>
  <c r="AX3" i="7"/>
  <c r="AW2" i="7"/>
  <c r="AX2" i="7" s="1"/>
  <c r="CK2" i="7"/>
  <c r="CL2" i="7" s="1"/>
  <c r="CL3" i="7"/>
  <c r="CD3" i="7"/>
  <c r="CC2" i="7"/>
  <c r="CD2" i="7" s="1"/>
  <c r="J6" i="6"/>
  <c r="I5" i="6"/>
  <c r="V3" i="6"/>
  <c r="U2" i="6"/>
  <c r="V2" i="6" s="1"/>
  <c r="N5" i="6"/>
  <c r="M4" i="6"/>
  <c r="R4" i="6"/>
  <c r="Q3" i="6"/>
  <c r="E6" i="6"/>
  <c r="F7" i="6"/>
  <c r="J8" i="1"/>
  <c r="V6" i="1"/>
  <c r="M3" i="8" l="1"/>
  <c r="N4" i="8"/>
  <c r="F6" i="8"/>
  <c r="E5" i="8"/>
  <c r="J5" i="7"/>
  <c r="I4" i="7"/>
  <c r="N4" i="7"/>
  <c r="M3" i="7"/>
  <c r="E5" i="7"/>
  <c r="F6" i="7"/>
  <c r="M3" i="9"/>
  <c r="N4" i="9"/>
  <c r="I4" i="9"/>
  <c r="J5" i="9"/>
  <c r="F6" i="9"/>
  <c r="E5" i="9"/>
  <c r="J3" i="8"/>
  <c r="I2" i="8"/>
  <c r="J2" i="8" s="1"/>
  <c r="Q2" i="6"/>
  <c r="R2" i="6" s="1"/>
  <c r="R3" i="6"/>
  <c r="N4" i="6"/>
  <c r="M3" i="6"/>
  <c r="I4" i="6"/>
  <c r="J5" i="6"/>
  <c r="E5" i="6"/>
  <c r="F6" i="6"/>
  <c r="J7" i="1"/>
  <c r="F8" i="1"/>
  <c r="V5" i="1"/>
  <c r="F5" i="8" l="1"/>
  <c r="E4" i="8"/>
  <c r="M2" i="8"/>
  <c r="N2" i="8" s="1"/>
  <c r="N3" i="8"/>
  <c r="F5" i="9"/>
  <c r="E4" i="9"/>
  <c r="M2" i="7"/>
  <c r="N2" i="7" s="1"/>
  <c r="N3" i="7"/>
  <c r="M2" i="9"/>
  <c r="N2" i="9" s="1"/>
  <c r="N3" i="9"/>
  <c r="I3" i="7"/>
  <c r="J4" i="7"/>
  <c r="J4" i="9"/>
  <c r="I3" i="9"/>
  <c r="E4" i="7"/>
  <c r="F5" i="7"/>
  <c r="N3" i="6"/>
  <c r="M2" i="6"/>
  <c r="N2" i="6" s="1"/>
  <c r="J4" i="6"/>
  <c r="I3" i="6"/>
  <c r="F5" i="6"/>
  <c r="E4" i="6"/>
  <c r="J6" i="1"/>
  <c r="F7" i="1"/>
  <c r="V4" i="1"/>
  <c r="E3" i="8" l="1"/>
  <c r="F4" i="8"/>
  <c r="F4" i="7"/>
  <c r="E3" i="7"/>
  <c r="I2" i="7"/>
  <c r="J2" i="7" s="1"/>
  <c r="J3" i="7"/>
  <c r="J3" i="9"/>
  <c r="I2" i="9"/>
  <c r="J2" i="9" s="1"/>
  <c r="F4" i="9"/>
  <c r="E3" i="9"/>
  <c r="F4" i="6"/>
  <c r="E3" i="6"/>
  <c r="I2" i="6"/>
  <c r="J2" i="6" s="1"/>
  <c r="J3" i="6"/>
  <c r="J5" i="1"/>
  <c r="F6" i="1"/>
  <c r="V2" i="1"/>
  <c r="V3" i="1"/>
  <c r="F3" i="8" l="1"/>
  <c r="E2" i="8"/>
  <c r="F2" i="8" s="1"/>
  <c r="E2" i="9"/>
  <c r="F2" i="9" s="1"/>
  <c r="F3" i="9"/>
  <c r="F3" i="7"/>
  <c r="E2" i="7"/>
  <c r="F2" i="7" s="1"/>
  <c r="F3" i="6"/>
  <c r="E2" i="6"/>
  <c r="F2" i="6" s="1"/>
  <c r="J4" i="1"/>
  <c r="F5" i="1"/>
  <c r="J2" i="1" l="1"/>
  <c r="J3" i="1"/>
  <c r="F4" i="1"/>
  <c r="F2" i="1" l="1"/>
  <c r="F3" i="1"/>
</calcChain>
</file>

<file path=xl/sharedStrings.xml><?xml version="1.0" encoding="utf-8"?>
<sst xmlns="http://schemas.openxmlformats.org/spreadsheetml/2006/main" count="1830" uniqueCount="61">
  <si>
    <t>Year</t>
  </si>
  <si>
    <t>% return</t>
  </si>
  <si>
    <t>Total $</t>
  </si>
  <si>
    <t>Flags</t>
  </si>
  <si>
    <t>Starting Savings</t>
  </si>
  <si>
    <t>Start Year</t>
  </si>
  <si>
    <t>50 year</t>
  </si>
  <si>
    <t>40 year</t>
  </si>
  <si>
    <t>30 year</t>
  </si>
  <si>
    <t>20 year</t>
  </si>
  <si>
    <t>10 year</t>
  </si>
  <si>
    <t>50 zero</t>
  </si>
  <si>
    <t>40 zero</t>
  </si>
  <si>
    <t>30 zero</t>
  </si>
  <si>
    <t>20 zero</t>
  </si>
  <si>
    <t>10 zero</t>
  </si>
  <si>
    <t>yearly spending</t>
  </si>
  <si>
    <t>year</t>
  </si>
  <si>
    <t>50 label</t>
  </si>
  <si>
    <t>40 label</t>
  </si>
  <si>
    <t>30 label</t>
  </si>
  <si>
    <t>20 label</t>
  </si>
  <si>
    <t>10 label</t>
  </si>
  <si>
    <t>Inflation spending</t>
  </si>
  <si>
    <t>inflation rate</t>
  </si>
  <si>
    <t>CPI</t>
  </si>
  <si>
    <t>year number</t>
  </si>
  <si>
    <t>10-Year</t>
  </si>
  <si>
    <t>20-Year</t>
  </si>
  <si>
    <t>30-Year</t>
  </si>
  <si>
    <t>40-Year</t>
  </si>
  <si>
    <t>50-Year</t>
  </si>
  <si>
    <t>median50</t>
  </si>
  <si>
    <t>median40</t>
  </si>
  <si>
    <t>median30</t>
  </si>
  <si>
    <t>median20</t>
  </si>
  <si>
    <t>median10</t>
  </si>
  <si>
    <t>Time Period</t>
  </si>
  <si>
    <t>MEDIAN ENDING</t>
  </si>
  <si>
    <t>SURVIVAL %</t>
  </si>
  <si>
    <t>THE "ACTIVE INCOME DURING RETIREMENT" CALCULATOR</t>
  </si>
  <si>
    <t>(# Times Bigger than Starting Value, 100% invested in S&amp;P 500, 1928 - 2016)</t>
  </si>
  <si>
    <t>(100% invested in S&amp;P 500, 1928 - 2016)</t>
  </si>
  <si>
    <r>
      <rPr>
        <b/>
        <sz val="14"/>
        <color theme="1"/>
        <rFont val="Calibri"/>
        <family val="2"/>
        <scheme val="minor"/>
      </rPr>
      <t xml:space="preserve">Median Ending Value of Portfolios              </t>
    </r>
    <r>
      <rPr>
        <b/>
        <sz val="11"/>
        <color theme="1"/>
        <rFont val="Calibri"/>
        <family val="2"/>
        <scheme val="minor"/>
      </rPr>
      <t xml:space="preserve">                                           </t>
    </r>
  </si>
  <si>
    <r>
      <rPr>
        <b/>
        <sz val="14"/>
        <color theme="1"/>
        <rFont val="Calibri"/>
        <family val="2"/>
        <scheme val="minor"/>
      </rPr>
      <t xml:space="preserve">% of Periods that Portfolios Ended with Positive Value  </t>
    </r>
    <r>
      <rPr>
        <b/>
        <sz val="11"/>
        <color theme="1"/>
        <rFont val="Calibri"/>
        <family val="2"/>
        <scheme val="minor"/>
      </rPr>
      <t xml:space="preserve">                                  </t>
    </r>
  </si>
  <si>
    <t>Earn active income for this many years in retirement</t>
  </si>
  <si>
    <t>Withdraw this much yearly from portfolio while earning active income</t>
  </si>
  <si>
    <t>Withdraw this much yearly from portfolio while NOT earning active income</t>
  </si>
  <si>
    <t>Portfolio Size</t>
  </si>
  <si>
    <t xml:space="preserve">25x Expenses </t>
  </si>
  <si>
    <t xml:space="preserve">20x Expenses </t>
  </si>
  <si>
    <t>15x Expenses</t>
  </si>
  <si>
    <t xml:space="preserve">10x Expenses </t>
  </si>
  <si>
    <t xml:space="preserve">5x Expenses </t>
  </si>
  <si>
    <t xml:space="preserve">15x Expenses </t>
  </si>
  <si>
    <t>5x Expenses</t>
  </si>
  <si>
    <t>Portfolio Value</t>
  </si>
  <si>
    <t>How much (post-tax) active income will you earn each year in retirement?</t>
  </si>
  <si>
    <t xml:space="preserve">How much will you spend each year in retirement? </t>
  </si>
  <si>
    <t>How many years will you earn this active income?</t>
  </si>
  <si>
    <t>Based on your inputs, here is how this strategy has historically performed…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</si>
</sst>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%"/>
  </numFmts>
  <fonts count="1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sz val="12"/>
      <color rgb="FF111111"/>
      <name val="Inherit"/>
    </font>
    <font>
      <sz val="10"/>
      <name val="Courier"/>
      <family val="3"/>
    </font>
    <font>
      <sz val="10"/>
      <name val="Times New Roman"/>
      <family val="1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7C8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4F4F4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E7D6FE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EAEAEA"/>
      </left>
      <right style="medium">
        <color rgb="FFD7D7D7"/>
      </right>
      <top/>
      <bottom/>
      <diagonal/>
    </border>
    <border>
      <left style="medium">
        <color rgb="FFEAEAEA"/>
      </left>
      <right style="medium">
        <color rgb="FFD7D7D7"/>
      </right>
      <top/>
      <bottom style="medium">
        <color rgb="FFD7D7D7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6">
    <xf numFmtId="0" fontId="0" fillId="0" borderId="0" xfId="0"/>
    <xf numFmtId="0" fontId="0" fillId="0" borderId="0" xfId="0" applyFont="1"/>
    <xf numFmtId="0" fontId="0" fillId="0" borderId="0" xfId="0" applyBorder="1" applyAlignment="1"/>
    <xf numFmtId="0" fontId="0" fillId="0" borderId="0" xfId="0" applyNumberFormat="1" applyFill="1" applyBorder="1" applyAlignment="1"/>
    <xf numFmtId="0" fontId="3" fillId="2" borderId="0" xfId="0" applyFont="1" applyFill="1"/>
    <xf numFmtId="0" fontId="0" fillId="0" borderId="0" xfId="0" applyFont="1" applyFill="1"/>
    <xf numFmtId="2" fontId="4" fillId="0" borderId="0" xfId="0" applyNumberFormat="1" applyFont="1" applyFill="1" applyBorder="1" applyAlignment="1">
      <alignment horizontal="center"/>
    </xf>
    <xf numFmtId="164" fontId="0" fillId="0" borderId="0" xfId="1" applyNumberFormat="1" applyFont="1" applyFill="1"/>
    <xf numFmtId="0" fontId="0" fillId="0" borderId="0" xfId="0" applyNumberFormat="1" applyBorder="1" applyAlignment="1"/>
    <xf numFmtId="0" fontId="0" fillId="0" borderId="0" xfId="3" applyNumberFormat="1" applyFont="1" applyFill="1"/>
    <xf numFmtId="164" fontId="0" fillId="0" borderId="0" xfId="0" applyNumberFormat="1"/>
    <xf numFmtId="2" fontId="0" fillId="0" borderId="0" xfId="0" applyNumberFormat="1"/>
    <xf numFmtId="1" fontId="0" fillId="0" borderId="0" xfId="0" applyNumberFormat="1"/>
    <xf numFmtId="9" fontId="0" fillId="0" borderId="0" xfId="3" applyFont="1"/>
    <xf numFmtId="0" fontId="0" fillId="0" borderId="0" xfId="3" applyNumberFormat="1" applyFont="1"/>
    <xf numFmtId="2" fontId="0" fillId="0" borderId="0" xfId="0" applyNumberFormat="1" applyFont="1"/>
    <xf numFmtId="165" fontId="0" fillId="0" borderId="0" xfId="2" applyNumberFormat="1" applyFont="1"/>
    <xf numFmtId="165" fontId="0" fillId="0" borderId="0" xfId="2" applyNumberFormat="1" applyFont="1" applyFill="1"/>
    <xf numFmtId="0" fontId="0" fillId="0" borderId="0" xfId="0" applyFill="1"/>
    <xf numFmtId="2" fontId="0" fillId="0" borderId="0" xfId="0" applyNumberFormat="1" applyFill="1"/>
    <xf numFmtId="1" fontId="0" fillId="0" borderId="0" xfId="0" applyNumberFormat="1" applyFill="1"/>
    <xf numFmtId="0" fontId="0" fillId="0" borderId="0" xfId="0" applyNumberFormat="1"/>
    <xf numFmtId="0" fontId="0" fillId="0" borderId="0" xfId="0" applyNumberFormat="1" applyFont="1"/>
    <xf numFmtId="0" fontId="4" fillId="0" borderId="0" xfId="0" applyNumberFormat="1" applyFont="1" applyFill="1" applyBorder="1" applyAlignment="1">
      <alignment horizontal="center"/>
    </xf>
    <xf numFmtId="0" fontId="0" fillId="0" borderId="2" xfId="0" applyBorder="1"/>
    <xf numFmtId="0" fontId="0" fillId="0" borderId="3" xfId="0" applyBorder="1"/>
    <xf numFmtId="1" fontId="0" fillId="0" borderId="3" xfId="0" applyNumberFormat="1" applyBorder="1"/>
    <xf numFmtId="0" fontId="0" fillId="0" borderId="4" xfId="0" applyNumberFormat="1" applyBorder="1"/>
    <xf numFmtId="0" fontId="0" fillId="0" borderId="0" xfId="0" applyBorder="1"/>
    <xf numFmtId="2" fontId="0" fillId="0" borderId="0" xfId="0" applyNumberFormat="1" applyFont="1" applyBorder="1"/>
    <xf numFmtId="0" fontId="0" fillId="0" borderId="5" xfId="0" applyNumberFormat="1" applyBorder="1"/>
    <xf numFmtId="0" fontId="0" fillId="0" borderId="6" xfId="0" applyBorder="1"/>
    <xf numFmtId="2" fontId="0" fillId="0" borderId="6" xfId="0" applyNumberFormat="1" applyFont="1" applyBorder="1"/>
    <xf numFmtId="0" fontId="0" fillId="0" borderId="0" xfId="0" applyFill="1" applyBorder="1"/>
    <xf numFmtId="10" fontId="5" fillId="7" borderId="7" xfId="0" applyNumberFormat="1" applyFont="1" applyFill="1" applyBorder="1" applyAlignment="1">
      <alignment horizontal="left" vertical="center" wrapText="1" indent="1"/>
    </xf>
    <xf numFmtId="10" fontId="5" fillId="6" borderId="7" xfId="0" applyNumberFormat="1" applyFont="1" applyFill="1" applyBorder="1" applyAlignment="1">
      <alignment horizontal="left" vertical="center" wrapText="1" indent="1"/>
    </xf>
    <xf numFmtId="10" fontId="5" fillId="7" borderId="8" xfId="0" applyNumberFormat="1" applyFont="1" applyFill="1" applyBorder="1" applyAlignment="1">
      <alignment horizontal="left" vertical="center" wrapText="1" indent="1"/>
    </xf>
    <xf numFmtId="44" fontId="0" fillId="0" borderId="0" xfId="0" applyNumberFormat="1"/>
    <xf numFmtId="0" fontId="0" fillId="0" borderId="0" xfId="0" applyAlignment="1">
      <alignment horizontal="right"/>
    </xf>
    <xf numFmtId="0" fontId="6" fillId="0" borderId="0" xfId="0" applyFont="1" applyAlignment="1">
      <alignment horizontal="right"/>
    </xf>
    <xf numFmtId="0" fontId="6" fillId="0" borderId="0" xfId="0" applyFont="1"/>
    <xf numFmtId="0" fontId="7" fillId="0" borderId="0" xfId="0" applyFont="1"/>
    <xf numFmtId="166" fontId="0" fillId="0" borderId="0" xfId="3" applyNumberFormat="1" applyFont="1"/>
    <xf numFmtId="9" fontId="0" fillId="0" borderId="0" xfId="0" applyNumberFormat="1"/>
    <xf numFmtId="0" fontId="0" fillId="5" borderId="0" xfId="0" applyNumberFormat="1" applyFont="1" applyFill="1"/>
    <xf numFmtId="0" fontId="0" fillId="5" borderId="0" xfId="0" applyFill="1"/>
    <xf numFmtId="0" fontId="8" fillId="0" borderId="0" xfId="0" applyFont="1" applyFill="1" applyBorder="1" applyAlignment="1">
      <alignment horizontal="center" wrapText="1"/>
    </xf>
    <xf numFmtId="9" fontId="9" fillId="0" borderId="0" xfId="3" applyFont="1" applyFill="1" applyBorder="1" applyAlignment="1">
      <alignment horizontal="center"/>
    </xf>
    <xf numFmtId="1" fontId="0" fillId="0" borderId="0" xfId="0" applyNumberFormat="1" applyFill="1" applyBorder="1"/>
    <xf numFmtId="2" fontId="9" fillId="0" borderId="0" xfId="3" applyNumberFormat="1" applyFont="1" applyFill="1" applyBorder="1" applyAlignment="1">
      <alignment horizontal="center"/>
    </xf>
    <xf numFmtId="0" fontId="9" fillId="0" borderId="0" xfId="0" applyFont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8" fillId="4" borderId="15" xfId="0" applyFont="1" applyFill="1" applyBorder="1" applyAlignment="1" applyProtection="1">
      <alignment horizontal="center" wrapText="1"/>
    </xf>
    <xf numFmtId="0" fontId="8" fillId="3" borderId="1" xfId="0" applyFont="1" applyFill="1" applyBorder="1" applyAlignment="1" applyProtection="1">
      <alignment horizontal="center" wrapText="1"/>
    </xf>
    <xf numFmtId="0" fontId="8" fillId="3" borderId="16" xfId="0" applyFont="1" applyFill="1" applyBorder="1" applyAlignment="1" applyProtection="1">
      <alignment horizontal="center" wrapText="1"/>
    </xf>
    <xf numFmtId="165" fontId="0" fillId="3" borderId="1" xfId="0" applyNumberFormat="1" applyFill="1" applyBorder="1" applyProtection="1"/>
    <xf numFmtId="0" fontId="8" fillId="9" borderId="15" xfId="0" applyFont="1" applyFill="1" applyBorder="1" applyAlignment="1" applyProtection="1">
      <alignment horizontal="center" wrapText="1"/>
    </xf>
    <xf numFmtId="0" fontId="0" fillId="8" borderId="1" xfId="0" applyFill="1" applyBorder="1" applyProtection="1"/>
    <xf numFmtId="2" fontId="9" fillId="5" borderId="1" xfId="3" applyNumberFormat="1" applyFont="1" applyFill="1" applyBorder="1" applyAlignment="1" applyProtection="1">
      <alignment horizontal="center"/>
    </xf>
    <xf numFmtId="9" fontId="9" fillId="5" borderId="1" xfId="3" applyFont="1" applyFill="1" applyBorder="1" applyAlignment="1" applyProtection="1">
      <alignment horizontal="center"/>
    </xf>
    <xf numFmtId="0" fontId="8" fillId="9" borderId="20" xfId="0" applyFont="1" applyFill="1" applyBorder="1" applyAlignment="1" applyProtection="1">
      <alignment horizontal="center" wrapText="1"/>
    </xf>
    <xf numFmtId="2" fontId="9" fillId="5" borderId="21" xfId="3" applyNumberFormat="1" applyFont="1" applyFill="1" applyBorder="1" applyAlignment="1" applyProtection="1">
      <alignment horizontal="center"/>
    </xf>
    <xf numFmtId="165" fontId="0" fillId="3" borderId="16" xfId="0" applyNumberFormat="1" applyFill="1" applyBorder="1" applyProtection="1"/>
    <xf numFmtId="0" fontId="0" fillId="8" borderId="16" xfId="0" applyFill="1" applyBorder="1" applyProtection="1"/>
    <xf numFmtId="9" fontId="9" fillId="5" borderId="16" xfId="3" applyFont="1" applyFill="1" applyBorder="1" applyAlignment="1" applyProtection="1">
      <alignment horizontal="center"/>
    </xf>
    <xf numFmtId="165" fontId="10" fillId="3" borderId="26" xfId="2" applyNumberFormat="1" applyFont="1" applyFill="1" applyBorder="1" applyAlignment="1" applyProtection="1">
      <alignment horizontal="center"/>
      <protection locked="0"/>
    </xf>
    <xf numFmtId="0" fontId="10" fillId="3" borderId="16" xfId="0" applyFont="1" applyFill="1" applyBorder="1" applyAlignment="1" applyProtection="1">
      <alignment horizontal="center"/>
      <protection locked="0"/>
    </xf>
    <xf numFmtId="0" fontId="2" fillId="0" borderId="0" xfId="0" applyFont="1" applyFill="1" applyBorder="1" applyAlignment="1">
      <alignment horizontal="center" vertical="center" wrapText="1"/>
    </xf>
    <xf numFmtId="0" fontId="2" fillId="3" borderId="22" xfId="0" applyFont="1" applyFill="1" applyBorder="1" applyAlignment="1" applyProtection="1">
      <alignment horizontal="center"/>
    </xf>
    <xf numFmtId="0" fontId="2" fillId="3" borderId="23" xfId="0" applyFont="1" applyFill="1" applyBorder="1" applyAlignment="1" applyProtection="1">
      <alignment horizontal="center"/>
    </xf>
    <xf numFmtId="0" fontId="2" fillId="3" borderId="24" xfId="0" applyFont="1" applyFill="1" applyBorder="1" applyAlignment="1" applyProtection="1">
      <alignment horizontal="center"/>
    </xf>
    <xf numFmtId="0" fontId="10" fillId="10" borderId="12" xfId="0" applyFont="1" applyFill="1" applyBorder="1" applyAlignment="1">
      <alignment horizontal="center" vertical="center"/>
    </xf>
    <xf numFmtId="0" fontId="10" fillId="10" borderId="13" xfId="0" applyFont="1" applyFill="1" applyBorder="1" applyAlignment="1">
      <alignment horizontal="center" vertical="center"/>
    </xf>
    <xf numFmtId="0" fontId="10" fillId="10" borderId="14" xfId="0" applyFont="1" applyFill="1" applyBorder="1" applyAlignment="1">
      <alignment horizontal="center" vertical="center"/>
    </xf>
    <xf numFmtId="0" fontId="8" fillId="11" borderId="25" xfId="0" applyFont="1" applyFill="1" applyBorder="1" applyAlignment="1">
      <alignment horizontal="right"/>
    </xf>
    <xf numFmtId="0" fontId="8" fillId="11" borderId="11" xfId="0" applyFont="1" applyFill="1" applyBorder="1" applyAlignment="1">
      <alignment horizontal="right"/>
    </xf>
    <xf numFmtId="0" fontId="8" fillId="11" borderId="27" xfId="0" applyFont="1" applyFill="1" applyBorder="1" applyAlignment="1">
      <alignment horizontal="right"/>
    </xf>
    <xf numFmtId="0" fontId="8" fillId="11" borderId="9" xfId="0" applyFont="1" applyFill="1" applyBorder="1" applyAlignment="1">
      <alignment horizontal="right"/>
    </xf>
    <xf numFmtId="0" fontId="8" fillId="11" borderId="10" xfId="0" applyFont="1" applyFill="1" applyBorder="1" applyAlignment="1">
      <alignment horizontal="right"/>
    </xf>
    <xf numFmtId="0" fontId="2" fillId="4" borderId="12" xfId="0" applyFont="1" applyFill="1" applyBorder="1" applyAlignment="1" applyProtection="1">
      <alignment horizontal="center" vertical="center" wrapText="1"/>
    </xf>
    <xf numFmtId="0" fontId="2" fillId="4" borderId="13" xfId="0" applyFont="1" applyFill="1" applyBorder="1" applyAlignment="1" applyProtection="1">
      <alignment horizontal="center" vertical="center" wrapText="1"/>
    </xf>
    <xf numFmtId="0" fontId="2" fillId="4" borderId="14" xfId="0" applyFont="1" applyFill="1" applyBorder="1" applyAlignment="1" applyProtection="1">
      <alignment horizontal="center" vertical="center" wrapText="1"/>
    </xf>
    <xf numFmtId="0" fontId="8" fillId="10" borderId="17" xfId="0" applyFont="1" applyFill="1" applyBorder="1" applyAlignment="1">
      <alignment horizontal="center" vertical="center"/>
    </xf>
    <xf numFmtId="0" fontId="8" fillId="10" borderId="18" xfId="0" applyFont="1" applyFill="1" applyBorder="1" applyAlignment="1">
      <alignment horizontal="center" vertical="center"/>
    </xf>
    <xf numFmtId="0" fontId="8" fillId="10" borderId="19" xfId="0" applyFont="1" applyFill="1" applyBorder="1" applyAlignment="1">
      <alignment horizontal="center" vertic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colors>
    <mruColors>
      <color rgb="FFE7D6FE"/>
      <color rgb="FFCC99FF"/>
      <color rgb="FFCCCCFF"/>
      <color rgb="FFCCFF99"/>
      <color rgb="FFFF99CC"/>
      <color rgb="FF66FF6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S227"/>
  <sheetViews>
    <sheetView topLeftCell="A122" zoomScale="90" zoomScaleNormal="90" workbookViewId="0">
      <selection activeCell="A118" sqref="A1:XFD1048576"/>
    </sheetView>
  </sheetViews>
  <sheetFormatPr defaultRowHeight="15"/>
  <cols>
    <col min="1" max="1" width="15.85546875" bestFit="1" customWidth="1"/>
    <col min="2" max="2" width="22.85546875" bestFit="1" customWidth="1"/>
    <col min="3" max="3" width="22.28515625" bestFit="1" customWidth="1"/>
    <col min="4" max="4" width="16.85546875" style="12" customWidth="1"/>
    <col min="5" max="5" width="11.85546875" customWidth="1"/>
    <col min="6" max="6" width="32.140625" customWidth="1"/>
    <col min="7" max="7" width="20.5703125" bestFit="1" customWidth="1"/>
    <col min="8" max="9" width="11.140625" customWidth="1"/>
    <col min="10" max="10" width="11.140625" style="12" customWidth="1"/>
    <col min="11" max="12" width="11.140625" customWidth="1"/>
    <col min="13" max="13" width="13.5703125" customWidth="1"/>
    <col min="14" max="14" width="13.85546875" bestFit="1" customWidth="1"/>
    <col min="15" max="15" width="11.5703125" bestFit="1" customWidth="1"/>
    <col min="16" max="16" width="8.7109375" customWidth="1"/>
    <col min="18" max="18" width="13.85546875" bestFit="1" customWidth="1"/>
    <col min="61" max="61" width="11.7109375" bestFit="1" customWidth="1"/>
    <col min="67" max="67" width="13.140625" bestFit="1" customWidth="1"/>
    <col min="73" max="73" width="10.140625" bestFit="1" customWidth="1"/>
    <col min="79" max="79" width="13.140625" bestFit="1" customWidth="1"/>
    <col min="85" max="85" width="11.7109375" bestFit="1" customWidth="1"/>
    <col min="89" max="89" width="10" bestFit="1" customWidth="1"/>
    <col min="91" max="91" width="13.140625" bestFit="1" customWidth="1"/>
    <col min="93" max="93" width="14.28515625" bestFit="1" customWidth="1"/>
    <col min="94" max="94" width="17.28515625" bestFit="1" customWidth="1"/>
    <col min="97" max="97" width="12.42578125" bestFit="1" customWidth="1"/>
    <col min="99" max="99" width="12.85546875" customWidth="1"/>
    <col min="103" max="103" width="13.140625" bestFit="1" customWidth="1"/>
    <col min="124" max="124" width="9.7109375" bestFit="1" customWidth="1"/>
    <col min="136" max="136" width="10.7109375" bestFit="1" customWidth="1"/>
    <col min="223" max="223" width="13.85546875" customWidth="1"/>
    <col min="235" max="235" width="14.28515625" bestFit="1" customWidth="1"/>
  </cols>
  <sheetData>
    <row r="1" spans="3:461">
      <c r="C1" t="s">
        <v>0</v>
      </c>
      <c r="D1" t="s">
        <v>1</v>
      </c>
      <c r="E1" t="s">
        <v>3</v>
      </c>
      <c r="F1" s="12"/>
      <c r="G1" t="s">
        <v>0</v>
      </c>
      <c r="H1" t="s">
        <v>1</v>
      </c>
      <c r="I1" t="s">
        <v>3</v>
      </c>
      <c r="K1" t="s">
        <v>0</v>
      </c>
      <c r="L1" t="s">
        <v>1</v>
      </c>
      <c r="M1" t="s">
        <v>3</v>
      </c>
      <c r="O1" t="s">
        <v>0</v>
      </c>
      <c r="P1" t="s">
        <v>1</v>
      </c>
      <c r="Q1" t="s">
        <v>3</v>
      </c>
      <c r="S1" t="s">
        <v>0</v>
      </c>
      <c r="T1" t="s">
        <v>1</v>
      </c>
      <c r="U1" t="s">
        <v>3</v>
      </c>
      <c r="W1" t="s">
        <v>0</v>
      </c>
      <c r="X1" t="s">
        <v>1</v>
      </c>
      <c r="Y1" t="s">
        <v>3</v>
      </c>
      <c r="AA1" t="s">
        <v>0</v>
      </c>
      <c r="AB1" t="s">
        <v>1</v>
      </c>
      <c r="AC1" t="s">
        <v>3</v>
      </c>
      <c r="AE1" t="s">
        <v>0</v>
      </c>
      <c r="AF1" t="s">
        <v>1</v>
      </c>
      <c r="AG1" t="s">
        <v>3</v>
      </c>
      <c r="AI1" t="s">
        <v>0</v>
      </c>
      <c r="AJ1" t="s">
        <v>1</v>
      </c>
      <c r="AK1" t="s">
        <v>3</v>
      </c>
      <c r="AM1" t="s">
        <v>0</v>
      </c>
      <c r="AN1" t="s">
        <v>1</v>
      </c>
      <c r="AO1" t="s">
        <v>3</v>
      </c>
      <c r="AQ1" t="s">
        <v>0</v>
      </c>
      <c r="AR1" t="s">
        <v>1</v>
      </c>
      <c r="AS1" t="s">
        <v>3</v>
      </c>
      <c r="AU1" t="s">
        <v>0</v>
      </c>
      <c r="AV1" t="s">
        <v>1</v>
      </c>
      <c r="AW1" t="s">
        <v>3</v>
      </c>
      <c r="AY1" t="s">
        <v>0</v>
      </c>
      <c r="AZ1" t="s">
        <v>1</v>
      </c>
      <c r="BA1" t="s">
        <v>3</v>
      </c>
      <c r="BC1" t="s">
        <v>0</v>
      </c>
      <c r="BD1" t="s">
        <v>1</v>
      </c>
      <c r="BE1" t="s">
        <v>3</v>
      </c>
      <c r="BG1" t="s">
        <v>0</v>
      </c>
      <c r="BH1" t="s">
        <v>1</v>
      </c>
      <c r="BI1" t="s">
        <v>3</v>
      </c>
      <c r="BK1" t="s">
        <v>0</v>
      </c>
      <c r="BL1" t="s">
        <v>1</v>
      </c>
      <c r="BM1" t="s">
        <v>3</v>
      </c>
      <c r="BO1" t="s">
        <v>0</v>
      </c>
      <c r="BP1" t="s">
        <v>1</v>
      </c>
      <c r="BQ1" t="s">
        <v>3</v>
      </c>
      <c r="BS1" t="s">
        <v>0</v>
      </c>
      <c r="BT1" t="s">
        <v>1</v>
      </c>
      <c r="BU1" t="s">
        <v>3</v>
      </c>
      <c r="BW1" t="s">
        <v>0</v>
      </c>
      <c r="BX1" t="s">
        <v>1</v>
      </c>
      <c r="BY1" t="s">
        <v>3</v>
      </c>
      <c r="CA1" t="s">
        <v>0</v>
      </c>
      <c r="CB1" t="s">
        <v>1</v>
      </c>
      <c r="CC1" t="s">
        <v>3</v>
      </c>
      <c r="CE1" t="s">
        <v>0</v>
      </c>
      <c r="CF1" t="s">
        <v>1</v>
      </c>
      <c r="CG1" t="s">
        <v>3</v>
      </c>
      <c r="CI1" t="s">
        <v>0</v>
      </c>
      <c r="CJ1" t="s">
        <v>1</v>
      </c>
      <c r="CK1" t="s">
        <v>3</v>
      </c>
      <c r="CM1" t="s">
        <v>0</v>
      </c>
      <c r="CN1" s="1" t="s">
        <v>1</v>
      </c>
      <c r="CO1" t="s">
        <v>2</v>
      </c>
      <c r="CP1" s="12" t="s">
        <v>3</v>
      </c>
      <c r="CQ1" s="2"/>
      <c r="CR1" s="3"/>
      <c r="CS1" t="s">
        <v>0</v>
      </c>
      <c r="CT1" s="1" t="s">
        <v>1</v>
      </c>
      <c r="CU1" t="s">
        <v>2</v>
      </c>
      <c r="CV1" s="12" t="s">
        <v>3</v>
      </c>
      <c r="CW1" s="2"/>
      <c r="CY1" t="s">
        <v>0</v>
      </c>
      <c r="CZ1" s="1" t="s">
        <v>1</v>
      </c>
      <c r="DA1" t="s">
        <v>2</v>
      </c>
      <c r="DB1" t="s">
        <v>3</v>
      </c>
      <c r="DE1" t="s">
        <v>0</v>
      </c>
      <c r="DF1" s="1" t="s">
        <v>1</v>
      </c>
      <c r="DG1" t="s">
        <v>2</v>
      </c>
      <c r="DH1" t="s">
        <v>3</v>
      </c>
      <c r="DK1" t="s">
        <v>0</v>
      </c>
      <c r="DL1" s="1" t="s">
        <v>1</v>
      </c>
      <c r="DM1" t="s">
        <v>2</v>
      </c>
      <c r="DN1" t="s">
        <v>3</v>
      </c>
      <c r="DQ1" t="s">
        <v>0</v>
      </c>
      <c r="DR1" s="1" t="s">
        <v>1</v>
      </c>
      <c r="DS1" t="s">
        <v>2</v>
      </c>
      <c r="DT1" t="s">
        <v>3</v>
      </c>
      <c r="DW1" t="s">
        <v>0</v>
      </c>
      <c r="DX1" s="1" t="s">
        <v>1</v>
      </c>
      <c r="DY1" t="s">
        <v>2</v>
      </c>
      <c r="DZ1" t="s">
        <v>3</v>
      </c>
      <c r="EC1" t="s">
        <v>0</v>
      </c>
      <c r="ED1" s="1" t="s">
        <v>1</v>
      </c>
      <c r="EE1" t="s">
        <v>2</v>
      </c>
      <c r="EF1" t="s">
        <v>3</v>
      </c>
      <c r="EI1" t="s">
        <v>0</v>
      </c>
      <c r="EJ1" s="1" t="s">
        <v>1</v>
      </c>
      <c r="EK1" t="s">
        <v>2</v>
      </c>
      <c r="EL1" t="s">
        <v>3</v>
      </c>
      <c r="EO1" t="s">
        <v>0</v>
      </c>
      <c r="EP1" s="1" t="s">
        <v>1</v>
      </c>
      <c r="EQ1" t="s">
        <v>2</v>
      </c>
      <c r="ER1" t="s">
        <v>3</v>
      </c>
      <c r="EU1" t="s">
        <v>0</v>
      </c>
      <c r="EV1" s="1" t="s">
        <v>1</v>
      </c>
      <c r="EW1" t="s">
        <v>2</v>
      </c>
      <c r="EX1" t="s">
        <v>3</v>
      </c>
      <c r="FA1" t="s">
        <v>0</v>
      </c>
      <c r="FB1" s="1" t="s">
        <v>1</v>
      </c>
      <c r="FC1" t="s">
        <v>2</v>
      </c>
      <c r="FD1" t="s">
        <v>3</v>
      </c>
      <c r="FG1" t="s">
        <v>0</v>
      </c>
      <c r="FH1" s="1" t="s">
        <v>1</v>
      </c>
      <c r="FI1" t="s">
        <v>2</v>
      </c>
      <c r="FJ1" t="s">
        <v>3</v>
      </c>
      <c r="FM1" t="s">
        <v>0</v>
      </c>
      <c r="FN1" s="1" t="s">
        <v>1</v>
      </c>
      <c r="FO1" t="s">
        <v>2</v>
      </c>
      <c r="FP1" t="s">
        <v>3</v>
      </c>
      <c r="FS1" t="s">
        <v>0</v>
      </c>
      <c r="FT1" s="1" t="s">
        <v>1</v>
      </c>
      <c r="FU1" t="s">
        <v>2</v>
      </c>
      <c r="FV1" t="s">
        <v>3</v>
      </c>
      <c r="FY1" t="s">
        <v>0</v>
      </c>
      <c r="FZ1" s="1" t="s">
        <v>1</v>
      </c>
      <c r="GA1" t="s">
        <v>2</v>
      </c>
      <c r="GB1" t="s">
        <v>3</v>
      </c>
      <c r="GE1" t="s">
        <v>0</v>
      </c>
      <c r="GF1" s="1" t="s">
        <v>1</v>
      </c>
      <c r="GG1" t="s">
        <v>2</v>
      </c>
      <c r="GH1" t="s">
        <v>3</v>
      </c>
      <c r="GK1" t="s">
        <v>0</v>
      </c>
      <c r="GL1" s="1" t="s">
        <v>1</v>
      </c>
      <c r="GM1" t="s">
        <v>2</v>
      </c>
      <c r="GN1" t="s">
        <v>3</v>
      </c>
      <c r="GQ1" t="s">
        <v>0</v>
      </c>
      <c r="GR1" s="1" t="s">
        <v>1</v>
      </c>
      <c r="GS1" t="s">
        <v>2</v>
      </c>
      <c r="GT1" t="s">
        <v>3</v>
      </c>
      <c r="GW1" t="s">
        <v>0</v>
      </c>
      <c r="GX1" s="1" t="s">
        <v>1</v>
      </c>
      <c r="GY1" t="s">
        <v>2</v>
      </c>
      <c r="GZ1" t="s">
        <v>3</v>
      </c>
      <c r="HC1" t="s">
        <v>0</v>
      </c>
      <c r="HD1" s="1" t="s">
        <v>1</v>
      </c>
      <c r="HE1" t="s">
        <v>2</v>
      </c>
      <c r="HF1" t="s">
        <v>3</v>
      </c>
      <c r="HI1" t="s">
        <v>0</v>
      </c>
      <c r="HJ1" s="1" t="s">
        <v>1</v>
      </c>
      <c r="HK1" t="s">
        <v>2</v>
      </c>
      <c r="HL1" t="s">
        <v>3</v>
      </c>
      <c r="HO1" t="s">
        <v>0</v>
      </c>
      <c r="HP1" s="1" t="s">
        <v>1</v>
      </c>
      <c r="HQ1" t="s">
        <v>2</v>
      </c>
      <c r="HR1" t="s">
        <v>3</v>
      </c>
      <c r="HU1" t="s">
        <v>0</v>
      </c>
      <c r="HV1" s="1" t="s">
        <v>1</v>
      </c>
      <c r="HW1" t="s">
        <v>2</v>
      </c>
      <c r="HX1" t="s">
        <v>3</v>
      </c>
      <c r="IA1" t="s">
        <v>0</v>
      </c>
      <c r="IB1" s="1" t="s">
        <v>1</v>
      </c>
      <c r="IC1" t="s">
        <v>2</v>
      </c>
      <c r="ID1" t="s">
        <v>3</v>
      </c>
      <c r="IG1" t="s">
        <v>0</v>
      </c>
      <c r="IH1" s="1" t="s">
        <v>1</v>
      </c>
      <c r="II1" t="s">
        <v>2</v>
      </c>
      <c r="IJ1" t="s">
        <v>3</v>
      </c>
      <c r="IM1" t="s">
        <v>0</v>
      </c>
      <c r="IN1" s="1" t="s">
        <v>1</v>
      </c>
      <c r="IO1" t="s">
        <v>2</v>
      </c>
      <c r="IP1" t="s">
        <v>3</v>
      </c>
      <c r="IS1" t="s">
        <v>0</v>
      </c>
      <c r="IT1" s="1" t="s">
        <v>1</v>
      </c>
      <c r="IU1" t="s">
        <v>2</v>
      </c>
      <c r="IV1" t="s">
        <v>3</v>
      </c>
      <c r="IY1" t="s">
        <v>0</v>
      </c>
      <c r="IZ1" s="1" t="s">
        <v>1</v>
      </c>
      <c r="JA1" t="s">
        <v>2</v>
      </c>
      <c r="JB1" t="s">
        <v>3</v>
      </c>
      <c r="JE1" t="s">
        <v>0</v>
      </c>
      <c r="JF1" s="1" t="s">
        <v>1</v>
      </c>
      <c r="JG1" t="s">
        <v>2</v>
      </c>
      <c r="JH1" t="s">
        <v>3</v>
      </c>
      <c r="JK1" t="s">
        <v>0</v>
      </c>
      <c r="JL1" s="1" t="s">
        <v>1</v>
      </c>
      <c r="JM1" t="s">
        <v>2</v>
      </c>
      <c r="JN1" t="s">
        <v>3</v>
      </c>
      <c r="JQ1" t="s">
        <v>0</v>
      </c>
      <c r="JR1" s="1" t="s">
        <v>1</v>
      </c>
      <c r="JS1" t="s">
        <v>2</v>
      </c>
      <c r="JT1" t="s">
        <v>3</v>
      </c>
      <c r="JW1" t="s">
        <v>0</v>
      </c>
      <c r="JX1" s="1" t="s">
        <v>1</v>
      </c>
      <c r="JY1" t="s">
        <v>2</v>
      </c>
      <c r="JZ1" t="s">
        <v>3</v>
      </c>
      <c r="KC1" t="s">
        <v>0</v>
      </c>
      <c r="KD1" s="1" t="s">
        <v>1</v>
      </c>
      <c r="KE1" t="s">
        <v>2</v>
      </c>
      <c r="KF1" t="s">
        <v>3</v>
      </c>
      <c r="KI1" t="s">
        <v>0</v>
      </c>
      <c r="KJ1" s="1" t="s">
        <v>1</v>
      </c>
      <c r="KK1" t="s">
        <v>2</v>
      </c>
      <c r="KL1" t="s">
        <v>3</v>
      </c>
      <c r="KO1" t="s">
        <v>0</v>
      </c>
      <c r="KP1" s="1" t="s">
        <v>1</v>
      </c>
      <c r="KQ1" t="s">
        <v>2</v>
      </c>
      <c r="KR1" t="s">
        <v>3</v>
      </c>
      <c r="KT1" s="4">
        <v>1986</v>
      </c>
      <c r="KU1" t="s">
        <v>0</v>
      </c>
      <c r="KV1" s="1" t="s">
        <v>1</v>
      </c>
      <c r="KW1" t="s">
        <v>2</v>
      </c>
      <c r="KX1" t="s">
        <v>3</v>
      </c>
      <c r="LA1" t="s">
        <v>0</v>
      </c>
      <c r="LB1" s="1" t="s">
        <v>1</v>
      </c>
      <c r="LC1" t="s">
        <v>2</v>
      </c>
      <c r="LD1" t="s">
        <v>3</v>
      </c>
      <c r="LG1" t="s">
        <v>0</v>
      </c>
      <c r="LH1" s="1" t="s">
        <v>1</v>
      </c>
      <c r="LI1" t="s">
        <v>2</v>
      </c>
      <c r="LJ1" t="s">
        <v>3</v>
      </c>
      <c r="LM1" t="s">
        <v>0</v>
      </c>
      <c r="LN1" s="1" t="s">
        <v>1</v>
      </c>
      <c r="LO1" t="s">
        <v>2</v>
      </c>
      <c r="LP1" t="s">
        <v>3</v>
      </c>
      <c r="LS1" t="s">
        <v>0</v>
      </c>
      <c r="LT1" s="1" t="s">
        <v>1</v>
      </c>
      <c r="LU1" t="s">
        <v>2</v>
      </c>
      <c r="LV1" t="s">
        <v>3</v>
      </c>
      <c r="LY1" t="s">
        <v>0</v>
      </c>
      <c r="LZ1" s="1" t="s">
        <v>1</v>
      </c>
      <c r="MA1" t="s">
        <v>2</v>
      </c>
      <c r="MB1" t="s">
        <v>3</v>
      </c>
      <c r="ME1" t="s">
        <v>0</v>
      </c>
      <c r="MF1" s="1" t="s">
        <v>1</v>
      </c>
      <c r="MG1" t="s">
        <v>2</v>
      </c>
      <c r="MH1" t="s">
        <v>3</v>
      </c>
      <c r="MK1" t="s">
        <v>0</v>
      </c>
      <c r="ML1" s="1" t="s">
        <v>1</v>
      </c>
      <c r="MM1" t="s">
        <v>2</v>
      </c>
      <c r="MN1" t="s">
        <v>3</v>
      </c>
      <c r="MQ1" t="s">
        <v>0</v>
      </c>
      <c r="MR1" s="1" t="s">
        <v>1</v>
      </c>
      <c r="MS1" t="s">
        <v>2</v>
      </c>
      <c r="MT1" t="s">
        <v>3</v>
      </c>
      <c r="MW1" t="s">
        <v>0</v>
      </c>
      <c r="MX1" s="1" t="s">
        <v>1</v>
      </c>
      <c r="MY1" t="s">
        <v>2</v>
      </c>
      <c r="MZ1" t="s">
        <v>3</v>
      </c>
      <c r="NC1" t="s">
        <v>0</v>
      </c>
      <c r="ND1" s="1" t="s">
        <v>1</v>
      </c>
      <c r="NE1" t="s">
        <v>2</v>
      </c>
      <c r="NF1" t="s">
        <v>3</v>
      </c>
      <c r="NI1" t="s">
        <v>0</v>
      </c>
      <c r="NJ1" s="1" t="s">
        <v>1</v>
      </c>
      <c r="NK1" t="s">
        <v>2</v>
      </c>
      <c r="NL1" t="s">
        <v>3</v>
      </c>
      <c r="NO1" t="s">
        <v>0</v>
      </c>
      <c r="NP1" s="1" t="s">
        <v>1</v>
      </c>
      <c r="NQ1" t="s">
        <v>2</v>
      </c>
      <c r="NR1" t="s">
        <v>3</v>
      </c>
      <c r="NU1" t="s">
        <v>0</v>
      </c>
      <c r="NV1" s="1" t="s">
        <v>1</v>
      </c>
      <c r="NW1" t="s">
        <v>2</v>
      </c>
      <c r="NX1" t="s">
        <v>3</v>
      </c>
      <c r="OA1" t="s">
        <v>0</v>
      </c>
      <c r="OB1" s="1" t="s">
        <v>1</v>
      </c>
      <c r="OC1" t="s">
        <v>2</v>
      </c>
      <c r="OD1" t="s">
        <v>3</v>
      </c>
      <c r="OG1" t="s">
        <v>0</v>
      </c>
      <c r="OH1" s="1" t="s">
        <v>1</v>
      </c>
      <c r="OI1" t="s">
        <v>2</v>
      </c>
      <c r="OJ1" t="s">
        <v>3</v>
      </c>
      <c r="OM1" t="s">
        <v>0</v>
      </c>
      <c r="ON1" s="1" t="s">
        <v>1</v>
      </c>
      <c r="OO1" t="s">
        <v>2</v>
      </c>
      <c r="OP1" t="s">
        <v>3</v>
      </c>
      <c r="OS1" t="s">
        <v>0</v>
      </c>
      <c r="OT1" s="1" t="s">
        <v>1</v>
      </c>
      <c r="OU1" t="s">
        <v>2</v>
      </c>
      <c r="OV1" t="s">
        <v>3</v>
      </c>
      <c r="OY1" t="s">
        <v>0</v>
      </c>
      <c r="OZ1" s="1" t="s">
        <v>1</v>
      </c>
      <c r="PA1" t="s">
        <v>2</v>
      </c>
      <c r="PB1" t="s">
        <v>3</v>
      </c>
      <c r="PE1" t="s">
        <v>0</v>
      </c>
      <c r="PF1" s="1" t="s">
        <v>1</v>
      </c>
      <c r="PG1" t="s">
        <v>2</v>
      </c>
      <c r="PH1" t="s">
        <v>3</v>
      </c>
      <c r="PK1" t="s">
        <v>0</v>
      </c>
      <c r="PL1" s="1" t="s">
        <v>1</v>
      </c>
      <c r="PM1" t="s">
        <v>2</v>
      </c>
      <c r="PN1" t="s">
        <v>3</v>
      </c>
      <c r="PQ1" t="s">
        <v>0</v>
      </c>
      <c r="PR1" s="1" t="s">
        <v>1</v>
      </c>
      <c r="PS1" t="s">
        <v>2</v>
      </c>
      <c r="PT1" t="s">
        <v>3</v>
      </c>
      <c r="PW1" t="s">
        <v>0</v>
      </c>
      <c r="PX1" s="1" t="s">
        <v>1</v>
      </c>
      <c r="PY1" t="s">
        <v>2</v>
      </c>
      <c r="PZ1" t="s">
        <v>3</v>
      </c>
      <c r="QC1" t="s">
        <v>0</v>
      </c>
      <c r="QD1" s="1" t="s">
        <v>1</v>
      </c>
      <c r="QE1" t="s">
        <v>2</v>
      </c>
      <c r="QF1" t="s">
        <v>3</v>
      </c>
      <c r="QI1" t="s">
        <v>0</v>
      </c>
      <c r="QJ1" s="1" t="s">
        <v>1</v>
      </c>
      <c r="QK1" t="s">
        <v>2</v>
      </c>
      <c r="QL1" t="s">
        <v>3</v>
      </c>
      <c r="QO1" t="s">
        <v>0</v>
      </c>
      <c r="QP1" s="1" t="s">
        <v>1</v>
      </c>
      <c r="QQ1" t="s">
        <v>2</v>
      </c>
      <c r="QR1" t="s">
        <v>3</v>
      </c>
    </row>
    <row r="2" spans="3:461">
      <c r="C2">
        <v>89</v>
      </c>
      <c r="D2" s="6">
        <v>0.1174</v>
      </c>
      <c r="E2" s="12">
        <f>(E3)*(1+D2)-(((VLOOKUP((C$91+C3),$A$138:$E$227,5,FALSE))/(VLOOKUP(C$91,$A$138:$E$227,5,FALSE)))*(IF(C2&lt;=$D$125,$B$125,$C$125)))</f>
        <v>564680232.24891365</v>
      </c>
      <c r="F2" s="12">
        <f t="shared" ref="F2:F33" si="0">E2*((VLOOKUP(C$91, $A$138:$E$227, 5, FALSE)) / VLOOKUP((C$91+C3), $A$138:$E$227, 5, FALSE))</f>
        <v>41747726.572248742</v>
      </c>
      <c r="G2">
        <v>88</v>
      </c>
      <c r="H2" s="6">
        <v>0.1174</v>
      </c>
      <c r="I2" s="12">
        <f t="shared" ref="I2:I65" si="1">(I3)*(1+H2)-(((VLOOKUP((G$91+G3),$A$138:$E$227,5,FALSE))/(VLOOKUP(G$91,$A$138:$E$227,5,FALSE)))*(IF(G2&lt;=$D$125,$B$125,$C$125)))</f>
        <v>-79996771.359798715</v>
      </c>
      <c r="J2" s="12">
        <f t="shared" ref="J2:J33" si="2">I2*((VLOOKUP(G$91, $A$138:$E$227, 5, FALSE)) / VLOOKUP((G$91+G3), $A$138:$E$227, 5, FALSE))</f>
        <v>-5845917.9070622139</v>
      </c>
      <c r="K2">
        <v>87</v>
      </c>
      <c r="L2" s="6">
        <v>0.1174</v>
      </c>
      <c r="M2" s="12">
        <f t="shared" ref="M2:M65" si="3">(M3)*(1+L2)-(((VLOOKUP((K$91+K3),$A$138:$E$227,5,FALSE))/(VLOOKUP(K$91,$A$138:$E$227,5,FALSE)))*(IF(K2&lt;=$D$125,$B$125,$C$125)))</f>
        <v>164567745.87711057</v>
      </c>
      <c r="N2" s="12">
        <f t="shared" ref="N2:N33" si="4">M2*((VLOOKUP(K$91, $A$138:$E$227, 5, FALSE)) / VLOOKUP((K$91+K3), $A$138:$E$227, 5, FALSE))</f>
        <v>12026104.506404234</v>
      </c>
      <c r="O2">
        <v>86</v>
      </c>
      <c r="P2" s="6">
        <v>0.1174</v>
      </c>
      <c r="Q2" s="12">
        <f t="shared" ref="Q2:Q65" si="5">(Q3)*(1+P2)-(((VLOOKUP((O$91+O3),$A$138:$E$227,5,FALSE))/(VLOOKUP(O$91,$A$138:$E$227,5,FALSE)))*(IF(O2&lt;=$D$125,$B$125,$C$125)))</f>
        <v>771424185.22240067</v>
      </c>
      <c r="R2" s="12">
        <f t="shared" ref="R2:R33" si="6">Q2*((VLOOKUP(O$91, $A$138:$E$227, 5, FALSE)) / VLOOKUP((O$91+O3), $A$138:$E$227, 5, FALSE))</f>
        <v>52417284.380496465</v>
      </c>
      <c r="S2">
        <v>85</v>
      </c>
      <c r="T2" s="6">
        <v>0.1174</v>
      </c>
      <c r="U2" s="12">
        <f t="shared" ref="U2:U65" si="7">(U3)*(1+T2)-(((VLOOKUP((S$91+S3),$A$138:$E$227,5,FALSE))/(VLOOKUP(S$91,$A$138:$E$227,5,FALSE)))*(IF(S2&lt;=$D$125,$B$125,$C$125)))</f>
        <v>2653551260.3898587</v>
      </c>
      <c r="V2" s="12">
        <f t="shared" ref="V2:V33" si="8">U2*((VLOOKUP(S$91, $A$138:$E$227, 5, FALSE)) / VLOOKUP((S$91+S3), $A$138:$E$227, 5, FALSE))</f>
        <v>162161465.91271359</v>
      </c>
      <c r="W2">
        <v>84</v>
      </c>
      <c r="X2" s="6">
        <v>0.1174</v>
      </c>
      <c r="Y2" s="12">
        <f t="shared" ref="Y2:Y65" si="9">(Y3)*(1+X2)-(((VLOOKUP((W$91+W3),$A$138:$E$227,5,FALSE))/(VLOOKUP(W$91,$A$138:$E$227,5,FALSE)))*(IF(W2&lt;=$D$125,$B$125,$C$125)))</f>
        <v>3004558333.6584768</v>
      </c>
      <c r="Z2" s="12">
        <f t="shared" ref="Z2:Z33" si="10">Y2*((VLOOKUP(W$91, $A$138:$E$227, 5, FALSE)) / VLOOKUP((W$91+W3), $A$138:$E$227, 5, FALSE))</f>
        <v>165635908.13758269</v>
      </c>
      <c r="AA2">
        <v>83</v>
      </c>
      <c r="AB2" s="6">
        <v>0.1174</v>
      </c>
      <c r="AC2" s="12">
        <f t="shared" ref="AC2:AC65" si="11">(AC3)*(1+AB2)-(((VLOOKUP((AA$91+AA3),$A$138:$E$227,5,FALSE))/(VLOOKUP(AA$91,$A$138:$E$227,5,FALSE)))*(IF(AA2&lt;=$D$125,$B$125,$C$125)))</f>
        <v>1542925755.8260896</v>
      </c>
      <c r="AD2" s="12">
        <f t="shared" ref="AD2:AD33" si="12">AC2*((VLOOKUP(AA$91, $A$138:$E$227, 5, FALSE)) / VLOOKUP((AA$91+AA3), $A$138:$E$227, 5, FALSE))</f>
        <v>87036837.508138373</v>
      </c>
      <c r="AE2">
        <v>82</v>
      </c>
      <c r="AF2" s="6">
        <v>0.1174</v>
      </c>
      <c r="AG2" s="12">
        <f t="shared" ref="AG2:AG65" si="13">(AG3)*(1+AF2)-(((VLOOKUP((AE$91+AE3),$A$138:$E$227,5,FALSE))/(VLOOKUP(AE$91,$A$138:$E$227,5,FALSE)))*(IF(AE2&lt;=$D$125,$B$125,$C$125)))</f>
        <v>1732424874.254122</v>
      </c>
      <c r="AH2" s="12">
        <f t="shared" ref="AH2:AH33" si="14">AG2*((VLOOKUP(AE$91, $A$138:$E$227, 5, FALSE)) / VLOOKUP((AE$91+AE3), $A$138:$E$227, 5, FALSE))</f>
        <v>100687941.40964128</v>
      </c>
      <c r="AI2">
        <v>81</v>
      </c>
      <c r="AJ2" s="6">
        <v>0.1174</v>
      </c>
      <c r="AK2" s="12">
        <f t="shared" ref="AK2:AK65" si="15">(AK3)*(1+AJ2)-(((VLOOKUP((AI$91+AI3),$A$138:$E$227,5,FALSE))/(VLOOKUP(AI$91,$A$138:$E$227,5,FALSE)))*(IF(AI2&lt;=$D$125,$B$125,$C$125)))</f>
        <v>794196215.28205872</v>
      </c>
      <c r="AL2" s="12">
        <f t="shared" ref="AL2:AL33" si="16">AK2*((VLOOKUP(AI$91, $A$138:$E$227, 5, FALSE)) / VLOOKUP((AI$91+AI3), $A$138:$E$227, 5, FALSE))</f>
        <v>46837212.696121417</v>
      </c>
      <c r="AM2">
        <v>80</v>
      </c>
      <c r="AN2" s="6">
        <v>0.1174</v>
      </c>
      <c r="AO2" s="12">
        <f t="shared" ref="AO2:AO65" si="17">(AO3)*(1+AN2)-(((VLOOKUP((AM$91+AM3),$A$138:$E$227,5,FALSE))/(VLOOKUP(AM$91,$A$138:$E$227,5,FALSE)))*(IF(AM2&lt;=$D$125,$B$125,$C$125)))</f>
        <v>364961254.20803791</v>
      </c>
      <c r="AP2" s="12">
        <f t="shared" ref="AP2:AP33" si="18">AO2*((VLOOKUP(AM$91, $A$138:$E$227, 5, FALSE)) / VLOOKUP((AM$91+AM3), $A$138:$E$227, 5, FALSE))</f>
        <v>21991255.061253566</v>
      </c>
      <c r="AQ2">
        <v>79</v>
      </c>
      <c r="AR2" s="6">
        <v>0.1174</v>
      </c>
      <c r="AS2" s="12">
        <f t="shared" ref="AS2:AS65" si="19">(AS3)*(1+AR2)-(((VLOOKUP((AQ$91+AQ3),$A$138:$E$227,5,FALSE))/(VLOOKUP(AQ$91,$A$138:$E$227,5,FALSE)))*(IF(AQ2&lt;=$D$125,$B$125,$C$125)))</f>
        <v>1405566717.4375432</v>
      </c>
      <c r="AT2" s="12">
        <f t="shared" ref="AT2:AT33" si="20">AS2*((VLOOKUP(AQ$91, $A$138:$E$227, 5, FALSE)) / VLOOKUP((AQ$91+AQ3), $A$138:$E$227, 5, FALSE))</f>
        <v>85295074.306038946</v>
      </c>
      <c r="AU2">
        <v>78</v>
      </c>
      <c r="AV2" s="6">
        <v>0.1174</v>
      </c>
      <c r="AW2" s="12">
        <f t="shared" ref="AW2:AW65" si="21">(AW3)*(1+AV2)-(((VLOOKUP((AU$91+AU3),$A$138:$E$227,5,FALSE))/(VLOOKUP(AU$91,$A$138:$E$227,5,FALSE)))*(IF(AU2&lt;=$D$125,$B$125,$C$125)))</f>
        <v>887134022.54005945</v>
      </c>
      <c r="AX2" s="12">
        <f t="shared" ref="AX2:AX33" si="22">AW2*((VLOOKUP(AU$91, $A$138:$E$227, 5, FALSE)) / VLOOKUP((AU$91+AU3), $A$138:$E$227, 5, FALSE))</f>
        <v>53076394.510943733</v>
      </c>
      <c r="AY2">
        <v>77</v>
      </c>
      <c r="AZ2" s="6">
        <v>0.1174</v>
      </c>
      <c r="BA2" s="12">
        <f t="shared" ref="BA2:BA65" si="23">(BA3)*(1+AZ2)-(((VLOOKUP((AY$91+AY3),$A$138:$E$227,5,FALSE))/(VLOOKUP(AY$91,$A$138:$E$227,5,FALSE)))*(IF(AY2&lt;=$D$125,$B$125,$C$125)))</f>
        <v>986187707.33514154</v>
      </c>
      <c r="BB2" s="12">
        <f t="shared" ref="BB2:BB33" si="24">BA2*((VLOOKUP(AY$91, $A$138:$E$227, 5, FALSE)) / VLOOKUP((AY$91+AY3), $A$138:$E$227, 5, FALSE))</f>
        <v>58581235.60666012</v>
      </c>
      <c r="BC2">
        <v>76</v>
      </c>
      <c r="BD2" s="6">
        <v>0.1174</v>
      </c>
      <c r="BE2" s="12">
        <f t="shared" ref="BE2:BE65" si="25">(BE3)*(1+BD2)-(((VLOOKUP((BC$91+BC3),$A$138:$E$227,5,FALSE))/(VLOOKUP(BC$91,$A$138:$E$227,5,FALSE)))*(IF(BC2&lt;=$D$125,$B$125,$C$125)))</f>
        <v>1325885361.011209</v>
      </c>
      <c r="BF2" s="12">
        <f t="shared" ref="BF2:BF33" si="26">BE2*((VLOOKUP(BC$91, $A$138:$E$227, 5, FALSE)) / VLOOKUP((BC$91+BC3), $A$138:$E$227, 5, FALSE))</f>
        <v>79893092.266060024</v>
      </c>
      <c r="BG2">
        <v>75</v>
      </c>
      <c r="BH2" s="6">
        <v>0.1174</v>
      </c>
      <c r="BI2" s="12">
        <f t="shared" ref="BI2:BI65" si="27">(BI3)*(1+BH2)-(((VLOOKUP((BG$91+BG3),$A$138:$E$227,5,FALSE))/(VLOOKUP(BG$91,$A$138:$E$227,5,FALSE)))*(IF(BG2&lt;=$D$125,$B$125,$C$125)))</f>
        <v>1826969375.805841</v>
      </c>
      <c r="BJ2" s="12">
        <f t="shared" ref="BJ2:BJ33" si="28">BI2*((VLOOKUP(BG$91, $A$138:$E$227, 5, FALSE)) / VLOOKUP((BG$91+BG3), $A$138:$E$227, 5, FALSE))</f>
        <v>122578714.53056283</v>
      </c>
      <c r="BK2">
        <v>74</v>
      </c>
      <c r="BL2" s="6">
        <v>0.1174</v>
      </c>
      <c r="BM2" s="12">
        <f t="shared" ref="BM2:BM65" si="29">(BM3)*(1+BL2)-(((VLOOKUP((BK$91+BK3),$A$138:$E$227,5,FALSE))/(VLOOKUP(BK$91,$A$138:$E$227,5,FALSE)))*(IF(BK2&lt;=$D$125,$B$125,$C$125)))</f>
        <v>1523358621.780196</v>
      </c>
      <c r="BN2" s="12">
        <f t="shared" ref="BN2:BN33" si="30">BM2*((VLOOKUP(BK$91, $A$138:$E$227, 5, FALSE)) / VLOOKUP((BK$91+BK3), $A$138:$E$227, 5, FALSE))</f>
        <v>110020344.90634747</v>
      </c>
      <c r="BO2">
        <v>73</v>
      </c>
      <c r="BP2" s="6">
        <v>0.1174</v>
      </c>
      <c r="BQ2" s="12">
        <f t="shared" ref="BQ2:BQ65" si="31">(BQ3)*(1+BP2)-(((VLOOKUP((BO$91+BO3),$A$138:$E$227,5,FALSE))/(VLOOKUP(BO$91,$A$138:$E$227,5,FALSE)))*(IF(BO2&lt;=$D$125,$B$125,$C$125)))</f>
        <v>1161095320.2949169</v>
      </c>
      <c r="BR2" s="12">
        <f t="shared" ref="BR2:BR33" si="32">BQ2*((VLOOKUP(BO$91, $A$138:$E$227, 5, FALSE)) / VLOOKUP((BO$91+BO3), $A$138:$E$227, 5, FALSE))</f>
        <v>86337857.150134847</v>
      </c>
      <c r="BS2">
        <v>72</v>
      </c>
      <c r="BT2" s="6">
        <v>0.1174</v>
      </c>
      <c r="BU2" s="12">
        <f t="shared" ref="BU2:BU65" si="33">(BU3)*(1+BT2)-(((VLOOKUP((BS$91+BS3),$A$138:$E$227,5,FALSE))/(VLOOKUP(BS$91,$A$138:$E$227,5,FALSE)))*(IF(BS2&lt;=$D$125,$B$125,$C$125)))</f>
        <v>949778990.52018058</v>
      </c>
      <c r="BV2" s="12">
        <f t="shared" ref="BV2:BV33" si="34">BU2*((VLOOKUP(BS$91, $A$138:$E$227, 5, FALSE)) / VLOOKUP((BS$91+BS3), $A$138:$E$227, 5, FALSE))</f>
        <v>72248145.432731688</v>
      </c>
      <c r="BW2">
        <v>71</v>
      </c>
      <c r="BX2" s="6">
        <v>0.1174</v>
      </c>
      <c r="BY2" s="12">
        <f t="shared" ref="BY2:BY65" si="35">(BY3)*(1+BX2)-(((VLOOKUP((BW$91+BW3),$A$138:$E$227,5,FALSE))/(VLOOKUP(BW$91,$A$138:$E$227,5,FALSE)))*(IF(BW2&lt;=$D$125,$B$125,$C$125)))</f>
        <v>616143657.90846598</v>
      </c>
      <c r="BZ2" s="12">
        <f t="shared" ref="BZ2:BZ33" si="36">BY2*((VLOOKUP(BW$91, $A$138:$E$227, 5, FALSE)) / VLOOKUP((BW$91+BW3), $A$138:$E$227, 5, FALSE))</f>
        <v>47922284.503991798</v>
      </c>
      <c r="CA2">
        <v>70</v>
      </c>
      <c r="CB2" s="6">
        <v>0.1174</v>
      </c>
      <c r="CC2" s="12">
        <f t="shared" ref="CC2:CC65" si="37">(CC3)*(1+CB2)-(((VLOOKUP((CA$91+CA3),$A$138:$E$227,5,FALSE))/(VLOOKUP(CA$91,$A$138:$E$227,5,FALSE)))*(IF(CA2&lt;=$D$125,$B$125,$C$125)))</f>
        <v>823855496.72386158</v>
      </c>
      <c r="CD2" s="12">
        <f t="shared" ref="CD2:CD33" si="38">CC2*((VLOOKUP(CA$91, $A$138:$E$227, 5, FALSE)) / VLOOKUP((CA$91+CA3), $A$138:$E$227, 5, FALSE))</f>
        <v>75696124.69898729</v>
      </c>
      <c r="CE2">
        <v>69</v>
      </c>
      <c r="CF2" s="6">
        <v>0.1174</v>
      </c>
      <c r="CG2" s="12">
        <f t="shared" ref="CG2:CG65" si="39">(CG3)*(1+CF2)-(((VLOOKUP((CE$91+CE3),$A$138:$E$227,5,FALSE))/(VLOOKUP(CE$91,$A$138:$E$227,5,FALSE)))*(IF(CE2&lt;=$D$125,$B$125,$C$125)))</f>
        <v>829468240.37688553</v>
      </c>
      <c r="CH2" s="12">
        <f t="shared" ref="CH2:CH33" si="40">CG2*((VLOOKUP(CE$91, $A$138:$E$227, 5, FALSE)) / VLOOKUP((CE$91+CE3), $A$138:$E$227, 5, FALSE))</f>
        <v>84010244.858684555</v>
      </c>
      <c r="CI2">
        <v>68</v>
      </c>
      <c r="CJ2" s="6">
        <v>0.1174</v>
      </c>
      <c r="CK2" s="12">
        <f>(CK3)*(1+CJ2)-(((VLOOKUP((CI$91+CI3),$A$138:$E$227,5,FALSE))/(VLOOKUP(CI$91,$A$138:$E$227,5,FALSE)))*(IF(CI2&lt;=$D$125,$B$125,$C$125)))</f>
        <v>800929870.07598627</v>
      </c>
      <c r="CL2" s="12">
        <f>CK2*((VLOOKUP(CI$91, $A$138:$E$227, 5, FALSE)) / VLOOKUP((CI$91+CI3), $A$138:$E$227, 5, FALSE))</f>
        <v>82146653.3411268</v>
      </c>
      <c r="CM2" s="5">
        <v>67</v>
      </c>
      <c r="CN2" s="6">
        <v>0.1174</v>
      </c>
      <c r="CO2" s="7">
        <f t="shared" ref="CO2:CO33" si="41">(CO3)*(1+CN2)</f>
        <v>906996436.93172646</v>
      </c>
      <c r="CP2" s="12">
        <f t="shared" ref="CP2:CP65" si="42">(CP3)*(1+CN2)-(((VLOOKUP((CM$91+CM3),$A$138:$E$227,5,FALSE))/(VLOOKUP(CM$91,$A$138:$E$227,5,FALSE)))*(IF(CM2&lt;=$D$125,$B$125,$C$125)))</f>
        <v>656519812.1646409</v>
      </c>
      <c r="CQ2" s="12">
        <f t="shared" ref="CQ2:CQ33" si="43">CP2*((VLOOKUP(CM$91, $A$138:$E$227, 5, FALSE)) / VLOOKUP((CM$91+CM3), $A$138:$E$227, 5, FALSE))</f>
        <v>65932545.238756672</v>
      </c>
      <c r="CR2" s="8"/>
      <c r="CS2" s="5">
        <v>66</v>
      </c>
      <c r="CT2" s="6">
        <v>0.1174</v>
      </c>
      <c r="CU2" s="7">
        <f t="shared" ref="CU2:CU33" si="44">(CU3)*(1+CT2)</f>
        <v>693369342.50571549</v>
      </c>
      <c r="CV2" s="12">
        <f t="shared" ref="CV2:CV65" si="45">(CV3)*(1+CT2)-(((VLOOKUP((CS$91+CS3),$A$138:$E$227,5,FALSE))/(VLOOKUP(CS$91,$A$138:$E$227,5,FALSE)))*(IF(CS2&lt;=$D$125,$B$125,$C$125)))</f>
        <v>479484601.86494642</v>
      </c>
      <c r="CW2" s="12">
        <f t="shared" ref="CW2:CW33" si="46">CV2*((VLOOKUP(CS$91, $A$138:$E$227, 5, FALSE)) / VLOOKUP((CS$91+CS3), $A$138:$E$227, 5, FALSE))</f>
        <v>52046619.176793322</v>
      </c>
      <c r="CY2" s="5">
        <v>65</v>
      </c>
      <c r="CZ2" s="6">
        <v>0.1174</v>
      </c>
      <c r="DA2" s="7">
        <f t="shared" ref="DA2:DA33" si="47">(DA3)*(1+CZ2)</f>
        <v>560615574.47098565</v>
      </c>
      <c r="DB2" s="12">
        <f t="shared" ref="DB2:DB64" si="48">(DB3)*(1+CZ2)-(((VLOOKUP((CY$91+CY3),$A$138:$E$227,5,FALSE))/(VLOOKUP(CY$91,$A$138:$E$227,5,FALSE)))*(IF(CY2&lt;=$D$125,$B$125,$C$125)))</f>
        <v>369550394.4502666</v>
      </c>
      <c r="DC2" s="12">
        <f t="shared" ref="DC2:DC33" si="49">DB2*((VLOOKUP(CY$91, $A$138:$E$227, 5, FALSE)) / VLOOKUP((CY$91+CY3), $A$138:$E$227, 5, FALSE))</f>
        <v>41850792.533897713</v>
      </c>
      <c r="DE2" s="5">
        <f t="shared" ref="DE2:DE33" si="50">CY2-1</f>
        <v>64</v>
      </c>
      <c r="DF2" s="6">
        <v>0.1174</v>
      </c>
      <c r="DG2" s="7">
        <f t="shared" ref="DG2:DG33" si="51">(DG3)*(1+DF2)</f>
        <v>474494773.14514244</v>
      </c>
      <c r="DH2" s="12">
        <f t="shared" ref="DH2:DH63" si="52">(DH3)*(1+DF2)-(((VLOOKUP((DE$91+DE3),$A$138:$E$227,5,FALSE))/(VLOOKUP(DE$91,$A$138:$E$227,5,FALSE)))*(IF(DE2&lt;=$D$125,$B$125,$C$125)))</f>
        <v>296721427.13079214</v>
      </c>
      <c r="DI2" s="12">
        <f t="shared" ref="DI2:DI33" si="53">DH2*((VLOOKUP(DE$91, $A$138:$E$227, 5, FALSE)) / VLOOKUP((DE$91+DE3), $A$138:$E$227, 5, FALSE))</f>
        <v>33729871.631107144</v>
      </c>
      <c r="DK2" s="5">
        <f t="shared" ref="DK2:DK33" si="54">DE2-1</f>
        <v>63</v>
      </c>
      <c r="DL2" s="6">
        <v>0.1174</v>
      </c>
      <c r="DM2" s="7">
        <f t="shared" ref="DM2:DM33" si="55">(DM3)*(1+DL2)</f>
        <v>480306481.57216561</v>
      </c>
      <c r="DN2" s="12">
        <f t="shared" ref="DN2:DN62" si="56">(DN3)*(1+DL2)-(((VLOOKUP((DK$91+DK3),$A$138:$E$227,5,FALSE))/(VLOOKUP(DK$91,$A$138:$E$227,5,FALSE)))*(IF(DK2&lt;=$D$125,$B$125,$C$125)))</f>
        <v>317896723.50600356</v>
      </c>
      <c r="DO2" s="12">
        <f t="shared" ref="DO2:DO33" si="57">DN2*((VLOOKUP(DK$91, $A$138:$E$227, 5, FALSE)) / VLOOKUP((DK$91+DK3), $A$138:$E$227, 5, FALSE))</f>
        <v>36544537.873126045</v>
      </c>
      <c r="DQ2" s="5">
        <f t="shared" ref="DQ2:DQ33" si="58">DK2-1</f>
        <v>62</v>
      </c>
      <c r="DR2" s="6">
        <v>0.1174</v>
      </c>
      <c r="DS2" s="7">
        <f t="shared" ref="DS2:DS33" si="59">(DS3)*(1+DR2)</f>
        <v>314831201.86953723</v>
      </c>
      <c r="DT2" s="12">
        <f t="shared" ref="DT2:DT61" si="60">(DT3)*(1+DR2)-(((VLOOKUP((DQ$91+DQ3),$A$138:$E$227,5,FALSE))/(VLOOKUP(DQ$91,$A$138:$E$227,5,FALSE)))*(IF(DQ2&lt;=$D$125,$B$125,$C$125)))</f>
        <v>160516951.62629956</v>
      </c>
      <c r="DU2" s="12">
        <f t="shared" ref="DU2:DU33" si="61">DT2*((VLOOKUP(DQ$91, $A$138:$E$227, 5, FALSE)) / VLOOKUP((DQ$91+DQ3), $A$138:$E$227, 5, FALSE))</f>
        <v>18315395.762488026</v>
      </c>
      <c r="DW2" s="5">
        <f t="shared" ref="DW2:DW33" si="62">DQ2-1</f>
        <v>61</v>
      </c>
      <c r="DX2" s="6">
        <v>0.1174</v>
      </c>
      <c r="DY2" s="7">
        <f t="shared" ref="DY2:DY33" si="63">(DY3)*(1+DX2)</f>
        <v>237429262.34505054</v>
      </c>
      <c r="DZ2" s="12">
        <f t="shared" ref="DZ2:DZ60" si="64">(DZ3)*(1+DX2)-(((VLOOKUP((DW$91+DW3),$A$138:$E$227,5,FALSE))/(VLOOKUP(DW$91,$A$138:$E$227,5,FALSE)))*(IF(DW2&lt;=$D$125,$B$125,$C$125)))</f>
        <v>91360980.133860037</v>
      </c>
      <c r="EA2" s="12">
        <f t="shared" ref="EA2:EA33" si="65">DZ2*((VLOOKUP(DW$91, $A$138:$E$227, 5, FALSE)) / VLOOKUP((DW$91+DW3), $A$138:$E$227, 5, FALSE))</f>
        <v>10463565.24610021</v>
      </c>
      <c r="EC2" s="5">
        <f t="shared" ref="EC2:EC33" si="66">DW2-1</f>
        <v>60</v>
      </c>
      <c r="ED2" s="6">
        <v>0.1174</v>
      </c>
      <c r="EE2" s="7">
        <f t="shared" ref="EE2:EE33" si="67">(EE3)*(1+ED2)</f>
        <v>220987772.10075435</v>
      </c>
      <c r="EF2" s="12">
        <f t="shared" ref="EF2:EF59" si="68">(EF3)*(1+ED2)-(((VLOOKUP((EC$91+EC3),$A$138:$E$227,5,FALSE))/(VLOOKUP(EC$91,$A$138:$E$227,5,FALSE)))*(IF(EC2&lt;=$D$125,$B$125,$C$125)))</f>
        <v>86407895.451697811</v>
      </c>
      <c r="EG2" s="12">
        <f t="shared" ref="EG2:EG33" si="69">EF2*((VLOOKUP(EC$91, $A$138:$E$227, 5, FALSE)) / VLOOKUP((EC$91+EC3), $A$138:$E$227, 5, FALSE))</f>
        <v>10191700.489174614</v>
      </c>
      <c r="EI2" s="5">
        <f t="shared" ref="EI2:EI33" si="70">EC2-1</f>
        <v>59</v>
      </c>
      <c r="EJ2" s="6">
        <v>0.1174</v>
      </c>
      <c r="EK2" s="7">
        <f t="shared" ref="EK2:EK33" si="71">(EK3)*(1+EJ2)</f>
        <v>220987772.10075435</v>
      </c>
      <c r="EL2" s="12">
        <f t="shared" ref="EL2:EL58" si="72">(EL3)*(1+EJ2)-(((VLOOKUP((EI$91+EI3),$A$138:$E$227,5,FALSE))/(VLOOKUP(EI$91,$A$138:$E$227,5,FALSE)))*(IF(EI2&lt;=$D$125,$B$125,$C$125)))</f>
        <v>123605663.95533177</v>
      </c>
      <c r="EM2" s="12">
        <f t="shared" ref="EM2:EM33" si="73">EL2*((VLOOKUP(EI$91, $A$138:$E$227, 5, FALSE)) / VLOOKUP((EI$91+EI3), $A$138:$E$227, 5, FALSE))</f>
        <v>15107358.927873885</v>
      </c>
      <c r="EO2" s="5">
        <f t="shared" ref="EO2:EO33" si="74">EI2-1</f>
        <v>58</v>
      </c>
      <c r="EP2" s="6">
        <v>0.1174</v>
      </c>
      <c r="EQ2" s="7">
        <f t="shared" ref="EQ2:EQ33" si="75">(EQ3)*(1+EP2)</f>
        <v>246803408.645024</v>
      </c>
      <c r="ER2" s="12">
        <f t="shared" ref="ER2:ER57" si="76">(ER3)*(1+EP2)-(((VLOOKUP((EO$91+EO3),$A$138:$E$227,5,FALSE))/(VLOOKUP(EO$91,$A$138:$E$227,5,FALSE)))*(IF(EO2&lt;=$D$125,$B$125,$C$125)))</f>
        <v>56176422.174644962</v>
      </c>
      <c r="ES2" s="12">
        <f t="shared" ref="ES2:ES33" si="77">ER2*((VLOOKUP(EO$91, $A$138:$E$227, 5, FALSE)) / VLOOKUP((EO$91+EO3), $A$138:$E$227, 5, FALSE))</f>
        <v>6962035.2267722394</v>
      </c>
      <c r="EU2" s="5">
        <f t="shared" ref="EU2:EU33" si="78">EO2-1</f>
        <v>57</v>
      </c>
      <c r="EV2" s="6">
        <v>0.1174</v>
      </c>
      <c r="EW2" s="7">
        <f t="shared" ref="EW2:EW33" si="79">(EW3)*(1+EV2)</f>
        <v>153243946.14365816</v>
      </c>
      <c r="EX2" s="12">
        <f t="shared" ref="EX2:EX56" si="80">(EX3)*(1+EV2)-(((VLOOKUP((EU$91+EU3),$A$138:$E$227,5,FALSE))/(VLOOKUP(EU$91,$A$138:$E$227,5,FALSE)))*(IF(EU2&lt;=$D$125,$B$125,$C$125)))</f>
        <v>43937928.611682251</v>
      </c>
      <c r="EY2" s="12">
        <f t="shared" ref="EY2:EY33" si="81">EX2*((VLOOKUP(EU$91, $A$138:$E$227, 5, FALSE)) / VLOOKUP((EU$91+EU3), $A$138:$E$227, 5, FALSE))</f>
        <v>5501629.5227448288</v>
      </c>
      <c r="FA2" s="5">
        <f t="shared" ref="FA2:FA33" si="82">EU2-1</f>
        <v>56</v>
      </c>
      <c r="FB2" s="6">
        <v>0.1174</v>
      </c>
      <c r="FC2" s="7">
        <f t="shared" ref="FC2:FC33" si="83">(FC3)*(1+FB2)</f>
        <v>152724682.22409621</v>
      </c>
      <c r="FD2" s="12">
        <f t="shared" ref="FD2:FD55" si="84">(FD3)*(1+FB2)-(((VLOOKUP((FA$91+FA3),$A$138:$E$227,5,FALSE))/(VLOOKUP(FA$91,$A$138:$E$227,5,FALSE)))*(IF(FA2&lt;=$D$125,$B$125,$C$125)))</f>
        <v>49888765.807128511</v>
      </c>
      <c r="FE2" s="12">
        <f t="shared" ref="FE2:FE33" si="85">FD2*((VLOOKUP(FA$91, $A$138:$E$227, 5, FALSE)) / VLOOKUP((FA$91+FA3), $A$138:$E$227, 5, FALSE))</f>
        <v>6353355.6455232035</v>
      </c>
      <c r="FG2" s="5">
        <f t="shared" ref="FG2:FG33" si="86">FA2-1</f>
        <v>55</v>
      </c>
      <c r="FH2" s="6">
        <v>0.1174</v>
      </c>
      <c r="FI2" s="7">
        <f t="shared" ref="FI2:FI33" si="87">(FI3)*(1+FH2)</f>
        <v>120597506.49407469</v>
      </c>
      <c r="FJ2" s="12">
        <f t="shared" ref="FJ2:FJ54" si="88">(FJ3)*(1+FH2)-(((VLOOKUP((FG$91+FG3),$A$138:$E$227,5,FALSE))/(VLOOKUP(FG$91,$A$138:$E$227,5,FALSE)))*(IF(FG2&lt;=$D$125,$B$125,$C$125)))</f>
        <v>22375820.32166519</v>
      </c>
      <c r="FK2" s="12">
        <f t="shared" ref="FK2:FK33" si="89">FJ2*((VLOOKUP(FG$91, $A$138:$E$227, 5, FALSE)) / VLOOKUP((FG$91+FG3), $A$138:$E$227, 5, FALSE))</f>
        <v>2868694.9130339986</v>
      </c>
      <c r="FM2" s="5">
        <f t="shared" ref="FM2:FM33" si="90">FG2-1</f>
        <v>54</v>
      </c>
      <c r="FN2" s="6">
        <v>0.1174</v>
      </c>
      <c r="FO2" s="7">
        <f t="shared" ref="FO2:FO33" si="91">(FO3)*(1+FN2)</f>
        <v>132248608.94185181</v>
      </c>
      <c r="FP2" s="12">
        <f t="shared" ref="FP2:FP53" si="92">(FP3)*(1+FN2)-(((VLOOKUP((FM$91+FM3),$A$138:$E$227,5,FALSE))/(VLOOKUP(FM$91,$A$138:$E$227,5,FALSE)))*(IF(FM2&lt;=$D$125,$B$125,$C$125)))</f>
        <v>39659656.635748751</v>
      </c>
      <c r="FQ2" s="12">
        <f t="shared" ref="FQ2:FQ33" si="93">FP2*((VLOOKUP(FM$91, $A$138:$E$227, 5, FALSE)) / VLOOKUP((FM$91+FM3), $A$138:$E$227, 5, FALSE))</f>
        <v>5152365.6484049652</v>
      </c>
      <c r="FS2" s="5">
        <f t="shared" ref="FS2:FS33" si="94">FM2-1</f>
        <v>53</v>
      </c>
      <c r="FT2" s="6">
        <v>0.1174</v>
      </c>
      <c r="FU2" s="7">
        <f t="shared" ref="FU2:FU33" si="95">(FU3)*(1+FT2)</f>
        <v>107861193.1668313</v>
      </c>
      <c r="FV2" s="12">
        <f t="shared" ref="FV2:FV52" si="96">(FV3)*(1+FT2)-(((VLOOKUP((FS$91+FS3),$A$138:$E$227,5,FALSE))/(VLOOKUP(FS$91,$A$138:$E$227,5,FALSE)))*(IF(FS2&lt;=$D$125,$B$125,$C$125)))</f>
        <v>20321581.60774523</v>
      </c>
      <c r="FW2" s="12">
        <f t="shared" ref="FW2:FW33" si="97">FV2*((VLOOKUP(FS$91, $A$138:$E$227, 5, FALSE)) / VLOOKUP((FS$91+FS3), $A$138:$E$227, 5, FALSE))</f>
        <v>2683490.9046125114</v>
      </c>
      <c r="FY2" s="5">
        <f t="shared" ref="FY2:FY33" si="98">FS2-1</f>
        <v>52</v>
      </c>
      <c r="FZ2" s="6">
        <v>0.1174</v>
      </c>
      <c r="GA2" s="7">
        <f t="shared" ref="GA2:GA33" si="99">(GA3)*(1+FZ2)</f>
        <v>92648336.339831039</v>
      </c>
      <c r="GB2" s="12">
        <f t="shared" ref="GB2:GB51" si="100">(GB3)*(1+FZ2)-(((VLOOKUP((FY$91+FY3),$A$138:$E$227,5,FALSE))/(VLOOKUP(FY$91,$A$138:$E$227,5,FALSE)))*(IF(FY2&lt;=$D$125,$B$125,$C$125)))</f>
        <v>9144120.2967368681</v>
      </c>
      <c r="GC2" s="12">
        <f t="shared" ref="GC2:GC33" si="101">GB2*((VLOOKUP(FY$91, $A$138:$E$227, 5, FALSE)) / VLOOKUP((FY$91+FY3), $A$138:$E$227, 5, FALSE))</f>
        <v>1219216.0395649157</v>
      </c>
      <c r="GE2" s="5">
        <f t="shared" ref="GE2:GE33" si="102">FY2-1</f>
        <v>51</v>
      </c>
      <c r="GF2" s="6">
        <v>0.1174</v>
      </c>
      <c r="GG2" s="7">
        <f t="shared" ref="GG2:GG33" si="103">(GG3)*(1+GF2)</f>
        <v>82427345.498070315</v>
      </c>
      <c r="GH2" s="12">
        <f t="shared" ref="GH2:GH50" si="104">(GH3)*(1+GF2)-(((VLOOKUP((GE$91+GE3),$A$138:$E$227,5,FALSE))/(VLOOKUP(GE$91,$A$138:$E$227,5,FALSE)))*(IF(GE2&lt;=$D$125,$B$125,$C$125)))</f>
        <v>3747553.4947608677</v>
      </c>
      <c r="GI2" s="12">
        <f t="shared" ref="GI2:GI33" si="105">GH2*((VLOOKUP(GE$91, $A$138:$E$227, 5, FALSE)) / VLOOKUP((GE$91+GE3), $A$138:$E$227, 5, FALSE))</f>
        <v>509282.91082647693</v>
      </c>
      <c r="GK2" s="5">
        <f t="shared" ref="GK2:GK33" si="106">GE2-1</f>
        <v>50</v>
      </c>
      <c r="GL2" s="6">
        <v>0.1174</v>
      </c>
      <c r="GM2" s="7">
        <f t="shared" ref="GM2:GM33" si="107">(GM3)*(1+GL2)</f>
        <v>91555420.968644127</v>
      </c>
      <c r="GN2" s="12">
        <f t="shared" ref="GN2:GN49" si="108">(GN3)*(1+GL2)-(((VLOOKUP((GK$91+GK3),$A$138:$E$227,5,FALSE))/(VLOOKUP(GK$91,$A$138:$E$227,5,FALSE)))*(IF(GK2&lt;=$D$125,$B$125,$C$125)))</f>
        <v>18848394.902479369</v>
      </c>
      <c r="GO2" s="12">
        <f t="shared" ref="GO2:GO33" si="109">GN2*((VLOOKUP(GK$91, $A$138:$E$227, 5, FALSE)) / VLOOKUP((GK$91+GK3), $A$138:$E$227, 5, FALSE))</f>
        <v>2650052.1038101334</v>
      </c>
      <c r="GQ2" s="5">
        <f t="shared" ref="GQ2:GQ33" si="110">GK2-1</f>
        <v>49</v>
      </c>
      <c r="GR2" s="6">
        <v>0.1174</v>
      </c>
      <c r="GS2" s="7">
        <f t="shared" ref="GS2:GS49" si="111">(GS3)*(1+GR2)</f>
        <v>73954298.03606151</v>
      </c>
      <c r="GT2" s="12">
        <f t="shared" ref="GT2:GT48" si="112">(GT3)*(1+GR2)-(((VLOOKUP((GQ$91+GQ3),$A$138:$E$227,5,FALSE))/(VLOOKUP(GQ$91,$A$138:$E$227,5,FALSE)))*(IF(GQ2&lt;=$D$125,$B$125,$C$125)))</f>
        <v>6670470.5962494323</v>
      </c>
      <c r="GU2" s="12">
        <f t="shared" ref="GU2:GU49" si="113">GT2*((VLOOKUP(GQ$91, $A$138:$E$227, 5, FALSE)) / VLOOKUP((GQ$91+GQ3), $A$138:$E$227, 5, FALSE))</f>
        <v>972064.30483805831</v>
      </c>
      <c r="GW2" s="5">
        <f t="shared" ref="GW2:GW49" si="114">GQ2-1</f>
        <v>48</v>
      </c>
      <c r="GX2" s="6">
        <v>0.1174</v>
      </c>
      <c r="GY2" s="7">
        <f t="shared" ref="GY2:GY48" si="115">(GY3)*(1+GX2)</f>
        <v>66739732.908637725</v>
      </c>
      <c r="GZ2" s="12">
        <f t="shared" ref="GZ2:GZ47" si="116">(GZ3)*(1+GX2)-(((VLOOKUP((GW$91+GW3),$A$138:$E$227,5,FALSE))/(VLOOKUP(GW$91,$A$138:$E$227,5,FALSE)))*(IF(GW2&lt;=$D$125,$B$125,$C$125)))</f>
        <v>4742800.1651797891</v>
      </c>
      <c r="HA2" s="12">
        <f t="shared" ref="HA2:HA48" si="117">GZ2*((VLOOKUP(GW$91, $A$138:$E$227, 5, FALSE)) / VLOOKUP((GW$91+GW3), $A$138:$E$227, 5, FALSE))</f>
        <v>721554.21316410473</v>
      </c>
      <c r="HC2" s="5">
        <f t="shared" ref="HC2:HC48" si="118">GW2-1</f>
        <v>47</v>
      </c>
      <c r="HD2" s="6">
        <v>0.1174</v>
      </c>
      <c r="HE2" s="7">
        <f t="shared" ref="HE2:HE47" si="119">(HE3)*(1+HD2)</f>
        <v>72732926.012028918</v>
      </c>
      <c r="HF2" s="12">
        <f t="shared" ref="HF2:HF46" si="120">(HF3)*(1+HD2)-(((VLOOKUP((HC$91+HC3),$A$138:$E$227,5,FALSE))/(VLOOKUP(HC$91,$A$138:$E$227,5,FALSE)))*(IF(HC2&lt;=$D$125,$B$125,$C$125)))</f>
        <v>17074013.765138727</v>
      </c>
      <c r="HG2" s="12">
        <f t="shared" ref="HG2:HG47" si="121">HF2*((VLOOKUP(HC$91, $A$138:$E$227, 5, FALSE)) / VLOOKUP((HC$91+HC3), $A$138:$E$227, 5, FALSE))</f>
        <v>2758109.9159070249</v>
      </c>
      <c r="HI2" s="5">
        <f t="shared" ref="HI2:HI47" si="122">HC2-1</f>
        <v>46</v>
      </c>
      <c r="HJ2" s="6">
        <v>0.1174</v>
      </c>
      <c r="HK2" s="7">
        <f t="shared" ref="HK2:HK46" si="123">(HK3)*(1+HJ2)</f>
        <v>70232643.88956055</v>
      </c>
      <c r="HL2" s="12">
        <f t="shared" ref="HL2:HL45" si="124">(HL3)*(1+HJ2)-(((VLOOKUP((HI$91+HI3),$A$138:$E$227,5,FALSE))/(VLOOKUP(HI$91,$A$138:$E$227,5,FALSE)))*(IF(HI2&lt;=$D$125,$B$125,$C$125)))</f>
        <v>20767630.590461146</v>
      </c>
      <c r="HM2" s="12">
        <f t="shared" ref="HM2:HM46" si="125">HL2*((VLOOKUP(HI$91, $A$138:$E$227, 5, FALSE)) / VLOOKUP((HI$91+HI3), $A$138:$E$227, 5, FALSE))</f>
        <v>3532272.2115399721</v>
      </c>
      <c r="HO2" s="5">
        <f t="shared" ref="HO2:HO46" si="126">HI2-1</f>
        <v>45</v>
      </c>
      <c r="HP2" s="6">
        <v>0.1174</v>
      </c>
      <c r="HQ2" s="7">
        <f t="shared" ref="HQ2:HQ45" si="127">(HQ3)*(1+HP2)</f>
        <v>61488919.53209646</v>
      </c>
      <c r="HR2" s="12">
        <f t="shared" ref="HR2:HR44" si="128">(HR3)*(1+HP2)-(((VLOOKUP((HO$91+HO3),$A$138:$E$227,5,FALSE))/(VLOOKUP(HO$91,$A$138:$E$227,5,FALSE)))*(IF(HO2&lt;=$D$125,$B$125,$C$125)))</f>
        <v>16373180.648955626</v>
      </c>
      <c r="HS2" s="12">
        <f t="shared" ref="HS2:HS45" si="129">HR2*((VLOOKUP(HO$91, $A$138:$E$227, 5, FALSE)) / VLOOKUP((HO$91+HO3), $A$138:$E$227, 5, FALSE))</f>
        <v>2875802.2421883601</v>
      </c>
      <c r="HU2" s="5">
        <f t="shared" ref="HU2:HU45" si="130">HO2-1</f>
        <v>44</v>
      </c>
      <c r="HV2" s="6">
        <v>0.1174</v>
      </c>
      <c r="HW2" s="7">
        <f t="shared" ref="HW2:HW44" si="131">(HW3)*(1+HV2)</f>
        <v>51775782.697959304</v>
      </c>
      <c r="HX2" s="12">
        <f t="shared" ref="HX2:HX43" si="132">(HX3)*(1+HV2)-(((VLOOKUP((HU$91+HU3),$A$138:$E$227,5,FALSE))/(VLOOKUP(HU$91,$A$138:$E$227,5,FALSE)))*(IF(HU2&lt;=$D$125,$B$125,$C$125)))</f>
        <v>10570505.373170828</v>
      </c>
      <c r="HY2" s="12">
        <f t="shared" ref="HY2:HY44" si="133">HX2*((VLOOKUP(HU$91, $A$138:$E$227, 5, FALSE)) / VLOOKUP((HU$91+HU3), $A$138:$E$227, 5, FALSE))</f>
        <v>1924374.0551157151</v>
      </c>
      <c r="IA2" s="5">
        <f t="shared" ref="IA2:IA44" si="134">HU2-1</f>
        <v>43</v>
      </c>
      <c r="IB2" s="6">
        <v>0.1174</v>
      </c>
      <c r="IC2" s="7">
        <f t="shared" ref="IC2:IC43" si="135">(IC3)*(1+IB2)</f>
        <v>60422199.437459789</v>
      </c>
      <c r="ID2" s="12">
        <f t="shared" ref="ID2:ID42" si="136">(ID3)*(1+IB2)-(((VLOOKUP((IA$91+IA3),$A$138:$E$227,5,FALSE))/(VLOOKUP(IA$91,$A$138:$E$227,5,FALSE)))*(IF(IA2&lt;=$D$125,$B$125,$C$125)))</f>
        <v>25207283.744554058</v>
      </c>
      <c r="IE2" s="12">
        <f t="shared" ref="IE2:IE43" si="137">ID2*((VLOOKUP(IA$91, $A$138:$E$227, 5, FALSE)) / VLOOKUP((IA$91+IA3), $A$138:$E$227, 5, FALSE))</f>
        <v>5019912.0619496545</v>
      </c>
      <c r="IG2" s="5">
        <f t="shared" ref="IG2:IG43" si="138">IA2-1</f>
        <v>42</v>
      </c>
      <c r="IH2" s="6">
        <v>0.1174</v>
      </c>
      <c r="II2" s="7">
        <f t="shared" ref="II2:II42" si="139">(II3)*(1+IH2)</f>
        <v>81541429.740161642</v>
      </c>
      <c r="IJ2" s="12">
        <f t="shared" ref="IJ2:IJ41" si="140">(IJ3)*(1+IH2)-(((VLOOKUP((IG$91+IG3),$A$138:$E$227,5,FALSE))/(VLOOKUP(IG$91,$A$138:$E$227,5,FALSE)))*(IF(IG2&lt;=$D$125,$B$125,$C$125)))</f>
        <v>52588056.828926712</v>
      </c>
      <c r="IK2" s="12">
        <f t="shared" ref="IK2:IK42" si="141">IJ2*((VLOOKUP(IG$91, $A$138:$E$227, 5, FALSE)) / VLOOKUP((IG$91+IG3), $A$138:$E$227, 5, FALSE))</f>
        <v>11708708.379431974</v>
      </c>
      <c r="IM2" s="5">
        <f t="shared" ref="IM2:IM42" si="142">IG2-1</f>
        <v>41</v>
      </c>
      <c r="IN2" s="6">
        <v>0.1174</v>
      </c>
      <c r="IO2" s="7">
        <f t="shared" ref="IO2:IO41" si="143">(IO3)*(1+IN2)</f>
        <v>59519291.781139903</v>
      </c>
      <c r="IP2" s="12">
        <f t="shared" ref="IP2:IP40" si="144">(IP3)*(1+IN2)-(((VLOOKUP((IM$91+IM3),$A$138:$E$227,5,FALSE))/(VLOOKUP(IM$91,$A$138:$E$227,5,FALSE)))*(IF(IM2&lt;=$D$125,$B$125,$C$125)))</f>
        <v>34480351.897321276</v>
      </c>
      <c r="IQ2" s="12">
        <f t="shared" ref="IQ2:IQ41" si="145">IP2*((VLOOKUP(IM$91, $A$138:$E$227, 5, FALSE)) / VLOOKUP((IM$91+IM3), $A$138:$E$227, 5, FALSE))</f>
        <v>8192767.3738934323</v>
      </c>
      <c r="IS2" s="5">
        <f t="shared" ref="IS2:IS41" si="146">IM2-1</f>
        <v>40</v>
      </c>
      <c r="IT2" s="6">
        <v>0.1174</v>
      </c>
      <c r="IU2" s="7">
        <f t="shared" ref="IU2:IU40" si="147">(IU3)*(1+IT2)</f>
        <v>48065324.865654446</v>
      </c>
      <c r="IV2" s="12">
        <f t="shared" ref="IV2:IV39" si="148">(IV3)*(1+IT2)-(((VLOOKUP((IS$91+IS3),$A$138:$E$227,5,FALSE))/(VLOOKUP(IS$91,$A$138:$E$227,5,FALSE)))*(IF(IS2&lt;=$D$125,$B$125,$C$125)))</f>
        <v>25984462.832121007</v>
      </c>
      <c r="IW2" s="12">
        <f t="shared" ref="IW2:IW40" si="149">IV2*((VLOOKUP(IS$91, $A$138:$E$227, 5, FALSE)) / VLOOKUP((IS$91+IS3), $A$138:$E$227, 5, FALSE))</f>
        <v>6496115.7080302518</v>
      </c>
      <c r="IY2" s="5">
        <f t="shared" ref="IY2:IY40" si="150">IS2-1</f>
        <v>39</v>
      </c>
      <c r="IZ2" s="6">
        <v>0.1174</v>
      </c>
      <c r="JA2" s="7">
        <f t="shared" ref="JA2:JA39" si="151">(JA3)*(1+IZ2)</f>
        <v>51672032.751724839</v>
      </c>
      <c r="JB2" s="12">
        <f t="shared" ref="JB2:JB38" si="152">(JB3)*(1+IZ2)-(((VLOOKUP((IY$91+IY3),$A$138:$E$227,5,FALSE))/(VLOOKUP(IY$91,$A$138:$E$227,5,FALSE)))*(IF(IY2&lt;=$D$125,$B$125,$C$125)))</f>
        <v>32863426.029847287</v>
      </c>
      <c r="JC2" s="12">
        <f t="shared" ref="JC2:JC39" si="153">JB2*((VLOOKUP(IY$91, $A$138:$E$227, 5, FALSE)) / VLOOKUP((IY$91+IY3), $A$138:$E$227, 5, FALSE))</f>
        <v>8777624.4737839978</v>
      </c>
      <c r="JE2" s="5">
        <f t="shared" ref="JE2:JE39" si="154">IY2-1</f>
        <v>38</v>
      </c>
      <c r="JF2" s="6">
        <v>0.1174</v>
      </c>
      <c r="JG2" s="7">
        <f t="shared" ref="JG2:JG38" si="155">(JG3)*(1+JF2)</f>
        <v>48513785.326941006</v>
      </c>
      <c r="JH2" s="12">
        <f t="shared" ref="JH2:JH37" si="156">(JH3)*(1+JF2)-(((VLOOKUP((JE$91+JE3),$A$138:$E$227,5,FALSE))/(VLOOKUP(JE$91,$A$138:$E$227,5,FALSE)))*(IF(JE2&lt;=$D$125,$B$125,$C$125)))</f>
        <v>32900502.821642097</v>
      </c>
      <c r="JI2" s="12">
        <f t="shared" ref="JI2:JI38" si="157">JH2*((VLOOKUP(JE$91, $A$138:$E$227, 5, FALSE)) / VLOOKUP((JE$91+JE3), $A$138:$E$227, 5, FALSE))</f>
        <v>9603010.0116160475</v>
      </c>
      <c r="JK2" s="5">
        <f t="shared" ref="JK2:JK38" si="158">JE2-1</f>
        <v>37</v>
      </c>
      <c r="JL2" s="6">
        <v>0.1174</v>
      </c>
      <c r="JM2" s="7">
        <f t="shared" ref="JM2:JM37" si="159">(JM3)*(1+JL2)</f>
        <v>40932994.707172625</v>
      </c>
      <c r="JN2" s="12">
        <f t="shared" ref="JN2:JN36" si="160">(JN3)*(1+JL2)-(((VLOOKUP((JK$91+JK3),$A$138:$E$227,5,FALSE))/(VLOOKUP(JK$91,$A$138:$E$227,5,FALSE)))*(IF(JK2&lt;=$D$125,$B$125,$C$125)))</f>
        <v>28458031.494079791</v>
      </c>
      <c r="JO2" s="12">
        <f t="shared" ref="JO2:JO37" si="161">JN2*((VLOOKUP(JK$91, $A$138:$E$227, 5, FALSE)) / VLOOKUP((JK$91+JK3), $A$138:$E$227, 5, FALSE))</f>
        <v>9461687.3941855021</v>
      </c>
      <c r="JQ2" s="5">
        <f t="shared" ref="JQ2:JQ37" si="162">JK2-1</f>
        <v>36</v>
      </c>
      <c r="JR2" s="6">
        <v>0.1174</v>
      </c>
      <c r="JS2" s="7">
        <f t="shared" ref="JS2:JS36" si="163">(JS3)*(1+JR2)</f>
        <v>31071045.018348735</v>
      </c>
      <c r="JT2" s="12">
        <f t="shared" ref="JT2:JT35" si="164">(JT3)*(1+JR2)-(((VLOOKUP((JQ$91+JQ3),$A$138:$E$227,5,FALSE))/(VLOOKUP(JQ$91,$A$138:$E$227,5,FALSE)))*(IF(JQ2&lt;=$D$125,$B$125,$C$125)))</f>
        <v>20941410.920307703</v>
      </c>
      <c r="JU2" s="12">
        <f t="shared" ref="JU2:JU36" si="165">JT2*((VLOOKUP(JQ$91, $A$138:$E$227, 5, FALSE)) / VLOOKUP((JQ$91+JQ3), $A$138:$E$227, 5, FALSE))</f>
        <v>7785909.1883195313</v>
      </c>
      <c r="JW2" s="5">
        <f t="shared" ref="JW2:JW36" si="166">JQ2-1</f>
        <v>35</v>
      </c>
      <c r="JX2" s="6">
        <v>0.1174</v>
      </c>
      <c r="JY2" s="7">
        <f t="shared" ref="JY2:JY35" si="167">(JY3)*(1+JX2)</f>
        <v>32603405.055979762</v>
      </c>
      <c r="JZ2" s="12">
        <f t="shared" ref="JZ2:JZ34" si="168">(JZ3)*(1+JX2)-(((VLOOKUP((JW$91+JW3),$A$138:$E$227,5,FALSE))/(VLOOKUP(JW$91,$A$138:$E$227,5,FALSE)))*(IF(JW2&lt;=$D$125,$B$125,$C$125)))</f>
        <v>24149335.917091727</v>
      </c>
      <c r="KA2" s="12">
        <f t="shared" ref="KA2:KA35" si="169">JZ2*((VLOOKUP(JW$91, $A$138:$E$227, 5, FALSE)) / VLOOKUP((JW$91+JW3), $A$138:$E$227, 5, FALSE))</f>
        <v>9731975.9700074792</v>
      </c>
      <c r="KC2" s="5">
        <f t="shared" ref="KC2:KC35" si="170">JW2-1</f>
        <v>34</v>
      </c>
      <c r="KD2" s="6">
        <v>0.1174</v>
      </c>
      <c r="KE2" s="7">
        <f t="shared" ref="KE2:KE34" si="171">(KE3)*(1+KD2)</f>
        <v>27074742.614166904</v>
      </c>
      <c r="KF2" s="12">
        <f t="shared" ref="KF2:KF33" si="172">(KF3)*(1+KD2)-(((VLOOKUP((KC$91+KC3),$A$138:$E$227,5,FALSE))/(VLOOKUP(KC$91,$A$138:$E$227,5,FALSE)))*(IF(KC2&lt;=$D$125,$B$125,$C$125)))</f>
        <v>19686727.503520779</v>
      </c>
      <c r="KG2" s="12">
        <f t="shared" ref="KG2:KG34" si="173">KF2*((VLOOKUP(KC$91, $A$138:$E$227, 5, FALSE)) / VLOOKUP((KC$91+KC3), $A$138:$E$227, 5, FALSE))</f>
        <v>8228042.5207022745</v>
      </c>
      <c r="KI2" s="5">
        <f t="shared" ref="KI2:KI34" si="174">KC2-1</f>
        <v>33</v>
      </c>
      <c r="KJ2" s="6">
        <v>0.1174</v>
      </c>
      <c r="KK2" s="7">
        <f t="shared" ref="KK2:KK33" si="175">(KK3)*(1+KJ2)</f>
        <v>22130736.156749137</v>
      </c>
      <c r="KL2" s="12">
        <f t="shared" ref="KL2:KL32" si="176">(KL3)*(1+KJ2)-(((VLOOKUP((KI$91+KI3),$A$138:$E$227,5,FALSE))/(VLOOKUP(KI$91,$A$138:$E$227,5,FALSE)))*(IF(KI2&lt;=$D$125,$B$125,$C$125)))</f>
        <v>15701793.149229519</v>
      </c>
      <c r="KM2" s="12">
        <f t="shared" ref="KM2:KM33" si="177">KL2*((VLOOKUP(KI$91, $A$138:$E$227, 5, FALSE)) / VLOOKUP((KI$91+KI3), $A$138:$E$227, 5, FALSE))</f>
        <v>6837661.204728581</v>
      </c>
      <c r="KO2" s="5">
        <f t="shared" ref="KO2:KO33" si="178">KI2-1</f>
        <v>32</v>
      </c>
      <c r="KP2" s="6">
        <v>0.1174</v>
      </c>
      <c r="KQ2" s="7">
        <f t="shared" ref="KQ2:KQ32" si="179">(KQ3)*(1+KP2)</f>
        <v>20848550.312528614</v>
      </c>
      <c r="KR2" s="12">
        <f t="shared" ref="KR2:KR31" si="180">(KR3)*(1+KP2)-(((VLOOKUP((KO$91+KO3),$A$138:$E$227,5,FALSE))/(VLOOKUP(KO$91,$A$138:$E$227,5,FALSE)))*(IF(KO2&lt;=$D$125,$B$125,$C$125)))</f>
        <v>15236392.475399295</v>
      </c>
      <c r="KS2" s="12">
        <f t="shared" ref="KS2:KS32" si="181">KR2*((VLOOKUP(KO$91, $A$138:$E$227, 5, FALSE)) / VLOOKUP((KO$91+KO3), $A$138:$E$227, 5, FALSE))</f>
        <v>6869399.1716009639</v>
      </c>
      <c r="KU2" s="5">
        <f t="shared" ref="KU2:KU32" si="182">KO2-1</f>
        <v>31</v>
      </c>
      <c r="KV2" s="6">
        <v>0.1174</v>
      </c>
      <c r="KW2" s="7">
        <f t="shared" ref="KW2:KW31" si="183">(KW3)*(1+KV2)</f>
        <v>15885820.110125439</v>
      </c>
      <c r="KX2" s="12">
        <f t="shared" ref="KX2:KX30" si="184">(KX3)*(1+KV2)-(((VLOOKUP((KU$91+KU3),$A$138:$E$227,5,FALSE))/(VLOOKUP(KU$91,$A$138:$E$227,5,FALSE)))*(IF(KU2&lt;=$D$125,$B$125,$C$125)))</f>
        <v>10939351.01062545</v>
      </c>
      <c r="KY2" s="12">
        <f t="shared" ref="KY2:KY31" si="185">KX2*((VLOOKUP(KU$91, $A$138:$E$227, 5, FALSE)) / VLOOKUP((KU$91+KU3), $A$138:$E$227, 5, FALSE))</f>
        <v>5123730.216942518</v>
      </c>
      <c r="LA2" s="5">
        <f t="shared" ref="LA2:LA31" si="186">KU2-1</f>
        <v>30</v>
      </c>
      <c r="LB2" s="6">
        <v>0.1174</v>
      </c>
      <c r="LC2" s="7">
        <f t="shared" ref="LC2:LC30" si="187">(LC3)*(1+LB2)</f>
        <v>13406886.750042569</v>
      </c>
      <c r="LD2" s="12">
        <f t="shared" ref="LD2:LD29" si="188">(LD3)*(1+LB2)-(((VLOOKUP((LA$91+LA3),$A$138:$E$227,5,FALSE))/(VLOOKUP(LA$91,$A$138:$E$227,5,FALSE)))*(IF(LA2&lt;=$D$125,$B$125,$C$125)))</f>
        <v>8972977.7414416354</v>
      </c>
      <c r="LE2" s="12">
        <f t="shared" ref="LE2:LE30" si="189">LD2*((VLOOKUP(LA$91, $A$138:$E$227, 5, FALSE)) / VLOOKUP((LA$91+LA3), $A$138:$E$227, 5, FALSE))</f>
        <v>4264081.730120983</v>
      </c>
      <c r="LG2" s="5">
        <f t="shared" ref="LG2:LG30" si="190">LA2-1</f>
        <v>29</v>
      </c>
      <c r="LH2" s="6">
        <v>0.1174</v>
      </c>
      <c r="LI2" s="7">
        <f t="shared" ref="LI2:LI29" si="191">(LI3)*(1+LH2)</f>
        <v>12670718.032362316</v>
      </c>
      <c r="LJ2" s="12">
        <f t="shared" ref="LJ2:LJ28" si="192">(LJ3)*(1+LH2)-(((VLOOKUP((LG$91+LG3),$A$138:$E$227,5,FALSE))/(VLOOKUP(LG$91,$A$138:$E$227,5,FALSE)))*(IF(LG2&lt;=$D$125,$B$125,$C$125)))</f>
        <v>8780913.4974724799</v>
      </c>
      <c r="LK2" s="12">
        <f t="shared" ref="LK2:LK29" si="193">LJ2*((VLOOKUP(LG$91, $A$138:$E$227, 5, FALSE)) / VLOOKUP((LG$91+LG3), $A$138:$E$227, 5, FALSE))</f>
        <v>4341673.8959725043</v>
      </c>
      <c r="LM2" s="5">
        <f t="shared" ref="LM2:LM29" si="194">LG2-1</f>
        <v>28</v>
      </c>
      <c r="LN2" s="6">
        <v>0.1174</v>
      </c>
      <c r="LO2" s="7">
        <f t="shared" ref="LO2:LO28" si="195">(LO3)*(1+LN2)</f>
        <v>10872419.797805313</v>
      </c>
      <c r="LP2" s="12">
        <f t="shared" ref="LP2:LP27" si="196">(LP3)*(1+LN2)-(((VLOOKUP((LM$91+LM3),$A$138:$E$227,5,FALSE))/(VLOOKUP(LM$91,$A$138:$E$227,5,FALSE)))*(IF(LM2&lt;=$D$125,$B$125,$C$125)))</f>
        <v>7484464.0824201088</v>
      </c>
      <c r="LQ2" s="12">
        <f t="shared" ref="LQ2:LQ28" si="197">LP2*((VLOOKUP(LM$91, $A$138:$E$227, 5, FALSE)) / VLOOKUP((LM$91+LM3), $A$138:$E$227, 5, FALSE))</f>
        <v>3873370.0870986115</v>
      </c>
      <c r="LS2" s="5">
        <f t="shared" ref="LS2:LS28" si="198">LM2-1</f>
        <v>27</v>
      </c>
      <c r="LT2" s="6">
        <v>0.1174</v>
      </c>
      <c r="LU2" s="7">
        <f t="shared" ref="LU2:LU27" si="199">(LU3)*(1+LT2)</f>
        <v>8269257.5279930923</v>
      </c>
      <c r="LV2" s="12">
        <f t="shared" ref="LV2:LV26" si="200">(LV3)*(1+LT2)-(((VLOOKUP((LS$91+LS3),$A$138:$E$227,5,FALSE))/(VLOOKUP(LS$91,$A$138:$E$227,5,FALSE)))*(IF(LS2&lt;=$D$125,$B$125,$C$125)))</f>
        <v>5321250.6920635859</v>
      </c>
      <c r="LW2" s="12">
        <f t="shared" ref="LW2:LW27" si="201">LV2*((VLOOKUP(LS$91, $A$138:$E$227, 5, FALSE)) / VLOOKUP((LS$91+LS3), $A$138:$E$227, 5, FALSE))</f>
        <v>2897125.3767901747</v>
      </c>
      <c r="LY2" s="5">
        <f t="shared" ref="LY2:LY27" si="202">LS2-1</f>
        <v>26</v>
      </c>
      <c r="LZ2" s="6">
        <v>0.1174</v>
      </c>
      <c r="MA2" s="7">
        <f t="shared" ref="MA2:MA26" si="203">(MA3)*(1+LZ2)</f>
        <v>8530284.2252868731</v>
      </c>
      <c r="MB2" s="12">
        <f t="shared" ref="MB2:MB25" si="204">(MB3)*(1+LZ2)-(((VLOOKUP((LY$91+LY3),$A$138:$E$227,5,FALSE))/(VLOOKUP(LY$91,$A$138:$E$227,5,FALSE)))*(IF(LY2&lt;=$D$125,$B$125,$C$125)))</f>
        <v>6008865.9325909298</v>
      </c>
      <c r="MC2" s="12">
        <f t="shared" ref="MC2:MC26" si="205">MB2*((VLOOKUP(LY$91, $A$138:$E$227, 5, FALSE)) / VLOOKUP((LY$91+LY3), $A$138:$E$227, 5, FALSE))</f>
        <v>3456381.8569518765</v>
      </c>
      <c r="ME2" s="5">
        <f t="shared" ref="ME2:ME26" si="206">LY2-1</f>
        <v>25</v>
      </c>
      <c r="MF2" s="6">
        <v>0.1174</v>
      </c>
      <c r="MG2" s="7">
        <f t="shared" ref="MG2:MG25" si="207">(MG3)*(1+MF2)</f>
        <v>6550168.3370090388</v>
      </c>
      <c r="MH2" s="12">
        <f t="shared" ref="MH2:MH24" si="208">(MH3)*(1+MF2)-(((VLOOKUP((ME$91+ME3),$A$138:$E$227,5,FALSE))/(VLOOKUP(ME$91,$A$138:$E$227,5,FALSE)))*(IF(ME2&lt;=$D$125,$B$125,$C$125)))</f>
        <v>4296181.5410436122</v>
      </c>
      <c r="MI2" s="12">
        <f t="shared" ref="MI2:MI25" si="209">MH2*((VLOOKUP(ME$91, $A$138:$E$227, 5, FALSE)) / VLOOKUP((ME$91+ME3), $A$138:$E$227, 5, FALSE))</f>
        <v>2535481.4992227471</v>
      </c>
      <c r="MK2" s="5">
        <f t="shared" ref="MK2:MK25" si="210">ME2-1</f>
        <v>24</v>
      </c>
      <c r="ML2" s="6">
        <v>0.1174</v>
      </c>
      <c r="MM2" s="7">
        <f t="shared" ref="MM2:MM24" si="211">(MM3)*(1+ML2)</f>
        <v>6093746.7085394347</v>
      </c>
      <c r="MN2" s="12">
        <f t="shared" ref="MN2:MN23" si="212">(MN3)*(1+ML2)-(((VLOOKUP((MK$91+MK3),$A$138:$E$227,5,FALSE))/(VLOOKUP(MK$91,$A$138:$E$227,5,FALSE)))*(IF(MK2&lt;=$D$125,$B$125,$C$125)))</f>
        <v>4086560.8723680596</v>
      </c>
      <c r="MO2" s="12">
        <f t="shared" ref="MO2:MO24" si="213">MN2*((VLOOKUP(MK$91, $A$138:$E$227, 5, FALSE)) / VLOOKUP((MK$91+MK3), $A$138:$E$227, 5, FALSE))</f>
        <v>2490357.1811952363</v>
      </c>
      <c r="MQ2" s="5">
        <f t="shared" ref="MQ2:MQ24" si="214">MK2-1</f>
        <v>23</v>
      </c>
      <c r="MR2" s="6">
        <v>0.1174</v>
      </c>
      <c r="MS2" s="7">
        <f t="shared" ref="MS2:MS23" si="215">(MS3)*(1+MR2)</f>
        <v>5541280.993488621</v>
      </c>
      <c r="MT2" s="12">
        <f t="shared" ref="MT2:MT22" si="216">(MT3)*(1+MR2)-(((VLOOKUP((MQ$91+MQ3),$A$138:$E$227,5,FALSE))/(VLOOKUP(MQ$91,$A$138:$E$227,5,FALSE)))*(IF(MQ2&lt;=$D$125,$B$125,$C$125)))</f>
        <v>3730085.3728322205</v>
      </c>
      <c r="MU2" s="12">
        <f t="shared" ref="MU2:MU23" si="217">MT2*((VLOOKUP(MQ$91, $A$138:$E$227, 5, FALSE)) / VLOOKUP((MQ$91+MQ3), $A$138:$E$227, 5, FALSE))</f>
        <v>2330506.3312310711</v>
      </c>
      <c r="MW2" s="5">
        <f t="shared" ref="MW2:MW23" si="218">MQ2-1</f>
        <v>22</v>
      </c>
      <c r="MX2" s="6">
        <v>0.1174</v>
      </c>
      <c r="MY2" s="7">
        <f t="shared" ref="MY2:MY22" si="219">(MY3)*(1+MX2)</f>
        <v>5468549.2879587654</v>
      </c>
      <c r="MZ2" s="12">
        <f t="shared" ref="MZ2:MZ21" si="220">(MZ3)*(1+MX2)-(((VLOOKUP((MW$91+MW3),$A$138:$E$227,5,FALSE))/(VLOOKUP(MW$91,$A$138:$E$227,5,FALSE)))*(IF(MW2&lt;=$D$125,$B$125,$C$125)))</f>
        <v>3836584.2097605038</v>
      </c>
      <c r="NA2" s="12">
        <f t="shared" ref="NA2:NA22" si="221">MZ2*((VLOOKUP(MW$91, $A$138:$E$227, 5, FALSE)) / VLOOKUP((MW$91+MW3), $A$138:$E$227, 5, FALSE))</f>
        <v>2464267.5501154009</v>
      </c>
      <c r="NC2" s="5">
        <f t="shared" ref="NC2:NC22" si="222">MW2-1</f>
        <v>21</v>
      </c>
      <c r="ND2" s="6">
        <v>0.1174</v>
      </c>
      <c r="NE2" s="7">
        <f t="shared" ref="NE2:NE21" si="223">(NE3)*(1+ND2)</f>
        <v>3985823.0961798597</v>
      </c>
      <c r="NF2" s="12">
        <f t="shared" ref="NF2:NF20" si="224">(NF3)*(1+ND2)-(((VLOOKUP((NC$91+NC3),$A$138:$E$227,5,FALSE))/(VLOOKUP(NC$91,$A$138:$E$227,5,FALSE)))*(IF(NC2&lt;=$D$125,$B$125,$C$125)))</f>
        <v>2496513.0257374286</v>
      </c>
      <c r="NG2" s="12">
        <f t="shared" ref="NG2:NG21" si="225">NF2*((VLOOKUP(NC$91, $A$138:$E$227, 5, FALSE)) / VLOOKUP((NC$91+NC3), $A$138:$E$227, 5, FALSE))</f>
        <v>1647271.8426233288</v>
      </c>
      <c r="NI2" s="5">
        <f t="shared" ref="NI2:NI21" si="226">NC2-1</f>
        <v>20</v>
      </c>
      <c r="NJ2" s="6">
        <v>0.1174</v>
      </c>
      <c r="NK2" s="7">
        <f t="shared" ref="NK2:NK20" si="227">(NK3)*(1+NJ2)</f>
        <v>3248959.1589336977</v>
      </c>
      <c r="NL2" s="12">
        <f t="shared" ref="NL2:NL19" si="228">(NL3)*(1+NJ2)-(((VLOOKUP((NI$91+NI3),$A$138:$E$227,5,FALSE))/(VLOOKUP(NI$91,$A$138:$E$227,5,FALSE)))*(IF(NI2&lt;=$D$125,$B$125,$C$125)))</f>
        <v>1896373.4888057313</v>
      </c>
      <c r="NM2" s="12">
        <f t="shared" ref="NM2:NM20" si="229">NL2*((VLOOKUP(NI$91, $A$138:$E$227, 5, FALSE)) / VLOOKUP((NI$91+NI3), $A$138:$E$227, 5, FALSE))</f>
        <v>1289371.8891837259</v>
      </c>
      <c r="NO2" s="5">
        <f t="shared" ref="NO2:NO20" si="230">NI2-1</f>
        <v>19</v>
      </c>
      <c r="NP2" s="6">
        <v>0.1174</v>
      </c>
      <c r="NQ2" s="7">
        <f t="shared" ref="NQ2:NQ19" si="231">(NQ3)*(1+NP2)</f>
        <v>2440991.1036316282</v>
      </c>
      <c r="NR2" s="12">
        <f t="shared" ref="NR2:NR18" si="232">(NR3)*(1+NP2)-(((VLOOKUP((NO$91+NO3),$A$138:$E$227,5,FALSE))/(VLOOKUP(NO$91,$A$138:$E$227,5,FALSE)))*(IF(NO2&lt;=$D$125,$B$125,$C$125)))</f>
        <v>1198433.2250601631</v>
      </c>
      <c r="NS2" s="12">
        <f t="shared" ref="NS2:NS19" si="233">NR2*((VLOOKUP(NO$91, $A$138:$E$227, 5, FALSE)) / VLOOKUP((NO$91+NO3), $A$138:$E$227, 5, FALSE))</f>
        <v>827635.93662274512</v>
      </c>
      <c r="NU2" s="5">
        <f t="shared" ref="NU2:NU19" si="234">NO2-1</f>
        <v>18</v>
      </c>
      <c r="NV2" s="6">
        <v>0.1174</v>
      </c>
      <c r="NW2" s="7">
        <f t="shared" ref="NW2:NW18" si="235">(NW3)*(1+NV2)</f>
        <v>1901972.186092901</v>
      </c>
      <c r="NX2" s="12">
        <f t="shared" ref="NX2:NX17" si="236">(NX3)*(1+NV2)-(((VLOOKUP((NU$91+NU3),$A$138:$E$227,5,FALSE))/(VLOOKUP(NU$91,$A$138:$E$227,5,FALSE)))*(IF(NU2&lt;=$D$125,$B$125,$C$125)))</f>
        <v>775931.06450478046</v>
      </c>
      <c r="NY2" s="12">
        <f t="shared" ref="NY2:NY18" si="237">NX2*((VLOOKUP(NU$91, $A$138:$E$227, 5, FALSE)) / VLOOKUP((NU$91+NU3), $A$138:$E$227, 5, FALSE))</f>
        <v>544809.71751339932</v>
      </c>
      <c r="OA2" s="5">
        <f t="shared" ref="OA2:OA18" si="238">NU2-1</f>
        <v>17</v>
      </c>
      <c r="OB2" s="6">
        <v>0.1174</v>
      </c>
      <c r="OC2" s="7">
        <f t="shared" ref="OC2:OC17" si="239">(OC3)*(1+OB2)</f>
        <v>1573308.1198551585</v>
      </c>
      <c r="OD2" s="12">
        <f t="shared" ref="OD2:OD16" si="240">(OD3)*(1+OB2)-(((VLOOKUP((OA$91+OA3),$A$138:$E$227,5,FALSE))/(VLOOKUP(OA$91,$A$138:$E$227,5,FALSE)))*(IF(OA2&lt;=$D$125,$B$125,$C$125)))</f>
        <v>553162.56300400419</v>
      </c>
      <c r="OE2" s="12">
        <f t="shared" ref="OE2:OE17" si="241">OD2*((VLOOKUP(OA$91, $A$138:$E$227, 5, FALSE)) / VLOOKUP((OA$91+OA3), $A$138:$E$227, 5, FALSE))</f>
        <v>399033.5069875039</v>
      </c>
      <c r="OG2" s="5">
        <f t="shared" ref="OG2:OG17" si="242">OA2-1</f>
        <v>16</v>
      </c>
      <c r="OH2" s="6">
        <v>0.1174</v>
      </c>
      <c r="OI2" s="7">
        <f t="shared" ref="OI2:OI16" si="243">(OI3)*(1+OH2)</f>
        <v>1729480.1801199936</v>
      </c>
      <c r="OJ2" s="12">
        <f t="shared" ref="OJ2:OJ15" si="244">(OJ3)*(1+OH2)-(((VLOOKUP((OG$91+OG3),$A$138:$E$227,5,FALSE))/(VLOOKUP(OG$91,$A$138:$E$227,5,FALSE)))*(IF(OG2&lt;=$D$125,$B$125,$C$125)))</f>
        <v>817888.27353723103</v>
      </c>
      <c r="OK2" s="12">
        <f t="shared" ref="OK2:OK16" si="245">OJ2*((VLOOKUP(OG$91, $A$138:$E$227, 5, FALSE)) / VLOOKUP((OG$91+OG3), $A$138:$E$227, 5, FALSE))</f>
        <v>612018.10554003913</v>
      </c>
      <c r="OM2" s="5">
        <f t="shared" ref="OM2:OM16" si="246">OG2-1</f>
        <v>15</v>
      </c>
      <c r="ON2" s="6">
        <v>0.1174</v>
      </c>
      <c r="OO2" s="7">
        <f t="shared" ref="OO2:OO15" si="247">(OO3)*(1+ON2)</f>
        <v>1961974.1124446893</v>
      </c>
      <c r="OP2" s="12">
        <f t="shared" ref="OP2:OP14" si="248">(OP3)*(1+ON2)-(((VLOOKUP((OM$91+OM3),$A$138:$E$227,5,FALSE))/(VLOOKUP(OM$91,$A$138:$E$227,5,FALSE)))*(IF(OM2&lt;=$D$125,$B$125,$C$125)))</f>
        <v>1135157.0256848165</v>
      </c>
      <c r="OQ2" s="12">
        <f t="shared" ref="OQ2:OQ15" si="249">OP2*((VLOOKUP(OM$91, $A$138:$E$227, 5, FALSE)) / VLOOKUP((OM$91+OM3), $A$138:$E$227, 5, FALSE))</f>
        <v>859129.52670419228</v>
      </c>
      <c r="OS2" s="5">
        <f t="shared" ref="OS2:OS15" si="250">OM2-1</f>
        <v>14</v>
      </c>
      <c r="OT2" s="6">
        <v>0.1174</v>
      </c>
      <c r="OU2" s="7">
        <f t="shared" ref="OU2:OU14" si="251">(OU3)*(1+OT2)</f>
        <v>2514384.355305254</v>
      </c>
      <c r="OV2" s="12">
        <f t="shared" ref="OV2:OV13" si="252">(OV3)*(1+OT2)-(((VLOOKUP((OS$91+OS3),$A$138:$E$227,5,FALSE))/(VLOOKUP(OS$91,$A$138:$E$227,5,FALSE)))*(IF(OS2&lt;=$D$125,$B$125,$C$125)))</f>
        <v>1784796.4423601443</v>
      </c>
      <c r="OW2" s="12">
        <f t="shared" ref="OW2:OW14" si="253">OV2*((VLOOKUP(OS$91, $A$138:$E$227, 5, FALSE)) / VLOOKUP((OS$91+OS3), $A$138:$E$227, 5, FALSE))</f>
        <v>1385886.8101574283</v>
      </c>
      <c r="OY2" s="5">
        <f t="shared" ref="OY2:OY14" si="254">OS2-1</f>
        <v>13</v>
      </c>
      <c r="OZ2" s="6">
        <v>0.1174</v>
      </c>
      <c r="PA2" s="7">
        <f t="shared" ref="PA2:PA13" si="255">(PA3)*(1+OZ2)</f>
        <v>1958853.5021075523</v>
      </c>
      <c r="PB2" s="12">
        <f t="shared" ref="PB2:PB12" si="256">(PB3)*(1+OZ2)-(((VLOOKUP((OY$91+OY3),$A$138:$E$227,5,FALSE))/(VLOOKUP(OY$91,$A$138:$E$227,5,FALSE)))*(IF(OY2&lt;=$D$125,$B$125,$C$125)))</f>
        <v>1309553.2775230943</v>
      </c>
      <c r="PC2" s="12">
        <f t="shared" ref="PC2:PC13" si="257">PB2*((VLOOKUP(OY$91, $A$138:$E$227, 5, FALSE)) / VLOOKUP((OY$91+OY3), $A$138:$E$227, 5, FALSE))</f>
        <v>1036449.8589627225</v>
      </c>
      <c r="PE2" s="5">
        <f t="shared" ref="PE2:PE13" si="258">OY2-1</f>
        <v>12</v>
      </c>
      <c r="PF2" s="6">
        <v>0.1174</v>
      </c>
      <c r="PG2" s="7">
        <f t="shared" ref="PG2:PG12" si="259">(PG3)*(1+PF2)</f>
        <v>1768876.1983994506</v>
      </c>
      <c r="PH2" s="12">
        <f t="shared" ref="PH2:PH11" si="260">(PH3)*(1+PF2)-(((VLOOKUP((PE$91+PE3),$A$138:$E$227,5,FALSE))/(VLOOKUP(PE$91,$A$138:$E$227,5,FALSE)))*(IF(PE2&lt;=$D$125,$B$125,$C$125)))</f>
        <v>1224677.7440588565</v>
      </c>
      <c r="PI2" s="12">
        <f t="shared" ref="PI2:PI12" si="261">PH2*((VLOOKUP(PE$91, $A$138:$E$227, 5, FALSE)) / VLOOKUP((PE$91+PE3), $A$138:$E$227, 5, FALSE))</f>
        <v>998060.024752239</v>
      </c>
      <c r="PK2" s="5">
        <f t="shared" ref="PK2:PK12" si="262">PE2-1</f>
        <v>11</v>
      </c>
      <c r="PL2" s="6">
        <v>0.1174</v>
      </c>
      <c r="PM2" s="7">
        <f t="shared" ref="PM2:PM11" si="263">(PM3)*(1+PL2)</f>
        <v>1687375.9404745307</v>
      </c>
      <c r="PN2" s="12">
        <f t="shared" ref="PN2:PN10" si="264">(PN3)*(1+PL2)-(((VLOOKUP((PK$91+PK3),$A$138:$E$227,5,FALSE))/(VLOOKUP(PK$91,$A$138:$E$227,5,FALSE)))*(IF(PK2&lt;=$D$125,$B$125,$C$125)))</f>
        <v>1234542.6489678868</v>
      </c>
      <c r="PO2" s="12">
        <f t="shared" ref="PO2:PO11" si="265">PN2*((VLOOKUP(PK$91, $A$138:$E$227, 5, FALSE)) / VLOOKUP((PK$91+PK3), $A$138:$E$227, 5, FALSE))</f>
        <v>1046195.7576509914</v>
      </c>
      <c r="PQ2" s="5">
        <f t="shared" ref="PQ2:PQ11" si="266">PK2-1</f>
        <v>10</v>
      </c>
      <c r="PR2" s="6">
        <v>0.1174</v>
      </c>
      <c r="PS2" s="7">
        <f t="shared" ref="PS2:PS10" si="267">(PS3)*(1+PR2)</f>
        <v>1459541.5106604372</v>
      </c>
      <c r="PT2" s="12">
        <f t="shared" ref="PT2:PT9" si="268">(PT3)*(1+PR2)-(((VLOOKUP((PQ$91+PQ3),$A$138:$E$227,5,FALSE))/(VLOOKUP(PQ$91,$A$138:$E$227,5,FALSE)))*(IF(PQ2&lt;=$D$125,$B$125,$C$125)))</f>
        <v>1077786.7210969124</v>
      </c>
      <c r="PU2" s="12">
        <f t="shared" ref="PU2:PU10" si="269">PT2*((VLOOKUP(PQ$91, $A$138:$E$227, 5, FALSE)) / VLOOKUP((PQ$91+PQ3), $A$138:$E$227, 5, FALSE))</f>
        <v>932313.14930578042</v>
      </c>
      <c r="PW2" s="5">
        <f t="shared" ref="PW2:PW10" si="270">PQ2-1</f>
        <v>9</v>
      </c>
      <c r="PX2" s="6">
        <v>0.1174</v>
      </c>
      <c r="PY2" s="7">
        <f t="shared" ref="PY2:PY9" si="271">(PY3)*(1+PX2)</f>
        <v>1383713.9843197167</v>
      </c>
      <c r="PZ2" s="12">
        <f t="shared" ref="PZ2:PZ8" si="272">(PZ3)*(1+PX2)-(((VLOOKUP((PW$91+PW3),$A$138:$E$227,5,FALSE))/(VLOOKUP(PW$91,$A$138:$E$227,5,FALSE)))*(IF(PW2&lt;=$D$125,$B$125,$C$125)))</f>
        <v>1076276.3598846332</v>
      </c>
      <c r="QA2" s="12">
        <f t="shared" ref="QA2:QA9" si="273">PZ2*((VLOOKUP(PW$91, $A$138:$E$227, 5, FALSE)) / VLOOKUP((PW$91+PW3), $A$138:$E$227, 5, FALSE))</f>
        <v>971316.41743776423</v>
      </c>
      <c r="QC2" s="5">
        <f t="shared" ref="QC2:QC9" si="274">PW2-1</f>
        <v>8</v>
      </c>
      <c r="QD2" s="6">
        <v>0.1174</v>
      </c>
      <c r="QE2" s="7">
        <f t="shared" ref="QE2:QE8" si="275">(QE3)*(1+QD2)</f>
        <v>2180794.301528316</v>
      </c>
      <c r="QF2" s="12">
        <f t="shared" ref="QF2:QF7" si="276">(QF3)*(1+QD2)-(((VLOOKUP((QC$91+QC3),$A$138:$E$227,5,FALSE))/(VLOOKUP(QC$91,$A$138:$E$227,5,FALSE)))*(IF(QC2&lt;=$D$125,$B$125,$C$125)))</f>
        <v>1939956.0503166306</v>
      </c>
      <c r="QG2" s="12">
        <f t="shared" ref="QG2:QG8" si="277">QF2*((VLOOKUP(QC$91, $A$138:$E$227, 5, FALSE)) / VLOOKUP((QC$91+QC3), $A$138:$E$227, 5, FALSE))</f>
        <v>1750462.1381709587</v>
      </c>
      <c r="QI2" s="5">
        <f t="shared" ref="QI2:QI8" si="278">QC2-1</f>
        <v>7</v>
      </c>
      <c r="QJ2" s="6">
        <v>0.1174</v>
      </c>
      <c r="QK2" s="7">
        <f t="shared" ref="QK2:QK7" si="279">(QK3)*(1+QJ2)</f>
        <v>1731613.7061523867</v>
      </c>
      <c r="QL2" s="12">
        <f t="shared" ref="QL2:QL6" si="280">(QL3)*(1+QJ2)-(((VLOOKUP((QI$91+QI3),$A$138:$E$227,5,FALSE))/(VLOOKUP(QI$91,$A$138:$E$227,5,FALSE)))*(IF(QI2&lt;=$D$125,$B$125,$C$125)))</f>
        <v>1547650.8968942328</v>
      </c>
      <c r="QM2" s="12">
        <f t="shared" ref="QM2:QM7" si="281">QL2*((VLOOKUP(QI$91, $A$138:$E$227, 5, FALSE)) / VLOOKUP((QI$91+QI3), $A$138:$E$227, 5, FALSE))</f>
        <v>1433144.572202225</v>
      </c>
      <c r="QO2" s="5">
        <f t="shared" ref="QO2:QO7" si="282">QI2-1</f>
        <v>6</v>
      </c>
      <c r="QP2" s="6">
        <v>0.1174</v>
      </c>
      <c r="QQ2" s="7">
        <f>(QQ3)*(1+QP2)</f>
        <v>1508111.5712875689</v>
      </c>
      <c r="QR2" s="12">
        <f t="shared" ref="QR2:QR5" si="283">(QR3)*(1+QP2)-(((VLOOKUP((QO$91+QO3),$A$138:$E$227,5,FALSE))/(VLOOKUP(QO$91,$A$138:$E$227,5,FALSE)))*(IF(QO2&lt;=$D$125,$B$125,$C$125)))</f>
        <v>1371728.2426294279</v>
      </c>
      <c r="QS2" s="12">
        <f>QR2*((VLOOKUP(QO$91, $A$138:$E$227, 5, FALSE)) / VLOOKUP((QO$91+QO3), $A$138:$E$227, 5, FALSE))</f>
        <v>1290966.2768229938</v>
      </c>
    </row>
    <row r="3" spans="3:461">
      <c r="C3">
        <v>88</v>
      </c>
      <c r="D3" s="6">
        <v>1.38E-2</v>
      </c>
      <c r="E3" s="12">
        <f>(E4)*(1+D3)-(((VLOOKUP((C$91+C4),$A$138:$E$227,5,FALSE))/(VLOOKUP(C$91,$A$138:$E$227,5,FALSE)))*(IF(C3&lt;=$D$125,$B$125,$C$125)))</f>
        <v>505715064.07350504</v>
      </c>
      <c r="F3" s="12">
        <f t="shared" si="0"/>
        <v>37435209.935824074</v>
      </c>
      <c r="G3">
        <v>87</v>
      </c>
      <c r="H3" s="6">
        <v>1.38E-2</v>
      </c>
      <c r="I3" s="12">
        <f t="shared" si="1"/>
        <v>-71224489.926623628</v>
      </c>
      <c r="J3" s="12">
        <f t="shared" si="2"/>
        <v>-5211391.9469475206</v>
      </c>
      <c r="K3">
        <v>86</v>
      </c>
      <c r="L3" s="6">
        <v>1.38E-2</v>
      </c>
      <c r="M3" s="12">
        <f t="shared" si="3"/>
        <v>147644775.54403082</v>
      </c>
      <c r="N3" s="12">
        <f t="shared" si="4"/>
        <v>10802952.679221964</v>
      </c>
      <c r="O3">
        <v>85</v>
      </c>
      <c r="P3" s="6">
        <v>1.38E-2</v>
      </c>
      <c r="Q3" s="12">
        <f t="shared" si="5"/>
        <v>690769370.55339444</v>
      </c>
      <c r="R3" s="12">
        <f t="shared" si="6"/>
        <v>46995738.218363039</v>
      </c>
      <c r="S3">
        <v>84</v>
      </c>
      <c r="T3" s="6">
        <v>1.38E-2</v>
      </c>
      <c r="U3" s="12">
        <f t="shared" si="7"/>
        <v>2375194352.4975548</v>
      </c>
      <c r="V3" s="12">
        <f t="shared" si="8"/>
        <v>145332742.45407727</v>
      </c>
      <c r="W3">
        <v>83</v>
      </c>
      <c r="X3" s="6">
        <v>1.38E-2</v>
      </c>
      <c r="Y3" s="12">
        <f t="shared" si="9"/>
        <v>2689370431.0944948</v>
      </c>
      <c r="Z3" s="12">
        <f t="shared" si="10"/>
        <v>148446039.53291509</v>
      </c>
      <c r="AA3">
        <v>82</v>
      </c>
      <c r="AB3" s="6">
        <v>1.38E-2</v>
      </c>
      <c r="AC3" s="12">
        <f t="shared" si="11"/>
        <v>1381293694.2973938</v>
      </c>
      <c r="AD3" s="12">
        <f t="shared" si="12"/>
        <v>78016819.199791178</v>
      </c>
      <c r="AE3">
        <v>81</v>
      </c>
      <c r="AF3" s="6">
        <v>1.38E-2</v>
      </c>
      <c r="AG3" s="12">
        <f t="shared" si="13"/>
        <v>1550869026.9596477</v>
      </c>
      <c r="AH3" s="12">
        <f t="shared" si="14"/>
        <v>90248981.702093691</v>
      </c>
      <c r="AI3">
        <v>80</v>
      </c>
      <c r="AJ3" s="6">
        <v>1.38E-2</v>
      </c>
      <c r="AK3" s="12">
        <f t="shared" si="15"/>
        <v>711208977.03081501</v>
      </c>
      <c r="AL3" s="12">
        <f t="shared" si="16"/>
        <v>41995677.848867379</v>
      </c>
      <c r="AM3">
        <v>79</v>
      </c>
      <c r="AN3" s="6">
        <v>1.38E-2</v>
      </c>
      <c r="AO3" s="12">
        <f t="shared" si="17"/>
        <v>327062042.73175538</v>
      </c>
      <c r="AP3" s="12">
        <f t="shared" si="18"/>
        <v>19732292.154354602</v>
      </c>
      <c r="AQ3">
        <v>78</v>
      </c>
      <c r="AR3" s="6">
        <v>1.38E-2</v>
      </c>
      <c r="AS3" s="12">
        <f t="shared" si="19"/>
        <v>1258332811.5578363</v>
      </c>
      <c r="AT3" s="12">
        <f t="shared" si="20"/>
        <v>76456100.690699354</v>
      </c>
      <c r="AU3">
        <v>77</v>
      </c>
      <c r="AV3" s="6">
        <v>1.38E-2</v>
      </c>
      <c r="AW3" s="12">
        <f t="shared" si="21"/>
        <v>794375739.31581175</v>
      </c>
      <c r="AX3" s="12">
        <f t="shared" si="22"/>
        <v>47586338.237285852</v>
      </c>
      <c r="AY3">
        <v>76</v>
      </c>
      <c r="AZ3" s="6">
        <v>1.38E-2</v>
      </c>
      <c r="BA3" s="12">
        <f t="shared" si="23"/>
        <v>883025544.39445555</v>
      </c>
      <c r="BB3" s="12">
        <f t="shared" si="24"/>
        <v>52518987.737136386</v>
      </c>
      <c r="BC3">
        <v>75</v>
      </c>
      <c r="BD3" s="6">
        <v>1.38E-2</v>
      </c>
      <c r="BE3" s="12">
        <f t="shared" si="25"/>
        <v>1187026340.9268253</v>
      </c>
      <c r="BF3" s="12">
        <f t="shared" si="26"/>
        <v>71615618.732294008</v>
      </c>
      <c r="BG3">
        <v>74</v>
      </c>
      <c r="BH3" s="6">
        <v>1.38E-2</v>
      </c>
      <c r="BI3" s="12">
        <f t="shared" si="27"/>
        <v>1635418390.5170958</v>
      </c>
      <c r="BJ3" s="12">
        <f t="shared" si="28"/>
        <v>109864354.64542526</v>
      </c>
      <c r="BK3">
        <v>73</v>
      </c>
      <c r="BL3" s="6">
        <v>1.38E-2</v>
      </c>
      <c r="BM3" s="12">
        <f t="shared" si="29"/>
        <v>1363678187.2163777</v>
      </c>
      <c r="BN3" s="12">
        <f t="shared" si="30"/>
        <v>98611343.964694172</v>
      </c>
      <c r="BO3">
        <v>72</v>
      </c>
      <c r="BP3" s="6">
        <v>1.38E-2</v>
      </c>
      <c r="BQ3" s="12">
        <f t="shared" si="31"/>
        <v>1039465516.8881142</v>
      </c>
      <c r="BR3" s="12">
        <f t="shared" si="32"/>
        <v>77390493.198120669</v>
      </c>
      <c r="BS3">
        <v>71</v>
      </c>
      <c r="BT3" s="6">
        <v>1.38E-2</v>
      </c>
      <c r="BU3" s="12">
        <f t="shared" si="33"/>
        <v>850343093.3798573</v>
      </c>
      <c r="BV3" s="12">
        <f t="shared" si="34"/>
        <v>64765313.243340857</v>
      </c>
      <c r="BW3">
        <v>70</v>
      </c>
      <c r="BX3" s="6">
        <v>1.38E-2</v>
      </c>
      <c r="BY3" s="12">
        <f t="shared" si="35"/>
        <v>551753510.10755348</v>
      </c>
      <c r="BZ3" s="12">
        <f t="shared" si="36"/>
        <v>42967963.663721979</v>
      </c>
      <c r="CA3">
        <v>69</v>
      </c>
      <c r="CB3" s="6">
        <v>1.38E-2</v>
      </c>
      <c r="CC3" s="12">
        <f t="shared" si="37"/>
        <v>737589053.47392929</v>
      </c>
      <c r="CD3" s="12">
        <f t="shared" si="38"/>
        <v>67854898.011995703</v>
      </c>
      <c r="CE3">
        <v>68</v>
      </c>
      <c r="CF3" s="6">
        <v>1.38E-2</v>
      </c>
      <c r="CG3" s="12">
        <f t="shared" si="39"/>
        <v>742584967.70049322</v>
      </c>
      <c r="CH3" s="12">
        <f t="shared" si="40"/>
        <v>75304820.713550255</v>
      </c>
      <c r="CI3">
        <v>67</v>
      </c>
      <c r="CJ3" s="6">
        <v>1.38E-2</v>
      </c>
      <c r="CK3" s="12">
        <f t="shared" ref="CK3:CK65" si="284">(CK4)*(1+CJ3)-(((VLOOKUP((CI$91+CI4),$A$138:$E$227,5,FALSE))/(VLOOKUP(CI$91,$A$138:$E$227,5,FALSE)))*(IF(CI3&lt;=$D$125,$B$125,$C$125)))</f>
        <v>717041677.17557395</v>
      </c>
      <c r="CL3" s="12">
        <f t="shared" ref="CL3:CL33" si="285">CK3*((VLOOKUP(CI$91, $A$138:$E$227, 5, FALSE)) / VLOOKUP((CI$91+CI4), $A$138:$E$227, 5, FALSE))</f>
        <v>73634937.131595433</v>
      </c>
      <c r="CM3" s="5">
        <v>66</v>
      </c>
      <c r="CN3" s="6">
        <v>1.38E-2</v>
      </c>
      <c r="CO3" s="7">
        <f t="shared" si="41"/>
        <v>811702556.76725125</v>
      </c>
      <c r="CP3" s="12">
        <f t="shared" si="42"/>
        <v>587809679.22757852</v>
      </c>
      <c r="CQ3" s="12">
        <f t="shared" si="43"/>
        <v>59106177.657700002</v>
      </c>
      <c r="CR3" s="8"/>
      <c r="CS3" s="5">
        <v>65</v>
      </c>
      <c r="CT3" s="6">
        <v>1.38E-2</v>
      </c>
      <c r="CU3" s="7">
        <f t="shared" si="44"/>
        <v>620520263.56337523</v>
      </c>
      <c r="CV3" s="12">
        <f t="shared" si="45"/>
        <v>429354734.04125863</v>
      </c>
      <c r="CW3" s="12">
        <f t="shared" si="46"/>
        <v>46663601.195719294</v>
      </c>
      <c r="CY3" s="5">
        <v>64</v>
      </c>
      <c r="CZ3" s="6">
        <v>1.38E-2</v>
      </c>
      <c r="DA3" s="7">
        <f t="shared" si="47"/>
        <v>501714314.00660968</v>
      </c>
      <c r="DB3" s="12">
        <f t="shared" si="48"/>
        <v>330960533.48008233</v>
      </c>
      <c r="DC3" s="12">
        <f t="shared" si="49"/>
        <v>37527562.876688257</v>
      </c>
      <c r="DE3" s="5">
        <f t="shared" si="50"/>
        <v>63</v>
      </c>
      <c r="DF3" s="6">
        <v>1.38E-2</v>
      </c>
      <c r="DG3" s="7">
        <f t="shared" si="51"/>
        <v>424641823.11181533</v>
      </c>
      <c r="DH3" s="12">
        <f t="shared" si="52"/>
        <v>265782474.40954742</v>
      </c>
      <c r="DI3" s="12">
        <f t="shared" si="53"/>
        <v>30250757.655072216</v>
      </c>
      <c r="DK3" s="5">
        <f t="shared" si="54"/>
        <v>62</v>
      </c>
      <c r="DL3" s="6">
        <v>1.38E-2</v>
      </c>
      <c r="DM3" s="7">
        <f t="shared" si="55"/>
        <v>429842922.47374767</v>
      </c>
      <c r="DN3" s="12">
        <f t="shared" si="56"/>
        <v>284730347.27828401</v>
      </c>
      <c r="DO3" s="12">
        <f t="shared" si="57"/>
        <v>32772858.073510163</v>
      </c>
      <c r="DQ3" s="5">
        <f t="shared" si="58"/>
        <v>61</v>
      </c>
      <c r="DR3" s="6">
        <v>1.38E-2</v>
      </c>
      <c r="DS3" s="7">
        <f t="shared" si="59"/>
        <v>281753357.67812532</v>
      </c>
      <c r="DT3" s="12">
        <f t="shared" si="60"/>
        <v>143887482.52605528</v>
      </c>
      <c r="DU3" s="12">
        <f t="shared" si="61"/>
        <v>16438513.965973102</v>
      </c>
      <c r="DW3" s="5">
        <f t="shared" si="62"/>
        <v>60</v>
      </c>
      <c r="DX3" s="6">
        <v>1.38E-2</v>
      </c>
      <c r="DY3" s="7">
        <f t="shared" si="63"/>
        <v>212483678.49029046</v>
      </c>
      <c r="DZ3" s="12">
        <f t="shared" si="64"/>
        <v>81996528.040421963</v>
      </c>
      <c r="EA3" s="12">
        <f t="shared" si="65"/>
        <v>9402828.9759541173</v>
      </c>
      <c r="EC3" s="5">
        <f t="shared" si="66"/>
        <v>59</v>
      </c>
      <c r="ED3" s="6">
        <v>1.38E-2</v>
      </c>
      <c r="EE3" s="7">
        <f t="shared" si="67"/>
        <v>197769618.84799924</v>
      </c>
      <c r="EF3" s="12">
        <f t="shared" si="68"/>
        <v>77557046.069254309</v>
      </c>
      <c r="EG3" s="12">
        <f t="shared" si="69"/>
        <v>9159222.7511859685</v>
      </c>
      <c r="EI3" s="5">
        <f t="shared" si="70"/>
        <v>58</v>
      </c>
      <c r="EJ3" s="6">
        <v>1.38E-2</v>
      </c>
      <c r="EK3" s="7">
        <f t="shared" si="71"/>
        <v>197769618.84799924</v>
      </c>
      <c r="EL3" s="12">
        <f t="shared" si="72"/>
        <v>110838659.83603573</v>
      </c>
      <c r="EM3" s="12">
        <f t="shared" si="73"/>
        <v>13563931.210064834</v>
      </c>
      <c r="EO3" s="5">
        <f t="shared" si="74"/>
        <v>57</v>
      </c>
      <c r="EP3" s="6">
        <v>1.38E-2</v>
      </c>
      <c r="EQ3" s="7">
        <f t="shared" si="75"/>
        <v>220872927.01362449</v>
      </c>
      <c r="ER3" s="12">
        <f t="shared" si="76"/>
        <v>50490863.737392344</v>
      </c>
      <c r="ES3" s="12">
        <f t="shared" si="77"/>
        <v>6265259.6986156935</v>
      </c>
      <c r="EU3" s="5">
        <f t="shared" si="78"/>
        <v>56</v>
      </c>
      <c r="EV3" s="6">
        <v>1.38E-2</v>
      </c>
      <c r="EW3" s="7">
        <f t="shared" si="79"/>
        <v>137143320.33618951</v>
      </c>
      <c r="EX3" s="12">
        <f t="shared" si="80"/>
        <v>39535993.427034423</v>
      </c>
      <c r="EY3" s="12">
        <f t="shared" si="81"/>
        <v>4956653.448172749</v>
      </c>
      <c r="FA3" s="5">
        <f t="shared" si="82"/>
        <v>55</v>
      </c>
      <c r="FB3" s="6">
        <v>1.38E-2</v>
      </c>
      <c r="FC3" s="7">
        <f t="shared" si="83"/>
        <v>136678613.05181333</v>
      </c>
      <c r="FD3" s="12">
        <f t="shared" si="84"/>
        <v>44858006.333387479</v>
      </c>
      <c r="FE3" s="12">
        <f t="shared" si="85"/>
        <v>5719848.3089293297</v>
      </c>
      <c r="FG3" s="5">
        <f t="shared" si="86"/>
        <v>54</v>
      </c>
      <c r="FH3" s="6">
        <v>1.38E-2</v>
      </c>
      <c r="FI3" s="7">
        <f t="shared" si="87"/>
        <v>107926889.64925246</v>
      </c>
      <c r="FJ3" s="12">
        <f t="shared" si="88"/>
        <v>20234312.08310828</v>
      </c>
      <c r="FK3" s="12">
        <f t="shared" si="89"/>
        <v>2597394.8683319218</v>
      </c>
      <c r="FM3" s="5">
        <f t="shared" si="90"/>
        <v>53</v>
      </c>
      <c r="FN3" s="6">
        <v>1.38E-2</v>
      </c>
      <c r="FO3" s="7">
        <f t="shared" si="91"/>
        <v>118353865.17079991</v>
      </c>
      <c r="FP3" s="12">
        <f t="shared" si="92"/>
        <v>35699460.970449552</v>
      </c>
      <c r="FQ3" s="12">
        <f t="shared" si="93"/>
        <v>4643693.229135911</v>
      </c>
      <c r="FS3" s="5">
        <f t="shared" si="94"/>
        <v>52</v>
      </c>
      <c r="FT3" s="6">
        <v>1.38E-2</v>
      </c>
      <c r="FU3" s="7">
        <f t="shared" si="95"/>
        <v>96528721.287660018</v>
      </c>
      <c r="FV3" s="12">
        <f t="shared" si="96"/>
        <v>18389803.180387191</v>
      </c>
      <c r="FW3" s="12">
        <f t="shared" si="97"/>
        <v>2431441.5840088842</v>
      </c>
      <c r="FY3" s="5">
        <f t="shared" si="98"/>
        <v>51</v>
      </c>
      <c r="FZ3" s="6">
        <v>1.38E-2</v>
      </c>
      <c r="GA3" s="7">
        <f t="shared" si="99"/>
        <v>82914208.286943838</v>
      </c>
      <c r="GB3" s="12">
        <f t="shared" si="100"/>
        <v>8384750.5787872458</v>
      </c>
      <c r="GC3" s="12">
        <f t="shared" si="101"/>
        <v>1119368.3460836094</v>
      </c>
      <c r="GE3" s="5">
        <f t="shared" si="102"/>
        <v>50</v>
      </c>
      <c r="GF3" s="6">
        <v>1.38E-2</v>
      </c>
      <c r="GG3" s="7">
        <f t="shared" si="103"/>
        <v>73767089.223259643</v>
      </c>
      <c r="GH3" s="12">
        <f t="shared" si="104"/>
        <v>3551376.5990173616</v>
      </c>
      <c r="GI3" s="12">
        <f t="shared" si="105"/>
        <v>483228.04130279407</v>
      </c>
      <c r="GK3" s="5">
        <f t="shared" si="106"/>
        <v>49</v>
      </c>
      <c r="GL3" s="6">
        <v>1.38E-2</v>
      </c>
      <c r="GM3" s="7">
        <f t="shared" si="107"/>
        <v>81936120.4301451</v>
      </c>
      <c r="GN3" s="12">
        <f t="shared" si="108"/>
        <v>17059037.73282776</v>
      </c>
      <c r="GO3" s="12">
        <f t="shared" si="109"/>
        <v>2401478.5240066978</v>
      </c>
      <c r="GQ3" s="5">
        <f t="shared" si="110"/>
        <v>48</v>
      </c>
      <c r="GR3" s="6">
        <v>1.38E-2</v>
      </c>
      <c r="GS3" s="7">
        <f t="shared" si="111"/>
        <v>66184265.290908821</v>
      </c>
      <c r="GT3" s="12">
        <f t="shared" si="112"/>
        <v>6153871.2179065049</v>
      </c>
      <c r="GU3" s="12">
        <f t="shared" si="113"/>
        <v>897906.38932771317</v>
      </c>
      <c r="GW3" s="5">
        <f t="shared" si="114"/>
        <v>47</v>
      </c>
      <c r="GX3" s="6">
        <v>1.38E-2</v>
      </c>
      <c r="GY3" s="7">
        <f t="shared" si="115"/>
        <v>59727700.831070095</v>
      </c>
      <c r="GZ3" s="12">
        <f t="shared" si="116"/>
        <v>4420969.372127926</v>
      </c>
      <c r="HA3" s="12">
        <f t="shared" si="117"/>
        <v>673435.15447870269</v>
      </c>
      <c r="HC3" s="5">
        <f t="shared" si="118"/>
        <v>46</v>
      </c>
      <c r="HD3" s="6">
        <v>1.38E-2</v>
      </c>
      <c r="HE3" s="7">
        <f t="shared" si="119"/>
        <v>65091217.121915989</v>
      </c>
      <c r="HF3" s="12">
        <f t="shared" si="120"/>
        <v>15446329.023494733</v>
      </c>
      <c r="HG3" s="12">
        <f t="shared" si="121"/>
        <v>2498304.445686697</v>
      </c>
      <c r="HI3" s="5">
        <f t="shared" si="122"/>
        <v>45</v>
      </c>
      <c r="HJ3" s="6">
        <v>1.38E-2</v>
      </c>
      <c r="HK3" s="7">
        <f t="shared" si="123"/>
        <v>62853627.966315158</v>
      </c>
      <c r="HL3" s="12">
        <f t="shared" si="124"/>
        <v>18743522.9103355</v>
      </c>
      <c r="HM3" s="12">
        <f t="shared" si="125"/>
        <v>3191997.7229238013</v>
      </c>
      <c r="HO3" s="5">
        <f t="shared" si="126"/>
        <v>44</v>
      </c>
      <c r="HP3" s="6">
        <v>1.38E-2</v>
      </c>
      <c r="HQ3" s="7">
        <f t="shared" si="127"/>
        <v>55028565.895915933</v>
      </c>
      <c r="HR3" s="12">
        <f t="shared" si="128"/>
        <v>14805784.471687539</v>
      </c>
      <c r="HS3" s="12">
        <f t="shared" si="129"/>
        <v>2603763.4379216619</v>
      </c>
      <c r="HU3" s="5">
        <f t="shared" si="130"/>
        <v>43</v>
      </c>
      <c r="HV3" s="6">
        <v>1.38E-2</v>
      </c>
      <c r="HW3" s="7">
        <f t="shared" si="131"/>
        <v>46335942.990835249</v>
      </c>
      <c r="HX3" s="12">
        <f t="shared" si="132"/>
        <v>9607386.8852382265</v>
      </c>
      <c r="HY3" s="12">
        <f t="shared" si="133"/>
        <v>1751229.8789131199</v>
      </c>
      <c r="IA3" s="5">
        <f t="shared" si="134"/>
        <v>42</v>
      </c>
      <c r="IB3" s="6">
        <v>1.38E-2</v>
      </c>
      <c r="IC3" s="7">
        <f t="shared" si="135"/>
        <v>54073921.100286193</v>
      </c>
      <c r="ID3" s="12">
        <f t="shared" si="136"/>
        <v>22693688.492373452</v>
      </c>
      <c r="IE3" s="12">
        <f t="shared" si="137"/>
        <v>4525007.3114823392</v>
      </c>
      <c r="IG3" s="5">
        <f t="shared" si="138"/>
        <v>41</v>
      </c>
      <c r="IH3" s="6">
        <v>1.38E-2</v>
      </c>
      <c r="II3" s="7">
        <f t="shared" si="139"/>
        <v>72974252.497012392</v>
      </c>
      <c r="IJ3" s="12">
        <f t="shared" si="140"/>
        <v>47183459.559552692</v>
      </c>
      <c r="IK3" s="12">
        <f t="shared" si="141"/>
        <v>10518547.767301345</v>
      </c>
      <c r="IM3" s="5">
        <f t="shared" si="142"/>
        <v>40</v>
      </c>
      <c r="IN3" s="6">
        <v>1.38E-2</v>
      </c>
      <c r="IO3" s="7">
        <f t="shared" si="143"/>
        <v>53265877.73504556</v>
      </c>
      <c r="IP3" s="12">
        <f t="shared" si="144"/>
        <v>30970655.888783816</v>
      </c>
      <c r="IQ3" s="12">
        <f t="shared" si="145"/>
        <v>7368065.4298603823</v>
      </c>
      <c r="IS3" s="5">
        <f t="shared" si="146"/>
        <v>39</v>
      </c>
      <c r="IT3" s="6">
        <v>1.38E-2</v>
      </c>
      <c r="IU3" s="7">
        <f t="shared" si="147"/>
        <v>43015325.635989301</v>
      </c>
      <c r="IV3" s="12">
        <f t="shared" si="148"/>
        <v>23361788.824164137</v>
      </c>
      <c r="IW3" s="12">
        <f t="shared" si="149"/>
        <v>5847769.4130411241</v>
      </c>
      <c r="IY3" s="5">
        <f t="shared" si="150"/>
        <v>38</v>
      </c>
      <c r="IZ3" s="6">
        <v>1.38E-2</v>
      </c>
      <c r="JA3" s="7">
        <f t="shared" si="151"/>
        <v>46243093.566963345</v>
      </c>
      <c r="JB3" s="12">
        <f t="shared" si="152"/>
        <v>29511138.383611318</v>
      </c>
      <c r="JC3" s="12">
        <f t="shared" si="153"/>
        <v>7892130.5265811784</v>
      </c>
      <c r="JE3" s="5">
        <f t="shared" si="154"/>
        <v>37</v>
      </c>
      <c r="JF3" s="6">
        <v>1.38E-2</v>
      </c>
      <c r="JG3" s="7">
        <f t="shared" si="155"/>
        <v>43416668.45081529</v>
      </c>
      <c r="JH3" s="12">
        <f t="shared" si="156"/>
        <v>29535783.664260283</v>
      </c>
      <c r="JI3" s="12">
        <f t="shared" si="157"/>
        <v>8631722.7308937144</v>
      </c>
      <c r="JK3" s="5">
        <f t="shared" si="158"/>
        <v>36</v>
      </c>
      <c r="JL3" s="6">
        <v>1.38E-2</v>
      </c>
      <c r="JM3" s="7">
        <f t="shared" si="159"/>
        <v>36632356.100924134</v>
      </c>
      <c r="JN3" s="12">
        <f t="shared" si="160"/>
        <v>25548830.192006137</v>
      </c>
      <c r="JO3" s="12">
        <f t="shared" si="161"/>
        <v>8505089.6590092611</v>
      </c>
      <c r="JQ3" s="5">
        <f t="shared" si="162"/>
        <v>35</v>
      </c>
      <c r="JR3" s="6">
        <v>1.38E-2</v>
      </c>
      <c r="JS3" s="7">
        <f t="shared" si="163"/>
        <v>27806555.412876979</v>
      </c>
      <c r="JT3" s="12">
        <f t="shared" si="164"/>
        <v>18813406.636370253</v>
      </c>
      <c r="JU3" s="12">
        <f t="shared" si="165"/>
        <v>7003497.4449383719</v>
      </c>
      <c r="JW3" s="5">
        <f t="shared" si="166"/>
        <v>34</v>
      </c>
      <c r="JX3" s="6">
        <v>1.38E-2</v>
      </c>
      <c r="JY3" s="7">
        <f t="shared" si="167"/>
        <v>29177917.53712168</v>
      </c>
      <c r="JZ3" s="12">
        <f t="shared" si="168"/>
        <v>21678699.823933702</v>
      </c>
      <c r="KA3" s="12">
        <f t="shared" si="169"/>
        <v>8747283.5362096485</v>
      </c>
      <c r="KC3" s="5">
        <f t="shared" si="170"/>
        <v>33</v>
      </c>
      <c r="KD3" s="6">
        <v>1.38E-2</v>
      </c>
      <c r="KE3" s="7">
        <f t="shared" si="171"/>
        <v>24230125.840493023</v>
      </c>
      <c r="KF3" s="12">
        <f t="shared" si="172"/>
        <v>17682572.619138245</v>
      </c>
      <c r="KG3" s="12">
        <f t="shared" si="173"/>
        <v>7399673.9599229814</v>
      </c>
      <c r="KI3" s="5">
        <f t="shared" si="174"/>
        <v>32</v>
      </c>
      <c r="KJ3" s="6">
        <v>1.38E-2</v>
      </c>
      <c r="KK3" s="7">
        <f t="shared" si="175"/>
        <v>19805563.054187521</v>
      </c>
      <c r="KL3" s="12">
        <f t="shared" si="176"/>
        <v>14113732.073479213</v>
      </c>
      <c r="KM3" s="12">
        <f t="shared" si="177"/>
        <v>6153813.528424616</v>
      </c>
      <c r="KO3" s="5">
        <f t="shared" si="178"/>
        <v>31</v>
      </c>
      <c r="KP3" s="6">
        <v>1.38E-2</v>
      </c>
      <c r="KQ3" s="7">
        <f t="shared" si="179"/>
        <v>18658090.489107404</v>
      </c>
      <c r="KR3" s="12">
        <f t="shared" si="180"/>
        <v>13695125.075854201</v>
      </c>
      <c r="KS3" s="12">
        <f t="shared" si="181"/>
        <v>6182252.5448643733</v>
      </c>
      <c r="KU3" s="5">
        <f t="shared" si="182"/>
        <v>30</v>
      </c>
      <c r="KV3" s="6">
        <v>1.38E-2</v>
      </c>
      <c r="KW3" s="7">
        <f t="shared" si="183"/>
        <v>14216771.174266547</v>
      </c>
      <c r="KX3" s="12">
        <f t="shared" si="184"/>
        <v>9847326.0296366215</v>
      </c>
      <c r="KY3" s="12">
        <f t="shared" si="185"/>
        <v>4618034.2601983408</v>
      </c>
      <c r="LA3" s="5">
        <f t="shared" si="186"/>
        <v>29</v>
      </c>
      <c r="LB3" s="6">
        <v>1.38E-2</v>
      </c>
      <c r="LC3" s="7">
        <f t="shared" si="187"/>
        <v>11998287.766281161</v>
      </c>
      <c r="LD3" s="12">
        <f t="shared" si="188"/>
        <v>8086725.6468986161</v>
      </c>
      <c r="LE3" s="12">
        <f t="shared" si="189"/>
        <v>3847740.5124156582</v>
      </c>
      <c r="LG3" s="5">
        <f t="shared" si="190"/>
        <v>28</v>
      </c>
      <c r="LH3" s="6">
        <v>1.38E-2</v>
      </c>
      <c r="LI3" s="7">
        <f t="shared" si="191"/>
        <v>11339464.858029637</v>
      </c>
      <c r="LJ3" s="12">
        <f t="shared" si="192"/>
        <v>7912643.3280614382</v>
      </c>
      <c r="LK3" s="12">
        <f t="shared" si="193"/>
        <v>3917267.489021332</v>
      </c>
      <c r="LM3" s="5">
        <f t="shared" si="194"/>
        <v>27</v>
      </c>
      <c r="LN3" s="6">
        <v>1.38E-2</v>
      </c>
      <c r="LO3" s="7">
        <f t="shared" si="195"/>
        <v>9730105.421339998</v>
      </c>
      <c r="LP3" s="12">
        <f t="shared" si="196"/>
        <v>6749984.5206680782</v>
      </c>
      <c r="LQ3" s="12">
        <f t="shared" si="197"/>
        <v>3497640.7444060482</v>
      </c>
      <c r="LS3" s="5">
        <f t="shared" si="198"/>
        <v>26</v>
      </c>
      <c r="LT3" s="6">
        <v>1.38E-2</v>
      </c>
      <c r="LU3" s="7">
        <f t="shared" si="199"/>
        <v>7400445.2550501991</v>
      </c>
      <c r="LV3" s="12">
        <f t="shared" si="200"/>
        <v>4811484.4575621197</v>
      </c>
      <c r="LW3" s="12">
        <f t="shared" si="201"/>
        <v>2622870.1745921778</v>
      </c>
      <c r="LY3" s="5">
        <f t="shared" si="202"/>
        <v>25</v>
      </c>
      <c r="LZ3" s="6">
        <v>1.38E-2</v>
      </c>
      <c r="MA3" s="7">
        <f t="shared" si="203"/>
        <v>7634047.096193729</v>
      </c>
      <c r="MB3" s="12">
        <f t="shared" si="204"/>
        <v>5424217.3478946108</v>
      </c>
      <c r="MC3" s="12">
        <f t="shared" si="205"/>
        <v>3123995.6656266805</v>
      </c>
      <c r="ME3" s="5">
        <f t="shared" si="206"/>
        <v>24</v>
      </c>
      <c r="MF3" s="6">
        <v>1.38E-2</v>
      </c>
      <c r="MG3" s="7">
        <f t="shared" si="207"/>
        <v>5861972.737613244</v>
      </c>
      <c r="MH3" s="12">
        <f t="shared" si="208"/>
        <v>3890293.7810537657</v>
      </c>
      <c r="MI3" s="12">
        <f t="shared" si="209"/>
        <v>2298816.7712713997</v>
      </c>
      <c r="MK3" s="5">
        <f t="shared" si="210"/>
        <v>23</v>
      </c>
      <c r="ML3" s="6">
        <v>1.38E-2</v>
      </c>
      <c r="MM3" s="7">
        <f t="shared" si="211"/>
        <v>5453505.1982633211</v>
      </c>
      <c r="MN3" s="12">
        <f t="shared" si="212"/>
        <v>3701261.3959806347</v>
      </c>
      <c r="MO3" s="12">
        <f t="shared" si="213"/>
        <v>2258382.8257897217</v>
      </c>
      <c r="MQ3" s="5">
        <f t="shared" si="214"/>
        <v>22</v>
      </c>
      <c r="MR3" s="6">
        <v>1.38E-2</v>
      </c>
      <c r="MS3" s="7">
        <f t="shared" si="215"/>
        <v>4959084.4760055672</v>
      </c>
      <c r="MT3" s="12">
        <f t="shared" si="216"/>
        <v>3381154.2766251061</v>
      </c>
      <c r="MU3" s="12">
        <f t="shared" si="217"/>
        <v>2115147.4078336996</v>
      </c>
      <c r="MW3" s="5">
        <f t="shared" si="218"/>
        <v>21</v>
      </c>
      <c r="MX3" s="6">
        <v>1.38E-2</v>
      </c>
      <c r="MY3" s="7">
        <f t="shared" si="219"/>
        <v>4893994.3511354625</v>
      </c>
      <c r="MZ3" s="12">
        <f t="shared" si="220"/>
        <v>3475291.5666608657</v>
      </c>
      <c r="NA3" s="12">
        <f t="shared" si="221"/>
        <v>2235005.0382279013</v>
      </c>
      <c r="NC3" s="5">
        <f t="shared" si="222"/>
        <v>20</v>
      </c>
      <c r="ND3" s="6">
        <v>1.38E-2</v>
      </c>
      <c r="NE3" s="7">
        <f t="shared" si="223"/>
        <v>3567051.2763378019</v>
      </c>
      <c r="NF3" s="12">
        <f t="shared" si="224"/>
        <v>2274905.4474502881</v>
      </c>
      <c r="NG3" s="12">
        <f t="shared" si="225"/>
        <v>1502930.59722783</v>
      </c>
      <c r="NI3" s="5">
        <f t="shared" si="226"/>
        <v>19</v>
      </c>
      <c r="NJ3" s="6">
        <v>1.38E-2</v>
      </c>
      <c r="NK3" s="7">
        <f t="shared" si="227"/>
        <v>2907606.191993644</v>
      </c>
      <c r="NL3" s="12">
        <f t="shared" si="228"/>
        <v>1736617.7570844225</v>
      </c>
      <c r="NM3" s="12">
        <f t="shared" si="229"/>
        <v>1182231.9620384995</v>
      </c>
      <c r="NO3" s="5">
        <f t="shared" si="230"/>
        <v>18</v>
      </c>
      <c r="NP3" s="6">
        <v>1.38E-2</v>
      </c>
      <c r="NQ3" s="7">
        <f t="shared" si="231"/>
        <v>2184527.5672378992</v>
      </c>
      <c r="NR3" s="12">
        <f t="shared" si="232"/>
        <v>1111395.936208671</v>
      </c>
      <c r="NS3" s="12">
        <f t="shared" si="233"/>
        <v>768490.38878305408</v>
      </c>
      <c r="NU3" s="5">
        <f t="shared" si="234"/>
        <v>17</v>
      </c>
      <c r="NV3" s="6">
        <v>1.38E-2</v>
      </c>
      <c r="NW3" s="7">
        <f t="shared" si="235"/>
        <v>1702140.8502710767</v>
      </c>
      <c r="NX3" s="12">
        <f t="shared" si="236"/>
        <v>732645.23350678675</v>
      </c>
      <c r="NY3" s="12">
        <f t="shared" si="237"/>
        <v>515062.07287400495</v>
      </c>
      <c r="OA3" s="5">
        <f t="shared" si="238"/>
        <v>16</v>
      </c>
      <c r="OB3" s="6">
        <v>1.38E-2</v>
      </c>
      <c r="OC3" s="7">
        <f t="shared" si="239"/>
        <v>1408007.9826876307</v>
      </c>
      <c r="OD3" s="12">
        <f t="shared" si="240"/>
        <v>532262.61028201424</v>
      </c>
      <c r="OE3" s="12">
        <f t="shared" si="241"/>
        <v>384438.32925673603</v>
      </c>
      <c r="OG3" s="5">
        <f t="shared" si="242"/>
        <v>15</v>
      </c>
      <c r="OH3" s="6">
        <v>1.38E-2</v>
      </c>
      <c r="OI3" s="7">
        <f t="shared" si="243"/>
        <v>1547771.7738679021</v>
      </c>
      <c r="OJ3" s="12">
        <f t="shared" si="244"/>
        <v>767835.73464614188</v>
      </c>
      <c r="OK3" s="12">
        <f t="shared" si="245"/>
        <v>575284.59625316923</v>
      </c>
      <c r="OM3" s="5">
        <f t="shared" si="246"/>
        <v>14</v>
      </c>
      <c r="ON3" s="6">
        <v>1.38E-2</v>
      </c>
      <c r="OO3" s="7">
        <f t="shared" si="247"/>
        <v>1755838.6544162247</v>
      </c>
      <c r="OP3" s="12">
        <f t="shared" si="248"/>
        <v>1051365.3552283286</v>
      </c>
      <c r="OQ3" s="12">
        <f t="shared" si="249"/>
        <v>796710.42977290787</v>
      </c>
      <c r="OS3" s="5">
        <f t="shared" si="250"/>
        <v>13</v>
      </c>
      <c r="OT3" s="6">
        <v>1.38E-2</v>
      </c>
      <c r="OU3" s="7">
        <f t="shared" si="251"/>
        <v>2250209.7326877164</v>
      </c>
      <c r="OV3" s="12">
        <f t="shared" si="252"/>
        <v>1631852.1166846964</v>
      </c>
      <c r="OW3" s="12">
        <f t="shared" si="253"/>
        <v>1268714.7993068644</v>
      </c>
      <c r="OY3" s="5">
        <f t="shared" si="254"/>
        <v>12</v>
      </c>
      <c r="OZ3" s="6">
        <v>1.38E-2</v>
      </c>
      <c r="PA3" s="7">
        <f t="shared" si="255"/>
        <v>1753045.9120346808</v>
      </c>
      <c r="PB3" s="12">
        <f t="shared" si="256"/>
        <v>1205887.0996292161</v>
      </c>
      <c r="PC3" s="12">
        <f t="shared" si="257"/>
        <v>955599.49360237736</v>
      </c>
      <c r="PE3" s="5">
        <f t="shared" si="258"/>
        <v>11</v>
      </c>
      <c r="PF3" s="6">
        <v>1.38E-2</v>
      </c>
      <c r="PG3" s="7">
        <f t="shared" si="259"/>
        <v>1583028.6364770455</v>
      </c>
      <c r="PH3" s="12">
        <f t="shared" si="260"/>
        <v>1128950.6803804133</v>
      </c>
      <c r="PI3" s="12">
        <f t="shared" si="261"/>
        <v>921200.02716454712</v>
      </c>
      <c r="PK3" s="5">
        <f t="shared" si="262"/>
        <v>10</v>
      </c>
      <c r="PL3" s="6">
        <v>1.38E-2</v>
      </c>
      <c r="PM3" s="7">
        <f t="shared" si="263"/>
        <v>1510091.2300649104</v>
      </c>
      <c r="PN3" s="12">
        <f t="shared" si="264"/>
        <v>1136516.5175259258</v>
      </c>
      <c r="PO3" s="12">
        <f t="shared" si="265"/>
        <v>964332.37098328711</v>
      </c>
      <c r="PQ3" s="5">
        <f t="shared" si="266"/>
        <v>9</v>
      </c>
      <c r="PR3" s="6">
        <v>1.38E-2</v>
      </c>
      <c r="PS3" s="7">
        <f t="shared" si="267"/>
        <v>1306194.2998572018</v>
      </c>
      <c r="PT3" s="12">
        <f t="shared" si="268"/>
        <v>995585.97993387119</v>
      </c>
      <c r="PU3" s="12">
        <f t="shared" si="269"/>
        <v>862287.10185956978</v>
      </c>
      <c r="PW3" s="5">
        <f t="shared" si="270"/>
        <v>8</v>
      </c>
      <c r="PX3" s="6">
        <v>1.38E-2</v>
      </c>
      <c r="PY3" s="7">
        <f t="shared" si="271"/>
        <v>1238333.6176120609</v>
      </c>
      <c r="PZ3" s="12">
        <f t="shared" si="272"/>
        <v>992946.25393279619</v>
      </c>
      <c r="QA3" s="12">
        <f t="shared" si="273"/>
        <v>897236.23984531011</v>
      </c>
      <c r="QC3" s="5">
        <f t="shared" si="274"/>
        <v>7</v>
      </c>
      <c r="QD3" s="6">
        <v>1.38E-2</v>
      </c>
      <c r="QE3" s="7">
        <f t="shared" si="275"/>
        <v>1951668.4280725936</v>
      </c>
      <c r="QF3" s="12">
        <f t="shared" si="276"/>
        <v>1765888.3656315361</v>
      </c>
      <c r="QG3" s="12">
        <f t="shared" si="277"/>
        <v>1595394.9483093764</v>
      </c>
      <c r="QI3" s="5">
        <f t="shared" si="278"/>
        <v>6</v>
      </c>
      <c r="QJ3" s="6">
        <v>1.38E-2</v>
      </c>
      <c r="QK3" s="7">
        <f t="shared" si="279"/>
        <v>1549681.1402831455</v>
      </c>
      <c r="QL3" s="12">
        <f t="shared" si="280"/>
        <v>1414039.6067336421</v>
      </c>
      <c r="QM3" s="12">
        <f t="shared" si="281"/>
        <v>1311060.4314988116</v>
      </c>
      <c r="QO3" s="5">
        <f t="shared" si="282"/>
        <v>5</v>
      </c>
      <c r="QP3" s="6">
        <v>1.38E-2</v>
      </c>
      <c r="QQ3" s="7">
        <f>(QQ4)*(1+QP3)</f>
        <v>1349661.3310252093</v>
      </c>
      <c r="QR3" s="12">
        <f t="shared" si="283"/>
        <v>1256134.7969175912</v>
      </c>
      <c r="QS3" s="12">
        <f>QR3*((VLOOKUP(QO$91, $A$138:$E$227, 5, FALSE)) / VLOOKUP((QO$91+QO4), $A$138:$E$227, 5, FALSE))</f>
        <v>1183660.6236936965</v>
      </c>
    </row>
    <row r="4" spans="3:461">
      <c r="C4">
        <v>87</v>
      </c>
      <c r="D4" s="6">
        <v>0.13519999999999999</v>
      </c>
      <c r="E4" s="12">
        <f>(E5)*(1+D4)-(((VLOOKUP((C$91+C5),$A$138:$E$227,5,FALSE))/(VLOOKUP(C$91,$A$138:$E$227,5,FALSE)))*(IF(C4&lt;=$D$125,$B$125,$C$125)))</f>
        <v>499230949.22848719</v>
      </c>
      <c r="F4" s="12">
        <f t="shared" si="0"/>
        <v>36922208.919667013</v>
      </c>
      <c r="G4">
        <v>86</v>
      </c>
      <c r="H4" s="6">
        <v>0.13519999999999999</v>
      </c>
      <c r="I4" s="12">
        <f t="shared" si="1"/>
        <v>-69850540.191282168</v>
      </c>
      <c r="J4" s="12">
        <f t="shared" si="2"/>
        <v>-5106295.5816229982</v>
      </c>
      <c r="K4">
        <v>85</v>
      </c>
      <c r="L4" s="6">
        <v>0.13519999999999999</v>
      </c>
      <c r="M4" s="12">
        <f t="shared" si="3"/>
        <v>146039443.50437224</v>
      </c>
      <c r="N4" s="12">
        <f t="shared" si="4"/>
        <v>10675945.56988306</v>
      </c>
      <c r="O4">
        <v>84</v>
      </c>
      <c r="P4" s="6">
        <v>0.13519999999999999</v>
      </c>
      <c r="Q4" s="12">
        <f t="shared" si="5"/>
        <v>681801466.91375816</v>
      </c>
      <c r="R4" s="12">
        <f t="shared" si="6"/>
        <v>46344171.941760093</v>
      </c>
      <c r="S4">
        <v>83</v>
      </c>
      <c r="T4" s="6">
        <v>0.13519999999999999</v>
      </c>
      <c r="U4" s="12">
        <f t="shared" si="7"/>
        <v>2343346465.6768093</v>
      </c>
      <c r="V4" s="12">
        <f t="shared" si="8"/>
        <v>143255931.44196367</v>
      </c>
      <c r="W4">
        <v>82</v>
      </c>
      <c r="X4" s="6">
        <v>0.13519999999999999</v>
      </c>
      <c r="Y4" s="12">
        <f t="shared" si="9"/>
        <v>2653298417.5830116</v>
      </c>
      <c r="Z4" s="12">
        <f t="shared" si="10"/>
        <v>146324106.03302404</v>
      </c>
      <c r="AA4">
        <v>81</v>
      </c>
      <c r="AB4" s="6">
        <v>0.13519999999999999</v>
      </c>
      <c r="AC4" s="12">
        <f t="shared" si="11"/>
        <v>1363015236.309056</v>
      </c>
      <c r="AD4" s="12">
        <f t="shared" si="12"/>
        <v>76915649.717332453</v>
      </c>
      <c r="AE4">
        <v>80</v>
      </c>
      <c r="AF4" s="6">
        <v>0.13519999999999999</v>
      </c>
      <c r="AG4" s="12">
        <f t="shared" si="13"/>
        <v>1530266874.2421644</v>
      </c>
      <c r="AH4" s="12">
        <f t="shared" si="14"/>
        <v>88970525.700223312</v>
      </c>
      <c r="AI4">
        <v>79</v>
      </c>
      <c r="AJ4" s="6">
        <v>0.13519999999999999</v>
      </c>
      <c r="AK4" s="12">
        <f t="shared" si="15"/>
        <v>702029035.04287541</v>
      </c>
      <c r="AL4" s="12">
        <f t="shared" si="16"/>
        <v>41416579.813230738</v>
      </c>
      <c r="AM4">
        <v>78</v>
      </c>
      <c r="AN4" s="6">
        <v>0.13519999999999999</v>
      </c>
      <c r="AO4" s="12">
        <f t="shared" si="17"/>
        <v>323100504.70302385</v>
      </c>
      <c r="AP4" s="12">
        <f t="shared" si="18"/>
        <v>19475867.902634434</v>
      </c>
      <c r="AQ4">
        <v>77</v>
      </c>
      <c r="AR4" s="6">
        <v>0.13519999999999999</v>
      </c>
      <c r="AS4" s="12">
        <f t="shared" si="19"/>
        <v>1241691219.9062288</v>
      </c>
      <c r="AT4" s="12">
        <f t="shared" si="20"/>
        <v>75377551.440125719</v>
      </c>
      <c r="AU4">
        <v>76</v>
      </c>
      <c r="AV4" s="6">
        <v>0.13519999999999999</v>
      </c>
      <c r="AW4" s="12">
        <f t="shared" si="21"/>
        <v>784056559.50887501</v>
      </c>
      <c r="AX4" s="12">
        <f t="shared" si="22"/>
        <v>46926212.115136422</v>
      </c>
      <c r="AY4">
        <v>75</v>
      </c>
      <c r="AZ4" s="6">
        <v>0.13519999999999999</v>
      </c>
      <c r="BA4" s="12">
        <f t="shared" si="23"/>
        <v>871503203.77942181</v>
      </c>
      <c r="BB4" s="12">
        <f t="shared" si="24"/>
        <v>51787370.391653255</v>
      </c>
      <c r="BC4">
        <v>74</v>
      </c>
      <c r="BD4" s="6">
        <v>0.13519999999999999</v>
      </c>
      <c r="BE4" s="12">
        <f t="shared" si="25"/>
        <v>1171358837.8999758</v>
      </c>
      <c r="BF4" s="12">
        <f t="shared" si="26"/>
        <v>70607224.877262175</v>
      </c>
      <c r="BG4">
        <v>73</v>
      </c>
      <c r="BH4" s="6">
        <v>0.13519999999999999</v>
      </c>
      <c r="BI4" s="12">
        <f t="shared" si="27"/>
        <v>1613597321.3675735</v>
      </c>
      <c r="BJ4" s="12">
        <f t="shared" si="28"/>
        <v>108301603.76148234</v>
      </c>
      <c r="BK4">
        <v>72</v>
      </c>
      <c r="BL4" s="6">
        <v>0.13519999999999999</v>
      </c>
      <c r="BM4" s="12">
        <f t="shared" si="29"/>
        <v>1345524809.3444655</v>
      </c>
      <c r="BN4" s="12">
        <f t="shared" si="30"/>
        <v>97211688.289477691</v>
      </c>
      <c r="BO4">
        <v>71</v>
      </c>
      <c r="BP4" s="6">
        <v>0.13519999999999999</v>
      </c>
      <c r="BQ4" s="12">
        <f t="shared" si="31"/>
        <v>1025713612.1439756</v>
      </c>
      <c r="BR4" s="12">
        <f t="shared" si="32"/>
        <v>76298401.354781955</v>
      </c>
      <c r="BS4">
        <v>70</v>
      </c>
      <c r="BT4" s="6">
        <v>0.13519999999999999</v>
      </c>
      <c r="BU4" s="12">
        <f t="shared" si="33"/>
        <v>839156620.22302663</v>
      </c>
      <c r="BV4" s="12">
        <f t="shared" si="34"/>
        <v>63856204.107328594</v>
      </c>
      <c r="BW4">
        <v>69</v>
      </c>
      <c r="BX4" s="6">
        <v>0.13519999999999999</v>
      </c>
      <c r="BY4" s="12">
        <f t="shared" si="35"/>
        <v>544622944.7881583</v>
      </c>
      <c r="BZ4" s="12">
        <f t="shared" si="36"/>
        <v>42374773.829684503</v>
      </c>
      <c r="CA4">
        <v>68</v>
      </c>
      <c r="CB4" s="6">
        <v>0.13519999999999999</v>
      </c>
      <c r="CC4" s="12">
        <f t="shared" si="37"/>
        <v>727870542.77434111</v>
      </c>
      <c r="CD4" s="12">
        <f t="shared" si="38"/>
        <v>66901010.061938189</v>
      </c>
      <c r="CE4">
        <v>67</v>
      </c>
      <c r="CF4" s="6">
        <v>0.13519999999999999</v>
      </c>
      <c r="CG4" s="12">
        <f t="shared" si="39"/>
        <v>732768592.76589346</v>
      </c>
      <c r="CH4" s="12">
        <f t="shared" si="40"/>
        <v>74242957.508471727</v>
      </c>
      <c r="CI4">
        <v>66</v>
      </c>
      <c r="CJ4" s="6">
        <v>0.13519999999999999</v>
      </c>
      <c r="CK4" s="12">
        <f t="shared" si="284"/>
        <v>707569353.84254682</v>
      </c>
      <c r="CL4" s="12">
        <f t="shared" si="285"/>
        <v>72597276.33946</v>
      </c>
      <c r="CM4" s="5">
        <v>65</v>
      </c>
      <c r="CN4" s="6">
        <v>0.13519999999999999</v>
      </c>
      <c r="CO4" s="7">
        <f t="shared" si="41"/>
        <v>800653537.94362915</v>
      </c>
      <c r="CP4" s="12">
        <f t="shared" si="42"/>
        <v>580102612.53627992</v>
      </c>
      <c r="CQ4" s="12">
        <f t="shared" si="43"/>
        <v>58279089.05163639</v>
      </c>
      <c r="CR4" s="8"/>
      <c r="CS4" s="5">
        <v>64</v>
      </c>
      <c r="CT4" s="6">
        <v>0.13519999999999999</v>
      </c>
      <c r="CU4" s="7">
        <f t="shared" si="44"/>
        <v>612073647.23157942</v>
      </c>
      <c r="CV4" s="12">
        <f t="shared" si="45"/>
        <v>423782566.51314104</v>
      </c>
      <c r="CW4" s="12">
        <f t="shared" si="46"/>
        <v>46016848.738152936</v>
      </c>
      <c r="CY4" s="5">
        <v>63</v>
      </c>
      <c r="CZ4" s="6">
        <v>0.13519999999999999</v>
      </c>
      <c r="DA4" s="7">
        <f t="shared" si="47"/>
        <v>494884902.35412276</v>
      </c>
      <c r="DB4" s="12">
        <f t="shared" si="48"/>
        <v>326716420.83482593</v>
      </c>
      <c r="DC4" s="12">
        <f t="shared" si="49"/>
        <v>37013223.345657788</v>
      </c>
      <c r="DE4" s="5">
        <f t="shared" si="50"/>
        <v>62</v>
      </c>
      <c r="DF4" s="6">
        <v>0.13519999999999999</v>
      </c>
      <c r="DG4" s="7">
        <f t="shared" si="51"/>
        <v>418861533.94339645</v>
      </c>
      <c r="DH4" s="12">
        <f t="shared" si="52"/>
        <v>262424594.33108667</v>
      </c>
      <c r="DI4" s="12">
        <f t="shared" si="53"/>
        <v>29841884.305506703</v>
      </c>
      <c r="DK4" s="5">
        <f t="shared" si="54"/>
        <v>61</v>
      </c>
      <c r="DL4" s="6">
        <v>0.13519999999999999</v>
      </c>
      <c r="DM4" s="7">
        <f t="shared" si="55"/>
        <v>423991835.14869565</v>
      </c>
      <c r="DN4" s="12">
        <f t="shared" si="56"/>
        <v>281111646.3358016</v>
      </c>
      <c r="DO4" s="12">
        <f t="shared" si="57"/>
        <v>32327430.729120981</v>
      </c>
      <c r="DQ4" s="5">
        <f t="shared" si="58"/>
        <v>60</v>
      </c>
      <c r="DR4" s="6">
        <v>0.13519999999999999</v>
      </c>
      <c r="DS4" s="7">
        <f t="shared" si="59"/>
        <v>277918088.06285787</v>
      </c>
      <c r="DT4" s="12">
        <f t="shared" si="60"/>
        <v>142187881.89079377</v>
      </c>
      <c r="DU4" s="12">
        <f t="shared" si="61"/>
        <v>16229828.00015473</v>
      </c>
      <c r="DW4" s="5">
        <f t="shared" si="62"/>
        <v>59</v>
      </c>
      <c r="DX4" s="6">
        <v>0.13519999999999999</v>
      </c>
      <c r="DY4" s="7">
        <f t="shared" si="63"/>
        <v>209591318.29778108</v>
      </c>
      <c r="DZ4" s="12">
        <f t="shared" si="64"/>
        <v>81138430.019584537</v>
      </c>
      <c r="EA4" s="12">
        <f t="shared" si="65"/>
        <v>9296114.5219859518</v>
      </c>
      <c r="EC4" s="5">
        <f t="shared" si="66"/>
        <v>58</v>
      </c>
      <c r="ED4" s="6">
        <v>0.13519999999999999</v>
      </c>
      <c r="EE4" s="7">
        <f t="shared" si="67"/>
        <v>195077548.67626676</v>
      </c>
      <c r="EF4" s="12">
        <f t="shared" si="68"/>
        <v>76751899.208009869</v>
      </c>
      <c r="EG4" s="12">
        <f t="shared" si="69"/>
        <v>9056038.9975079633</v>
      </c>
      <c r="EI4" s="5">
        <f t="shared" si="70"/>
        <v>57</v>
      </c>
      <c r="EJ4" s="6">
        <v>0.13519999999999999</v>
      </c>
      <c r="EK4" s="7">
        <f t="shared" si="71"/>
        <v>195077548.67626676</v>
      </c>
      <c r="EL4" s="12">
        <f t="shared" si="72"/>
        <v>109571717.33954717</v>
      </c>
      <c r="EM4" s="12">
        <f t="shared" si="73"/>
        <v>13396907.932381921</v>
      </c>
      <c r="EO4" s="5">
        <f t="shared" si="74"/>
        <v>56</v>
      </c>
      <c r="EP4" s="6">
        <v>0.13519999999999999</v>
      </c>
      <c r="EQ4" s="7">
        <f t="shared" si="75"/>
        <v>217866371.09254733</v>
      </c>
      <c r="ER4" s="12">
        <f t="shared" si="76"/>
        <v>50042049.318861023</v>
      </c>
      <c r="ES4" s="12">
        <f t="shared" si="77"/>
        <v>6204019.5208834354</v>
      </c>
      <c r="EU4" s="5">
        <f t="shared" si="78"/>
        <v>55</v>
      </c>
      <c r="EV4" s="6">
        <v>0.13519999999999999</v>
      </c>
      <c r="EW4" s="7">
        <f t="shared" si="79"/>
        <v>135276504.57308099</v>
      </c>
      <c r="EX4" s="12">
        <f t="shared" si="80"/>
        <v>39233856.648964718</v>
      </c>
      <c r="EY4" s="12">
        <f t="shared" si="81"/>
        <v>4914379.5200613309</v>
      </c>
      <c r="FA4" s="5">
        <f t="shared" si="82"/>
        <v>54</v>
      </c>
      <c r="FB4" s="6">
        <v>0.13519999999999999</v>
      </c>
      <c r="FC4" s="7">
        <f t="shared" si="83"/>
        <v>134818122.95503387</v>
      </c>
      <c r="FD4" s="12">
        <f t="shared" si="84"/>
        <v>44479465.216752008</v>
      </c>
      <c r="FE4" s="12">
        <f t="shared" si="85"/>
        <v>5666513.0365567552</v>
      </c>
      <c r="FG4" s="5">
        <f t="shared" si="86"/>
        <v>53</v>
      </c>
      <c r="FH4" s="6">
        <v>0.13519999999999999</v>
      </c>
      <c r="FI4" s="7">
        <f t="shared" si="87"/>
        <v>106457772.39026678</v>
      </c>
      <c r="FJ4" s="12">
        <f t="shared" si="88"/>
        <v>20189405.290104833</v>
      </c>
      <c r="FK4" s="12">
        <f t="shared" si="89"/>
        <v>2589314.7912205448</v>
      </c>
      <c r="FM4" s="5">
        <f t="shared" si="90"/>
        <v>52</v>
      </c>
      <c r="FN4" s="6">
        <v>0.13519999999999999</v>
      </c>
      <c r="FO4" s="7">
        <f t="shared" si="91"/>
        <v>116742814.33300444</v>
      </c>
      <c r="FP4" s="12">
        <f t="shared" si="92"/>
        <v>35441006.981992789</v>
      </c>
      <c r="FQ4" s="12">
        <f t="shared" si="93"/>
        <v>4605955.1815719344</v>
      </c>
      <c r="FS4" s="5">
        <f t="shared" si="94"/>
        <v>51</v>
      </c>
      <c r="FT4" s="6">
        <v>0.13519999999999999</v>
      </c>
      <c r="FU4" s="7">
        <f t="shared" si="95"/>
        <v>95214757.632333815</v>
      </c>
      <c r="FV4" s="12">
        <f t="shared" si="96"/>
        <v>18363289.781403817</v>
      </c>
      <c r="FW4" s="12">
        <f t="shared" si="97"/>
        <v>2425766.7463763827</v>
      </c>
      <c r="FY4" s="5">
        <f t="shared" si="98"/>
        <v>50</v>
      </c>
      <c r="FZ4" s="6">
        <v>0.13519999999999999</v>
      </c>
      <c r="GA4" s="7">
        <f t="shared" si="99"/>
        <v>81785567.456050336</v>
      </c>
      <c r="GB4" s="12">
        <f t="shared" si="100"/>
        <v>8492275.446851464</v>
      </c>
      <c r="GC4" s="12">
        <f t="shared" si="101"/>
        <v>1132710.0067621097</v>
      </c>
      <c r="GE4" s="5">
        <f t="shared" si="102"/>
        <v>49</v>
      </c>
      <c r="GF4" s="6">
        <v>0.13519999999999999</v>
      </c>
      <c r="GG4" s="7">
        <f t="shared" si="103"/>
        <v>72762960.37015155</v>
      </c>
      <c r="GH4" s="12">
        <f t="shared" si="104"/>
        <v>3720511.8375460189</v>
      </c>
      <c r="GI4" s="12">
        <f t="shared" si="105"/>
        <v>505789.58444041194</v>
      </c>
      <c r="GK4" s="5">
        <f t="shared" si="106"/>
        <v>48</v>
      </c>
      <c r="GL4" s="6">
        <v>0.13519999999999999</v>
      </c>
      <c r="GM4" s="7">
        <f t="shared" si="107"/>
        <v>80820793.480119452</v>
      </c>
      <c r="GN4" s="12">
        <f t="shared" si="108"/>
        <v>17037033.359398156</v>
      </c>
      <c r="GO4" s="12">
        <f t="shared" si="109"/>
        <v>2396237.9551813444</v>
      </c>
      <c r="GQ4" s="5">
        <f t="shared" si="110"/>
        <v>47</v>
      </c>
      <c r="GR4" s="6">
        <v>0.13519999999999999</v>
      </c>
      <c r="GS4" s="7">
        <f t="shared" si="111"/>
        <v>65283354.99201896</v>
      </c>
      <c r="GT4" s="12">
        <f t="shared" si="112"/>
        <v>6272912.3587342706</v>
      </c>
      <c r="GU4" s="12">
        <f t="shared" si="113"/>
        <v>914457.80294139183</v>
      </c>
      <c r="GW4" s="5">
        <f t="shared" si="114"/>
        <v>46</v>
      </c>
      <c r="GX4" s="6">
        <v>0.13519999999999999</v>
      </c>
      <c r="GY4" s="7">
        <f t="shared" si="115"/>
        <v>58914678.270931244</v>
      </c>
      <c r="GZ4" s="12">
        <f t="shared" si="116"/>
        <v>4555053.7317533251</v>
      </c>
      <c r="HA4" s="12">
        <f t="shared" si="117"/>
        <v>693239.93591895548</v>
      </c>
      <c r="HC4" s="5">
        <f t="shared" si="118"/>
        <v>45</v>
      </c>
      <c r="HD4" s="6">
        <v>0.13519999999999999</v>
      </c>
      <c r="HE4" s="7">
        <f t="shared" si="119"/>
        <v>64205185.561171815</v>
      </c>
      <c r="HF4" s="12">
        <f t="shared" si="120"/>
        <v>15419028.180633733</v>
      </c>
      <c r="HG4" s="12">
        <f t="shared" si="121"/>
        <v>2491660.5329603576</v>
      </c>
      <c r="HI4" s="5">
        <f t="shared" si="122"/>
        <v>44</v>
      </c>
      <c r="HJ4" s="6">
        <v>0.13519999999999999</v>
      </c>
      <c r="HK4" s="7">
        <f t="shared" si="123"/>
        <v>61998054.809938014</v>
      </c>
      <c r="HL4" s="12">
        <f t="shared" si="124"/>
        <v>18662146.346036576</v>
      </c>
      <c r="HM4" s="12">
        <f t="shared" si="125"/>
        <v>3175299.785274439</v>
      </c>
      <c r="HO4" s="5">
        <f t="shared" si="126"/>
        <v>43</v>
      </c>
      <c r="HP4" s="6">
        <v>0.13519999999999999</v>
      </c>
      <c r="HQ4" s="7">
        <f t="shared" si="127"/>
        <v>54279508.676184587</v>
      </c>
      <c r="HR4" s="12">
        <f t="shared" si="128"/>
        <v>14772512.845514329</v>
      </c>
      <c r="HS4" s="12">
        <f t="shared" si="129"/>
        <v>2595591.0581176104</v>
      </c>
      <c r="HU4" s="5">
        <f t="shared" si="130"/>
        <v>42</v>
      </c>
      <c r="HV4" s="6">
        <v>0.13519999999999999</v>
      </c>
      <c r="HW4" s="7">
        <f t="shared" si="131"/>
        <v>45705211.077959411</v>
      </c>
      <c r="HX4" s="12">
        <f t="shared" si="132"/>
        <v>9638951.7455162983</v>
      </c>
      <c r="HY4" s="12">
        <f t="shared" si="133"/>
        <v>1755413.6713991105</v>
      </c>
      <c r="IA4" s="5">
        <f t="shared" si="134"/>
        <v>41</v>
      </c>
      <c r="IB4" s="6">
        <v>0.13519999999999999</v>
      </c>
      <c r="IC4" s="7">
        <f t="shared" si="135"/>
        <v>53337858.650903717</v>
      </c>
      <c r="ID4" s="12">
        <f t="shared" si="136"/>
        <v>22533185.680201266</v>
      </c>
      <c r="IE4" s="12">
        <f t="shared" si="137"/>
        <v>4488989.4350851541</v>
      </c>
      <c r="IG4" s="5">
        <f t="shared" si="138"/>
        <v>40</v>
      </c>
      <c r="IH4" s="6">
        <v>0.13519999999999999</v>
      </c>
      <c r="II4" s="7">
        <f t="shared" si="139"/>
        <v>71980915.858169645</v>
      </c>
      <c r="IJ4" s="12">
        <f t="shared" si="140"/>
        <v>46673931.474115841</v>
      </c>
      <c r="IK4" s="12">
        <f t="shared" si="141"/>
        <v>10395662.672931461</v>
      </c>
      <c r="IM4" s="5">
        <f t="shared" si="142"/>
        <v>39</v>
      </c>
      <c r="IN4" s="6">
        <v>0.13519999999999999</v>
      </c>
      <c r="IO4" s="7">
        <f t="shared" si="143"/>
        <v>52540814.495014362</v>
      </c>
      <c r="IP4" s="12">
        <f t="shared" si="144"/>
        <v>30673462.99868257</v>
      </c>
      <c r="IQ4" s="12">
        <f t="shared" si="145"/>
        <v>7290841.7668169383</v>
      </c>
      <c r="IS4" s="5">
        <f t="shared" si="146"/>
        <v>38</v>
      </c>
      <c r="IT4" s="6">
        <v>0.13519999999999999</v>
      </c>
      <c r="IU4" s="7">
        <f t="shared" si="147"/>
        <v>42429794.472271949</v>
      </c>
      <c r="IV4" s="12">
        <f t="shared" si="148"/>
        <v>23162002.927356362</v>
      </c>
      <c r="IW4" s="12">
        <f t="shared" si="149"/>
        <v>5792580.1195743233</v>
      </c>
      <c r="IY4" s="5">
        <f t="shared" si="150"/>
        <v>37</v>
      </c>
      <c r="IZ4" s="6">
        <v>0.13519999999999999</v>
      </c>
      <c r="JA4" s="7">
        <f t="shared" si="151"/>
        <v>45613625.534586057</v>
      </c>
      <c r="JB4" s="12">
        <f t="shared" si="152"/>
        <v>29220080.630904831</v>
      </c>
      <c r="JC4" s="12">
        <f t="shared" si="153"/>
        <v>7807311.3401030796</v>
      </c>
      <c r="JE4" s="5">
        <f t="shared" si="154"/>
        <v>36</v>
      </c>
      <c r="JF4" s="6">
        <v>0.13519999999999999</v>
      </c>
      <c r="JG4" s="7">
        <f t="shared" si="155"/>
        <v>42825674.147578701</v>
      </c>
      <c r="JH4" s="12">
        <f t="shared" si="156"/>
        <v>29234993.896367423</v>
      </c>
      <c r="JI4" s="12">
        <f t="shared" si="157"/>
        <v>8536184.2846230902</v>
      </c>
      <c r="JK4" s="5">
        <f t="shared" si="158"/>
        <v>35</v>
      </c>
      <c r="JL4" s="6">
        <v>0.13519999999999999</v>
      </c>
      <c r="JM4" s="7">
        <f t="shared" si="159"/>
        <v>36133710.890633389</v>
      </c>
      <c r="JN4" s="12">
        <f t="shared" si="160"/>
        <v>25289947.299732551</v>
      </c>
      <c r="JO4" s="12">
        <f t="shared" si="161"/>
        <v>8411386.565772295</v>
      </c>
      <c r="JQ4" s="5">
        <f t="shared" si="162"/>
        <v>34</v>
      </c>
      <c r="JR4" s="6">
        <v>0.13519999999999999</v>
      </c>
      <c r="JS4" s="7">
        <f t="shared" si="163"/>
        <v>27428048.345706232</v>
      </c>
      <c r="JT4" s="12">
        <f t="shared" si="164"/>
        <v>18636807.316097759</v>
      </c>
      <c r="JU4" s="12">
        <f t="shared" si="165"/>
        <v>6931557.6382141672</v>
      </c>
      <c r="JW4" s="5">
        <f t="shared" si="166"/>
        <v>33</v>
      </c>
      <c r="JX4" s="6">
        <v>0.13519999999999999</v>
      </c>
      <c r="JY4" s="7">
        <f t="shared" si="167"/>
        <v>28780743.279859617</v>
      </c>
      <c r="JZ4" s="12">
        <f t="shared" si="168"/>
        <v>21456944.049078684</v>
      </c>
      <c r="KA4" s="12">
        <f t="shared" si="169"/>
        <v>8650070.2125041466</v>
      </c>
      <c r="KC4" s="5">
        <f t="shared" si="170"/>
        <v>32</v>
      </c>
      <c r="KD4" s="6">
        <v>0.13519999999999999</v>
      </c>
      <c r="KE4" s="7">
        <f t="shared" si="171"/>
        <v>23900301.677345652</v>
      </c>
      <c r="KF4" s="12">
        <f t="shared" si="172"/>
        <v>17512588.166247707</v>
      </c>
      <c r="KG4" s="12">
        <f t="shared" si="173"/>
        <v>7321992.1794961682</v>
      </c>
      <c r="KI4" s="5">
        <f t="shared" si="174"/>
        <v>31</v>
      </c>
      <c r="KJ4" s="6">
        <v>0.13519999999999999</v>
      </c>
      <c r="KK4" s="7">
        <f t="shared" si="175"/>
        <v>19535966.713540658</v>
      </c>
      <c r="KL4" s="12">
        <f t="shared" si="176"/>
        <v>13989482.030099753</v>
      </c>
      <c r="KM4" s="12">
        <f t="shared" si="177"/>
        <v>6094188.5927733239</v>
      </c>
      <c r="KO4" s="5">
        <f t="shared" si="178"/>
        <v>30</v>
      </c>
      <c r="KP4" s="6">
        <v>0.13519999999999999</v>
      </c>
      <c r="KQ4" s="7">
        <f t="shared" si="179"/>
        <v>18404113.719774514</v>
      </c>
      <c r="KR4" s="12">
        <f t="shared" si="180"/>
        <v>13574257.292048575</v>
      </c>
      <c r="KS4" s="12">
        <f t="shared" si="181"/>
        <v>6122215.4290904626</v>
      </c>
      <c r="KU4" s="5">
        <f t="shared" si="182"/>
        <v>29</v>
      </c>
      <c r="KV4" s="6">
        <v>0.13519999999999999</v>
      </c>
      <c r="KW4" s="7">
        <f t="shared" si="183"/>
        <v>14023250.319852581</v>
      </c>
      <c r="KX4" s="12">
        <f t="shared" si="184"/>
        <v>9776382.8405969664</v>
      </c>
      <c r="KY4" s="12">
        <f t="shared" si="185"/>
        <v>4580668.1002130145</v>
      </c>
      <c r="LA4" s="5">
        <f t="shared" si="186"/>
        <v>28</v>
      </c>
      <c r="LB4" s="6">
        <v>0.13519999999999999</v>
      </c>
      <c r="LC4" s="7">
        <f t="shared" si="187"/>
        <v>11834965.245887907</v>
      </c>
      <c r="LD4" s="12">
        <f t="shared" si="188"/>
        <v>8038840.1031159041</v>
      </c>
      <c r="LE4" s="12">
        <f t="shared" si="189"/>
        <v>3821538.5842203549</v>
      </c>
      <c r="LG4" s="5">
        <f t="shared" si="190"/>
        <v>27</v>
      </c>
      <c r="LH4" s="6">
        <v>0.13519999999999999</v>
      </c>
      <c r="LI4" s="7">
        <f t="shared" si="191"/>
        <v>11185110.335401101</v>
      </c>
      <c r="LJ4" s="12">
        <f t="shared" si="192"/>
        <v>7864708.5352362841</v>
      </c>
      <c r="LK4" s="12">
        <f t="shared" si="193"/>
        <v>3890057.8734538811</v>
      </c>
      <c r="LM4" s="5">
        <f t="shared" si="194"/>
        <v>26</v>
      </c>
      <c r="LN4" s="6">
        <v>0.13519999999999999</v>
      </c>
      <c r="LO4" s="7">
        <f t="shared" si="195"/>
        <v>9597657.7444663625</v>
      </c>
      <c r="LP4" s="12">
        <f t="shared" si="196"/>
        <v>6715210.6500312556</v>
      </c>
      <c r="LQ4" s="12">
        <f t="shared" si="197"/>
        <v>3476512.9778159042</v>
      </c>
      <c r="LS4" s="5">
        <f t="shared" si="198"/>
        <v>25</v>
      </c>
      <c r="LT4" s="6">
        <v>0.13519999999999999</v>
      </c>
      <c r="LU4" s="7">
        <f t="shared" si="199"/>
        <v>7299709.2671633447</v>
      </c>
      <c r="LV4" s="12">
        <f t="shared" si="200"/>
        <v>4800273.7256737249</v>
      </c>
      <c r="LW4" s="12">
        <f t="shared" si="201"/>
        <v>2614420.8718122425</v>
      </c>
      <c r="LY4" s="5">
        <f t="shared" si="202"/>
        <v>24</v>
      </c>
      <c r="LZ4" s="6">
        <v>0.13519999999999999</v>
      </c>
      <c r="MA4" s="7">
        <f t="shared" si="203"/>
        <v>7530131.2844680697</v>
      </c>
      <c r="MB4" s="12">
        <f t="shared" si="204"/>
        <v>5401762.2561006881</v>
      </c>
      <c r="MC4" s="12">
        <f t="shared" si="205"/>
        <v>3108283.3139723344</v>
      </c>
      <c r="ME4" s="5">
        <f t="shared" si="206"/>
        <v>23</v>
      </c>
      <c r="MF4" s="6">
        <v>0.13519999999999999</v>
      </c>
      <c r="MG4" s="7">
        <f t="shared" si="207"/>
        <v>5782178.6719404655</v>
      </c>
      <c r="MH4" s="12">
        <f t="shared" si="208"/>
        <v>3887416.5135434056</v>
      </c>
      <c r="MI4" s="12">
        <f t="shared" si="209"/>
        <v>2295064.1278080349</v>
      </c>
      <c r="MK4" s="5">
        <f t="shared" si="210"/>
        <v>22</v>
      </c>
      <c r="ML4" s="6">
        <v>0.13519999999999999</v>
      </c>
      <c r="MM4" s="7">
        <f t="shared" si="211"/>
        <v>5379271.2549450789</v>
      </c>
      <c r="MN4" s="12">
        <f t="shared" si="212"/>
        <v>3699376.9644186418</v>
      </c>
      <c r="MO4" s="12">
        <f t="shared" si="213"/>
        <v>2255216.2106315871</v>
      </c>
      <c r="MQ4" s="5">
        <f t="shared" si="214"/>
        <v>21</v>
      </c>
      <c r="MR4" s="6">
        <v>0.13519999999999999</v>
      </c>
      <c r="MS4" s="7">
        <f t="shared" si="215"/>
        <v>4891580.6628581248</v>
      </c>
      <c r="MT4" s="12">
        <f t="shared" si="216"/>
        <v>3382432.9940567808</v>
      </c>
      <c r="MU4" s="12">
        <f t="shared" si="217"/>
        <v>2114056.7713670777</v>
      </c>
      <c r="MW4" s="5">
        <f t="shared" si="218"/>
        <v>20</v>
      </c>
      <c r="MX4" s="6">
        <v>0.13519999999999999</v>
      </c>
      <c r="MY4" s="7">
        <f t="shared" si="219"/>
        <v>4827376.5546808662</v>
      </c>
      <c r="MZ4" s="12">
        <f t="shared" si="220"/>
        <v>3473998.4912737035</v>
      </c>
      <c r="NA4" s="12">
        <f t="shared" si="221"/>
        <v>2232177.2484072815</v>
      </c>
      <c r="NC4" s="5">
        <f t="shared" si="222"/>
        <v>19</v>
      </c>
      <c r="ND4" s="6">
        <v>0.13519999999999999</v>
      </c>
      <c r="NE4" s="7">
        <f t="shared" si="223"/>
        <v>3518496.0311085046</v>
      </c>
      <c r="NF4" s="12">
        <f t="shared" si="224"/>
        <v>2288730.3596784356</v>
      </c>
      <c r="NG4" s="12">
        <f t="shared" si="225"/>
        <v>1510713.1086986375</v>
      </c>
      <c r="NI4" s="5">
        <f t="shared" si="226"/>
        <v>18</v>
      </c>
      <c r="NJ4" s="6">
        <v>0.13519999999999999</v>
      </c>
      <c r="NK4" s="7">
        <f t="shared" si="227"/>
        <v>2868027.4136847937</v>
      </c>
      <c r="NL4" s="12">
        <f t="shared" si="228"/>
        <v>1756446.7368053831</v>
      </c>
      <c r="NM4" s="12">
        <f t="shared" si="229"/>
        <v>1194662.5105838696</v>
      </c>
      <c r="NO4" s="5">
        <f t="shared" si="230"/>
        <v>17</v>
      </c>
      <c r="NP4" s="6">
        <v>0.13519999999999999</v>
      </c>
      <c r="NQ4" s="7">
        <f t="shared" si="231"/>
        <v>2154791.4452928575</v>
      </c>
      <c r="NR4" s="12">
        <f t="shared" si="232"/>
        <v>1139063.0663875721</v>
      </c>
      <c r="NS4" s="12">
        <f t="shared" si="233"/>
        <v>786917.48973234685</v>
      </c>
      <c r="NU4" s="5">
        <f t="shared" si="234"/>
        <v>16</v>
      </c>
      <c r="NV4" s="6">
        <v>0.13519999999999999</v>
      </c>
      <c r="NW4" s="7">
        <f t="shared" si="235"/>
        <v>1678971.0497840566</v>
      </c>
      <c r="NX4" s="12">
        <f t="shared" si="236"/>
        <v>764764.70036181808</v>
      </c>
      <c r="NY4" s="12">
        <f t="shared" si="237"/>
        <v>537162.23032818071</v>
      </c>
      <c r="OA4" s="5">
        <f t="shared" si="238"/>
        <v>15</v>
      </c>
      <c r="OB4" s="6">
        <v>0.13519999999999999</v>
      </c>
      <c r="OC4" s="7">
        <f t="shared" si="239"/>
        <v>1388841.9635900874</v>
      </c>
      <c r="OD4" s="12">
        <f t="shared" si="240"/>
        <v>565987.58586251445</v>
      </c>
      <c r="OE4" s="12">
        <f t="shared" si="241"/>
        <v>408431.67843838152</v>
      </c>
      <c r="OG4" s="5">
        <f t="shared" si="242"/>
        <v>14</v>
      </c>
      <c r="OH4" s="6">
        <v>0.13519999999999999</v>
      </c>
      <c r="OI4" s="7">
        <f t="shared" si="243"/>
        <v>1526703.2687590276</v>
      </c>
      <c r="OJ4" s="12">
        <f t="shared" si="244"/>
        <v>796879.96756434208</v>
      </c>
      <c r="OK4" s="12">
        <f t="shared" si="245"/>
        <v>596511.9201786808</v>
      </c>
      <c r="OM4" s="5">
        <f t="shared" si="246"/>
        <v>13</v>
      </c>
      <c r="ON4" s="6">
        <v>0.13519999999999999</v>
      </c>
      <c r="OO4" s="7">
        <f t="shared" si="247"/>
        <v>1731937.9112410974</v>
      </c>
      <c r="OP4" s="12">
        <f t="shared" si="248"/>
        <v>1076104.1078121192</v>
      </c>
      <c r="OQ4" s="12">
        <f t="shared" si="249"/>
        <v>814728.5243143962</v>
      </c>
      <c r="OS4" s="5">
        <f t="shared" si="250"/>
        <v>12</v>
      </c>
      <c r="OT4" s="6">
        <v>0.13519999999999999</v>
      </c>
      <c r="OU4" s="7">
        <f t="shared" si="251"/>
        <v>2219579.5351032908</v>
      </c>
      <c r="OV4" s="12">
        <f t="shared" si="252"/>
        <v>1647700.5849904739</v>
      </c>
      <c r="OW4" s="12">
        <f t="shared" si="253"/>
        <v>1279891.9111679795</v>
      </c>
      <c r="OY4" s="5">
        <f t="shared" si="254"/>
        <v>11</v>
      </c>
      <c r="OZ4" s="6">
        <v>0.13519999999999999</v>
      </c>
      <c r="PA4" s="7">
        <f t="shared" si="255"/>
        <v>1729183.1840941811</v>
      </c>
      <c r="PB4" s="12">
        <f t="shared" si="256"/>
        <v>1226814.5640449636</v>
      </c>
      <c r="PC4" s="12">
        <f t="shared" si="257"/>
        <v>971314.7337553961</v>
      </c>
      <c r="PE4" s="5">
        <f t="shared" si="258"/>
        <v>10</v>
      </c>
      <c r="PF4" s="6">
        <v>0.13519999999999999</v>
      </c>
      <c r="PG4" s="7">
        <f t="shared" si="259"/>
        <v>1561480.2095847756</v>
      </c>
      <c r="PH4" s="12">
        <f t="shared" si="260"/>
        <v>1149848.4249736685</v>
      </c>
      <c r="PI4" s="12">
        <f t="shared" si="261"/>
        <v>937413.83506249497</v>
      </c>
      <c r="PK4" s="5">
        <f t="shared" si="262"/>
        <v>9</v>
      </c>
      <c r="PL4" s="6">
        <v>0.13519999999999999</v>
      </c>
      <c r="PM4" s="7">
        <f t="shared" si="263"/>
        <v>1489535.6382569643</v>
      </c>
      <c r="PN4" s="12">
        <f t="shared" si="264"/>
        <v>1155921.3833733464</v>
      </c>
      <c r="PO4" s="12">
        <f t="shared" si="265"/>
        <v>979921.0414120222</v>
      </c>
      <c r="PQ4" s="5">
        <f t="shared" si="266"/>
        <v>8</v>
      </c>
      <c r="PR4" s="6">
        <v>0.13519999999999999</v>
      </c>
      <c r="PS4" s="7">
        <f t="shared" si="267"/>
        <v>1288414.1841163954</v>
      </c>
      <c r="PT4" s="12">
        <f t="shared" si="268"/>
        <v>1016200.0467490146</v>
      </c>
      <c r="PU4" s="12">
        <f t="shared" si="269"/>
        <v>879354.76266159036</v>
      </c>
      <c r="PW4" s="5">
        <f t="shared" si="270"/>
        <v>7</v>
      </c>
      <c r="PX4" s="6">
        <v>0.13519999999999999</v>
      </c>
      <c r="PY4" s="7">
        <f t="shared" si="271"/>
        <v>1221477.2318130408</v>
      </c>
      <c r="PZ4" s="12">
        <f t="shared" si="272"/>
        <v>1012178.3536524866</v>
      </c>
      <c r="QA4" s="12">
        <f t="shared" si="273"/>
        <v>913797.36625255272</v>
      </c>
      <c r="QC4" s="5">
        <f t="shared" si="274"/>
        <v>6</v>
      </c>
      <c r="QD4" s="6">
        <v>0.13519999999999999</v>
      </c>
      <c r="QE4" s="7">
        <f t="shared" si="275"/>
        <v>1925102.0201939174</v>
      </c>
      <c r="QF4" s="12">
        <f t="shared" si="276"/>
        <v>1774604.7983013249</v>
      </c>
      <c r="QG4" s="12">
        <f t="shared" si="277"/>
        <v>1601837.3301857789</v>
      </c>
      <c r="QI4" s="5">
        <f t="shared" si="278"/>
        <v>5</v>
      </c>
      <c r="QJ4" s="6">
        <v>0.13519999999999999</v>
      </c>
      <c r="QK4" s="7">
        <f t="shared" si="279"/>
        <v>1528586.6445878334</v>
      </c>
      <c r="QL4" s="12">
        <f t="shared" si="280"/>
        <v>1426707.4383307558</v>
      </c>
      <c r="QM4" s="12">
        <f t="shared" si="281"/>
        <v>1321623.8080745931</v>
      </c>
      <c r="QO4" s="5">
        <f t="shared" si="282"/>
        <v>4</v>
      </c>
      <c r="QP4" s="6">
        <v>0.13519999999999999</v>
      </c>
      <c r="QQ4" s="7">
        <f>(QQ5)*(1+QP4)</f>
        <v>1331289.5354361897</v>
      </c>
      <c r="QR4" s="12">
        <f t="shared" si="283"/>
        <v>1270439.59585401</v>
      </c>
      <c r="QS4" s="12">
        <f>QR4*((VLOOKUP(QO$91, $A$138:$E$227, 5, FALSE)) / VLOOKUP((QO$91+QO5), $A$138:$E$227, 5, FALSE))</f>
        <v>1196070.4659696543</v>
      </c>
    </row>
    <row r="5" spans="3:461">
      <c r="C5">
        <v>86</v>
      </c>
      <c r="D5" s="6">
        <v>0.32150000000000001</v>
      </c>
      <c r="E5" s="12">
        <f t="shared" ref="E5:E67" si="286">(E6)*(1+D5)-(((VLOOKUP((C$91+C6),$A$138:$E$227,5,FALSE))/(VLOOKUP(C$91,$A$138:$E$227,5,FALSE)))*(IF(C5&lt;=$D$125,$B$125,$C$125)))</f>
        <v>440130887.87047935</v>
      </c>
      <c r="F5" s="12">
        <f t="shared" si="0"/>
        <v>33065243.877711017</v>
      </c>
      <c r="G5">
        <v>85</v>
      </c>
      <c r="H5" s="6">
        <v>0.32150000000000001</v>
      </c>
      <c r="I5" s="12">
        <f t="shared" si="1"/>
        <v>-61169979.954117112</v>
      </c>
      <c r="J5" s="12">
        <f t="shared" si="2"/>
        <v>-4542325.2441176083</v>
      </c>
      <c r="K5">
        <v>84</v>
      </c>
      <c r="L5" s="6">
        <v>0.32150000000000001</v>
      </c>
      <c r="M5" s="12">
        <f t="shared" si="3"/>
        <v>129007947.89617747</v>
      </c>
      <c r="N5" s="12">
        <f t="shared" si="4"/>
        <v>9579798.1111022886</v>
      </c>
      <c r="O5">
        <v>83</v>
      </c>
      <c r="P5" s="6">
        <v>0.32150000000000001</v>
      </c>
      <c r="Q5" s="12">
        <f t="shared" si="5"/>
        <v>600989092.54506195</v>
      </c>
      <c r="R5" s="12">
        <f t="shared" si="6"/>
        <v>41496120.251287498</v>
      </c>
      <c r="S5">
        <v>82</v>
      </c>
      <c r="T5" s="6">
        <v>0.32150000000000001</v>
      </c>
      <c r="U5" s="12">
        <f t="shared" si="7"/>
        <v>2064690978.2804282</v>
      </c>
      <c r="V5" s="12">
        <f t="shared" si="8"/>
        <v>128213830.94237505</v>
      </c>
      <c r="W5">
        <v>81</v>
      </c>
      <c r="X5" s="6">
        <v>0.32150000000000001</v>
      </c>
      <c r="Y5" s="12">
        <f t="shared" si="9"/>
        <v>2337775201.0929227</v>
      </c>
      <c r="Z5" s="12">
        <f t="shared" si="10"/>
        <v>130959267.38795686</v>
      </c>
      <c r="AA5">
        <v>80</v>
      </c>
      <c r="AB5" s="6">
        <v>0.32150000000000001</v>
      </c>
      <c r="AC5" s="12">
        <f t="shared" si="11"/>
        <v>1201151218.8000205</v>
      </c>
      <c r="AD5" s="12">
        <f t="shared" si="12"/>
        <v>68851815.564357609</v>
      </c>
      <c r="AE5">
        <v>79</v>
      </c>
      <c r="AF5" s="6">
        <v>0.32150000000000001</v>
      </c>
      <c r="AG5" s="12">
        <f t="shared" si="13"/>
        <v>1348469754.5971062</v>
      </c>
      <c r="AH5" s="12">
        <f t="shared" si="14"/>
        <v>79638651.478724346</v>
      </c>
      <c r="AI5">
        <v>78</v>
      </c>
      <c r="AJ5" s="6">
        <v>0.32150000000000001</v>
      </c>
      <c r="AK5" s="12">
        <f t="shared" si="15"/>
        <v>618866761.88015652</v>
      </c>
      <c r="AL5" s="12">
        <f t="shared" si="16"/>
        <v>37086856.496205315</v>
      </c>
      <c r="AM5">
        <v>77</v>
      </c>
      <c r="AN5" s="6">
        <v>0.32150000000000001</v>
      </c>
      <c r="AO5" s="12">
        <f t="shared" si="17"/>
        <v>285058314.23541677</v>
      </c>
      <c r="AP5" s="12">
        <f t="shared" si="18"/>
        <v>17454065.618896022</v>
      </c>
      <c r="AQ5">
        <v>76</v>
      </c>
      <c r="AR5" s="6">
        <v>0.32150000000000001</v>
      </c>
      <c r="AS5" s="12">
        <f t="shared" si="19"/>
        <v>1094243665.1150663</v>
      </c>
      <c r="AT5" s="12">
        <f t="shared" si="20"/>
        <v>67475508.270948157</v>
      </c>
      <c r="AU5">
        <v>75</v>
      </c>
      <c r="AV5" s="6">
        <v>0.32150000000000001</v>
      </c>
      <c r="AW5" s="12">
        <f t="shared" si="21"/>
        <v>691118576.53303695</v>
      </c>
      <c r="AX5" s="12">
        <f t="shared" si="22"/>
        <v>42016936.214445531</v>
      </c>
      <c r="AY5">
        <v>74</v>
      </c>
      <c r="AZ5" s="6">
        <v>0.32150000000000001</v>
      </c>
      <c r="BA5" s="12">
        <f t="shared" si="23"/>
        <v>768153680.81014872</v>
      </c>
      <c r="BB5" s="12">
        <f t="shared" si="24"/>
        <v>46366754.226424649</v>
      </c>
      <c r="BC5">
        <v>73</v>
      </c>
      <c r="BD5" s="6">
        <v>0.32150000000000001</v>
      </c>
      <c r="BE5" s="12">
        <f t="shared" si="25"/>
        <v>1032290813.5280101</v>
      </c>
      <c r="BF5" s="12">
        <f t="shared" si="26"/>
        <v>63206967.477613963</v>
      </c>
      <c r="BG5">
        <v>72</v>
      </c>
      <c r="BH5" s="6">
        <v>0.32150000000000001</v>
      </c>
      <c r="BI5" s="12">
        <f t="shared" si="27"/>
        <v>1421814917.7378268</v>
      </c>
      <c r="BJ5" s="12">
        <f t="shared" si="28"/>
        <v>96936313.220791563</v>
      </c>
      <c r="BK5">
        <v>71</v>
      </c>
      <c r="BL5" s="6">
        <v>0.32150000000000001</v>
      </c>
      <c r="BM5" s="12">
        <f t="shared" si="29"/>
        <v>1185641336.1939957</v>
      </c>
      <c r="BN5" s="12">
        <f t="shared" si="30"/>
        <v>87012934.608643934</v>
      </c>
      <c r="BO5">
        <v>70</v>
      </c>
      <c r="BP5" s="6">
        <v>0.32150000000000001</v>
      </c>
      <c r="BQ5" s="12">
        <f t="shared" si="31"/>
        <v>903908488.01290643</v>
      </c>
      <c r="BR5" s="12">
        <f t="shared" si="32"/>
        <v>68299494.925415024</v>
      </c>
      <c r="BS5">
        <v>69</v>
      </c>
      <c r="BT5" s="6">
        <v>0.32150000000000001</v>
      </c>
      <c r="BU5" s="12">
        <f t="shared" si="33"/>
        <v>739562068.95037425</v>
      </c>
      <c r="BV5" s="12">
        <f t="shared" si="34"/>
        <v>57166079.67394764</v>
      </c>
      <c r="BW5">
        <v>68</v>
      </c>
      <c r="BX5" s="6">
        <v>0.32150000000000001</v>
      </c>
      <c r="BY5" s="12">
        <f t="shared" si="35"/>
        <v>480099119.63736266</v>
      </c>
      <c r="BZ5" s="12">
        <f t="shared" si="36"/>
        <v>37944259.064616986</v>
      </c>
      <c r="CA5">
        <v>67</v>
      </c>
      <c r="CB5" s="6">
        <v>0.32150000000000001</v>
      </c>
      <c r="CC5" s="12">
        <f t="shared" si="37"/>
        <v>641470170.18406069</v>
      </c>
      <c r="CD5" s="12">
        <f t="shared" si="38"/>
        <v>59890605.606033109</v>
      </c>
      <c r="CE5">
        <v>66</v>
      </c>
      <c r="CF5" s="6">
        <v>0.32150000000000001</v>
      </c>
      <c r="CG5" s="12">
        <f t="shared" si="39"/>
        <v>645758182.67126954</v>
      </c>
      <c r="CH5" s="12">
        <f t="shared" si="40"/>
        <v>66460261.113900855</v>
      </c>
      <c r="CI5">
        <v>65</v>
      </c>
      <c r="CJ5" s="6">
        <v>0.32150000000000001</v>
      </c>
      <c r="CK5" s="12">
        <f t="shared" si="284"/>
        <v>623556861.20731747</v>
      </c>
      <c r="CL5" s="12">
        <f t="shared" si="285"/>
        <v>64987687.462982543</v>
      </c>
      <c r="CM5" s="5">
        <v>64</v>
      </c>
      <c r="CN5" s="6">
        <v>0.32150000000000001</v>
      </c>
      <c r="CO5" s="7">
        <f t="shared" si="41"/>
        <v>705297337.86436677</v>
      </c>
      <c r="CP5" s="12">
        <f t="shared" si="42"/>
        <v>511276628.52932757</v>
      </c>
      <c r="CQ5" s="12">
        <f t="shared" si="43"/>
        <v>52175615.643734574</v>
      </c>
      <c r="CR5" s="8"/>
      <c r="CS5" s="5">
        <v>63</v>
      </c>
      <c r="CT5" s="6">
        <v>0.32150000000000001</v>
      </c>
      <c r="CU5" s="7">
        <f t="shared" si="44"/>
        <v>539176926.73676836</v>
      </c>
      <c r="CV5" s="12">
        <f t="shared" si="45"/>
        <v>373554303.4296146</v>
      </c>
      <c r="CW5" s="12">
        <f t="shared" si="46"/>
        <v>41203227.840508118</v>
      </c>
      <c r="CY5" s="5">
        <v>62</v>
      </c>
      <c r="CZ5" s="6">
        <v>0.32150000000000001</v>
      </c>
      <c r="DA5" s="7">
        <f t="shared" si="47"/>
        <v>435945121.8764295</v>
      </c>
      <c r="DB5" s="12">
        <f t="shared" si="48"/>
        <v>288038434.99018997</v>
      </c>
      <c r="DC5" s="12">
        <f t="shared" si="49"/>
        <v>33146684.589369614</v>
      </c>
      <c r="DE5" s="5">
        <f t="shared" si="50"/>
        <v>61</v>
      </c>
      <c r="DF5" s="6">
        <v>0.32150000000000001</v>
      </c>
      <c r="DG5" s="7">
        <f t="shared" si="51"/>
        <v>368975981.27501452</v>
      </c>
      <c r="DH5" s="12">
        <f t="shared" si="52"/>
        <v>231402756.66726625</v>
      </c>
      <c r="DI5" s="12">
        <f t="shared" si="53"/>
        <v>26729691.364205673</v>
      </c>
      <c r="DK5" s="5">
        <f t="shared" si="54"/>
        <v>60</v>
      </c>
      <c r="DL5" s="6">
        <v>0.32150000000000001</v>
      </c>
      <c r="DM5" s="7">
        <f t="shared" si="55"/>
        <v>373495274.09152192</v>
      </c>
      <c r="DN5" s="12">
        <f t="shared" si="56"/>
        <v>247861627.20071805</v>
      </c>
      <c r="DO5" s="12">
        <f t="shared" si="57"/>
        <v>28953785.703054175</v>
      </c>
      <c r="DQ5" s="5">
        <f t="shared" si="58"/>
        <v>59</v>
      </c>
      <c r="DR5" s="6">
        <v>0.32150000000000001</v>
      </c>
      <c r="DS5" s="7">
        <f t="shared" si="59"/>
        <v>244818611.75375077</v>
      </c>
      <c r="DT5" s="12">
        <f t="shared" si="60"/>
        <v>125485120.55768667</v>
      </c>
      <c r="DU5" s="12">
        <f t="shared" si="61"/>
        <v>14549473.331988161</v>
      </c>
      <c r="DW5" s="5">
        <f t="shared" si="62"/>
        <v>58</v>
      </c>
      <c r="DX5" s="6">
        <v>0.32150000000000001</v>
      </c>
      <c r="DY5" s="7">
        <f t="shared" si="63"/>
        <v>184629420.62877122</v>
      </c>
      <c r="DZ5" s="12">
        <f t="shared" si="64"/>
        <v>71705669.73946552</v>
      </c>
      <c r="EA5" s="12">
        <f t="shared" si="65"/>
        <v>8345110.0791109772</v>
      </c>
      <c r="EC5" s="5">
        <f t="shared" si="66"/>
        <v>57</v>
      </c>
      <c r="ED5" s="6">
        <v>0.32150000000000001</v>
      </c>
      <c r="EE5" s="7">
        <f t="shared" si="67"/>
        <v>171844211.30749363</v>
      </c>
      <c r="EF5" s="12">
        <f t="shared" si="68"/>
        <v>67834879.959257394</v>
      </c>
      <c r="EG5" s="12">
        <f t="shared" si="69"/>
        <v>8130287.853376342</v>
      </c>
      <c r="EI5" s="5">
        <f t="shared" si="70"/>
        <v>56</v>
      </c>
      <c r="EJ5" s="6">
        <v>0.32150000000000001</v>
      </c>
      <c r="EK5" s="7">
        <f t="shared" si="71"/>
        <v>171844211.30749363</v>
      </c>
      <c r="EL5" s="12">
        <f t="shared" si="72"/>
        <v>96738093.528112769</v>
      </c>
      <c r="EM5" s="12">
        <f t="shared" si="73"/>
        <v>12014545.227132296</v>
      </c>
      <c r="EO5" s="5">
        <f t="shared" si="74"/>
        <v>55</v>
      </c>
      <c r="EP5" s="6">
        <v>0.32150000000000001</v>
      </c>
      <c r="EQ5" s="7">
        <f t="shared" si="75"/>
        <v>191918931.54734614</v>
      </c>
      <c r="ER5" s="12">
        <f t="shared" si="76"/>
        <v>44295306.014646351</v>
      </c>
      <c r="ES5" s="12">
        <f t="shared" si="77"/>
        <v>5578269.3869408732</v>
      </c>
      <c r="EU5" s="5">
        <f t="shared" si="78"/>
        <v>54</v>
      </c>
      <c r="EV5" s="6">
        <v>0.32150000000000001</v>
      </c>
      <c r="EW5" s="7">
        <f t="shared" si="79"/>
        <v>119165349.34203751</v>
      </c>
      <c r="EX5" s="12">
        <f t="shared" si="80"/>
        <v>34772164.451924585</v>
      </c>
      <c r="EY5" s="12">
        <f t="shared" si="81"/>
        <v>4424285.2980779503</v>
      </c>
      <c r="FA5" s="5">
        <f t="shared" si="82"/>
        <v>53</v>
      </c>
      <c r="FB5" s="6">
        <v>0.32150000000000001</v>
      </c>
      <c r="FC5" s="7">
        <f t="shared" si="83"/>
        <v>118761560.03790863</v>
      </c>
      <c r="FD5" s="12">
        <f t="shared" si="84"/>
        <v>39389491.827688754</v>
      </c>
      <c r="FE5" s="12">
        <f t="shared" si="85"/>
        <v>5097302.6596540073</v>
      </c>
      <c r="FG5" s="5">
        <f t="shared" si="86"/>
        <v>52</v>
      </c>
      <c r="FH5" s="6">
        <v>0.32150000000000001</v>
      </c>
      <c r="FI5" s="7">
        <f t="shared" si="87"/>
        <v>93778869.265562698</v>
      </c>
      <c r="FJ5" s="12">
        <f t="shared" si="88"/>
        <v>17990945.463446822</v>
      </c>
      <c r="FK5" s="12">
        <f t="shared" si="89"/>
        <v>2343791.7487554485</v>
      </c>
      <c r="FM5" s="5">
        <f t="shared" si="90"/>
        <v>51</v>
      </c>
      <c r="FN5" s="6">
        <v>0.32150000000000001</v>
      </c>
      <c r="FO5" s="7">
        <f t="shared" si="91"/>
        <v>102838983.73238587</v>
      </c>
      <c r="FP5" s="12">
        <f t="shared" si="92"/>
        <v>31423401.286017906</v>
      </c>
      <c r="FQ5" s="12">
        <f t="shared" si="93"/>
        <v>4148303.8001343766</v>
      </c>
      <c r="FS5" s="5">
        <f t="shared" si="94"/>
        <v>50</v>
      </c>
      <c r="FT5" s="6">
        <v>0.32150000000000001</v>
      </c>
      <c r="FU5" s="7">
        <f t="shared" si="95"/>
        <v>83874874.588031903</v>
      </c>
      <c r="FV5" s="12">
        <f t="shared" si="96"/>
        <v>16376314.917217387</v>
      </c>
      <c r="FW5" s="12">
        <f t="shared" si="97"/>
        <v>2197447.1553848237</v>
      </c>
      <c r="FY5" s="5">
        <f t="shared" si="98"/>
        <v>49</v>
      </c>
      <c r="FZ5" s="6">
        <v>0.32150000000000001</v>
      </c>
      <c r="GA5" s="7">
        <f t="shared" si="99"/>
        <v>72045073.516605303</v>
      </c>
      <c r="GB5" s="12">
        <f t="shared" si="100"/>
        <v>7678994.6067835577</v>
      </c>
      <c r="GC5" s="12">
        <f t="shared" si="101"/>
        <v>1040405.7309868291</v>
      </c>
      <c r="GE5" s="5">
        <f t="shared" si="102"/>
        <v>48</v>
      </c>
      <c r="GF5" s="6">
        <v>0.32150000000000001</v>
      </c>
      <c r="GG5" s="7">
        <f t="shared" si="103"/>
        <v>64097040.495200448</v>
      </c>
      <c r="GH5" s="12">
        <f t="shared" si="104"/>
        <v>3471799.9552890523</v>
      </c>
      <c r="GI5" s="12">
        <f t="shared" si="105"/>
        <v>479430.42634267791</v>
      </c>
      <c r="GK5" s="5">
        <f t="shared" si="106"/>
        <v>47</v>
      </c>
      <c r="GL5" s="6">
        <v>0.32150000000000001</v>
      </c>
      <c r="GM5" s="7">
        <f t="shared" si="107"/>
        <v>71195202.149506211</v>
      </c>
      <c r="GN5" s="12">
        <f t="shared" si="108"/>
        <v>15195851.50091248</v>
      </c>
      <c r="GO5" s="12">
        <f t="shared" si="109"/>
        <v>2171024.4675178938</v>
      </c>
      <c r="GQ5" s="5">
        <f t="shared" si="110"/>
        <v>46</v>
      </c>
      <c r="GR5" s="6">
        <v>0.32150000000000001</v>
      </c>
      <c r="GS5" s="7">
        <f t="shared" si="111"/>
        <v>57508240.831588231</v>
      </c>
      <c r="GT5" s="12">
        <f t="shared" si="112"/>
        <v>5707103.2074350873</v>
      </c>
      <c r="GU5" s="12">
        <f t="shared" si="113"/>
        <v>845111.25314198574</v>
      </c>
      <c r="GW5" s="5">
        <f t="shared" si="114"/>
        <v>45</v>
      </c>
      <c r="GX5" s="6">
        <v>0.32150000000000001</v>
      </c>
      <c r="GY5" s="7">
        <f t="shared" si="115"/>
        <v>51898060.492363676</v>
      </c>
      <c r="GZ5" s="12">
        <f t="shared" si="116"/>
        <v>4186199.7502399813</v>
      </c>
      <c r="HA5" s="12">
        <f t="shared" si="117"/>
        <v>647163.06717276073</v>
      </c>
      <c r="HC5" s="5">
        <f t="shared" si="118"/>
        <v>44</v>
      </c>
      <c r="HD5" s="6">
        <v>0.32150000000000001</v>
      </c>
      <c r="HE5" s="7">
        <f t="shared" si="119"/>
        <v>56558479.176507942</v>
      </c>
      <c r="HF5" s="12">
        <f t="shared" si="120"/>
        <v>13746190.803101966</v>
      </c>
      <c r="HG5" s="12">
        <f t="shared" si="121"/>
        <v>2256409.6419891189</v>
      </c>
      <c r="HI5" s="5">
        <f t="shared" si="122"/>
        <v>43</v>
      </c>
      <c r="HJ5" s="6">
        <v>0.32150000000000001</v>
      </c>
      <c r="HK5" s="7">
        <f t="shared" si="123"/>
        <v>54614213.187048994</v>
      </c>
      <c r="HL5" s="12">
        <f t="shared" si="124"/>
        <v>16594842.264800388</v>
      </c>
      <c r="HM5" s="12">
        <f t="shared" si="125"/>
        <v>2868137.5809408347</v>
      </c>
      <c r="HO5" s="5">
        <f t="shared" si="126"/>
        <v>42</v>
      </c>
      <c r="HP5" s="6">
        <v>0.32150000000000001</v>
      </c>
      <c r="HQ5" s="7">
        <f t="shared" si="127"/>
        <v>47814930.123488888</v>
      </c>
      <c r="HR5" s="12">
        <f t="shared" si="128"/>
        <v>13163543.385618169</v>
      </c>
      <c r="HS5" s="12">
        <f t="shared" si="129"/>
        <v>2349407.8215603037</v>
      </c>
      <c r="HU5" s="5">
        <f t="shared" si="130"/>
        <v>41</v>
      </c>
      <c r="HV5" s="6">
        <v>0.32150000000000001</v>
      </c>
      <c r="HW5" s="7">
        <f t="shared" si="131"/>
        <v>40261813.845982566</v>
      </c>
      <c r="HX5" s="12">
        <f t="shared" si="132"/>
        <v>8636082.9131263979</v>
      </c>
      <c r="HY5" s="12">
        <f t="shared" si="133"/>
        <v>1597607.8343720017</v>
      </c>
      <c r="IA5" s="5">
        <f t="shared" si="134"/>
        <v>40</v>
      </c>
      <c r="IB5" s="6">
        <v>0.32150000000000001</v>
      </c>
      <c r="IC5" s="7">
        <f t="shared" si="135"/>
        <v>46985428.69177565</v>
      </c>
      <c r="ID5" s="12">
        <f t="shared" si="136"/>
        <v>19982184.090708319</v>
      </c>
      <c r="IE5" s="12">
        <f t="shared" si="137"/>
        <v>4043641.5608259845</v>
      </c>
      <c r="IG5" s="5">
        <f t="shared" si="138"/>
        <v>39</v>
      </c>
      <c r="IH5" s="6">
        <v>0.32150000000000001</v>
      </c>
      <c r="II5" s="7">
        <f t="shared" si="139"/>
        <v>63408135.886336893</v>
      </c>
      <c r="IJ5" s="12">
        <f t="shared" si="140"/>
        <v>41233812.533924624</v>
      </c>
      <c r="IK5" s="12">
        <f t="shared" si="141"/>
        <v>9328997.885259131</v>
      </c>
      <c r="IM5" s="5">
        <f t="shared" si="142"/>
        <v>38</v>
      </c>
      <c r="IN5" s="6">
        <v>0.32150000000000001</v>
      </c>
      <c r="IO5" s="7">
        <f t="shared" si="143"/>
        <v>46283310.865939364</v>
      </c>
      <c r="IP5" s="12">
        <f t="shared" si="144"/>
        <v>27131498.121694256</v>
      </c>
      <c r="IQ5" s="12">
        <f t="shared" si="145"/>
        <v>6550769.9130024351</v>
      </c>
      <c r="IS5" s="5">
        <f t="shared" si="146"/>
        <v>37</v>
      </c>
      <c r="IT5" s="6">
        <v>0.32150000000000001</v>
      </c>
      <c r="IU5" s="7">
        <f t="shared" si="147"/>
        <v>37376492.66408734</v>
      </c>
      <c r="IV5" s="12">
        <f t="shared" si="148"/>
        <v>20509126.013419032</v>
      </c>
      <c r="IW5" s="12">
        <f t="shared" si="149"/>
        <v>5210108.8752171854</v>
      </c>
      <c r="IY5" s="5">
        <f t="shared" si="150"/>
        <v>36</v>
      </c>
      <c r="IZ5" s="6">
        <v>0.32150000000000001</v>
      </c>
      <c r="JA5" s="7">
        <f t="shared" si="151"/>
        <v>40181135.95365227</v>
      </c>
      <c r="JB5" s="12">
        <f t="shared" si="152"/>
        <v>25838936.144207921</v>
      </c>
      <c r="JC5" s="12">
        <f t="shared" si="153"/>
        <v>7012912.5803934122</v>
      </c>
      <c r="JE5" s="5">
        <f t="shared" si="154"/>
        <v>35</v>
      </c>
      <c r="JF5" s="6">
        <v>0.32150000000000001</v>
      </c>
      <c r="JG5" s="7">
        <f t="shared" si="155"/>
        <v>37725223.879121475</v>
      </c>
      <c r="JH5" s="12">
        <f t="shared" si="156"/>
        <v>25843674.105992701</v>
      </c>
      <c r="JI5" s="12">
        <f t="shared" si="157"/>
        <v>7665116.1257569101</v>
      </c>
      <c r="JK5" s="5">
        <f t="shared" si="158"/>
        <v>34</v>
      </c>
      <c r="JL5" s="6">
        <v>0.32150000000000001</v>
      </c>
      <c r="JM5" s="7">
        <f t="shared" si="159"/>
        <v>31830259.769761618</v>
      </c>
      <c r="JN5" s="12">
        <f t="shared" si="160"/>
        <v>22357422.719745345</v>
      </c>
      <c r="JO5" s="12">
        <f t="shared" si="161"/>
        <v>7553445.7512427811</v>
      </c>
      <c r="JQ5" s="5">
        <f t="shared" si="162"/>
        <v>33</v>
      </c>
      <c r="JR5" s="6">
        <v>0.32150000000000001</v>
      </c>
      <c r="JS5" s="7">
        <f t="shared" si="163"/>
        <v>24161423.842235934</v>
      </c>
      <c r="JT5" s="12">
        <f t="shared" si="164"/>
        <v>16488255.819021259</v>
      </c>
      <c r="JU5" s="12">
        <f t="shared" si="165"/>
        <v>6229278.5142211635</v>
      </c>
      <c r="JW5" s="5">
        <f t="shared" si="166"/>
        <v>32</v>
      </c>
      <c r="JX5" s="6">
        <v>0.32150000000000001</v>
      </c>
      <c r="JY5" s="7">
        <f t="shared" si="167"/>
        <v>25353015.574224468</v>
      </c>
      <c r="JZ5" s="12">
        <f t="shared" si="168"/>
        <v>18967019.549001694</v>
      </c>
      <c r="KA5" s="12">
        <f t="shared" si="169"/>
        <v>7767022.5094270445</v>
      </c>
      <c r="KC5" s="5">
        <f t="shared" si="170"/>
        <v>31</v>
      </c>
      <c r="KD5" s="6">
        <v>0.32150000000000001</v>
      </c>
      <c r="KE5" s="7">
        <f t="shared" si="171"/>
        <v>21053824.592446841</v>
      </c>
      <c r="KF5" s="12">
        <f t="shared" si="172"/>
        <v>15490082.400000736</v>
      </c>
      <c r="KG5" s="12">
        <f t="shared" si="173"/>
        <v>6578643.6456490876</v>
      </c>
      <c r="KI5" s="5">
        <f t="shared" si="174"/>
        <v>30</v>
      </c>
      <c r="KJ5" s="6">
        <v>0.32150000000000001</v>
      </c>
      <c r="KK5" s="7">
        <f t="shared" si="175"/>
        <v>17209273.003471334</v>
      </c>
      <c r="KL5" s="12">
        <f t="shared" si="176"/>
        <v>12384027.809767732</v>
      </c>
      <c r="KM5" s="12">
        <f t="shared" si="177"/>
        <v>5479991.4617653815</v>
      </c>
      <c r="KO5" s="5">
        <f t="shared" si="178"/>
        <v>29</v>
      </c>
      <c r="KP5" s="6">
        <v>0.32150000000000001</v>
      </c>
      <c r="KQ5" s="7">
        <f t="shared" si="179"/>
        <v>16212221.388102992</v>
      </c>
      <c r="KR5" s="12">
        <f t="shared" si="180"/>
        <v>12016185.421205815</v>
      </c>
      <c r="KS5" s="12">
        <f t="shared" si="181"/>
        <v>5505070.1838510223</v>
      </c>
      <c r="KU5" s="5">
        <f t="shared" si="182"/>
        <v>28</v>
      </c>
      <c r="KV5" s="6">
        <v>0.32150000000000001</v>
      </c>
      <c r="KW5" s="7">
        <f t="shared" si="183"/>
        <v>12353109.865973027</v>
      </c>
      <c r="KX5" s="12">
        <f t="shared" si="184"/>
        <v>8668438.1102772616</v>
      </c>
      <c r="KY5" s="12">
        <f t="shared" si="185"/>
        <v>4125676.640986572</v>
      </c>
      <c r="LA5" s="5">
        <f t="shared" si="186"/>
        <v>27</v>
      </c>
      <c r="LB5" s="6">
        <v>0.32150000000000001</v>
      </c>
      <c r="LC5" s="7">
        <f t="shared" si="187"/>
        <v>10425445.072135225</v>
      </c>
      <c r="LD5" s="12">
        <f t="shared" si="188"/>
        <v>7137021.6152645163</v>
      </c>
      <c r="LE5" s="12">
        <f t="shared" si="189"/>
        <v>3446399.1819411772</v>
      </c>
      <c r="LG5" s="5">
        <f t="shared" si="190"/>
        <v>26</v>
      </c>
      <c r="LH5" s="6">
        <v>0.32150000000000001</v>
      </c>
      <c r="LI5" s="7">
        <f t="shared" si="191"/>
        <v>9852986.5533836335</v>
      </c>
      <c r="LJ5" s="12">
        <f t="shared" si="192"/>
        <v>6981466.624447613</v>
      </c>
      <c r="LK5" s="12">
        <f t="shared" si="193"/>
        <v>3507710.9972580718</v>
      </c>
      <c r="LM5" s="5">
        <f t="shared" si="194"/>
        <v>25</v>
      </c>
      <c r="LN5" s="6">
        <v>0.32150000000000001</v>
      </c>
      <c r="LO5" s="7">
        <f t="shared" si="195"/>
        <v>8454596.3217638861</v>
      </c>
      <c r="LP5" s="12">
        <f t="shared" si="196"/>
        <v>5966489.1312166154</v>
      </c>
      <c r="LQ5" s="12">
        <f t="shared" si="197"/>
        <v>3137666.4659993579</v>
      </c>
      <c r="LS5" s="5">
        <f t="shared" si="198"/>
        <v>24</v>
      </c>
      <c r="LT5" s="6">
        <v>0.32150000000000001</v>
      </c>
      <c r="LU5" s="7">
        <f t="shared" si="199"/>
        <v>6430328.8118070336</v>
      </c>
      <c r="LV5" s="12">
        <f t="shared" si="200"/>
        <v>4277093.0111612678</v>
      </c>
      <c r="LW5" s="12">
        <f t="shared" si="201"/>
        <v>2366256.946421511</v>
      </c>
      <c r="LY5" s="5">
        <f t="shared" si="202"/>
        <v>23</v>
      </c>
      <c r="LZ5" s="6">
        <v>0.32150000000000001</v>
      </c>
      <c r="MA5" s="7">
        <f t="shared" si="203"/>
        <v>6633308.0377625702</v>
      </c>
      <c r="MB5" s="12">
        <f t="shared" si="204"/>
        <v>4804349.9523498267</v>
      </c>
      <c r="MC5" s="12">
        <f t="shared" si="205"/>
        <v>2808170.5036750333</v>
      </c>
      <c r="ME5" s="5">
        <f t="shared" si="206"/>
        <v>22</v>
      </c>
      <c r="MF5" s="6">
        <v>0.32150000000000001</v>
      </c>
      <c r="MG5" s="7">
        <f t="shared" si="207"/>
        <v>5093533.0091089373</v>
      </c>
      <c r="MH5" s="12">
        <f t="shared" si="208"/>
        <v>3469195.7327366439</v>
      </c>
      <c r="MI5" s="12">
        <f t="shared" si="209"/>
        <v>2080493.0115117705</v>
      </c>
      <c r="MK5" s="5">
        <f t="shared" si="210"/>
        <v>21</v>
      </c>
      <c r="ML5" s="6">
        <v>0.32150000000000001</v>
      </c>
      <c r="MM5" s="7">
        <f t="shared" si="211"/>
        <v>4738611.0420587379</v>
      </c>
      <c r="MN5" s="12">
        <f t="shared" si="212"/>
        <v>3302138.745692465</v>
      </c>
      <c r="MO5" s="12">
        <f t="shared" si="213"/>
        <v>2044836.6559655441</v>
      </c>
      <c r="MQ5" s="5">
        <f t="shared" si="214"/>
        <v>20</v>
      </c>
      <c r="MR5" s="6">
        <v>0.32150000000000001</v>
      </c>
      <c r="MS5" s="7">
        <f t="shared" si="215"/>
        <v>4309003.4027996166</v>
      </c>
      <c r="MT5" s="12">
        <f t="shared" si="216"/>
        <v>3021874.7121770149</v>
      </c>
      <c r="MU5" s="12">
        <f t="shared" si="217"/>
        <v>1918525.6336645801</v>
      </c>
      <c r="MW5" s="5">
        <f t="shared" si="218"/>
        <v>19</v>
      </c>
      <c r="MX5" s="6">
        <v>0.32150000000000001</v>
      </c>
      <c r="MY5" s="7">
        <f t="shared" si="219"/>
        <v>4252445.8726928001</v>
      </c>
      <c r="MZ5" s="12">
        <f t="shared" si="220"/>
        <v>3101381.5289226435</v>
      </c>
      <c r="NA5" s="12">
        <f t="shared" si="221"/>
        <v>2024221.1386011522</v>
      </c>
      <c r="NC5" s="5">
        <f t="shared" si="222"/>
        <v>18</v>
      </c>
      <c r="ND5" s="6">
        <v>0.32150000000000001</v>
      </c>
      <c r="NE5" s="7">
        <f t="shared" si="223"/>
        <v>3099450.3445282811</v>
      </c>
      <c r="NF5" s="12">
        <f t="shared" si="224"/>
        <v>2056184.2491881922</v>
      </c>
      <c r="NG5" s="12">
        <f t="shared" si="225"/>
        <v>1378647.0734525658</v>
      </c>
      <c r="NI5" s="5">
        <f t="shared" si="226"/>
        <v>17</v>
      </c>
      <c r="NJ5" s="6">
        <v>0.32150000000000001</v>
      </c>
      <c r="NK5" s="7">
        <f t="shared" si="227"/>
        <v>2526451.2100817421</v>
      </c>
      <c r="NL5" s="12">
        <f t="shared" si="228"/>
        <v>1586111.7782513006</v>
      </c>
      <c r="NM5" s="12">
        <f t="shared" si="229"/>
        <v>1095841.5143294334</v>
      </c>
      <c r="NO5" s="5">
        <f t="shared" si="230"/>
        <v>16</v>
      </c>
      <c r="NP5" s="6">
        <v>0.32150000000000001</v>
      </c>
      <c r="NQ5" s="7">
        <f t="shared" si="231"/>
        <v>1898160.1878901143</v>
      </c>
      <c r="NR5" s="12">
        <f t="shared" si="232"/>
        <v>1041656.1543230903</v>
      </c>
      <c r="NS5" s="12">
        <f t="shared" si="233"/>
        <v>730986.77496357216</v>
      </c>
      <c r="NU5" s="5">
        <f t="shared" si="234"/>
        <v>15</v>
      </c>
      <c r="NV5" s="6">
        <v>0.32150000000000001</v>
      </c>
      <c r="NW5" s="7">
        <f t="shared" si="235"/>
        <v>1479009.029055723</v>
      </c>
      <c r="NX5" s="12">
        <f t="shared" si="236"/>
        <v>711307.33084990107</v>
      </c>
      <c r="NY5" s="12">
        <f t="shared" si="237"/>
        <v>507503.01571408182</v>
      </c>
      <c r="OA5" s="5">
        <f t="shared" si="238"/>
        <v>14</v>
      </c>
      <c r="OB5" s="6">
        <v>0.32150000000000001</v>
      </c>
      <c r="OC5" s="7">
        <f t="shared" si="239"/>
        <v>1223433.7240927478</v>
      </c>
      <c r="OD5" s="12">
        <f t="shared" si="240"/>
        <v>535201.14048421453</v>
      </c>
      <c r="OE5" s="12">
        <f t="shared" si="241"/>
        <v>392313.49884373555</v>
      </c>
      <c r="OG5" s="5">
        <f t="shared" si="242"/>
        <v>13</v>
      </c>
      <c r="OH5" s="6">
        <v>0.32150000000000001</v>
      </c>
      <c r="OI5" s="7">
        <f t="shared" si="243"/>
        <v>1344876.029562216</v>
      </c>
      <c r="OJ5" s="12">
        <f t="shared" si="244"/>
        <v>737277.08962701017</v>
      </c>
      <c r="OK5" s="12">
        <f t="shared" si="245"/>
        <v>560609.77242352557</v>
      </c>
      <c r="OM5" s="5">
        <f t="shared" si="246"/>
        <v>12</v>
      </c>
      <c r="ON5" s="6">
        <v>0.32150000000000001</v>
      </c>
      <c r="OO5" s="7">
        <f t="shared" si="247"/>
        <v>1525667.6455612204</v>
      </c>
      <c r="OP5" s="12">
        <f t="shared" si="248"/>
        <v>982847.51657014212</v>
      </c>
      <c r="OQ5" s="12">
        <f t="shared" si="249"/>
        <v>755872.39527780167</v>
      </c>
      <c r="OS5" s="5">
        <f t="shared" si="250"/>
        <v>11</v>
      </c>
      <c r="OT5" s="6">
        <v>0.32150000000000001</v>
      </c>
      <c r="OU5" s="7">
        <f t="shared" si="251"/>
        <v>1955232.1486110736</v>
      </c>
      <c r="OV5" s="12">
        <f t="shared" si="252"/>
        <v>1485484.3453126757</v>
      </c>
      <c r="OW5" s="12">
        <f t="shared" si="253"/>
        <v>1172105.7214839028</v>
      </c>
      <c r="OY5" s="5">
        <f t="shared" si="254"/>
        <v>10</v>
      </c>
      <c r="OZ5" s="6">
        <v>0.32150000000000001</v>
      </c>
      <c r="PA5" s="7">
        <f t="shared" si="255"/>
        <v>1523241.0007876859</v>
      </c>
      <c r="PB5" s="12">
        <f t="shared" si="256"/>
        <v>1114082.0337703561</v>
      </c>
      <c r="PC5" s="12">
        <f t="shared" si="257"/>
        <v>895987.46158706758</v>
      </c>
      <c r="PE5" s="5">
        <f t="shared" si="258"/>
        <v>9</v>
      </c>
      <c r="PF5" s="6">
        <v>0.32150000000000001</v>
      </c>
      <c r="PG5" s="7">
        <f t="shared" si="259"/>
        <v>1375511.107808999</v>
      </c>
      <c r="PH5" s="12">
        <f t="shared" si="260"/>
        <v>1045319.7292978255</v>
      </c>
      <c r="PI5" s="12">
        <f t="shared" si="261"/>
        <v>865652.56373586645</v>
      </c>
      <c r="PK5" s="5">
        <f t="shared" si="262"/>
        <v>8</v>
      </c>
      <c r="PL5" s="6">
        <v>0.32150000000000001</v>
      </c>
      <c r="PM5" s="7">
        <f t="shared" si="263"/>
        <v>1312134.9878937318</v>
      </c>
      <c r="PN5" s="12">
        <f t="shared" si="264"/>
        <v>1049427.0463977929</v>
      </c>
      <c r="PO5" s="12">
        <f t="shared" si="265"/>
        <v>903688.480548386</v>
      </c>
      <c r="PQ5" s="5">
        <f t="shared" si="266"/>
        <v>7</v>
      </c>
      <c r="PR5" s="6">
        <v>0.32150000000000001</v>
      </c>
      <c r="PS5" s="7">
        <f t="shared" si="267"/>
        <v>1134966.6879108488</v>
      </c>
      <c r="PT5" s="12">
        <f t="shared" si="268"/>
        <v>925712.34145655669</v>
      </c>
      <c r="PU5" s="12">
        <f t="shared" si="269"/>
        <v>813700.66574722249</v>
      </c>
      <c r="PW5" s="5">
        <f t="shared" si="270"/>
        <v>6</v>
      </c>
      <c r="PX5" s="6">
        <v>0.32150000000000001</v>
      </c>
      <c r="PY5" s="7">
        <f t="shared" si="271"/>
        <v>1076001.78982826</v>
      </c>
      <c r="PZ5" s="12">
        <f t="shared" si="272"/>
        <v>920902.22424609214</v>
      </c>
      <c r="QA5" s="12">
        <f t="shared" si="273"/>
        <v>844520.28711260098</v>
      </c>
      <c r="QC5" s="5">
        <f t="shared" si="274"/>
        <v>5</v>
      </c>
      <c r="QD5" s="6">
        <v>0.32150000000000001</v>
      </c>
      <c r="QE5" s="7">
        <f t="shared" si="275"/>
        <v>1695826.303905847</v>
      </c>
      <c r="QF5" s="12">
        <f t="shared" si="276"/>
        <v>1592530.3670737196</v>
      </c>
      <c r="QG5" s="12">
        <f t="shared" si="277"/>
        <v>1460186.0313316241</v>
      </c>
      <c r="QI5" s="5">
        <f t="shared" si="278"/>
        <v>4</v>
      </c>
      <c r="QJ5" s="6">
        <v>0.32150000000000001</v>
      </c>
      <c r="QK5" s="7">
        <f t="shared" si="279"/>
        <v>1346535.0991788525</v>
      </c>
      <c r="QL5" s="12">
        <f t="shared" si="280"/>
        <v>1285317.8015529108</v>
      </c>
      <c r="QM5" s="12">
        <f t="shared" si="281"/>
        <v>1209447.8828604117</v>
      </c>
      <c r="QO5" s="5">
        <f t="shared" si="282"/>
        <v>3</v>
      </c>
      <c r="QP5" s="6">
        <v>0.32150000000000001</v>
      </c>
      <c r="QQ5" s="7">
        <f>(QQ6)*(1+QP5)</f>
        <v>1172735.6725124998</v>
      </c>
      <c r="QR5" s="12">
        <f t="shared" si="283"/>
        <v>1129425.2577260491</v>
      </c>
      <c r="QS5" s="12">
        <f>QR5*((VLOOKUP(QO$91, $A$138:$E$227, 5, FALSE)) / VLOOKUP((QO$91+QO6), $A$138:$E$227, 5, FALSE))</f>
        <v>1080099.9588857205</v>
      </c>
    </row>
    <row r="6" spans="3:461">
      <c r="C6">
        <v>85</v>
      </c>
      <c r="D6" s="6">
        <v>0.15890000000000001</v>
      </c>
      <c r="E6" s="12">
        <f t="shared" si="286"/>
        <v>333356199.28130776</v>
      </c>
      <c r="F6" s="12">
        <f t="shared" si="0"/>
        <v>25443108.762123063</v>
      </c>
      <c r="G6">
        <v>84</v>
      </c>
      <c r="H6" s="6">
        <v>0.15890000000000001</v>
      </c>
      <c r="I6" s="12">
        <f t="shared" si="1"/>
        <v>-45982580.366339095</v>
      </c>
      <c r="J6" s="12">
        <f t="shared" si="2"/>
        <v>-3469005.4673831365</v>
      </c>
      <c r="K6">
        <v>83</v>
      </c>
      <c r="L6" s="6">
        <v>0.15890000000000001</v>
      </c>
      <c r="M6" s="12">
        <f t="shared" si="3"/>
        <v>97928072.566157758</v>
      </c>
      <c r="N6" s="12">
        <f t="shared" si="4"/>
        <v>7387863.3264125381</v>
      </c>
      <c r="O6">
        <v>82</v>
      </c>
      <c r="P6" s="6">
        <v>0.15890000000000001</v>
      </c>
      <c r="Q6" s="12">
        <f t="shared" si="5"/>
        <v>455106759.82678759</v>
      </c>
      <c r="R6" s="12">
        <f t="shared" si="6"/>
        <v>31924635.392521665</v>
      </c>
      <c r="S6">
        <v>81</v>
      </c>
      <c r="T6" s="6">
        <v>0.15890000000000001</v>
      </c>
      <c r="U6" s="12">
        <f t="shared" si="7"/>
        <v>1562749968.3507628</v>
      </c>
      <c r="V6" s="12">
        <f t="shared" si="8"/>
        <v>98591862.649354383</v>
      </c>
      <c r="W6">
        <v>80</v>
      </c>
      <c r="X6" s="6">
        <v>0.15890000000000001</v>
      </c>
      <c r="Y6" s="12">
        <f t="shared" si="9"/>
        <v>1769436803.614562</v>
      </c>
      <c r="Z6" s="12">
        <f t="shared" si="10"/>
        <v>100702511.48888382</v>
      </c>
      <c r="AA6">
        <v>79</v>
      </c>
      <c r="AB6" s="6">
        <v>0.15890000000000001</v>
      </c>
      <c r="AC6" s="12">
        <f t="shared" si="11"/>
        <v>909326206.91364682</v>
      </c>
      <c r="AD6" s="12">
        <f t="shared" si="12"/>
        <v>52955268.485474765</v>
      </c>
      <c r="AE6">
        <v>78</v>
      </c>
      <c r="AF6" s="6">
        <v>0.15890000000000001</v>
      </c>
      <c r="AG6" s="12">
        <f t="shared" si="13"/>
        <v>1020792830.257542</v>
      </c>
      <c r="AH6" s="12">
        <f t="shared" si="14"/>
        <v>61248020.168541998</v>
      </c>
      <c r="AI6">
        <v>77</v>
      </c>
      <c r="AJ6" s="6">
        <v>0.15890000000000001</v>
      </c>
      <c r="AK6" s="12">
        <f t="shared" si="15"/>
        <v>468685108.26773262</v>
      </c>
      <c r="AL6" s="12">
        <f t="shared" si="16"/>
        <v>28534861.994991332</v>
      </c>
      <c r="AM6">
        <v>76</v>
      </c>
      <c r="AN6" s="6">
        <v>0.15890000000000001</v>
      </c>
      <c r="AO6" s="12">
        <f t="shared" si="17"/>
        <v>216078904.03497943</v>
      </c>
      <c r="AP6" s="12">
        <f t="shared" si="18"/>
        <v>13441477.717747381</v>
      </c>
      <c r="AQ6">
        <v>75</v>
      </c>
      <c r="AR6" s="6">
        <v>0.15890000000000001</v>
      </c>
      <c r="AS6" s="12">
        <f t="shared" si="19"/>
        <v>828399676.24466133</v>
      </c>
      <c r="AT6" s="12">
        <f t="shared" si="20"/>
        <v>51897184.844039403</v>
      </c>
      <c r="AU6">
        <v>74</v>
      </c>
      <c r="AV6" s="6">
        <v>0.15890000000000001</v>
      </c>
      <c r="AW6" s="12">
        <f t="shared" si="21"/>
        <v>523353790.14445263</v>
      </c>
      <c r="AX6" s="12">
        <f t="shared" si="22"/>
        <v>32325030.604735345</v>
      </c>
      <c r="AY6">
        <v>73</v>
      </c>
      <c r="AZ6" s="6">
        <v>0.15890000000000001</v>
      </c>
      <c r="BA6" s="12">
        <f t="shared" si="23"/>
        <v>581650161.18380129</v>
      </c>
      <c r="BB6" s="12">
        <f t="shared" si="24"/>
        <v>35669103.039528988</v>
      </c>
      <c r="BC6">
        <v>72</v>
      </c>
      <c r="BD6" s="6">
        <v>0.15890000000000001</v>
      </c>
      <c r="BE6" s="12">
        <f t="shared" si="25"/>
        <v>781521582.27379394</v>
      </c>
      <c r="BF6" s="12">
        <f t="shared" si="26"/>
        <v>48615597.070833586</v>
      </c>
      <c r="BG6">
        <v>71</v>
      </c>
      <c r="BH6" s="6">
        <v>0.15890000000000001</v>
      </c>
      <c r="BI6" s="12">
        <f t="shared" si="27"/>
        <v>1076242862.8191705</v>
      </c>
      <c r="BJ6" s="12">
        <f t="shared" si="28"/>
        <v>74546193.484926999</v>
      </c>
      <c r="BK6">
        <v>70</v>
      </c>
      <c r="BL6" s="6">
        <v>0.15890000000000001</v>
      </c>
      <c r="BM6" s="12">
        <f t="shared" si="29"/>
        <v>897502926.41625762</v>
      </c>
      <c r="BN6" s="12">
        <f t="shared" si="30"/>
        <v>66917254.346435279</v>
      </c>
      <c r="BO6">
        <v>69</v>
      </c>
      <c r="BP6" s="6">
        <v>0.15890000000000001</v>
      </c>
      <c r="BQ6" s="12">
        <f t="shared" si="31"/>
        <v>684302325.00617874</v>
      </c>
      <c r="BR6" s="12">
        <f t="shared" si="32"/>
        <v>52530652.968510836</v>
      </c>
      <c r="BS6">
        <v>68</v>
      </c>
      <c r="BT6" s="6">
        <v>0.15890000000000001</v>
      </c>
      <c r="BU6" s="12">
        <f t="shared" si="33"/>
        <v>559932032.77330673</v>
      </c>
      <c r="BV6" s="12">
        <f t="shared" si="34"/>
        <v>43971456.481436744</v>
      </c>
      <c r="BW6">
        <v>67</v>
      </c>
      <c r="BX6" s="6">
        <v>0.15890000000000001</v>
      </c>
      <c r="BY6" s="12">
        <f t="shared" si="35"/>
        <v>363585850.96855474</v>
      </c>
      <c r="BZ6" s="12">
        <f t="shared" si="36"/>
        <v>29194019.754385091</v>
      </c>
      <c r="CA6">
        <v>66</v>
      </c>
      <c r="CB6" s="6">
        <v>0.15890000000000001</v>
      </c>
      <c r="CC6" s="12">
        <f t="shared" si="37"/>
        <v>485653795.77320719</v>
      </c>
      <c r="CD6" s="12">
        <f t="shared" si="38"/>
        <v>46066029.64341189</v>
      </c>
      <c r="CE6">
        <v>65</v>
      </c>
      <c r="CF6" s="6">
        <v>0.15890000000000001</v>
      </c>
      <c r="CG6" s="12">
        <f t="shared" si="39"/>
        <v>488876032.0409804</v>
      </c>
      <c r="CH6" s="12">
        <f t="shared" si="40"/>
        <v>51116678.619862951</v>
      </c>
      <c r="CI6">
        <v>64</v>
      </c>
      <c r="CJ6" s="6">
        <v>0.15890000000000001</v>
      </c>
      <c r="CK6" s="12">
        <f t="shared" si="284"/>
        <v>472073182.903759</v>
      </c>
      <c r="CL6" s="12">
        <f t="shared" si="285"/>
        <v>49984586.900007576</v>
      </c>
      <c r="CM6" s="5">
        <v>63</v>
      </c>
      <c r="CN6" s="6">
        <v>0.15890000000000001</v>
      </c>
      <c r="CO6" s="7">
        <f t="shared" si="41"/>
        <v>533709676.77969491</v>
      </c>
      <c r="CP6" s="12">
        <f t="shared" si="42"/>
        <v>387113585.31775463</v>
      </c>
      <c r="CQ6" s="12">
        <f t="shared" si="43"/>
        <v>40134865.351806566</v>
      </c>
      <c r="CR6" s="8"/>
      <c r="CS6" s="5">
        <v>62</v>
      </c>
      <c r="CT6" s="6">
        <v>0.15890000000000001</v>
      </c>
      <c r="CU6" s="7">
        <f t="shared" si="44"/>
        <v>408003728.13981718</v>
      </c>
      <c r="CV6" s="12">
        <f t="shared" si="45"/>
        <v>282880278.23048288</v>
      </c>
      <c r="CW6" s="12">
        <f t="shared" si="46"/>
        <v>31699464.262476631</v>
      </c>
      <c r="CY6" s="5">
        <v>61</v>
      </c>
      <c r="CZ6" s="6">
        <v>0.15890000000000001</v>
      </c>
      <c r="DA6" s="7">
        <f t="shared" si="47"/>
        <v>329886584.84784681</v>
      </c>
      <c r="DB6" s="12">
        <f t="shared" si="48"/>
        <v>218160521.62679729</v>
      </c>
      <c r="DC6" s="12">
        <f t="shared" si="49"/>
        <v>25505719.114596996</v>
      </c>
      <c r="DE6" s="5">
        <f t="shared" si="50"/>
        <v>60</v>
      </c>
      <c r="DF6" s="6">
        <v>0.15890000000000001</v>
      </c>
      <c r="DG6" s="7">
        <f t="shared" si="51"/>
        <v>279209974.47976887</v>
      </c>
      <c r="DH6" s="12">
        <f t="shared" si="52"/>
        <v>175302664.36093876</v>
      </c>
      <c r="DI6" s="12">
        <f t="shared" si="53"/>
        <v>20572434.526728746</v>
      </c>
      <c r="DK6" s="5">
        <f t="shared" si="54"/>
        <v>59</v>
      </c>
      <c r="DL6" s="6">
        <v>0.15890000000000001</v>
      </c>
      <c r="DM6" s="7">
        <f t="shared" si="55"/>
        <v>282629794.99925989</v>
      </c>
      <c r="DN6" s="12">
        <f t="shared" si="56"/>
        <v>187755160.83585641</v>
      </c>
      <c r="DO6" s="12">
        <f t="shared" si="57"/>
        <v>22282283.663046952</v>
      </c>
      <c r="DQ6" s="5">
        <f t="shared" si="58"/>
        <v>58</v>
      </c>
      <c r="DR6" s="6">
        <v>0.15890000000000001</v>
      </c>
      <c r="DS6" s="7">
        <f t="shared" si="59"/>
        <v>185258124.6717751</v>
      </c>
      <c r="DT6" s="12">
        <f t="shared" si="60"/>
        <v>95152373.916549668</v>
      </c>
      <c r="DU6" s="12">
        <f t="shared" si="61"/>
        <v>11208472.342760798</v>
      </c>
      <c r="DW6" s="5">
        <f t="shared" si="62"/>
        <v>57</v>
      </c>
      <c r="DX6" s="6">
        <v>0.15890000000000001</v>
      </c>
      <c r="DY6" s="7">
        <f t="shared" si="63"/>
        <v>139712009.55639139</v>
      </c>
      <c r="DZ6" s="12">
        <f t="shared" si="64"/>
        <v>54455880.332098767</v>
      </c>
      <c r="EA6" s="12">
        <f t="shared" si="65"/>
        <v>6438654.3705479326</v>
      </c>
      <c r="EC6" s="5">
        <f t="shared" si="66"/>
        <v>56</v>
      </c>
      <c r="ED6" s="6">
        <v>0.15890000000000001</v>
      </c>
      <c r="EE6" s="7">
        <f t="shared" si="67"/>
        <v>130037238.976537</v>
      </c>
      <c r="EF6" s="12">
        <f t="shared" si="68"/>
        <v>51521138.333018161</v>
      </c>
      <c r="EG6" s="12">
        <f t="shared" si="69"/>
        <v>6273502.3845379809</v>
      </c>
      <c r="EI6" s="5">
        <f t="shared" si="70"/>
        <v>55</v>
      </c>
      <c r="EJ6" s="6">
        <v>0.15890000000000001</v>
      </c>
      <c r="EK6" s="7">
        <f t="shared" si="71"/>
        <v>130037238.976537</v>
      </c>
      <c r="EL6" s="12">
        <f t="shared" si="72"/>
        <v>73386035.547230586</v>
      </c>
      <c r="EM6" s="12">
        <f t="shared" si="73"/>
        <v>9259659.041540578</v>
      </c>
      <c r="EO6" s="5">
        <f t="shared" si="74"/>
        <v>54</v>
      </c>
      <c r="EP6" s="6">
        <v>0.15890000000000001</v>
      </c>
      <c r="EQ6" s="7">
        <f t="shared" si="75"/>
        <v>145228098.03053057</v>
      </c>
      <c r="ER6" s="12">
        <f t="shared" si="76"/>
        <v>33699225.655922458</v>
      </c>
      <c r="ES6" s="12">
        <f t="shared" si="77"/>
        <v>4311550.279142132</v>
      </c>
      <c r="EU6" s="5">
        <f t="shared" si="78"/>
        <v>53</v>
      </c>
      <c r="EV6" s="6">
        <v>0.15890000000000001</v>
      </c>
      <c r="EW6" s="7">
        <f t="shared" si="79"/>
        <v>90174308.998893321</v>
      </c>
      <c r="EX6" s="12">
        <f t="shared" si="80"/>
        <v>26491067.742633715</v>
      </c>
      <c r="EY6" s="12">
        <f t="shared" si="81"/>
        <v>3424385.2595644137</v>
      </c>
      <c r="FA6" s="5">
        <f t="shared" si="82"/>
        <v>52</v>
      </c>
      <c r="FB6" s="6">
        <v>0.15890000000000001</v>
      </c>
      <c r="FC6" s="7">
        <f t="shared" si="83"/>
        <v>89868755.231107563</v>
      </c>
      <c r="FD6" s="12">
        <f t="shared" si="84"/>
        <v>29982078.948955324</v>
      </c>
      <c r="FE6" s="12">
        <f t="shared" si="85"/>
        <v>3941790.5396901537</v>
      </c>
      <c r="FG6" s="5">
        <f t="shared" si="86"/>
        <v>51</v>
      </c>
      <c r="FH6" s="6">
        <v>0.15890000000000001</v>
      </c>
      <c r="FI6" s="7">
        <f t="shared" si="87"/>
        <v>70963957.068151876</v>
      </c>
      <c r="FJ6" s="12">
        <f t="shared" si="88"/>
        <v>13788290.172869332</v>
      </c>
      <c r="FK6" s="12">
        <f t="shared" si="89"/>
        <v>1824934.1768075351</v>
      </c>
      <c r="FM6" s="5">
        <f t="shared" si="90"/>
        <v>50</v>
      </c>
      <c r="FN6" s="6">
        <v>0.15890000000000001</v>
      </c>
      <c r="FO6" s="7">
        <f t="shared" si="91"/>
        <v>77819889.31697759</v>
      </c>
      <c r="FP6" s="12">
        <f t="shared" si="92"/>
        <v>23950549.592143707</v>
      </c>
      <c r="FQ6" s="12">
        <f t="shared" si="93"/>
        <v>3212214.9762917464</v>
      </c>
      <c r="FS6" s="5">
        <f t="shared" si="94"/>
        <v>49</v>
      </c>
      <c r="FT6" s="6">
        <v>0.15890000000000001</v>
      </c>
      <c r="FU6" s="7">
        <f t="shared" si="95"/>
        <v>63469447.285684377</v>
      </c>
      <c r="FV6" s="12">
        <f t="shared" si="96"/>
        <v>12561398.208665432</v>
      </c>
      <c r="FW6" s="12">
        <f t="shared" si="97"/>
        <v>1712426.7295249016</v>
      </c>
      <c r="FY6" s="5">
        <f t="shared" si="98"/>
        <v>48</v>
      </c>
      <c r="FZ6" s="6">
        <v>0.15890000000000001</v>
      </c>
      <c r="GA6" s="7">
        <f t="shared" si="99"/>
        <v>54517649.274767548</v>
      </c>
      <c r="GB6" s="12">
        <f t="shared" si="100"/>
        <v>5978371.3081397163</v>
      </c>
      <c r="GC6" s="12">
        <f t="shared" si="101"/>
        <v>822911.2779386281</v>
      </c>
      <c r="GE6" s="5">
        <f t="shared" si="102"/>
        <v>47</v>
      </c>
      <c r="GF6" s="6">
        <v>0.15890000000000001</v>
      </c>
      <c r="GG6" s="7">
        <f t="shared" si="103"/>
        <v>48503246.685736246</v>
      </c>
      <c r="GH6" s="12">
        <f t="shared" si="104"/>
        <v>2791559.0149889677</v>
      </c>
      <c r="GI6" s="12">
        <f t="shared" si="105"/>
        <v>391642.18858954485</v>
      </c>
      <c r="GK6" s="5">
        <f t="shared" si="106"/>
        <v>46</v>
      </c>
      <c r="GL6" s="6">
        <v>0.15890000000000001</v>
      </c>
      <c r="GM6" s="7">
        <f t="shared" si="107"/>
        <v>53874538.138105348</v>
      </c>
      <c r="GN6" s="12">
        <f t="shared" si="108"/>
        <v>11657838.262452073</v>
      </c>
      <c r="GO6" s="12">
        <f t="shared" si="109"/>
        <v>1692113.3780454556</v>
      </c>
      <c r="GQ6" s="5">
        <f t="shared" si="110"/>
        <v>45</v>
      </c>
      <c r="GR6" s="6">
        <v>0.15890000000000001</v>
      </c>
      <c r="GS6" s="7">
        <f t="shared" si="111"/>
        <v>43517397.526741005</v>
      </c>
      <c r="GT6" s="12">
        <f t="shared" si="112"/>
        <v>4471960.3350750329</v>
      </c>
      <c r="GU6" s="12">
        <f t="shared" si="113"/>
        <v>672771.92079085275</v>
      </c>
      <c r="GW6" s="5">
        <f t="shared" si="114"/>
        <v>44</v>
      </c>
      <c r="GX6" s="6">
        <v>0.15890000000000001</v>
      </c>
      <c r="GY6" s="7">
        <f t="shared" si="115"/>
        <v>39272085.124754958</v>
      </c>
      <c r="GZ6" s="12">
        <f t="shared" si="116"/>
        <v>3314609.1033032634</v>
      </c>
      <c r="HA6" s="12">
        <f t="shared" si="117"/>
        <v>520592.43411023397</v>
      </c>
      <c r="HC6" s="5">
        <f t="shared" si="118"/>
        <v>43</v>
      </c>
      <c r="HD6" s="6">
        <v>0.15890000000000001</v>
      </c>
      <c r="HE6" s="7">
        <f t="shared" si="119"/>
        <v>42798697.825583011</v>
      </c>
      <c r="HF6" s="12">
        <f t="shared" si="120"/>
        <v>10540259.332473608</v>
      </c>
      <c r="HG6" s="12">
        <f t="shared" si="121"/>
        <v>1757756.1721814235</v>
      </c>
      <c r="HI6" s="5">
        <f t="shared" si="122"/>
        <v>42</v>
      </c>
      <c r="HJ6" s="6">
        <v>0.15890000000000001</v>
      </c>
      <c r="HK6" s="7">
        <f t="shared" si="123"/>
        <v>41327440.92852743</v>
      </c>
      <c r="HL6" s="12">
        <f t="shared" si="124"/>
        <v>12688929.36378935</v>
      </c>
      <c r="HM6" s="12">
        <f t="shared" si="125"/>
        <v>2228043.097429317</v>
      </c>
      <c r="HO6" s="5">
        <f t="shared" si="126"/>
        <v>41</v>
      </c>
      <c r="HP6" s="6">
        <v>0.15890000000000001</v>
      </c>
      <c r="HQ6" s="7">
        <f t="shared" si="127"/>
        <v>36182315.643956788</v>
      </c>
      <c r="HR6" s="12">
        <f t="shared" si="128"/>
        <v>10088256.509163106</v>
      </c>
      <c r="HS6" s="12">
        <f t="shared" si="129"/>
        <v>1829251.7262330034</v>
      </c>
      <c r="HU6" s="5">
        <f t="shared" si="130"/>
        <v>40</v>
      </c>
      <c r="HV6" s="6">
        <v>0.15890000000000001</v>
      </c>
      <c r="HW6" s="7">
        <f t="shared" si="131"/>
        <v>30466752.8157265</v>
      </c>
      <c r="HX6" s="12">
        <f t="shared" si="132"/>
        <v>6657776.7137426445</v>
      </c>
      <c r="HY6" s="12">
        <f t="shared" si="133"/>
        <v>1251279.5888444914</v>
      </c>
      <c r="IA6" s="5">
        <f t="shared" si="134"/>
        <v>39</v>
      </c>
      <c r="IB6" s="6">
        <v>0.15890000000000001</v>
      </c>
      <c r="IC6" s="7">
        <f t="shared" si="135"/>
        <v>35554618.760329664</v>
      </c>
      <c r="ID6" s="12">
        <f t="shared" si="136"/>
        <v>15233017.796251945</v>
      </c>
      <c r="IE6" s="12">
        <f t="shared" si="137"/>
        <v>3131752.2745255805</v>
      </c>
      <c r="IG6" s="5">
        <f t="shared" si="138"/>
        <v>38</v>
      </c>
      <c r="IH6" s="6">
        <v>0.15890000000000001</v>
      </c>
      <c r="II6" s="7">
        <f t="shared" si="139"/>
        <v>47981941.646868631</v>
      </c>
      <c r="IJ6" s="12">
        <f t="shared" si="140"/>
        <v>31302619.282855205</v>
      </c>
      <c r="IK6" s="12">
        <f t="shared" si="141"/>
        <v>7195052.0134857884</v>
      </c>
      <c r="IM6" s="5">
        <f t="shared" si="142"/>
        <v>37</v>
      </c>
      <c r="IN6" s="6">
        <v>0.15890000000000001</v>
      </c>
      <c r="IO6" s="7">
        <f t="shared" si="143"/>
        <v>35023315.070707053</v>
      </c>
      <c r="IP6" s="12">
        <f t="shared" si="144"/>
        <v>20624858.05543353</v>
      </c>
      <c r="IQ6" s="12">
        <f t="shared" si="145"/>
        <v>5059193.5582560357</v>
      </c>
      <c r="IS6" s="5">
        <f t="shared" si="146"/>
        <v>36</v>
      </c>
      <c r="IT6" s="6">
        <v>0.15890000000000001</v>
      </c>
      <c r="IU6" s="7">
        <f t="shared" si="147"/>
        <v>28283384.535820916</v>
      </c>
      <c r="IV6" s="12">
        <f t="shared" si="148"/>
        <v>15608943.110943126</v>
      </c>
      <c r="IW6" s="12">
        <f t="shared" si="149"/>
        <v>4028514.2037375551</v>
      </c>
      <c r="IY6" s="5">
        <f t="shared" si="150"/>
        <v>35</v>
      </c>
      <c r="IZ6" s="6">
        <v>0.15890000000000001</v>
      </c>
      <c r="JA6" s="7">
        <f t="shared" si="151"/>
        <v>30405702.575597633</v>
      </c>
      <c r="JB6" s="12">
        <f t="shared" si="152"/>
        <v>19636375.742873948</v>
      </c>
      <c r="JC6" s="12">
        <f t="shared" si="153"/>
        <v>5414481.653231076</v>
      </c>
      <c r="JE6" s="5">
        <f t="shared" si="154"/>
        <v>34</v>
      </c>
      <c r="JF6" s="6">
        <v>0.15890000000000001</v>
      </c>
      <c r="JG6" s="7">
        <f t="shared" si="155"/>
        <v>28547274.974741943</v>
      </c>
      <c r="JH6" s="12">
        <f t="shared" si="156"/>
        <v>19632858.102917805</v>
      </c>
      <c r="JI6" s="12">
        <f t="shared" si="157"/>
        <v>5915885.5951703442</v>
      </c>
      <c r="JK6" s="5">
        <f t="shared" si="158"/>
        <v>33</v>
      </c>
      <c r="JL6" s="6">
        <v>0.15890000000000001</v>
      </c>
      <c r="JM6" s="7">
        <f t="shared" si="159"/>
        <v>24086462.179161273</v>
      </c>
      <c r="JN6" s="12">
        <f t="shared" si="160"/>
        <v>16985410.242082816</v>
      </c>
      <c r="JO6" s="12">
        <f t="shared" si="161"/>
        <v>5830035.1480556903</v>
      </c>
      <c r="JQ6" s="5">
        <f t="shared" si="162"/>
        <v>32</v>
      </c>
      <c r="JR6" s="6">
        <v>0.15890000000000001</v>
      </c>
      <c r="JS6" s="7">
        <f t="shared" si="163"/>
        <v>18283332.457234912</v>
      </c>
      <c r="JT6" s="12">
        <f t="shared" si="164"/>
        <v>12537013.027296999</v>
      </c>
      <c r="JU6" s="12">
        <f t="shared" si="165"/>
        <v>4812035.9710358409</v>
      </c>
      <c r="JW6" s="5">
        <f t="shared" si="166"/>
        <v>31</v>
      </c>
      <c r="JX6" s="6">
        <v>0.15890000000000001</v>
      </c>
      <c r="JY6" s="7">
        <f t="shared" si="167"/>
        <v>19185028.811369255</v>
      </c>
      <c r="JZ6" s="12">
        <f t="shared" si="168"/>
        <v>14408081.23959253</v>
      </c>
      <c r="KA6" s="12">
        <f t="shared" si="169"/>
        <v>5994229.6379837003</v>
      </c>
      <c r="KC6" s="5">
        <f t="shared" si="170"/>
        <v>30</v>
      </c>
      <c r="KD6" s="6">
        <v>0.15890000000000001</v>
      </c>
      <c r="KE6" s="7">
        <f t="shared" si="171"/>
        <v>15931762.839536015</v>
      </c>
      <c r="KF6" s="12">
        <f t="shared" si="172"/>
        <v>11775043.841703029</v>
      </c>
      <c r="KG6" s="12">
        <f t="shared" si="173"/>
        <v>5080622.4503940018</v>
      </c>
      <c r="KI6" s="5">
        <f t="shared" si="174"/>
        <v>29</v>
      </c>
      <c r="KJ6" s="6">
        <v>0.15890000000000001</v>
      </c>
      <c r="KK6" s="7">
        <f t="shared" si="175"/>
        <v>13022529.703724053</v>
      </c>
      <c r="KL6" s="12">
        <f t="shared" si="176"/>
        <v>9422492.3859854732</v>
      </c>
      <c r="KM6" s="12">
        <f t="shared" si="177"/>
        <v>4235995.7387859607</v>
      </c>
      <c r="KO6" s="5">
        <f t="shared" si="178"/>
        <v>28</v>
      </c>
      <c r="KP6" s="6">
        <v>0.15890000000000001</v>
      </c>
      <c r="KQ6" s="7">
        <f t="shared" si="179"/>
        <v>12268044.939919027</v>
      </c>
      <c r="KR6" s="12">
        <f t="shared" si="180"/>
        <v>9142389.6221421063</v>
      </c>
      <c r="KS6" s="12">
        <f t="shared" si="181"/>
        <v>4255275.8702754825</v>
      </c>
      <c r="KU6" s="5">
        <f t="shared" si="182"/>
        <v>27</v>
      </c>
      <c r="KV6" s="6">
        <v>0.15890000000000001</v>
      </c>
      <c r="KW6" s="7">
        <f t="shared" si="183"/>
        <v>9347794.0718675964</v>
      </c>
      <c r="KX6" s="12">
        <f t="shared" si="184"/>
        <v>6607242.4948865622</v>
      </c>
      <c r="KY6" s="12">
        <f t="shared" si="185"/>
        <v>3194819.568259622</v>
      </c>
      <c r="LA6" s="5">
        <f t="shared" si="186"/>
        <v>26</v>
      </c>
      <c r="LB6" s="6">
        <v>0.15890000000000001</v>
      </c>
      <c r="LC6" s="7">
        <f t="shared" si="187"/>
        <v>7889099.5627205642</v>
      </c>
      <c r="LD6" s="12">
        <f t="shared" si="188"/>
        <v>5447709.0537609477</v>
      </c>
      <c r="LE6" s="12">
        <f t="shared" si="189"/>
        <v>2672601.6225628899</v>
      </c>
      <c r="LG6" s="5">
        <f t="shared" si="190"/>
        <v>25</v>
      </c>
      <c r="LH6" s="6">
        <v>0.15890000000000001</v>
      </c>
      <c r="LI6" s="7">
        <f t="shared" si="191"/>
        <v>7455911.126283492</v>
      </c>
      <c r="LJ6" s="12">
        <f t="shared" si="192"/>
        <v>5328169.669485148</v>
      </c>
      <c r="LK6" s="12">
        <f t="shared" si="193"/>
        <v>2719737.192594497</v>
      </c>
      <c r="LM6" s="5">
        <f t="shared" si="194"/>
        <v>24</v>
      </c>
      <c r="LN6" s="6">
        <v>0.15890000000000001</v>
      </c>
      <c r="LO6" s="7">
        <f t="shared" si="195"/>
        <v>6397727.0690608304</v>
      </c>
      <c r="LP6" s="12">
        <f t="shared" si="196"/>
        <v>4558105.3346613804</v>
      </c>
      <c r="LQ6" s="12">
        <f t="shared" si="197"/>
        <v>2435252.7122735893</v>
      </c>
      <c r="LS6" s="5">
        <f t="shared" si="198"/>
        <v>23</v>
      </c>
      <c r="LT6" s="6">
        <v>0.15890000000000001</v>
      </c>
      <c r="LU6" s="7">
        <f t="shared" si="199"/>
        <v>4865931.7531646118</v>
      </c>
      <c r="LV6" s="12">
        <f t="shared" si="200"/>
        <v>3277577.8061414291</v>
      </c>
      <c r="LW6" s="12">
        <f t="shared" si="201"/>
        <v>1842205.0713714869</v>
      </c>
      <c r="LY6" s="5">
        <f t="shared" si="202"/>
        <v>22</v>
      </c>
      <c r="LZ6" s="6">
        <v>0.15890000000000001</v>
      </c>
      <c r="MA6" s="7">
        <f t="shared" si="203"/>
        <v>5019529.3513148474</v>
      </c>
      <c r="MB6" s="12">
        <f t="shared" si="204"/>
        <v>3674366.5236231214</v>
      </c>
      <c r="MC6" s="12">
        <f t="shared" si="205"/>
        <v>2181941.3410966499</v>
      </c>
      <c r="ME6" s="5">
        <f t="shared" si="206"/>
        <v>21</v>
      </c>
      <c r="MF6" s="6">
        <v>0.15890000000000001</v>
      </c>
      <c r="MG6" s="7">
        <f t="shared" si="207"/>
        <v>3854357.1767755863</v>
      </c>
      <c r="MH6" s="12">
        <f t="shared" si="208"/>
        <v>2663049.8316892465</v>
      </c>
      <c r="MI6" s="12">
        <f t="shared" si="209"/>
        <v>1622514.2027056885</v>
      </c>
      <c r="MK6" s="5">
        <f t="shared" si="210"/>
        <v>20</v>
      </c>
      <c r="ML6" s="6">
        <v>0.15890000000000001</v>
      </c>
      <c r="MM6" s="7">
        <f t="shared" si="211"/>
        <v>3585782.097660793</v>
      </c>
      <c r="MN6" s="12">
        <f t="shared" si="212"/>
        <v>2535440.5966685694</v>
      </c>
      <c r="MO6" s="12">
        <f t="shared" si="213"/>
        <v>1595102.1511258376</v>
      </c>
      <c r="MQ6" s="5">
        <f t="shared" si="214"/>
        <v>19</v>
      </c>
      <c r="MR6" s="6">
        <v>0.15890000000000001</v>
      </c>
      <c r="MS6" s="7">
        <f t="shared" si="215"/>
        <v>3260691.1863788245</v>
      </c>
      <c r="MT6" s="12">
        <f t="shared" si="216"/>
        <v>2322457.6542961719</v>
      </c>
      <c r="MU6" s="12">
        <f t="shared" si="217"/>
        <v>1497996.2016989843</v>
      </c>
      <c r="MW6" s="5">
        <f t="shared" si="218"/>
        <v>18</v>
      </c>
      <c r="MX6" s="6">
        <v>0.15890000000000001</v>
      </c>
      <c r="MY6" s="7">
        <f t="shared" si="219"/>
        <v>3217893.2067293231</v>
      </c>
      <c r="MZ6" s="12">
        <f t="shared" si="220"/>
        <v>2381646.3115996453</v>
      </c>
      <c r="NA6" s="12">
        <f t="shared" si="221"/>
        <v>1579253.2620096914</v>
      </c>
      <c r="NC6" s="5">
        <f t="shared" si="222"/>
        <v>17</v>
      </c>
      <c r="ND6" s="6">
        <v>0.15890000000000001</v>
      </c>
      <c r="NE6" s="7">
        <f t="shared" si="223"/>
        <v>2345403.2119018398</v>
      </c>
      <c r="NF6" s="12">
        <f t="shared" si="224"/>
        <v>1589805.3518760912</v>
      </c>
      <c r="NG6" s="12">
        <f t="shared" si="225"/>
        <v>1082945.9613511944</v>
      </c>
      <c r="NI6" s="5">
        <f t="shared" si="226"/>
        <v>16</v>
      </c>
      <c r="NJ6" s="6">
        <v>0.15890000000000001</v>
      </c>
      <c r="NK6" s="7">
        <f t="shared" si="227"/>
        <v>1911805.6829979133</v>
      </c>
      <c r="NL6" s="12">
        <f t="shared" si="228"/>
        <v>1233093.8521226067</v>
      </c>
      <c r="NM6" s="12">
        <f t="shared" si="229"/>
        <v>865529.44597845594</v>
      </c>
      <c r="NO6" s="5">
        <f t="shared" si="230"/>
        <v>15</v>
      </c>
      <c r="NP6" s="6">
        <v>0.15890000000000001</v>
      </c>
      <c r="NQ6" s="7">
        <f t="shared" si="231"/>
        <v>1436367.9060840821</v>
      </c>
      <c r="NR6" s="12">
        <f t="shared" si="232"/>
        <v>820587.32828081003</v>
      </c>
      <c r="NS6" s="12">
        <f t="shared" si="233"/>
        <v>585034.79694782558</v>
      </c>
      <c r="NU6" s="5">
        <f t="shared" si="234"/>
        <v>14</v>
      </c>
      <c r="NV6" s="6">
        <v>0.15890000000000001</v>
      </c>
      <c r="NW6" s="7">
        <f t="shared" si="235"/>
        <v>1119189.5793081522</v>
      </c>
      <c r="NX6" s="12">
        <f t="shared" si="236"/>
        <v>570075.52401255025</v>
      </c>
      <c r="NY6" s="12">
        <f t="shared" si="237"/>
        <v>413223.95868467569</v>
      </c>
      <c r="OA6" s="5">
        <f t="shared" si="238"/>
        <v>13</v>
      </c>
      <c r="OB6" s="6">
        <v>0.15890000000000001</v>
      </c>
      <c r="OC6" s="7">
        <f t="shared" si="239"/>
        <v>925791.6943569791</v>
      </c>
      <c r="OD6" s="12">
        <f t="shared" si="240"/>
        <v>435964.9495032726</v>
      </c>
      <c r="OE6" s="12">
        <f t="shared" si="241"/>
        <v>324668.04965986114</v>
      </c>
      <c r="OG6" s="5">
        <f t="shared" si="242"/>
        <v>12</v>
      </c>
      <c r="OH6" s="6">
        <v>0.15890000000000001</v>
      </c>
      <c r="OI6" s="7">
        <f t="shared" si="243"/>
        <v>1017689.0121545335</v>
      </c>
      <c r="OJ6" s="12">
        <f t="shared" si="244"/>
        <v>587764.74907129223</v>
      </c>
      <c r="OK6" s="12">
        <f t="shared" si="245"/>
        <v>454051.60727233259</v>
      </c>
      <c r="OM6" s="5">
        <f t="shared" si="246"/>
        <v>11</v>
      </c>
      <c r="ON6" s="6">
        <v>0.15890000000000001</v>
      </c>
      <c r="OO6" s="7">
        <f t="shared" si="247"/>
        <v>1154496.8941061071</v>
      </c>
      <c r="OP6" s="12">
        <f t="shared" si="248"/>
        <v>773254.62456392031</v>
      </c>
      <c r="OQ6" s="12">
        <f t="shared" si="249"/>
        <v>604166.47479880124</v>
      </c>
      <c r="OS6" s="5">
        <f t="shared" si="250"/>
        <v>10</v>
      </c>
      <c r="OT6" s="6">
        <v>0.15890000000000001</v>
      </c>
      <c r="OU6" s="7">
        <f t="shared" si="251"/>
        <v>1479555.1635346755</v>
      </c>
      <c r="OV6" s="12">
        <f t="shared" si="252"/>
        <v>1152860.5818437471</v>
      </c>
      <c r="OW6" s="12">
        <f t="shared" si="253"/>
        <v>924160.18229990883</v>
      </c>
      <c r="OY6" s="5">
        <f t="shared" si="254"/>
        <v>9</v>
      </c>
      <c r="OZ6" s="6">
        <v>0.15890000000000001</v>
      </c>
      <c r="PA6" s="7">
        <f t="shared" si="255"/>
        <v>1152660.6135358955</v>
      </c>
      <c r="PB6" s="12">
        <f t="shared" si="256"/>
        <v>871270.83585341764</v>
      </c>
      <c r="PC6" s="12">
        <f t="shared" si="257"/>
        <v>711884.75856463471</v>
      </c>
      <c r="PE6" s="5">
        <f t="shared" si="258"/>
        <v>8</v>
      </c>
      <c r="PF6" s="6">
        <v>0.15890000000000001</v>
      </c>
      <c r="PG6" s="7">
        <f t="shared" si="259"/>
        <v>1040871.0615278087</v>
      </c>
      <c r="PH6" s="12">
        <f t="shared" si="260"/>
        <v>818423.20326945418</v>
      </c>
      <c r="PI6" s="12">
        <f t="shared" si="261"/>
        <v>688563.76089596946</v>
      </c>
      <c r="PK6" s="5">
        <f t="shared" si="262"/>
        <v>7</v>
      </c>
      <c r="PL6" s="6">
        <v>0.15890000000000001</v>
      </c>
      <c r="PM6" s="7">
        <f t="shared" si="263"/>
        <v>992913.34687380388</v>
      </c>
      <c r="PN6" s="12">
        <f t="shared" si="264"/>
        <v>820480.64355070447</v>
      </c>
      <c r="PO6" s="12">
        <f t="shared" si="265"/>
        <v>717805.18216797791</v>
      </c>
      <c r="PQ6" s="5">
        <f t="shared" si="266"/>
        <v>6</v>
      </c>
      <c r="PR6" s="6">
        <v>0.15890000000000001</v>
      </c>
      <c r="PS6" s="7">
        <f t="shared" si="267"/>
        <v>858847.28559277242</v>
      </c>
      <c r="PT6" s="12">
        <f t="shared" si="268"/>
        <v>726327.69922263909</v>
      </c>
      <c r="PU6" s="12">
        <f t="shared" si="269"/>
        <v>648623.94973132038</v>
      </c>
      <c r="PW6" s="5">
        <f t="shared" si="270"/>
        <v>5</v>
      </c>
      <c r="PX6" s="6">
        <v>0.15890000000000001</v>
      </c>
      <c r="PY6" s="7">
        <f t="shared" si="271"/>
        <v>814227.61243152479</v>
      </c>
      <c r="PZ6" s="12">
        <f t="shared" si="272"/>
        <v>721616.00406475796</v>
      </c>
      <c r="QA6" s="12">
        <f t="shared" si="273"/>
        <v>672317.59529876953</v>
      </c>
      <c r="QC6" s="5">
        <f t="shared" si="274"/>
        <v>4</v>
      </c>
      <c r="QD6" s="6">
        <v>0.15890000000000001</v>
      </c>
      <c r="QE6" s="7">
        <f t="shared" si="275"/>
        <v>1283258.6484342392</v>
      </c>
      <c r="QF6" s="12">
        <f t="shared" si="276"/>
        <v>1229852.0051259564</v>
      </c>
      <c r="QG6" s="12">
        <f t="shared" si="277"/>
        <v>1145631.8439913963</v>
      </c>
      <c r="QI6" s="5">
        <f t="shared" si="278"/>
        <v>3</v>
      </c>
      <c r="QJ6" s="6">
        <v>0.15890000000000001</v>
      </c>
      <c r="QK6" s="7">
        <f t="shared" si="279"/>
        <v>1018944.4564350001</v>
      </c>
      <c r="QL6" s="12">
        <f t="shared" si="280"/>
        <v>981466.39648053434</v>
      </c>
      <c r="QM6" s="12">
        <f t="shared" si="281"/>
        <v>938261.35069012665</v>
      </c>
      <c r="QO6" s="5">
        <f t="shared" si="282"/>
        <v>2</v>
      </c>
      <c r="QP6" s="6">
        <v>0.15890000000000001</v>
      </c>
      <c r="QQ6" s="7">
        <f>(QQ7)*(1+QP6)</f>
        <v>887427.67499999993</v>
      </c>
      <c r="QR6" s="12">
        <f>(QR7)*(1+QP6)-(((VLOOKUP((QO$91+QO7),$A$138:$E$227,5,FALSE))/(VLOOKUP(QO$91,$A$138:$E$227,5,FALSE)))*(IF(QO6&lt;=$D$125,$B$125,$C$125)))</f>
        <v>863358.00116166333</v>
      </c>
      <c r="QS6" s="12">
        <f>QR6*((VLOOKUP(QO$91, $A$138:$E$227, 5, FALSE)) / VLOOKUP((QO$91+QO7), $A$138:$E$227, 5, FALSE))</f>
        <v>838820.67848951102</v>
      </c>
    </row>
    <row r="7" spans="3:461">
      <c r="C7">
        <v>84</v>
      </c>
      <c r="D7" s="6">
        <v>2.1000000000000001E-2</v>
      </c>
      <c r="E7" s="12">
        <f t="shared" si="286"/>
        <v>287987971.33052838</v>
      </c>
      <c r="F7" s="12">
        <f t="shared" si="0"/>
        <v>22623394.940665327</v>
      </c>
      <c r="G7">
        <v>83</v>
      </c>
      <c r="H7" s="6">
        <v>2.1000000000000001E-2</v>
      </c>
      <c r="I7" s="12">
        <f t="shared" si="1"/>
        <v>-39334647.054622702</v>
      </c>
      <c r="J7" s="12">
        <f t="shared" si="2"/>
        <v>-3054278.9110767189</v>
      </c>
      <c r="K7">
        <v>82</v>
      </c>
      <c r="L7" s="6">
        <v>2.1000000000000001E-2</v>
      </c>
      <c r="M7" s="12">
        <f t="shared" si="3"/>
        <v>84844016.274824917</v>
      </c>
      <c r="N7" s="12">
        <f t="shared" si="4"/>
        <v>6588016.1395472148</v>
      </c>
      <c r="O7">
        <v>81</v>
      </c>
      <c r="P7" s="6">
        <v>2.1000000000000001E-2</v>
      </c>
      <c r="Q7" s="12">
        <f t="shared" si="5"/>
        <v>393074837.89637446</v>
      </c>
      <c r="R7" s="12">
        <f t="shared" si="6"/>
        <v>28379823.735724032</v>
      </c>
      <c r="S7">
        <v>80</v>
      </c>
      <c r="T7" s="6">
        <v>2.1000000000000001E-2</v>
      </c>
      <c r="U7" s="12">
        <f t="shared" si="7"/>
        <v>1348887297.7217913</v>
      </c>
      <c r="V7" s="12">
        <f t="shared" si="8"/>
        <v>87588891.066880465</v>
      </c>
      <c r="W7">
        <v>79</v>
      </c>
      <c r="X7" s="6">
        <v>2.1000000000000001E-2</v>
      </c>
      <c r="Y7" s="12">
        <f t="shared" si="9"/>
        <v>1527279257.504132</v>
      </c>
      <c r="Z7" s="12">
        <f t="shared" si="10"/>
        <v>89463418.543037295</v>
      </c>
      <c r="AA7">
        <v>78</v>
      </c>
      <c r="AB7" s="6">
        <v>2.1000000000000001E-2</v>
      </c>
      <c r="AC7" s="12">
        <f t="shared" si="11"/>
        <v>785090477.72967434</v>
      </c>
      <c r="AD7" s="12">
        <f t="shared" si="12"/>
        <v>47057729.238234431</v>
      </c>
      <c r="AE7">
        <v>77</v>
      </c>
      <c r="AF7" s="6">
        <v>2.1000000000000001E-2</v>
      </c>
      <c r="AG7" s="12">
        <f t="shared" si="13"/>
        <v>881260528.58837807</v>
      </c>
      <c r="AH7" s="12">
        <f t="shared" si="14"/>
        <v>54422758.698237427</v>
      </c>
      <c r="AI7">
        <v>76</v>
      </c>
      <c r="AJ7" s="6">
        <v>2.1000000000000001E-2</v>
      </c>
      <c r="AK7" s="12">
        <f t="shared" si="15"/>
        <v>404847578.10659468</v>
      </c>
      <c r="AL7" s="12">
        <f t="shared" si="16"/>
        <v>25369269.231056731</v>
      </c>
      <c r="AM7">
        <v>75</v>
      </c>
      <c r="AN7" s="6">
        <v>2.1000000000000001E-2</v>
      </c>
      <c r="AO7" s="12">
        <f t="shared" si="17"/>
        <v>186867866.07336804</v>
      </c>
      <c r="AP7" s="12">
        <f t="shared" si="18"/>
        <v>11964403.861696957</v>
      </c>
      <c r="AQ7">
        <v>74</v>
      </c>
      <c r="AR7" s="6">
        <v>2.1000000000000001E-2</v>
      </c>
      <c r="AS7" s="12">
        <f t="shared" si="19"/>
        <v>715228704.77433014</v>
      </c>
      <c r="AT7" s="12">
        <f t="shared" si="20"/>
        <v>46118014.956637077</v>
      </c>
      <c r="AU7">
        <v>73</v>
      </c>
      <c r="AV7" s="6">
        <v>2.1000000000000001E-2</v>
      </c>
      <c r="AW7" s="12">
        <f t="shared" si="21"/>
        <v>452014410.95757902</v>
      </c>
      <c r="AX7" s="12">
        <f t="shared" si="22"/>
        <v>28735426.15170126</v>
      </c>
      <c r="AY7">
        <v>72</v>
      </c>
      <c r="AZ7" s="6">
        <v>2.1000000000000001E-2</v>
      </c>
      <c r="BA7" s="12">
        <f t="shared" si="23"/>
        <v>502320619.7426632</v>
      </c>
      <c r="BB7" s="12">
        <f t="shared" si="24"/>
        <v>31705392.3269732</v>
      </c>
      <c r="BC7">
        <v>71</v>
      </c>
      <c r="BD7" s="6">
        <v>2.1000000000000001E-2</v>
      </c>
      <c r="BE7" s="12">
        <f t="shared" si="25"/>
        <v>674781127.13024485</v>
      </c>
      <c r="BF7" s="12">
        <f t="shared" si="26"/>
        <v>43203543.192747585</v>
      </c>
      <c r="BG7">
        <v>70</v>
      </c>
      <c r="BH7" s="6">
        <v>2.1000000000000001E-2</v>
      </c>
      <c r="BI7" s="12">
        <f t="shared" si="27"/>
        <v>929049944.47628379</v>
      </c>
      <c r="BJ7" s="12">
        <f t="shared" si="28"/>
        <v>66233245.974660479</v>
      </c>
      <c r="BK7">
        <v>69</v>
      </c>
      <c r="BL7" s="6">
        <v>2.1000000000000001E-2</v>
      </c>
      <c r="BM7" s="12">
        <f t="shared" si="29"/>
        <v>774791000.36377859</v>
      </c>
      <c r="BN7" s="12">
        <f t="shared" si="30"/>
        <v>59457767.381916769</v>
      </c>
      <c r="BO7">
        <v>68</v>
      </c>
      <c r="BP7" s="6">
        <v>2.1000000000000001E-2</v>
      </c>
      <c r="BQ7" s="12">
        <f t="shared" si="31"/>
        <v>590812949.11581385</v>
      </c>
      <c r="BR7" s="12">
        <f t="shared" si="32"/>
        <v>46680616.0783168</v>
      </c>
      <c r="BS7">
        <v>67</v>
      </c>
      <c r="BT7" s="6">
        <v>2.1000000000000001E-2</v>
      </c>
      <c r="BU7" s="12">
        <f t="shared" si="33"/>
        <v>483487835.39237905</v>
      </c>
      <c r="BV7" s="12">
        <f t="shared" si="34"/>
        <v>39078949.383054212</v>
      </c>
      <c r="BW7">
        <v>66</v>
      </c>
      <c r="BX7" s="6">
        <v>2.1000000000000001E-2</v>
      </c>
      <c r="BY7" s="12">
        <f t="shared" si="35"/>
        <v>314055979.4589079</v>
      </c>
      <c r="BZ7" s="12">
        <f t="shared" si="36"/>
        <v>25954686.050740037</v>
      </c>
      <c r="CA7">
        <v>65</v>
      </c>
      <c r="CB7" s="6">
        <v>2.1000000000000001E-2</v>
      </c>
      <c r="CC7" s="12">
        <f t="shared" si="37"/>
        <v>419337365.18888015</v>
      </c>
      <c r="CD7" s="12">
        <f t="shared" si="38"/>
        <v>40939199.591145895</v>
      </c>
      <c r="CE7">
        <v>64</v>
      </c>
      <c r="CF7" s="6">
        <v>2.1000000000000001E-2</v>
      </c>
      <c r="CG7" s="12">
        <f t="shared" si="39"/>
        <v>422092458.16075534</v>
      </c>
      <c r="CH7" s="12">
        <f t="shared" si="40"/>
        <v>45424825.101873554</v>
      </c>
      <c r="CI7">
        <v>63</v>
      </c>
      <c r="CJ7" s="6">
        <v>2.1000000000000001E-2</v>
      </c>
      <c r="CK7" s="12">
        <f t="shared" si="284"/>
        <v>407590399.64945984</v>
      </c>
      <c r="CL7" s="12">
        <f t="shared" si="285"/>
        <v>44419382.133505747</v>
      </c>
      <c r="CM7" s="5">
        <v>62</v>
      </c>
      <c r="CN7" s="6">
        <v>2.1000000000000001E-2</v>
      </c>
      <c r="CO7" s="7">
        <f t="shared" si="41"/>
        <v>460531259.62524366</v>
      </c>
      <c r="CP7" s="12">
        <f t="shared" si="42"/>
        <v>334285050.38590276</v>
      </c>
      <c r="CQ7" s="12">
        <f t="shared" si="43"/>
        <v>35671563.29751531</v>
      </c>
      <c r="CR7" s="8"/>
      <c r="CS7" s="5">
        <v>61</v>
      </c>
      <c r="CT7" s="6">
        <v>2.1000000000000001E-2</v>
      </c>
      <c r="CU7" s="7">
        <f t="shared" si="44"/>
        <v>352061202.98543203</v>
      </c>
      <c r="CV7" s="12">
        <f t="shared" si="45"/>
        <v>244324784.53482789</v>
      </c>
      <c r="CW7" s="12">
        <f t="shared" si="46"/>
        <v>28179842.828335952</v>
      </c>
      <c r="CY7" s="5">
        <v>60</v>
      </c>
      <c r="CZ7" s="6">
        <v>2.1000000000000001E-2</v>
      </c>
      <c r="DA7" s="7">
        <f t="shared" si="47"/>
        <v>284654918.32586658</v>
      </c>
      <c r="DB7" s="12">
        <f t="shared" si="48"/>
        <v>188469344.64888233</v>
      </c>
      <c r="DC7" s="12">
        <f t="shared" si="49"/>
        <v>22679000.981711179</v>
      </c>
      <c r="DE7" s="5">
        <f t="shared" si="50"/>
        <v>59</v>
      </c>
      <c r="DF7" s="6">
        <v>2.1000000000000001E-2</v>
      </c>
      <c r="DG7" s="7">
        <f t="shared" si="51"/>
        <v>240926718.85388631</v>
      </c>
      <c r="DH7" s="12">
        <f t="shared" si="52"/>
        <v>151487014.90981436</v>
      </c>
      <c r="DI7" s="12">
        <f t="shared" si="53"/>
        <v>18297610.134277809</v>
      </c>
      <c r="DK7" s="5">
        <f t="shared" si="54"/>
        <v>58</v>
      </c>
      <c r="DL7" s="6">
        <v>2.1000000000000001E-2</v>
      </c>
      <c r="DM7" s="7">
        <f t="shared" si="55"/>
        <v>243877638.27703848</v>
      </c>
      <c r="DN7" s="12">
        <f t="shared" si="56"/>
        <v>162229654.91518643</v>
      </c>
      <c r="DO7" s="12">
        <f t="shared" si="57"/>
        <v>19816175.954457592</v>
      </c>
      <c r="DQ7" s="5">
        <f t="shared" si="58"/>
        <v>57</v>
      </c>
      <c r="DR7" s="6">
        <v>2.1000000000000001E-2</v>
      </c>
      <c r="DS7" s="7">
        <f t="shared" si="59"/>
        <v>159856868.29905522</v>
      </c>
      <c r="DT7" s="12">
        <f t="shared" si="60"/>
        <v>82325527.389619946</v>
      </c>
      <c r="DU7" s="12">
        <f t="shared" si="61"/>
        <v>9981208.054121742</v>
      </c>
      <c r="DW7" s="5">
        <f t="shared" si="62"/>
        <v>56</v>
      </c>
      <c r="DX7" s="6">
        <v>2.1000000000000001E-2</v>
      </c>
      <c r="DY7" s="7">
        <f t="shared" si="63"/>
        <v>120555707.61618033</v>
      </c>
      <c r="DZ7" s="12">
        <f t="shared" si="64"/>
        <v>47208223.151014499</v>
      </c>
      <c r="EA7" s="12">
        <f t="shared" si="65"/>
        <v>5744996.5736875283</v>
      </c>
      <c r="EC7" s="5">
        <f t="shared" si="66"/>
        <v>55</v>
      </c>
      <c r="ED7" s="6">
        <v>2.1000000000000001E-2</v>
      </c>
      <c r="EE7" s="7">
        <f t="shared" si="67"/>
        <v>112207471.7201976</v>
      </c>
      <c r="EF7" s="12">
        <f t="shared" si="68"/>
        <v>44669525.699385762</v>
      </c>
      <c r="EG7" s="12">
        <f t="shared" si="69"/>
        <v>5598320.3811729336</v>
      </c>
      <c r="EI7" s="5">
        <f t="shared" si="70"/>
        <v>54</v>
      </c>
      <c r="EJ7" s="6">
        <v>2.1000000000000001E-2</v>
      </c>
      <c r="EK7" s="7">
        <f t="shared" si="71"/>
        <v>112207471.7201976</v>
      </c>
      <c r="EL7" s="12">
        <f t="shared" si="72"/>
        <v>63529032.735129066</v>
      </c>
      <c r="EM7" s="12">
        <f t="shared" si="73"/>
        <v>8250411.3386189975</v>
      </c>
      <c r="EO7" s="5">
        <f t="shared" si="74"/>
        <v>53</v>
      </c>
      <c r="EP7" s="6">
        <v>2.1000000000000001E-2</v>
      </c>
      <c r="EQ7" s="7">
        <f t="shared" si="75"/>
        <v>125315469.86843607</v>
      </c>
      <c r="ER7" s="12">
        <f t="shared" si="76"/>
        <v>29280961.852105632</v>
      </c>
      <c r="ES7" s="12">
        <f t="shared" si="77"/>
        <v>3855854.7186763566</v>
      </c>
      <c r="EU7" s="5">
        <f t="shared" si="78"/>
        <v>52</v>
      </c>
      <c r="EV7" s="6">
        <v>2.1000000000000001E-2</v>
      </c>
      <c r="EW7" s="7">
        <f t="shared" si="79"/>
        <v>77810258.865211248</v>
      </c>
      <c r="EX7" s="12">
        <f t="shared" si="80"/>
        <v>23059062.859100759</v>
      </c>
      <c r="EY7" s="12">
        <f t="shared" si="81"/>
        <v>3067938.1434802548</v>
      </c>
      <c r="FA7" s="5">
        <f t="shared" si="82"/>
        <v>51</v>
      </c>
      <c r="FB7" s="6">
        <v>2.1000000000000001E-2</v>
      </c>
      <c r="FC7" s="7">
        <f t="shared" si="83"/>
        <v>77546600.423770443</v>
      </c>
      <c r="FD7" s="12">
        <f t="shared" si="84"/>
        <v>26068051.765092812</v>
      </c>
      <c r="FE7" s="12">
        <f t="shared" si="85"/>
        <v>3527460.5404511145</v>
      </c>
      <c r="FG7" s="5">
        <f t="shared" si="86"/>
        <v>50</v>
      </c>
      <c r="FH7" s="6">
        <v>2.1000000000000001E-2</v>
      </c>
      <c r="FI7" s="7">
        <f t="shared" si="87"/>
        <v>61233891.680172466</v>
      </c>
      <c r="FJ7" s="12">
        <f t="shared" si="88"/>
        <v>12093325.716515085</v>
      </c>
      <c r="FK7" s="12">
        <f t="shared" si="89"/>
        <v>1647419.9856302589</v>
      </c>
      <c r="FM7" s="5">
        <f t="shared" si="90"/>
        <v>49</v>
      </c>
      <c r="FN7" s="6">
        <v>2.1000000000000001E-2</v>
      </c>
      <c r="FO7" s="7">
        <f t="shared" si="91"/>
        <v>67149788.003259629</v>
      </c>
      <c r="FP7" s="12">
        <f t="shared" si="92"/>
        <v>20859635.99787141</v>
      </c>
      <c r="FQ7" s="12">
        <f t="shared" si="93"/>
        <v>2879503.6591786086</v>
      </c>
      <c r="FS7" s="5">
        <f t="shared" si="94"/>
        <v>48</v>
      </c>
      <c r="FT7" s="6">
        <v>2.1000000000000001E-2</v>
      </c>
      <c r="FU7" s="7">
        <f t="shared" si="95"/>
        <v>54766974.963917829</v>
      </c>
      <c r="FV7" s="12">
        <f t="shared" si="96"/>
        <v>11028959.630219646</v>
      </c>
      <c r="FW7" s="12">
        <f t="shared" si="97"/>
        <v>1547498.9105306303</v>
      </c>
      <c r="FY7" s="5">
        <f t="shared" si="98"/>
        <v>47</v>
      </c>
      <c r="FZ7" s="6">
        <v>2.1000000000000001E-2</v>
      </c>
      <c r="GA7" s="7">
        <f t="shared" si="99"/>
        <v>47042582.858544782</v>
      </c>
      <c r="GB7" s="12">
        <f t="shared" si="100"/>
        <v>5346723.9826769615</v>
      </c>
      <c r="GC7" s="12">
        <f t="shared" si="101"/>
        <v>757494.84958211076</v>
      </c>
      <c r="GE7" s="5">
        <f t="shared" si="102"/>
        <v>46</v>
      </c>
      <c r="GF7" s="6">
        <v>2.1000000000000001E-2</v>
      </c>
      <c r="GG7" s="7">
        <f t="shared" si="103"/>
        <v>41852831.724683963</v>
      </c>
      <c r="GH7" s="12">
        <f t="shared" si="104"/>
        <v>2593316.0071182544</v>
      </c>
      <c r="GI7" s="12">
        <f t="shared" si="105"/>
        <v>374472.46212412184</v>
      </c>
      <c r="GK7" s="5">
        <f t="shared" si="106"/>
        <v>45</v>
      </c>
      <c r="GL7" s="6">
        <v>2.1000000000000001E-2</v>
      </c>
      <c r="GM7" s="7">
        <f t="shared" si="107"/>
        <v>46487650.477267534</v>
      </c>
      <c r="GN7" s="12">
        <f t="shared" si="108"/>
        <v>10237745.85623127</v>
      </c>
      <c r="GO7" s="12">
        <f t="shared" si="109"/>
        <v>1529458.0433016021</v>
      </c>
      <c r="GQ7" s="5">
        <f t="shared" si="110"/>
        <v>44</v>
      </c>
      <c r="GR7" s="6">
        <v>2.1000000000000001E-2</v>
      </c>
      <c r="GS7" s="7">
        <f t="shared" si="111"/>
        <v>37550606.201346971</v>
      </c>
      <c r="GT7" s="12">
        <f t="shared" si="112"/>
        <v>4030867.5110323955</v>
      </c>
      <c r="GU7" s="12">
        <f t="shared" si="113"/>
        <v>624151.80124784738</v>
      </c>
      <c r="GW7" s="5">
        <f t="shared" si="114"/>
        <v>43</v>
      </c>
      <c r="GX7" s="6">
        <v>2.1000000000000001E-2</v>
      </c>
      <c r="GY7" s="7">
        <f t="shared" si="115"/>
        <v>33887380.382047594</v>
      </c>
      <c r="GZ7" s="12">
        <f t="shared" si="116"/>
        <v>3024953.7792423312</v>
      </c>
      <c r="HA7" s="12">
        <f t="shared" si="117"/>
        <v>488996.85564644466</v>
      </c>
      <c r="HC7" s="5">
        <f t="shared" si="118"/>
        <v>42</v>
      </c>
      <c r="HD7" s="6">
        <v>2.1000000000000001E-2</v>
      </c>
      <c r="HE7" s="7">
        <f t="shared" si="119"/>
        <v>36930449.413739763</v>
      </c>
      <c r="HF7" s="12">
        <f t="shared" si="120"/>
        <v>9250282.3277387731</v>
      </c>
      <c r="HG7" s="12">
        <f t="shared" si="121"/>
        <v>1587757.282338927</v>
      </c>
      <c r="HI7" s="5">
        <f t="shared" si="122"/>
        <v>41</v>
      </c>
      <c r="HJ7" s="6">
        <v>2.1000000000000001E-2</v>
      </c>
      <c r="HK7" s="7">
        <f t="shared" si="123"/>
        <v>35660920.638991654</v>
      </c>
      <c r="HL7" s="12">
        <f t="shared" si="124"/>
        <v>11096541.874937205</v>
      </c>
      <c r="HM7" s="12">
        <f t="shared" si="125"/>
        <v>2005432.5234989112</v>
      </c>
      <c r="HO7" s="5">
        <f t="shared" si="126"/>
        <v>40</v>
      </c>
      <c r="HP7" s="6">
        <v>2.1000000000000001E-2</v>
      </c>
      <c r="HQ7" s="7">
        <f t="shared" si="127"/>
        <v>31221257.782342557</v>
      </c>
      <c r="HR7" s="12">
        <f t="shared" si="128"/>
        <v>8847791.3661856893</v>
      </c>
      <c r="HS7" s="12">
        <f t="shared" si="129"/>
        <v>1651254.5245057594</v>
      </c>
      <c r="HU7" s="5">
        <f t="shared" si="130"/>
        <v>39</v>
      </c>
      <c r="HV7" s="6">
        <v>2.1000000000000001E-2</v>
      </c>
      <c r="HW7" s="7">
        <f t="shared" si="131"/>
        <v>26289371.659096126</v>
      </c>
      <c r="HX7" s="12">
        <f t="shared" si="132"/>
        <v>5882647.2975919098</v>
      </c>
      <c r="HY7" s="12">
        <f t="shared" si="133"/>
        <v>1137940.9729111644</v>
      </c>
      <c r="IA7" s="5">
        <f t="shared" si="134"/>
        <v>38</v>
      </c>
      <c r="IB7" s="6">
        <v>2.1000000000000001E-2</v>
      </c>
      <c r="IC7" s="7">
        <f t="shared" si="135"/>
        <v>30679626.163024992</v>
      </c>
      <c r="ID7" s="12">
        <f t="shared" si="136"/>
        <v>13270290.335724987</v>
      </c>
      <c r="IE7" s="12">
        <f t="shared" si="137"/>
        <v>2808042.4371876889</v>
      </c>
      <c r="IG7" s="5">
        <f t="shared" si="138"/>
        <v>37</v>
      </c>
      <c r="IH7" s="6">
        <v>2.1000000000000001E-2</v>
      </c>
      <c r="II7" s="7">
        <f t="shared" si="139"/>
        <v>41403004.26858972</v>
      </c>
      <c r="IJ7" s="12">
        <f t="shared" si="140"/>
        <v>27123251.839958042</v>
      </c>
      <c r="IK7" s="12">
        <f t="shared" si="141"/>
        <v>6416774.9093501316</v>
      </c>
      <c r="IM7" s="5">
        <f t="shared" si="142"/>
        <v>36</v>
      </c>
      <c r="IN7" s="6">
        <v>2.1000000000000001E-2</v>
      </c>
      <c r="IO7" s="7">
        <f t="shared" si="143"/>
        <v>30221170.99897062</v>
      </c>
      <c r="IP7" s="12">
        <f t="shared" si="144"/>
        <v>17902458.63700607</v>
      </c>
      <c r="IQ7" s="12">
        <f t="shared" si="145"/>
        <v>4519858.0539613822</v>
      </c>
      <c r="IS7" s="5">
        <f t="shared" si="146"/>
        <v>35</v>
      </c>
      <c r="IT7" s="6">
        <v>2.1000000000000001E-2</v>
      </c>
      <c r="IU7" s="7">
        <f t="shared" si="147"/>
        <v>24405371.072414286</v>
      </c>
      <c r="IV7" s="12">
        <f t="shared" si="148"/>
        <v>13569058.221142106</v>
      </c>
      <c r="IW7" s="12">
        <f t="shared" si="149"/>
        <v>3604482.3017432927</v>
      </c>
      <c r="IY7" s="5">
        <f t="shared" si="150"/>
        <v>34</v>
      </c>
      <c r="IZ7" s="6">
        <v>2.1000000000000001E-2</v>
      </c>
      <c r="JA7" s="7">
        <f t="shared" si="151"/>
        <v>26236692.187071905</v>
      </c>
      <c r="JB7" s="12">
        <f t="shared" si="152"/>
        <v>17037859.12751225</v>
      </c>
      <c r="JC7" s="12">
        <f t="shared" si="153"/>
        <v>4835399.5516795041</v>
      </c>
      <c r="JE7" s="5">
        <f t="shared" si="154"/>
        <v>33</v>
      </c>
      <c r="JF7" s="6">
        <v>2.1000000000000001E-2</v>
      </c>
      <c r="JG7" s="7">
        <f t="shared" si="155"/>
        <v>24633078.759808388</v>
      </c>
      <c r="JH7" s="12">
        <f t="shared" si="156"/>
        <v>17026851.438605905</v>
      </c>
      <c r="JI7" s="12">
        <f t="shared" si="157"/>
        <v>5280710.7034995584</v>
      </c>
      <c r="JK7" s="5">
        <f t="shared" si="158"/>
        <v>32</v>
      </c>
      <c r="JL7" s="6">
        <v>2.1000000000000001E-2</v>
      </c>
      <c r="JM7" s="7">
        <f t="shared" si="159"/>
        <v>20783900.404833265</v>
      </c>
      <c r="JN7" s="12">
        <f t="shared" si="160"/>
        <v>14731912.329261385</v>
      </c>
      <c r="JO7" s="12">
        <f t="shared" si="161"/>
        <v>5204464.4710885584</v>
      </c>
      <c r="JQ7" s="5">
        <f t="shared" si="162"/>
        <v>31</v>
      </c>
      <c r="JR7" s="6">
        <v>2.1000000000000001E-2</v>
      </c>
      <c r="JS7" s="7">
        <f t="shared" si="163"/>
        <v>15776453.92806533</v>
      </c>
      <c r="JT7" s="12">
        <f t="shared" si="164"/>
        <v>10885471.88896763</v>
      </c>
      <c r="JU7" s="12">
        <f t="shared" si="165"/>
        <v>4300350.3464224162</v>
      </c>
      <c r="JW7" s="5">
        <f t="shared" si="166"/>
        <v>30</v>
      </c>
      <c r="JX7" s="6">
        <v>2.1000000000000001E-2</v>
      </c>
      <c r="JY7" s="7">
        <f t="shared" si="167"/>
        <v>16554516.188945772</v>
      </c>
      <c r="JZ7" s="12">
        <f t="shared" si="168"/>
        <v>12494771.762611175</v>
      </c>
      <c r="KA7" s="12">
        <f t="shared" si="169"/>
        <v>5350290.2840040941</v>
      </c>
      <c r="KC7" s="5">
        <f t="shared" si="170"/>
        <v>29</v>
      </c>
      <c r="KD7" s="6">
        <v>2.1000000000000001E-2</v>
      </c>
      <c r="KE7" s="7">
        <f t="shared" si="171"/>
        <v>13747314.556507045</v>
      </c>
      <c r="KF7" s="12">
        <f t="shared" si="172"/>
        <v>10220530.660805352</v>
      </c>
      <c r="KG7" s="12">
        <f t="shared" si="173"/>
        <v>4538889.6646888079</v>
      </c>
      <c r="KI7" s="5">
        <f t="shared" si="174"/>
        <v>28</v>
      </c>
      <c r="KJ7" s="6">
        <v>2.1000000000000001E-2</v>
      </c>
      <c r="KK7" s="7">
        <f t="shared" si="175"/>
        <v>11236974.461751707</v>
      </c>
      <c r="KL7" s="12">
        <f t="shared" si="176"/>
        <v>8188130.1109611969</v>
      </c>
      <c r="KM7" s="12">
        <f t="shared" si="177"/>
        <v>3788752.5749215381</v>
      </c>
      <c r="KO7" s="5">
        <f t="shared" si="178"/>
        <v>27</v>
      </c>
      <c r="KP7" s="6">
        <v>2.1000000000000001E-2</v>
      </c>
      <c r="KQ7" s="7">
        <f t="shared" si="179"/>
        <v>10585939.200896563</v>
      </c>
      <c r="KR7" s="12">
        <f t="shared" si="180"/>
        <v>7944468.1374680949</v>
      </c>
      <c r="KS7" s="12">
        <f t="shared" si="181"/>
        <v>3805875.8099875306</v>
      </c>
      <c r="KU7" s="5">
        <f t="shared" si="182"/>
        <v>26</v>
      </c>
      <c r="KV7" s="6">
        <v>2.1000000000000001E-2</v>
      </c>
      <c r="KW7" s="7">
        <f t="shared" si="183"/>
        <v>8066092.0457913512</v>
      </c>
      <c r="KX7" s="12">
        <f t="shared" si="184"/>
        <v>5754841.5172168612</v>
      </c>
      <c r="KY7" s="12">
        <f t="shared" si="185"/>
        <v>2864054.3008085801</v>
      </c>
      <c r="LA7" s="5">
        <f t="shared" si="186"/>
        <v>25</v>
      </c>
      <c r="LB7" s="6">
        <v>2.1000000000000001E-2</v>
      </c>
      <c r="LC7" s="7">
        <f t="shared" si="187"/>
        <v>6807403.1950302562</v>
      </c>
      <c r="LD7" s="12">
        <f t="shared" si="188"/>
        <v>4753524.6209831312</v>
      </c>
      <c r="LE7" s="12">
        <f t="shared" si="189"/>
        <v>2400257.638181862</v>
      </c>
      <c r="LG7" s="5">
        <f t="shared" si="190"/>
        <v>24</v>
      </c>
      <c r="LH7" s="6">
        <v>2.1000000000000001E-2</v>
      </c>
      <c r="LI7" s="7">
        <f t="shared" si="191"/>
        <v>6433610.42909957</v>
      </c>
      <c r="LJ7" s="12">
        <f t="shared" si="192"/>
        <v>4648323.3456891887</v>
      </c>
      <c r="LK7" s="12">
        <f t="shared" si="193"/>
        <v>2442120.0832621441</v>
      </c>
      <c r="LM7" s="5">
        <f t="shared" si="194"/>
        <v>23</v>
      </c>
      <c r="LN7" s="6">
        <v>2.1000000000000001E-2</v>
      </c>
      <c r="LO7" s="7">
        <f t="shared" si="195"/>
        <v>5520516.9290368715</v>
      </c>
      <c r="LP7" s="12">
        <f t="shared" si="196"/>
        <v>3981583.2792514181</v>
      </c>
      <c r="LQ7" s="12">
        <f t="shared" si="197"/>
        <v>2189461.2965827668</v>
      </c>
      <c r="LS7" s="5">
        <f t="shared" si="198"/>
        <v>22</v>
      </c>
      <c r="LT7" s="6">
        <v>2.1000000000000001E-2</v>
      </c>
      <c r="LU7" s="7">
        <f t="shared" si="199"/>
        <v>4198750.3263134109</v>
      </c>
      <c r="LV7" s="12">
        <f t="shared" si="200"/>
        <v>2874236.4396488825</v>
      </c>
      <c r="LW7" s="12">
        <f t="shared" si="201"/>
        <v>1662758.7600353623</v>
      </c>
      <c r="LY7" s="5">
        <f t="shared" si="202"/>
        <v>21</v>
      </c>
      <c r="LZ7" s="6">
        <v>2.1000000000000001E-2</v>
      </c>
      <c r="MA7" s="7">
        <f t="shared" si="203"/>
        <v>4331287.730878287</v>
      </c>
      <c r="MB7" s="12">
        <f t="shared" si="204"/>
        <v>3214156.7103179395</v>
      </c>
      <c r="MC7" s="12">
        <f t="shared" si="205"/>
        <v>1964488.2378715875</v>
      </c>
      <c r="ME7" s="5">
        <f t="shared" si="206"/>
        <v>20</v>
      </c>
      <c r="MF7" s="6">
        <v>2.1000000000000001E-2</v>
      </c>
      <c r="MG7" s="7">
        <f t="shared" si="207"/>
        <v>3325875.5516227339</v>
      </c>
      <c r="MH7" s="12">
        <f t="shared" si="208"/>
        <v>2340399.6470990269</v>
      </c>
      <c r="MI7" s="12">
        <f t="shared" si="209"/>
        <v>1467645.0291948414</v>
      </c>
      <c r="MK7" s="5">
        <f t="shared" si="210"/>
        <v>19</v>
      </c>
      <c r="ML7" s="6">
        <v>2.1000000000000001E-2</v>
      </c>
      <c r="MM7" s="7">
        <f t="shared" si="211"/>
        <v>3094125.5480721314</v>
      </c>
      <c r="MN7" s="12">
        <f t="shared" si="212"/>
        <v>2228946.4842001353</v>
      </c>
      <c r="MO7" s="12">
        <f t="shared" si="213"/>
        <v>1443299.6037967843</v>
      </c>
      <c r="MQ7" s="5">
        <f t="shared" si="214"/>
        <v>18</v>
      </c>
      <c r="MR7" s="6">
        <v>2.1000000000000001E-2</v>
      </c>
      <c r="MS7" s="7">
        <f t="shared" si="215"/>
        <v>2813608.7551806234</v>
      </c>
      <c r="MT7" s="12">
        <f t="shared" si="216"/>
        <v>2044153.0245973635</v>
      </c>
      <c r="MU7" s="12">
        <f t="shared" si="217"/>
        <v>1357057.0385297381</v>
      </c>
      <c r="MW7" s="5">
        <f t="shared" si="218"/>
        <v>17</v>
      </c>
      <c r="MX7" s="6">
        <v>2.1000000000000001E-2</v>
      </c>
      <c r="MY7" s="7">
        <f t="shared" si="219"/>
        <v>2776678.9254718465</v>
      </c>
      <c r="MZ7" s="12">
        <f t="shared" si="220"/>
        <v>2094131.3543616405</v>
      </c>
      <c r="NA7" s="12">
        <f t="shared" si="221"/>
        <v>1429223.7530165087</v>
      </c>
      <c r="NC7" s="5">
        <f t="shared" si="222"/>
        <v>16</v>
      </c>
      <c r="ND7" s="6">
        <v>2.1000000000000001E-2</v>
      </c>
      <c r="NE7" s="7">
        <f t="shared" si="223"/>
        <v>2023818.4587987228</v>
      </c>
      <c r="NF7" s="12">
        <f t="shared" si="224"/>
        <v>1409825.2470610894</v>
      </c>
      <c r="NG7" s="12">
        <f t="shared" si="225"/>
        <v>988439.07378535485</v>
      </c>
      <c r="NI7" s="5">
        <f t="shared" si="226"/>
        <v>15</v>
      </c>
      <c r="NJ7" s="6">
        <v>2.1000000000000001E-2</v>
      </c>
      <c r="NK7" s="7">
        <f t="shared" si="227"/>
        <v>1649672.6922063278</v>
      </c>
      <c r="NL7" s="12">
        <f t="shared" si="228"/>
        <v>1100900.8134336772</v>
      </c>
      <c r="NM7" s="12">
        <f t="shared" si="229"/>
        <v>795345.26101859484</v>
      </c>
      <c r="NO7" s="5">
        <f t="shared" si="230"/>
        <v>14</v>
      </c>
      <c r="NP7" s="6">
        <v>2.1000000000000001E-2</v>
      </c>
      <c r="NQ7" s="7">
        <f t="shared" si="231"/>
        <v>1239423.5102977669</v>
      </c>
      <c r="NR7" s="12">
        <f t="shared" si="232"/>
        <v>744383.66277993051</v>
      </c>
      <c r="NS7" s="12">
        <f t="shared" si="233"/>
        <v>546229.95738518122</v>
      </c>
      <c r="NU7" s="5">
        <f t="shared" si="234"/>
        <v>13</v>
      </c>
      <c r="NV7" s="6">
        <v>2.1000000000000001E-2</v>
      </c>
      <c r="NW7" s="7">
        <f t="shared" si="235"/>
        <v>965734.38545875577</v>
      </c>
      <c r="NX7" s="12">
        <f t="shared" si="236"/>
        <v>527623.54397109943</v>
      </c>
      <c r="NY7" s="12">
        <f t="shared" si="237"/>
        <v>393639.84812872246</v>
      </c>
      <c r="OA7" s="5">
        <f t="shared" si="238"/>
        <v>12</v>
      </c>
      <c r="OB7" s="6">
        <v>2.1000000000000001E-2</v>
      </c>
      <c r="OC7" s="7">
        <f t="shared" si="239"/>
        <v>798853.82203553291</v>
      </c>
      <c r="OD7" s="12">
        <f t="shared" si="240"/>
        <v>410949.18757814757</v>
      </c>
      <c r="OE7" s="12">
        <f t="shared" si="241"/>
        <v>314990.81777648709</v>
      </c>
      <c r="OG7" s="5">
        <f t="shared" si="242"/>
        <v>11</v>
      </c>
      <c r="OH7" s="6">
        <v>2.1000000000000001E-2</v>
      </c>
      <c r="OI7" s="7">
        <f t="shared" si="243"/>
        <v>878150.84317415953</v>
      </c>
      <c r="OJ7" s="12">
        <f t="shared" si="244"/>
        <v>540684.62764387717</v>
      </c>
      <c r="OK7" s="12">
        <f t="shared" si="245"/>
        <v>429900.04813503986</v>
      </c>
      <c r="OM7" s="5">
        <f t="shared" si="246"/>
        <v>10</v>
      </c>
      <c r="ON7" s="6">
        <v>2.1000000000000001E-2</v>
      </c>
      <c r="OO7" s="7">
        <f t="shared" si="247"/>
        <v>996200.61619303399</v>
      </c>
      <c r="OP7" s="12">
        <f t="shared" si="248"/>
        <v>700363.0412115145</v>
      </c>
      <c r="OQ7" s="12">
        <f t="shared" si="249"/>
        <v>563221.3465376423</v>
      </c>
      <c r="OS7" s="5">
        <f t="shared" si="250"/>
        <v>9</v>
      </c>
      <c r="OT7" s="6">
        <v>2.1000000000000001E-2</v>
      </c>
      <c r="OU7" s="7">
        <f t="shared" si="251"/>
        <v>1276689.2428463849</v>
      </c>
      <c r="OV7" s="12">
        <f t="shared" si="252"/>
        <v>1027081.3982886</v>
      </c>
      <c r="OW7" s="12">
        <f t="shared" si="253"/>
        <v>847416.89137391921</v>
      </c>
      <c r="OY7" s="5">
        <f t="shared" si="254"/>
        <v>8</v>
      </c>
      <c r="OZ7" s="6">
        <v>2.1000000000000001E-2</v>
      </c>
      <c r="PA7" s="7">
        <f t="shared" si="255"/>
        <v>994616.11315548827</v>
      </c>
      <c r="PB7" s="12">
        <f t="shared" si="256"/>
        <v>783490.92114074121</v>
      </c>
      <c r="PC7" s="12">
        <f t="shared" si="257"/>
        <v>658889.02882653149</v>
      </c>
      <c r="PE7" s="5">
        <f t="shared" si="258"/>
        <v>7</v>
      </c>
      <c r="PF7" s="6">
        <v>2.1000000000000001E-2</v>
      </c>
      <c r="PG7" s="7">
        <f t="shared" si="259"/>
        <v>898154.33732661023</v>
      </c>
      <c r="PH7" s="12">
        <f t="shared" si="260"/>
        <v>736975.61723012885</v>
      </c>
      <c r="PI7" s="12">
        <f t="shared" si="261"/>
        <v>638176.98517314519</v>
      </c>
      <c r="PK7" s="5">
        <f t="shared" si="262"/>
        <v>6</v>
      </c>
      <c r="PL7" s="6">
        <v>2.1000000000000001E-2</v>
      </c>
      <c r="PM7" s="7">
        <f t="shared" si="263"/>
        <v>856772.23822055734</v>
      </c>
      <c r="PN7" s="12">
        <f t="shared" si="264"/>
        <v>737571.72229419346</v>
      </c>
      <c r="PO7" s="12">
        <f t="shared" si="265"/>
        <v>664147.12600835774</v>
      </c>
      <c r="PQ7" s="5">
        <f t="shared" si="266"/>
        <v>5</v>
      </c>
      <c r="PR7" s="6">
        <v>2.1000000000000001E-2</v>
      </c>
      <c r="PS7" s="7">
        <f t="shared" si="267"/>
        <v>741088.34721958102</v>
      </c>
      <c r="PT7" s="12">
        <f t="shared" si="268"/>
        <v>655726.66708488541</v>
      </c>
      <c r="PU7" s="12">
        <f t="shared" si="269"/>
        <v>602705.29892270174</v>
      </c>
      <c r="PW7" s="5">
        <f t="shared" si="270"/>
        <v>4</v>
      </c>
      <c r="PX7" s="6">
        <v>2.1000000000000001E-2</v>
      </c>
      <c r="PY7" s="7">
        <f t="shared" si="271"/>
        <v>702586.60145959514</v>
      </c>
      <c r="PZ7" s="12">
        <f t="shared" si="272"/>
        <v>650458.00866433722</v>
      </c>
      <c r="QA7" s="12">
        <f t="shared" si="273"/>
        <v>623748.30181104934</v>
      </c>
      <c r="QC7" s="5">
        <f t="shared" si="274"/>
        <v>3</v>
      </c>
      <c r="QD7" s="6">
        <v>2.1000000000000001E-2</v>
      </c>
      <c r="QE7" s="7">
        <f t="shared" si="275"/>
        <v>1107307.4885100001</v>
      </c>
      <c r="QF7" s="12">
        <f t="shared" si="276"/>
        <v>1071413.1166374276</v>
      </c>
      <c r="QG7" s="12">
        <f t="shared" si="277"/>
        <v>1027237.7530329546</v>
      </c>
      <c r="QI7" s="5">
        <f t="shared" si="278"/>
        <v>2</v>
      </c>
      <c r="QJ7" s="6">
        <v>2.1000000000000001E-2</v>
      </c>
      <c r="QK7" s="7">
        <f t="shared" si="279"/>
        <v>879234.15</v>
      </c>
      <c r="QL7" s="12">
        <f>(QL8)*(1+QJ7)-(((VLOOKUP((QI$91+QI8),$A$138:$E$227,5,FALSE))/(VLOOKUP(QI$91,$A$138:$E$227,5,FALSE)))*(IF(QI7&lt;=$D$125,$B$125,$C$125)))</f>
        <v>856823.64684568066</v>
      </c>
      <c r="QM7" s="12">
        <f t="shared" si="281"/>
        <v>843066.09919967491</v>
      </c>
      <c r="QO7" s="5">
        <f t="shared" si="282"/>
        <v>1</v>
      </c>
      <c r="QP7" s="6">
        <v>2.1000000000000001E-2</v>
      </c>
      <c r="QQ7" s="7">
        <f>(QQ8+$B$124)*(1+QP7)</f>
        <v>765749.99999999988</v>
      </c>
      <c r="QR7" s="12">
        <f>($B$124)*(1+QP7)-$B$125</f>
        <v>754749.99999999988</v>
      </c>
      <c r="QS7" s="12">
        <f>QR7</f>
        <v>754749.99999999988</v>
      </c>
    </row>
    <row r="8" spans="3:461">
      <c r="C8">
        <v>83</v>
      </c>
      <c r="D8" s="6">
        <v>0.1482</v>
      </c>
      <c r="E8" s="12">
        <f t="shared" si="286"/>
        <v>282438649.29079735</v>
      </c>
      <c r="F8" s="12">
        <f t="shared" si="0"/>
        <v>22549523.657306597</v>
      </c>
      <c r="G8">
        <v>82</v>
      </c>
      <c r="H8" s="6">
        <v>0.1482</v>
      </c>
      <c r="I8" s="12">
        <f t="shared" si="1"/>
        <v>-38147199.720148705</v>
      </c>
      <c r="J8" s="12">
        <f t="shared" si="2"/>
        <v>-3010411.862338502</v>
      </c>
      <c r="K8">
        <v>81</v>
      </c>
      <c r="L8" s="6">
        <v>0.1482</v>
      </c>
      <c r="M8" s="12">
        <f t="shared" si="3"/>
        <v>83477348.104971409</v>
      </c>
      <c r="N8" s="12">
        <f t="shared" si="4"/>
        <v>6587670.9382427707</v>
      </c>
      <c r="O8">
        <v>80</v>
      </c>
      <c r="P8" s="6">
        <v>0.1482</v>
      </c>
      <c r="Q8" s="12">
        <f t="shared" si="5"/>
        <v>385397015.661816</v>
      </c>
      <c r="R8" s="12">
        <f t="shared" si="6"/>
        <v>28279557.836985491</v>
      </c>
      <c r="S8">
        <v>79</v>
      </c>
      <c r="T8" s="6">
        <v>0.1482</v>
      </c>
      <c r="U8" s="12">
        <f t="shared" si="7"/>
        <v>1321595792.3756099</v>
      </c>
      <c r="V8" s="12">
        <f t="shared" si="8"/>
        <v>87217137.303904817</v>
      </c>
      <c r="W8">
        <v>78</v>
      </c>
      <c r="X8" s="6">
        <v>0.1482</v>
      </c>
      <c r="Y8" s="12">
        <f t="shared" si="9"/>
        <v>1496367682.6794908</v>
      </c>
      <c r="Z8" s="12">
        <f t="shared" si="10"/>
        <v>89083069.619153112</v>
      </c>
      <c r="AA8">
        <v>77</v>
      </c>
      <c r="AB8" s="6">
        <v>0.1482</v>
      </c>
      <c r="AC8" s="12">
        <f t="shared" si="11"/>
        <v>769432893.77850759</v>
      </c>
      <c r="AD8" s="12">
        <f t="shared" si="12"/>
        <v>46871820.63472335</v>
      </c>
      <c r="AE8">
        <v>76</v>
      </c>
      <c r="AF8" s="6">
        <v>0.1482</v>
      </c>
      <c r="AG8" s="12">
        <f t="shared" si="13"/>
        <v>863610494.23877561</v>
      </c>
      <c r="AH8" s="12">
        <f t="shared" si="14"/>
        <v>54203079.657050706</v>
      </c>
      <c r="AI8">
        <v>75</v>
      </c>
      <c r="AJ8" s="6">
        <v>0.1482</v>
      </c>
      <c r="AK8" s="12">
        <f t="shared" si="15"/>
        <v>396989543.3484512</v>
      </c>
      <c r="AL8" s="12">
        <f t="shared" si="16"/>
        <v>25282807.451340534</v>
      </c>
      <c r="AM8">
        <v>74</v>
      </c>
      <c r="AN8" s="6">
        <v>0.1482</v>
      </c>
      <c r="AO8" s="12">
        <f t="shared" si="17"/>
        <v>183483276.83431551</v>
      </c>
      <c r="AP8" s="12">
        <f t="shared" si="18"/>
        <v>11939406.625057565</v>
      </c>
      <c r="AQ8">
        <v>73</v>
      </c>
      <c r="AR8" s="6">
        <v>0.1482</v>
      </c>
      <c r="AS8" s="12">
        <f t="shared" si="19"/>
        <v>700973520.6988101</v>
      </c>
      <c r="AT8" s="12">
        <f t="shared" si="20"/>
        <v>45936415.169913754</v>
      </c>
      <c r="AU8">
        <v>72</v>
      </c>
      <c r="AV8" s="6">
        <v>0.1482</v>
      </c>
      <c r="AW8" s="12">
        <f t="shared" si="21"/>
        <v>443179546.90122473</v>
      </c>
      <c r="AX8" s="12">
        <f t="shared" si="22"/>
        <v>28633529.730058316</v>
      </c>
      <c r="AY8">
        <v>71</v>
      </c>
      <c r="AZ8" s="6">
        <v>0.1482</v>
      </c>
      <c r="BA8" s="12">
        <f t="shared" si="23"/>
        <v>492454379.2179355</v>
      </c>
      <c r="BB8" s="12">
        <f t="shared" si="24"/>
        <v>31589877.893594459</v>
      </c>
      <c r="BC8">
        <v>70</v>
      </c>
      <c r="BD8" s="6">
        <v>0.1482</v>
      </c>
      <c r="BE8" s="12">
        <f t="shared" si="25"/>
        <v>661361103.5305711</v>
      </c>
      <c r="BF8" s="12">
        <f t="shared" si="26"/>
        <v>43035306.962489918</v>
      </c>
      <c r="BG8">
        <v>69</v>
      </c>
      <c r="BH8" s="6">
        <v>0.1482</v>
      </c>
      <c r="BI8" s="12">
        <f t="shared" si="27"/>
        <v>910353332.7684021</v>
      </c>
      <c r="BJ8" s="12">
        <f t="shared" si="28"/>
        <v>65959412.998767406</v>
      </c>
      <c r="BK8">
        <v>68</v>
      </c>
      <c r="BL8" s="6">
        <v>0.1482</v>
      </c>
      <c r="BM8" s="12">
        <f t="shared" si="29"/>
        <v>759237932.19015229</v>
      </c>
      <c r="BN8" s="12">
        <f t="shared" si="30"/>
        <v>59215001.610680714</v>
      </c>
      <c r="BO8">
        <v>67</v>
      </c>
      <c r="BP8" s="6">
        <v>0.1482</v>
      </c>
      <c r="BQ8" s="12">
        <f t="shared" si="31"/>
        <v>579032951.95239973</v>
      </c>
      <c r="BR8" s="12">
        <f t="shared" si="32"/>
        <v>46496436.629662856</v>
      </c>
      <c r="BS8">
        <v>66</v>
      </c>
      <c r="BT8" s="6">
        <v>0.1482</v>
      </c>
      <c r="BU8" s="12">
        <f t="shared" si="33"/>
        <v>473906951.76486742</v>
      </c>
      <c r="BV8" s="12">
        <f t="shared" si="34"/>
        <v>38929625.410913616</v>
      </c>
      <c r="BW8">
        <v>65</v>
      </c>
      <c r="BX8" s="6">
        <v>0.1482</v>
      </c>
      <c r="BY8" s="12">
        <f t="shared" si="35"/>
        <v>307951992.56019872</v>
      </c>
      <c r="BZ8" s="12">
        <f t="shared" si="36"/>
        <v>25865539.993611135</v>
      </c>
      <c r="CA8">
        <v>64</v>
      </c>
      <c r="CB8" s="6">
        <v>0.1482</v>
      </c>
      <c r="CC8" s="12">
        <f t="shared" si="37"/>
        <v>411013372.27801853</v>
      </c>
      <c r="CD8" s="12">
        <f t="shared" si="38"/>
        <v>40781345.922816768</v>
      </c>
      <c r="CE8">
        <v>63</v>
      </c>
      <c r="CF8" s="6">
        <v>0.1482</v>
      </c>
      <c r="CG8" s="12">
        <f t="shared" si="39"/>
        <v>413683860.38383412</v>
      </c>
      <c r="CH8" s="12">
        <f t="shared" si="40"/>
        <v>45246403.757940568</v>
      </c>
      <c r="CI8">
        <v>62</v>
      </c>
      <c r="CJ8" s="6">
        <v>0.1482</v>
      </c>
      <c r="CK8" s="12">
        <f t="shared" si="284"/>
        <v>399476668.36381966</v>
      </c>
      <c r="CL8" s="12">
        <f t="shared" si="285"/>
        <v>44245570.98825343</v>
      </c>
      <c r="CM8" s="5">
        <v>61</v>
      </c>
      <c r="CN8" s="6">
        <v>0.1482</v>
      </c>
      <c r="CO8" s="7">
        <f t="shared" si="41"/>
        <v>451059020.20102227</v>
      </c>
      <c r="CP8" s="12">
        <f t="shared" si="42"/>
        <v>327684805.22094381</v>
      </c>
      <c r="CQ8" s="12">
        <f t="shared" si="43"/>
        <v>35537863.012973458</v>
      </c>
      <c r="CR8" s="8"/>
      <c r="CS8" s="5">
        <v>60</v>
      </c>
      <c r="CT8" s="6">
        <v>0.1482</v>
      </c>
      <c r="CU8" s="7">
        <f t="shared" si="44"/>
        <v>344819983.3353889</v>
      </c>
      <c r="CV8" s="12">
        <f t="shared" si="45"/>
        <v>239554251.16585672</v>
      </c>
      <c r="CW8" s="12">
        <f t="shared" si="46"/>
        <v>28080493.89032457</v>
      </c>
      <c r="CY8" s="5">
        <v>59</v>
      </c>
      <c r="CZ8" s="6">
        <v>0.1482</v>
      </c>
      <c r="DA8" s="7">
        <f t="shared" si="47"/>
        <v>278800115.89213187</v>
      </c>
      <c r="DB8" s="12">
        <f t="shared" si="48"/>
        <v>184837075.12780225</v>
      </c>
      <c r="DC8" s="12">
        <f t="shared" si="49"/>
        <v>22604874.731233343</v>
      </c>
      <c r="DE8" s="5">
        <f t="shared" si="50"/>
        <v>58</v>
      </c>
      <c r="DF8" s="6">
        <v>0.1482</v>
      </c>
      <c r="DG8" s="7">
        <f t="shared" si="51"/>
        <v>235971321.11056447</v>
      </c>
      <c r="DH8" s="12">
        <f t="shared" si="52"/>
        <v>148614482.58014265</v>
      </c>
      <c r="DI8" s="12">
        <f t="shared" si="53"/>
        <v>18243573.61831487</v>
      </c>
      <c r="DK8" s="5">
        <f t="shared" si="54"/>
        <v>57</v>
      </c>
      <c r="DL8" s="6">
        <v>0.1482</v>
      </c>
      <c r="DM8" s="7">
        <f t="shared" si="55"/>
        <v>238861545.81492507</v>
      </c>
      <c r="DN8" s="12">
        <f t="shared" si="56"/>
        <v>159133454.23498777</v>
      </c>
      <c r="DO8" s="12">
        <f t="shared" si="57"/>
        <v>19755176.447692618</v>
      </c>
      <c r="DQ8" s="5">
        <f t="shared" si="58"/>
        <v>56</v>
      </c>
      <c r="DR8" s="6">
        <v>0.1482</v>
      </c>
      <c r="DS8" s="7">
        <f t="shared" si="59"/>
        <v>156568920.95891795</v>
      </c>
      <c r="DT8" s="12">
        <f t="shared" si="60"/>
        <v>80874602.314058438</v>
      </c>
      <c r="DU8" s="12">
        <f t="shared" si="61"/>
        <v>9965304.2489183024</v>
      </c>
      <c r="DW8" s="5">
        <f t="shared" si="62"/>
        <v>55</v>
      </c>
      <c r="DX8" s="6">
        <v>0.1482</v>
      </c>
      <c r="DY8" s="7">
        <f t="shared" si="63"/>
        <v>118076109.32045087</v>
      </c>
      <c r="DZ8" s="12">
        <f t="shared" si="64"/>
        <v>46478688.966304205</v>
      </c>
      <c r="EA8" s="12">
        <f t="shared" si="65"/>
        <v>5748516.8205612367</v>
      </c>
      <c r="EC8" s="5">
        <f t="shared" si="66"/>
        <v>54</v>
      </c>
      <c r="ED8" s="6">
        <v>0.1482</v>
      </c>
      <c r="EE8" s="7">
        <f t="shared" si="67"/>
        <v>109899580.52908678</v>
      </c>
      <c r="EF8" s="12">
        <f t="shared" si="68"/>
        <v>43985209.13366574</v>
      </c>
      <c r="EG8" s="12">
        <f t="shared" si="69"/>
        <v>5602513.1737906486</v>
      </c>
      <c r="EI8" s="5">
        <f t="shared" si="70"/>
        <v>53</v>
      </c>
      <c r="EJ8" s="6">
        <v>0.1482</v>
      </c>
      <c r="EK8" s="7">
        <f t="shared" si="71"/>
        <v>109899580.52908678</v>
      </c>
      <c r="EL8" s="12">
        <f t="shared" si="72"/>
        <v>62448614.967661336</v>
      </c>
      <c r="EM8" s="12">
        <f t="shared" si="73"/>
        <v>8242443.654096066</v>
      </c>
      <c r="EO8" s="5">
        <f t="shared" si="74"/>
        <v>52</v>
      </c>
      <c r="EP8" s="6">
        <v>0.1482</v>
      </c>
      <c r="EQ8" s="7">
        <f t="shared" si="75"/>
        <v>122737972.44704807</v>
      </c>
      <c r="ER8" s="12">
        <f t="shared" si="76"/>
        <v>28901840.106422488</v>
      </c>
      <c r="ES8" s="12">
        <f t="shared" si="77"/>
        <v>3868037.1369129298</v>
      </c>
      <c r="EU8" s="5">
        <f t="shared" si="78"/>
        <v>51</v>
      </c>
      <c r="EV8" s="6">
        <v>0.1482</v>
      </c>
      <c r="EW8" s="7">
        <f t="shared" si="79"/>
        <v>76209851.973762244</v>
      </c>
      <c r="EX8" s="12">
        <f t="shared" si="80"/>
        <v>22805628.951461371</v>
      </c>
      <c r="EY8" s="12">
        <f t="shared" si="81"/>
        <v>3083733.3493832955</v>
      </c>
      <c r="FA8" s="5">
        <f t="shared" si="82"/>
        <v>50</v>
      </c>
      <c r="FB8" s="6">
        <v>0.1482</v>
      </c>
      <c r="FC8" s="7">
        <f t="shared" si="83"/>
        <v>75951616.477737948</v>
      </c>
      <c r="FD8" s="12">
        <f t="shared" si="84"/>
        <v>25749023.282864079</v>
      </c>
      <c r="FE8" s="12">
        <f t="shared" si="85"/>
        <v>3541148.7252550889</v>
      </c>
      <c r="FG8" s="5">
        <f t="shared" si="86"/>
        <v>49</v>
      </c>
      <c r="FH8" s="6">
        <v>0.1482</v>
      </c>
      <c r="FI8" s="7">
        <f t="shared" si="87"/>
        <v>59974428.677935816</v>
      </c>
      <c r="FJ8" s="12">
        <f t="shared" si="88"/>
        <v>12060282.778173443</v>
      </c>
      <c r="FK8" s="12">
        <f t="shared" si="89"/>
        <v>1669728.6101390638</v>
      </c>
      <c r="FM8" s="5">
        <f t="shared" si="90"/>
        <v>48</v>
      </c>
      <c r="FN8" s="6">
        <v>0.1482</v>
      </c>
      <c r="FO8" s="7">
        <f t="shared" si="91"/>
        <v>65768646.428266048</v>
      </c>
      <c r="FP8" s="12">
        <f t="shared" si="92"/>
        <v>20643448.899920452</v>
      </c>
      <c r="FQ8" s="12">
        <f t="shared" si="93"/>
        <v>2896162.8826721571</v>
      </c>
      <c r="FS8" s="5">
        <f t="shared" si="94"/>
        <v>47</v>
      </c>
      <c r="FT8" s="6">
        <v>0.1482</v>
      </c>
      <c r="FU8" s="7">
        <f t="shared" si="95"/>
        <v>53640523.96074225</v>
      </c>
      <c r="FV8" s="12">
        <f t="shared" si="96"/>
        <v>11011526.315459084</v>
      </c>
      <c r="FW8" s="12">
        <f t="shared" si="97"/>
        <v>1570265.6972854193</v>
      </c>
      <c r="FY8" s="5">
        <f t="shared" si="98"/>
        <v>46</v>
      </c>
      <c r="FZ8" s="6">
        <v>0.1482</v>
      </c>
      <c r="GA8" s="7">
        <f t="shared" si="99"/>
        <v>46075007.696909681</v>
      </c>
      <c r="GB8" s="12">
        <f t="shared" si="100"/>
        <v>5444149.7231070977</v>
      </c>
      <c r="GC8" s="12">
        <f t="shared" si="101"/>
        <v>783883.99562937056</v>
      </c>
      <c r="GE8" s="5">
        <f t="shared" si="102"/>
        <v>45</v>
      </c>
      <c r="GF8" s="6">
        <v>0.1482</v>
      </c>
      <c r="GG8" s="7">
        <f t="shared" si="103"/>
        <v>40991999.730346687</v>
      </c>
      <c r="GH8" s="12">
        <f t="shared" si="104"/>
        <v>2743460.8758942862</v>
      </c>
      <c r="GI8" s="12">
        <f t="shared" si="105"/>
        <v>402617.85826301674</v>
      </c>
      <c r="GK8" s="5">
        <f t="shared" si="106"/>
        <v>44</v>
      </c>
      <c r="GL8" s="6">
        <v>0.1482</v>
      </c>
      <c r="GM8" s="7">
        <f t="shared" si="107"/>
        <v>45531489.203983873</v>
      </c>
      <c r="GN8" s="12">
        <f t="shared" si="108"/>
        <v>10223856.123831419</v>
      </c>
      <c r="GO8" s="12">
        <f t="shared" si="109"/>
        <v>1552307.5517869261</v>
      </c>
      <c r="GQ8" s="5">
        <f t="shared" si="110"/>
        <v>43</v>
      </c>
      <c r="GR8" s="6">
        <v>0.1482</v>
      </c>
      <c r="GS8" s="7">
        <f t="shared" si="111"/>
        <v>36778262.684962757</v>
      </c>
      <c r="GT8" s="12">
        <f t="shared" si="112"/>
        <v>4137719.9665156263</v>
      </c>
      <c r="GU8" s="12">
        <f t="shared" si="113"/>
        <v>651152.35735499987</v>
      </c>
      <c r="GW8" s="5">
        <f t="shared" si="114"/>
        <v>42</v>
      </c>
      <c r="GX8" s="6">
        <v>0.1482</v>
      </c>
      <c r="GY8" s="7">
        <f t="shared" si="115"/>
        <v>33190382.352642115</v>
      </c>
      <c r="GZ8" s="12">
        <f t="shared" si="116"/>
        <v>3144500.4495765059</v>
      </c>
      <c r="HA8" s="12">
        <f t="shared" si="117"/>
        <v>516617.12979977386</v>
      </c>
      <c r="HC8" s="5">
        <f t="shared" si="118"/>
        <v>41</v>
      </c>
      <c r="HD8" s="6">
        <v>0.1482</v>
      </c>
      <c r="HE8" s="7">
        <f t="shared" si="119"/>
        <v>36170861.32589595</v>
      </c>
      <c r="HF8" s="12">
        <f t="shared" si="120"/>
        <v>9231207.1366003249</v>
      </c>
      <c r="HG8" s="12">
        <f t="shared" si="121"/>
        <v>1610339.4747423346</v>
      </c>
      <c r="HI8" s="5">
        <f t="shared" si="122"/>
        <v>40</v>
      </c>
      <c r="HJ8" s="6">
        <v>0.1482</v>
      </c>
      <c r="HK8" s="7">
        <f t="shared" si="123"/>
        <v>34927444.308512889</v>
      </c>
      <c r="HL8" s="12">
        <f t="shared" si="124"/>
        <v>11030890.412456524</v>
      </c>
      <c r="HM8" s="12">
        <f t="shared" si="125"/>
        <v>2026099.5741127506</v>
      </c>
      <c r="HO8" s="5">
        <f t="shared" si="126"/>
        <v>39</v>
      </c>
      <c r="HP8" s="6">
        <v>0.1482</v>
      </c>
      <c r="HQ8" s="7">
        <f t="shared" si="127"/>
        <v>30579096.75058037</v>
      </c>
      <c r="HR8" s="12">
        <f t="shared" si="128"/>
        <v>8823249.8349795863</v>
      </c>
      <c r="HS8" s="12">
        <f t="shared" si="129"/>
        <v>1673545.566728327</v>
      </c>
      <c r="HU8" s="5">
        <f t="shared" si="130"/>
        <v>38</v>
      </c>
      <c r="HV8" s="6">
        <v>0.1482</v>
      </c>
      <c r="HW8" s="7">
        <f t="shared" si="131"/>
        <v>25748650.008909039</v>
      </c>
      <c r="HX8" s="12">
        <f t="shared" si="132"/>
        <v>5913549.3803234277</v>
      </c>
      <c r="HY8" s="12">
        <f t="shared" si="133"/>
        <v>1162585.6816596198</v>
      </c>
      <c r="IA8" s="5">
        <f t="shared" si="134"/>
        <v>37</v>
      </c>
      <c r="IB8" s="6">
        <v>0.1482</v>
      </c>
      <c r="IC8" s="7">
        <f t="shared" si="135"/>
        <v>30048605.448604304</v>
      </c>
      <c r="ID8" s="12">
        <f t="shared" si="136"/>
        <v>13136204.50464672</v>
      </c>
      <c r="IE8" s="12">
        <f t="shared" si="137"/>
        <v>2825029.327631732</v>
      </c>
      <c r="IG8" s="5">
        <f t="shared" si="138"/>
        <v>36</v>
      </c>
      <c r="IH8" s="6">
        <v>0.1482</v>
      </c>
      <c r="II8" s="7">
        <f t="shared" si="139"/>
        <v>40551424.357090816</v>
      </c>
      <c r="IJ8" s="12">
        <f t="shared" si="140"/>
        <v>26689578.559686396</v>
      </c>
      <c r="IK8" s="12">
        <f t="shared" si="141"/>
        <v>6417214.8904164126</v>
      </c>
      <c r="IM8" s="5">
        <f t="shared" si="142"/>
        <v>35</v>
      </c>
      <c r="IN8" s="6">
        <v>0.1482</v>
      </c>
      <c r="IO8" s="7">
        <f t="shared" si="143"/>
        <v>29599579.822694048</v>
      </c>
      <c r="IP8" s="12">
        <f t="shared" si="144"/>
        <v>17650620.956629094</v>
      </c>
      <c r="IQ8" s="12">
        <f t="shared" si="145"/>
        <v>4528995.8566438109</v>
      </c>
      <c r="IS8" s="5">
        <f t="shared" si="146"/>
        <v>34</v>
      </c>
      <c r="IT8" s="6">
        <v>0.1482</v>
      </c>
      <c r="IU8" s="7">
        <f t="shared" si="147"/>
        <v>23903399.679152094</v>
      </c>
      <c r="IV8" s="12">
        <f t="shared" si="148"/>
        <v>13400580.894159626</v>
      </c>
      <c r="IW8" s="12">
        <f t="shared" si="149"/>
        <v>3617817.3231820003</v>
      </c>
      <c r="IY8" s="5">
        <f t="shared" si="150"/>
        <v>33</v>
      </c>
      <c r="IZ8" s="6">
        <v>0.1482</v>
      </c>
      <c r="JA8" s="7">
        <f t="shared" si="151"/>
        <v>25697054.05198032</v>
      </c>
      <c r="JB8" s="12">
        <f t="shared" si="152"/>
        <v>16790956.089630019</v>
      </c>
      <c r="JC8" s="12">
        <f t="shared" si="153"/>
        <v>4843090.5204367414</v>
      </c>
      <c r="JE8" s="5">
        <f t="shared" si="154"/>
        <v>32</v>
      </c>
      <c r="JF8" s="6">
        <v>0.1482</v>
      </c>
      <c r="JG8" s="7">
        <f t="shared" si="155"/>
        <v>24126423.858774133</v>
      </c>
      <c r="JH8" s="12">
        <f t="shared" si="156"/>
        <v>16771382.852581633</v>
      </c>
      <c r="JI8" s="12">
        <f t="shared" si="157"/>
        <v>5286359.81314673</v>
      </c>
      <c r="JK8" s="5">
        <f t="shared" si="158"/>
        <v>31</v>
      </c>
      <c r="JL8" s="6">
        <v>0.1482</v>
      </c>
      <c r="JM8" s="7">
        <f t="shared" si="159"/>
        <v>20356415.675644726</v>
      </c>
      <c r="JN8" s="12">
        <f t="shared" si="160"/>
        <v>14512077.59438093</v>
      </c>
      <c r="JO8" s="12">
        <f t="shared" si="161"/>
        <v>5210463.188113898</v>
      </c>
      <c r="JQ8" s="5">
        <f t="shared" si="162"/>
        <v>30</v>
      </c>
      <c r="JR8" s="6">
        <v>0.1482</v>
      </c>
      <c r="JS8" s="7">
        <f t="shared" si="163"/>
        <v>15451962.711131569</v>
      </c>
      <c r="JT8" s="12">
        <f t="shared" si="164"/>
        <v>10735955.783041012</v>
      </c>
      <c r="JU8" s="12">
        <f t="shared" si="165"/>
        <v>4310494.6449236358</v>
      </c>
      <c r="JW8" s="5">
        <f t="shared" si="166"/>
        <v>29</v>
      </c>
      <c r="JX8" s="6">
        <v>0.1482</v>
      </c>
      <c r="JY8" s="7">
        <f t="shared" si="167"/>
        <v>16214021.732561972</v>
      </c>
      <c r="JZ8" s="12">
        <f t="shared" si="168"/>
        <v>12306397.749220077</v>
      </c>
      <c r="KA8" s="12">
        <f t="shared" si="169"/>
        <v>5355620.3544811327</v>
      </c>
      <c r="KC8" s="5">
        <f t="shared" si="170"/>
        <v>28</v>
      </c>
      <c r="KD8" s="6">
        <v>0.1482</v>
      </c>
      <c r="KE8" s="7">
        <f t="shared" si="171"/>
        <v>13464558.821260575</v>
      </c>
      <c r="KF8" s="12">
        <f t="shared" si="172"/>
        <v>10076477.696660152</v>
      </c>
      <c r="KG8" s="12">
        <f t="shared" si="173"/>
        <v>4547940.2028426379</v>
      </c>
      <c r="KI8" s="5">
        <f t="shared" si="174"/>
        <v>27</v>
      </c>
      <c r="KJ8" s="6">
        <v>0.1482</v>
      </c>
      <c r="KK8" s="7">
        <f t="shared" si="175"/>
        <v>11005851.578601085</v>
      </c>
      <c r="KL8" s="12">
        <f t="shared" si="176"/>
        <v>8083217.5762082245</v>
      </c>
      <c r="KM8" s="12">
        <f t="shared" si="177"/>
        <v>3801242.6726828013</v>
      </c>
      <c r="KO8" s="5">
        <f t="shared" si="178"/>
        <v>26</v>
      </c>
      <c r="KP8" s="6">
        <v>0.1482</v>
      </c>
      <c r="KQ8" s="7">
        <f t="shared" si="179"/>
        <v>10368206.856901629</v>
      </c>
      <c r="KR8" s="12">
        <f t="shared" si="180"/>
        <v>7842400.383444204</v>
      </c>
      <c r="KS8" s="12">
        <f t="shared" si="181"/>
        <v>3818287.3935832027</v>
      </c>
      <c r="KU8" s="5">
        <f t="shared" si="182"/>
        <v>25</v>
      </c>
      <c r="KV8" s="6">
        <v>0.1482</v>
      </c>
      <c r="KW8" s="7">
        <f t="shared" si="183"/>
        <v>7900188.0957799722</v>
      </c>
      <c r="KX8" s="12">
        <f t="shared" si="184"/>
        <v>5695515.7056464618</v>
      </c>
      <c r="KY8" s="12">
        <f t="shared" si="185"/>
        <v>2880784.3633390656</v>
      </c>
      <c r="LA8" s="5">
        <f t="shared" si="186"/>
        <v>24</v>
      </c>
      <c r="LB8" s="6">
        <v>0.1482</v>
      </c>
      <c r="LC8" s="7">
        <f t="shared" si="187"/>
        <v>6667388.0460629351</v>
      </c>
      <c r="LD8" s="12">
        <f t="shared" si="188"/>
        <v>4713944.4670315832</v>
      </c>
      <c r="LE8" s="12">
        <f t="shared" si="189"/>
        <v>2419114.3203510684</v>
      </c>
      <c r="LG8" s="5">
        <f t="shared" si="190"/>
        <v>23</v>
      </c>
      <c r="LH8" s="6">
        <v>0.1482</v>
      </c>
      <c r="LI8" s="7">
        <f t="shared" si="191"/>
        <v>6301283.4761014404</v>
      </c>
      <c r="LJ8" s="12">
        <f t="shared" si="192"/>
        <v>4608643.7288526017</v>
      </c>
      <c r="LK8" s="12">
        <f t="shared" si="193"/>
        <v>2460784.8160168631</v>
      </c>
      <c r="LM8" s="5">
        <f t="shared" si="194"/>
        <v>22</v>
      </c>
      <c r="LN8" s="6">
        <v>0.1482</v>
      </c>
      <c r="LO8" s="7">
        <f t="shared" si="195"/>
        <v>5406970.5475385627</v>
      </c>
      <c r="LP8" s="12">
        <f t="shared" si="196"/>
        <v>3953123.3454786139</v>
      </c>
      <c r="LQ8" s="12">
        <f t="shared" si="197"/>
        <v>2209284.5308553819</v>
      </c>
      <c r="LS8" s="5">
        <f t="shared" si="198"/>
        <v>21</v>
      </c>
      <c r="LT8" s="6">
        <v>0.1482</v>
      </c>
      <c r="LU8" s="7">
        <f t="shared" si="199"/>
        <v>4112390.1335097076</v>
      </c>
      <c r="LV8" s="12">
        <f t="shared" si="200"/>
        <v>2865910.1752619455</v>
      </c>
      <c r="LW8" s="12">
        <f t="shared" si="201"/>
        <v>1684997.0525613988</v>
      </c>
      <c r="LY8" s="5">
        <f t="shared" si="202"/>
        <v>20</v>
      </c>
      <c r="LZ8" s="6">
        <v>0.1482</v>
      </c>
      <c r="MA8" s="7">
        <f t="shared" si="203"/>
        <v>4242201.4993910752</v>
      </c>
      <c r="MB8" s="12">
        <f t="shared" si="204"/>
        <v>3196122.025930895</v>
      </c>
      <c r="MC8" s="12">
        <f t="shared" si="205"/>
        <v>1985343.0279172191</v>
      </c>
      <c r="ME8" s="5">
        <f t="shared" si="206"/>
        <v>19</v>
      </c>
      <c r="MF8" s="6">
        <v>0.1482</v>
      </c>
      <c r="MG8" s="7">
        <f t="shared" si="207"/>
        <v>3257468.7087392109</v>
      </c>
      <c r="MH8" s="12">
        <f t="shared" si="208"/>
        <v>2339118.0663302769</v>
      </c>
      <c r="MI8" s="12">
        <f t="shared" si="209"/>
        <v>1490777.9652688496</v>
      </c>
      <c r="MK8" s="5">
        <f t="shared" si="210"/>
        <v>18</v>
      </c>
      <c r="ML8" s="6">
        <v>0.1482</v>
      </c>
      <c r="MM8" s="7">
        <f t="shared" si="211"/>
        <v>3030485.3556044386</v>
      </c>
      <c r="MN8" s="12">
        <f t="shared" si="212"/>
        <v>2228478.656811031</v>
      </c>
      <c r="MO8" s="12">
        <f t="shared" si="213"/>
        <v>1466544.1695221819</v>
      </c>
      <c r="MQ8" s="5">
        <f t="shared" si="214"/>
        <v>17</v>
      </c>
      <c r="MR8" s="6">
        <v>0.1482</v>
      </c>
      <c r="MS8" s="7">
        <f t="shared" si="215"/>
        <v>2755738.2518909145</v>
      </c>
      <c r="MT8" s="12">
        <f t="shared" si="216"/>
        <v>2046368.680393907</v>
      </c>
      <c r="MU8" s="12">
        <f t="shared" si="217"/>
        <v>1380697.0472321329</v>
      </c>
      <c r="MW8" s="5">
        <f t="shared" si="218"/>
        <v>16</v>
      </c>
      <c r="MX8" s="6">
        <v>0.1482</v>
      </c>
      <c r="MY8" s="7">
        <f t="shared" si="219"/>
        <v>2719567.9975238461</v>
      </c>
      <c r="MZ8" s="12">
        <f t="shared" si="220"/>
        <v>2094111.6953852959</v>
      </c>
      <c r="NA8" s="12">
        <f t="shared" si="221"/>
        <v>1452532.8599150386</v>
      </c>
      <c r="NC8" s="5">
        <f t="shared" si="222"/>
        <v>15</v>
      </c>
      <c r="ND8" s="6">
        <v>0.1482</v>
      </c>
      <c r="NE8" s="7">
        <f t="shared" si="223"/>
        <v>1982192.4180202968</v>
      </c>
      <c r="NF8" s="12">
        <f t="shared" si="224"/>
        <v>1422737.2086839089</v>
      </c>
      <c r="NG8" s="12">
        <f t="shared" si="225"/>
        <v>1013769.2848246343</v>
      </c>
      <c r="NI8" s="5">
        <f t="shared" si="226"/>
        <v>14</v>
      </c>
      <c r="NJ8" s="6">
        <v>0.1482</v>
      </c>
      <c r="NK8" s="7">
        <f t="shared" si="227"/>
        <v>1615742.1079395965</v>
      </c>
      <c r="NL8" s="12">
        <f t="shared" si="228"/>
        <v>1118928.7034949779</v>
      </c>
      <c r="NM8" s="12">
        <f t="shared" si="229"/>
        <v>821560.85379395622</v>
      </c>
      <c r="NO8" s="5">
        <f t="shared" si="230"/>
        <v>13</v>
      </c>
      <c r="NP8" s="6">
        <v>0.1482</v>
      </c>
      <c r="NQ8" s="7">
        <f t="shared" si="231"/>
        <v>1213930.9601349335</v>
      </c>
      <c r="NR8" s="12">
        <f t="shared" si="232"/>
        <v>769115.22571322031</v>
      </c>
      <c r="NS8" s="12">
        <f t="shared" si="233"/>
        <v>573587.8039534277</v>
      </c>
      <c r="NU8" s="5">
        <f t="shared" si="234"/>
        <v>12</v>
      </c>
      <c r="NV8" s="6">
        <v>0.1482</v>
      </c>
      <c r="NW8" s="7">
        <f t="shared" si="235"/>
        <v>945871.09251592145</v>
      </c>
      <c r="NX8" s="12">
        <f t="shared" si="236"/>
        <v>556155.41834769677</v>
      </c>
      <c r="NY8" s="12">
        <f t="shared" si="237"/>
        <v>421697.35717660299</v>
      </c>
      <c r="OA8" s="5">
        <f t="shared" si="238"/>
        <v>11</v>
      </c>
      <c r="OB8" s="6">
        <v>0.1482</v>
      </c>
      <c r="OC8" s="7">
        <f t="shared" si="239"/>
        <v>782422.94028945442</v>
      </c>
      <c r="OD8" s="12">
        <f t="shared" si="240"/>
        <v>440830.89749845257</v>
      </c>
      <c r="OE8" s="12">
        <f t="shared" si="241"/>
        <v>343408.95161102788</v>
      </c>
      <c r="OG8" s="5">
        <f t="shared" si="242"/>
        <v>10</v>
      </c>
      <c r="OH8" s="6">
        <v>0.1482</v>
      </c>
      <c r="OI8" s="7">
        <f t="shared" si="243"/>
        <v>860088.97470534733</v>
      </c>
      <c r="OJ8" s="12">
        <f t="shared" si="244"/>
        <v>566518.68891733279</v>
      </c>
      <c r="OK8" s="12">
        <f t="shared" si="245"/>
        <v>457791.29541423789</v>
      </c>
      <c r="OM8" s="5">
        <f t="shared" si="246"/>
        <v>9</v>
      </c>
      <c r="ON8" s="6">
        <v>0.1482</v>
      </c>
      <c r="OO8" s="7">
        <f t="shared" si="247"/>
        <v>975710.69166800601</v>
      </c>
      <c r="OP8" s="12">
        <f t="shared" si="248"/>
        <v>722495.49189526564</v>
      </c>
      <c r="OQ8" s="12">
        <f t="shared" si="249"/>
        <v>590501.28348563379</v>
      </c>
      <c r="OS8" s="5">
        <f t="shared" si="250"/>
        <v>8</v>
      </c>
      <c r="OT8" s="6">
        <v>0.1482</v>
      </c>
      <c r="OU8" s="7">
        <f t="shared" si="251"/>
        <v>1250430.2084685455</v>
      </c>
      <c r="OV8" s="12">
        <f t="shared" si="252"/>
        <v>1041568.8810652611</v>
      </c>
      <c r="OW8" s="12">
        <f t="shared" si="253"/>
        <v>873393.72315624799</v>
      </c>
      <c r="OY8" s="5">
        <f t="shared" si="254"/>
        <v>7</v>
      </c>
      <c r="OZ8" s="6">
        <v>0.1482</v>
      </c>
      <c r="PA8" s="7">
        <f t="shared" si="255"/>
        <v>974158.77880067425</v>
      </c>
      <c r="PB8" s="12">
        <f t="shared" si="256"/>
        <v>802315.56638488767</v>
      </c>
      <c r="PC8" s="12">
        <f t="shared" si="257"/>
        <v>685730.30636116234</v>
      </c>
      <c r="PE8" s="5">
        <f t="shared" si="258"/>
        <v>6</v>
      </c>
      <c r="PF8" s="6">
        <v>0.1482</v>
      </c>
      <c r="PG8" s="7">
        <f t="shared" si="259"/>
        <v>879681.03557944205</v>
      </c>
      <c r="PH8" s="12">
        <f t="shared" si="260"/>
        <v>755749.2972988612</v>
      </c>
      <c r="PI8" s="12">
        <f t="shared" si="261"/>
        <v>665113.2324269237</v>
      </c>
      <c r="PK8" s="5">
        <f t="shared" si="262"/>
        <v>5</v>
      </c>
      <c r="PL8" s="6">
        <v>0.1482</v>
      </c>
      <c r="PM8" s="7">
        <f t="shared" si="263"/>
        <v>839150.08640603081</v>
      </c>
      <c r="PN8" s="12">
        <f t="shared" si="264"/>
        <v>755032.67751864693</v>
      </c>
      <c r="PO8" s="12">
        <f t="shared" si="265"/>
        <v>690964.29389833112</v>
      </c>
      <c r="PQ8" s="5">
        <f t="shared" si="266"/>
        <v>4</v>
      </c>
      <c r="PR8" s="6">
        <v>0.1482</v>
      </c>
      <c r="PS8" s="7">
        <f t="shared" si="267"/>
        <v>725845.58983308624</v>
      </c>
      <c r="PT8" s="12">
        <f t="shared" si="268"/>
        <v>674207.47886904341</v>
      </c>
      <c r="PU8" s="12">
        <f t="shared" si="269"/>
        <v>629804.1924192789</v>
      </c>
      <c r="PW8" s="5">
        <f t="shared" si="270"/>
        <v>3</v>
      </c>
      <c r="PX8" s="6">
        <v>0.1482</v>
      </c>
      <c r="PY8" s="7">
        <f t="shared" si="271"/>
        <v>688135.75069500017</v>
      </c>
      <c r="PZ8" s="12">
        <f t="shared" si="272"/>
        <v>648314.43962113711</v>
      </c>
      <c r="QA8" s="12">
        <f t="shared" si="273"/>
        <v>631837.82764629042</v>
      </c>
      <c r="QC8" s="5">
        <f t="shared" si="274"/>
        <v>2</v>
      </c>
      <c r="QD8" s="6">
        <v>0.1482</v>
      </c>
      <c r="QE8" s="7">
        <f t="shared" si="275"/>
        <v>1084532.31</v>
      </c>
      <c r="QF8" s="12">
        <f>(QF9)*(1+QD8)-(((VLOOKUP((QC$91+QC9),$A$138:$E$227,5,FALSE))/(VLOOKUP(QC$91,$A$138:$E$227,5,FALSE)))*(IF(QC8&lt;=$D$125,$B$125,$C$125)))</f>
        <v>1060613.2820492748</v>
      </c>
      <c r="QG8" s="12">
        <f t="shared" si="277"/>
        <v>1033477.1823493334</v>
      </c>
      <c r="QI8" s="5">
        <f t="shared" si="278"/>
        <v>1</v>
      </c>
      <c r="QJ8" s="6">
        <v>0.1482</v>
      </c>
      <c r="QK8" s="7">
        <f>(QK9+$B$124)*(1+QJ8)</f>
        <v>861150.00000000012</v>
      </c>
      <c r="QL8" s="12">
        <f>($B$124)*(1+QJ8)-$B$125</f>
        <v>850150.00000000012</v>
      </c>
      <c r="QM8" s="12">
        <f>QL8</f>
        <v>850150.00000000012</v>
      </c>
      <c r="QO8" s="5"/>
      <c r="QP8" s="6"/>
      <c r="QQ8" s="7"/>
    </row>
    <row r="9" spans="3:461">
      <c r="C9">
        <v>82</v>
      </c>
      <c r="D9" s="6">
        <v>0.25940000000000002</v>
      </c>
      <c r="E9" s="12">
        <f t="shared" si="286"/>
        <v>246311101.80653679</v>
      </c>
      <c r="F9" s="12">
        <f t="shared" si="0"/>
        <v>20181498.137532793</v>
      </c>
      <c r="G9">
        <v>81</v>
      </c>
      <c r="H9" s="6">
        <v>0.25940000000000002</v>
      </c>
      <c r="I9" s="12">
        <f t="shared" si="1"/>
        <v>-32892394.259336144</v>
      </c>
      <c r="J9" s="12">
        <f t="shared" si="2"/>
        <v>-2663881.5486880839</v>
      </c>
      <c r="K9">
        <v>80</v>
      </c>
      <c r="L9" s="6">
        <v>0.25940000000000002</v>
      </c>
      <c r="M9" s="12">
        <f t="shared" si="3"/>
        <v>73033879.756619364</v>
      </c>
      <c r="N9" s="12">
        <f t="shared" si="4"/>
        <v>5914850.8065064494</v>
      </c>
      <c r="O9">
        <v>79</v>
      </c>
      <c r="P9" s="6">
        <v>0.25940000000000002</v>
      </c>
      <c r="Q9" s="12">
        <f t="shared" si="5"/>
        <v>336009283.27646959</v>
      </c>
      <c r="R9" s="12">
        <f t="shared" si="6"/>
        <v>25302982.358382076</v>
      </c>
      <c r="S9">
        <v>78</v>
      </c>
      <c r="T9" s="6">
        <v>0.25940000000000002</v>
      </c>
      <c r="U9" s="12">
        <f t="shared" si="7"/>
        <v>1151411235.4010608</v>
      </c>
      <c r="V9" s="12">
        <f t="shared" si="8"/>
        <v>77981181.787864953</v>
      </c>
      <c r="W9">
        <v>77</v>
      </c>
      <c r="X9" s="6">
        <v>0.25940000000000002</v>
      </c>
      <c r="Y9" s="12">
        <f t="shared" si="9"/>
        <v>1303668007.2594535</v>
      </c>
      <c r="Z9" s="12">
        <f t="shared" si="10"/>
        <v>79648945.471301213</v>
      </c>
      <c r="AA9">
        <v>76</v>
      </c>
      <c r="AB9" s="6">
        <v>0.25940000000000002</v>
      </c>
      <c r="AC9" s="12">
        <f t="shared" si="11"/>
        <v>670549873.04742467</v>
      </c>
      <c r="AD9" s="12">
        <f t="shared" si="12"/>
        <v>41920680.885589413</v>
      </c>
      <c r="AE9">
        <v>75</v>
      </c>
      <c r="AF9" s="6">
        <v>0.25940000000000002</v>
      </c>
      <c r="AG9" s="12">
        <f t="shared" si="13"/>
        <v>752559205.94686234</v>
      </c>
      <c r="AH9" s="12">
        <f t="shared" si="14"/>
        <v>48473334.18999128</v>
      </c>
      <c r="AI9">
        <v>74</v>
      </c>
      <c r="AJ9" s="6">
        <v>0.25940000000000002</v>
      </c>
      <c r="AK9" s="12">
        <f t="shared" si="15"/>
        <v>346159730.05060387</v>
      </c>
      <c r="AL9" s="12">
        <f t="shared" si="16"/>
        <v>22624497.495528311</v>
      </c>
      <c r="AM9">
        <v>73</v>
      </c>
      <c r="AN9" s="6">
        <v>0.25940000000000002</v>
      </c>
      <c r="AO9" s="12">
        <f t="shared" si="17"/>
        <v>160202327.99558288</v>
      </c>
      <c r="AP9" s="12">
        <f t="shared" si="18"/>
        <v>10698213.176556734</v>
      </c>
      <c r="AQ9">
        <v>72</v>
      </c>
      <c r="AR9" s="6">
        <v>0.25940000000000002</v>
      </c>
      <c r="AS9" s="12">
        <f t="shared" si="19"/>
        <v>610896455.43932223</v>
      </c>
      <c r="AT9" s="12">
        <f t="shared" si="20"/>
        <v>41084618.799763076</v>
      </c>
      <c r="AU9">
        <v>71</v>
      </c>
      <c r="AV9" s="6">
        <v>0.25940000000000002</v>
      </c>
      <c r="AW9" s="12">
        <f t="shared" si="21"/>
        <v>386382055.55385733</v>
      </c>
      <c r="AX9" s="12">
        <f t="shared" si="22"/>
        <v>25619361.180593256</v>
      </c>
      <c r="AY9">
        <v>70</v>
      </c>
      <c r="AZ9" s="6">
        <v>0.25940000000000002</v>
      </c>
      <c r="BA9" s="12">
        <f t="shared" si="23"/>
        <v>429299816.23594159</v>
      </c>
      <c r="BB9" s="12">
        <f t="shared" si="24"/>
        <v>28261734.680664711</v>
      </c>
      <c r="BC9">
        <v>69</v>
      </c>
      <c r="BD9" s="6">
        <v>0.25940000000000002</v>
      </c>
      <c r="BE9" s="12">
        <f t="shared" si="25"/>
        <v>576399703.62374485</v>
      </c>
      <c r="BF9" s="12">
        <f t="shared" si="26"/>
        <v>38491618.576485142</v>
      </c>
      <c r="BG9">
        <v>68</v>
      </c>
      <c r="BH9" s="6">
        <v>0.25940000000000002</v>
      </c>
      <c r="BI9" s="12">
        <f t="shared" si="27"/>
        <v>793213189.65403128</v>
      </c>
      <c r="BJ9" s="12">
        <f t="shared" si="28"/>
        <v>58981103.22183682</v>
      </c>
      <c r="BK9">
        <v>67</v>
      </c>
      <c r="BL9" s="6">
        <v>0.25940000000000002</v>
      </c>
      <c r="BM9" s="12">
        <f t="shared" si="29"/>
        <v>661576888.75582838</v>
      </c>
      <c r="BN9" s="12">
        <f t="shared" si="30"/>
        <v>52952972.250908144</v>
      </c>
      <c r="BO9">
        <v>66</v>
      </c>
      <c r="BP9" s="6">
        <v>0.25940000000000002</v>
      </c>
      <c r="BQ9" s="12">
        <f t="shared" si="31"/>
        <v>504621625.35121208</v>
      </c>
      <c r="BR9" s="12">
        <f t="shared" si="32"/>
        <v>41585163.993649282</v>
      </c>
      <c r="BS9">
        <v>65</v>
      </c>
      <c r="BT9" s="6">
        <v>0.25940000000000002</v>
      </c>
      <c r="BU9" s="12">
        <f t="shared" si="33"/>
        <v>413057093.34075606</v>
      </c>
      <c r="BV9" s="12">
        <f t="shared" si="34"/>
        <v>34821974.971774854</v>
      </c>
      <c r="BW9">
        <v>64</v>
      </c>
      <c r="BX9" s="6">
        <v>0.25940000000000002</v>
      </c>
      <c r="BY9" s="12">
        <f t="shared" si="35"/>
        <v>268515214.19075513</v>
      </c>
      <c r="BZ9" s="12">
        <f t="shared" si="36"/>
        <v>23145341.774398122</v>
      </c>
      <c r="CA9">
        <v>63</v>
      </c>
      <c r="CB9" s="6">
        <v>0.25940000000000002</v>
      </c>
      <c r="CC9" s="12">
        <f t="shared" si="37"/>
        <v>358226551.32512355</v>
      </c>
      <c r="CD9" s="12">
        <f t="shared" si="38"/>
        <v>36477036.19580169</v>
      </c>
      <c r="CE9">
        <v>62</v>
      </c>
      <c r="CF9" s="6">
        <v>0.25940000000000002</v>
      </c>
      <c r="CG9" s="12">
        <f t="shared" si="39"/>
        <v>360527911.27469623</v>
      </c>
      <c r="CH9" s="12">
        <f t="shared" si="40"/>
        <v>40467889.047755793</v>
      </c>
      <c r="CI9">
        <v>61</v>
      </c>
      <c r="CJ9" s="6">
        <v>0.25940000000000002</v>
      </c>
      <c r="CK9" s="12">
        <f t="shared" si="284"/>
        <v>348151478.06463999</v>
      </c>
      <c r="CL9" s="12">
        <f t="shared" si="285"/>
        <v>39573348.268952131</v>
      </c>
      <c r="CM9" s="5">
        <v>60</v>
      </c>
      <c r="CN9" s="6">
        <v>0.25940000000000002</v>
      </c>
      <c r="CO9" s="7">
        <f t="shared" si="41"/>
        <v>392840115.13762605</v>
      </c>
      <c r="CP9" s="12">
        <f t="shared" si="42"/>
        <v>285630923.98804337</v>
      </c>
      <c r="CQ9" s="12">
        <f t="shared" si="43"/>
        <v>31790429.773750581</v>
      </c>
      <c r="CR9" s="8"/>
      <c r="CS9" s="5">
        <v>59</v>
      </c>
      <c r="CT9" s="6">
        <v>0.25940000000000002</v>
      </c>
      <c r="CU9" s="7">
        <f t="shared" si="44"/>
        <v>300313519.71380323</v>
      </c>
      <c r="CV9" s="12">
        <f t="shared" si="45"/>
        <v>208857499.29752284</v>
      </c>
      <c r="CW9" s="12">
        <f t="shared" si="46"/>
        <v>25125059.709093269</v>
      </c>
      <c r="CY9" s="5">
        <v>58</v>
      </c>
      <c r="CZ9" s="6">
        <v>0.25940000000000002</v>
      </c>
      <c r="DA9" s="7">
        <f t="shared" si="47"/>
        <v>242814941.55385113</v>
      </c>
      <c r="DB9" s="12">
        <f t="shared" si="48"/>
        <v>161193503.88916397</v>
      </c>
      <c r="DC9" s="12">
        <f t="shared" si="49"/>
        <v>20230970.731034633</v>
      </c>
      <c r="DE9" s="5">
        <f t="shared" si="50"/>
        <v>57</v>
      </c>
      <c r="DF9" s="6">
        <v>0.25940000000000002</v>
      </c>
      <c r="DG9" s="7">
        <f t="shared" si="51"/>
        <v>205514127.42602721</v>
      </c>
      <c r="DH9" s="12">
        <f t="shared" si="52"/>
        <v>129645415.79405077</v>
      </c>
      <c r="DI9" s="12">
        <f t="shared" si="53"/>
        <v>16332855.269280773</v>
      </c>
      <c r="DK9" s="5">
        <f t="shared" si="54"/>
        <v>56</v>
      </c>
      <c r="DL9" s="6">
        <v>0.25940000000000002</v>
      </c>
      <c r="DM9" s="7">
        <f t="shared" si="55"/>
        <v>208031306.23142749</v>
      </c>
      <c r="DN9" s="12">
        <f t="shared" si="56"/>
        <v>138804313.35943216</v>
      </c>
      <c r="DO9" s="12">
        <f t="shared" si="57"/>
        <v>17683920.515331905</v>
      </c>
      <c r="DQ9" s="5">
        <f t="shared" si="58"/>
        <v>55</v>
      </c>
      <c r="DR9" s="6">
        <v>0.25940000000000002</v>
      </c>
      <c r="DS9" s="7">
        <f t="shared" si="59"/>
        <v>136360321.33680364</v>
      </c>
      <c r="DT9" s="12">
        <f t="shared" si="60"/>
        <v>70648032.445030719</v>
      </c>
      <c r="DU9" s="12">
        <f t="shared" si="61"/>
        <v>8933767.4764605984</v>
      </c>
      <c r="DW9" s="5">
        <f t="shared" si="62"/>
        <v>54</v>
      </c>
      <c r="DX9" s="6">
        <v>0.25940000000000002</v>
      </c>
      <c r="DY9" s="7">
        <f t="shared" si="63"/>
        <v>102835838.11221987</v>
      </c>
      <c r="DZ9" s="12">
        <f t="shared" si="64"/>
        <v>40690863.125702024</v>
      </c>
      <c r="EA9" s="12">
        <f t="shared" si="65"/>
        <v>5164817.83326378</v>
      </c>
      <c r="EC9" s="5">
        <f t="shared" si="66"/>
        <v>53</v>
      </c>
      <c r="ED9" s="6">
        <v>0.25940000000000002</v>
      </c>
      <c r="EE9" s="7">
        <f t="shared" si="67"/>
        <v>95714666.895215794</v>
      </c>
      <c r="EF9" s="12">
        <f t="shared" si="68"/>
        <v>38513097.440769747</v>
      </c>
      <c r="EG9" s="12">
        <f t="shared" si="69"/>
        <v>5034320.2917702459</v>
      </c>
      <c r="EI9" s="5">
        <f t="shared" si="70"/>
        <v>52</v>
      </c>
      <c r="EJ9" s="6">
        <v>0.25940000000000002</v>
      </c>
      <c r="EK9" s="7">
        <f t="shared" si="71"/>
        <v>95714666.895215794</v>
      </c>
      <c r="EL9" s="12">
        <f t="shared" si="72"/>
        <v>54586229.771473072</v>
      </c>
      <c r="EM9" s="12">
        <f t="shared" si="73"/>
        <v>7393880.7891529901</v>
      </c>
      <c r="EO9" s="5">
        <f t="shared" si="74"/>
        <v>51</v>
      </c>
      <c r="EP9" s="6">
        <v>0.25940000000000002</v>
      </c>
      <c r="EQ9" s="7">
        <f t="shared" si="75"/>
        <v>106895987.15123503</v>
      </c>
      <c r="ER9" s="12">
        <f t="shared" si="76"/>
        <v>25366660.052203212</v>
      </c>
      <c r="ES9" s="12">
        <f t="shared" si="77"/>
        <v>3484051.7635625768</v>
      </c>
      <c r="EU9" s="5">
        <f t="shared" si="78"/>
        <v>50</v>
      </c>
      <c r="EV9" s="6">
        <v>0.25940000000000002</v>
      </c>
      <c r="EW9" s="7">
        <f t="shared" si="79"/>
        <v>66373325.181816965</v>
      </c>
      <c r="EX9" s="12">
        <f t="shared" si="80"/>
        <v>20055297.660674941</v>
      </c>
      <c r="EY9" s="12">
        <f t="shared" si="81"/>
        <v>2783043.8208123203</v>
      </c>
      <c r="FA9" s="5">
        <f t="shared" si="82"/>
        <v>49</v>
      </c>
      <c r="FB9" s="6">
        <v>0.25940000000000002</v>
      </c>
      <c r="FC9" s="7">
        <f t="shared" si="83"/>
        <v>66148420.551940382</v>
      </c>
      <c r="FD9" s="12">
        <f t="shared" si="84"/>
        <v>22615541.332548216</v>
      </c>
      <c r="FE9" s="12">
        <f t="shared" si="85"/>
        <v>3191880.0609536516</v>
      </c>
      <c r="FG9" s="5">
        <f t="shared" si="86"/>
        <v>48</v>
      </c>
      <c r="FH9" s="6">
        <v>0.25940000000000002</v>
      </c>
      <c r="FI9" s="7">
        <f t="shared" si="87"/>
        <v>52233433.790224537</v>
      </c>
      <c r="FJ9" s="12">
        <f t="shared" si="88"/>
        <v>10692361.764652014</v>
      </c>
      <c r="FK9" s="12">
        <f t="shared" si="89"/>
        <v>1519211.4014651701</v>
      </c>
      <c r="FM9" s="5">
        <f t="shared" si="90"/>
        <v>47</v>
      </c>
      <c r="FN9" s="6">
        <v>0.25940000000000002</v>
      </c>
      <c r="FO9" s="7">
        <f t="shared" si="91"/>
        <v>57279782.640886642</v>
      </c>
      <c r="FP9" s="12">
        <f t="shared" si="92"/>
        <v>18165201.842173498</v>
      </c>
      <c r="FQ9" s="12">
        <f t="shared" si="93"/>
        <v>2615394.0031261956</v>
      </c>
      <c r="FS9" s="5">
        <f t="shared" si="94"/>
        <v>46</v>
      </c>
      <c r="FT9" s="6">
        <v>0.25940000000000002</v>
      </c>
      <c r="FU9" s="7">
        <f t="shared" si="95"/>
        <v>46717056.227784574</v>
      </c>
      <c r="FV9" s="12">
        <f t="shared" si="96"/>
        <v>9773473.3004828617</v>
      </c>
      <c r="FW9" s="12">
        <f t="shared" si="97"/>
        <v>1430311.8028299322</v>
      </c>
      <c r="FY9" s="5">
        <f t="shared" si="98"/>
        <v>45</v>
      </c>
      <c r="FZ9" s="6">
        <v>0.25940000000000002</v>
      </c>
      <c r="GA9" s="7">
        <f t="shared" si="99"/>
        <v>40128033.179680958</v>
      </c>
      <c r="GB9" s="12">
        <f t="shared" si="100"/>
        <v>4922925.1068824958</v>
      </c>
      <c r="GC9" s="12">
        <f t="shared" si="101"/>
        <v>727446.62780548667</v>
      </c>
      <c r="GE9" s="5">
        <f t="shared" si="102"/>
        <v>44</v>
      </c>
      <c r="GF9" s="6">
        <v>0.25940000000000002</v>
      </c>
      <c r="GG9" s="7">
        <f t="shared" si="103"/>
        <v>35701097.134947471</v>
      </c>
      <c r="GH9" s="12">
        <f t="shared" si="104"/>
        <v>2567394.6821176568</v>
      </c>
      <c r="GI9" s="12">
        <f t="shared" si="105"/>
        <v>386672.30687894695</v>
      </c>
      <c r="GK9" s="5">
        <f t="shared" si="106"/>
        <v>43</v>
      </c>
      <c r="GL9" s="6">
        <v>0.25940000000000002</v>
      </c>
      <c r="GM9" s="7">
        <f t="shared" si="107"/>
        <v>39654667.483002849</v>
      </c>
      <c r="GN9" s="12">
        <f t="shared" si="108"/>
        <v>9076330.8255727254</v>
      </c>
      <c r="GO9" s="12">
        <f t="shared" si="109"/>
        <v>1414260.8760950761</v>
      </c>
      <c r="GQ9" s="5">
        <f t="shared" si="110"/>
        <v>42</v>
      </c>
      <c r="GR9" s="6">
        <v>0.25940000000000002</v>
      </c>
      <c r="GS9" s="7">
        <f t="shared" si="111"/>
        <v>32031233.831181638</v>
      </c>
      <c r="GT9" s="12">
        <f t="shared" si="112"/>
        <v>3769686.1965300483</v>
      </c>
      <c r="GU9" s="12">
        <f t="shared" si="113"/>
        <v>608811.56041959545</v>
      </c>
      <c r="GW9" s="5">
        <f t="shared" si="114"/>
        <v>41</v>
      </c>
      <c r="GX9" s="6">
        <v>0.25940000000000002</v>
      </c>
      <c r="GY9" s="7">
        <f t="shared" si="115"/>
        <v>28906446.919214521</v>
      </c>
      <c r="GZ9" s="12">
        <f t="shared" si="116"/>
        <v>2897667.5266250544</v>
      </c>
      <c r="HA9" s="12">
        <f t="shared" si="117"/>
        <v>488564.45133322885</v>
      </c>
      <c r="HC9" s="5">
        <f t="shared" si="118"/>
        <v>40</v>
      </c>
      <c r="HD9" s="6">
        <v>0.25940000000000002</v>
      </c>
      <c r="HE9" s="7">
        <f t="shared" si="119"/>
        <v>31502230.731489241</v>
      </c>
      <c r="HF9" s="12">
        <f t="shared" si="120"/>
        <v>8189497.42738559</v>
      </c>
      <c r="HG9" s="12">
        <f t="shared" si="121"/>
        <v>1466129.6029476481</v>
      </c>
      <c r="HI9" s="5">
        <f t="shared" si="122"/>
        <v>39</v>
      </c>
      <c r="HJ9" s="6">
        <v>0.25940000000000002</v>
      </c>
      <c r="HK9" s="7">
        <f t="shared" si="123"/>
        <v>30419303.525964886</v>
      </c>
      <c r="HL9" s="12">
        <f t="shared" si="124"/>
        <v>9749366.2445604093</v>
      </c>
      <c r="HM9" s="12">
        <f t="shared" si="125"/>
        <v>1837734.5047361469</v>
      </c>
      <c r="HO9" s="5">
        <f t="shared" si="126"/>
        <v>38</v>
      </c>
      <c r="HP9" s="6">
        <v>0.25940000000000002</v>
      </c>
      <c r="HQ9" s="7">
        <f t="shared" si="127"/>
        <v>26632204.102578267</v>
      </c>
      <c r="HR9" s="12">
        <f t="shared" si="128"/>
        <v>7822169.9428760158</v>
      </c>
      <c r="HS9" s="12">
        <f t="shared" si="129"/>
        <v>1522622.9837229</v>
      </c>
      <c r="HU9" s="5">
        <f t="shared" si="130"/>
        <v>37</v>
      </c>
      <c r="HV9" s="6">
        <v>0.25940000000000002</v>
      </c>
      <c r="HW9" s="7">
        <f t="shared" si="131"/>
        <v>22425230.803787701</v>
      </c>
      <c r="HX9" s="12">
        <f t="shared" si="132"/>
        <v>5283178.7660657261</v>
      </c>
      <c r="HY9" s="12">
        <f t="shared" si="133"/>
        <v>1065928.8512259461</v>
      </c>
      <c r="IA9" s="5">
        <f t="shared" si="134"/>
        <v>36</v>
      </c>
      <c r="IB9" s="6">
        <v>0.25940000000000002</v>
      </c>
      <c r="IC9" s="7">
        <f t="shared" si="135"/>
        <v>26170184.156596676</v>
      </c>
      <c r="ID9" s="12">
        <f t="shared" si="136"/>
        <v>11562186.529625716</v>
      </c>
      <c r="IE9" s="12">
        <f t="shared" si="137"/>
        <v>2551815.0839978517</v>
      </c>
      <c r="IG9" s="5">
        <f t="shared" si="138"/>
        <v>35</v>
      </c>
      <c r="IH9" s="6">
        <v>0.25940000000000002</v>
      </c>
      <c r="II9" s="7">
        <f t="shared" si="139"/>
        <v>35317387.525771476</v>
      </c>
      <c r="IJ9" s="12">
        <f t="shared" si="140"/>
        <v>23353379.502451822</v>
      </c>
      <c r="IK9" s="12">
        <f t="shared" si="141"/>
        <v>5762497.7957012067</v>
      </c>
      <c r="IM9" s="5">
        <f t="shared" si="142"/>
        <v>34</v>
      </c>
      <c r="IN9" s="6">
        <v>0.25940000000000002</v>
      </c>
      <c r="IO9" s="7">
        <f t="shared" si="143"/>
        <v>25779114.982314967</v>
      </c>
      <c r="IP9" s="12">
        <f t="shared" si="144"/>
        <v>15474253.965051612</v>
      </c>
      <c r="IQ9" s="12">
        <f t="shared" si="145"/>
        <v>4074814.3223164855</v>
      </c>
      <c r="IS9" s="5">
        <f t="shared" si="146"/>
        <v>33</v>
      </c>
      <c r="IT9" s="6">
        <v>0.25940000000000002</v>
      </c>
      <c r="IU9" s="7">
        <f t="shared" si="147"/>
        <v>20818149.868622269</v>
      </c>
      <c r="IV9" s="12">
        <f t="shared" si="148"/>
        <v>11767725.511775965</v>
      </c>
      <c r="IW9" s="12">
        <f t="shared" si="149"/>
        <v>3260406.1817767769</v>
      </c>
      <c r="IY9" s="5">
        <f t="shared" si="150"/>
        <v>32</v>
      </c>
      <c r="IZ9" s="6">
        <v>0.25940000000000002</v>
      </c>
      <c r="JA9" s="7">
        <f t="shared" si="151"/>
        <v>22380294.419073608</v>
      </c>
      <c r="JB9" s="12">
        <f t="shared" si="152"/>
        <v>14714305.739095993</v>
      </c>
      <c r="JC9" s="12">
        <f t="shared" si="153"/>
        <v>4355551.0184732601</v>
      </c>
      <c r="JE9" s="5">
        <f t="shared" si="154"/>
        <v>31</v>
      </c>
      <c r="JF9" s="6">
        <v>0.25940000000000002</v>
      </c>
      <c r="JG9" s="7">
        <f t="shared" si="155"/>
        <v>21012387.962701734</v>
      </c>
      <c r="JH9" s="12">
        <f t="shared" si="156"/>
        <v>14689566.415767774</v>
      </c>
      <c r="JI9" s="12">
        <f t="shared" si="157"/>
        <v>4751743.5396718755</v>
      </c>
      <c r="JK9" s="5">
        <f t="shared" si="158"/>
        <v>30</v>
      </c>
      <c r="JL9" s="6">
        <v>0.25940000000000002</v>
      </c>
      <c r="JM9" s="7">
        <f t="shared" si="159"/>
        <v>17728980.731270444</v>
      </c>
      <c r="JN9" s="12">
        <f t="shared" si="160"/>
        <v>12711751.430794733</v>
      </c>
      <c r="JO9" s="12">
        <f t="shared" si="161"/>
        <v>4683907.4054826824</v>
      </c>
      <c r="JQ9" s="5">
        <f t="shared" si="162"/>
        <v>29</v>
      </c>
      <c r="JR9" s="6">
        <v>0.25940000000000002</v>
      </c>
      <c r="JS9" s="7">
        <f t="shared" si="163"/>
        <v>13457553.31051347</v>
      </c>
      <c r="JT9" s="12">
        <f t="shared" si="164"/>
        <v>9415324.3670209236</v>
      </c>
      <c r="JU9" s="12">
        <f t="shared" si="165"/>
        <v>3879518.7144770147</v>
      </c>
      <c r="JW9" s="5">
        <f t="shared" si="166"/>
        <v>28</v>
      </c>
      <c r="JX9" s="6">
        <v>0.25940000000000002</v>
      </c>
      <c r="JY9" s="7">
        <f t="shared" si="167"/>
        <v>14121252.16213375</v>
      </c>
      <c r="JZ9" s="12">
        <f t="shared" si="168"/>
        <v>10778029.235408468</v>
      </c>
      <c r="KA9" s="12">
        <f t="shared" si="169"/>
        <v>4813648.3657948337</v>
      </c>
      <c r="KC9" s="5">
        <f t="shared" si="170"/>
        <v>27</v>
      </c>
      <c r="KD9" s="6">
        <v>0.25940000000000002</v>
      </c>
      <c r="KE9" s="7">
        <f t="shared" si="171"/>
        <v>11726666.801306892</v>
      </c>
      <c r="KF9" s="12">
        <f t="shared" si="172"/>
        <v>8833779.9177565984</v>
      </c>
      <c r="KG9" s="12">
        <f t="shared" si="173"/>
        <v>4091746.7117384681</v>
      </c>
      <c r="KI9" s="5">
        <f t="shared" si="174"/>
        <v>26</v>
      </c>
      <c r="KJ9" s="6">
        <v>0.25940000000000002</v>
      </c>
      <c r="KK9" s="7">
        <f t="shared" si="175"/>
        <v>9585308.8125771508</v>
      </c>
      <c r="KL9" s="12">
        <f t="shared" si="176"/>
        <v>7095463.8477157149</v>
      </c>
      <c r="KM9" s="12">
        <f t="shared" si="177"/>
        <v>3424351.1084062997</v>
      </c>
      <c r="KO9" s="5">
        <f t="shared" si="178"/>
        <v>25</v>
      </c>
      <c r="KP9" s="6">
        <v>0.25940000000000002</v>
      </c>
      <c r="KQ9" s="7">
        <f t="shared" si="179"/>
        <v>9029965.9091635849</v>
      </c>
      <c r="KR9" s="12">
        <f t="shared" si="180"/>
        <v>6883833.4260950247</v>
      </c>
      <c r="KS9" s="12">
        <f t="shared" si="181"/>
        <v>3439585.6194760194</v>
      </c>
      <c r="KU9" s="5">
        <f t="shared" si="182"/>
        <v>24</v>
      </c>
      <c r="KV9" s="6">
        <v>0.25940000000000002</v>
      </c>
      <c r="KW9" s="7">
        <f t="shared" si="183"/>
        <v>6880498.2544678375</v>
      </c>
      <c r="KX9" s="12">
        <f t="shared" si="184"/>
        <v>5012043.0592953824</v>
      </c>
      <c r="KY9" s="12">
        <f t="shared" si="185"/>
        <v>2601648.737106008</v>
      </c>
      <c r="LA9" s="5">
        <f t="shared" si="186"/>
        <v>23</v>
      </c>
      <c r="LB9" s="6">
        <v>0.25940000000000002</v>
      </c>
      <c r="LC9" s="7">
        <f t="shared" si="187"/>
        <v>5806817.6677085301</v>
      </c>
      <c r="LD9" s="12">
        <f t="shared" si="188"/>
        <v>4156421.5206873068</v>
      </c>
      <c r="LE9" s="12">
        <f t="shared" si="189"/>
        <v>2189009.6905908724</v>
      </c>
      <c r="LG9" s="5">
        <f t="shared" si="190"/>
        <v>22</v>
      </c>
      <c r="LH9" s="6">
        <v>0.25940000000000002</v>
      </c>
      <c r="LI9" s="7">
        <f t="shared" si="191"/>
        <v>5487966.7968136556</v>
      </c>
      <c r="LJ9" s="12">
        <f t="shared" si="192"/>
        <v>4062731.9076722991</v>
      </c>
      <c r="LK9" s="12">
        <f t="shared" si="193"/>
        <v>2226254.6317788651</v>
      </c>
      <c r="LM9" s="5">
        <f t="shared" si="194"/>
        <v>21</v>
      </c>
      <c r="LN9" s="6">
        <v>0.25940000000000002</v>
      </c>
      <c r="LO9" s="7">
        <f t="shared" si="195"/>
        <v>4709084.2601799006</v>
      </c>
      <c r="LP9" s="12">
        <f t="shared" si="196"/>
        <v>3489638.5923082717</v>
      </c>
      <c r="LQ9" s="12">
        <f t="shared" si="197"/>
        <v>2001464.5691712806</v>
      </c>
      <c r="LS9" s="5">
        <f t="shared" si="198"/>
        <v>20</v>
      </c>
      <c r="LT9" s="6">
        <v>0.25940000000000002</v>
      </c>
      <c r="LU9" s="7">
        <f t="shared" si="199"/>
        <v>3581597.3989807586</v>
      </c>
      <c r="LV9" s="12">
        <f t="shared" si="200"/>
        <v>2540441.8842486362</v>
      </c>
      <c r="LW9" s="12">
        <f t="shared" si="201"/>
        <v>1532858.2811330534</v>
      </c>
      <c r="LY9" s="5">
        <f t="shared" si="202"/>
        <v>19</v>
      </c>
      <c r="LZ9" s="6">
        <v>0.25940000000000002</v>
      </c>
      <c r="MA9" s="7">
        <f t="shared" si="203"/>
        <v>3694653.8054268197</v>
      </c>
      <c r="MB9" s="12">
        <f t="shared" si="204"/>
        <v>2825655.6272088545</v>
      </c>
      <c r="MC9" s="12">
        <f t="shared" si="205"/>
        <v>1801306.4483421748</v>
      </c>
      <c r="ME9" s="5">
        <f t="shared" si="206"/>
        <v>18</v>
      </c>
      <c r="MF9" s="6">
        <v>0.25940000000000002</v>
      </c>
      <c r="MG9" s="7">
        <f t="shared" si="207"/>
        <v>2837022.0420999918</v>
      </c>
      <c r="MH9" s="12">
        <f t="shared" si="208"/>
        <v>2078200.5102985313</v>
      </c>
      <c r="MI9" s="12">
        <f t="shared" si="209"/>
        <v>1359265.949959161</v>
      </c>
      <c r="MK9" s="5">
        <f t="shared" si="210"/>
        <v>17</v>
      </c>
      <c r="ML9" s="6">
        <v>0.25940000000000002</v>
      </c>
      <c r="MM9" s="7">
        <f t="shared" si="211"/>
        <v>2639335.7913294183</v>
      </c>
      <c r="MN9" s="12">
        <f t="shared" si="212"/>
        <v>1980547.7984643141</v>
      </c>
      <c r="MO9" s="12">
        <f t="shared" si="213"/>
        <v>1337605.8692971643</v>
      </c>
      <c r="MQ9" s="5">
        <f t="shared" si="214"/>
        <v>16</v>
      </c>
      <c r="MR9" s="6">
        <v>0.25940000000000002</v>
      </c>
      <c r="MS9" s="7">
        <f t="shared" si="215"/>
        <v>2400050.7332267151</v>
      </c>
      <c r="MT9" s="12">
        <f t="shared" si="216"/>
        <v>1820965.4216019625</v>
      </c>
      <c r="MU9" s="12">
        <f t="shared" si="217"/>
        <v>1260876.0159617269</v>
      </c>
      <c r="MW9" s="5">
        <f t="shared" si="218"/>
        <v>15</v>
      </c>
      <c r="MX9" s="6">
        <v>0.25940000000000002</v>
      </c>
      <c r="MY9" s="7">
        <f t="shared" si="219"/>
        <v>2368549.0311129121</v>
      </c>
      <c r="MZ9" s="12">
        <f t="shared" si="220"/>
        <v>1861489.8045539877</v>
      </c>
      <c r="NA9" s="12">
        <f t="shared" si="221"/>
        <v>1325082.6104794587</v>
      </c>
      <c r="NC9" s="5">
        <f t="shared" si="222"/>
        <v>14</v>
      </c>
      <c r="ND9" s="6">
        <v>0.25940000000000002</v>
      </c>
      <c r="NE9" s="7">
        <f t="shared" si="223"/>
        <v>1726347.6903155344</v>
      </c>
      <c r="NF9" s="12">
        <f t="shared" si="224"/>
        <v>1275770.4276754623</v>
      </c>
      <c r="NG9" s="12">
        <f t="shared" si="225"/>
        <v>932917.28370389459</v>
      </c>
      <c r="NI9" s="5">
        <f t="shared" si="226"/>
        <v>13</v>
      </c>
      <c r="NJ9" s="6">
        <v>0.25940000000000002</v>
      </c>
      <c r="NK9" s="7">
        <f t="shared" si="227"/>
        <v>1407195.7045284761</v>
      </c>
      <c r="NL9" s="12">
        <f t="shared" si="228"/>
        <v>1010091.7487008111</v>
      </c>
      <c r="NM9" s="12">
        <f t="shared" si="229"/>
        <v>761122.06996347988</v>
      </c>
      <c r="NO9" s="5">
        <f t="shared" si="230"/>
        <v>12</v>
      </c>
      <c r="NP9" s="6">
        <v>0.25940000000000002</v>
      </c>
      <c r="NQ9" s="7">
        <f t="shared" si="231"/>
        <v>1057246.9605773676</v>
      </c>
      <c r="NR9" s="12">
        <f t="shared" si="232"/>
        <v>704878.7430264093</v>
      </c>
      <c r="NS9" s="12">
        <f t="shared" si="233"/>
        <v>539484.63777187851</v>
      </c>
      <c r="NU9" s="5">
        <f t="shared" si="234"/>
        <v>11</v>
      </c>
      <c r="NV9" s="6">
        <v>0.25940000000000002</v>
      </c>
      <c r="NW9" s="7">
        <f t="shared" si="235"/>
        <v>823786.00637164374</v>
      </c>
      <c r="NX9" s="12">
        <f t="shared" si="236"/>
        <v>518830.26328609278</v>
      </c>
      <c r="NY9" s="12">
        <f t="shared" si="237"/>
        <v>403725.49531788903</v>
      </c>
      <c r="OA9" s="5">
        <f t="shared" si="238"/>
        <v>10</v>
      </c>
      <c r="OB9" s="6">
        <v>0.25940000000000002</v>
      </c>
      <c r="OC9" s="7">
        <f t="shared" si="239"/>
        <v>681434.36708714021</v>
      </c>
      <c r="OD9" s="12">
        <f t="shared" si="240"/>
        <v>417472.23501765169</v>
      </c>
      <c r="OE9" s="12">
        <f t="shared" si="241"/>
        <v>333751.59617406031</v>
      </c>
      <c r="OG9" s="5">
        <f t="shared" si="242"/>
        <v>9</v>
      </c>
      <c r="OH9" s="6">
        <v>0.25940000000000002</v>
      </c>
      <c r="OI9" s="7">
        <f t="shared" si="243"/>
        <v>749075.92292749276</v>
      </c>
      <c r="OJ9" s="12">
        <f t="shared" si="244"/>
        <v>525730.54991755262</v>
      </c>
      <c r="OK9" s="12">
        <f t="shared" si="245"/>
        <v>435986.12926103856</v>
      </c>
      <c r="OM9" s="5">
        <f t="shared" si="246"/>
        <v>8</v>
      </c>
      <c r="ON9" s="6">
        <v>0.25940000000000002</v>
      </c>
      <c r="OO9" s="7">
        <f t="shared" si="247"/>
        <v>849774.16100679839</v>
      </c>
      <c r="OP9" s="12">
        <f t="shared" si="248"/>
        <v>661210.03682611615</v>
      </c>
      <c r="OQ9" s="12">
        <f t="shared" si="249"/>
        <v>554601.84577232099</v>
      </c>
      <c r="OS9" s="5">
        <f t="shared" si="250"/>
        <v>7</v>
      </c>
      <c r="OT9" s="6">
        <v>0.25940000000000002</v>
      </c>
      <c r="OU9" s="7">
        <f t="shared" si="251"/>
        <v>1089035.192883248</v>
      </c>
      <c r="OV9" s="12">
        <f t="shared" si="252"/>
        <v>938290.79503712652</v>
      </c>
      <c r="OW9" s="12">
        <f t="shared" si="253"/>
        <v>807450.10470745352</v>
      </c>
      <c r="OY9" s="5">
        <f t="shared" si="254"/>
        <v>6</v>
      </c>
      <c r="OZ9" s="6">
        <v>0.25940000000000002</v>
      </c>
      <c r="PA9" s="7">
        <f t="shared" si="255"/>
        <v>848422.55600128393</v>
      </c>
      <c r="PB9" s="12">
        <f t="shared" si="256"/>
        <v>729329.43071417068</v>
      </c>
      <c r="PC9" s="12">
        <f t="shared" si="257"/>
        <v>639717.20856606378</v>
      </c>
      <c r="PE9" s="5">
        <f t="shared" si="258"/>
        <v>5</v>
      </c>
      <c r="PF9" s="6">
        <v>0.25940000000000002</v>
      </c>
      <c r="PG9" s="7">
        <f t="shared" si="259"/>
        <v>766139.20534701447</v>
      </c>
      <c r="PH9" s="12">
        <f t="shared" si="260"/>
        <v>687891.87094920245</v>
      </c>
      <c r="PI9" s="12">
        <f t="shared" si="261"/>
        <v>621289.74102865311</v>
      </c>
      <c r="PK9" s="5">
        <f t="shared" si="262"/>
        <v>4</v>
      </c>
      <c r="PL9" s="6">
        <v>0.25940000000000002</v>
      </c>
      <c r="PM9" s="7">
        <f t="shared" si="263"/>
        <v>730839.65024040302</v>
      </c>
      <c r="PN9" s="12">
        <f t="shared" si="264"/>
        <v>686129.91806398483</v>
      </c>
      <c r="PO9" s="12">
        <f t="shared" si="265"/>
        <v>644395.32805770589</v>
      </c>
      <c r="PQ9" s="5">
        <f t="shared" si="266"/>
        <v>3</v>
      </c>
      <c r="PR9" s="6">
        <v>0.25940000000000002</v>
      </c>
      <c r="PS9" s="7">
        <f t="shared" si="267"/>
        <v>632159.54523000016</v>
      </c>
      <c r="PT9" s="12">
        <f t="shared" si="268"/>
        <v>597442.09666251135</v>
      </c>
      <c r="PU9" s="12">
        <f t="shared" si="269"/>
        <v>572748.51374679198</v>
      </c>
      <c r="PW9" s="5">
        <f t="shared" si="270"/>
        <v>2</v>
      </c>
      <c r="PX9" s="6">
        <v>0.25940000000000002</v>
      </c>
      <c r="PY9" s="7">
        <f t="shared" si="271"/>
        <v>599316.97500000009</v>
      </c>
      <c r="PZ9" s="12">
        <f>(PZ10)*(1+PX9)-(((VLOOKUP((PW$91+PW10),$A$138:$E$227,5,FALSE))/(VLOOKUP(PW$91,$A$138:$E$227,5,FALSE)))*(IF(PW9&lt;=$D$125,$B$125,$C$125)))</f>
        <v>574465.5022658396</v>
      </c>
      <c r="QA9" s="12">
        <f t="shared" si="273"/>
        <v>574566.16969778785</v>
      </c>
      <c r="QC9" s="5">
        <f t="shared" si="274"/>
        <v>1</v>
      </c>
      <c r="QD9" s="6">
        <v>0.25940000000000002</v>
      </c>
      <c r="QE9" s="7">
        <f>(QE10+$B$124)*(1+QD9)</f>
        <v>944550</v>
      </c>
      <c r="QF9" s="12">
        <f>($B$124)*(1+QD9)-$B$125</f>
        <v>933550</v>
      </c>
      <c r="QG9" s="12">
        <f>QF9</f>
        <v>933550</v>
      </c>
      <c r="QI9" s="5"/>
      <c r="QJ9" s="6"/>
      <c r="QK9" s="7"/>
      <c r="QO9" s="5"/>
      <c r="QP9" s="6"/>
      <c r="QQ9" s="7"/>
    </row>
    <row r="10" spans="3:461">
      <c r="C10">
        <v>81</v>
      </c>
      <c r="D10" s="6">
        <v>-0.36549999999999999</v>
      </c>
      <c r="E10" s="12">
        <f t="shared" si="286"/>
        <v>195868862.74191886</v>
      </c>
      <c r="F10" s="12">
        <f t="shared" si="0"/>
        <v>16045701.891444247</v>
      </c>
      <c r="G10">
        <v>80</v>
      </c>
      <c r="H10" s="6">
        <v>-0.36549999999999999</v>
      </c>
      <c r="I10" s="12">
        <f t="shared" si="1"/>
        <v>-25823382.518299721</v>
      </c>
      <c r="J10" s="12">
        <f t="shared" si="2"/>
        <v>-2091011.6538636484</v>
      </c>
      <c r="K10">
        <v>79</v>
      </c>
      <c r="L10" s="6">
        <v>-0.36549999999999999</v>
      </c>
      <c r="M10" s="12">
        <f t="shared" si="3"/>
        <v>58285140.60061048</v>
      </c>
      <c r="N10" s="12">
        <f t="shared" si="4"/>
        <v>4719556.3229019763</v>
      </c>
      <c r="O10">
        <v>78</v>
      </c>
      <c r="P10" s="6">
        <v>-0.36549999999999999</v>
      </c>
      <c r="Q10" s="12">
        <f t="shared" si="5"/>
        <v>267117410.11222604</v>
      </c>
      <c r="R10" s="12">
        <f t="shared" si="6"/>
        <v>20111595.893476624</v>
      </c>
      <c r="S10">
        <v>77</v>
      </c>
      <c r="T10" s="6">
        <v>-0.36549999999999999</v>
      </c>
      <c r="U10" s="12">
        <f t="shared" si="7"/>
        <v>914605520.67946494</v>
      </c>
      <c r="V10" s="12">
        <f t="shared" si="8"/>
        <v>61932280.261939339</v>
      </c>
      <c r="W10">
        <v>76</v>
      </c>
      <c r="X10" s="6">
        <v>-0.36549999999999999</v>
      </c>
      <c r="Y10" s="12">
        <f t="shared" si="9"/>
        <v>1035539969.4235444</v>
      </c>
      <c r="Z10" s="12">
        <f t="shared" si="10"/>
        <v>63256300.812405169</v>
      </c>
      <c r="AA10">
        <v>75</v>
      </c>
      <c r="AB10" s="6">
        <v>-0.36549999999999999</v>
      </c>
      <c r="AC10" s="12">
        <f t="shared" si="11"/>
        <v>532817010.87976027</v>
      </c>
      <c r="AD10" s="12">
        <f t="shared" si="12"/>
        <v>33304216.988411948</v>
      </c>
      <c r="AE10">
        <v>74</v>
      </c>
      <c r="AF10" s="6">
        <v>-0.36549999999999999</v>
      </c>
      <c r="AG10" s="12">
        <f t="shared" si="13"/>
        <v>597923584.69470334</v>
      </c>
      <c r="AH10" s="12">
        <f t="shared" si="14"/>
        <v>38506301.505104482</v>
      </c>
      <c r="AI10">
        <v>73</v>
      </c>
      <c r="AJ10" s="6">
        <v>-0.36549999999999999</v>
      </c>
      <c r="AK10" s="12">
        <f t="shared" si="15"/>
        <v>275225295.03917974</v>
      </c>
      <c r="AL10" s="12">
        <f t="shared" si="16"/>
        <v>17985174.124162707</v>
      </c>
      <c r="AM10">
        <v>72</v>
      </c>
      <c r="AN10" s="6">
        <v>-0.36549999999999999</v>
      </c>
      <c r="AO10" s="12">
        <f t="shared" si="17"/>
        <v>127561988.58274956</v>
      </c>
      <c r="AP10" s="12">
        <f t="shared" si="18"/>
        <v>8517018.8418257833</v>
      </c>
      <c r="AQ10">
        <v>71</v>
      </c>
      <c r="AR10" s="6">
        <v>-0.36549999999999999</v>
      </c>
      <c r="AS10" s="12">
        <f t="shared" si="19"/>
        <v>485423639.98720467</v>
      </c>
      <c r="AT10" s="12">
        <f t="shared" si="20"/>
        <v>32640475.839654822</v>
      </c>
      <c r="AU10">
        <v>70</v>
      </c>
      <c r="AV10" s="6">
        <v>-0.36549999999999999</v>
      </c>
      <c r="AW10" s="12">
        <f t="shared" si="21"/>
        <v>307157777.38571668</v>
      </c>
      <c r="AX10" s="12">
        <f t="shared" si="22"/>
        <v>20362765.80831534</v>
      </c>
      <c r="AY10">
        <v>69</v>
      </c>
      <c r="AZ10" s="6">
        <v>-0.36549999999999999</v>
      </c>
      <c r="BA10" s="12">
        <f t="shared" si="23"/>
        <v>341238304.3929556</v>
      </c>
      <c r="BB10" s="12">
        <f t="shared" si="24"/>
        <v>22460519.135628764</v>
      </c>
      <c r="BC10">
        <v>68</v>
      </c>
      <c r="BD10" s="6">
        <v>-0.36549999999999999</v>
      </c>
      <c r="BE10" s="12">
        <f t="shared" si="25"/>
        <v>458034734.03944468</v>
      </c>
      <c r="BF10" s="12">
        <f t="shared" si="26"/>
        <v>30581919.452392131</v>
      </c>
      <c r="BG10">
        <v>67</v>
      </c>
      <c r="BH10" s="6">
        <v>-0.36549999999999999</v>
      </c>
      <c r="BI10" s="12">
        <f t="shared" si="27"/>
        <v>630154555.83278918</v>
      </c>
      <c r="BJ10" s="12">
        <f t="shared" si="28"/>
        <v>46848311.992493562</v>
      </c>
      <c r="BK10">
        <v>66</v>
      </c>
      <c r="BL10" s="6">
        <v>-0.36549999999999999</v>
      </c>
      <c r="BM10" s="12">
        <f t="shared" si="29"/>
        <v>525608781.01873899</v>
      </c>
      <c r="BN10" s="12">
        <f t="shared" si="30"/>
        <v>42062640.397843957</v>
      </c>
      <c r="BO10">
        <v>65</v>
      </c>
      <c r="BP10" s="6">
        <v>-0.36549999999999999</v>
      </c>
      <c r="BQ10" s="12">
        <f t="shared" si="31"/>
        <v>400973213.4400385</v>
      </c>
      <c r="BR10" s="12">
        <f t="shared" si="32"/>
        <v>33037853.555529259</v>
      </c>
      <c r="BS10">
        <v>64</v>
      </c>
      <c r="BT10" s="6">
        <v>-0.36549999999999999</v>
      </c>
      <c r="BU10" s="12">
        <f t="shared" si="33"/>
        <v>328261832.88035578</v>
      </c>
      <c r="BV10" s="12">
        <f t="shared" si="34"/>
        <v>27668626.883560628</v>
      </c>
      <c r="BW10">
        <v>63</v>
      </c>
      <c r="BX10" s="6">
        <v>-0.36549999999999999</v>
      </c>
      <c r="BY10" s="12">
        <f t="shared" si="35"/>
        <v>213485193.03068367</v>
      </c>
      <c r="BZ10" s="12">
        <f t="shared" si="36"/>
        <v>18398667.076230902</v>
      </c>
      <c r="CA10">
        <v>62</v>
      </c>
      <c r="CB10" s="6">
        <v>-0.36549999999999999</v>
      </c>
      <c r="CC10" s="12">
        <f t="shared" si="37"/>
        <v>284676170.7675547</v>
      </c>
      <c r="CD10" s="12">
        <f t="shared" si="38"/>
        <v>28982563.081269182</v>
      </c>
      <c r="CE10">
        <v>61</v>
      </c>
      <c r="CF10" s="6">
        <v>-0.36549999999999999</v>
      </c>
      <c r="CG10" s="12">
        <f t="shared" si="39"/>
        <v>286481801.56816685</v>
      </c>
      <c r="CH10" s="12">
        <f t="shared" si="40"/>
        <v>32150860.390025355</v>
      </c>
      <c r="CI10">
        <v>60</v>
      </c>
      <c r="CJ10" s="6">
        <v>-0.36549999999999999</v>
      </c>
      <c r="CK10" s="12">
        <f t="shared" si="284"/>
        <v>276651903.14009845</v>
      </c>
      <c r="CL10" s="12">
        <f t="shared" si="285"/>
        <v>31440693.60432978</v>
      </c>
      <c r="CM10" s="5">
        <v>59</v>
      </c>
      <c r="CN10" s="6">
        <v>-0.36549999999999999</v>
      </c>
      <c r="CO10" s="7">
        <f t="shared" si="41"/>
        <v>311926405.54043674</v>
      </c>
      <c r="CP10" s="12">
        <f t="shared" si="42"/>
        <v>227013235.06698626</v>
      </c>
      <c r="CQ10" s="12">
        <f t="shared" si="43"/>
        <v>25261914.121006615</v>
      </c>
      <c r="CR10" s="8"/>
      <c r="CS10" s="5">
        <v>58</v>
      </c>
      <c r="CT10" s="6">
        <v>-0.36549999999999999</v>
      </c>
      <c r="CU10" s="7">
        <f t="shared" si="44"/>
        <v>238457614.5099279</v>
      </c>
      <c r="CV10" s="12">
        <f t="shared" si="45"/>
        <v>166036907.09352535</v>
      </c>
      <c r="CW10" s="12">
        <f t="shared" si="46"/>
        <v>19970344.919857673</v>
      </c>
      <c r="CY10" s="5">
        <v>57</v>
      </c>
      <c r="CZ10" s="6">
        <v>-0.36549999999999999</v>
      </c>
      <c r="DA10" s="7">
        <f t="shared" si="47"/>
        <v>192802081.58952764</v>
      </c>
      <c r="DB10" s="12">
        <f t="shared" si="48"/>
        <v>128182097.586537</v>
      </c>
      <c r="DC10" s="12">
        <f t="shared" si="49"/>
        <v>16084977.678015107</v>
      </c>
      <c r="DE10" s="5">
        <f t="shared" si="50"/>
        <v>56</v>
      </c>
      <c r="DF10" s="6">
        <v>-0.36549999999999999</v>
      </c>
      <c r="DG10" s="7">
        <f t="shared" si="51"/>
        <v>163184157.07958329</v>
      </c>
      <c r="DH10" s="12">
        <f t="shared" si="52"/>
        <v>103131290.294631</v>
      </c>
      <c r="DI10" s="12">
        <f t="shared" si="53"/>
        <v>12990303.635937043</v>
      </c>
      <c r="DK10" s="5">
        <f t="shared" si="54"/>
        <v>55</v>
      </c>
      <c r="DL10" s="6">
        <v>-0.36549999999999999</v>
      </c>
      <c r="DM10" s="7">
        <f t="shared" si="55"/>
        <v>165182869.8042143</v>
      </c>
      <c r="DN10" s="12">
        <f t="shared" si="56"/>
        <v>110401610.94498663</v>
      </c>
      <c r="DO10" s="12">
        <f t="shared" si="57"/>
        <v>14062900.532342739</v>
      </c>
      <c r="DQ10" s="5">
        <f t="shared" si="58"/>
        <v>54</v>
      </c>
      <c r="DR10" s="6">
        <v>-0.36549999999999999</v>
      </c>
      <c r="DS10" s="7">
        <f t="shared" si="59"/>
        <v>108274036.31634401</v>
      </c>
      <c r="DT10" s="12">
        <f t="shared" si="60"/>
        <v>56284954.558419414</v>
      </c>
      <c r="DU10" s="12">
        <f t="shared" si="61"/>
        <v>7116243.4260337073</v>
      </c>
      <c r="DW10" s="5">
        <f t="shared" si="62"/>
        <v>53</v>
      </c>
      <c r="DX10" s="6">
        <v>-0.36549999999999999</v>
      </c>
      <c r="DY10" s="7">
        <f t="shared" si="63"/>
        <v>81654627.689550474</v>
      </c>
      <c r="DZ10" s="12">
        <f t="shared" si="64"/>
        <v>32497393.385881875</v>
      </c>
      <c r="EA10" s="12">
        <f t="shared" si="65"/>
        <v>4124112.8077546847</v>
      </c>
      <c r="EC10" s="5">
        <f t="shared" si="66"/>
        <v>52</v>
      </c>
      <c r="ED10" s="6">
        <v>-0.36549999999999999</v>
      </c>
      <c r="EE10" s="7">
        <f t="shared" si="67"/>
        <v>76000211.922515318</v>
      </c>
      <c r="EF10" s="12">
        <f t="shared" si="68"/>
        <v>30762744.721009456</v>
      </c>
      <c r="EG10" s="12">
        <f t="shared" si="69"/>
        <v>4020512.1427211906</v>
      </c>
      <c r="EI10" s="5">
        <f t="shared" si="70"/>
        <v>51</v>
      </c>
      <c r="EJ10" s="6">
        <v>-0.36549999999999999</v>
      </c>
      <c r="EK10" s="7">
        <f t="shared" si="71"/>
        <v>76000211.922515318</v>
      </c>
      <c r="EL10" s="12">
        <f t="shared" si="72"/>
        <v>43518904.591711722</v>
      </c>
      <c r="EM10" s="12">
        <f t="shared" si="73"/>
        <v>5893743.1164075928</v>
      </c>
      <c r="EO10" s="5">
        <f t="shared" si="74"/>
        <v>50</v>
      </c>
      <c r="EP10" s="6">
        <v>-0.36549999999999999</v>
      </c>
      <c r="EQ10" s="7">
        <f t="shared" si="75"/>
        <v>84878503.375603482</v>
      </c>
      <c r="ER10" s="12">
        <f t="shared" si="76"/>
        <v>20315296.049949706</v>
      </c>
      <c r="ES10" s="12">
        <f t="shared" si="77"/>
        <v>2789769.7956650322</v>
      </c>
      <c r="EU10" s="5">
        <f t="shared" si="78"/>
        <v>49</v>
      </c>
      <c r="EV10" s="6">
        <v>-0.36549999999999999</v>
      </c>
      <c r="EW10" s="7">
        <f t="shared" si="79"/>
        <v>52702338.559486233</v>
      </c>
      <c r="EX10" s="12">
        <f t="shared" si="80"/>
        <v>16096145.015633311</v>
      </c>
      <c r="EY10" s="12">
        <f t="shared" si="81"/>
        <v>2233246.7513877074</v>
      </c>
      <c r="FA10" s="5">
        <f t="shared" si="82"/>
        <v>48</v>
      </c>
      <c r="FB10" s="6">
        <v>-0.36549999999999999</v>
      </c>
      <c r="FC10" s="7">
        <f t="shared" si="83"/>
        <v>52523757.783023961</v>
      </c>
      <c r="FD10" s="12">
        <f t="shared" si="84"/>
        <v>18126172.304003738</v>
      </c>
      <c r="FE10" s="12">
        <f t="shared" si="85"/>
        <v>2557817.665779484</v>
      </c>
      <c r="FG10" s="5">
        <f t="shared" si="86"/>
        <v>47</v>
      </c>
      <c r="FH10" s="6">
        <v>-0.36549999999999999</v>
      </c>
      <c r="FI10" s="7">
        <f t="shared" si="87"/>
        <v>41474856.114200838</v>
      </c>
      <c r="FJ10" s="12">
        <f t="shared" si="88"/>
        <v>8657697.9233381078</v>
      </c>
      <c r="FK10" s="12">
        <f t="shared" si="89"/>
        <v>1229903.1049348577</v>
      </c>
      <c r="FM10" s="5">
        <f t="shared" si="90"/>
        <v>46</v>
      </c>
      <c r="FN10" s="6">
        <v>-0.36549999999999999</v>
      </c>
      <c r="FO10" s="7">
        <f t="shared" si="91"/>
        <v>45481802.954491533</v>
      </c>
      <c r="FP10" s="12">
        <f t="shared" si="92"/>
        <v>14589142.960779004</v>
      </c>
      <c r="FQ10" s="12">
        <f t="shared" si="93"/>
        <v>2100151.2738312422</v>
      </c>
      <c r="FS10" s="5">
        <f t="shared" si="94"/>
        <v>45</v>
      </c>
      <c r="FT10" s="6">
        <v>-0.36549999999999999</v>
      </c>
      <c r="FU10" s="7">
        <f t="shared" si="95"/>
        <v>37094692.891682208</v>
      </c>
      <c r="FV10" s="12">
        <f t="shared" si="96"/>
        <v>7923190.8086123196</v>
      </c>
      <c r="FW10" s="12">
        <f t="shared" si="97"/>
        <v>1159326.6217734665</v>
      </c>
      <c r="FY10" s="5">
        <f t="shared" si="98"/>
        <v>44</v>
      </c>
      <c r="FZ10" s="6">
        <v>-0.36549999999999999</v>
      </c>
      <c r="GA10" s="7">
        <f t="shared" si="99"/>
        <v>31862818.151247386</v>
      </c>
      <c r="GB10" s="12">
        <f t="shared" si="100"/>
        <v>4070150.2479491108</v>
      </c>
      <c r="GC10" s="12">
        <f t="shared" si="101"/>
        <v>601329.13976708136</v>
      </c>
      <c r="GE10" s="5">
        <f t="shared" si="102"/>
        <v>43</v>
      </c>
      <c r="GF10" s="6">
        <v>-0.36549999999999999</v>
      </c>
      <c r="GG10" s="7">
        <f t="shared" si="103"/>
        <v>28347702.981536817</v>
      </c>
      <c r="GH10" s="12">
        <f t="shared" si="104"/>
        <v>2196749.3977700644</v>
      </c>
      <c r="GI10" s="12">
        <f t="shared" si="105"/>
        <v>330791.88772179204</v>
      </c>
      <c r="GK10" s="5">
        <f t="shared" si="106"/>
        <v>42</v>
      </c>
      <c r="GL10" s="6">
        <v>-0.36549999999999999</v>
      </c>
      <c r="GM10" s="7">
        <f t="shared" si="107"/>
        <v>31486952.106560938</v>
      </c>
      <c r="GN10" s="12">
        <f t="shared" si="108"/>
        <v>7359744.6692988519</v>
      </c>
      <c r="GO10" s="12">
        <f t="shared" si="109"/>
        <v>1146583.9550143585</v>
      </c>
      <c r="GQ10" s="5">
        <f t="shared" si="110"/>
        <v>41</v>
      </c>
      <c r="GR10" s="6">
        <v>-0.36549999999999999</v>
      </c>
      <c r="GS10" s="7">
        <f t="shared" si="111"/>
        <v>25433725.449564584</v>
      </c>
      <c r="GT10" s="12">
        <f t="shared" si="112"/>
        <v>3140735.668981567</v>
      </c>
      <c r="GU10" s="12">
        <f t="shared" si="113"/>
        <v>507145.97174103343</v>
      </c>
      <c r="GW10" s="5">
        <f t="shared" si="114"/>
        <v>40</v>
      </c>
      <c r="GX10" s="6">
        <v>-0.36549999999999999</v>
      </c>
      <c r="GY10" s="7">
        <f t="shared" si="115"/>
        <v>22952554.326833826</v>
      </c>
      <c r="GZ10" s="12">
        <f t="shared" si="116"/>
        <v>2442112.927590183</v>
      </c>
      <c r="HA10" s="12">
        <f t="shared" si="117"/>
        <v>411683.02027753822</v>
      </c>
      <c r="HC10" s="5">
        <f t="shared" si="118"/>
        <v>39</v>
      </c>
      <c r="HD10" s="6">
        <v>-0.36549999999999999</v>
      </c>
      <c r="HE10" s="7">
        <f t="shared" si="119"/>
        <v>25013681.698816292</v>
      </c>
      <c r="HF10" s="12">
        <f t="shared" si="120"/>
        <v>6635756.1036282349</v>
      </c>
      <c r="HG10" s="12">
        <f t="shared" si="121"/>
        <v>1187762.0073735544</v>
      </c>
      <c r="HI10" s="5">
        <f t="shared" si="122"/>
        <v>38</v>
      </c>
      <c r="HJ10" s="6">
        <v>-0.36549999999999999</v>
      </c>
      <c r="HK10" s="7">
        <f t="shared" si="123"/>
        <v>24153806.198161732</v>
      </c>
      <c r="HL10" s="12">
        <f t="shared" si="124"/>
        <v>7867650.6746353693</v>
      </c>
      <c r="HM10" s="12">
        <f t="shared" si="125"/>
        <v>1482775.3426010401</v>
      </c>
      <c r="HO10" s="5">
        <f t="shared" si="126"/>
        <v>37</v>
      </c>
      <c r="HP10" s="6">
        <v>-0.36549999999999999</v>
      </c>
      <c r="HQ10" s="7">
        <f t="shared" si="127"/>
        <v>21146739.798775818</v>
      </c>
      <c r="HR10" s="12">
        <f t="shared" si="128"/>
        <v>6333403.9391600797</v>
      </c>
      <c r="HS10" s="12">
        <f t="shared" si="129"/>
        <v>1232611.5252366667</v>
      </c>
      <c r="HU10" s="5">
        <f t="shared" si="130"/>
        <v>36</v>
      </c>
      <c r="HV10" s="6">
        <v>-0.36549999999999999</v>
      </c>
      <c r="HW10" s="7">
        <f t="shared" si="131"/>
        <v>17806281.406850643</v>
      </c>
      <c r="HX10" s="12">
        <f t="shared" si="132"/>
        <v>4313062.5850300556</v>
      </c>
      <c r="HY10" s="12">
        <f t="shared" si="133"/>
        <v>870046.71901827992</v>
      </c>
      <c r="IA10" s="5">
        <f t="shared" si="134"/>
        <v>35</v>
      </c>
      <c r="IB10" s="6">
        <v>-0.36549999999999999</v>
      </c>
      <c r="IC10" s="7">
        <f t="shared" si="135"/>
        <v>20779882.608064692</v>
      </c>
      <c r="ID10" s="12">
        <f t="shared" si="136"/>
        <v>9288641.8132307418</v>
      </c>
      <c r="IE10" s="12">
        <f t="shared" si="137"/>
        <v>2049676.6194552162</v>
      </c>
      <c r="IG10" s="5">
        <f t="shared" si="138"/>
        <v>34</v>
      </c>
      <c r="IH10" s="6">
        <v>-0.36549999999999999</v>
      </c>
      <c r="II10" s="7">
        <f t="shared" si="139"/>
        <v>28043026.461625751</v>
      </c>
      <c r="IJ10" s="12">
        <f t="shared" si="140"/>
        <v>18639795.906799905</v>
      </c>
      <c r="IK10" s="12">
        <f t="shared" si="141"/>
        <v>4598604.8240566105</v>
      </c>
      <c r="IM10" s="5">
        <f t="shared" si="142"/>
        <v>33</v>
      </c>
      <c r="IN10" s="6">
        <v>-0.36549999999999999</v>
      </c>
      <c r="IO10" s="7">
        <f t="shared" si="143"/>
        <v>20469362.380748741</v>
      </c>
      <c r="IP10" s="12">
        <f t="shared" si="144"/>
        <v>12377465.494829522</v>
      </c>
      <c r="IQ10" s="12">
        <f t="shared" si="145"/>
        <v>3258770.1558505604</v>
      </c>
      <c r="IS10" s="5">
        <f t="shared" si="146"/>
        <v>32</v>
      </c>
      <c r="IT10" s="6">
        <v>-0.36549999999999999</v>
      </c>
      <c r="IU10" s="7">
        <f t="shared" si="147"/>
        <v>16530212.695428194</v>
      </c>
      <c r="IV10" s="12">
        <f t="shared" si="148"/>
        <v>9429890.4028223176</v>
      </c>
      <c r="IW10" s="12">
        <f t="shared" si="149"/>
        <v>2612219.8530405606</v>
      </c>
      <c r="IY10" s="5">
        <f t="shared" si="150"/>
        <v>31</v>
      </c>
      <c r="IZ10" s="6">
        <v>-0.36549999999999999</v>
      </c>
      <c r="JA10" s="7">
        <f t="shared" si="151"/>
        <v>17770600.618606962</v>
      </c>
      <c r="JB10" s="12">
        <f t="shared" si="152"/>
        <v>11764057.788705727</v>
      </c>
      <c r="JC10" s="12">
        <f t="shared" si="153"/>
        <v>3481644.1509333649</v>
      </c>
      <c r="JE10" s="5">
        <f t="shared" si="154"/>
        <v>30</v>
      </c>
      <c r="JF10" s="6">
        <v>-0.36549999999999999</v>
      </c>
      <c r="JG10" s="7">
        <f t="shared" si="155"/>
        <v>16684443.356123339</v>
      </c>
      <c r="JH10" s="12">
        <f t="shared" si="156"/>
        <v>11737580.262568256</v>
      </c>
      <c r="JI10" s="12">
        <f t="shared" si="157"/>
        <v>3796177.3460243009</v>
      </c>
      <c r="JK10" s="5">
        <f t="shared" si="158"/>
        <v>29</v>
      </c>
      <c r="JL10" s="6">
        <v>-0.36549999999999999</v>
      </c>
      <c r="JM10" s="7">
        <f t="shared" si="159"/>
        <v>14077323.115190124</v>
      </c>
      <c r="JN10" s="12">
        <f t="shared" si="160"/>
        <v>10158145.974312553</v>
      </c>
      <c r="JO10" s="12">
        <f t="shared" si="161"/>
        <v>3742322.9321030239</v>
      </c>
      <c r="JQ10" s="5">
        <f t="shared" si="162"/>
        <v>28</v>
      </c>
      <c r="JR10" s="6">
        <v>-0.36549999999999999</v>
      </c>
      <c r="JS10" s="7">
        <f t="shared" si="163"/>
        <v>10685686.287528561</v>
      </c>
      <c r="JT10" s="12">
        <f t="shared" si="164"/>
        <v>7533851.2768424693</v>
      </c>
      <c r="JU10" s="12">
        <f t="shared" si="165"/>
        <v>3103726.9679197595</v>
      </c>
      <c r="JW10" s="5">
        <f t="shared" si="166"/>
        <v>27</v>
      </c>
      <c r="JX10" s="6">
        <v>-0.36549999999999999</v>
      </c>
      <c r="JY10" s="7">
        <f t="shared" si="167"/>
        <v>11212682.358372042</v>
      </c>
      <c r="JZ10" s="12">
        <f t="shared" si="168"/>
        <v>8611402.9867529254</v>
      </c>
      <c r="KA10" s="12">
        <f t="shared" si="169"/>
        <v>3845322.9550658241</v>
      </c>
      <c r="KC10" s="5">
        <f t="shared" si="170"/>
        <v>26</v>
      </c>
      <c r="KD10" s="6">
        <v>-0.36549999999999999</v>
      </c>
      <c r="KE10" s="7">
        <f t="shared" si="171"/>
        <v>9311312.3720080126</v>
      </c>
      <c r="KF10" s="12">
        <f t="shared" si="172"/>
        <v>7065704.0727073522</v>
      </c>
      <c r="KG10" s="12">
        <f t="shared" si="173"/>
        <v>3272212.6068319869</v>
      </c>
      <c r="KI10" s="5">
        <f t="shared" si="174"/>
        <v>25</v>
      </c>
      <c r="KJ10" s="6">
        <v>-0.36549999999999999</v>
      </c>
      <c r="KK10" s="7">
        <f t="shared" si="175"/>
        <v>7611012.2380317217</v>
      </c>
      <c r="KL10" s="12">
        <f t="shared" si="176"/>
        <v>5683361.6587538943</v>
      </c>
      <c r="KM10" s="12">
        <f t="shared" si="177"/>
        <v>2742374.0554362242</v>
      </c>
      <c r="KO10" s="5">
        <f t="shared" si="178"/>
        <v>24</v>
      </c>
      <c r="KP10" s="6">
        <v>-0.36549999999999999</v>
      </c>
      <c r="KQ10" s="7">
        <f t="shared" si="179"/>
        <v>7170053.9218386412</v>
      </c>
      <c r="KR10" s="12">
        <f t="shared" si="180"/>
        <v>5513636.7235208293</v>
      </c>
      <c r="KS10" s="12">
        <f t="shared" si="181"/>
        <v>2754468.5781392534</v>
      </c>
      <c r="KU10" s="5">
        <f t="shared" si="182"/>
        <v>23</v>
      </c>
      <c r="KV10" s="6">
        <v>-0.36549999999999999</v>
      </c>
      <c r="KW10" s="7">
        <f t="shared" si="183"/>
        <v>5463314.4786944874</v>
      </c>
      <c r="KX10" s="12">
        <f t="shared" si="184"/>
        <v>4025597.6465647952</v>
      </c>
      <c r="KY10" s="12">
        <f t="shared" si="185"/>
        <v>2089239.0475589619</v>
      </c>
      <c r="LA10" s="5">
        <f t="shared" si="186"/>
        <v>22</v>
      </c>
      <c r="LB10" s="6">
        <v>-0.36549999999999999</v>
      </c>
      <c r="LC10" s="7">
        <f t="shared" si="187"/>
        <v>4610781.060591178</v>
      </c>
      <c r="LD10" s="12">
        <f t="shared" si="188"/>
        <v>3345549.1188309132</v>
      </c>
      <c r="LE10" s="12">
        <f t="shared" si="189"/>
        <v>1761649.1240363554</v>
      </c>
      <c r="LG10" s="5">
        <f t="shared" si="190"/>
        <v>21</v>
      </c>
      <c r="LH10" s="6">
        <v>-0.36549999999999999</v>
      </c>
      <c r="LI10" s="7">
        <f t="shared" si="191"/>
        <v>4357604.2534648683</v>
      </c>
      <c r="LJ10" s="12">
        <f t="shared" si="192"/>
        <v>3269397.6849334831</v>
      </c>
      <c r="LK10" s="12">
        <f t="shared" si="193"/>
        <v>1791217.5023525143</v>
      </c>
      <c r="LM10" s="5">
        <f t="shared" si="194"/>
        <v>20</v>
      </c>
      <c r="LN10" s="6">
        <v>-0.36549999999999999</v>
      </c>
      <c r="LO10" s="7">
        <f t="shared" si="195"/>
        <v>3739149.0076067178</v>
      </c>
      <c r="LP10" s="12">
        <f t="shared" si="196"/>
        <v>2812406.5968821594</v>
      </c>
      <c r="LQ10" s="12">
        <f t="shared" si="197"/>
        <v>1612758.9680956032</v>
      </c>
      <c r="LS10" s="5">
        <f t="shared" si="198"/>
        <v>19</v>
      </c>
      <c r="LT10" s="6">
        <v>-0.36549999999999999</v>
      </c>
      <c r="LU10" s="7">
        <f t="shared" si="199"/>
        <v>2843891.8524541515</v>
      </c>
      <c r="LV10" s="12">
        <f t="shared" si="200"/>
        <v>2056663.1618036211</v>
      </c>
      <c r="LW10" s="12">
        <f t="shared" si="201"/>
        <v>1240737.2232871547</v>
      </c>
      <c r="LY10" s="5">
        <f t="shared" si="202"/>
        <v>18</v>
      </c>
      <c r="LZ10" s="6">
        <v>-0.36549999999999999</v>
      </c>
      <c r="MA10" s="7">
        <f t="shared" si="203"/>
        <v>2933661.9068023022</v>
      </c>
      <c r="MB10" s="12">
        <f t="shared" si="204"/>
        <v>2281019.3196925055</v>
      </c>
      <c r="MC10" s="12">
        <f t="shared" si="205"/>
        <v>1453855.4807775889</v>
      </c>
      <c r="ME10" s="5">
        <f t="shared" si="206"/>
        <v>17</v>
      </c>
      <c r="MF10" s="6">
        <v>-0.36549999999999999</v>
      </c>
      <c r="MG10" s="7">
        <f t="shared" si="207"/>
        <v>2252677.4988883529</v>
      </c>
      <c r="MH10" s="12">
        <f t="shared" si="208"/>
        <v>1686571.3238171018</v>
      </c>
      <c r="MI10" s="12">
        <f t="shared" si="209"/>
        <v>1102924.0449812564</v>
      </c>
      <c r="MK10" s="5">
        <f t="shared" si="210"/>
        <v>16</v>
      </c>
      <c r="ML10" s="6">
        <v>-0.36549999999999999</v>
      </c>
      <c r="MM10" s="7">
        <f t="shared" si="211"/>
        <v>2095708.9021195951</v>
      </c>
      <c r="MN10" s="12">
        <f t="shared" si="212"/>
        <v>1607882.9477839197</v>
      </c>
      <c r="MO10" s="12">
        <f t="shared" si="213"/>
        <v>1085728.3282223078</v>
      </c>
      <c r="MQ10" s="5">
        <f t="shared" si="214"/>
        <v>15</v>
      </c>
      <c r="MR10" s="6">
        <v>-0.36549999999999999</v>
      </c>
      <c r="MS10" s="7">
        <f t="shared" si="215"/>
        <v>1905709.6500132722</v>
      </c>
      <c r="MT10" s="12">
        <f t="shared" si="216"/>
        <v>1480301.4281343389</v>
      </c>
      <c r="MU10" s="12">
        <f t="shared" si="217"/>
        <v>1024813.2815287447</v>
      </c>
      <c r="MW10" s="5">
        <f t="shared" si="218"/>
        <v>14</v>
      </c>
      <c r="MX10" s="6">
        <v>-0.36549999999999999</v>
      </c>
      <c r="MY10" s="7">
        <f t="shared" si="219"/>
        <v>1880696.3880521774</v>
      </c>
      <c r="MZ10" s="12">
        <f t="shared" si="220"/>
        <v>1511540.5081238947</v>
      </c>
      <c r="NA10" s="12">
        <f t="shared" si="221"/>
        <v>1075786.240984096</v>
      </c>
      <c r="NC10" s="5">
        <f t="shared" si="222"/>
        <v>13</v>
      </c>
      <c r="ND10" s="6">
        <v>-0.36549999999999999</v>
      </c>
      <c r="NE10" s="7">
        <f t="shared" si="223"/>
        <v>1370769.9621371559</v>
      </c>
      <c r="NF10" s="12">
        <f t="shared" si="224"/>
        <v>1045573.78273462</v>
      </c>
      <c r="NG10" s="12">
        <f t="shared" si="225"/>
        <v>764450.19440394605</v>
      </c>
      <c r="NI10" s="5">
        <f t="shared" si="226"/>
        <v>12</v>
      </c>
      <c r="NJ10" s="6">
        <v>-0.36549999999999999</v>
      </c>
      <c r="NK10" s="7">
        <f t="shared" si="227"/>
        <v>1117354.0610834335</v>
      </c>
      <c r="NL10" s="12">
        <f t="shared" si="228"/>
        <v>833654.92361451453</v>
      </c>
      <c r="NM10" s="12">
        <f t="shared" si="229"/>
        <v>628063.72926919814</v>
      </c>
      <c r="NO10" s="5">
        <f t="shared" si="230"/>
        <v>11</v>
      </c>
      <c r="NP10" s="6">
        <v>-0.36549999999999999</v>
      </c>
      <c r="NQ10" s="7">
        <f t="shared" si="231"/>
        <v>839484.64393946913</v>
      </c>
      <c r="NR10" s="12">
        <f t="shared" si="232"/>
        <v>590817.91498754977</v>
      </c>
      <c r="NS10" s="12">
        <f t="shared" si="233"/>
        <v>452108.03609237634</v>
      </c>
      <c r="NU10" s="5">
        <f t="shared" si="234"/>
        <v>10</v>
      </c>
      <c r="NV10" s="6">
        <v>-0.36549999999999999</v>
      </c>
      <c r="NW10" s="7">
        <f t="shared" si="235"/>
        <v>654109.89865939633</v>
      </c>
      <c r="NX10" s="12">
        <f t="shared" si="236"/>
        <v>442578.57603653165</v>
      </c>
      <c r="NY10" s="12">
        <f t="shared" si="237"/>
        <v>344330.23980870418</v>
      </c>
      <c r="OA10" s="5">
        <f t="shared" si="238"/>
        <v>9</v>
      </c>
      <c r="OB10" s="6">
        <v>-0.36549999999999999</v>
      </c>
      <c r="OC10" s="7">
        <f t="shared" si="239"/>
        <v>541078.58272760059</v>
      </c>
      <c r="OD10" s="12">
        <f t="shared" si="240"/>
        <v>361281.2845081744</v>
      </c>
      <c r="OE10" s="12">
        <f t="shared" si="241"/>
        <v>288778.67612927285</v>
      </c>
      <c r="OG10" s="5">
        <f t="shared" si="242"/>
        <v>8</v>
      </c>
      <c r="OH10" s="6">
        <v>-0.36549999999999999</v>
      </c>
      <c r="OI10" s="7">
        <f t="shared" si="243"/>
        <v>594787.93308519351</v>
      </c>
      <c r="OJ10" s="12">
        <f t="shared" si="244"/>
        <v>446169.46259418025</v>
      </c>
      <c r="OK10" s="12">
        <f t="shared" si="245"/>
        <v>369941.62752268661</v>
      </c>
      <c r="OM10" s="5">
        <f t="shared" si="246"/>
        <v>7</v>
      </c>
      <c r="ON10" s="6">
        <v>-0.36549999999999999</v>
      </c>
      <c r="OO10" s="7">
        <f t="shared" si="247"/>
        <v>674745.24456630007</v>
      </c>
      <c r="OP10" s="12">
        <f t="shared" si="248"/>
        <v>553419.70682850131</v>
      </c>
      <c r="OQ10" s="12">
        <f t="shared" si="249"/>
        <v>464109.43308707059</v>
      </c>
      <c r="OS10" s="5">
        <f t="shared" si="250"/>
        <v>6</v>
      </c>
      <c r="OT10" s="6">
        <v>-0.36549999999999999</v>
      </c>
      <c r="OU10" s="7">
        <f t="shared" si="251"/>
        <v>864725.419154556</v>
      </c>
      <c r="OV10" s="12">
        <f t="shared" si="252"/>
        <v>772710.85425818374</v>
      </c>
      <c r="OW10" s="12">
        <f t="shared" si="253"/>
        <v>664843.08276689064</v>
      </c>
      <c r="OY10" s="5">
        <f t="shared" si="254"/>
        <v>5</v>
      </c>
      <c r="OZ10" s="6">
        <v>-0.36549999999999999</v>
      </c>
      <c r="PA10" s="7">
        <f t="shared" si="255"/>
        <v>673672.03112695238</v>
      </c>
      <c r="PB10" s="12">
        <f t="shared" si="256"/>
        <v>606266.36534840893</v>
      </c>
      <c r="PC10" s="12">
        <f t="shared" si="257"/>
        <v>531681.650073517</v>
      </c>
      <c r="PE10" s="5">
        <f t="shared" si="258"/>
        <v>4</v>
      </c>
      <c r="PF10" s="6">
        <v>-0.36549999999999999</v>
      </c>
      <c r="PG10" s="7">
        <f t="shared" si="259"/>
        <v>608336.67250040849</v>
      </c>
      <c r="PH10" s="12">
        <f t="shared" si="260"/>
        <v>572580.4864670448</v>
      </c>
      <c r="PI10" s="12">
        <f t="shared" si="261"/>
        <v>517052.27184991684</v>
      </c>
      <c r="PK10" s="5">
        <f t="shared" si="262"/>
        <v>3</v>
      </c>
      <c r="PL10" s="6">
        <v>-0.36549999999999999</v>
      </c>
      <c r="PM10" s="7">
        <f t="shared" si="263"/>
        <v>580307.80549499998</v>
      </c>
      <c r="PN10" s="12">
        <f t="shared" si="264"/>
        <v>554106.98637356784</v>
      </c>
      <c r="PO10" s="12">
        <f t="shared" si="265"/>
        <v>520311.65544975142</v>
      </c>
      <c r="PQ10" s="5">
        <f t="shared" si="266"/>
        <v>2</v>
      </c>
      <c r="PR10" s="6">
        <v>-0.36549999999999999</v>
      </c>
      <c r="PS10" s="7">
        <f t="shared" si="267"/>
        <v>501952.95000000007</v>
      </c>
      <c r="PT10" s="12">
        <f>(PT11)*(1+PR10)-(((VLOOKUP((PQ$91+PQ11),$A$138:$E$227,5,FALSE))/(VLOOKUP(PQ$91,$A$138:$E$227,5,FALSE)))*(IF(PQ10&lt;=$D$125,$B$125,$C$125)))</f>
        <v>483497.18330171535</v>
      </c>
      <c r="PU10" s="12">
        <f t="shared" si="269"/>
        <v>463431.9815096127</v>
      </c>
      <c r="PW10" s="5">
        <f t="shared" si="270"/>
        <v>1</v>
      </c>
      <c r="PX10" s="6">
        <v>-0.36549999999999999</v>
      </c>
      <c r="PY10" s="7">
        <f>(PY11+$B$124)*(1+PX10)</f>
        <v>475875.00000000006</v>
      </c>
      <c r="PZ10" s="12">
        <f>($B$124)*(1+PX10)-$B$125</f>
        <v>464875.00000000006</v>
      </c>
      <c r="QA10" s="12">
        <f>PZ10</f>
        <v>464875.00000000006</v>
      </c>
      <c r="QC10" s="5"/>
      <c r="QD10" s="6"/>
      <c r="QE10" s="7"/>
      <c r="QI10" s="5"/>
      <c r="QJ10" s="6"/>
      <c r="QK10" s="7"/>
      <c r="QO10" s="5"/>
      <c r="QP10" s="6"/>
      <c r="QQ10" s="7"/>
    </row>
    <row r="11" spans="3:461">
      <c r="C11">
        <v>80</v>
      </c>
      <c r="D11" s="6">
        <v>5.4800000000000001E-2</v>
      </c>
      <c r="E11" s="12">
        <f t="shared" si="286"/>
        <v>309275131.3386988</v>
      </c>
      <c r="F11" s="12">
        <f t="shared" si="0"/>
        <v>26432988.361391835</v>
      </c>
      <c r="G11">
        <v>79</v>
      </c>
      <c r="H11" s="6">
        <v>5.4800000000000001E-2</v>
      </c>
      <c r="I11" s="12">
        <f t="shared" si="1"/>
        <v>-40114879.890038677</v>
      </c>
      <c r="J11" s="12">
        <f t="shared" si="2"/>
        <v>-3388884.5057686223</v>
      </c>
      <c r="K11">
        <v>78</v>
      </c>
      <c r="L11" s="6">
        <v>5.4800000000000001E-2</v>
      </c>
      <c r="M11" s="12">
        <f t="shared" si="3"/>
        <v>92443864.190198034</v>
      </c>
      <c r="N11" s="12">
        <f t="shared" si="4"/>
        <v>7809610.2958876109</v>
      </c>
      <c r="O11">
        <v>77</v>
      </c>
      <c r="P11" s="6">
        <v>5.4800000000000001E-2</v>
      </c>
      <c r="Q11" s="12">
        <f t="shared" si="5"/>
        <v>421616805.26779306</v>
      </c>
      <c r="R11" s="12">
        <f t="shared" si="6"/>
        <v>33118464.962048009</v>
      </c>
      <c r="S11">
        <v>76</v>
      </c>
      <c r="T11" s="6">
        <v>5.4800000000000001E-2</v>
      </c>
      <c r="U11" s="12">
        <f t="shared" si="7"/>
        <v>1442156904.0890462</v>
      </c>
      <c r="V11" s="12">
        <f t="shared" si="8"/>
        <v>101883466.36863372</v>
      </c>
      <c r="W11">
        <v>75</v>
      </c>
      <c r="X11" s="6">
        <v>5.4800000000000001E-2</v>
      </c>
      <c r="Y11" s="12">
        <f t="shared" si="9"/>
        <v>1632830710.327209</v>
      </c>
      <c r="Z11" s="12">
        <f t="shared" si="10"/>
        <v>104060529.61831573</v>
      </c>
      <c r="AA11">
        <v>74</v>
      </c>
      <c r="AB11" s="6">
        <v>5.4800000000000001E-2</v>
      </c>
      <c r="AC11" s="12">
        <f t="shared" si="11"/>
        <v>840499551.49758041</v>
      </c>
      <c r="AD11" s="12">
        <f t="shared" si="12"/>
        <v>54810855.267212383</v>
      </c>
      <c r="AE11">
        <v>73</v>
      </c>
      <c r="AF11" s="6">
        <v>5.4800000000000001E-2</v>
      </c>
      <c r="AG11" s="12">
        <f t="shared" si="13"/>
        <v>943088137.005512</v>
      </c>
      <c r="AH11" s="12">
        <f t="shared" si="14"/>
        <v>63364549.557717584</v>
      </c>
      <c r="AI11">
        <v>72</v>
      </c>
      <c r="AJ11" s="6">
        <v>5.4800000000000001E-2</v>
      </c>
      <c r="AK11" s="12">
        <f t="shared" si="15"/>
        <v>434490751.76627493</v>
      </c>
      <c r="AL11" s="12">
        <f t="shared" si="16"/>
        <v>29622027.776334848</v>
      </c>
      <c r="AM11">
        <v>71</v>
      </c>
      <c r="AN11" s="6">
        <v>5.4800000000000001E-2</v>
      </c>
      <c r="AO11" s="12">
        <f t="shared" si="17"/>
        <v>201751470.02629742</v>
      </c>
      <c r="AP11" s="12">
        <f t="shared" si="18"/>
        <v>14053709.822201772</v>
      </c>
      <c r="AQ11">
        <v>70</v>
      </c>
      <c r="AR11" s="6">
        <v>5.4800000000000001E-2</v>
      </c>
      <c r="AS11" s="12">
        <f t="shared" si="19"/>
        <v>765752237.85150838</v>
      </c>
      <c r="AT11" s="12">
        <f t="shared" si="20"/>
        <v>53719477.59807238</v>
      </c>
      <c r="AU11">
        <v>69</v>
      </c>
      <c r="AV11" s="6">
        <v>5.4800000000000001E-2</v>
      </c>
      <c r="AW11" s="12">
        <f t="shared" si="21"/>
        <v>484807416.79613119</v>
      </c>
      <c r="AX11" s="12">
        <f t="shared" si="22"/>
        <v>33531459.149206765</v>
      </c>
      <c r="AY11">
        <v>68</v>
      </c>
      <c r="AZ11" s="6">
        <v>5.4800000000000001E-2</v>
      </c>
      <c r="BA11" s="12">
        <f t="shared" si="23"/>
        <v>538524962.27835679</v>
      </c>
      <c r="BB11" s="12">
        <f t="shared" si="24"/>
        <v>36980757.329801798</v>
      </c>
      <c r="BC11">
        <v>67</v>
      </c>
      <c r="BD11" s="6">
        <v>5.4800000000000001E-2</v>
      </c>
      <c r="BE11" s="12">
        <f t="shared" si="25"/>
        <v>722591100.37569869</v>
      </c>
      <c r="BF11" s="12">
        <f t="shared" si="26"/>
        <v>50334630.243149519</v>
      </c>
      <c r="BG11">
        <v>66</v>
      </c>
      <c r="BH11" s="6">
        <v>5.4800000000000001E-2</v>
      </c>
      <c r="BI11" s="12">
        <f t="shared" si="27"/>
        <v>993787367.2107321</v>
      </c>
      <c r="BJ11" s="12">
        <f t="shared" si="28"/>
        <v>77081167.818791464</v>
      </c>
      <c r="BK11">
        <v>65</v>
      </c>
      <c r="BL11" s="6">
        <v>5.4800000000000001E-2</v>
      </c>
      <c r="BM11" s="12">
        <f t="shared" si="29"/>
        <v>828973454.30793357</v>
      </c>
      <c r="BN11" s="12">
        <f t="shared" si="30"/>
        <v>69212173.829164088</v>
      </c>
      <c r="BO11">
        <v>64</v>
      </c>
      <c r="BP11" s="6">
        <v>5.4800000000000001E-2</v>
      </c>
      <c r="BQ11" s="12">
        <f t="shared" si="31"/>
        <v>632525322.12500286</v>
      </c>
      <c r="BR11" s="12">
        <f t="shared" si="32"/>
        <v>54372878.650773898</v>
      </c>
      <c r="BS11">
        <v>63</v>
      </c>
      <c r="BT11" s="6">
        <v>5.4800000000000001E-2</v>
      </c>
      <c r="BU11" s="12">
        <f t="shared" si="33"/>
        <v>517916082.31468928</v>
      </c>
      <c r="BV11" s="12">
        <f t="shared" si="34"/>
        <v>45544355.51142928</v>
      </c>
      <c r="BW11">
        <v>62</v>
      </c>
      <c r="BX11" s="6">
        <v>5.4800000000000001E-2</v>
      </c>
      <c r="BY11" s="12">
        <f t="shared" si="35"/>
        <v>337010704.38421208</v>
      </c>
      <c r="BZ11" s="12">
        <f t="shared" si="36"/>
        <v>30301926.822942156</v>
      </c>
      <c r="CA11">
        <v>61</v>
      </c>
      <c r="CB11" s="6">
        <v>5.4800000000000001E-2</v>
      </c>
      <c r="CC11" s="12">
        <f t="shared" si="37"/>
        <v>449126620.22852099</v>
      </c>
      <c r="CD11" s="12">
        <f t="shared" si="38"/>
        <v>47704837.240698375</v>
      </c>
      <c r="CE11">
        <v>60</v>
      </c>
      <c r="CF11" s="6">
        <v>5.4800000000000001E-2</v>
      </c>
      <c r="CG11" s="12">
        <f t="shared" si="39"/>
        <v>451929264.02500087</v>
      </c>
      <c r="CH11" s="12">
        <f t="shared" si="40"/>
        <v>52914411.693702675</v>
      </c>
      <c r="CI11">
        <v>59</v>
      </c>
      <c r="CJ11" s="6">
        <v>5.4800000000000001E-2</v>
      </c>
      <c r="CK11" s="12">
        <f t="shared" si="284"/>
        <v>436431644.03482813</v>
      </c>
      <c r="CL11" s="12">
        <f t="shared" si="285"/>
        <v>51746697.182218179</v>
      </c>
      <c r="CM11" s="5">
        <v>58</v>
      </c>
      <c r="CN11" s="6">
        <v>5.4800000000000001E-2</v>
      </c>
      <c r="CO11" s="7">
        <f t="shared" si="41"/>
        <v>491609780.20557404</v>
      </c>
      <c r="CP11" s="12">
        <f t="shared" si="42"/>
        <v>358207764.47020954</v>
      </c>
      <c r="CQ11" s="12">
        <f t="shared" si="43"/>
        <v>41587040.871521637</v>
      </c>
      <c r="CR11" s="9"/>
      <c r="CS11" s="5">
        <v>57</v>
      </c>
      <c r="CT11" s="6">
        <v>5.4800000000000001E-2</v>
      </c>
      <c r="CU11" s="7">
        <f t="shared" si="44"/>
        <v>375819723.41990209</v>
      </c>
      <c r="CV11" s="12">
        <f t="shared" si="45"/>
        <v>262074597.77836993</v>
      </c>
      <c r="CW11" s="12">
        <f t="shared" si="46"/>
        <v>32886208.518944137</v>
      </c>
      <c r="CY11" s="5">
        <v>56</v>
      </c>
      <c r="CZ11" s="6">
        <v>5.4800000000000001E-2</v>
      </c>
      <c r="DA11" s="7">
        <f t="shared" si="47"/>
        <v>303864588.79358172</v>
      </c>
      <c r="DB11" s="12">
        <f t="shared" si="48"/>
        <v>202397429.92064649</v>
      </c>
      <c r="DC11" s="12">
        <f t="shared" si="49"/>
        <v>26497568.832983222</v>
      </c>
      <c r="DE11" s="5">
        <f t="shared" si="50"/>
        <v>55</v>
      </c>
      <c r="DF11" s="6">
        <v>5.4800000000000001E-2</v>
      </c>
      <c r="DG11" s="7">
        <f t="shared" si="51"/>
        <v>257185432.74954021</v>
      </c>
      <c r="DH11" s="12">
        <f t="shared" si="52"/>
        <v>162914835.66109034</v>
      </c>
      <c r="DI11" s="12">
        <f t="shared" si="53"/>
        <v>21409051.797214665</v>
      </c>
      <c r="DK11" s="5">
        <f t="shared" si="54"/>
        <v>54</v>
      </c>
      <c r="DL11" s="6">
        <v>5.4800000000000001E-2</v>
      </c>
      <c r="DM11" s="7">
        <f t="shared" si="55"/>
        <v>260335492.20522347</v>
      </c>
      <c r="DN11" s="12">
        <f t="shared" si="56"/>
        <v>174368995.54548645</v>
      </c>
      <c r="DO11" s="12">
        <f t="shared" si="57"/>
        <v>23172703.64088602</v>
      </c>
      <c r="DQ11" s="5">
        <f t="shared" si="58"/>
        <v>53</v>
      </c>
      <c r="DR11" s="6">
        <v>5.4800000000000001E-2</v>
      </c>
      <c r="DS11" s="7">
        <f t="shared" si="59"/>
        <v>170644659.28501812</v>
      </c>
      <c r="DT11" s="12">
        <f t="shared" si="60"/>
        <v>89081537.363744393</v>
      </c>
      <c r="DU11" s="12">
        <f t="shared" si="61"/>
        <v>11750439.923780607</v>
      </c>
      <c r="DW11" s="5">
        <f t="shared" si="62"/>
        <v>52</v>
      </c>
      <c r="DX11" s="6">
        <v>5.4800000000000001E-2</v>
      </c>
      <c r="DY11" s="7">
        <f t="shared" si="63"/>
        <v>128691296.59503619</v>
      </c>
      <c r="DZ11" s="12">
        <f t="shared" si="64"/>
        <v>51589895.836516835</v>
      </c>
      <c r="EA11" s="12">
        <f t="shared" si="65"/>
        <v>6830533.201024875</v>
      </c>
      <c r="EC11" s="5">
        <f t="shared" si="66"/>
        <v>51</v>
      </c>
      <c r="ED11" s="6">
        <v>5.4800000000000001E-2</v>
      </c>
      <c r="EE11" s="7">
        <f t="shared" si="67"/>
        <v>119779687.82114312</v>
      </c>
      <c r="EF11" s="12">
        <f t="shared" si="68"/>
        <v>48845213.868038334</v>
      </c>
      <c r="EG11" s="12">
        <f t="shared" si="69"/>
        <v>6660184.4852079777</v>
      </c>
      <c r="EI11" s="5">
        <f t="shared" si="70"/>
        <v>50</v>
      </c>
      <c r="EJ11" s="6">
        <v>5.4800000000000001E-2</v>
      </c>
      <c r="EK11" s="7">
        <f t="shared" si="71"/>
        <v>119779687.82114312</v>
      </c>
      <c r="EL11" s="12">
        <f t="shared" si="72"/>
        <v>68936835.420376986</v>
      </c>
      <c r="EM11" s="12">
        <f t="shared" si="73"/>
        <v>9740304.5857184306</v>
      </c>
      <c r="EO11" s="5">
        <f t="shared" si="74"/>
        <v>49</v>
      </c>
      <c r="EP11" s="6">
        <v>5.4800000000000001E-2</v>
      </c>
      <c r="EQ11" s="7">
        <f t="shared" si="75"/>
        <v>133772266.94342549</v>
      </c>
      <c r="ER11" s="12">
        <f t="shared" si="76"/>
        <v>32362108.934460551</v>
      </c>
      <c r="ES11" s="12">
        <f t="shared" si="77"/>
        <v>4636496.9127902733</v>
      </c>
      <c r="EU11" s="5">
        <f t="shared" si="78"/>
        <v>48</v>
      </c>
      <c r="EV11" s="6">
        <v>5.4800000000000001E-2</v>
      </c>
      <c r="EW11" s="7">
        <f t="shared" si="79"/>
        <v>83061211.283666238</v>
      </c>
      <c r="EX11" s="12">
        <f t="shared" si="80"/>
        <v>25709015.400482278</v>
      </c>
      <c r="EY11" s="12">
        <f t="shared" si="81"/>
        <v>3721416.0502832322</v>
      </c>
      <c r="FA11" s="5">
        <f t="shared" si="82"/>
        <v>47</v>
      </c>
      <c r="FB11" s="6">
        <v>5.4800000000000001E-2</v>
      </c>
      <c r="FC11" s="7">
        <f t="shared" si="83"/>
        <v>82779760.099328533</v>
      </c>
      <c r="FD11" s="12">
        <f t="shared" si="84"/>
        <v>28902710.196122896</v>
      </c>
      <c r="FE11" s="12">
        <f t="shared" si="85"/>
        <v>4255102.1848295704</v>
      </c>
      <c r="FG11" s="5">
        <f t="shared" si="86"/>
        <v>46</v>
      </c>
      <c r="FH11" s="6">
        <v>5.4800000000000001E-2</v>
      </c>
      <c r="FI11" s="7">
        <f t="shared" si="87"/>
        <v>65366203.489678226</v>
      </c>
      <c r="FJ11" s="12">
        <f t="shared" si="88"/>
        <v>13977742.983984407</v>
      </c>
      <c r="FK11" s="12">
        <f t="shared" si="89"/>
        <v>2071636.0837064867</v>
      </c>
      <c r="FM11" s="5">
        <f t="shared" si="90"/>
        <v>45</v>
      </c>
      <c r="FN11" s="6">
        <v>5.4800000000000001E-2</v>
      </c>
      <c r="FO11" s="7">
        <f t="shared" si="91"/>
        <v>71681328.533477589</v>
      </c>
      <c r="FP11" s="12">
        <f t="shared" si="92"/>
        <v>23321582.784189876</v>
      </c>
      <c r="FQ11" s="12">
        <f t="shared" si="93"/>
        <v>3502569.5431160196</v>
      </c>
      <c r="FS11" s="5">
        <f t="shared" si="94"/>
        <v>44</v>
      </c>
      <c r="FT11" s="6">
        <v>5.4800000000000001E-2</v>
      </c>
      <c r="FU11" s="7">
        <f t="shared" si="95"/>
        <v>58462872.957733966</v>
      </c>
      <c r="FV11" s="12">
        <f t="shared" si="96"/>
        <v>12810433.3094183</v>
      </c>
      <c r="FW11" s="12">
        <f t="shared" si="97"/>
        <v>1955588.4379743966</v>
      </c>
      <c r="FY11" s="5">
        <f t="shared" si="98"/>
        <v>43</v>
      </c>
      <c r="FZ11" s="6">
        <v>5.4800000000000001E-2</v>
      </c>
      <c r="GA11" s="7">
        <f t="shared" si="99"/>
        <v>50217207.488175541</v>
      </c>
      <c r="GB11" s="12">
        <f t="shared" si="100"/>
        <v>6734764.2872447642</v>
      </c>
      <c r="GC11" s="12">
        <f t="shared" si="101"/>
        <v>1038083.1839480903</v>
      </c>
      <c r="GE11" s="5">
        <f t="shared" si="102"/>
        <v>42</v>
      </c>
      <c r="GF11" s="6">
        <v>5.4800000000000001E-2</v>
      </c>
      <c r="GG11" s="7">
        <f t="shared" si="103"/>
        <v>44677230.861366138</v>
      </c>
      <c r="GH11" s="12">
        <f t="shared" si="104"/>
        <v>3776163.6136554829</v>
      </c>
      <c r="GI11" s="12">
        <f t="shared" si="105"/>
        <v>593243.63150266954</v>
      </c>
      <c r="GK11" s="5">
        <f t="shared" si="106"/>
        <v>41</v>
      </c>
      <c r="GL11" s="6">
        <v>5.4800000000000001E-2</v>
      </c>
      <c r="GM11" s="7">
        <f t="shared" si="107"/>
        <v>49624826.015068457</v>
      </c>
      <c r="GN11" s="12">
        <f t="shared" si="108"/>
        <v>11902773.867364734</v>
      </c>
      <c r="GO11" s="12">
        <f t="shared" si="109"/>
        <v>1934635.8995153534</v>
      </c>
      <c r="GQ11" s="5">
        <f t="shared" si="110"/>
        <v>40</v>
      </c>
      <c r="GR11" s="6">
        <v>5.4800000000000001E-2</v>
      </c>
      <c r="GS11" s="7">
        <f t="shared" si="111"/>
        <v>40084673.679376803</v>
      </c>
      <c r="GT11" s="12">
        <f t="shared" si="112"/>
        <v>5242749.4488361739</v>
      </c>
      <c r="GU11" s="12">
        <f t="shared" si="113"/>
        <v>883219.48959229281</v>
      </c>
      <c r="GW11" s="5">
        <f t="shared" si="114"/>
        <v>39</v>
      </c>
      <c r="GX11" s="6">
        <v>5.4800000000000001E-2</v>
      </c>
      <c r="GY11" s="7">
        <f t="shared" si="115"/>
        <v>36174238.497768044</v>
      </c>
      <c r="GZ11" s="12">
        <f t="shared" si="116"/>
        <v>4129351.6181993475</v>
      </c>
      <c r="HA11" s="12">
        <f t="shared" si="117"/>
        <v>726251.47027851944</v>
      </c>
      <c r="HC11" s="5">
        <f t="shared" si="118"/>
        <v>38</v>
      </c>
      <c r="HD11" s="6">
        <v>5.4800000000000001E-2</v>
      </c>
      <c r="HE11" s="7">
        <f t="shared" si="119"/>
        <v>39422666.19198785</v>
      </c>
      <c r="HF11" s="12">
        <f t="shared" si="120"/>
        <v>10722394.449537287</v>
      </c>
      <c r="HG11" s="12">
        <f t="shared" si="121"/>
        <v>2002344.2326323483</v>
      </c>
      <c r="HI11" s="5">
        <f t="shared" si="122"/>
        <v>37</v>
      </c>
      <c r="HJ11" s="6">
        <v>5.4800000000000001E-2</v>
      </c>
      <c r="HK11" s="7">
        <f t="shared" si="123"/>
        <v>38067464.457307689</v>
      </c>
      <c r="HL11" s="12">
        <f t="shared" si="124"/>
        <v>12650640.786695005</v>
      </c>
      <c r="HM11" s="12">
        <f t="shared" si="125"/>
        <v>2487429.3697655383</v>
      </c>
      <c r="HO11" s="5">
        <f t="shared" si="126"/>
        <v>36</v>
      </c>
      <c r="HP11" s="6">
        <v>5.4800000000000001E-2</v>
      </c>
      <c r="HQ11" s="7">
        <f t="shared" si="127"/>
        <v>33328195.11233383</v>
      </c>
      <c r="HR11" s="12">
        <f t="shared" si="128"/>
        <v>10224664.971728195</v>
      </c>
      <c r="HS11" s="12">
        <f t="shared" si="129"/>
        <v>2076089.4906431746</v>
      </c>
      <c r="HU11" s="5">
        <f t="shared" si="130"/>
        <v>35</v>
      </c>
      <c r="HV11" s="6">
        <v>5.4800000000000001E-2</v>
      </c>
      <c r="HW11" s="7">
        <f t="shared" si="131"/>
        <v>28063485.274784304</v>
      </c>
      <c r="HX11" s="12">
        <f t="shared" si="132"/>
        <v>7031963.585325784</v>
      </c>
      <c r="HY11" s="12">
        <f t="shared" si="133"/>
        <v>1479930.6810473402</v>
      </c>
      <c r="IA11" s="5">
        <f t="shared" si="134"/>
        <v>34</v>
      </c>
      <c r="IB11" s="6">
        <v>5.4800000000000001E-2</v>
      </c>
      <c r="IC11" s="7">
        <f t="shared" si="135"/>
        <v>32750011.990645692</v>
      </c>
      <c r="ID11" s="12">
        <f t="shared" si="136"/>
        <v>14853576.994374014</v>
      </c>
      <c r="IE11" s="12">
        <f t="shared" si="137"/>
        <v>3419574.9740031869</v>
      </c>
      <c r="IG11" s="5">
        <f t="shared" si="138"/>
        <v>33</v>
      </c>
      <c r="IH11" s="6">
        <v>5.4800000000000001E-2</v>
      </c>
      <c r="II11" s="7">
        <f t="shared" si="139"/>
        <v>44197047.220844366</v>
      </c>
      <c r="IJ11" s="12">
        <f t="shared" si="140"/>
        <v>29568789.085191838</v>
      </c>
      <c r="IK11" s="12">
        <f t="shared" si="141"/>
        <v>7610731.915157374</v>
      </c>
      <c r="IM11" s="5">
        <f t="shared" si="142"/>
        <v>32</v>
      </c>
      <c r="IN11" s="6">
        <v>5.4800000000000001E-2</v>
      </c>
      <c r="IO11" s="7">
        <f t="shared" si="143"/>
        <v>32260618.409375478</v>
      </c>
      <c r="IP11" s="12">
        <f t="shared" si="144"/>
        <v>19687015.820323072</v>
      </c>
      <c r="IQ11" s="12">
        <f t="shared" si="145"/>
        <v>5407665.7952432763</v>
      </c>
      <c r="IS11" s="5">
        <f t="shared" si="146"/>
        <v>31</v>
      </c>
      <c r="IT11" s="6">
        <v>5.4800000000000001E-2</v>
      </c>
      <c r="IU11" s="7">
        <f t="shared" si="147"/>
        <v>26052344.673645694</v>
      </c>
      <c r="IV11" s="12">
        <f t="shared" si="148"/>
        <v>15032604.946760841</v>
      </c>
      <c r="IW11" s="12">
        <f t="shared" si="149"/>
        <v>4344554.7258394053</v>
      </c>
      <c r="IY11" s="5">
        <f t="shared" si="150"/>
        <v>30</v>
      </c>
      <c r="IZ11" s="6">
        <v>5.4800000000000001E-2</v>
      </c>
      <c r="JA11" s="7">
        <f t="shared" si="151"/>
        <v>28007250.777946353</v>
      </c>
      <c r="JB11" s="12">
        <f t="shared" si="152"/>
        <v>18700432.133499961</v>
      </c>
      <c r="JC11" s="12">
        <f t="shared" si="153"/>
        <v>5774133.5089308536</v>
      </c>
      <c r="JE11" s="5">
        <f t="shared" si="154"/>
        <v>29</v>
      </c>
      <c r="JF11" s="6">
        <v>5.4800000000000001E-2</v>
      </c>
      <c r="JG11" s="7">
        <f t="shared" si="155"/>
        <v>26295419.000982407</v>
      </c>
      <c r="JH11" s="12">
        <f t="shared" si="156"/>
        <v>18645135.825546265</v>
      </c>
      <c r="JI11" s="12">
        <f t="shared" si="157"/>
        <v>6291314.8016204732</v>
      </c>
      <c r="JK11" s="5">
        <f t="shared" si="158"/>
        <v>28</v>
      </c>
      <c r="JL11" s="6">
        <v>5.4800000000000001E-2</v>
      </c>
      <c r="JM11" s="7">
        <f t="shared" si="159"/>
        <v>22186482.451048262</v>
      </c>
      <c r="JN11" s="12">
        <f t="shared" si="160"/>
        <v>16138026.557792336</v>
      </c>
      <c r="JO11" s="12">
        <f t="shared" si="161"/>
        <v>6202762.954490968</v>
      </c>
      <c r="JQ11" s="5">
        <f t="shared" si="162"/>
        <v>27</v>
      </c>
      <c r="JR11" s="6">
        <v>5.4800000000000001E-2</v>
      </c>
      <c r="JS11" s="7">
        <f t="shared" si="163"/>
        <v>16841113.14031294</v>
      </c>
      <c r="JT11" s="12">
        <f t="shared" si="164"/>
        <v>11988450.695819765</v>
      </c>
      <c r="JU11" s="12">
        <f t="shared" si="165"/>
        <v>5152731.0614591707</v>
      </c>
      <c r="JW11" s="5">
        <f t="shared" si="166"/>
        <v>26</v>
      </c>
      <c r="JX11" s="6">
        <v>5.4800000000000001E-2</v>
      </c>
      <c r="JY11" s="7">
        <f t="shared" si="167"/>
        <v>17671682.203896046</v>
      </c>
      <c r="JZ11" s="12">
        <f t="shared" si="168"/>
        <v>13677835.214822518</v>
      </c>
      <c r="KA11" s="12">
        <f t="shared" si="169"/>
        <v>6372124.0453213351</v>
      </c>
      <c r="KC11" s="5">
        <f t="shared" si="170"/>
        <v>25</v>
      </c>
      <c r="KD11" s="6">
        <v>5.4800000000000001E-2</v>
      </c>
      <c r="KE11" s="7">
        <f t="shared" si="171"/>
        <v>14675039.199382208</v>
      </c>
      <c r="KF11" s="12">
        <f t="shared" si="172"/>
        <v>11237956.207740972</v>
      </c>
      <c r="KG11" s="12">
        <f t="shared" si="173"/>
        <v>5429768.9763510153</v>
      </c>
      <c r="KI11" s="5">
        <f t="shared" si="174"/>
        <v>24</v>
      </c>
      <c r="KJ11" s="6">
        <v>5.4800000000000001E-2</v>
      </c>
      <c r="KK11" s="7">
        <f t="shared" si="175"/>
        <v>11995291.155290341</v>
      </c>
      <c r="KL11" s="12">
        <f t="shared" si="176"/>
        <v>9055215.724358106</v>
      </c>
      <c r="KM11" s="12">
        <f t="shared" si="177"/>
        <v>4558564.947000687</v>
      </c>
      <c r="KO11" s="5">
        <f t="shared" si="178"/>
        <v>23</v>
      </c>
      <c r="KP11" s="6">
        <v>5.4800000000000001E-2</v>
      </c>
      <c r="KQ11" s="7">
        <f t="shared" si="179"/>
        <v>11300321.389816612</v>
      </c>
      <c r="KR11" s="12">
        <f t="shared" si="180"/>
        <v>8784378.1061543766</v>
      </c>
      <c r="KS11" s="12">
        <f t="shared" si="181"/>
        <v>4578451.7538104039</v>
      </c>
      <c r="KU11" s="5">
        <f t="shared" si="182"/>
        <v>22</v>
      </c>
      <c r="KV11" s="6">
        <v>5.4800000000000001E-2</v>
      </c>
      <c r="KW11" s="7">
        <f t="shared" si="183"/>
        <v>8610424.7103144005</v>
      </c>
      <c r="KX11" s="12">
        <f t="shared" si="184"/>
        <v>6435622.3657846218</v>
      </c>
      <c r="KY11" s="12">
        <f t="shared" si="185"/>
        <v>3484626.7651272356</v>
      </c>
      <c r="LA11" s="5">
        <f t="shared" si="186"/>
        <v>21</v>
      </c>
      <c r="LB11" s="6">
        <v>5.4800000000000001E-2</v>
      </c>
      <c r="LC11" s="7">
        <f t="shared" si="187"/>
        <v>7266794.4217355037</v>
      </c>
      <c r="LD11" s="12">
        <f t="shared" si="188"/>
        <v>5362525.0439931387</v>
      </c>
      <c r="LE11" s="12">
        <f t="shared" si="189"/>
        <v>2945976.5280019222</v>
      </c>
      <c r="LG11" s="5">
        <f t="shared" si="190"/>
        <v>20</v>
      </c>
      <c r="LH11" s="6">
        <v>5.4800000000000001E-2</v>
      </c>
      <c r="LI11" s="7">
        <f t="shared" si="191"/>
        <v>6867776.6012054654</v>
      </c>
      <c r="LJ11" s="12">
        <f t="shared" si="192"/>
        <v>5239014.681549917</v>
      </c>
      <c r="LK11" s="12">
        <f t="shared" si="193"/>
        <v>2994595.2822668436</v>
      </c>
      <c r="LM11" s="5">
        <f t="shared" si="194"/>
        <v>19</v>
      </c>
      <c r="LN11" s="6">
        <v>5.4800000000000001E-2</v>
      </c>
      <c r="LO11" s="7">
        <f t="shared" si="195"/>
        <v>5893063.8417757563</v>
      </c>
      <c r="LP11" s="12">
        <f t="shared" si="196"/>
        <v>4514928.3509311406</v>
      </c>
      <c r="LQ11" s="12">
        <f t="shared" si="197"/>
        <v>2701159.1143870107</v>
      </c>
      <c r="LS11" s="5">
        <f t="shared" si="198"/>
        <v>18</v>
      </c>
      <c r="LT11" s="6">
        <v>5.4800000000000001E-2</v>
      </c>
      <c r="LU11" s="7">
        <f t="shared" si="199"/>
        <v>4482099.0582413729</v>
      </c>
      <c r="LV11" s="12">
        <f t="shared" si="200"/>
        <v>3319766.0776143749</v>
      </c>
      <c r="LW11" s="12">
        <f t="shared" si="201"/>
        <v>2089450.4302430213</v>
      </c>
      <c r="LY11" s="5">
        <f t="shared" si="202"/>
        <v>17</v>
      </c>
      <c r="LZ11" s="6">
        <v>5.4800000000000001E-2</v>
      </c>
      <c r="MA11" s="7">
        <f t="shared" si="203"/>
        <v>4623580.6253779382</v>
      </c>
      <c r="MB11" s="12">
        <f t="shared" si="204"/>
        <v>3669168.9052185235</v>
      </c>
      <c r="MC11" s="12">
        <f t="shared" si="205"/>
        <v>2439876.9595408132</v>
      </c>
      <c r="ME11" s="5">
        <f t="shared" si="206"/>
        <v>16</v>
      </c>
      <c r="MF11" s="6">
        <v>5.4800000000000001E-2</v>
      </c>
      <c r="MG11" s="7">
        <f t="shared" si="207"/>
        <v>3550319.1471841647</v>
      </c>
      <c r="MH11" s="12">
        <f t="shared" si="208"/>
        <v>2730412.5711390115</v>
      </c>
      <c r="MI11" s="12">
        <f t="shared" si="209"/>
        <v>1862846.6923281632</v>
      </c>
      <c r="MK11" s="5">
        <f t="shared" si="210"/>
        <v>15</v>
      </c>
      <c r="ML11" s="6">
        <v>5.4800000000000001E-2</v>
      </c>
      <c r="MM11" s="7">
        <f t="shared" si="211"/>
        <v>3302929.7117724111</v>
      </c>
      <c r="MN11" s="12">
        <f t="shared" si="212"/>
        <v>2604114.606414333</v>
      </c>
      <c r="MO11" s="12">
        <f t="shared" si="213"/>
        <v>1834572.0836034892</v>
      </c>
      <c r="MQ11" s="5">
        <f t="shared" si="214"/>
        <v>14</v>
      </c>
      <c r="MR11" s="6">
        <v>5.4800000000000001E-2</v>
      </c>
      <c r="MS11" s="7">
        <f t="shared" si="215"/>
        <v>3003482.5059310826</v>
      </c>
      <c r="MT11" s="12">
        <f t="shared" si="216"/>
        <v>2401316.3395808102</v>
      </c>
      <c r="MU11" s="12">
        <f t="shared" si="217"/>
        <v>1734410.5646130466</v>
      </c>
      <c r="MW11" s="5">
        <f t="shared" si="218"/>
        <v>13</v>
      </c>
      <c r="MX11" s="6">
        <v>5.4800000000000001E-2</v>
      </c>
      <c r="MY11" s="7">
        <f t="shared" si="219"/>
        <v>2964060.5012642667</v>
      </c>
      <c r="MZ11" s="12">
        <f t="shared" si="220"/>
        <v>2448687.4779049344</v>
      </c>
      <c r="NA11" s="12">
        <f t="shared" si="221"/>
        <v>1818224.4878325413</v>
      </c>
      <c r="NC11" s="5">
        <f t="shared" si="222"/>
        <v>12</v>
      </c>
      <c r="ND11" s="6">
        <v>5.4800000000000001E-2</v>
      </c>
      <c r="NE11" s="7">
        <f t="shared" si="223"/>
        <v>2160393.9513587956</v>
      </c>
      <c r="NF11" s="12">
        <f t="shared" si="224"/>
        <v>1712539.268958722</v>
      </c>
      <c r="NG11" s="12">
        <f t="shared" si="225"/>
        <v>1306300.2091100835</v>
      </c>
      <c r="NI11" s="5">
        <f t="shared" si="226"/>
        <v>11</v>
      </c>
      <c r="NJ11" s="6">
        <v>5.4800000000000001E-2</v>
      </c>
      <c r="NK11" s="7">
        <f t="shared" si="227"/>
        <v>1760999.3082481218</v>
      </c>
      <c r="NL11" s="12">
        <f t="shared" si="228"/>
        <v>1376635.4018250734</v>
      </c>
      <c r="NM11" s="12">
        <f t="shared" si="229"/>
        <v>1082042.3900796834</v>
      </c>
      <c r="NO11" s="5">
        <f t="shared" si="230"/>
        <v>10</v>
      </c>
      <c r="NP11" s="6">
        <v>5.4800000000000001E-2</v>
      </c>
      <c r="NQ11" s="7">
        <f t="shared" si="231"/>
        <v>1323064.8446642538</v>
      </c>
      <c r="NR11" s="12">
        <f t="shared" si="232"/>
        <v>992942.66809825343</v>
      </c>
      <c r="NS11" s="12">
        <f t="shared" si="233"/>
        <v>792721.59890857316</v>
      </c>
      <c r="NU11" s="5">
        <f t="shared" si="234"/>
        <v>9</v>
      </c>
      <c r="NV11" s="6">
        <v>5.4800000000000001E-2</v>
      </c>
      <c r="NW11" s="7">
        <f t="shared" si="235"/>
        <v>1030906.0656570469</v>
      </c>
      <c r="NX11" s="12">
        <f t="shared" si="236"/>
        <v>758295.55137133726</v>
      </c>
      <c r="NY11" s="12">
        <f t="shared" si="237"/>
        <v>615504.50107852509</v>
      </c>
      <c r="OA11" s="5">
        <f t="shared" si="238"/>
        <v>8</v>
      </c>
      <c r="OB11" s="6">
        <v>5.4800000000000001E-2</v>
      </c>
      <c r="OC11" s="7">
        <f t="shared" si="239"/>
        <v>852763.72376296378</v>
      </c>
      <c r="OD11" s="12">
        <f t="shared" si="240"/>
        <v>628547.32077147579</v>
      </c>
      <c r="OE11" s="12">
        <f t="shared" si="241"/>
        <v>524162.06103383686</v>
      </c>
      <c r="OG11" s="5">
        <f t="shared" si="242"/>
        <v>7</v>
      </c>
      <c r="OH11" s="6">
        <v>5.4800000000000001E-2</v>
      </c>
      <c r="OI11" s="7">
        <f t="shared" si="243"/>
        <v>937412.03007910703</v>
      </c>
      <c r="OJ11" s="12">
        <f t="shared" si="244"/>
        <v>760206.57699363469</v>
      </c>
      <c r="OK11" s="12">
        <f t="shared" si="245"/>
        <v>657616.84665039054</v>
      </c>
      <c r="OM11" s="5">
        <f t="shared" si="246"/>
        <v>6</v>
      </c>
      <c r="ON11" s="6">
        <v>5.4800000000000001E-2</v>
      </c>
      <c r="OO11" s="7">
        <f t="shared" si="247"/>
        <v>1063428.2814283688</v>
      </c>
      <c r="OP11" s="12">
        <f t="shared" si="248"/>
        <v>928593.7217141022</v>
      </c>
      <c r="OQ11" s="12">
        <f t="shared" si="249"/>
        <v>812455.28078594327</v>
      </c>
      <c r="OS11" s="5">
        <f t="shared" si="250"/>
        <v>5</v>
      </c>
      <c r="OT11" s="6">
        <v>5.4800000000000001E-2</v>
      </c>
      <c r="OU11" s="7">
        <f t="shared" si="251"/>
        <v>1362845.4202593474</v>
      </c>
      <c r="OV11" s="12">
        <f t="shared" si="252"/>
        <v>1272778.9094478248</v>
      </c>
      <c r="OW11" s="12">
        <f t="shared" si="253"/>
        <v>1142518.0215332275</v>
      </c>
      <c r="OY11" s="5">
        <f t="shared" si="254"/>
        <v>4</v>
      </c>
      <c r="OZ11" s="6">
        <v>5.4800000000000001E-2</v>
      </c>
      <c r="PA11" s="7">
        <f t="shared" si="255"/>
        <v>1061736.849687868</v>
      </c>
      <c r="PB11" s="12">
        <f t="shared" si="256"/>
        <v>1009416.5306139366</v>
      </c>
      <c r="PC11" s="12">
        <f t="shared" si="257"/>
        <v>923563.06551705918</v>
      </c>
      <c r="PE11" s="5">
        <f t="shared" si="258"/>
        <v>3</v>
      </c>
      <c r="PF11" s="6">
        <v>5.4800000000000001E-2</v>
      </c>
      <c r="PG11" s="7">
        <f t="shared" si="259"/>
        <v>958765.44129299989</v>
      </c>
      <c r="PH11" s="12">
        <f t="shared" si="260"/>
        <v>921610.43089365028</v>
      </c>
      <c r="PI11" s="12">
        <f t="shared" si="261"/>
        <v>868266.88192346005</v>
      </c>
      <c r="PK11" s="5">
        <f t="shared" si="262"/>
        <v>2</v>
      </c>
      <c r="PL11" s="6">
        <v>5.4800000000000001E-2</v>
      </c>
      <c r="PM11" s="7">
        <f t="shared" si="263"/>
        <v>914590.70999999985</v>
      </c>
      <c r="PN11" s="12">
        <f>(PN12)*(1+PL11)-(((VLOOKUP((PK$91+PK12),$A$138:$E$227,5,FALSE))/(VLOOKUP(PK$91,$A$138:$E$227,5,FALSE)))*(IF(PK11&lt;=$D$125,$B$125,$C$125)))</f>
        <v>891759.58927382738</v>
      </c>
      <c r="PO11" s="12">
        <f t="shared" si="265"/>
        <v>873626.22793158633</v>
      </c>
      <c r="PQ11" s="5">
        <f t="shared" si="266"/>
        <v>1</v>
      </c>
      <c r="PR11" s="6">
        <v>5.4800000000000001E-2</v>
      </c>
      <c r="PS11" s="7">
        <f>(PS12+$B$124)*(1+PR11)</f>
        <v>791100</v>
      </c>
      <c r="PT11" s="12">
        <f>($B$124)*(1+PR11)-$B$125</f>
        <v>780100</v>
      </c>
      <c r="PU11" s="12">
        <f>PT11</f>
        <v>780100</v>
      </c>
      <c r="PW11" s="5"/>
      <c r="PX11" s="6"/>
      <c r="PY11" s="7"/>
      <c r="QC11" s="5"/>
      <c r="QD11" s="6"/>
      <c r="QE11" s="7"/>
      <c r="QI11" s="5"/>
      <c r="QJ11" s="6"/>
      <c r="QK11" s="7"/>
      <c r="QO11" s="5"/>
      <c r="QP11" s="6"/>
      <c r="QQ11" s="7"/>
    </row>
    <row r="12" spans="3:461">
      <c r="C12">
        <v>79</v>
      </c>
      <c r="D12" s="6">
        <v>0.15609999999999999</v>
      </c>
      <c r="E12" s="12">
        <f t="shared" si="286"/>
        <v>293540141.96371168</v>
      </c>
      <c r="F12" s="12">
        <f t="shared" si="0"/>
        <v>25608897.912114028</v>
      </c>
      <c r="G12">
        <v>78</v>
      </c>
      <c r="H12" s="6">
        <v>0.15609999999999999</v>
      </c>
      <c r="I12" s="12">
        <f t="shared" si="1"/>
        <v>-37694125.995985016</v>
      </c>
      <c r="J12" s="12">
        <f t="shared" si="2"/>
        <v>-3250476.8256749557</v>
      </c>
      <c r="K12">
        <v>77</v>
      </c>
      <c r="L12" s="6">
        <v>0.15609999999999999</v>
      </c>
      <c r="M12" s="12">
        <f t="shared" si="3"/>
        <v>87977796.719446078</v>
      </c>
      <c r="N12" s="12">
        <f t="shared" si="4"/>
        <v>7586587.6142336251</v>
      </c>
      <c r="O12">
        <v>76</v>
      </c>
      <c r="P12" s="6">
        <v>0.15609999999999999</v>
      </c>
      <c r="Q12" s="12">
        <f t="shared" si="5"/>
        <v>400074632.39374781</v>
      </c>
      <c r="R12" s="12">
        <f t="shared" si="6"/>
        <v>32078601.387093239</v>
      </c>
      <c r="S12">
        <v>75</v>
      </c>
      <c r="T12" s="6">
        <v>0.15609999999999999</v>
      </c>
      <c r="U12" s="12">
        <f t="shared" si="7"/>
        <v>1367635146.9853008</v>
      </c>
      <c r="V12" s="12">
        <f t="shared" si="8"/>
        <v>98624218.869842663</v>
      </c>
      <c r="W12">
        <v>74</v>
      </c>
      <c r="X12" s="6">
        <v>0.15609999999999999</v>
      </c>
      <c r="Y12" s="12">
        <f t="shared" si="9"/>
        <v>1548446573.0099828</v>
      </c>
      <c r="Z12" s="12">
        <f t="shared" si="10"/>
        <v>100731017.60881884</v>
      </c>
      <c r="AA12">
        <v>73</v>
      </c>
      <c r="AB12" s="6">
        <v>0.15609999999999999</v>
      </c>
      <c r="AC12" s="12">
        <f t="shared" si="11"/>
        <v>797269233.84643233</v>
      </c>
      <c r="AD12" s="12">
        <f t="shared" si="12"/>
        <v>53070871.844543152</v>
      </c>
      <c r="AE12">
        <v>72</v>
      </c>
      <c r="AF12" s="6">
        <v>0.15609999999999999</v>
      </c>
      <c r="AG12" s="12">
        <f t="shared" si="13"/>
        <v>894515209.41208279</v>
      </c>
      <c r="AH12" s="12">
        <f t="shared" si="14"/>
        <v>61348496.459931038</v>
      </c>
      <c r="AI12">
        <v>71</v>
      </c>
      <c r="AJ12" s="6">
        <v>0.15609999999999999</v>
      </c>
      <c r="AK12" s="12">
        <f t="shared" si="15"/>
        <v>412334837.45627952</v>
      </c>
      <c r="AL12" s="12">
        <f t="shared" si="16"/>
        <v>28695011.38122369</v>
      </c>
      <c r="AM12">
        <v>70</v>
      </c>
      <c r="AN12" s="6">
        <v>0.15609999999999999</v>
      </c>
      <c r="AO12" s="12">
        <f t="shared" si="17"/>
        <v>191678178.20129213</v>
      </c>
      <c r="AP12" s="12">
        <f t="shared" si="18"/>
        <v>13629159.418246187</v>
      </c>
      <c r="AQ12">
        <v>69</v>
      </c>
      <c r="AR12" s="6">
        <v>0.15609999999999999</v>
      </c>
      <c r="AS12" s="12">
        <f t="shared" si="19"/>
        <v>726374551.84691715</v>
      </c>
      <c r="AT12" s="12">
        <f t="shared" si="20"/>
        <v>52014718.286566928</v>
      </c>
      <c r="AU12">
        <v>68</v>
      </c>
      <c r="AV12" s="6">
        <v>0.15609999999999999</v>
      </c>
      <c r="AW12" s="12">
        <f t="shared" si="21"/>
        <v>460031442.32798618</v>
      </c>
      <c r="AX12" s="12">
        <f t="shared" si="22"/>
        <v>32478266.225879002</v>
      </c>
      <c r="AY12">
        <v>67</v>
      </c>
      <c r="AZ12" s="6">
        <v>0.15609999999999999</v>
      </c>
      <c r="BA12" s="12">
        <f t="shared" si="23"/>
        <v>510961159.78678894</v>
      </c>
      <c r="BB12" s="12">
        <f t="shared" si="24"/>
        <v>35816238.633567147</v>
      </c>
      <c r="BC12">
        <v>66</v>
      </c>
      <c r="BD12" s="6">
        <v>0.15609999999999999</v>
      </c>
      <c r="BE12" s="12">
        <f t="shared" si="25"/>
        <v>685458639.28339422</v>
      </c>
      <c r="BF12" s="12">
        <f t="shared" si="26"/>
        <v>48739116.560241342</v>
      </c>
      <c r="BG12">
        <v>65</v>
      </c>
      <c r="BH12" s="6">
        <v>0.15609999999999999</v>
      </c>
      <c r="BI12" s="12">
        <f t="shared" si="27"/>
        <v>942523842.79137015</v>
      </c>
      <c r="BJ12" s="12">
        <f t="shared" si="28"/>
        <v>74622412.162503839</v>
      </c>
      <c r="BK12">
        <v>64</v>
      </c>
      <c r="BL12" s="6">
        <v>0.15609999999999999</v>
      </c>
      <c r="BM12" s="12">
        <f t="shared" si="29"/>
        <v>786246466.29799855</v>
      </c>
      <c r="BN12" s="12">
        <f t="shared" si="30"/>
        <v>67007389.210469857</v>
      </c>
      <c r="BO12">
        <v>63</v>
      </c>
      <c r="BP12" s="6">
        <v>0.15609999999999999</v>
      </c>
      <c r="BQ12" s="12">
        <f t="shared" si="31"/>
        <v>599994610.56925595</v>
      </c>
      <c r="BR12" s="12">
        <f t="shared" si="32"/>
        <v>52647030.882022448</v>
      </c>
      <c r="BS12">
        <v>62</v>
      </c>
      <c r="BT12" s="6">
        <v>0.15609999999999999</v>
      </c>
      <c r="BU12" s="12">
        <f t="shared" si="33"/>
        <v>491332226.84536123</v>
      </c>
      <c r="BV12" s="12">
        <f t="shared" si="34"/>
        <v>44103447.49292703</v>
      </c>
      <c r="BW12">
        <v>61</v>
      </c>
      <c r="BX12" s="6">
        <v>0.15609999999999999</v>
      </c>
      <c r="BY12" s="12">
        <f t="shared" si="35"/>
        <v>319818313.54898071</v>
      </c>
      <c r="BZ12" s="12">
        <f t="shared" si="36"/>
        <v>29352966.75033509</v>
      </c>
      <c r="CA12">
        <v>60</v>
      </c>
      <c r="CB12" s="6">
        <v>0.15609999999999999</v>
      </c>
      <c r="CC12" s="12">
        <f t="shared" si="37"/>
        <v>426060922.60025936</v>
      </c>
      <c r="CD12" s="12">
        <f t="shared" si="38"/>
        <v>46194199.878495082</v>
      </c>
      <c r="CE12">
        <v>59</v>
      </c>
      <c r="CF12" s="6">
        <v>0.15609999999999999</v>
      </c>
      <c r="CG12" s="12">
        <f t="shared" si="39"/>
        <v>428693104.67369264</v>
      </c>
      <c r="CH12" s="12">
        <f t="shared" si="40"/>
        <v>51235635.808202289</v>
      </c>
      <c r="CI12">
        <v>58</v>
      </c>
      <c r="CJ12" s="6">
        <v>0.15609999999999999</v>
      </c>
      <c r="CK12" s="12">
        <f t="shared" si="284"/>
        <v>413997595.78576803</v>
      </c>
      <c r="CL12" s="12">
        <f t="shared" si="285"/>
        <v>50105609.172256336</v>
      </c>
      <c r="CM12" s="5">
        <v>57</v>
      </c>
      <c r="CN12" s="6">
        <v>0.15609999999999999</v>
      </c>
      <c r="CO12" s="7">
        <f t="shared" si="41"/>
        <v>466069188.66664207</v>
      </c>
      <c r="CP12" s="12">
        <f t="shared" si="42"/>
        <v>339842783.34704673</v>
      </c>
      <c r="CQ12" s="12">
        <f t="shared" si="43"/>
        <v>40273854.809155814</v>
      </c>
      <c r="CR12" s="9"/>
      <c r="CS12" s="5">
        <v>56</v>
      </c>
      <c r="CT12" s="6">
        <v>0.15609999999999999</v>
      </c>
      <c r="CU12" s="7">
        <f t="shared" si="44"/>
        <v>356294770.02266032</v>
      </c>
      <c r="CV12" s="12">
        <f t="shared" si="45"/>
        <v>248685695.67132914</v>
      </c>
      <c r="CW12" s="12">
        <f t="shared" si="46"/>
        <v>31853840.998748153</v>
      </c>
      <c r="CY12" s="5">
        <v>55</v>
      </c>
      <c r="CZ12" s="6">
        <v>0.15609999999999999</v>
      </c>
      <c r="DA12" s="7">
        <f t="shared" si="47"/>
        <v>288077918.84109002</v>
      </c>
      <c r="DB12" s="12">
        <f t="shared" si="48"/>
        <v>192099526.08013439</v>
      </c>
      <c r="DC12" s="12">
        <f t="shared" si="49"/>
        <v>25671394.055086039</v>
      </c>
      <c r="DE12" s="5">
        <f t="shared" si="50"/>
        <v>54</v>
      </c>
      <c r="DF12" s="6">
        <v>0.15609999999999999</v>
      </c>
      <c r="DG12" s="7">
        <f t="shared" si="51"/>
        <v>243823883.91120613</v>
      </c>
      <c r="DH12" s="12">
        <f t="shared" si="52"/>
        <v>154667353.41571373</v>
      </c>
      <c r="DI12" s="12">
        <f t="shared" si="53"/>
        <v>20747108.425910164</v>
      </c>
      <c r="DK12" s="5">
        <f t="shared" si="54"/>
        <v>53</v>
      </c>
      <c r="DL12" s="6">
        <v>0.15609999999999999</v>
      </c>
      <c r="DM12" s="7">
        <f t="shared" si="55"/>
        <v>246810288.40085655</v>
      </c>
      <c r="DN12" s="12">
        <f t="shared" si="56"/>
        <v>165524021.89648825</v>
      </c>
      <c r="DO12" s="12">
        <f t="shared" si="57"/>
        <v>22453838.572947726</v>
      </c>
      <c r="DQ12" s="5">
        <f t="shared" si="58"/>
        <v>52</v>
      </c>
      <c r="DR12" s="6">
        <v>0.15609999999999999</v>
      </c>
      <c r="DS12" s="7">
        <f t="shared" si="59"/>
        <v>161779161.24859512</v>
      </c>
      <c r="DT12" s="12">
        <f t="shared" si="60"/>
        <v>84669104.163452372</v>
      </c>
      <c r="DU12" s="12">
        <f t="shared" si="61"/>
        <v>11400227.338195553</v>
      </c>
      <c r="DW12" s="5">
        <f t="shared" si="62"/>
        <v>51</v>
      </c>
      <c r="DX12" s="6">
        <v>0.15609999999999999</v>
      </c>
      <c r="DY12" s="7">
        <f t="shared" si="63"/>
        <v>122005400.63996606</v>
      </c>
      <c r="DZ12" s="12">
        <f t="shared" si="64"/>
        <v>49124460.477003887</v>
      </c>
      <c r="EA12" s="12">
        <f t="shared" si="65"/>
        <v>6639110.1401094506</v>
      </c>
      <c r="EC12" s="5">
        <f t="shared" si="66"/>
        <v>50</v>
      </c>
      <c r="ED12" s="6">
        <v>0.15609999999999999</v>
      </c>
      <c r="EE12" s="7">
        <f t="shared" si="67"/>
        <v>113556776.47055662</v>
      </c>
      <c r="EF12" s="12">
        <f t="shared" si="68"/>
        <v>46516146.434720032</v>
      </c>
      <c r="EG12" s="12">
        <f t="shared" si="69"/>
        <v>6474259.41300188</v>
      </c>
      <c r="EI12" s="5">
        <f t="shared" si="70"/>
        <v>49</v>
      </c>
      <c r="EJ12" s="6">
        <v>0.15609999999999999</v>
      </c>
      <c r="EK12" s="7">
        <f t="shared" si="71"/>
        <v>113556776.47055662</v>
      </c>
      <c r="EL12" s="12">
        <f t="shared" si="72"/>
        <v>65556655.191412084</v>
      </c>
      <c r="EM12" s="12">
        <f t="shared" si="73"/>
        <v>9454968.9282621555</v>
      </c>
      <c r="EO12" s="5">
        <f t="shared" si="74"/>
        <v>48</v>
      </c>
      <c r="EP12" s="6">
        <v>0.15609999999999999</v>
      </c>
      <c r="EQ12" s="7">
        <f t="shared" si="75"/>
        <v>126822399.45338026</v>
      </c>
      <c r="ER12" s="12">
        <f t="shared" si="76"/>
        <v>30879318.161290783</v>
      </c>
      <c r="ES12" s="12">
        <f t="shared" si="77"/>
        <v>4515886.1657964326</v>
      </c>
      <c r="EU12" s="5">
        <f t="shared" si="78"/>
        <v>47</v>
      </c>
      <c r="EV12" s="6">
        <v>0.15609999999999999</v>
      </c>
      <c r="EW12" s="7">
        <f t="shared" si="79"/>
        <v>78745934.095246717</v>
      </c>
      <c r="EX12" s="12">
        <f t="shared" si="80"/>
        <v>24569840.043245528</v>
      </c>
      <c r="EY12" s="12">
        <f t="shared" si="81"/>
        <v>3630339.4516747049</v>
      </c>
      <c r="FA12" s="5">
        <f t="shared" si="82"/>
        <v>46</v>
      </c>
      <c r="FB12" s="6">
        <v>0.15609999999999999</v>
      </c>
      <c r="FC12" s="7">
        <f t="shared" si="83"/>
        <v>78479105.137778282</v>
      </c>
      <c r="FD12" s="12">
        <f t="shared" si="84"/>
        <v>27594316.166825172</v>
      </c>
      <c r="FE12" s="12">
        <f t="shared" si="85"/>
        <v>4146800.9166484624</v>
      </c>
      <c r="FG12" s="5">
        <f t="shared" si="86"/>
        <v>45</v>
      </c>
      <c r="FH12" s="6">
        <v>0.15609999999999999</v>
      </c>
      <c r="FI12" s="7">
        <f t="shared" si="87"/>
        <v>61970234.631852701</v>
      </c>
      <c r="FJ12" s="12">
        <f t="shared" si="88"/>
        <v>13443457.512309829</v>
      </c>
      <c r="FK12" s="12">
        <f t="shared" si="89"/>
        <v>2033805.9776565547</v>
      </c>
      <c r="FM12" s="5">
        <f t="shared" si="90"/>
        <v>44</v>
      </c>
      <c r="FN12" s="6">
        <v>0.15609999999999999</v>
      </c>
      <c r="FO12" s="7">
        <f t="shared" si="91"/>
        <v>67957270.130335227</v>
      </c>
      <c r="FP12" s="12">
        <f t="shared" si="92"/>
        <v>22299332.021017089</v>
      </c>
      <c r="FQ12" s="12">
        <f t="shared" si="93"/>
        <v>3418556.194850829</v>
      </c>
      <c r="FS12" s="5">
        <f t="shared" si="94"/>
        <v>43</v>
      </c>
      <c r="FT12" s="6">
        <v>0.15609999999999999</v>
      </c>
      <c r="FU12" s="7">
        <f t="shared" si="95"/>
        <v>55425552.671344303</v>
      </c>
      <c r="FV12" s="12">
        <f t="shared" si="96"/>
        <v>12331203.733189056</v>
      </c>
      <c r="FW12" s="12">
        <f t="shared" si="97"/>
        <v>1921503.7587268876</v>
      </c>
      <c r="FY12" s="5">
        <f t="shared" si="98"/>
        <v>42</v>
      </c>
      <c r="FZ12" s="6">
        <v>0.15609999999999999</v>
      </c>
      <c r="GA12" s="7">
        <f t="shared" si="99"/>
        <v>47608274.069184244</v>
      </c>
      <c r="GB12" s="12">
        <f t="shared" si="100"/>
        <v>6569392.3553996338</v>
      </c>
      <c r="GC12" s="12">
        <f t="shared" si="101"/>
        <v>1033610.9000931344</v>
      </c>
      <c r="GE12" s="5">
        <f t="shared" si="102"/>
        <v>41</v>
      </c>
      <c r="GF12" s="6">
        <v>0.15609999999999999</v>
      </c>
      <c r="GG12" s="7">
        <f t="shared" si="103"/>
        <v>42356115.719914809</v>
      </c>
      <c r="GH12" s="12">
        <f t="shared" si="104"/>
        <v>3761018.3013097467</v>
      </c>
      <c r="GI12" s="12">
        <f t="shared" si="105"/>
        <v>603128.50217675208</v>
      </c>
      <c r="GK12" s="5">
        <f t="shared" si="106"/>
        <v>40</v>
      </c>
      <c r="GL12" s="6">
        <v>0.15609999999999999</v>
      </c>
      <c r="GM12" s="7">
        <f t="shared" si="107"/>
        <v>47046668.57704632</v>
      </c>
      <c r="GN12" s="12">
        <f t="shared" si="108"/>
        <v>11459374.030666577</v>
      </c>
      <c r="GO12" s="12">
        <f t="shared" si="109"/>
        <v>1901227.4614671222</v>
      </c>
      <c r="GQ12" s="5">
        <f t="shared" si="110"/>
        <v>39</v>
      </c>
      <c r="GR12" s="6">
        <v>0.15609999999999999</v>
      </c>
      <c r="GS12" s="7">
        <f t="shared" si="111"/>
        <v>38002155.554964736</v>
      </c>
      <c r="GT12" s="12">
        <f t="shared" si="112"/>
        <v>5139199.8873829553</v>
      </c>
      <c r="GU12" s="12">
        <f t="shared" si="113"/>
        <v>883745.41684195038</v>
      </c>
      <c r="GW12" s="5">
        <f t="shared" si="114"/>
        <v>38</v>
      </c>
      <c r="GX12" s="6">
        <v>0.15609999999999999</v>
      </c>
      <c r="GY12" s="7">
        <f t="shared" si="115"/>
        <v>34294879.121888556</v>
      </c>
      <c r="GZ12" s="12">
        <f t="shared" si="116"/>
        <v>4076532.8963767765</v>
      </c>
      <c r="HA12" s="12">
        <f t="shared" si="117"/>
        <v>731843.5255220033</v>
      </c>
      <c r="HC12" s="5">
        <f t="shared" si="118"/>
        <v>37</v>
      </c>
      <c r="HD12" s="6">
        <v>0.15609999999999999</v>
      </c>
      <c r="HE12" s="7">
        <f t="shared" si="119"/>
        <v>37374541.327254318</v>
      </c>
      <c r="HF12" s="12">
        <f t="shared" si="120"/>
        <v>10317635.635746025</v>
      </c>
      <c r="HG12" s="12">
        <f t="shared" si="121"/>
        <v>1966750.5145294992</v>
      </c>
      <c r="HI12" s="5">
        <f t="shared" si="122"/>
        <v>36</v>
      </c>
      <c r="HJ12" s="6">
        <v>0.15609999999999999</v>
      </c>
      <c r="HK12" s="7">
        <f t="shared" si="123"/>
        <v>36089746.356946997</v>
      </c>
      <c r="HL12" s="12">
        <f t="shared" si="124"/>
        <v>12138050.493995892</v>
      </c>
      <c r="HM12" s="12">
        <f t="shared" si="125"/>
        <v>2436179.5746900477</v>
      </c>
      <c r="HO12" s="5">
        <f t="shared" si="126"/>
        <v>35</v>
      </c>
      <c r="HP12" s="6">
        <v>0.15609999999999999</v>
      </c>
      <c r="HQ12" s="7">
        <f t="shared" si="127"/>
        <v>31596696.162622139</v>
      </c>
      <c r="HR12" s="12">
        <f t="shared" si="128"/>
        <v>9833536.0986326169</v>
      </c>
      <c r="HS12" s="12">
        <f t="shared" si="129"/>
        <v>2038115.651305096</v>
      </c>
      <c r="HU12" s="5">
        <f t="shared" si="130"/>
        <v>34</v>
      </c>
      <c r="HV12" s="6">
        <v>0.15609999999999999</v>
      </c>
      <c r="HW12" s="7">
        <f t="shared" si="131"/>
        <v>26605503.673477724</v>
      </c>
      <c r="HX12" s="12">
        <f t="shared" si="132"/>
        <v>6801772.9087969512</v>
      </c>
      <c r="HY12" s="12">
        <f t="shared" si="133"/>
        <v>1461197.8109669697</v>
      </c>
      <c r="IA12" s="5">
        <f t="shared" si="134"/>
        <v>33</v>
      </c>
      <c r="IB12" s="6">
        <v>0.15609999999999999</v>
      </c>
      <c r="IC12" s="7">
        <f t="shared" si="135"/>
        <v>31048551.375280332</v>
      </c>
      <c r="ID12" s="12">
        <f t="shared" si="136"/>
        <v>14205430.15167591</v>
      </c>
      <c r="IE12" s="12">
        <f t="shared" si="137"/>
        <v>3338240.2676152163</v>
      </c>
      <c r="IG12" s="5">
        <f t="shared" si="138"/>
        <v>32</v>
      </c>
      <c r="IH12" s="6">
        <v>0.15609999999999999</v>
      </c>
      <c r="II12" s="7">
        <f t="shared" si="139"/>
        <v>41900879.048961289</v>
      </c>
      <c r="IJ12" s="12">
        <f t="shared" si="140"/>
        <v>28143101.444643419</v>
      </c>
      <c r="IK12" s="12">
        <f t="shared" si="141"/>
        <v>7394128.0144524574</v>
      </c>
      <c r="IM12" s="5">
        <f t="shared" si="142"/>
        <v>31</v>
      </c>
      <c r="IN12" s="6">
        <v>0.15609999999999999</v>
      </c>
      <c r="IO12" s="7">
        <f t="shared" si="143"/>
        <v>30584583.247417025</v>
      </c>
      <c r="IP12" s="12">
        <f t="shared" si="144"/>
        <v>18767759.846900001</v>
      </c>
      <c r="IQ12" s="12">
        <f t="shared" si="145"/>
        <v>5262165.6454243064</v>
      </c>
      <c r="IS12" s="5">
        <f t="shared" si="146"/>
        <v>30</v>
      </c>
      <c r="IT12" s="6">
        <v>0.15609999999999999</v>
      </c>
      <c r="IU12" s="7">
        <f t="shared" si="147"/>
        <v>24698847.813467667</v>
      </c>
      <c r="IV12" s="12">
        <f t="shared" si="148"/>
        <v>14350026.567770114</v>
      </c>
      <c r="IW12" s="12">
        <f t="shared" si="149"/>
        <v>4233366.3853482185</v>
      </c>
      <c r="IY12" s="5">
        <f t="shared" si="150"/>
        <v>29</v>
      </c>
      <c r="IZ12" s="6">
        <v>0.15609999999999999</v>
      </c>
      <c r="JA12" s="7">
        <f t="shared" si="151"/>
        <v>26552190.726153161</v>
      </c>
      <c r="JB12" s="12">
        <f t="shared" si="152"/>
        <v>17821000.960845623</v>
      </c>
      <c r="JC12" s="12">
        <f t="shared" si="153"/>
        <v>5616805.6482745912</v>
      </c>
      <c r="JE12" s="5">
        <f t="shared" si="154"/>
        <v>28</v>
      </c>
      <c r="JF12" s="6">
        <v>0.15609999999999999</v>
      </c>
      <c r="JG12" s="7">
        <f t="shared" si="155"/>
        <v>24929293.705899134</v>
      </c>
      <c r="JH12" s="12">
        <f t="shared" si="156"/>
        <v>17760755.362848133</v>
      </c>
      <c r="JI12" s="12">
        <f t="shared" si="157"/>
        <v>6117294.9636032647</v>
      </c>
      <c r="JK12" s="5">
        <f t="shared" si="158"/>
        <v>27</v>
      </c>
      <c r="JL12" s="6">
        <v>0.15609999999999999</v>
      </c>
      <c r="JM12" s="7">
        <f t="shared" si="159"/>
        <v>21033828.641494371</v>
      </c>
      <c r="JN12" s="12">
        <f t="shared" si="160"/>
        <v>15373605.4227832</v>
      </c>
      <c r="JO12" s="12">
        <f t="shared" si="161"/>
        <v>6031601.1189739425</v>
      </c>
      <c r="JQ12" s="5">
        <f t="shared" si="162"/>
        <v>26</v>
      </c>
      <c r="JR12" s="6">
        <v>0.15609999999999999</v>
      </c>
      <c r="JS12" s="7">
        <f t="shared" si="163"/>
        <v>15966167.178908741</v>
      </c>
      <c r="JT12" s="12">
        <f t="shared" si="164"/>
        <v>11431787.368704418</v>
      </c>
      <c r="JU12" s="12">
        <f t="shared" si="165"/>
        <v>5015458.9060881706</v>
      </c>
      <c r="JW12" s="5">
        <f t="shared" si="166"/>
        <v>25</v>
      </c>
      <c r="JX12" s="6">
        <v>0.15609999999999999</v>
      </c>
      <c r="JY12" s="7">
        <f t="shared" si="167"/>
        <v>16753585.707144527</v>
      </c>
      <c r="JZ12" s="12">
        <f t="shared" si="168"/>
        <v>13028280.763047796</v>
      </c>
      <c r="KA12" s="12">
        <f t="shared" si="169"/>
        <v>6195496.0965981195</v>
      </c>
      <c r="KC12" s="5">
        <f t="shared" si="170"/>
        <v>24</v>
      </c>
      <c r="KD12" s="6">
        <v>0.15609999999999999</v>
      </c>
      <c r="KE12" s="7">
        <f t="shared" si="171"/>
        <v>13912627.22732481</v>
      </c>
      <c r="KF12" s="12">
        <f t="shared" si="172"/>
        <v>10712975.924617922</v>
      </c>
      <c r="KG12" s="12">
        <f t="shared" si="173"/>
        <v>5283555.4484499879</v>
      </c>
      <c r="KI12" s="5">
        <f t="shared" si="174"/>
        <v>23</v>
      </c>
      <c r="KJ12" s="6">
        <v>0.15609999999999999</v>
      </c>
      <c r="KK12" s="7">
        <f t="shared" si="175"/>
        <v>11372100.071378784</v>
      </c>
      <c r="KL12" s="12">
        <f t="shared" si="176"/>
        <v>8641266.8430656642</v>
      </c>
      <c r="KM12" s="12">
        <f t="shared" si="177"/>
        <v>4440469.4468400972</v>
      </c>
      <c r="KO12" s="5">
        <f t="shared" si="178"/>
        <v>22</v>
      </c>
      <c r="KP12" s="6">
        <v>0.15609999999999999</v>
      </c>
      <c r="KQ12" s="7">
        <f t="shared" si="179"/>
        <v>10713236.05405443</v>
      </c>
      <c r="KR12" s="12">
        <f t="shared" si="180"/>
        <v>8382572.201637351</v>
      </c>
      <c r="KS12" s="12">
        <f t="shared" si="181"/>
        <v>4459714.4088388328</v>
      </c>
      <c r="KU12" s="5">
        <f t="shared" si="182"/>
        <v>21</v>
      </c>
      <c r="KV12" s="6">
        <v>0.15609999999999999</v>
      </c>
      <c r="KW12" s="7">
        <f t="shared" si="183"/>
        <v>8163087.5145187713</v>
      </c>
      <c r="KX12" s="12">
        <f t="shared" si="184"/>
        <v>6153799.9670086093</v>
      </c>
      <c r="KY12" s="12">
        <f t="shared" si="185"/>
        <v>3401192.518326493</v>
      </c>
      <c r="LA12" s="5">
        <f t="shared" si="186"/>
        <v>20</v>
      </c>
      <c r="LB12" s="6">
        <v>0.15609999999999999</v>
      </c>
      <c r="LC12" s="7">
        <f t="shared" si="187"/>
        <v>6889262.8192410925</v>
      </c>
      <c r="LD12" s="12">
        <f t="shared" si="188"/>
        <v>5135697.4564719982</v>
      </c>
      <c r="LE12" s="12">
        <f t="shared" si="189"/>
        <v>2879927.1667155125</v>
      </c>
      <c r="LG12" s="5">
        <f t="shared" si="190"/>
        <v>19</v>
      </c>
      <c r="LH12" s="6">
        <v>0.15609999999999999</v>
      </c>
      <c r="LI12" s="7">
        <f t="shared" si="191"/>
        <v>6510975.1623108322</v>
      </c>
      <c r="LJ12" s="12">
        <f t="shared" si="192"/>
        <v>5016590.2383057987</v>
      </c>
      <c r="LK12" s="12">
        <f t="shared" si="193"/>
        <v>2926976.7552797822</v>
      </c>
      <c r="LM12" s="5">
        <f t="shared" si="194"/>
        <v>18</v>
      </c>
      <c r="LN12" s="6">
        <v>0.15609999999999999</v>
      </c>
      <c r="LO12" s="7">
        <f t="shared" si="195"/>
        <v>5586901.6323243808</v>
      </c>
      <c r="LP12" s="12">
        <f t="shared" si="196"/>
        <v>4327903.5783550385</v>
      </c>
      <c r="LQ12" s="12">
        <f t="shared" si="197"/>
        <v>2643011.2119959411</v>
      </c>
      <c r="LS12" s="5">
        <f t="shared" si="198"/>
        <v>17</v>
      </c>
      <c r="LT12" s="6">
        <v>0.15609999999999999</v>
      </c>
      <c r="LU12" s="7">
        <f t="shared" si="199"/>
        <v>4249240.6695500314</v>
      </c>
      <c r="LV12" s="12">
        <f t="shared" si="200"/>
        <v>3192482.7036341853</v>
      </c>
      <c r="LW12" s="12">
        <f t="shared" si="201"/>
        <v>2051045.3678416298</v>
      </c>
      <c r="LY12" s="5">
        <f t="shared" si="202"/>
        <v>16</v>
      </c>
      <c r="LZ12" s="6">
        <v>0.15609999999999999</v>
      </c>
      <c r="MA12" s="7">
        <f t="shared" si="203"/>
        <v>4383371.8481019512</v>
      </c>
      <c r="MB12" s="12">
        <f t="shared" si="204"/>
        <v>3521315.8064542511</v>
      </c>
      <c r="MC12" s="12">
        <f t="shared" si="205"/>
        <v>2390161.91401282</v>
      </c>
      <c r="ME12" s="5">
        <f t="shared" si="206"/>
        <v>15</v>
      </c>
      <c r="MF12" s="6">
        <v>0.15609999999999999</v>
      </c>
      <c r="MG12" s="7">
        <f t="shared" si="207"/>
        <v>3365869.4986577216</v>
      </c>
      <c r="MH12" s="12">
        <f t="shared" si="208"/>
        <v>2630246.668478305</v>
      </c>
      <c r="MI12" s="12">
        <f t="shared" si="209"/>
        <v>1831755.2441596263</v>
      </c>
      <c r="MK12" s="5">
        <f t="shared" si="210"/>
        <v>14</v>
      </c>
      <c r="ML12" s="6">
        <v>0.15609999999999999</v>
      </c>
      <c r="MM12" s="7">
        <f t="shared" si="211"/>
        <v>3131332.6808612165</v>
      </c>
      <c r="MN12" s="12">
        <f t="shared" si="212"/>
        <v>2509194.7455769144</v>
      </c>
      <c r="MO12" s="12">
        <f t="shared" si="213"/>
        <v>1804393.1957603022</v>
      </c>
      <c r="MQ12" s="5">
        <f t="shared" si="214"/>
        <v>13</v>
      </c>
      <c r="MR12" s="6">
        <v>0.15609999999999999</v>
      </c>
      <c r="MS12" s="7">
        <f t="shared" si="215"/>
        <v>2847442.648778046</v>
      </c>
      <c r="MT12" s="12">
        <f t="shared" si="216"/>
        <v>2315938.3489736095</v>
      </c>
      <c r="MU12" s="12">
        <f t="shared" si="217"/>
        <v>1707464.3803325349</v>
      </c>
      <c r="MW12" s="5">
        <f t="shared" si="218"/>
        <v>12</v>
      </c>
      <c r="MX12" s="6">
        <v>0.15609999999999999</v>
      </c>
      <c r="MY12" s="7">
        <f t="shared" si="219"/>
        <v>2810068.7346077613</v>
      </c>
      <c r="MZ12" s="12">
        <f t="shared" si="220"/>
        <v>2359774.2445150884</v>
      </c>
      <c r="NA12" s="12">
        <f t="shared" si="221"/>
        <v>1788573.2170984254</v>
      </c>
      <c r="NC12" s="5">
        <f t="shared" si="222"/>
        <v>11</v>
      </c>
      <c r="ND12" s="6">
        <v>0.15609999999999999</v>
      </c>
      <c r="NE12" s="7">
        <f t="shared" si="223"/>
        <v>2048155.0543788355</v>
      </c>
      <c r="NF12" s="12">
        <f t="shared" si="224"/>
        <v>1660854.0032588914</v>
      </c>
      <c r="NG12" s="12">
        <f t="shared" si="225"/>
        <v>1293171.2461077801</v>
      </c>
      <c r="NI12" s="5">
        <f t="shared" si="226"/>
        <v>10</v>
      </c>
      <c r="NJ12" s="6">
        <v>0.15609999999999999</v>
      </c>
      <c r="NK12" s="7">
        <f t="shared" si="227"/>
        <v>1669510.1519227549</v>
      </c>
      <c r="NL12" s="12">
        <f t="shared" si="228"/>
        <v>1341299.8626277433</v>
      </c>
      <c r="NM12" s="12">
        <f t="shared" si="229"/>
        <v>1076151.3269998685</v>
      </c>
      <c r="NO12" s="5">
        <f t="shared" si="230"/>
        <v>9</v>
      </c>
      <c r="NP12" s="6">
        <v>0.15609999999999999</v>
      </c>
      <c r="NQ12" s="7">
        <f t="shared" si="231"/>
        <v>1254327.6873950073</v>
      </c>
      <c r="NR12" s="12">
        <f t="shared" si="232"/>
        <v>976981.31951178017</v>
      </c>
      <c r="NS12" s="12">
        <f t="shared" si="233"/>
        <v>796168.33703027572</v>
      </c>
      <c r="NU12" s="5">
        <f t="shared" si="234"/>
        <v>8</v>
      </c>
      <c r="NV12" s="6">
        <v>0.15609999999999999</v>
      </c>
      <c r="NW12" s="7">
        <f t="shared" si="235"/>
        <v>977347.42667524354</v>
      </c>
      <c r="NX12" s="12">
        <f t="shared" si="236"/>
        <v>753939.3811365458</v>
      </c>
      <c r="NY12" s="12">
        <f t="shared" si="237"/>
        <v>624670.90429013851</v>
      </c>
      <c r="OA12" s="5">
        <f t="shared" si="238"/>
        <v>7</v>
      </c>
      <c r="OB12" s="6">
        <v>0.15609999999999999</v>
      </c>
      <c r="OC12" s="7">
        <f t="shared" si="239"/>
        <v>808460.10974873323</v>
      </c>
      <c r="OD12" s="12">
        <f t="shared" si="240"/>
        <v>629997.84637316479</v>
      </c>
      <c r="OE12" s="12">
        <f t="shared" si="241"/>
        <v>536276.53286833188</v>
      </c>
      <c r="OG12" s="5">
        <f t="shared" si="242"/>
        <v>6</v>
      </c>
      <c r="OH12" s="6">
        <v>0.15609999999999999</v>
      </c>
      <c r="OI12" s="7">
        <f t="shared" si="243"/>
        <v>888710.68456494797</v>
      </c>
      <c r="OJ12" s="12">
        <f t="shared" si="244"/>
        <v>753589.9180184888</v>
      </c>
      <c r="OK12" s="12">
        <f t="shared" si="245"/>
        <v>665424.07788722834</v>
      </c>
      <c r="OM12" s="5">
        <f t="shared" si="246"/>
        <v>5</v>
      </c>
      <c r="ON12" s="6">
        <v>0.15609999999999999</v>
      </c>
      <c r="OO12" s="7">
        <f t="shared" si="247"/>
        <v>1008180.0165229131</v>
      </c>
      <c r="OP12" s="12">
        <f t="shared" si="248"/>
        <v>912857.55245824961</v>
      </c>
      <c r="OQ12" s="12">
        <f t="shared" si="249"/>
        <v>815265.11618938984</v>
      </c>
      <c r="OS12" s="5">
        <f t="shared" si="250"/>
        <v>4</v>
      </c>
      <c r="OT12" s="6">
        <v>0.15609999999999999</v>
      </c>
      <c r="OU12" s="7">
        <f t="shared" si="251"/>
        <v>1292041.5436664273</v>
      </c>
      <c r="OV12" s="12">
        <f t="shared" si="252"/>
        <v>1238338.3320856355</v>
      </c>
      <c r="OW12" s="12">
        <f t="shared" si="253"/>
        <v>1134675.113161674</v>
      </c>
      <c r="OY12" s="5">
        <f t="shared" si="254"/>
        <v>3</v>
      </c>
      <c r="OZ12" s="6">
        <v>0.15609999999999999</v>
      </c>
      <c r="PA12" s="7">
        <f t="shared" si="255"/>
        <v>1006576.4596965</v>
      </c>
      <c r="PB12" s="12">
        <f t="shared" si="256"/>
        <v>968372.2783561328</v>
      </c>
      <c r="PC12" s="12">
        <f t="shared" si="257"/>
        <v>904400.13087017532</v>
      </c>
      <c r="PE12" s="5">
        <f t="shared" si="258"/>
        <v>2</v>
      </c>
      <c r="PF12" s="6">
        <v>0.15609999999999999</v>
      </c>
      <c r="PG12" s="7">
        <f t="shared" si="259"/>
        <v>908954.72249999992</v>
      </c>
      <c r="PH12" s="12">
        <f>(PH13)*(1+PF12)-(((VLOOKUP((PE$91+PE13),$A$138:$E$227,5,FALSE))/(VLOOKUP(PE$91,$A$138:$E$227,5,FALSE)))*(IF(PE12&lt;=$D$125,$B$125,$C$125)))</f>
        <v>884799.23760225484</v>
      </c>
      <c r="PI12" s="12">
        <f t="shared" si="261"/>
        <v>850888.62637796253</v>
      </c>
      <c r="PK12" s="5">
        <f t="shared" si="262"/>
        <v>1</v>
      </c>
      <c r="PL12" s="6">
        <v>0.15609999999999999</v>
      </c>
      <c r="PM12" s="7">
        <f>(PM13+$B$124)*(1+PL12)</f>
        <v>867074.99999999988</v>
      </c>
      <c r="PN12" s="12">
        <f>($B$124)*(1+PL12)-$B$125</f>
        <v>856074.99999999988</v>
      </c>
      <c r="PO12" s="12">
        <f>PN12</f>
        <v>856074.99999999988</v>
      </c>
      <c r="PQ12" s="5"/>
      <c r="PR12" s="6"/>
      <c r="PS12" s="7"/>
      <c r="PW12" s="5"/>
      <c r="PX12" s="6"/>
      <c r="PY12" s="7"/>
      <c r="QC12" s="5"/>
      <c r="QD12" s="6"/>
      <c r="QE12" s="7"/>
      <c r="QI12" s="5"/>
      <c r="QJ12" s="6"/>
      <c r="QK12" s="7"/>
      <c r="QO12" s="5"/>
      <c r="QP12" s="6"/>
      <c r="QQ12" s="7"/>
    </row>
    <row r="13" spans="3:461">
      <c r="C13">
        <v>78</v>
      </c>
      <c r="D13" s="6">
        <v>4.8300000000000003E-2</v>
      </c>
      <c r="E13" s="12">
        <f t="shared" si="286"/>
        <v>254202936.42079547</v>
      </c>
      <c r="F13" s="12">
        <f t="shared" si="0"/>
        <v>23060885.160355333</v>
      </c>
      <c r="G13">
        <v>77</v>
      </c>
      <c r="H13" s="6">
        <v>4.8300000000000003E-2</v>
      </c>
      <c r="I13" s="12">
        <f t="shared" si="1"/>
        <v>-32303633.992857814</v>
      </c>
      <c r="J13" s="12">
        <f t="shared" si="2"/>
        <v>-2896655.1718818494</v>
      </c>
      <c r="K13">
        <v>76</v>
      </c>
      <c r="L13" s="6">
        <v>4.8300000000000003E-2</v>
      </c>
      <c r="M13" s="12">
        <f t="shared" si="3"/>
        <v>76399698.517678574</v>
      </c>
      <c r="N13" s="12">
        <f t="shared" si="4"/>
        <v>6850733.3227703394</v>
      </c>
      <c r="O13">
        <v>75</v>
      </c>
      <c r="P13" s="6">
        <v>4.8300000000000003E-2</v>
      </c>
      <c r="Q13" s="12">
        <f t="shared" si="5"/>
        <v>346379018.54263824</v>
      </c>
      <c r="R13" s="12">
        <f t="shared" si="6"/>
        <v>28880054.50879889</v>
      </c>
      <c r="S13">
        <v>74</v>
      </c>
      <c r="T13" s="6">
        <v>4.8300000000000003E-2</v>
      </c>
      <c r="U13" s="12">
        <f t="shared" si="7"/>
        <v>1183332895.9184453</v>
      </c>
      <c r="V13" s="12">
        <f t="shared" si="8"/>
        <v>88734454.177418828</v>
      </c>
      <c r="W13">
        <v>73</v>
      </c>
      <c r="X13" s="6">
        <v>4.8300000000000003E-2</v>
      </c>
      <c r="Y13" s="12">
        <f t="shared" si="9"/>
        <v>1339769687.570868</v>
      </c>
      <c r="Z13" s="12">
        <f t="shared" si="10"/>
        <v>90629412.531013116</v>
      </c>
      <c r="AA13">
        <v>72</v>
      </c>
      <c r="AB13" s="6">
        <v>4.8300000000000003E-2</v>
      </c>
      <c r="AC13" s="12">
        <f t="shared" si="11"/>
        <v>690009441.79968369</v>
      </c>
      <c r="AD13" s="12">
        <f t="shared" si="12"/>
        <v>47761534.513664521</v>
      </c>
      <c r="AE13">
        <v>71</v>
      </c>
      <c r="AF13" s="6">
        <v>4.8300000000000003E-2</v>
      </c>
      <c r="AG13" s="12">
        <f t="shared" si="13"/>
        <v>774113516.03033566</v>
      </c>
      <c r="AH13" s="12">
        <f t="shared" si="14"/>
        <v>55206837.011077955</v>
      </c>
      <c r="AI13">
        <v>70</v>
      </c>
      <c r="AJ13" s="6">
        <v>4.8300000000000003E-2</v>
      </c>
      <c r="AK13" s="12">
        <f t="shared" si="15"/>
        <v>357033063.24089724</v>
      </c>
      <c r="AL13" s="12">
        <f t="shared" si="16"/>
        <v>25836687.324197076</v>
      </c>
      <c r="AM13">
        <v>69</v>
      </c>
      <c r="AN13" s="6">
        <v>4.8300000000000003E-2</v>
      </c>
      <c r="AO13" s="12">
        <f t="shared" si="17"/>
        <v>166162177.22939986</v>
      </c>
      <c r="AP13" s="12">
        <f t="shared" si="18"/>
        <v>12285719.449053686</v>
      </c>
      <c r="AQ13">
        <v>68</v>
      </c>
      <c r="AR13" s="6">
        <v>4.8300000000000003E-2</v>
      </c>
      <c r="AS13" s="12">
        <f t="shared" si="19"/>
        <v>628659714.13276446</v>
      </c>
      <c r="AT13" s="12">
        <f t="shared" si="20"/>
        <v>46811578.084348477</v>
      </c>
      <c r="AU13">
        <v>67</v>
      </c>
      <c r="AV13" s="6">
        <v>4.8300000000000003E-2</v>
      </c>
      <c r="AW13" s="12">
        <f t="shared" si="21"/>
        <v>398284206.29652697</v>
      </c>
      <c r="AX13" s="12">
        <f t="shared" si="22"/>
        <v>29239532.711858299</v>
      </c>
      <c r="AY13">
        <v>66</v>
      </c>
      <c r="AZ13" s="6">
        <v>4.8300000000000003E-2</v>
      </c>
      <c r="BA13" s="12">
        <f t="shared" si="23"/>
        <v>442339888.7624771</v>
      </c>
      <c r="BB13" s="12">
        <f t="shared" si="24"/>
        <v>32241869.186148047</v>
      </c>
      <c r="BC13">
        <v>65</v>
      </c>
      <c r="BD13" s="6">
        <v>4.8300000000000003E-2</v>
      </c>
      <c r="BE13" s="12">
        <f t="shared" si="25"/>
        <v>593270957.68273616</v>
      </c>
      <c r="BF13" s="12">
        <f t="shared" si="26"/>
        <v>43865340.866945885</v>
      </c>
      <c r="BG13">
        <v>64</v>
      </c>
      <c r="BH13" s="6">
        <v>4.8300000000000003E-2</v>
      </c>
      <c r="BI13" s="12">
        <f t="shared" si="27"/>
        <v>815589274.27456307</v>
      </c>
      <c r="BJ13" s="12">
        <f t="shared" si="28"/>
        <v>67146049.324125022</v>
      </c>
      <c r="BK13">
        <v>63</v>
      </c>
      <c r="BL13" s="6">
        <v>4.8300000000000003E-2</v>
      </c>
      <c r="BM13" s="12">
        <f t="shared" si="29"/>
        <v>680389653.25864375</v>
      </c>
      <c r="BN13" s="12">
        <f t="shared" si="30"/>
        <v>60296723.335454009</v>
      </c>
      <c r="BO13">
        <v>62</v>
      </c>
      <c r="BP13" s="6">
        <v>4.8300000000000003E-2</v>
      </c>
      <c r="BQ13" s="12">
        <f t="shared" si="31"/>
        <v>519277317.81072587</v>
      </c>
      <c r="BR13" s="12">
        <f t="shared" si="32"/>
        <v>47380311.116447978</v>
      </c>
      <c r="BS13">
        <v>61</v>
      </c>
      <c r="BT13" s="6">
        <v>4.8300000000000003E-2</v>
      </c>
      <c r="BU13" s="12">
        <f t="shared" si="33"/>
        <v>425280200.95883346</v>
      </c>
      <c r="BV13" s="12">
        <f t="shared" si="34"/>
        <v>39695792.223740093</v>
      </c>
      <c r="BW13">
        <v>60</v>
      </c>
      <c r="BX13" s="6">
        <v>4.8300000000000003E-2</v>
      </c>
      <c r="BY13" s="12">
        <f t="shared" si="35"/>
        <v>276918243.82047302</v>
      </c>
      <c r="BZ13" s="12">
        <f t="shared" si="36"/>
        <v>26428484.727491394</v>
      </c>
      <c r="CA13">
        <v>59</v>
      </c>
      <c r="CB13" s="6">
        <v>4.8300000000000003E-2</v>
      </c>
      <c r="CC13" s="12">
        <f t="shared" si="37"/>
        <v>368772269.07246608</v>
      </c>
      <c r="CD13" s="12">
        <f t="shared" si="38"/>
        <v>41576317.69825916</v>
      </c>
      <c r="CE13">
        <v>58</v>
      </c>
      <c r="CF13" s="6">
        <v>4.8300000000000003E-2</v>
      </c>
      <c r="CG13" s="12">
        <f t="shared" si="39"/>
        <v>371026829.28113532</v>
      </c>
      <c r="CH13" s="12">
        <f t="shared" si="40"/>
        <v>46110833.004524946</v>
      </c>
      <c r="CI13">
        <v>57</v>
      </c>
      <c r="CJ13" s="6">
        <v>4.8300000000000003E-2</v>
      </c>
      <c r="CK13" s="12">
        <f t="shared" si="284"/>
        <v>358312836.93951046</v>
      </c>
      <c r="CL13" s="12">
        <f t="shared" si="285"/>
        <v>45094431.497368917</v>
      </c>
      <c r="CM13" s="5">
        <v>56</v>
      </c>
      <c r="CN13" s="6">
        <v>4.8300000000000003E-2</v>
      </c>
      <c r="CO13" s="7">
        <f t="shared" si="41"/>
        <v>403139165.00877267</v>
      </c>
      <c r="CP13" s="12">
        <f t="shared" si="42"/>
        <v>294175185.78255945</v>
      </c>
      <c r="CQ13" s="12">
        <f t="shared" si="43"/>
        <v>36251268.305664122</v>
      </c>
      <c r="CR13" s="9"/>
      <c r="CS13" s="5">
        <v>55</v>
      </c>
      <c r="CT13" s="6">
        <v>4.8300000000000003E-2</v>
      </c>
      <c r="CU13" s="7">
        <f t="shared" si="44"/>
        <v>308186809.11915952</v>
      </c>
      <c r="CV13" s="12">
        <f t="shared" si="45"/>
        <v>215310014.93794167</v>
      </c>
      <c r="CW13" s="12">
        <f t="shared" si="46"/>
        <v>28677893.96656381</v>
      </c>
      <c r="CY13" s="5">
        <v>54</v>
      </c>
      <c r="CZ13" s="6">
        <v>4.8300000000000003E-2</v>
      </c>
      <c r="DA13" s="7">
        <f t="shared" si="47"/>
        <v>249180796.50643548</v>
      </c>
      <c r="DB13" s="12">
        <f t="shared" si="48"/>
        <v>166355865.96849075</v>
      </c>
      <c r="DC13" s="12">
        <f t="shared" si="49"/>
        <v>23117097.263581567</v>
      </c>
      <c r="DE13" s="5">
        <f t="shared" si="50"/>
        <v>53</v>
      </c>
      <c r="DF13" s="6">
        <v>4.8300000000000003E-2</v>
      </c>
      <c r="DG13" s="7">
        <f t="shared" si="51"/>
        <v>210902070.67832035</v>
      </c>
      <c r="DH13" s="12">
        <f t="shared" si="52"/>
        <v>133977164.63303788</v>
      </c>
      <c r="DI13" s="12">
        <f t="shared" si="53"/>
        <v>18687952.696585253</v>
      </c>
      <c r="DK13" s="5">
        <f t="shared" si="54"/>
        <v>52</v>
      </c>
      <c r="DL13" s="6">
        <v>4.8300000000000003E-2</v>
      </c>
      <c r="DM13" s="7">
        <f t="shared" si="55"/>
        <v>213485242.10782507</v>
      </c>
      <c r="DN13" s="12">
        <f t="shared" si="56"/>
        <v>143365776.58753148</v>
      </c>
      <c r="DO13" s="12">
        <f t="shared" si="57"/>
        <v>20223069.691686399</v>
      </c>
      <c r="DQ13" s="5">
        <f t="shared" si="58"/>
        <v>51</v>
      </c>
      <c r="DR13" s="6">
        <v>4.8300000000000003E-2</v>
      </c>
      <c r="DS13" s="7">
        <f t="shared" si="59"/>
        <v>139935266.19548061</v>
      </c>
      <c r="DT13" s="12">
        <f t="shared" si="60"/>
        <v>73429558.993353888</v>
      </c>
      <c r="DU13" s="12">
        <f t="shared" si="61"/>
        <v>10280908.364565017</v>
      </c>
      <c r="DW13" s="5">
        <f t="shared" si="62"/>
        <v>50</v>
      </c>
      <c r="DX13" s="6">
        <v>4.8300000000000003E-2</v>
      </c>
      <c r="DY13" s="7">
        <f t="shared" si="63"/>
        <v>105531874.95888424</v>
      </c>
      <c r="DZ13" s="12">
        <f t="shared" si="64"/>
        <v>42683537.833184145</v>
      </c>
      <c r="EA13" s="12">
        <f t="shared" si="65"/>
        <v>5998525.5056598587</v>
      </c>
      <c r="EC13" s="5">
        <f t="shared" si="66"/>
        <v>49</v>
      </c>
      <c r="ED13" s="6">
        <v>4.8300000000000003E-2</v>
      </c>
      <c r="EE13" s="7">
        <f t="shared" si="67"/>
        <v>98224008.710800648</v>
      </c>
      <c r="EF13" s="12">
        <f t="shared" si="68"/>
        <v>40421840.59595269</v>
      </c>
      <c r="EG13" s="12">
        <f t="shared" si="69"/>
        <v>5850250.657830595</v>
      </c>
      <c r="EI13" s="5">
        <f t="shared" si="70"/>
        <v>48</v>
      </c>
      <c r="EJ13" s="6">
        <v>4.8300000000000003E-2</v>
      </c>
      <c r="EK13" s="7">
        <f t="shared" si="71"/>
        <v>98224008.710800648</v>
      </c>
      <c r="EL13" s="12">
        <f t="shared" si="72"/>
        <v>56884925.339001022</v>
      </c>
      <c r="EM13" s="12">
        <f t="shared" si="73"/>
        <v>8531247.3240452502</v>
      </c>
      <c r="EO13" s="5">
        <f t="shared" si="74"/>
        <v>47</v>
      </c>
      <c r="EP13" s="6">
        <v>4.8300000000000003E-2</v>
      </c>
      <c r="EQ13" s="7">
        <f t="shared" si="75"/>
        <v>109698468.51775821</v>
      </c>
      <c r="ER13" s="12">
        <f t="shared" si="76"/>
        <v>26887342.005298216</v>
      </c>
      <c r="ES13" s="12">
        <f t="shared" si="77"/>
        <v>4088793.4879583027</v>
      </c>
      <c r="EU13" s="5">
        <f t="shared" si="78"/>
        <v>46</v>
      </c>
      <c r="EV13" s="6">
        <v>4.8300000000000003E-2</v>
      </c>
      <c r="EW13" s="7">
        <f t="shared" si="79"/>
        <v>68113427.98654677</v>
      </c>
      <c r="EX13" s="12">
        <f t="shared" si="80"/>
        <v>21427971.270571444</v>
      </c>
      <c r="EY13" s="12">
        <f t="shared" si="81"/>
        <v>3292289.2408376685</v>
      </c>
      <c r="FA13" s="5">
        <f t="shared" si="82"/>
        <v>45</v>
      </c>
      <c r="FB13" s="6">
        <v>4.8300000000000003E-2</v>
      </c>
      <c r="FC13" s="7">
        <f t="shared" si="83"/>
        <v>67882627.054561272</v>
      </c>
      <c r="FD13" s="12">
        <f t="shared" si="84"/>
        <v>24041127.099133633</v>
      </c>
      <c r="FE13" s="12">
        <f t="shared" si="85"/>
        <v>3756820.0710759428</v>
      </c>
      <c r="FG13" s="5">
        <f t="shared" si="86"/>
        <v>44</v>
      </c>
      <c r="FH13" s="6">
        <v>4.8300000000000003E-2</v>
      </c>
      <c r="FI13" s="7">
        <f t="shared" si="87"/>
        <v>53602832.481491834</v>
      </c>
      <c r="FJ13" s="12">
        <f t="shared" si="88"/>
        <v>11799807.553247841</v>
      </c>
      <c r="FK13" s="12">
        <f t="shared" si="89"/>
        <v>1856288.5505895922</v>
      </c>
      <c r="FM13" s="5">
        <f t="shared" si="90"/>
        <v>43</v>
      </c>
      <c r="FN13" s="6">
        <v>4.8300000000000003E-2</v>
      </c>
      <c r="FO13" s="7">
        <f t="shared" si="91"/>
        <v>58781480.953494713</v>
      </c>
      <c r="FP13" s="12">
        <f t="shared" si="92"/>
        <v>19457679.102578301</v>
      </c>
      <c r="FQ13" s="12">
        <f t="shared" si="93"/>
        <v>3101800.9686333523</v>
      </c>
      <c r="FS13" s="5">
        <f t="shared" si="94"/>
        <v>42</v>
      </c>
      <c r="FT13" s="6">
        <v>4.8300000000000003E-2</v>
      </c>
      <c r="FU13" s="7">
        <f t="shared" si="95"/>
        <v>47941832.602148868</v>
      </c>
      <c r="FV13" s="12">
        <f t="shared" si="96"/>
        <v>10832737.65680626</v>
      </c>
      <c r="FW13" s="12">
        <f t="shared" si="97"/>
        <v>1755278.4142386653</v>
      </c>
      <c r="FY13" s="5">
        <f t="shared" si="98"/>
        <v>41</v>
      </c>
      <c r="FZ13" s="6">
        <v>4.8300000000000003E-2</v>
      </c>
      <c r="GA13" s="7">
        <f t="shared" si="99"/>
        <v>41180065.798100725</v>
      </c>
      <c r="GB13" s="12">
        <f t="shared" si="100"/>
        <v>5847301.6454655407</v>
      </c>
      <c r="GC13" s="12">
        <f t="shared" si="101"/>
        <v>956663.92941019859</v>
      </c>
      <c r="GE13" s="5">
        <f t="shared" si="102"/>
        <v>40</v>
      </c>
      <c r="GF13" s="6">
        <v>4.8300000000000003E-2</v>
      </c>
      <c r="GG13" s="7">
        <f t="shared" si="103"/>
        <v>36637069.215392105</v>
      </c>
      <c r="GH13" s="12">
        <f t="shared" si="104"/>
        <v>3415010.6158704786</v>
      </c>
      <c r="GI13" s="12">
        <f t="shared" si="105"/>
        <v>569466.89871358802</v>
      </c>
      <c r="GK13" s="5">
        <f t="shared" si="106"/>
        <v>39</v>
      </c>
      <c r="GL13" s="6">
        <v>4.8300000000000003E-2</v>
      </c>
      <c r="GM13" s="7">
        <f t="shared" si="107"/>
        <v>40694289.920462176</v>
      </c>
      <c r="GN13" s="12">
        <f t="shared" si="108"/>
        <v>10068501.599653652</v>
      </c>
      <c r="GO13" s="12">
        <f t="shared" si="109"/>
        <v>1737040.9157242011</v>
      </c>
      <c r="GQ13" s="5">
        <f t="shared" si="110"/>
        <v>38</v>
      </c>
      <c r="GR13" s="6">
        <v>4.8300000000000003E-2</v>
      </c>
      <c r="GS13" s="7">
        <f t="shared" si="111"/>
        <v>32870993.473717444</v>
      </c>
      <c r="GT13" s="12">
        <f t="shared" si="112"/>
        <v>4596191.8219780475</v>
      </c>
      <c r="GU13" s="12">
        <f t="shared" si="113"/>
        <v>821867.54656240914</v>
      </c>
      <c r="GW13" s="5">
        <f t="shared" si="114"/>
        <v>37</v>
      </c>
      <c r="GX13" s="6">
        <v>4.8300000000000003E-2</v>
      </c>
      <c r="GY13" s="7">
        <f t="shared" si="115"/>
        <v>29664284.336898677</v>
      </c>
      <c r="GZ13" s="12">
        <f t="shared" si="116"/>
        <v>3670651.0145747</v>
      </c>
      <c r="HA13" s="12">
        <f t="shared" si="117"/>
        <v>685239.51819013804</v>
      </c>
      <c r="HC13" s="5">
        <f t="shared" si="118"/>
        <v>36</v>
      </c>
      <c r="HD13" s="6">
        <v>4.8300000000000003E-2</v>
      </c>
      <c r="HE13" s="7">
        <f t="shared" si="119"/>
        <v>32328121.552853834</v>
      </c>
      <c r="HF13" s="12">
        <f t="shared" si="120"/>
        <v>9060649.2415249348</v>
      </c>
      <c r="HG13" s="12">
        <f t="shared" si="121"/>
        <v>1795975.5706850684</v>
      </c>
      <c r="HI13" s="5">
        <f t="shared" si="122"/>
        <v>35</v>
      </c>
      <c r="HJ13" s="6">
        <v>4.8300000000000003E-2</v>
      </c>
      <c r="HK13" s="7">
        <f t="shared" si="123"/>
        <v>31216803.353470288</v>
      </c>
      <c r="HL13" s="12">
        <f t="shared" si="124"/>
        <v>10628425.616992421</v>
      </c>
      <c r="HM13" s="12">
        <f t="shared" si="125"/>
        <v>2218203.1439763941</v>
      </c>
      <c r="HO13" s="5">
        <f t="shared" si="126"/>
        <v>34</v>
      </c>
      <c r="HP13" s="6">
        <v>4.8300000000000003E-2</v>
      </c>
      <c r="HQ13" s="7">
        <f t="shared" si="127"/>
        <v>27330417.924593151</v>
      </c>
      <c r="HR13" s="12">
        <f t="shared" si="128"/>
        <v>8630984.018839255</v>
      </c>
      <c r="HS13" s="12">
        <f t="shared" si="129"/>
        <v>1860164.8829276003</v>
      </c>
      <c r="HU13" s="5">
        <f t="shared" si="130"/>
        <v>33</v>
      </c>
      <c r="HV13" s="6">
        <v>4.8300000000000003E-2</v>
      </c>
      <c r="HW13" s="7">
        <f t="shared" si="131"/>
        <v>23013150.829061262</v>
      </c>
      <c r="HX13" s="12">
        <f t="shared" si="132"/>
        <v>6004169.8781428039</v>
      </c>
      <c r="HY13" s="12">
        <f t="shared" si="133"/>
        <v>1341256.6167219898</v>
      </c>
      <c r="IA13" s="5">
        <f t="shared" si="134"/>
        <v>32</v>
      </c>
      <c r="IB13" s="6">
        <v>4.8300000000000003E-2</v>
      </c>
      <c r="IC13" s="7">
        <f t="shared" si="135"/>
        <v>26856285.248058416</v>
      </c>
      <c r="ID13" s="12">
        <f t="shared" si="136"/>
        <v>12397795.256363567</v>
      </c>
      <c r="IE13" s="12">
        <f t="shared" si="137"/>
        <v>3029560.8754407037</v>
      </c>
      <c r="IG13" s="5">
        <f t="shared" si="138"/>
        <v>31</v>
      </c>
      <c r="IH13" s="6">
        <v>4.8300000000000003E-2</v>
      </c>
      <c r="II13" s="7">
        <f t="shared" si="139"/>
        <v>36243299.929903373</v>
      </c>
      <c r="IJ13" s="12">
        <f t="shared" si="140"/>
        <v>24441904.424945842</v>
      </c>
      <c r="IK13" s="12">
        <f t="shared" si="141"/>
        <v>6677625.6976385871</v>
      </c>
      <c r="IM13" s="5">
        <f t="shared" si="142"/>
        <v>30</v>
      </c>
      <c r="IN13" s="6">
        <v>4.8300000000000003E-2</v>
      </c>
      <c r="IO13" s="7">
        <f t="shared" si="143"/>
        <v>26454963.452484239</v>
      </c>
      <c r="IP13" s="12">
        <f t="shared" si="144"/>
        <v>16326231.510922672</v>
      </c>
      <c r="IQ13" s="12">
        <f t="shared" si="145"/>
        <v>4760033.9381609894</v>
      </c>
      <c r="IS13" s="5">
        <f t="shared" si="146"/>
        <v>29</v>
      </c>
      <c r="IT13" s="6">
        <v>4.8300000000000003E-2</v>
      </c>
      <c r="IU13" s="7">
        <f t="shared" si="147"/>
        <v>21363937.214313354</v>
      </c>
      <c r="IV13" s="12">
        <f t="shared" si="148"/>
        <v>12500405.566527484</v>
      </c>
      <c r="IW13" s="12">
        <f t="shared" si="149"/>
        <v>3834681.3090815833</v>
      </c>
      <c r="IY13" s="5">
        <f t="shared" si="150"/>
        <v>28</v>
      </c>
      <c r="IZ13" s="6">
        <v>4.8300000000000003E-2</v>
      </c>
      <c r="JA13" s="7">
        <f t="shared" si="151"/>
        <v>22967036.351659168</v>
      </c>
      <c r="JB13" s="12">
        <f t="shared" si="152"/>
        <v>15497089.318264531</v>
      </c>
      <c r="JC13" s="12">
        <f t="shared" si="153"/>
        <v>5079014.5904118158</v>
      </c>
      <c r="JE13" s="5">
        <f t="shared" si="154"/>
        <v>27</v>
      </c>
      <c r="JF13" s="6">
        <v>4.8300000000000003E-2</v>
      </c>
      <c r="JG13" s="7">
        <f t="shared" si="155"/>
        <v>21563267.629010584</v>
      </c>
      <c r="JH13" s="12">
        <f t="shared" si="156"/>
        <v>15437986.66874693</v>
      </c>
      <c r="JI13" s="12">
        <f t="shared" si="157"/>
        <v>5529179.284087128</v>
      </c>
      <c r="JK13" s="5">
        <f t="shared" si="158"/>
        <v>26</v>
      </c>
      <c r="JL13" s="6">
        <v>4.8300000000000003E-2</v>
      </c>
      <c r="JM13" s="7">
        <f t="shared" si="159"/>
        <v>18193779.639732178</v>
      </c>
      <c r="JN13" s="12">
        <f t="shared" si="160"/>
        <v>13363957.026566058</v>
      </c>
      <c r="JO13" s="12">
        <f t="shared" si="161"/>
        <v>5452102.0276184548</v>
      </c>
      <c r="JQ13" s="5">
        <f t="shared" si="162"/>
        <v>25</v>
      </c>
      <c r="JR13" s="6">
        <v>4.8300000000000003E-2</v>
      </c>
      <c r="JS13" s="7">
        <f t="shared" si="163"/>
        <v>13810368.634987235</v>
      </c>
      <c r="JT13" s="12">
        <f t="shared" si="164"/>
        <v>9947380.5717924461</v>
      </c>
      <c r="JU13" s="12">
        <f t="shared" si="165"/>
        <v>4538133.7689876398</v>
      </c>
      <c r="JW13" s="5">
        <f t="shared" si="166"/>
        <v>24</v>
      </c>
      <c r="JX13" s="6">
        <v>4.8300000000000003E-2</v>
      </c>
      <c r="JY13" s="7">
        <f t="shared" si="167"/>
        <v>14491467.612788279</v>
      </c>
      <c r="JZ13" s="12">
        <f t="shared" si="168"/>
        <v>11323732.081242235</v>
      </c>
      <c r="KA13" s="12">
        <f t="shared" si="169"/>
        <v>5599517.2273788294</v>
      </c>
      <c r="KC13" s="5">
        <f t="shared" si="170"/>
        <v>23</v>
      </c>
      <c r="KD13" s="6">
        <v>4.8300000000000003E-2</v>
      </c>
      <c r="KE13" s="7">
        <f t="shared" si="171"/>
        <v>12034103.647889292</v>
      </c>
      <c r="KF13" s="12">
        <f t="shared" si="172"/>
        <v>9319093.6298562568</v>
      </c>
      <c r="KG13" s="12">
        <f t="shared" si="173"/>
        <v>4779272.9784999574</v>
      </c>
      <c r="KI13" s="5">
        <f t="shared" si="174"/>
        <v>22</v>
      </c>
      <c r="KJ13" s="6">
        <v>4.8300000000000003E-2</v>
      </c>
      <c r="KK13" s="7">
        <f t="shared" si="175"/>
        <v>9836605.8916865196</v>
      </c>
      <c r="KL13" s="12">
        <f t="shared" si="176"/>
        <v>7524995.7689836472</v>
      </c>
      <c r="KM13" s="12">
        <f t="shared" si="177"/>
        <v>4020959.9835313777</v>
      </c>
      <c r="KO13" s="5">
        <f t="shared" si="178"/>
        <v>21</v>
      </c>
      <c r="KP13" s="6">
        <v>4.8300000000000003E-2</v>
      </c>
      <c r="KQ13" s="7">
        <f t="shared" si="179"/>
        <v>9266703.6191111766</v>
      </c>
      <c r="KR13" s="12">
        <f t="shared" si="180"/>
        <v>7299507.6786002675</v>
      </c>
      <c r="KS13" s="12">
        <f t="shared" si="181"/>
        <v>4038269.8484128388</v>
      </c>
      <c r="KU13" s="5">
        <f t="shared" si="182"/>
        <v>20</v>
      </c>
      <c r="KV13" s="6">
        <v>4.8300000000000003E-2</v>
      </c>
      <c r="KW13" s="7">
        <f t="shared" si="183"/>
        <v>7060883.5866436921</v>
      </c>
      <c r="KX13" s="12">
        <f t="shared" si="184"/>
        <v>5369846.1760132359</v>
      </c>
      <c r="KY13" s="12">
        <f t="shared" si="185"/>
        <v>3086183.2243893584</v>
      </c>
      <c r="LA13" s="5">
        <f t="shared" si="186"/>
        <v>19</v>
      </c>
      <c r="LB13" s="6">
        <v>4.8300000000000003E-2</v>
      </c>
      <c r="LC13" s="7">
        <f t="shared" si="187"/>
        <v>5959054.423701317</v>
      </c>
      <c r="LD13" s="12">
        <f t="shared" si="188"/>
        <v>4488535.2979074884</v>
      </c>
      <c r="LE13" s="12">
        <f t="shared" si="189"/>
        <v>2617331.5423561237</v>
      </c>
      <c r="LG13" s="5">
        <f t="shared" si="190"/>
        <v>18</v>
      </c>
      <c r="LH13" s="6">
        <v>4.8300000000000003E-2</v>
      </c>
      <c r="LI13" s="7">
        <f t="shared" si="191"/>
        <v>5631844.2715256745</v>
      </c>
      <c r="LJ13" s="12">
        <f t="shared" si="192"/>
        <v>4383710.4897944368</v>
      </c>
      <c r="LK13" s="12">
        <f t="shared" si="193"/>
        <v>2659650.2552135102</v>
      </c>
      <c r="LM13" s="5">
        <f t="shared" si="194"/>
        <v>17</v>
      </c>
      <c r="LN13" s="6">
        <v>4.8300000000000003E-2</v>
      </c>
      <c r="LO13" s="7">
        <f t="shared" si="195"/>
        <v>4832541.8496015752</v>
      </c>
      <c r="LP13" s="12">
        <f t="shared" si="196"/>
        <v>3786029.1226482154</v>
      </c>
      <c r="LQ13" s="12">
        <f t="shared" si="197"/>
        <v>2404237.6861704187</v>
      </c>
      <c r="LS13" s="5">
        <f t="shared" si="198"/>
        <v>16</v>
      </c>
      <c r="LT13" s="6">
        <v>4.8300000000000003E-2</v>
      </c>
      <c r="LU13" s="7">
        <f t="shared" si="199"/>
        <v>3675495.7785226465</v>
      </c>
      <c r="LV13" s="12">
        <f t="shared" si="200"/>
        <v>2801814.852559397</v>
      </c>
      <c r="LW13" s="12">
        <f t="shared" si="201"/>
        <v>1871794.5055902842</v>
      </c>
      <c r="LY13" s="5">
        <f t="shared" si="202"/>
        <v>15</v>
      </c>
      <c r="LZ13" s="6">
        <v>4.8300000000000003E-2</v>
      </c>
      <c r="MA13" s="7">
        <f t="shared" si="203"/>
        <v>3791516.173429592</v>
      </c>
      <c r="MB13" s="12">
        <f t="shared" si="204"/>
        <v>3084087.3878035545</v>
      </c>
      <c r="MC13" s="12">
        <f t="shared" si="205"/>
        <v>2176812.5977889798</v>
      </c>
      <c r="ME13" s="5">
        <f t="shared" si="206"/>
        <v>14</v>
      </c>
      <c r="MF13" s="6">
        <v>4.8300000000000003E-2</v>
      </c>
      <c r="MG13" s="7">
        <f t="shared" si="207"/>
        <v>2911399.9642398772</v>
      </c>
      <c r="MH13" s="12">
        <f t="shared" si="208"/>
        <v>2312364.1108599594</v>
      </c>
      <c r="MI13" s="12">
        <f t="shared" si="209"/>
        <v>1674554.1883049835</v>
      </c>
      <c r="MK13" s="5">
        <f t="shared" si="210"/>
        <v>13</v>
      </c>
      <c r="ML13" s="6">
        <v>4.8300000000000003E-2</v>
      </c>
      <c r="MM13" s="7">
        <f t="shared" si="211"/>
        <v>2708530.9928736412</v>
      </c>
      <c r="MN13" s="12">
        <f t="shared" si="212"/>
        <v>2206481.1332441266</v>
      </c>
      <c r="MO13" s="12">
        <f t="shared" si="213"/>
        <v>1649943.4168883713</v>
      </c>
      <c r="MQ13" s="5">
        <f t="shared" si="214"/>
        <v>12</v>
      </c>
      <c r="MR13" s="6">
        <v>4.8300000000000003E-2</v>
      </c>
      <c r="MS13" s="7">
        <f t="shared" si="215"/>
        <v>2462972.6224185158</v>
      </c>
      <c r="MT13" s="12">
        <f t="shared" si="216"/>
        <v>2038430.2252806276</v>
      </c>
      <c r="MU13" s="12">
        <f t="shared" si="217"/>
        <v>1562760.8753855675</v>
      </c>
      <c r="MW13" s="5">
        <f t="shared" si="218"/>
        <v>11</v>
      </c>
      <c r="MX13" s="6">
        <v>4.8300000000000003E-2</v>
      </c>
      <c r="MY13" s="7">
        <f t="shared" si="219"/>
        <v>2430645.0433420651</v>
      </c>
      <c r="MZ13" s="12">
        <f t="shared" si="220"/>
        <v>2075387.1488958064</v>
      </c>
      <c r="NA13" s="12">
        <f t="shared" si="221"/>
        <v>1635714.1503882525</v>
      </c>
      <c r="NC13" s="5">
        <f t="shared" si="222"/>
        <v>10</v>
      </c>
      <c r="ND13" s="6">
        <v>4.8300000000000003E-2</v>
      </c>
      <c r="NE13" s="7">
        <f t="shared" si="223"/>
        <v>1771607.17444757</v>
      </c>
      <c r="NF13" s="12">
        <f t="shared" si="224"/>
        <v>1469928.0304515229</v>
      </c>
      <c r="NG13" s="12">
        <f t="shared" si="225"/>
        <v>1190125.2642984539</v>
      </c>
      <c r="NI13" s="5">
        <f t="shared" si="226"/>
        <v>9</v>
      </c>
      <c r="NJ13" s="6">
        <v>4.8300000000000003E-2</v>
      </c>
      <c r="NK13" s="7">
        <f t="shared" si="227"/>
        <v>1444088.0130808365</v>
      </c>
      <c r="NL13" s="12">
        <f t="shared" si="228"/>
        <v>1192536.493600795</v>
      </c>
      <c r="NM13" s="12">
        <f t="shared" si="229"/>
        <v>994926.88060769008</v>
      </c>
      <c r="NO13" s="5">
        <f t="shared" si="230"/>
        <v>8</v>
      </c>
      <c r="NP13" s="6">
        <v>4.8300000000000003E-2</v>
      </c>
      <c r="NQ13" s="7">
        <f t="shared" si="231"/>
        <v>1084964.6980321836</v>
      </c>
      <c r="NR13" s="12">
        <f t="shared" si="232"/>
        <v>876908.95106276392</v>
      </c>
      <c r="NS13" s="12">
        <f t="shared" si="233"/>
        <v>743096.41579309199</v>
      </c>
      <c r="NU13" s="5">
        <f t="shared" si="234"/>
        <v>7</v>
      </c>
      <c r="NV13" s="6">
        <v>4.8300000000000003E-2</v>
      </c>
      <c r="NW13" s="7">
        <f t="shared" si="235"/>
        <v>845383.12142136809</v>
      </c>
      <c r="NX13" s="12">
        <f t="shared" si="236"/>
        <v>683459.5077840013</v>
      </c>
      <c r="NY13" s="12">
        <f t="shared" si="237"/>
        <v>588843.19417363103</v>
      </c>
      <c r="OA13" s="5">
        <f t="shared" si="238"/>
        <v>6</v>
      </c>
      <c r="OB13" s="6">
        <v>4.8300000000000003E-2</v>
      </c>
      <c r="OC13" s="7">
        <f t="shared" si="239"/>
        <v>699299.46349687164</v>
      </c>
      <c r="OD13" s="12">
        <f t="shared" si="240"/>
        <v>575417.98924697307</v>
      </c>
      <c r="OE13" s="12">
        <f t="shared" si="241"/>
        <v>509336.95115306275</v>
      </c>
      <c r="OG13" s="5">
        <f t="shared" si="242"/>
        <v>5</v>
      </c>
      <c r="OH13" s="6">
        <v>4.8300000000000003E-2</v>
      </c>
      <c r="OI13" s="7">
        <f t="shared" si="243"/>
        <v>768714.3712178428</v>
      </c>
      <c r="OJ13" s="12">
        <f t="shared" si="244"/>
        <v>681225.49045972468</v>
      </c>
      <c r="OK13" s="12">
        <f t="shared" si="245"/>
        <v>625498.60188514844</v>
      </c>
      <c r="OM13" s="5">
        <f t="shared" si="246"/>
        <v>4</v>
      </c>
      <c r="ON13" s="6">
        <v>4.8300000000000003E-2</v>
      </c>
      <c r="OO13" s="7">
        <f t="shared" si="247"/>
        <v>872052.60489829013</v>
      </c>
      <c r="OP13" s="12">
        <f t="shared" si="248"/>
        <v>818656.46905590175</v>
      </c>
      <c r="OQ13" s="12">
        <f t="shared" si="249"/>
        <v>760272.9977441018</v>
      </c>
      <c r="OS13" s="5">
        <f t="shared" si="250"/>
        <v>3</v>
      </c>
      <c r="OT13" s="6">
        <v>4.8300000000000003E-2</v>
      </c>
      <c r="OU13" s="7">
        <f t="shared" si="251"/>
        <v>1117586.3192340001</v>
      </c>
      <c r="OV13" s="12">
        <f t="shared" si="252"/>
        <v>1081518.2815545613</v>
      </c>
      <c r="OW13" s="12">
        <f t="shared" si="253"/>
        <v>1030476.5168246659</v>
      </c>
      <c r="OY13" s="5">
        <f t="shared" si="254"/>
        <v>2</v>
      </c>
      <c r="OZ13" s="6">
        <v>4.8300000000000003E-2</v>
      </c>
      <c r="PA13" s="7">
        <f t="shared" si="255"/>
        <v>870665.56500000006</v>
      </c>
      <c r="PB13" s="12">
        <f>(PB14)*(1+OZ13)-(((VLOOKUP((OY$91+OY14),$A$138:$E$227,5,FALSE))/(VLOOKUP(OY$91,$A$138:$E$227,5,FALSE)))*(IF(OY13&lt;=$D$125,$B$125,$C$125)))</f>
        <v>847807.5911339093</v>
      </c>
      <c r="PC13" s="12">
        <f t="shared" si="257"/>
        <v>823355.87770319881</v>
      </c>
      <c r="PE13" s="5">
        <f t="shared" si="258"/>
        <v>1</v>
      </c>
      <c r="PF13" s="6">
        <v>4.8300000000000003E-2</v>
      </c>
      <c r="PG13" s="7">
        <f>(PG14+$B$124)*(1+PF13)</f>
        <v>786225</v>
      </c>
      <c r="PH13" s="12">
        <f>($B$124)*(1+PF13)-$B$125</f>
        <v>775225</v>
      </c>
      <c r="PI13" s="12">
        <f>PH13</f>
        <v>775225</v>
      </c>
      <c r="PK13" s="5"/>
      <c r="PL13" s="6"/>
      <c r="PM13" s="7"/>
      <c r="PQ13" s="5"/>
      <c r="PR13" s="6"/>
      <c r="PS13" s="7"/>
      <c r="PW13" s="5"/>
      <c r="PX13" s="6"/>
      <c r="PY13" s="7"/>
      <c r="QC13" s="5"/>
      <c r="QD13" s="6"/>
      <c r="QE13" s="7"/>
      <c r="QI13" s="5"/>
      <c r="QJ13" s="6"/>
      <c r="QK13" s="7"/>
      <c r="QO13" s="5"/>
      <c r="QP13" s="6"/>
      <c r="QQ13" s="7"/>
    </row>
    <row r="14" spans="3:461">
      <c r="C14">
        <v>77</v>
      </c>
      <c r="D14" s="6">
        <v>0.1074</v>
      </c>
      <c r="E14" s="12">
        <f t="shared" si="286"/>
        <v>242806095.64286363</v>
      </c>
      <c r="F14" s="12">
        <f t="shared" si="0"/>
        <v>22681130.964479163</v>
      </c>
      <c r="G14">
        <v>76</v>
      </c>
      <c r="H14" s="6">
        <v>0.1074</v>
      </c>
      <c r="I14" s="12">
        <f t="shared" si="1"/>
        <v>-30496110.454401452</v>
      </c>
      <c r="J14" s="12">
        <f t="shared" si="2"/>
        <v>-2815785.5765133095</v>
      </c>
      <c r="K14">
        <v>75</v>
      </c>
      <c r="L14" s="6">
        <v>0.1074</v>
      </c>
      <c r="M14" s="12">
        <f t="shared" si="3"/>
        <v>73198759.821794659</v>
      </c>
      <c r="N14" s="12">
        <f t="shared" si="4"/>
        <v>6758632.7913212143</v>
      </c>
      <c r="O14">
        <v>74</v>
      </c>
      <c r="P14" s="6">
        <v>0.1074</v>
      </c>
      <c r="Q14" s="12">
        <f t="shared" si="5"/>
        <v>330762978.02479535</v>
      </c>
      <c r="R14" s="12">
        <f t="shared" si="6"/>
        <v>28397037.530206513</v>
      </c>
      <c r="S14">
        <v>73</v>
      </c>
      <c r="T14" s="6">
        <v>0.1074</v>
      </c>
      <c r="U14" s="12">
        <f t="shared" si="7"/>
        <v>1129192946.5310647</v>
      </c>
      <c r="V14" s="12">
        <f t="shared" si="8"/>
        <v>87189304.186793894</v>
      </c>
      <c r="W14">
        <v>72</v>
      </c>
      <c r="X14" s="6">
        <v>0.1074</v>
      </c>
      <c r="Y14" s="12">
        <f t="shared" si="9"/>
        <v>1278463394.0121729</v>
      </c>
      <c r="Z14" s="12">
        <f t="shared" si="10"/>
        <v>89050635.97600989</v>
      </c>
      <c r="AA14">
        <v>71</v>
      </c>
      <c r="AB14" s="6">
        <v>0.1074</v>
      </c>
      <c r="AC14" s="12">
        <f t="shared" si="11"/>
        <v>658630974.80739558</v>
      </c>
      <c r="AD14" s="12">
        <f t="shared" si="12"/>
        <v>46943460.407438561</v>
      </c>
      <c r="AE14">
        <v>70</v>
      </c>
      <c r="AF14" s="6">
        <v>0.1074</v>
      </c>
      <c r="AG14" s="12">
        <f t="shared" si="13"/>
        <v>738847827.71634221</v>
      </c>
      <c r="AH14" s="12">
        <f t="shared" si="14"/>
        <v>54256643.935973294</v>
      </c>
      <c r="AI14">
        <v>69</v>
      </c>
      <c r="AJ14" s="6">
        <v>0.1074</v>
      </c>
      <c r="AK14" s="12">
        <f t="shared" si="15"/>
        <v>340978373.04043549</v>
      </c>
      <c r="AL14" s="12">
        <f t="shared" si="16"/>
        <v>25407675.744913664</v>
      </c>
      <c r="AM14">
        <v>68</v>
      </c>
      <c r="AN14" s="6">
        <v>0.1074</v>
      </c>
      <c r="AO14" s="12">
        <f t="shared" si="17"/>
        <v>158893372.0406858</v>
      </c>
      <c r="AP14" s="12">
        <f t="shared" si="18"/>
        <v>12097173.573291954</v>
      </c>
      <c r="AQ14">
        <v>67</v>
      </c>
      <c r="AR14" s="6">
        <v>0.1074</v>
      </c>
      <c r="AS14" s="12">
        <f t="shared" si="19"/>
        <v>600078795.62788141</v>
      </c>
      <c r="AT14" s="12">
        <f t="shared" si="20"/>
        <v>46010361.219848365</v>
      </c>
      <c r="AU14">
        <v>66</v>
      </c>
      <c r="AV14" s="6">
        <v>0.1074</v>
      </c>
      <c r="AW14" s="12">
        <f t="shared" si="21"/>
        <v>380323236.81548202</v>
      </c>
      <c r="AX14" s="12">
        <f t="shared" si="22"/>
        <v>28750136.692315057</v>
      </c>
      <c r="AY14">
        <v>65</v>
      </c>
      <c r="AZ14" s="6">
        <v>0.1074</v>
      </c>
      <c r="BA14" s="12">
        <f t="shared" si="23"/>
        <v>422351875.89076602</v>
      </c>
      <c r="BB14" s="12">
        <f t="shared" si="24"/>
        <v>31699195.868691407</v>
      </c>
      <c r="BC14">
        <v>64</v>
      </c>
      <c r="BD14" s="6">
        <v>0.1074</v>
      </c>
      <c r="BE14" s="12">
        <f t="shared" si="25"/>
        <v>566323287.57377398</v>
      </c>
      <c r="BF14" s="12">
        <f t="shared" si="26"/>
        <v>43116405.803402878</v>
      </c>
      <c r="BG14">
        <v>63</v>
      </c>
      <c r="BH14" s="6">
        <v>0.1074</v>
      </c>
      <c r="BI14" s="12">
        <f t="shared" si="27"/>
        <v>778358932.7282474</v>
      </c>
      <c r="BJ14" s="12">
        <f t="shared" si="28"/>
        <v>65983991.597373024</v>
      </c>
      <c r="BK14">
        <v>62</v>
      </c>
      <c r="BL14" s="6">
        <v>0.1074</v>
      </c>
      <c r="BM14" s="12">
        <f t="shared" si="29"/>
        <v>649363897.70934165</v>
      </c>
      <c r="BN14" s="12">
        <f t="shared" si="30"/>
        <v>59256208.808249854</v>
      </c>
      <c r="BO14">
        <v>61</v>
      </c>
      <c r="BP14" s="6">
        <v>0.1074</v>
      </c>
      <c r="BQ14" s="12">
        <f t="shared" si="31"/>
        <v>495665468.7724641</v>
      </c>
      <c r="BR14" s="12">
        <f t="shared" si="32"/>
        <v>46569001.92570667</v>
      </c>
      <c r="BS14">
        <v>60</v>
      </c>
      <c r="BT14" s="6">
        <v>0.1074</v>
      </c>
      <c r="BU14" s="12">
        <f t="shared" si="33"/>
        <v>405992183.0136559</v>
      </c>
      <c r="BV14" s="12">
        <f t="shared" si="34"/>
        <v>39020846.963515528</v>
      </c>
      <c r="BW14">
        <v>59</v>
      </c>
      <c r="BX14" s="6">
        <v>0.1074</v>
      </c>
      <c r="BY14" s="12">
        <f t="shared" si="35"/>
        <v>264459204.88392031</v>
      </c>
      <c r="BZ14" s="12">
        <f t="shared" si="36"/>
        <v>25988971.538268626</v>
      </c>
      <c r="CA14">
        <v>58</v>
      </c>
      <c r="CB14" s="6">
        <v>0.1074</v>
      </c>
      <c r="CC14" s="12">
        <f t="shared" si="37"/>
        <v>352035068.29697788</v>
      </c>
      <c r="CD14" s="12">
        <f t="shared" si="38"/>
        <v>40868001.989120007</v>
      </c>
      <c r="CE14">
        <v>57</v>
      </c>
      <c r="CF14" s="6">
        <v>0.1074</v>
      </c>
      <c r="CG14" s="12">
        <f t="shared" si="39"/>
        <v>354162188.00553143</v>
      </c>
      <c r="CH14" s="12">
        <f t="shared" si="40"/>
        <v>45322051.056863368</v>
      </c>
      <c r="CI14">
        <v>56</v>
      </c>
      <c r="CJ14" s="6">
        <v>0.1074</v>
      </c>
      <c r="CK14" s="12">
        <f t="shared" si="284"/>
        <v>342031109.3575412</v>
      </c>
      <c r="CL14" s="12">
        <f t="shared" si="285"/>
        <v>44323685.877867118</v>
      </c>
      <c r="CM14" s="5">
        <v>55</v>
      </c>
      <c r="CN14" s="6">
        <v>0.1074</v>
      </c>
      <c r="CO14" s="7">
        <f t="shared" si="41"/>
        <v>384564690.45957518</v>
      </c>
      <c r="CP14" s="12">
        <f t="shared" si="42"/>
        <v>280853412.75500345</v>
      </c>
      <c r="CQ14" s="12">
        <f t="shared" si="43"/>
        <v>35637447.082843311</v>
      </c>
      <c r="CR14" s="9"/>
      <c r="CS14" s="5">
        <v>54</v>
      </c>
      <c r="CT14" s="6">
        <v>0.1074</v>
      </c>
      <c r="CU14" s="7">
        <f t="shared" si="44"/>
        <v>293987226.09859729</v>
      </c>
      <c r="CV14" s="12">
        <f t="shared" si="45"/>
        <v>205604551.32921314</v>
      </c>
      <c r="CW14" s="12">
        <f t="shared" si="46"/>
        <v>28198464.383164223</v>
      </c>
      <c r="CY14" s="5">
        <v>53</v>
      </c>
      <c r="CZ14" s="6">
        <v>0.1074</v>
      </c>
      <c r="DA14" s="7">
        <f t="shared" si="47"/>
        <v>237699891.73560572</v>
      </c>
      <c r="DB14" s="12">
        <f t="shared" si="48"/>
        <v>158897026.38647676</v>
      </c>
      <c r="DC14" s="12">
        <f t="shared" si="49"/>
        <v>22736345.568259366</v>
      </c>
      <c r="DE14" s="5">
        <f t="shared" si="50"/>
        <v>52</v>
      </c>
      <c r="DF14" s="6">
        <v>0.1074</v>
      </c>
      <c r="DG14" s="7">
        <f t="shared" si="51"/>
        <v>201184842.77241281</v>
      </c>
      <c r="DH14" s="12">
        <f t="shared" si="52"/>
        <v>128009386.45522064</v>
      </c>
      <c r="DI14" s="12">
        <f t="shared" si="53"/>
        <v>18385797.406635363</v>
      </c>
      <c r="DK14" s="5">
        <f t="shared" si="54"/>
        <v>51</v>
      </c>
      <c r="DL14" s="6">
        <v>0.1074</v>
      </c>
      <c r="DM14" s="7">
        <f t="shared" si="55"/>
        <v>203648995.61940768</v>
      </c>
      <c r="DN14" s="12">
        <f t="shared" si="56"/>
        <v>136963133.80469057</v>
      </c>
      <c r="DO14" s="12">
        <f t="shared" si="57"/>
        <v>19893673.322603542</v>
      </c>
      <c r="DQ14" s="5">
        <f t="shared" si="58"/>
        <v>50</v>
      </c>
      <c r="DR14" s="6">
        <v>0.1074</v>
      </c>
      <c r="DS14" s="7">
        <f t="shared" si="59"/>
        <v>133487805.20412153</v>
      </c>
      <c r="DT14" s="12">
        <f t="shared" si="60"/>
        <v>70250718.931866109</v>
      </c>
      <c r="DU14" s="12">
        <f t="shared" si="61"/>
        <v>10127938.420522815</v>
      </c>
      <c r="DW14" s="5">
        <f t="shared" si="62"/>
        <v>49</v>
      </c>
      <c r="DX14" s="6">
        <v>0.1074</v>
      </c>
      <c r="DY14" s="7">
        <f t="shared" si="63"/>
        <v>100669536.35303275</v>
      </c>
      <c r="DZ14" s="12">
        <f t="shared" si="64"/>
        <v>40920545.628577583</v>
      </c>
      <c r="EA14" s="12">
        <f t="shared" si="65"/>
        <v>5921547.6395565839</v>
      </c>
      <c r="EC14" s="5">
        <f t="shared" si="66"/>
        <v>48</v>
      </c>
      <c r="ED14" s="6">
        <v>0.1074</v>
      </c>
      <c r="EE14" s="7">
        <f t="shared" si="67"/>
        <v>93698377.09701483</v>
      </c>
      <c r="EF14" s="12">
        <f t="shared" si="68"/>
        <v>38757152.727891192</v>
      </c>
      <c r="EG14" s="12">
        <f t="shared" si="69"/>
        <v>5775903.9702472845</v>
      </c>
      <c r="EI14" s="5">
        <f t="shared" si="70"/>
        <v>47</v>
      </c>
      <c r="EJ14" s="6">
        <v>0.1074</v>
      </c>
      <c r="EK14" s="7">
        <f t="shared" si="71"/>
        <v>93698377.09701483</v>
      </c>
      <c r="EL14" s="12">
        <f t="shared" si="72"/>
        <v>54454793.765177891</v>
      </c>
      <c r="EM14" s="12">
        <f t="shared" si="73"/>
        <v>8409325.6030458305</v>
      </c>
      <c r="EO14" s="5">
        <f t="shared" si="74"/>
        <v>46</v>
      </c>
      <c r="EP14" s="6">
        <v>0.1074</v>
      </c>
      <c r="EQ14" s="7">
        <f t="shared" si="75"/>
        <v>104644155.79295832</v>
      </c>
      <c r="ER14" s="12">
        <f t="shared" si="76"/>
        <v>25836705.015136108</v>
      </c>
      <c r="ES14" s="12">
        <f t="shared" si="77"/>
        <v>4045704.3490223926</v>
      </c>
      <c r="EU14" s="5">
        <f t="shared" si="78"/>
        <v>45</v>
      </c>
      <c r="EV14" s="6">
        <v>0.1074</v>
      </c>
      <c r="EW14" s="7">
        <f t="shared" si="79"/>
        <v>64975129.244058728</v>
      </c>
      <c r="EX14" s="12">
        <f t="shared" si="80"/>
        <v>20626945.762918714</v>
      </c>
      <c r="EY14" s="12">
        <f t="shared" si="81"/>
        <v>3263334.2918656501</v>
      </c>
      <c r="FA14" s="5">
        <f t="shared" si="82"/>
        <v>44</v>
      </c>
      <c r="FB14" s="6">
        <v>0.1074</v>
      </c>
      <c r="FC14" s="7">
        <f t="shared" si="83"/>
        <v>64754962.371993959</v>
      </c>
      <c r="FD14" s="12">
        <f t="shared" si="84"/>
        <v>23116576.328250926</v>
      </c>
      <c r="FE14" s="12">
        <f t="shared" si="85"/>
        <v>3719621.8929907</v>
      </c>
      <c r="FG14" s="5">
        <f t="shared" si="86"/>
        <v>43</v>
      </c>
      <c r="FH14" s="6">
        <v>0.1074</v>
      </c>
      <c r="FI14" s="7">
        <f t="shared" si="87"/>
        <v>51133103.578643359</v>
      </c>
      <c r="FJ14" s="12">
        <f t="shared" si="88"/>
        <v>11438049.750307966</v>
      </c>
      <c r="FK14" s="12">
        <f t="shared" si="89"/>
        <v>1852815.8342831479</v>
      </c>
      <c r="FM14" s="5">
        <f t="shared" si="90"/>
        <v>42</v>
      </c>
      <c r="FN14" s="6">
        <v>0.1074</v>
      </c>
      <c r="FO14" s="7">
        <f t="shared" si="91"/>
        <v>56073147.909467436</v>
      </c>
      <c r="FP14" s="12">
        <f t="shared" si="92"/>
        <v>18740694.354719054</v>
      </c>
      <c r="FQ14" s="12">
        <f t="shared" si="93"/>
        <v>3076226.2871677065</v>
      </c>
      <c r="FS14" s="5">
        <f t="shared" si="94"/>
        <v>41</v>
      </c>
      <c r="FT14" s="6">
        <v>0.1074</v>
      </c>
      <c r="FU14" s="7">
        <f t="shared" si="95"/>
        <v>45732931.987168625</v>
      </c>
      <c r="FV14" s="12">
        <f t="shared" si="96"/>
        <v>10510238.755961291</v>
      </c>
      <c r="FW14" s="12">
        <f t="shared" si="97"/>
        <v>1753598.1509676238</v>
      </c>
      <c r="FY14" s="5">
        <f t="shared" si="98"/>
        <v>40</v>
      </c>
      <c r="FZ14" s="6">
        <v>0.1074</v>
      </c>
      <c r="GA14" s="7">
        <f t="shared" si="99"/>
        <v>39282710.863398574</v>
      </c>
      <c r="GB14" s="12">
        <f t="shared" si="100"/>
        <v>5752806.4772306839</v>
      </c>
      <c r="GC14" s="12">
        <f t="shared" si="101"/>
        <v>969155.30285959702</v>
      </c>
      <c r="GE14" s="5">
        <f t="shared" si="102"/>
        <v>39</v>
      </c>
      <c r="GF14" s="6">
        <v>0.1074</v>
      </c>
      <c r="GG14" s="7">
        <f t="shared" si="103"/>
        <v>34949031.017258517</v>
      </c>
      <c r="GH14" s="12">
        <f t="shared" si="104"/>
        <v>3429281.9576913449</v>
      </c>
      <c r="GI14" s="12">
        <f t="shared" si="105"/>
        <v>588829.19143944269</v>
      </c>
      <c r="GK14" s="5">
        <f t="shared" si="106"/>
        <v>38</v>
      </c>
      <c r="GL14" s="6">
        <v>0.1074</v>
      </c>
      <c r="GM14" s="7">
        <f t="shared" si="107"/>
        <v>38819316.913538277</v>
      </c>
      <c r="GN14" s="12">
        <f t="shared" si="108"/>
        <v>9770478.0856255367</v>
      </c>
      <c r="GO14" s="12">
        <f t="shared" si="109"/>
        <v>1735684.2819496768</v>
      </c>
      <c r="GQ14" s="5">
        <f t="shared" si="110"/>
        <v>37</v>
      </c>
      <c r="GR14" s="6">
        <v>0.1074</v>
      </c>
      <c r="GS14" s="7">
        <f t="shared" si="111"/>
        <v>31356475.697526895</v>
      </c>
      <c r="GT14" s="12">
        <f t="shared" si="112"/>
        <v>4544465.4039636692</v>
      </c>
      <c r="GU14" s="12">
        <f t="shared" si="113"/>
        <v>836750.91941231722</v>
      </c>
      <c r="GW14" s="5">
        <f t="shared" si="114"/>
        <v>36</v>
      </c>
      <c r="GX14" s="6">
        <v>0.1074</v>
      </c>
      <c r="GY14" s="7">
        <f t="shared" si="115"/>
        <v>28297514.391775902</v>
      </c>
      <c r="GZ14" s="12">
        <f t="shared" si="116"/>
        <v>3654825.2043935047</v>
      </c>
      <c r="HA14" s="12">
        <f t="shared" si="117"/>
        <v>702547.39350112737</v>
      </c>
      <c r="HC14" s="5">
        <f t="shared" si="118"/>
        <v>35</v>
      </c>
      <c r="HD14" s="6">
        <v>0.1074</v>
      </c>
      <c r="HE14" s="7">
        <f t="shared" si="119"/>
        <v>30838616.381621514</v>
      </c>
      <c r="HF14" s="12">
        <f t="shared" si="120"/>
        <v>8787559.3321321588</v>
      </c>
      <c r="HG14" s="12">
        <f t="shared" si="121"/>
        <v>1793573.1250248144</v>
      </c>
      <c r="HI14" s="5">
        <f t="shared" si="122"/>
        <v>34</v>
      </c>
      <c r="HJ14" s="6">
        <v>0.1074</v>
      </c>
      <c r="HK14" s="7">
        <f t="shared" si="123"/>
        <v>29778501.720376123</v>
      </c>
      <c r="HL14" s="12">
        <f t="shared" si="124"/>
        <v>10275845.974993214</v>
      </c>
      <c r="HM14" s="12">
        <f t="shared" si="125"/>
        <v>2208308.152293358</v>
      </c>
      <c r="HO14" s="5">
        <f t="shared" si="126"/>
        <v>33</v>
      </c>
      <c r="HP14" s="6">
        <v>0.1074</v>
      </c>
      <c r="HQ14" s="7">
        <f t="shared" si="127"/>
        <v>26071179.933791041</v>
      </c>
      <c r="HR14" s="12">
        <f t="shared" si="128"/>
        <v>8366098.5396653889</v>
      </c>
      <c r="HS14" s="12">
        <f t="shared" si="129"/>
        <v>1856623.3800229349</v>
      </c>
      <c r="HU14" s="5">
        <f t="shared" si="130"/>
        <v>32</v>
      </c>
      <c r="HV14" s="6">
        <v>0.1074</v>
      </c>
      <c r="HW14" s="7">
        <f t="shared" si="131"/>
        <v>21952829.179682594</v>
      </c>
      <c r="HX14" s="12">
        <f t="shared" si="132"/>
        <v>5855638.321845552</v>
      </c>
      <c r="HY14" s="12">
        <f t="shared" si="133"/>
        <v>1346923.2856944953</v>
      </c>
      <c r="IA14" s="5">
        <f t="shared" si="134"/>
        <v>31</v>
      </c>
      <c r="IB14" s="6">
        <v>0.1074</v>
      </c>
      <c r="IC14" s="7">
        <f t="shared" si="135"/>
        <v>25618892.729236301</v>
      </c>
      <c r="ID14" s="12">
        <f t="shared" si="136"/>
        <v>11943683.579802455</v>
      </c>
      <c r="IE14" s="12">
        <f t="shared" si="137"/>
        <v>3005268.1145723243</v>
      </c>
      <c r="IG14" s="5">
        <f t="shared" si="138"/>
        <v>30</v>
      </c>
      <c r="IH14" s="6">
        <v>0.1074</v>
      </c>
      <c r="II14" s="7">
        <f t="shared" si="139"/>
        <v>34573404.492896475</v>
      </c>
      <c r="IJ14" s="12">
        <f t="shared" si="140"/>
        <v>23420502.228719056</v>
      </c>
      <c r="IK14" s="12">
        <f t="shared" si="141"/>
        <v>6588597.0092670778</v>
      </c>
      <c r="IM14" s="5">
        <f t="shared" si="142"/>
        <v>29</v>
      </c>
      <c r="IN14" s="6">
        <v>0.1074</v>
      </c>
      <c r="IO14" s="7">
        <f t="shared" si="143"/>
        <v>25236061.673647083</v>
      </c>
      <c r="IP14" s="12">
        <f t="shared" si="144"/>
        <v>15672161.780383391</v>
      </c>
      <c r="IQ14" s="12">
        <f t="shared" si="145"/>
        <v>4705033.4502662886</v>
      </c>
      <c r="IS14" s="5">
        <f t="shared" si="146"/>
        <v>28</v>
      </c>
      <c r="IT14" s="6">
        <v>0.1074</v>
      </c>
      <c r="IU14" s="7">
        <f t="shared" si="147"/>
        <v>20379602.417545889</v>
      </c>
      <c r="IV14" s="12">
        <f t="shared" si="148"/>
        <v>12017743.430623252</v>
      </c>
      <c r="IW14" s="12">
        <f t="shared" si="149"/>
        <v>3796101.4616169557</v>
      </c>
      <c r="IY14" s="5">
        <f t="shared" si="150"/>
        <v>27</v>
      </c>
      <c r="IZ14" s="6">
        <v>0.1074</v>
      </c>
      <c r="JA14" s="7">
        <f t="shared" si="151"/>
        <v>21908839.408241123</v>
      </c>
      <c r="JB14" s="12">
        <f t="shared" si="152"/>
        <v>14870385.689463446</v>
      </c>
      <c r="JC14" s="12">
        <f t="shared" si="153"/>
        <v>5018353.7018977618</v>
      </c>
      <c r="JE14" s="5">
        <f t="shared" si="154"/>
        <v>26</v>
      </c>
      <c r="JF14" s="6">
        <v>0.1074</v>
      </c>
      <c r="JG14" s="7">
        <f t="shared" si="155"/>
        <v>20569748.763722774</v>
      </c>
      <c r="JH14" s="12">
        <f t="shared" si="156"/>
        <v>14806591.128373852</v>
      </c>
      <c r="JI14" s="12">
        <f t="shared" si="157"/>
        <v>5460530.0975590395</v>
      </c>
      <c r="JK14" s="5">
        <f t="shared" si="158"/>
        <v>25</v>
      </c>
      <c r="JL14" s="6">
        <v>0.1074</v>
      </c>
      <c r="JM14" s="7">
        <f t="shared" si="159"/>
        <v>17355508.575533893</v>
      </c>
      <c r="JN14" s="12">
        <f t="shared" si="160"/>
        <v>12818364.715192443</v>
      </c>
      <c r="JO14" s="12">
        <f t="shared" si="161"/>
        <v>5384820.5984987691</v>
      </c>
      <c r="JQ14" s="5">
        <f t="shared" si="162"/>
        <v>24</v>
      </c>
      <c r="JR14" s="6">
        <v>0.1074</v>
      </c>
      <c r="JS14" s="7">
        <f t="shared" si="163"/>
        <v>13174061.466171168</v>
      </c>
      <c r="JT14" s="12">
        <f t="shared" si="164"/>
        <v>9551787.8398188502</v>
      </c>
      <c r="JU14" s="12">
        <f t="shared" si="165"/>
        <v>4487070.961469979</v>
      </c>
      <c r="JW14" s="5">
        <f t="shared" si="166"/>
        <v>23</v>
      </c>
      <c r="JX14" s="6">
        <v>0.1074</v>
      </c>
      <c r="JY14" s="7">
        <f t="shared" si="167"/>
        <v>13823779.083075721</v>
      </c>
      <c r="JZ14" s="12">
        <f t="shared" si="168"/>
        <v>10859868.512673933</v>
      </c>
      <c r="KA14" s="12">
        <f t="shared" si="169"/>
        <v>5529619.8744338648</v>
      </c>
      <c r="KC14" s="5">
        <f t="shared" si="170"/>
        <v>22</v>
      </c>
      <c r="KD14" s="6">
        <v>0.1074</v>
      </c>
      <c r="KE14" s="7">
        <f t="shared" si="171"/>
        <v>11479637.172459498</v>
      </c>
      <c r="KF14" s="12">
        <f t="shared" si="172"/>
        <v>8945521.8566933088</v>
      </c>
      <c r="KG14" s="12">
        <f t="shared" si="173"/>
        <v>4723931.0884697931</v>
      </c>
      <c r="KI14" s="5">
        <f t="shared" si="174"/>
        <v>21</v>
      </c>
      <c r="KJ14" s="6">
        <v>0.1074</v>
      </c>
      <c r="KK14" s="7">
        <f t="shared" si="175"/>
        <v>9383388.239708595</v>
      </c>
      <c r="KL14" s="12">
        <f t="shared" si="176"/>
        <v>7231841.1205827584</v>
      </c>
      <c r="KM14" s="12">
        <f t="shared" si="177"/>
        <v>3979074.5690463455</v>
      </c>
      <c r="KO14" s="5">
        <f t="shared" si="178"/>
        <v>20</v>
      </c>
      <c r="KP14" s="6">
        <v>0.1074</v>
      </c>
      <c r="KQ14" s="7">
        <f t="shared" si="179"/>
        <v>8839743.9846524633</v>
      </c>
      <c r="KR14" s="12">
        <f t="shared" si="180"/>
        <v>7014914.7827453269</v>
      </c>
      <c r="KS14" s="12">
        <f t="shared" si="181"/>
        <v>3996077.2655487689</v>
      </c>
      <c r="KU14" s="5">
        <f t="shared" si="182"/>
        <v>19</v>
      </c>
      <c r="KV14" s="6">
        <v>0.1074</v>
      </c>
      <c r="KW14" s="7">
        <f t="shared" si="183"/>
        <v>6735556.2211615872</v>
      </c>
      <c r="KX14" s="12">
        <f t="shared" si="184"/>
        <v>5172226.5392757086</v>
      </c>
      <c r="KY14" s="12">
        <f t="shared" si="185"/>
        <v>3060885.6841502036</v>
      </c>
      <c r="LA14" s="5">
        <f t="shared" si="186"/>
        <v>18</v>
      </c>
      <c r="LB14" s="6">
        <v>0.1074</v>
      </c>
      <c r="LC14" s="7">
        <f t="shared" si="187"/>
        <v>5684493.3928277371</v>
      </c>
      <c r="LD14" s="12">
        <f t="shared" si="188"/>
        <v>4330805.246240682</v>
      </c>
      <c r="LE14" s="12">
        <f t="shared" si="189"/>
        <v>2600353.905950129</v>
      </c>
      <c r="LG14" s="5">
        <f t="shared" si="190"/>
        <v>17</v>
      </c>
      <c r="LH14" s="6">
        <v>0.1074</v>
      </c>
      <c r="LI14" s="7">
        <f t="shared" si="191"/>
        <v>5372359.3165369406</v>
      </c>
      <c r="LJ14" s="12">
        <f t="shared" si="192"/>
        <v>4228901.3975808257</v>
      </c>
      <c r="LK14" s="12">
        <f t="shared" si="193"/>
        <v>2641921.6614476326</v>
      </c>
      <c r="LM14" s="5">
        <f t="shared" si="194"/>
        <v>16</v>
      </c>
      <c r="LN14" s="6">
        <v>0.1074</v>
      </c>
      <c r="LO14" s="7">
        <f t="shared" si="195"/>
        <v>4609884.4315573545</v>
      </c>
      <c r="LP14" s="12">
        <f t="shared" si="196"/>
        <v>3656654.6517703501</v>
      </c>
      <c r="LQ14" s="12">
        <f t="shared" si="197"/>
        <v>2391041.4596619299</v>
      </c>
      <c r="LS14" s="5">
        <f t="shared" si="198"/>
        <v>15</v>
      </c>
      <c r="LT14" s="6">
        <v>0.1074</v>
      </c>
      <c r="LU14" s="7">
        <f t="shared" si="199"/>
        <v>3506148.7918750802</v>
      </c>
      <c r="LV14" s="12">
        <f t="shared" si="200"/>
        <v>2715559.1539031137</v>
      </c>
      <c r="LW14" s="12">
        <f t="shared" si="201"/>
        <v>1868046.6317886433</v>
      </c>
      <c r="LY14" s="5">
        <f t="shared" si="202"/>
        <v>14</v>
      </c>
      <c r="LZ14" s="6">
        <v>0.1074</v>
      </c>
      <c r="MA14" s="7">
        <f t="shared" si="203"/>
        <v>3616823.5938467919</v>
      </c>
      <c r="MB14" s="12">
        <f t="shared" si="204"/>
        <v>2982534.677586385</v>
      </c>
      <c r="MC14" s="12">
        <f t="shared" si="205"/>
        <v>2167652.092889457</v>
      </c>
      <c r="ME14" s="5">
        <f t="shared" si="206"/>
        <v>13</v>
      </c>
      <c r="MF14" s="6">
        <v>0.1074</v>
      </c>
      <c r="MG14" s="7">
        <f t="shared" si="207"/>
        <v>2777258.384279192</v>
      </c>
      <c r="MH14" s="12">
        <f t="shared" si="208"/>
        <v>2245340.6595386388</v>
      </c>
      <c r="MI14" s="12">
        <f t="shared" si="209"/>
        <v>1674306.3989324297</v>
      </c>
      <c r="MK14" s="5">
        <f t="shared" si="210"/>
        <v>12</v>
      </c>
      <c r="ML14" s="6">
        <v>0.1074</v>
      </c>
      <c r="MM14" s="7">
        <f t="shared" si="211"/>
        <v>2583736.5190056674</v>
      </c>
      <c r="MN14" s="12">
        <f t="shared" si="212"/>
        <v>2143089.1422592592</v>
      </c>
      <c r="MO14" s="12">
        <f t="shared" si="213"/>
        <v>1650132.3525171187</v>
      </c>
      <c r="MQ14" s="5">
        <f t="shared" si="214"/>
        <v>11</v>
      </c>
      <c r="MR14" s="6">
        <v>0.1074</v>
      </c>
      <c r="MS14" s="7">
        <f t="shared" si="215"/>
        <v>2349492.1515010167</v>
      </c>
      <c r="MT14" s="12">
        <f t="shared" si="216"/>
        <v>1981838.7410378822</v>
      </c>
      <c r="MU14" s="12">
        <f t="shared" si="217"/>
        <v>1564496.8895234254</v>
      </c>
      <c r="MW14" s="5">
        <f t="shared" si="218"/>
        <v>10</v>
      </c>
      <c r="MX14" s="6">
        <v>0.1074</v>
      </c>
      <c r="MY14" s="7">
        <f t="shared" si="219"/>
        <v>2318654.0526014166</v>
      </c>
      <c r="MZ14" s="12">
        <f t="shared" si="220"/>
        <v>2016074.6171432752</v>
      </c>
      <c r="NA14" s="12">
        <f t="shared" si="221"/>
        <v>1636155.5883187598</v>
      </c>
      <c r="NC14" s="5">
        <f t="shared" si="222"/>
        <v>9</v>
      </c>
      <c r="ND14" s="6">
        <v>0.1074</v>
      </c>
      <c r="NE14" s="7">
        <f t="shared" si="223"/>
        <v>1689981.0879019077</v>
      </c>
      <c r="NF14" s="12">
        <f t="shared" si="224"/>
        <v>1437547.5906322743</v>
      </c>
      <c r="NG14" s="12">
        <f t="shared" si="225"/>
        <v>1198473.8012614644</v>
      </c>
      <c r="NI14" s="5">
        <f t="shared" si="226"/>
        <v>8</v>
      </c>
      <c r="NJ14" s="6">
        <v>0.1074</v>
      </c>
      <c r="NK14" s="7">
        <f t="shared" si="227"/>
        <v>1377552.2398939582</v>
      </c>
      <c r="NL14" s="12">
        <f t="shared" si="228"/>
        <v>1171892.5977840181</v>
      </c>
      <c r="NM14" s="12">
        <f t="shared" si="229"/>
        <v>1006739.2673187759</v>
      </c>
      <c r="NO14" s="5">
        <f t="shared" si="230"/>
        <v>7</v>
      </c>
      <c r="NP14" s="6">
        <v>0.1074</v>
      </c>
      <c r="NQ14" s="7">
        <f t="shared" si="231"/>
        <v>1034975.3868474516</v>
      </c>
      <c r="NR14" s="12">
        <f t="shared" si="232"/>
        <v>870276.80891494441</v>
      </c>
      <c r="NS14" s="12">
        <f t="shared" si="233"/>
        <v>759377.60432319122</v>
      </c>
      <c r="NU14" s="5">
        <f t="shared" si="234"/>
        <v>6</v>
      </c>
      <c r="NV14" s="6">
        <v>0.1074</v>
      </c>
      <c r="NW14" s="7">
        <f t="shared" si="235"/>
        <v>806432.43481958227</v>
      </c>
      <c r="NX14" s="12">
        <f t="shared" si="236"/>
        <v>685185.49859736627</v>
      </c>
      <c r="NY14" s="12">
        <f t="shared" si="237"/>
        <v>607861.64913362463</v>
      </c>
      <c r="OA14" s="5">
        <f t="shared" si="238"/>
        <v>5</v>
      </c>
      <c r="OB14" s="6">
        <v>0.1074</v>
      </c>
      <c r="OC14" s="7">
        <f t="shared" si="239"/>
        <v>667079.52255735151</v>
      </c>
      <c r="OD14" s="12">
        <f t="shared" si="240"/>
        <v>581236.44886173785</v>
      </c>
      <c r="OE14" s="12">
        <f t="shared" si="241"/>
        <v>529766.26656512613</v>
      </c>
      <c r="OG14" s="5">
        <f t="shared" si="242"/>
        <v>4</v>
      </c>
      <c r="OH14" s="6">
        <v>0.1074</v>
      </c>
      <c r="OI14" s="7">
        <f t="shared" si="243"/>
        <v>733296.16638161102</v>
      </c>
      <c r="OJ14" s="12">
        <f t="shared" si="244"/>
        <v>681005.67479107366</v>
      </c>
      <c r="OK14" s="12">
        <f t="shared" si="245"/>
        <v>643866.59641423868</v>
      </c>
      <c r="OM14" s="5">
        <f t="shared" si="246"/>
        <v>3</v>
      </c>
      <c r="ON14" s="6">
        <v>0.1074</v>
      </c>
      <c r="OO14" s="7">
        <f t="shared" si="247"/>
        <v>831873.13259399997</v>
      </c>
      <c r="OP14" s="12">
        <f t="shared" si="248"/>
        <v>792236.18196393794</v>
      </c>
      <c r="OQ14" s="12">
        <f t="shared" si="249"/>
        <v>757586.54333592555</v>
      </c>
      <c r="OS14" s="5">
        <f t="shared" si="250"/>
        <v>2</v>
      </c>
      <c r="OT14" s="6">
        <v>0.1074</v>
      </c>
      <c r="OU14" s="7">
        <f t="shared" si="251"/>
        <v>1066093.98</v>
      </c>
      <c r="OV14" s="12">
        <f>(OV15)*(1+OT14)-(((VLOOKUP((OS$91+OS15),$A$138:$E$227,5,FALSE))/(VLOOKUP(OS$91,$A$138:$E$227,5,FALSE)))*(IF(OS14&lt;=$D$125,$B$125,$C$125)))</f>
        <v>1042700.6922729773</v>
      </c>
      <c r="OW14" s="12">
        <f t="shared" si="253"/>
        <v>1022995.2256263498</v>
      </c>
      <c r="OY14" s="5">
        <f t="shared" si="254"/>
        <v>1</v>
      </c>
      <c r="OZ14" s="6">
        <v>0.1074</v>
      </c>
      <c r="PA14" s="7">
        <f>(PA15+$B$124)*(1+OZ14)</f>
        <v>830550</v>
      </c>
      <c r="PB14" s="12">
        <f>($B$124)*(1+OZ14)-$B$125</f>
        <v>819550</v>
      </c>
      <c r="PC14" s="12">
        <f>PB14</f>
        <v>819550</v>
      </c>
      <c r="PE14" s="5"/>
      <c r="PF14" s="6"/>
      <c r="PG14" s="7"/>
      <c r="PK14" s="5"/>
      <c r="PL14" s="6"/>
      <c r="PM14" s="7"/>
      <c r="PQ14" s="5"/>
      <c r="PR14" s="6"/>
      <c r="PS14" s="7"/>
      <c r="PW14" s="5"/>
      <c r="PX14" s="6"/>
      <c r="PY14" s="7"/>
      <c r="QC14" s="5"/>
      <c r="QD14" s="6"/>
      <c r="QE14" s="7"/>
      <c r="QI14" s="5"/>
      <c r="QJ14" s="6"/>
      <c r="QK14" s="7"/>
      <c r="QO14" s="5"/>
      <c r="QP14" s="6"/>
      <c r="QQ14" s="7"/>
    </row>
    <row r="15" spans="3:461">
      <c r="C15">
        <v>76</v>
      </c>
      <c r="D15" s="6">
        <v>0.28360000000000002</v>
      </c>
      <c r="E15" s="12">
        <f t="shared" si="286"/>
        <v>219547816.24727091</v>
      </c>
      <c r="F15" s="12">
        <f t="shared" si="0"/>
        <v>20903562.031248141</v>
      </c>
      <c r="G15">
        <v>75</v>
      </c>
      <c r="H15" s="6">
        <v>0.28360000000000002</v>
      </c>
      <c r="I15" s="12">
        <f t="shared" si="1"/>
        <v>-27245076.913219884</v>
      </c>
      <c r="J15" s="12">
        <f t="shared" si="2"/>
        <v>-2564066.1266706665</v>
      </c>
      <c r="K15">
        <v>74</v>
      </c>
      <c r="L15" s="6">
        <v>0.28360000000000002</v>
      </c>
      <c r="M15" s="12">
        <f t="shared" si="3"/>
        <v>66393057.704981416</v>
      </c>
      <c r="N15" s="12">
        <f t="shared" si="4"/>
        <v>6248328.4906724403</v>
      </c>
      <c r="O15">
        <v>73</v>
      </c>
      <c r="P15" s="6">
        <v>0.28360000000000002</v>
      </c>
      <c r="Q15" s="12">
        <f t="shared" si="5"/>
        <v>298999830.22129273</v>
      </c>
      <c r="R15" s="12">
        <f t="shared" si="6"/>
        <v>26164542.105220445</v>
      </c>
      <c r="S15">
        <v>72</v>
      </c>
      <c r="T15" s="6">
        <v>0.28360000000000002</v>
      </c>
      <c r="U15" s="12">
        <f t="shared" si="7"/>
        <v>1020030231.1717503</v>
      </c>
      <c r="V15" s="12">
        <f t="shared" si="8"/>
        <v>80277558.094419539</v>
      </c>
      <c r="W15">
        <v>71</v>
      </c>
      <c r="X15" s="6">
        <v>0.28360000000000002</v>
      </c>
      <c r="Y15" s="12">
        <f t="shared" si="9"/>
        <v>1154861921.335192</v>
      </c>
      <c r="Z15" s="12">
        <f t="shared" si="10"/>
        <v>81990747.304479793</v>
      </c>
      <c r="AA15">
        <v>70</v>
      </c>
      <c r="AB15" s="6">
        <v>0.28360000000000002</v>
      </c>
      <c r="AC15" s="12">
        <f t="shared" si="11"/>
        <v>595134444.55328226</v>
      </c>
      <c r="AD15" s="12">
        <f t="shared" si="12"/>
        <v>43234863.335736521</v>
      </c>
      <c r="AE15">
        <v>69</v>
      </c>
      <c r="AF15" s="6">
        <v>0.28360000000000002</v>
      </c>
      <c r="AG15" s="12">
        <f t="shared" si="13"/>
        <v>667560373.06132114</v>
      </c>
      <c r="AH15" s="12">
        <f t="shared" si="14"/>
        <v>49965993.800957441</v>
      </c>
      <c r="AI15">
        <v>68</v>
      </c>
      <c r="AJ15" s="6">
        <v>0.28360000000000002</v>
      </c>
      <c r="AK15" s="12">
        <f t="shared" si="15"/>
        <v>308272513.75843209</v>
      </c>
      <c r="AL15" s="12">
        <f t="shared" si="16"/>
        <v>23413102.310766995</v>
      </c>
      <c r="AM15">
        <v>67</v>
      </c>
      <c r="AN15" s="6">
        <v>0.28360000000000002</v>
      </c>
      <c r="AO15" s="12">
        <f t="shared" si="17"/>
        <v>143839095.7141749</v>
      </c>
      <c r="AP15" s="12">
        <f t="shared" si="18"/>
        <v>11161977.157786826</v>
      </c>
      <c r="AQ15">
        <v>66</v>
      </c>
      <c r="AR15" s="6">
        <v>0.28360000000000002</v>
      </c>
      <c r="AS15" s="12">
        <f t="shared" si="19"/>
        <v>542234118.86718011</v>
      </c>
      <c r="AT15" s="12">
        <f t="shared" si="20"/>
        <v>42376029.102443352</v>
      </c>
      <c r="AU15">
        <v>65</v>
      </c>
      <c r="AV15" s="6">
        <v>0.28360000000000002</v>
      </c>
      <c r="AW15" s="12">
        <f t="shared" si="21"/>
        <v>343796364.41966695</v>
      </c>
      <c r="AX15" s="12">
        <f t="shared" si="22"/>
        <v>26489538.260183476</v>
      </c>
      <c r="AY15">
        <v>64</v>
      </c>
      <c r="AZ15" s="6">
        <v>0.28360000000000002</v>
      </c>
      <c r="BA15" s="12">
        <f t="shared" si="23"/>
        <v>381751479.24957728</v>
      </c>
      <c r="BB15" s="12">
        <f t="shared" si="24"/>
        <v>29203883.112653412</v>
      </c>
      <c r="BC15">
        <v>63</v>
      </c>
      <c r="BD15" s="6">
        <v>0.28360000000000002</v>
      </c>
      <c r="BE15" s="12">
        <f t="shared" si="25"/>
        <v>511754858.34112835</v>
      </c>
      <c r="BF15" s="12">
        <f t="shared" si="26"/>
        <v>39712402.325866319</v>
      </c>
      <c r="BG15">
        <v>62</v>
      </c>
      <c r="BH15" s="6">
        <v>0.28360000000000002</v>
      </c>
      <c r="BI15" s="12">
        <f t="shared" si="27"/>
        <v>703190191.51035392</v>
      </c>
      <c r="BJ15" s="12">
        <f t="shared" si="28"/>
        <v>60759967.015479125</v>
      </c>
      <c r="BK15">
        <v>61</v>
      </c>
      <c r="BL15" s="6">
        <v>0.28360000000000002</v>
      </c>
      <c r="BM15" s="12">
        <f t="shared" si="29"/>
        <v>586682910.5163368</v>
      </c>
      <c r="BN15" s="12">
        <f t="shared" si="30"/>
        <v>54567645.502069853</v>
      </c>
      <c r="BO15">
        <v>60</v>
      </c>
      <c r="BP15" s="6">
        <v>0.28360000000000002</v>
      </c>
      <c r="BQ15" s="12">
        <f t="shared" si="31"/>
        <v>447882227.84657007</v>
      </c>
      <c r="BR15" s="12">
        <f t="shared" si="32"/>
        <v>42890207.840012759</v>
      </c>
      <c r="BS15">
        <v>59</v>
      </c>
      <c r="BT15" s="6">
        <v>0.28360000000000002</v>
      </c>
      <c r="BU15" s="12">
        <f t="shared" si="33"/>
        <v>366899329.82221109</v>
      </c>
      <c r="BV15" s="12">
        <f t="shared" si="34"/>
        <v>35942807.214283749</v>
      </c>
      <c r="BW15">
        <v>58</v>
      </c>
      <c r="BX15" s="6">
        <v>0.28360000000000002</v>
      </c>
      <c r="BY15" s="12">
        <f t="shared" si="35"/>
        <v>239086580.82824185</v>
      </c>
      <c r="BZ15" s="12">
        <f t="shared" si="36"/>
        <v>23948133.027374804</v>
      </c>
      <c r="CA15">
        <v>57</v>
      </c>
      <c r="CB15" s="6">
        <v>0.28360000000000002</v>
      </c>
      <c r="CC15" s="12">
        <f t="shared" si="37"/>
        <v>318126681.32709867</v>
      </c>
      <c r="CD15" s="12">
        <f t="shared" si="38"/>
        <v>37642947.983118445</v>
      </c>
      <c r="CE15">
        <v>56</v>
      </c>
      <c r="CF15" s="6">
        <v>0.28360000000000002</v>
      </c>
      <c r="CG15" s="12">
        <f t="shared" si="39"/>
        <v>320025842.86190927</v>
      </c>
      <c r="CH15" s="12">
        <f t="shared" si="40"/>
        <v>41742501.242857732</v>
      </c>
      <c r="CI15">
        <v>55</v>
      </c>
      <c r="CJ15" s="6">
        <v>0.28360000000000002</v>
      </c>
      <c r="CK15" s="12">
        <f t="shared" si="284"/>
        <v>309068637.6716103</v>
      </c>
      <c r="CL15" s="12">
        <f t="shared" si="285"/>
        <v>40823595.509733886</v>
      </c>
      <c r="CM15" s="5">
        <v>54</v>
      </c>
      <c r="CN15" s="6">
        <v>0.28360000000000002</v>
      </c>
      <c r="CO15" s="7">
        <f t="shared" si="41"/>
        <v>347268096.85712045</v>
      </c>
      <c r="CP15" s="12">
        <f t="shared" si="42"/>
        <v>253828642.12291706</v>
      </c>
      <c r="CQ15" s="12">
        <f t="shared" si="43"/>
        <v>32828690.643305179</v>
      </c>
      <c r="CR15" s="9"/>
      <c r="CS15" s="5">
        <v>53</v>
      </c>
      <c r="CT15" s="6">
        <v>0.28360000000000002</v>
      </c>
      <c r="CU15" s="7">
        <f t="shared" si="44"/>
        <v>265475190.6254265</v>
      </c>
      <c r="CV15" s="12">
        <f t="shared" si="45"/>
        <v>185861740.55146602</v>
      </c>
      <c r="CW15" s="12">
        <f t="shared" si="46"/>
        <v>25981773.307689801</v>
      </c>
      <c r="CY15" s="5">
        <v>52</v>
      </c>
      <c r="CZ15" s="6">
        <v>0.28360000000000002</v>
      </c>
      <c r="DA15" s="7">
        <f t="shared" si="47"/>
        <v>214646822.95070049</v>
      </c>
      <c r="DB15" s="12">
        <f t="shared" si="48"/>
        <v>143675895.57868454</v>
      </c>
      <c r="DC15" s="12">
        <f t="shared" si="49"/>
        <v>20954382.128977109</v>
      </c>
      <c r="DE15" s="5">
        <f t="shared" si="50"/>
        <v>51</v>
      </c>
      <c r="DF15" s="6">
        <v>0.28360000000000002</v>
      </c>
      <c r="DG15" s="7">
        <f t="shared" si="51"/>
        <v>181673146.80550191</v>
      </c>
      <c r="DH15" s="12">
        <f t="shared" si="52"/>
        <v>115783148.48805469</v>
      </c>
      <c r="DI15" s="12">
        <f t="shared" si="53"/>
        <v>16950092.183721822</v>
      </c>
      <c r="DK15" s="5">
        <f t="shared" si="54"/>
        <v>50</v>
      </c>
      <c r="DL15" s="6">
        <v>0.28360000000000002</v>
      </c>
      <c r="DM15" s="7">
        <f t="shared" si="55"/>
        <v>183898316.43435767</v>
      </c>
      <c r="DN15" s="12">
        <f t="shared" si="56"/>
        <v>123866422.75204979</v>
      </c>
      <c r="DO15" s="12">
        <f t="shared" si="57"/>
        <v>18337956.918162569</v>
      </c>
      <c r="DQ15" s="5">
        <f t="shared" si="58"/>
        <v>49</v>
      </c>
      <c r="DR15" s="6">
        <v>0.28360000000000002</v>
      </c>
      <c r="DS15" s="7">
        <f t="shared" si="59"/>
        <v>120541633.74040233</v>
      </c>
      <c r="DT15" s="12">
        <f t="shared" si="60"/>
        <v>63625436.896791182</v>
      </c>
      <c r="DU15" s="12">
        <f t="shared" si="61"/>
        <v>9349472.5654613357</v>
      </c>
      <c r="DW15" s="5">
        <f t="shared" si="62"/>
        <v>48</v>
      </c>
      <c r="DX15" s="6">
        <v>0.28360000000000002</v>
      </c>
      <c r="DY15" s="7">
        <f t="shared" si="63"/>
        <v>90906209.45731692</v>
      </c>
      <c r="DZ15" s="12">
        <f t="shared" si="64"/>
        <v>37139117.808753297</v>
      </c>
      <c r="EA15" s="12">
        <f t="shared" si="65"/>
        <v>5477866.5782861225</v>
      </c>
      <c r="EC15" s="5">
        <f t="shared" si="66"/>
        <v>47</v>
      </c>
      <c r="ED15" s="6">
        <v>0.28360000000000002</v>
      </c>
      <c r="EE15" s="7">
        <f t="shared" si="67"/>
        <v>84611140.59690702</v>
      </c>
      <c r="EF15" s="12">
        <f t="shared" si="68"/>
        <v>35180112.945383132</v>
      </c>
      <c r="EG15" s="12">
        <f t="shared" si="69"/>
        <v>5343814.6246151598</v>
      </c>
      <c r="EI15" s="5">
        <f t="shared" si="70"/>
        <v>46</v>
      </c>
      <c r="EJ15" s="6">
        <v>0.28360000000000002</v>
      </c>
      <c r="EK15" s="7">
        <f t="shared" si="71"/>
        <v>84611140.59690702</v>
      </c>
      <c r="EL15" s="12">
        <f t="shared" si="72"/>
        <v>49348979.13982629</v>
      </c>
      <c r="EM15" s="12">
        <f t="shared" si="73"/>
        <v>7767643.3868961595</v>
      </c>
      <c r="EO15" s="5">
        <f t="shared" si="74"/>
        <v>45</v>
      </c>
      <c r="EP15" s="6">
        <v>0.28360000000000002</v>
      </c>
      <c r="EQ15" s="7">
        <f t="shared" si="75"/>
        <v>94495354.698355004</v>
      </c>
      <c r="ER15" s="12">
        <f t="shared" si="76"/>
        <v>23503965.344078615</v>
      </c>
      <c r="ES15" s="12">
        <f t="shared" si="77"/>
        <v>3751320.8309206376</v>
      </c>
      <c r="EU15" s="5">
        <f t="shared" si="78"/>
        <v>44</v>
      </c>
      <c r="EV15" s="6">
        <v>0.28360000000000002</v>
      </c>
      <c r="EW15" s="7">
        <f t="shared" si="79"/>
        <v>58673586.097217567</v>
      </c>
      <c r="EX15" s="12">
        <f t="shared" si="80"/>
        <v>18797697.612694196</v>
      </c>
      <c r="EY15" s="12">
        <f t="shared" si="81"/>
        <v>3031219.2628064943</v>
      </c>
      <c r="FA15" s="5">
        <f t="shared" si="82"/>
        <v>43</v>
      </c>
      <c r="FB15" s="6">
        <v>0.28360000000000002</v>
      </c>
      <c r="FC15" s="7">
        <f t="shared" si="83"/>
        <v>58474771.872849882</v>
      </c>
      <c r="FD15" s="12">
        <f t="shared" si="84"/>
        <v>21043000.976405147</v>
      </c>
      <c r="FE15" s="12">
        <f t="shared" si="85"/>
        <v>3451191.1342700794</v>
      </c>
      <c r="FG15" s="5">
        <f t="shared" si="86"/>
        <v>42</v>
      </c>
      <c r="FH15" s="6">
        <v>0.28360000000000002</v>
      </c>
      <c r="FI15" s="7">
        <f t="shared" si="87"/>
        <v>46174014.42897179</v>
      </c>
      <c r="FJ15" s="12">
        <f t="shared" si="88"/>
        <v>10495981.352996178</v>
      </c>
      <c r="FK15" s="12">
        <f t="shared" si="89"/>
        <v>1732963.3494214932</v>
      </c>
      <c r="FM15" s="5">
        <f t="shared" si="90"/>
        <v>41</v>
      </c>
      <c r="FN15" s="6">
        <v>0.28360000000000002</v>
      </c>
      <c r="FO15" s="7">
        <f t="shared" si="91"/>
        <v>50634953.864427887</v>
      </c>
      <c r="FP15" s="12">
        <f t="shared" si="92"/>
        <v>17088186.303606458</v>
      </c>
      <c r="FQ15" s="12">
        <f t="shared" si="93"/>
        <v>2859003.1019792864</v>
      </c>
      <c r="FS15" s="5">
        <f t="shared" si="94"/>
        <v>40</v>
      </c>
      <c r="FT15" s="6">
        <v>0.28360000000000002</v>
      </c>
      <c r="FU15" s="7">
        <f t="shared" si="95"/>
        <v>41297572.681206994</v>
      </c>
      <c r="FV15" s="12">
        <f t="shared" si="96"/>
        <v>9653282.0852483399</v>
      </c>
      <c r="FW15" s="12">
        <f t="shared" si="97"/>
        <v>1641642.3579206038</v>
      </c>
      <c r="FY15" s="5">
        <f t="shared" si="98"/>
        <v>39</v>
      </c>
      <c r="FZ15" s="6">
        <v>0.28360000000000002</v>
      </c>
      <c r="GA15" s="7">
        <f t="shared" si="99"/>
        <v>35472919.327612944</v>
      </c>
      <c r="GB15" s="12">
        <f t="shared" si="100"/>
        <v>5355683.04163591</v>
      </c>
      <c r="GC15" s="12">
        <f t="shared" si="101"/>
        <v>919632.97137611674</v>
      </c>
      <c r="GE15" s="5">
        <f t="shared" si="102"/>
        <v>38</v>
      </c>
      <c r="GF15" s="6">
        <v>0.28360000000000002</v>
      </c>
      <c r="GG15" s="7">
        <f t="shared" si="103"/>
        <v>31559536.768338919</v>
      </c>
      <c r="GH15" s="12">
        <f t="shared" si="104"/>
        <v>3254468.9713052381</v>
      </c>
      <c r="GI15" s="12">
        <f t="shared" si="105"/>
        <v>569576.84803250735</v>
      </c>
      <c r="GK15" s="5">
        <f t="shared" si="106"/>
        <v>37</v>
      </c>
      <c r="GL15" s="6">
        <v>0.28360000000000002</v>
      </c>
      <c r="GM15" s="7">
        <f t="shared" si="107"/>
        <v>35054467.1424402</v>
      </c>
      <c r="GN15" s="12">
        <f t="shared" si="108"/>
        <v>8975395.9414527249</v>
      </c>
      <c r="GO15" s="12">
        <f t="shared" si="109"/>
        <v>1625154.2458656833</v>
      </c>
      <c r="GQ15" s="5">
        <f t="shared" si="110"/>
        <v>36</v>
      </c>
      <c r="GR15" s="6">
        <v>0.28360000000000002</v>
      </c>
      <c r="GS15" s="7">
        <f t="shared" si="111"/>
        <v>28315401.569014717</v>
      </c>
      <c r="GT15" s="12">
        <f t="shared" si="112"/>
        <v>4250856.0188579718</v>
      </c>
      <c r="GU15" s="12">
        <f t="shared" si="113"/>
        <v>797766.59462331783</v>
      </c>
      <c r="GW15" s="5">
        <f t="shared" si="114"/>
        <v>35</v>
      </c>
      <c r="GX15" s="6">
        <v>0.28360000000000002</v>
      </c>
      <c r="GY15" s="7">
        <f t="shared" si="115"/>
        <v>25553110.341137715</v>
      </c>
      <c r="GZ15" s="12">
        <f t="shared" si="116"/>
        <v>3441297.2910636105</v>
      </c>
      <c r="HA15" s="12">
        <f t="shared" si="117"/>
        <v>674244.26836469199</v>
      </c>
      <c r="HC15" s="5">
        <f t="shared" si="118"/>
        <v>34</v>
      </c>
      <c r="HD15" s="6">
        <v>0.28360000000000002</v>
      </c>
      <c r="HE15" s="7">
        <f t="shared" si="119"/>
        <v>27847766.282844063</v>
      </c>
      <c r="HF15" s="12">
        <f t="shared" si="120"/>
        <v>8068036.3546291189</v>
      </c>
      <c r="HG15" s="12">
        <f t="shared" si="121"/>
        <v>1678435.7413592772</v>
      </c>
      <c r="HI15" s="5">
        <f t="shared" si="122"/>
        <v>33</v>
      </c>
      <c r="HJ15" s="6">
        <v>0.28360000000000002</v>
      </c>
      <c r="HK15" s="7">
        <f t="shared" si="123"/>
        <v>26890465.703789167</v>
      </c>
      <c r="HL15" s="12">
        <f t="shared" si="124"/>
        <v>9405313.3149204999</v>
      </c>
      <c r="HM15" s="12">
        <f t="shared" si="125"/>
        <v>2060162.1900596363</v>
      </c>
      <c r="HO15" s="5">
        <f t="shared" si="126"/>
        <v>32</v>
      </c>
      <c r="HP15" s="6">
        <v>0.28360000000000002</v>
      </c>
      <c r="HQ15" s="7">
        <f t="shared" si="127"/>
        <v>23542694.540176127</v>
      </c>
      <c r="HR15" s="12">
        <f t="shared" si="128"/>
        <v>7676793.409262429</v>
      </c>
      <c r="HS15" s="12">
        <f t="shared" si="129"/>
        <v>1736467.854269047</v>
      </c>
      <c r="HU15" s="5">
        <f t="shared" si="130"/>
        <v>31</v>
      </c>
      <c r="HV15" s="6">
        <v>0.28360000000000002</v>
      </c>
      <c r="HW15" s="7">
        <f t="shared" si="131"/>
        <v>19823757.612138879</v>
      </c>
      <c r="HX15" s="12">
        <f t="shared" si="132"/>
        <v>5405509.1719855703</v>
      </c>
      <c r="HY15" s="12">
        <f t="shared" si="133"/>
        <v>1267334.5664644211</v>
      </c>
      <c r="IA15" s="5">
        <f t="shared" si="134"/>
        <v>30</v>
      </c>
      <c r="IB15" s="6">
        <v>0.28360000000000002</v>
      </c>
      <c r="IC15" s="7">
        <f t="shared" si="135"/>
        <v>23134271.924540639</v>
      </c>
      <c r="ID15" s="12">
        <f t="shared" si="136"/>
        <v>10893002.571440864</v>
      </c>
      <c r="IE15" s="12">
        <f t="shared" si="137"/>
        <v>2793692.459158747</v>
      </c>
      <c r="IG15" s="5">
        <f t="shared" si="138"/>
        <v>29</v>
      </c>
      <c r="IH15" s="6">
        <v>0.28360000000000002</v>
      </c>
      <c r="II15" s="7">
        <f t="shared" si="139"/>
        <v>31220339.979137149</v>
      </c>
      <c r="IJ15" s="12">
        <f t="shared" si="140"/>
        <v>21245388.571044885</v>
      </c>
      <c r="IK15" s="12">
        <f t="shared" si="141"/>
        <v>6091825.7817910761</v>
      </c>
      <c r="IM15" s="5">
        <f t="shared" si="142"/>
        <v>28</v>
      </c>
      <c r="IN15" s="6">
        <v>0.28360000000000002</v>
      </c>
      <c r="IO15" s="7">
        <f t="shared" si="143"/>
        <v>22788569.327837352</v>
      </c>
      <c r="IP15" s="12">
        <f t="shared" si="144"/>
        <v>14242450.639278805</v>
      </c>
      <c r="IQ15" s="12">
        <f t="shared" si="145"/>
        <v>4358174.2187336357</v>
      </c>
      <c r="IS15" s="5">
        <f t="shared" si="146"/>
        <v>27</v>
      </c>
      <c r="IT15" s="6">
        <v>0.28360000000000002</v>
      </c>
      <c r="IU15" s="7">
        <f t="shared" si="147"/>
        <v>18403108.558376279</v>
      </c>
      <c r="IV15" s="12">
        <f t="shared" si="148"/>
        <v>10937978.860030351</v>
      </c>
      <c r="IW15" s="12">
        <f t="shared" si="149"/>
        <v>3521583.7276377301</v>
      </c>
      <c r="IY15" s="5">
        <f t="shared" si="150"/>
        <v>26</v>
      </c>
      <c r="IZ15" s="6">
        <v>0.28360000000000002</v>
      </c>
      <c r="JA15" s="7">
        <f t="shared" si="151"/>
        <v>19784034.141449451</v>
      </c>
      <c r="JB15" s="12">
        <f t="shared" si="152"/>
        <v>13508471.816383824</v>
      </c>
      <c r="JC15" s="12">
        <f t="shared" si="153"/>
        <v>4646557.4492239356</v>
      </c>
      <c r="JE15" s="5">
        <f t="shared" si="154"/>
        <v>25</v>
      </c>
      <c r="JF15" s="6">
        <v>0.28360000000000002</v>
      </c>
      <c r="JG15" s="7">
        <f t="shared" si="155"/>
        <v>18574813.76532669</v>
      </c>
      <c r="JH15" s="12">
        <f t="shared" si="156"/>
        <v>13444047.432643782</v>
      </c>
      <c r="JI15" s="12">
        <f t="shared" si="157"/>
        <v>5053541.2198655494</v>
      </c>
      <c r="JK15" s="5">
        <f t="shared" si="158"/>
        <v>24</v>
      </c>
      <c r="JL15" s="6">
        <v>0.28360000000000002</v>
      </c>
      <c r="JM15" s="7">
        <f t="shared" si="159"/>
        <v>15672303.210704256</v>
      </c>
      <c r="JN15" s="12">
        <f t="shared" si="160"/>
        <v>11639677.259292502</v>
      </c>
      <c r="JO15" s="12">
        <f t="shared" si="161"/>
        <v>4983857.4065655293</v>
      </c>
      <c r="JQ15" s="5">
        <f t="shared" si="162"/>
        <v>23</v>
      </c>
      <c r="JR15" s="6">
        <v>0.28360000000000002</v>
      </c>
      <c r="JS15" s="7">
        <f t="shared" si="163"/>
        <v>11896389.259681387</v>
      </c>
      <c r="JT15" s="12">
        <f t="shared" si="164"/>
        <v>8683086.4265706763</v>
      </c>
      <c r="JU15" s="12">
        <f t="shared" si="165"/>
        <v>4157559.2686386839</v>
      </c>
      <c r="JW15" s="5">
        <f t="shared" si="166"/>
        <v>22</v>
      </c>
      <c r="JX15" s="6">
        <v>0.28360000000000002</v>
      </c>
      <c r="JY15" s="7">
        <f t="shared" si="167"/>
        <v>12483094.711103234</v>
      </c>
      <c r="JZ15" s="12">
        <f t="shared" si="168"/>
        <v>9859840.0382690355</v>
      </c>
      <c r="KA15" s="12">
        <f t="shared" si="169"/>
        <v>5117132.1717598792</v>
      </c>
      <c r="KC15" s="5">
        <f t="shared" si="170"/>
        <v>21</v>
      </c>
      <c r="KD15" s="6">
        <v>0.28360000000000002</v>
      </c>
      <c r="KE15" s="7">
        <f t="shared" si="171"/>
        <v>10366296.886815513</v>
      </c>
      <c r="KF15" s="12">
        <f t="shared" si="172"/>
        <v>8129250.2010513181</v>
      </c>
      <c r="KG15" s="12">
        <f t="shared" si="173"/>
        <v>4375567.8022169452</v>
      </c>
      <c r="KI15" s="5">
        <f t="shared" si="174"/>
        <v>20</v>
      </c>
      <c r="KJ15" s="6">
        <v>0.28360000000000002</v>
      </c>
      <c r="KK15" s="7">
        <f t="shared" si="175"/>
        <v>8473350.406094091</v>
      </c>
      <c r="KL15" s="12">
        <f t="shared" si="176"/>
        <v>6579704.8616239354</v>
      </c>
      <c r="KM15" s="12">
        <f t="shared" si="177"/>
        <v>3689994.0858529396</v>
      </c>
      <c r="KO15" s="5">
        <f t="shared" si="178"/>
        <v>19</v>
      </c>
      <c r="KP15" s="6">
        <v>0.28360000000000002</v>
      </c>
      <c r="KQ15" s="7">
        <f t="shared" si="179"/>
        <v>7982430.9054112909</v>
      </c>
      <c r="KR15" s="12">
        <f t="shared" si="180"/>
        <v>6382136.7977734627</v>
      </c>
      <c r="KS15" s="12">
        <f t="shared" si="181"/>
        <v>3705643.5452124397</v>
      </c>
      <c r="KU15" s="5">
        <f t="shared" si="182"/>
        <v>18</v>
      </c>
      <c r="KV15" s="6">
        <v>0.28360000000000002</v>
      </c>
      <c r="KW15" s="7">
        <f t="shared" si="183"/>
        <v>6082315.5329254</v>
      </c>
      <c r="KX15" s="12">
        <f t="shared" si="184"/>
        <v>4716380.6844253596</v>
      </c>
      <c r="KY15" s="12">
        <f t="shared" si="185"/>
        <v>2844883.4508146364</v>
      </c>
      <c r="LA15" s="5">
        <f t="shared" si="186"/>
        <v>17</v>
      </c>
      <c r="LB15" s="6">
        <v>0.28360000000000002</v>
      </c>
      <c r="LC15" s="7">
        <f t="shared" si="187"/>
        <v>5133188.9044859465</v>
      </c>
      <c r="LD15" s="12">
        <f t="shared" si="188"/>
        <v>3955905.0704512014</v>
      </c>
      <c r="LE15" s="12">
        <f t="shared" si="189"/>
        <v>2421005.1944643571</v>
      </c>
      <c r="LG15" s="5">
        <f t="shared" si="190"/>
        <v>16</v>
      </c>
      <c r="LH15" s="6">
        <v>0.28360000000000002</v>
      </c>
      <c r="LI15" s="7">
        <f t="shared" si="191"/>
        <v>4851326.8164501907</v>
      </c>
      <c r="LJ15" s="12">
        <f t="shared" si="192"/>
        <v>3862129.4391208855</v>
      </c>
      <c r="LK15" s="12">
        <f t="shared" si="193"/>
        <v>2459264.5905684452</v>
      </c>
      <c r="LM15" s="5">
        <f t="shared" si="194"/>
        <v>15</v>
      </c>
      <c r="LN15" s="6">
        <v>0.28360000000000002</v>
      </c>
      <c r="LO15" s="7">
        <f t="shared" si="195"/>
        <v>4162799.7395316549</v>
      </c>
      <c r="LP15" s="12">
        <f t="shared" si="196"/>
        <v>3343447.7968673874</v>
      </c>
      <c r="LQ15" s="12">
        <f t="shared" si="197"/>
        <v>2228351.8337954907</v>
      </c>
      <c r="LS15" s="5">
        <f t="shared" si="198"/>
        <v>14</v>
      </c>
      <c r="LT15" s="6">
        <v>0.28360000000000002</v>
      </c>
      <c r="LU15" s="7">
        <f t="shared" si="199"/>
        <v>3166108.7157983389</v>
      </c>
      <c r="LV15" s="12">
        <f t="shared" si="200"/>
        <v>2491574.7055647108</v>
      </c>
      <c r="LW15" s="12">
        <f t="shared" si="201"/>
        <v>1746981.9344465833</v>
      </c>
      <c r="LY15" s="5">
        <f t="shared" si="202"/>
        <v>13</v>
      </c>
      <c r="LZ15" s="6">
        <v>0.28360000000000002</v>
      </c>
      <c r="MA15" s="7">
        <f t="shared" si="203"/>
        <v>3266049.8409308218</v>
      </c>
      <c r="MB15" s="12">
        <f t="shared" si="204"/>
        <v>2730551.3255492863</v>
      </c>
      <c r="MC15" s="12">
        <f t="shared" si="205"/>
        <v>2022741.9285576993</v>
      </c>
      <c r="ME15" s="5">
        <f t="shared" si="206"/>
        <v>12</v>
      </c>
      <c r="MF15" s="6">
        <v>0.28360000000000002</v>
      </c>
      <c r="MG15" s="7">
        <f t="shared" si="207"/>
        <v>2507908.9617836303</v>
      </c>
      <c r="MH15" s="12">
        <f t="shared" si="208"/>
        <v>2063908.5928177333</v>
      </c>
      <c r="MI15" s="12">
        <f t="shared" si="209"/>
        <v>1568661.40158574</v>
      </c>
      <c r="MK15" s="5">
        <f t="shared" si="210"/>
        <v>11</v>
      </c>
      <c r="ML15" s="6">
        <v>0.28360000000000002</v>
      </c>
      <c r="MM15" s="7">
        <f t="shared" si="211"/>
        <v>2333155.6068319194</v>
      </c>
      <c r="MN15" s="12">
        <f t="shared" si="212"/>
        <v>1970427.3741164587</v>
      </c>
      <c r="MO15" s="12">
        <f t="shared" si="213"/>
        <v>1546411.3569015246</v>
      </c>
      <c r="MQ15" s="5">
        <f t="shared" si="214"/>
        <v>10</v>
      </c>
      <c r="MR15" s="6">
        <v>0.28360000000000002</v>
      </c>
      <c r="MS15" s="7">
        <f t="shared" si="215"/>
        <v>2121629.177804783</v>
      </c>
      <c r="MT15" s="12">
        <f t="shared" si="216"/>
        <v>1823949.3200433396</v>
      </c>
      <c r="MU15" s="12">
        <f t="shared" si="217"/>
        <v>1467591.5827756536</v>
      </c>
      <c r="MW15" s="5">
        <f t="shared" si="218"/>
        <v>9</v>
      </c>
      <c r="MX15" s="6">
        <v>0.28360000000000002</v>
      </c>
      <c r="MY15" s="7">
        <f t="shared" si="219"/>
        <v>2093781.8788165224</v>
      </c>
      <c r="MZ15" s="12">
        <f t="shared" si="220"/>
        <v>1853928.7384933599</v>
      </c>
      <c r="NA15" s="12">
        <f t="shared" si="221"/>
        <v>1533546.9972237316</v>
      </c>
      <c r="NC15" s="5">
        <f t="shared" si="222"/>
        <v>8</v>
      </c>
      <c r="ND15" s="6">
        <v>0.28360000000000002</v>
      </c>
      <c r="NE15" s="7">
        <f t="shared" si="223"/>
        <v>1526080.0866009642</v>
      </c>
      <c r="NF15" s="12">
        <f t="shared" si="224"/>
        <v>1330623.1231631059</v>
      </c>
      <c r="NG15" s="12">
        <f t="shared" si="225"/>
        <v>1130700.1112624302</v>
      </c>
      <c r="NI15" s="5">
        <f t="shared" si="226"/>
        <v>7</v>
      </c>
      <c r="NJ15" s="6">
        <v>0.28360000000000002</v>
      </c>
      <c r="NK15" s="7">
        <f t="shared" si="227"/>
        <v>1243951.8149665508</v>
      </c>
      <c r="NL15" s="12">
        <f t="shared" si="228"/>
        <v>1089772.4678029495</v>
      </c>
      <c r="NM15" s="12">
        <f t="shared" si="229"/>
        <v>954225.64461997396</v>
      </c>
      <c r="NO15" s="5">
        <f t="shared" si="230"/>
        <v>6</v>
      </c>
      <c r="NP15" s="6">
        <v>0.28360000000000002</v>
      </c>
      <c r="NQ15" s="7">
        <f t="shared" si="231"/>
        <v>934599.41019275028</v>
      </c>
      <c r="NR15" s="12">
        <f t="shared" si="232"/>
        <v>816920.71251016471</v>
      </c>
      <c r="NS15" s="12">
        <f t="shared" si="233"/>
        <v>726551.38768102706</v>
      </c>
      <c r="NU15" s="5">
        <f t="shared" si="234"/>
        <v>5</v>
      </c>
      <c r="NV15" s="6">
        <v>0.28360000000000002</v>
      </c>
      <c r="NW15" s="7">
        <f t="shared" si="235"/>
        <v>728221.45098391036</v>
      </c>
      <c r="NX15" s="12">
        <f t="shared" si="236"/>
        <v>649270.08171744354</v>
      </c>
      <c r="NY15" s="12">
        <f t="shared" si="237"/>
        <v>587094.52078247652</v>
      </c>
      <c r="OA15" s="5">
        <f t="shared" si="238"/>
        <v>4</v>
      </c>
      <c r="OB15" s="6">
        <v>0.28360000000000002</v>
      </c>
      <c r="OC15" s="7">
        <f t="shared" si="239"/>
        <v>602383.53129614552</v>
      </c>
      <c r="OD15" s="12">
        <f t="shared" si="240"/>
        <v>554588.35181945632</v>
      </c>
      <c r="OE15" s="12">
        <f t="shared" si="241"/>
        <v>515214.71539418952</v>
      </c>
      <c r="OG15" s="5">
        <f t="shared" si="242"/>
        <v>3</v>
      </c>
      <c r="OH15" s="6">
        <v>0.28360000000000002</v>
      </c>
      <c r="OI15" s="7">
        <f t="shared" si="243"/>
        <v>662178.22501500009</v>
      </c>
      <c r="OJ15" s="12">
        <f t="shared" si="244"/>
        <v>625465.20621780981</v>
      </c>
      <c r="OK15" s="12">
        <f t="shared" si="245"/>
        <v>602746.0517817199</v>
      </c>
      <c r="OM15" s="5">
        <f t="shared" si="246"/>
        <v>2</v>
      </c>
      <c r="ON15" s="6">
        <v>0.28360000000000002</v>
      </c>
      <c r="OO15" s="7">
        <f t="shared" si="247"/>
        <v>751194.81</v>
      </c>
      <c r="OP15" s="12">
        <f>(OP16)*(1+ON15)-(((VLOOKUP((OM$91+OM16),$A$138:$E$227,5,FALSE))/(VLOOKUP(OM$91,$A$138:$E$227,5,FALSE)))*(IF(OM15&lt;=$D$125,$B$125,$C$125)))</f>
        <v>725789.49571428576</v>
      </c>
      <c r="OQ15" s="12">
        <f t="shared" si="249"/>
        <v>707415.07810126583</v>
      </c>
      <c r="OS15" s="5">
        <f t="shared" si="250"/>
        <v>1</v>
      </c>
      <c r="OT15" s="6">
        <v>0.28360000000000002</v>
      </c>
      <c r="OU15" s="7">
        <f>(OU16+$B$124)*(1+OT15)</f>
        <v>962700</v>
      </c>
      <c r="OV15" s="12">
        <f>($B$124)*(1+OT15)-$B$125</f>
        <v>951700</v>
      </c>
      <c r="OW15" s="12">
        <f>OV15</f>
        <v>951700</v>
      </c>
      <c r="OY15" s="5"/>
      <c r="OZ15" s="6"/>
      <c r="PA15" s="7"/>
      <c r="PE15" s="5"/>
      <c r="PF15" s="6"/>
      <c r="PG15" s="7"/>
      <c r="PK15" s="5"/>
      <c r="PL15" s="6"/>
      <c r="PM15" s="7"/>
      <c r="PQ15" s="5"/>
      <c r="PR15" s="6"/>
      <c r="PS15" s="7"/>
      <c r="PW15" s="5"/>
      <c r="PX15" s="6"/>
      <c r="PY15" s="7"/>
      <c r="QC15" s="5"/>
      <c r="QD15" s="6"/>
      <c r="QE15" s="7"/>
      <c r="QI15" s="5"/>
      <c r="QJ15" s="6"/>
      <c r="QK15" s="7"/>
      <c r="QO15" s="5"/>
      <c r="QP15" s="6"/>
      <c r="QQ15" s="7"/>
    </row>
    <row r="16" spans="3:461">
      <c r="C16">
        <v>75</v>
      </c>
      <c r="D16" s="6">
        <v>-0.21970000000000001</v>
      </c>
      <c r="E16" s="12">
        <f t="shared" si="286"/>
        <v>171286150.63296449</v>
      </c>
      <c r="F16" s="12">
        <f t="shared" si="0"/>
        <v>16732074.567759944</v>
      </c>
      <c r="G16">
        <v>74</v>
      </c>
      <c r="H16" s="6">
        <v>-0.21970000000000001</v>
      </c>
      <c r="I16" s="12">
        <f t="shared" si="1"/>
        <v>-20977177.456680682</v>
      </c>
      <c r="J16" s="12">
        <f t="shared" si="2"/>
        <v>-2025464.339408468</v>
      </c>
      <c r="K16">
        <v>73</v>
      </c>
      <c r="L16" s="6">
        <v>-0.21970000000000001</v>
      </c>
      <c r="M16" s="12">
        <f t="shared" si="3"/>
        <v>51972444.402310669</v>
      </c>
      <c r="N16" s="12">
        <f t="shared" si="4"/>
        <v>5018231.5035545593</v>
      </c>
      <c r="O16">
        <v>72</v>
      </c>
      <c r="P16" s="6">
        <v>-0.21970000000000001</v>
      </c>
      <c r="Q16" s="12">
        <f t="shared" si="5"/>
        <v>233205562.79991582</v>
      </c>
      <c r="R16" s="12">
        <f t="shared" si="6"/>
        <v>20937145.389715761</v>
      </c>
      <c r="S16">
        <v>71</v>
      </c>
      <c r="T16" s="6">
        <v>-0.21970000000000001</v>
      </c>
      <c r="U16" s="12">
        <f t="shared" si="7"/>
        <v>794960595.18770576</v>
      </c>
      <c r="V16" s="12">
        <f t="shared" si="8"/>
        <v>64189364.828820959</v>
      </c>
      <c r="W16">
        <v>70</v>
      </c>
      <c r="X16" s="6">
        <v>-0.21970000000000001</v>
      </c>
      <c r="Y16" s="12">
        <f t="shared" si="9"/>
        <v>900034652.13051331</v>
      </c>
      <c r="Z16" s="12">
        <f t="shared" si="10"/>
        <v>65558707.015717797</v>
      </c>
      <c r="AA16">
        <v>69</v>
      </c>
      <c r="AB16" s="6">
        <v>-0.21970000000000001</v>
      </c>
      <c r="AC16" s="12">
        <f t="shared" si="11"/>
        <v>463966499.76529819</v>
      </c>
      <c r="AD16" s="12">
        <f t="shared" si="12"/>
        <v>34581354.019773781</v>
      </c>
      <c r="AE16">
        <v>68</v>
      </c>
      <c r="AF16" s="6">
        <v>-0.21970000000000001</v>
      </c>
      <c r="AG16" s="12">
        <f t="shared" si="13"/>
        <v>520381101.49957192</v>
      </c>
      <c r="AH16" s="12">
        <f t="shared" si="14"/>
        <v>39961507.512107156</v>
      </c>
      <c r="AI16">
        <v>67</v>
      </c>
      <c r="AJ16" s="6">
        <v>-0.21970000000000001</v>
      </c>
      <c r="AK16" s="12">
        <f t="shared" si="15"/>
        <v>240470172.76287946</v>
      </c>
      <c r="AL16" s="12">
        <f t="shared" si="16"/>
        <v>18737935.539964635</v>
      </c>
      <c r="AM16">
        <v>66</v>
      </c>
      <c r="AN16" s="6">
        <v>-0.21970000000000001</v>
      </c>
      <c r="AO16" s="12">
        <f t="shared" si="17"/>
        <v>112360308.0857399</v>
      </c>
      <c r="AP16" s="12">
        <f t="shared" si="18"/>
        <v>8945682.3490058295</v>
      </c>
      <c r="AQ16">
        <v>65</v>
      </c>
      <c r="AR16" s="6">
        <v>-0.21970000000000001</v>
      </c>
      <c r="AS16" s="12">
        <f t="shared" si="19"/>
        <v>422731374.3429547</v>
      </c>
      <c r="AT16" s="12">
        <f t="shared" si="20"/>
        <v>33894892.804460511</v>
      </c>
      <c r="AU16">
        <v>64</v>
      </c>
      <c r="AV16" s="6">
        <v>-0.21970000000000001</v>
      </c>
      <c r="AW16" s="12">
        <f t="shared" si="21"/>
        <v>268140948.55291682</v>
      </c>
      <c r="AX16" s="12">
        <f t="shared" si="22"/>
        <v>21196912.929084335</v>
      </c>
      <c r="AY16">
        <v>63</v>
      </c>
      <c r="AZ16" s="6">
        <v>-0.21970000000000001</v>
      </c>
      <c r="BA16" s="12">
        <f t="shared" si="23"/>
        <v>297712400.6878767</v>
      </c>
      <c r="BB16" s="12">
        <f t="shared" si="24"/>
        <v>23366473.00712302</v>
      </c>
      <c r="BC16">
        <v>62</v>
      </c>
      <c r="BD16" s="6">
        <v>-0.21970000000000001</v>
      </c>
      <c r="BE16" s="12">
        <f t="shared" si="25"/>
        <v>398988356.25257802</v>
      </c>
      <c r="BF16" s="12">
        <f t="shared" si="26"/>
        <v>31765871.389956802</v>
      </c>
      <c r="BG16">
        <v>61</v>
      </c>
      <c r="BH16" s="6">
        <v>-0.21970000000000001</v>
      </c>
      <c r="BI16" s="12">
        <f t="shared" si="27"/>
        <v>548097062.13975</v>
      </c>
      <c r="BJ16" s="12">
        <f t="shared" si="28"/>
        <v>48589067.620519899</v>
      </c>
      <c r="BK16">
        <v>60</v>
      </c>
      <c r="BL16" s="6">
        <v>-0.21970000000000001</v>
      </c>
      <c r="BM16" s="12">
        <f t="shared" si="29"/>
        <v>457311822.13698584</v>
      </c>
      <c r="BN16" s="12">
        <f t="shared" si="30"/>
        <v>43639580.994438507</v>
      </c>
      <c r="BO16">
        <v>59</v>
      </c>
      <c r="BP16" s="6">
        <v>-0.21970000000000001</v>
      </c>
      <c r="BQ16" s="12">
        <f t="shared" si="31"/>
        <v>349170694.69354862</v>
      </c>
      <c r="BR16" s="12">
        <f t="shared" si="32"/>
        <v>34305872.883499406</v>
      </c>
      <c r="BS16">
        <v>58</v>
      </c>
      <c r="BT16" s="6">
        <v>-0.21970000000000001</v>
      </c>
      <c r="BU16" s="12">
        <f t="shared" si="33"/>
        <v>286074762.99257344</v>
      </c>
      <c r="BV16" s="12">
        <f t="shared" si="34"/>
        <v>28752855.907779828</v>
      </c>
      <c r="BW16">
        <v>57</v>
      </c>
      <c r="BX16" s="6">
        <v>-0.21970000000000001</v>
      </c>
      <c r="BY16" s="12">
        <f t="shared" si="35"/>
        <v>186495860.3324613</v>
      </c>
      <c r="BZ16" s="12">
        <f t="shared" si="36"/>
        <v>19165582.484758869</v>
      </c>
      <c r="CA16">
        <v>56</v>
      </c>
      <c r="CB16" s="6">
        <v>-0.21970000000000001</v>
      </c>
      <c r="CC16" s="12">
        <f t="shared" si="37"/>
        <v>248036940.02089405</v>
      </c>
      <c r="CD16" s="12">
        <f t="shared" si="38"/>
        <v>30111768.551379006</v>
      </c>
      <c r="CE16">
        <v>55</v>
      </c>
      <c r="CF16" s="6">
        <v>-0.21970000000000001</v>
      </c>
      <c r="CG16" s="12">
        <f t="shared" si="39"/>
        <v>249498163.6505993</v>
      </c>
      <c r="CH16" s="12">
        <f t="shared" si="40"/>
        <v>33388517.665269356</v>
      </c>
      <c r="CI16">
        <v>54</v>
      </c>
      <c r="CJ16" s="6">
        <v>-0.21970000000000001</v>
      </c>
      <c r="CK16" s="12">
        <f t="shared" si="284"/>
        <v>240959615.66812894</v>
      </c>
      <c r="CL16" s="12">
        <f t="shared" si="285"/>
        <v>32654041.648984157</v>
      </c>
      <c r="CM16" s="5">
        <v>53</v>
      </c>
      <c r="CN16" s="6">
        <v>-0.21970000000000001</v>
      </c>
      <c r="CO16" s="7">
        <f t="shared" si="41"/>
        <v>270542300.44961083</v>
      </c>
      <c r="CP16" s="12">
        <f t="shared" si="42"/>
        <v>197928170.43450105</v>
      </c>
      <c r="CQ16" s="12">
        <f t="shared" si="43"/>
        <v>26263760.616661631</v>
      </c>
      <c r="CR16" s="9"/>
      <c r="CS16" s="5">
        <v>52</v>
      </c>
      <c r="CT16" s="6">
        <v>-0.21970000000000001</v>
      </c>
      <c r="CU16" s="7">
        <f t="shared" si="44"/>
        <v>206820809.150379</v>
      </c>
      <c r="CV16" s="12">
        <f t="shared" si="45"/>
        <v>144964433.50785184</v>
      </c>
      <c r="CW16" s="12">
        <f t="shared" si="46"/>
        <v>20791059.351210821</v>
      </c>
      <c r="CY16" s="5">
        <v>51</v>
      </c>
      <c r="CZ16" s="6">
        <v>-0.21970000000000001</v>
      </c>
      <c r="DA16" s="7">
        <f t="shared" si="47"/>
        <v>167222517.10088849</v>
      </c>
      <c r="DB16" s="12">
        <f t="shared" si="48"/>
        <v>112092235.65899974</v>
      </c>
      <c r="DC16" s="12">
        <f t="shared" si="49"/>
        <v>16772694.776756033</v>
      </c>
      <c r="DE16" s="5">
        <f t="shared" si="50"/>
        <v>50</v>
      </c>
      <c r="DF16" s="6">
        <v>-0.21970000000000001</v>
      </c>
      <c r="DG16" s="7">
        <f t="shared" si="51"/>
        <v>141534081.33803514</v>
      </c>
      <c r="DH16" s="12">
        <f t="shared" si="52"/>
        <v>90361540.433222786</v>
      </c>
      <c r="DI16" s="12">
        <f t="shared" si="53"/>
        <v>13572089.076926744</v>
      </c>
      <c r="DK16" s="5">
        <f t="shared" si="54"/>
        <v>49</v>
      </c>
      <c r="DL16" s="6">
        <v>-0.21970000000000001</v>
      </c>
      <c r="DM16" s="7">
        <f t="shared" si="55"/>
        <v>143267619.53440142</v>
      </c>
      <c r="DN16" s="12">
        <f t="shared" si="56"/>
        <v>96657106.697767407</v>
      </c>
      <c r="DO16" s="12">
        <f t="shared" si="57"/>
        <v>14681401.299660888</v>
      </c>
      <c r="DQ16" s="5">
        <f t="shared" si="58"/>
        <v>48</v>
      </c>
      <c r="DR16" s="6">
        <v>-0.21970000000000001</v>
      </c>
      <c r="DS16" s="7">
        <f t="shared" si="59"/>
        <v>93909032.206608221</v>
      </c>
      <c r="DT16" s="12">
        <f t="shared" si="60"/>
        <v>49727013.24412743</v>
      </c>
      <c r="DU16" s="12">
        <f t="shared" si="61"/>
        <v>7496957.9538012557</v>
      </c>
      <c r="DW16" s="5">
        <f t="shared" si="62"/>
        <v>47</v>
      </c>
      <c r="DX16" s="6">
        <v>-0.21970000000000001</v>
      </c>
      <c r="DY16" s="7">
        <f t="shared" si="63"/>
        <v>70821291.256868899</v>
      </c>
      <c r="DZ16" s="12">
        <f t="shared" si="64"/>
        <v>29092017.241462573</v>
      </c>
      <c r="EA16" s="12">
        <f t="shared" si="65"/>
        <v>4402405.7711530039</v>
      </c>
      <c r="EC16" s="5">
        <f t="shared" si="66"/>
        <v>46</v>
      </c>
      <c r="ED16" s="6">
        <v>-0.21970000000000001</v>
      </c>
      <c r="EE16" s="7">
        <f t="shared" si="67"/>
        <v>65917061.854866795</v>
      </c>
      <c r="EF16" s="12">
        <f t="shared" si="68"/>
        <v>27561244.114508517</v>
      </c>
      <c r="EG16" s="12">
        <f t="shared" si="69"/>
        <v>4295258.8230402889</v>
      </c>
      <c r="EI16" s="5">
        <f t="shared" si="70"/>
        <v>45</v>
      </c>
      <c r="EJ16" s="6">
        <v>-0.21970000000000001</v>
      </c>
      <c r="EK16" s="7">
        <f t="shared" si="71"/>
        <v>65917061.854866795</v>
      </c>
      <c r="EL16" s="12">
        <f t="shared" si="72"/>
        <v>38594245.516843796</v>
      </c>
      <c r="EM16" s="12">
        <f t="shared" si="73"/>
        <v>6232611.0772542777</v>
      </c>
      <c r="EO16" s="5">
        <f t="shared" si="74"/>
        <v>44</v>
      </c>
      <c r="EP16" s="6">
        <v>-0.21970000000000001</v>
      </c>
      <c r="EQ16" s="7">
        <f t="shared" si="75"/>
        <v>73617446.788995788</v>
      </c>
      <c r="ER16" s="12">
        <f t="shared" si="76"/>
        <v>18457409.521128073</v>
      </c>
      <c r="ES16" s="12">
        <f t="shared" si="77"/>
        <v>3022387.7815511809</v>
      </c>
      <c r="EU16" s="5">
        <f t="shared" si="78"/>
        <v>43</v>
      </c>
      <c r="EV16" s="6">
        <v>-0.21970000000000001</v>
      </c>
      <c r="EW16" s="7">
        <f t="shared" si="79"/>
        <v>45710179.259284481</v>
      </c>
      <c r="EX16" s="12">
        <f t="shared" si="80"/>
        <v>14789450.42717793</v>
      </c>
      <c r="EY16" s="12">
        <f t="shared" si="81"/>
        <v>2446814.7798775458</v>
      </c>
      <c r="FA16" s="5">
        <f t="shared" si="82"/>
        <v>42</v>
      </c>
      <c r="FB16" s="6">
        <v>-0.21970000000000001</v>
      </c>
      <c r="FC16" s="7">
        <f t="shared" si="83"/>
        <v>45555291.26896999</v>
      </c>
      <c r="FD16" s="12">
        <f t="shared" si="84"/>
        <v>16536242.162272045</v>
      </c>
      <c r="FE16" s="12">
        <f t="shared" si="85"/>
        <v>2782495.8579091304</v>
      </c>
      <c r="FG16" s="5">
        <f t="shared" si="86"/>
        <v>41</v>
      </c>
      <c r="FH16" s="6">
        <v>-0.21970000000000001</v>
      </c>
      <c r="FI16" s="7">
        <f t="shared" si="87"/>
        <v>35972276.744290888</v>
      </c>
      <c r="FJ16" s="12">
        <f t="shared" si="88"/>
        <v>8318542.6558088008</v>
      </c>
      <c r="FK16" s="12">
        <f t="shared" si="89"/>
        <v>1409126.3674436139</v>
      </c>
      <c r="FM16" s="5">
        <f t="shared" si="90"/>
        <v>40</v>
      </c>
      <c r="FN16" s="6">
        <v>-0.21970000000000001</v>
      </c>
      <c r="FO16" s="7">
        <f t="shared" si="91"/>
        <v>39447611.299803585</v>
      </c>
      <c r="FP16" s="12">
        <f t="shared" si="92"/>
        <v>13452396.006647535</v>
      </c>
      <c r="FQ16" s="12">
        <f t="shared" si="93"/>
        <v>2309163.4026091755</v>
      </c>
      <c r="FS16" s="5">
        <f t="shared" si="94"/>
        <v>39</v>
      </c>
      <c r="FT16" s="6">
        <v>-0.21970000000000001</v>
      </c>
      <c r="FU16" s="7">
        <f t="shared" si="95"/>
        <v>32173241.415711276</v>
      </c>
      <c r="FV16" s="12">
        <f t="shared" si="96"/>
        <v>7657907.3326882441</v>
      </c>
      <c r="FW16" s="12">
        <f t="shared" si="97"/>
        <v>1336134.0292493887</v>
      </c>
      <c r="FY16" s="5">
        <f t="shared" si="98"/>
        <v>38</v>
      </c>
      <c r="FZ16" s="6">
        <v>-0.21970000000000001</v>
      </c>
      <c r="GA16" s="7">
        <f t="shared" si="99"/>
        <v>27635493.399511486</v>
      </c>
      <c r="GB16" s="12">
        <f t="shared" si="100"/>
        <v>4308503.100730327</v>
      </c>
      <c r="GC16" s="12">
        <f t="shared" si="101"/>
        <v>759036.11938332126</v>
      </c>
      <c r="GE16" s="5">
        <f t="shared" si="102"/>
        <v>37</v>
      </c>
      <c r="GF16" s="6">
        <v>-0.21970000000000001</v>
      </c>
      <c r="GG16" s="7">
        <f t="shared" si="103"/>
        <v>24586737.89992125</v>
      </c>
      <c r="GH16" s="12">
        <f t="shared" si="104"/>
        <v>2668965.4609261923</v>
      </c>
      <c r="GI16" s="12">
        <f t="shared" si="105"/>
        <v>479238.29281452805</v>
      </c>
      <c r="GK16" s="5">
        <f t="shared" si="106"/>
        <v>36</v>
      </c>
      <c r="GL16" s="6">
        <v>-0.21970000000000001</v>
      </c>
      <c r="GM16" s="7">
        <f t="shared" si="107"/>
        <v>27309494.501745246</v>
      </c>
      <c r="GN16" s="12">
        <f t="shared" si="108"/>
        <v>7121439.5699830418</v>
      </c>
      <c r="GO16" s="12">
        <f t="shared" si="109"/>
        <v>1322955.177032423</v>
      </c>
      <c r="GQ16" s="5">
        <f t="shared" si="110"/>
        <v>35</v>
      </c>
      <c r="GR16" s="6">
        <v>-0.21970000000000001</v>
      </c>
      <c r="GS16" s="7">
        <f t="shared" si="111"/>
        <v>22059365.510295041</v>
      </c>
      <c r="GT16" s="12">
        <f t="shared" si="112"/>
        <v>3436202.3927173484</v>
      </c>
      <c r="GU16" s="12">
        <f t="shared" si="113"/>
        <v>661629.03213812294</v>
      </c>
      <c r="GW16" s="5">
        <f t="shared" si="114"/>
        <v>34</v>
      </c>
      <c r="GX16" s="6">
        <v>-0.21970000000000001</v>
      </c>
      <c r="GY16" s="7">
        <f t="shared" si="115"/>
        <v>19907377.953519564</v>
      </c>
      <c r="GZ16" s="12">
        <f t="shared" si="116"/>
        <v>2800261.193979199</v>
      </c>
      <c r="HA16" s="12">
        <f t="shared" si="117"/>
        <v>562898.35406922363</v>
      </c>
      <c r="HC16" s="5">
        <f t="shared" si="118"/>
        <v>33</v>
      </c>
      <c r="HD16" s="6">
        <v>-0.21970000000000001</v>
      </c>
      <c r="HE16" s="7">
        <f t="shared" si="119"/>
        <v>21695050.080121581</v>
      </c>
      <c r="HF16" s="12">
        <f t="shared" si="120"/>
        <v>6397820.741535889</v>
      </c>
      <c r="HG16" s="12">
        <f t="shared" si="121"/>
        <v>1365542.7669681343</v>
      </c>
      <c r="HI16" s="5">
        <f t="shared" si="122"/>
        <v>32</v>
      </c>
      <c r="HJ16" s="6">
        <v>-0.21970000000000001</v>
      </c>
      <c r="HK16" s="7">
        <f t="shared" si="123"/>
        <v>20949256.547046717</v>
      </c>
      <c r="HL16" s="12">
        <f t="shared" si="124"/>
        <v>7433992.7655932335</v>
      </c>
      <c r="HM16" s="12">
        <f t="shared" si="125"/>
        <v>1670654.5006810315</v>
      </c>
      <c r="HO16" s="5">
        <f t="shared" si="126"/>
        <v>31</v>
      </c>
      <c r="HP16" s="6">
        <v>-0.21970000000000001</v>
      </c>
      <c r="HQ16" s="7">
        <f t="shared" si="127"/>
        <v>18341145.637407389</v>
      </c>
      <c r="HR16" s="12">
        <f t="shared" si="128"/>
        <v>6083999.0234408742</v>
      </c>
      <c r="HS16" s="12">
        <f t="shared" si="129"/>
        <v>1411927.4978171652</v>
      </c>
      <c r="HU16" s="5">
        <f t="shared" si="130"/>
        <v>30</v>
      </c>
      <c r="HV16" s="6">
        <v>-0.21970000000000001</v>
      </c>
      <c r="HW16" s="7">
        <f t="shared" si="131"/>
        <v>15443874.736786287</v>
      </c>
      <c r="HX16" s="12">
        <f t="shared" si="132"/>
        <v>4310896.6332692765</v>
      </c>
      <c r="HY16" s="12">
        <f t="shared" si="133"/>
        <v>1036951.9851906899</v>
      </c>
      <c r="IA16" s="5">
        <f t="shared" si="134"/>
        <v>29</v>
      </c>
      <c r="IB16" s="6">
        <v>-0.21970000000000001</v>
      </c>
      <c r="IC16" s="7">
        <f t="shared" si="135"/>
        <v>18022960.365020752</v>
      </c>
      <c r="ID16" s="12">
        <f t="shared" si="136"/>
        <v>8577420.3960485365</v>
      </c>
      <c r="IE16" s="12">
        <f t="shared" si="137"/>
        <v>2256960.9850698016</v>
      </c>
      <c r="IG16" s="5">
        <f t="shared" si="138"/>
        <v>28</v>
      </c>
      <c r="IH16" s="6">
        <v>-0.21970000000000001</v>
      </c>
      <c r="II16" s="7">
        <f t="shared" si="139"/>
        <v>24322483.623509776</v>
      </c>
      <c r="IJ16" s="12">
        <f t="shared" si="140"/>
        <v>16632918.581189279</v>
      </c>
      <c r="IK16" s="12">
        <f t="shared" si="141"/>
        <v>4893139.7971765185</v>
      </c>
      <c r="IM16" s="5">
        <f t="shared" si="142"/>
        <v>27</v>
      </c>
      <c r="IN16" s="6">
        <v>-0.21970000000000001</v>
      </c>
      <c r="IO16" s="7">
        <f t="shared" si="143"/>
        <v>17753637.681394011</v>
      </c>
      <c r="IP16" s="12">
        <f t="shared" si="144"/>
        <v>11172086.481477195</v>
      </c>
      <c r="IQ16" s="12">
        <f t="shared" si="145"/>
        <v>3507442.1703564771</v>
      </c>
      <c r="IS16" s="5">
        <f t="shared" si="146"/>
        <v>26</v>
      </c>
      <c r="IT16" s="6">
        <v>-0.21970000000000001</v>
      </c>
      <c r="IU16" s="7">
        <f t="shared" si="147"/>
        <v>14337105.452147301</v>
      </c>
      <c r="IV16" s="12">
        <f t="shared" si="148"/>
        <v>8593922.0529836696</v>
      </c>
      <c r="IW16" s="12">
        <f t="shared" si="149"/>
        <v>2838760.249009287</v>
      </c>
      <c r="IY16" s="5">
        <f t="shared" si="150"/>
        <v>25</v>
      </c>
      <c r="IZ16" s="6">
        <v>-0.21970000000000001</v>
      </c>
      <c r="JA16" s="7">
        <f t="shared" si="151"/>
        <v>15412927.813531823</v>
      </c>
      <c r="JB16" s="12">
        <f t="shared" si="152"/>
        <v>10591841.552184343</v>
      </c>
      <c r="JC16" s="12">
        <f t="shared" si="153"/>
        <v>3737945.2118098331</v>
      </c>
      <c r="JE16" s="5">
        <f t="shared" si="154"/>
        <v>24</v>
      </c>
      <c r="JF16" s="6">
        <v>-0.21970000000000001</v>
      </c>
      <c r="JG16" s="7">
        <f t="shared" si="155"/>
        <v>14470873.921257937</v>
      </c>
      <c r="JH16" s="12">
        <f t="shared" si="156"/>
        <v>10535881.190319529</v>
      </c>
      <c r="JI16" s="12">
        <f t="shared" si="157"/>
        <v>4063244.9762779437</v>
      </c>
      <c r="JK16" s="5">
        <f t="shared" si="158"/>
        <v>23</v>
      </c>
      <c r="JL16" s="6">
        <v>-0.21970000000000001</v>
      </c>
      <c r="JM16" s="7">
        <f t="shared" si="159"/>
        <v>12209647.25047075</v>
      </c>
      <c r="JN16" s="12">
        <f t="shared" si="160"/>
        <v>9122578.3161769137</v>
      </c>
      <c r="JO16" s="12">
        <f t="shared" si="161"/>
        <v>4007547.1089698696</v>
      </c>
      <c r="JQ16" s="5">
        <f t="shared" si="162"/>
        <v>22</v>
      </c>
      <c r="JR16" s="6">
        <v>-0.21970000000000001</v>
      </c>
      <c r="JS16" s="7">
        <f t="shared" si="163"/>
        <v>9267987.893176524</v>
      </c>
      <c r="JT16" s="12">
        <f t="shared" si="164"/>
        <v>6813447.8022627523</v>
      </c>
      <c r="JU16" s="12">
        <f t="shared" si="165"/>
        <v>3347091.805741725</v>
      </c>
      <c r="JW16" s="5">
        <f t="shared" si="166"/>
        <v>21</v>
      </c>
      <c r="JX16" s="6">
        <v>-0.21970000000000001</v>
      </c>
      <c r="JY16" s="7">
        <f t="shared" si="167"/>
        <v>9725065.9949386362</v>
      </c>
      <c r="JZ16" s="12">
        <f t="shared" si="168"/>
        <v>7726429.5078823743</v>
      </c>
      <c r="KA16" s="12">
        <f t="shared" si="169"/>
        <v>4114072.8548464589</v>
      </c>
      <c r="KC16" s="5">
        <f t="shared" si="170"/>
        <v>20</v>
      </c>
      <c r="KD16" s="6">
        <v>-0.21970000000000001</v>
      </c>
      <c r="KE16" s="7">
        <f t="shared" si="171"/>
        <v>8075955.8170890557</v>
      </c>
      <c r="KF16" s="12">
        <f t="shared" si="172"/>
        <v>6376586.4734888878</v>
      </c>
      <c r="KG16" s="12">
        <f t="shared" si="173"/>
        <v>3521344.7606279682</v>
      </c>
      <c r="KI16" s="5">
        <f t="shared" si="174"/>
        <v>19</v>
      </c>
      <c r="KJ16" s="6">
        <v>-0.21970000000000001</v>
      </c>
      <c r="KK16" s="7">
        <f t="shared" si="175"/>
        <v>6601239.0200172104</v>
      </c>
      <c r="KL16" s="12">
        <f t="shared" si="176"/>
        <v>5167652.2926310282</v>
      </c>
      <c r="KM16" s="12">
        <f t="shared" si="177"/>
        <v>2973369.6703506596</v>
      </c>
      <c r="KO16" s="5">
        <f t="shared" si="178"/>
        <v>18</v>
      </c>
      <c r="KP16" s="6">
        <v>-0.21970000000000001</v>
      </c>
      <c r="KQ16" s="7">
        <f t="shared" si="179"/>
        <v>6218783.8153718375</v>
      </c>
      <c r="KR16" s="12">
        <f t="shared" si="180"/>
        <v>5012313.0603139298</v>
      </c>
      <c r="KS16" s="12">
        <f t="shared" si="181"/>
        <v>2985878.1923383377</v>
      </c>
      <c r="KU16" s="5">
        <f t="shared" si="182"/>
        <v>17</v>
      </c>
      <c r="KV16" s="6">
        <v>-0.21970000000000001</v>
      </c>
      <c r="KW16" s="7">
        <f t="shared" si="183"/>
        <v>4738482.0293903081</v>
      </c>
      <c r="KX16" s="12">
        <f t="shared" si="184"/>
        <v>3713085.1401411761</v>
      </c>
      <c r="KY16" s="12">
        <f t="shared" si="185"/>
        <v>2297877.6474278537</v>
      </c>
      <c r="LA16" s="5">
        <f t="shared" si="186"/>
        <v>16</v>
      </c>
      <c r="LB16" s="6">
        <v>-0.21970000000000001</v>
      </c>
      <c r="LC16" s="7">
        <f t="shared" si="187"/>
        <v>3999056.4852648382</v>
      </c>
      <c r="LD16" s="12">
        <f t="shared" si="188"/>
        <v>3120072.3392208344</v>
      </c>
      <c r="LE16" s="12">
        <f t="shared" si="189"/>
        <v>1959074.2186412017</v>
      </c>
      <c r="LG16" s="5">
        <f t="shared" si="190"/>
        <v>15</v>
      </c>
      <c r="LH16" s="6">
        <v>-0.21970000000000001</v>
      </c>
      <c r="LI16" s="7">
        <f t="shared" si="191"/>
        <v>3779469.3178951312</v>
      </c>
      <c r="LJ16" s="12">
        <f t="shared" si="192"/>
        <v>3045530.2765469635</v>
      </c>
      <c r="LK16" s="12">
        <f t="shared" si="193"/>
        <v>1989654.7317700945</v>
      </c>
      <c r="LM16" s="5">
        <f t="shared" si="194"/>
        <v>14</v>
      </c>
      <c r="LN16" s="6">
        <v>-0.21970000000000001</v>
      </c>
      <c r="LO16" s="7">
        <f t="shared" si="195"/>
        <v>3243066.1728978301</v>
      </c>
      <c r="LP16" s="12">
        <f t="shared" si="196"/>
        <v>2639810.0524500315</v>
      </c>
      <c r="LQ16" s="12">
        <f t="shared" si="197"/>
        <v>1805087.5062207724</v>
      </c>
      <c r="LS16" s="5">
        <f t="shared" si="198"/>
        <v>13</v>
      </c>
      <c r="LT16" s="6">
        <v>-0.21970000000000001</v>
      </c>
      <c r="LU16" s="7">
        <f t="shared" si="199"/>
        <v>2466585.1634452622</v>
      </c>
      <c r="LV16" s="12">
        <f t="shared" si="200"/>
        <v>1974416.6444217679</v>
      </c>
      <c r="LW16" s="12">
        <f t="shared" si="201"/>
        <v>1420331.3410464893</v>
      </c>
      <c r="LY16" s="5">
        <f t="shared" si="202"/>
        <v>12</v>
      </c>
      <c r="LZ16" s="6">
        <v>-0.21970000000000001</v>
      </c>
      <c r="MA16" s="7">
        <f t="shared" si="203"/>
        <v>2544445.1861411822</v>
      </c>
      <c r="MB16" s="12">
        <f t="shared" si="204"/>
        <v>2158810.4524175245</v>
      </c>
      <c r="MC16" s="12">
        <f t="shared" si="205"/>
        <v>1640744.7029666787</v>
      </c>
      <c r="ME16" s="5">
        <f t="shared" si="206"/>
        <v>11</v>
      </c>
      <c r="MF16" s="6">
        <v>-0.21970000000000001</v>
      </c>
      <c r="MG16" s="7">
        <f t="shared" si="207"/>
        <v>1953808.7891739095</v>
      </c>
      <c r="MH16" s="12">
        <f t="shared" si="208"/>
        <v>1638656.8949483866</v>
      </c>
      <c r="MI16" s="12">
        <f t="shared" si="209"/>
        <v>1277800.7746604867</v>
      </c>
      <c r="MK16" s="5">
        <f t="shared" si="210"/>
        <v>10</v>
      </c>
      <c r="ML16" s="6">
        <v>-0.21970000000000001</v>
      </c>
      <c r="MM16" s="7">
        <f t="shared" si="211"/>
        <v>1817665.6332439384</v>
      </c>
      <c r="MN16" s="12">
        <f t="shared" si="212"/>
        <v>1564859.1310128323</v>
      </c>
      <c r="MO16" s="12">
        <f t="shared" si="213"/>
        <v>1260016.4431531897</v>
      </c>
      <c r="MQ16" s="5">
        <f t="shared" si="214"/>
        <v>9</v>
      </c>
      <c r="MR16" s="6">
        <v>-0.21970000000000001</v>
      </c>
      <c r="MS16" s="7">
        <f t="shared" si="215"/>
        <v>1652874.0867908874</v>
      </c>
      <c r="MT16" s="12">
        <f t="shared" si="216"/>
        <v>1450010.799132912</v>
      </c>
      <c r="MU16" s="12">
        <f t="shared" si="217"/>
        <v>1197016.2554106815</v>
      </c>
      <c r="MW16" s="5">
        <f t="shared" si="218"/>
        <v>8</v>
      </c>
      <c r="MX16" s="6">
        <v>-0.21970000000000001</v>
      </c>
      <c r="MY16" s="7">
        <f t="shared" si="219"/>
        <v>1631179.4007607684</v>
      </c>
      <c r="MZ16" s="12">
        <f t="shared" si="220"/>
        <v>1472574.1691829385</v>
      </c>
      <c r="NA16" s="12">
        <f t="shared" si="221"/>
        <v>1249734.0351676776</v>
      </c>
      <c r="NC16" s="5">
        <f t="shared" si="222"/>
        <v>7</v>
      </c>
      <c r="ND16" s="6">
        <v>-0.21970000000000001</v>
      </c>
      <c r="NE16" s="7">
        <f t="shared" si="223"/>
        <v>1188906.2687760706</v>
      </c>
      <c r="NF16" s="12">
        <f t="shared" si="224"/>
        <v>1064137.992605316</v>
      </c>
      <c r="NG16" s="12">
        <f t="shared" si="225"/>
        <v>927740.8586011338</v>
      </c>
      <c r="NI16" s="5">
        <f t="shared" si="226"/>
        <v>6</v>
      </c>
      <c r="NJ16" s="6">
        <v>-0.21970000000000001</v>
      </c>
      <c r="NK16" s="7">
        <f t="shared" si="227"/>
        <v>969111.7287056332</v>
      </c>
      <c r="NL16" s="12">
        <f t="shared" si="228"/>
        <v>875688.64021194156</v>
      </c>
      <c r="NM16" s="12">
        <f t="shared" si="229"/>
        <v>786685.84222315019</v>
      </c>
      <c r="NO16" s="5">
        <f t="shared" si="230"/>
        <v>5</v>
      </c>
      <c r="NP16" s="6">
        <v>-0.21970000000000001</v>
      </c>
      <c r="NQ16" s="7">
        <f t="shared" si="231"/>
        <v>728107.98550385656</v>
      </c>
      <c r="NR16" s="12">
        <f t="shared" si="232"/>
        <v>662708.1241459403</v>
      </c>
      <c r="NS16" s="12">
        <f t="shared" si="233"/>
        <v>604707.13078477664</v>
      </c>
      <c r="NU16" s="5">
        <f t="shared" si="234"/>
        <v>4</v>
      </c>
      <c r="NV16" s="6">
        <v>-0.21970000000000001</v>
      </c>
      <c r="NW16" s="7">
        <f t="shared" si="235"/>
        <v>567327.40026792639</v>
      </c>
      <c r="NX16" s="12">
        <f t="shared" si="236"/>
        <v>531666.56026092148</v>
      </c>
      <c r="NY16" s="12">
        <f t="shared" si="237"/>
        <v>493240.06691625866</v>
      </c>
      <c r="OA16" s="5">
        <f t="shared" si="238"/>
        <v>3</v>
      </c>
      <c r="OB16" s="6">
        <v>-0.21970000000000001</v>
      </c>
      <c r="OC16" s="7">
        <f t="shared" si="239"/>
        <v>469292.24937375</v>
      </c>
      <c r="OD16" s="12">
        <f t="shared" si="240"/>
        <v>441281.54536450823</v>
      </c>
      <c r="OE16" s="12">
        <f t="shared" si="241"/>
        <v>420600.36621981364</v>
      </c>
      <c r="OG16" s="5">
        <f t="shared" si="242"/>
        <v>2</v>
      </c>
      <c r="OH16" s="6">
        <v>-0.21970000000000001</v>
      </c>
      <c r="OI16" s="7">
        <f t="shared" si="243"/>
        <v>515875.83750000002</v>
      </c>
      <c r="OJ16" s="12">
        <f>(OJ17)*(1+OH16)-(((VLOOKUP((OG$91+OG17),$A$138:$E$227,5,FALSE))/(VLOOKUP(OG$91,$A$138:$E$227,5,FALSE)))*(IF(OG16&lt;=$D$125,$B$125,$C$125)))</f>
        <v>496166.89500999427</v>
      </c>
      <c r="OK16" s="12">
        <f t="shared" si="245"/>
        <v>490563.65508893284</v>
      </c>
      <c r="OM16" s="5">
        <f t="shared" si="246"/>
        <v>1</v>
      </c>
      <c r="ON16" s="6">
        <v>-0.21970000000000001</v>
      </c>
      <c r="OO16" s="7">
        <f>(OO17+$B$124)*(1+ON16)</f>
        <v>585225</v>
      </c>
      <c r="OP16" s="12">
        <f>($B$124)*(1+ON16)-$B$125</f>
        <v>574225</v>
      </c>
      <c r="OQ16" s="12">
        <f>OP16</f>
        <v>574225</v>
      </c>
      <c r="OS16" s="5"/>
      <c r="OT16" s="6"/>
      <c r="OU16" s="7"/>
      <c r="OY16" s="5"/>
      <c r="OZ16" s="6"/>
      <c r="PA16" s="7"/>
      <c r="PE16" s="5"/>
      <c r="PF16" s="6"/>
      <c r="PG16" s="7"/>
      <c r="PK16" s="5"/>
      <c r="PL16" s="6"/>
      <c r="PM16" s="7"/>
      <c r="PQ16" s="5"/>
      <c r="PR16" s="6"/>
      <c r="PS16" s="7"/>
      <c r="PW16" s="5"/>
      <c r="PX16" s="6"/>
      <c r="PY16" s="7"/>
      <c r="QC16" s="5"/>
      <c r="QD16" s="6"/>
      <c r="QE16" s="7"/>
      <c r="QI16" s="5"/>
      <c r="QJ16" s="6"/>
      <c r="QK16" s="7"/>
      <c r="QO16" s="5"/>
      <c r="QP16" s="6"/>
      <c r="QQ16" s="7"/>
    </row>
    <row r="17" spans="3:459">
      <c r="C17">
        <v>74</v>
      </c>
      <c r="D17" s="6">
        <v>-0.11849999999999999</v>
      </c>
      <c r="E17" s="12">
        <f t="shared" si="286"/>
        <v>219906780.03274903</v>
      </c>
      <c r="F17" s="12">
        <f t="shared" si="0"/>
        <v>21726940.574337855</v>
      </c>
      <c r="G17">
        <v>73</v>
      </c>
      <c r="H17" s="6">
        <v>-0.11849999999999999</v>
      </c>
      <c r="I17" s="12">
        <f t="shared" si="1"/>
        <v>-26485295.017678738</v>
      </c>
      <c r="J17" s="12">
        <f t="shared" si="2"/>
        <v>-2586513.6767693115</v>
      </c>
      <c r="K17">
        <v>72</v>
      </c>
      <c r="L17" s="6">
        <v>-0.11849999999999999</v>
      </c>
      <c r="M17" s="12">
        <f t="shared" si="3"/>
        <v>67003903.827626087</v>
      </c>
      <c r="N17" s="12">
        <f t="shared" si="4"/>
        <v>6543499.460036586</v>
      </c>
      <c r="O17">
        <v>71</v>
      </c>
      <c r="P17" s="6">
        <v>-0.11849999999999999</v>
      </c>
      <c r="Q17" s="12">
        <f t="shared" si="5"/>
        <v>299294776.03910297</v>
      </c>
      <c r="R17" s="12">
        <f t="shared" si="6"/>
        <v>27177538.201152127</v>
      </c>
      <c r="S17">
        <v>70</v>
      </c>
      <c r="T17" s="6">
        <v>-0.11849999999999999</v>
      </c>
      <c r="U17" s="12">
        <f t="shared" si="7"/>
        <v>1019264556.7720674</v>
      </c>
      <c r="V17" s="12">
        <f t="shared" si="8"/>
        <v>83240908.976816475</v>
      </c>
      <c r="W17">
        <v>69</v>
      </c>
      <c r="X17" s="6">
        <v>-0.11849999999999999</v>
      </c>
      <c r="Y17" s="12">
        <f t="shared" si="9"/>
        <v>1153974769.4420474</v>
      </c>
      <c r="Z17" s="12">
        <f t="shared" si="10"/>
        <v>85015845.37865454</v>
      </c>
      <c r="AA17">
        <v>68</v>
      </c>
      <c r="AB17" s="6">
        <v>-0.11849999999999999</v>
      </c>
      <c r="AC17" s="12">
        <f t="shared" si="11"/>
        <v>595115980.73215199</v>
      </c>
      <c r="AD17" s="12">
        <f t="shared" si="12"/>
        <v>44863112.196826994</v>
      </c>
      <c r="AE17">
        <v>67</v>
      </c>
      <c r="AF17" s="6">
        <v>-0.11849999999999999</v>
      </c>
      <c r="AG17" s="12">
        <f t="shared" si="13"/>
        <v>667399414.66651011</v>
      </c>
      <c r="AH17" s="12">
        <f t="shared" si="14"/>
        <v>51836847.741088167</v>
      </c>
      <c r="AI17">
        <v>66</v>
      </c>
      <c r="AJ17" s="6">
        <v>-0.11849999999999999</v>
      </c>
      <c r="AK17" s="12">
        <f t="shared" si="15"/>
        <v>308669963.8124817</v>
      </c>
      <c r="AL17" s="12">
        <f t="shared" si="16"/>
        <v>24326930.329024829</v>
      </c>
      <c r="AM17">
        <v>65</v>
      </c>
      <c r="AN17" s="6">
        <v>-0.11849999999999999</v>
      </c>
      <c r="AO17" s="12">
        <f t="shared" si="17"/>
        <v>144479195.94563398</v>
      </c>
      <c r="AP17" s="12">
        <f t="shared" si="18"/>
        <v>11634247.075005364</v>
      </c>
      <c r="AQ17">
        <v>64</v>
      </c>
      <c r="AR17" s="6">
        <v>-0.11849999999999999</v>
      </c>
      <c r="AS17" s="12">
        <f t="shared" si="19"/>
        <v>542234434.54124331</v>
      </c>
      <c r="AT17" s="12">
        <f t="shared" si="20"/>
        <v>43973323.646405801</v>
      </c>
      <c r="AU17">
        <v>63</v>
      </c>
      <c r="AV17" s="6">
        <v>-0.11849999999999999</v>
      </c>
      <c r="AW17" s="12">
        <f t="shared" si="21"/>
        <v>344124629.69744563</v>
      </c>
      <c r="AX17" s="12">
        <f t="shared" si="22"/>
        <v>27514247.948396567</v>
      </c>
      <c r="AY17">
        <v>62</v>
      </c>
      <c r="AZ17" s="6">
        <v>-0.11849999999999999</v>
      </c>
      <c r="BA17" s="12">
        <f t="shared" si="23"/>
        <v>382025670.77240044</v>
      </c>
      <c r="BB17" s="12">
        <f t="shared" si="24"/>
        <v>30326423.893411569</v>
      </c>
      <c r="BC17">
        <v>61</v>
      </c>
      <c r="BD17" s="6">
        <v>-0.11849999999999999</v>
      </c>
      <c r="BE17" s="12">
        <f t="shared" si="25"/>
        <v>511809771.57915711</v>
      </c>
      <c r="BF17" s="12">
        <f t="shared" si="26"/>
        <v>41213693.770794496</v>
      </c>
      <c r="BG17">
        <v>60</v>
      </c>
      <c r="BH17" s="6">
        <v>-0.11849999999999999</v>
      </c>
      <c r="BI17" s="12">
        <f t="shared" si="27"/>
        <v>702852069.43875706</v>
      </c>
      <c r="BJ17" s="12">
        <f t="shared" si="28"/>
        <v>63019860.023920529</v>
      </c>
      <c r="BK17">
        <v>59</v>
      </c>
      <c r="BL17" s="6">
        <v>-0.11849999999999999</v>
      </c>
      <c r="BM17" s="12">
        <f t="shared" si="29"/>
        <v>586474690.29246533</v>
      </c>
      <c r="BN17" s="12">
        <f t="shared" si="30"/>
        <v>56604353.317776494</v>
      </c>
      <c r="BO17">
        <v>58</v>
      </c>
      <c r="BP17" s="6">
        <v>-0.11849999999999999</v>
      </c>
      <c r="BQ17" s="12">
        <f t="shared" si="31"/>
        <v>447873945.30454296</v>
      </c>
      <c r="BR17" s="12">
        <f t="shared" si="32"/>
        <v>44506034.541970573</v>
      </c>
      <c r="BS17">
        <v>57</v>
      </c>
      <c r="BT17" s="6">
        <v>-0.11849999999999999</v>
      </c>
      <c r="BU17" s="12">
        <f t="shared" si="33"/>
        <v>367004031.96032405</v>
      </c>
      <c r="BV17" s="12">
        <f t="shared" si="34"/>
        <v>37308233.974264808</v>
      </c>
      <c r="BW17">
        <v>56</v>
      </c>
      <c r="BX17" s="6">
        <v>-0.11849999999999999</v>
      </c>
      <c r="BY17" s="12">
        <f t="shared" si="35"/>
        <v>239379448.17299035</v>
      </c>
      <c r="BZ17" s="12">
        <f t="shared" si="36"/>
        <v>24881244.755844798</v>
      </c>
      <c r="CA17">
        <v>55</v>
      </c>
      <c r="CB17" s="6">
        <v>-0.11849999999999999</v>
      </c>
      <c r="CC17" s="12">
        <f t="shared" si="37"/>
        <v>318190511.7262128</v>
      </c>
      <c r="CD17" s="12">
        <f t="shared" si="38"/>
        <v>39069651.639712021</v>
      </c>
      <c r="CE17">
        <v>54</v>
      </c>
      <c r="CF17" s="6">
        <v>-0.11849999999999999</v>
      </c>
      <c r="CG17" s="12">
        <f t="shared" si="39"/>
        <v>320033757.35715646</v>
      </c>
      <c r="CH17" s="12">
        <f t="shared" si="40"/>
        <v>43316962.018073149</v>
      </c>
      <c r="CI17">
        <v>53</v>
      </c>
      <c r="CJ17" s="6">
        <v>-0.11849999999999999</v>
      </c>
      <c r="CK17" s="12">
        <f t="shared" si="284"/>
        <v>309087518.47767389</v>
      </c>
      <c r="CL17" s="12">
        <f t="shared" si="285"/>
        <v>42364936.855877638</v>
      </c>
      <c r="CM17" s="5">
        <v>52</v>
      </c>
      <c r="CN17" s="6">
        <v>-0.11849999999999999</v>
      </c>
      <c r="CO17" s="7">
        <f t="shared" si="41"/>
        <v>346715750.92863107</v>
      </c>
      <c r="CP17" s="12">
        <f t="shared" si="42"/>
        <v>253946245.72713575</v>
      </c>
      <c r="CQ17" s="12">
        <f t="shared" si="43"/>
        <v>34081877.638993092</v>
      </c>
      <c r="CR17" s="9"/>
      <c r="CS17" s="5">
        <v>51</v>
      </c>
      <c r="CT17" s="6">
        <v>-0.11849999999999999</v>
      </c>
      <c r="CU17" s="7">
        <f t="shared" si="44"/>
        <v>265052940.08763167</v>
      </c>
      <c r="CV17" s="12">
        <f t="shared" si="45"/>
        <v>186048451.53940573</v>
      </c>
      <c r="CW17" s="12">
        <f t="shared" si="46"/>
        <v>26988182.005145095</v>
      </c>
      <c r="CY17" s="5">
        <v>50</v>
      </c>
      <c r="CZ17" s="6">
        <v>-0.11849999999999999</v>
      </c>
      <c r="DA17" s="7">
        <f t="shared" si="47"/>
        <v>214305417.27654555</v>
      </c>
      <c r="DB17" s="12">
        <f t="shared" si="48"/>
        <v>143909683.74348003</v>
      </c>
      <c r="DC17" s="12">
        <f t="shared" si="49"/>
        <v>21779592.342674017</v>
      </c>
      <c r="DE17" s="5">
        <f t="shared" si="50"/>
        <v>49</v>
      </c>
      <c r="DF17" s="6">
        <v>-0.11849999999999999</v>
      </c>
      <c r="DG17" s="7">
        <f t="shared" si="51"/>
        <v>181384187.28442284</v>
      </c>
      <c r="DH17" s="12">
        <f t="shared" si="52"/>
        <v>116059563.34144311</v>
      </c>
      <c r="DI17" s="12">
        <f t="shared" si="53"/>
        <v>17630978.782880563</v>
      </c>
      <c r="DK17" s="5">
        <f t="shared" si="54"/>
        <v>48</v>
      </c>
      <c r="DL17" s="6">
        <v>-0.11849999999999999</v>
      </c>
      <c r="DM17" s="7">
        <f t="shared" si="55"/>
        <v>183605817.67833066</v>
      </c>
      <c r="DN17" s="12">
        <f t="shared" si="56"/>
        <v>124124844.27969718</v>
      </c>
      <c r="DO17" s="12">
        <f t="shared" si="57"/>
        <v>19068865.283402938</v>
      </c>
      <c r="DQ17" s="5">
        <f t="shared" si="58"/>
        <v>47</v>
      </c>
      <c r="DR17" s="6">
        <v>-0.11849999999999999</v>
      </c>
      <c r="DS17" s="7">
        <f t="shared" si="59"/>
        <v>120349906.71101913</v>
      </c>
      <c r="DT17" s="12">
        <f t="shared" si="60"/>
        <v>63983086.003040336</v>
      </c>
      <c r="DU17" s="12">
        <f t="shared" si="61"/>
        <v>9756415.7411831934</v>
      </c>
      <c r="DW17" s="5">
        <f t="shared" si="62"/>
        <v>46</v>
      </c>
      <c r="DX17" s="6">
        <v>-0.11849999999999999</v>
      </c>
      <c r="DY17" s="7">
        <f t="shared" si="63"/>
        <v>90761618.9374201</v>
      </c>
      <c r="DZ17" s="12">
        <f t="shared" si="64"/>
        <v>37537182.506881058</v>
      </c>
      <c r="EA17" s="12">
        <f t="shared" si="65"/>
        <v>5745268.3677008133</v>
      </c>
      <c r="EC17" s="5">
        <f t="shared" si="66"/>
        <v>45</v>
      </c>
      <c r="ED17" s="6">
        <v>-0.11849999999999999</v>
      </c>
      <c r="EE17" s="7">
        <f t="shared" si="67"/>
        <v>84476562.674441621</v>
      </c>
      <c r="EF17" s="12">
        <f t="shared" si="68"/>
        <v>35568043.207110748</v>
      </c>
      <c r="EG17" s="12">
        <f t="shared" si="69"/>
        <v>5606384.8801613748</v>
      </c>
      <c r="EI17" s="5">
        <f t="shared" si="70"/>
        <v>44</v>
      </c>
      <c r="EJ17" s="6">
        <v>-0.11849999999999999</v>
      </c>
      <c r="EK17" s="7">
        <f t="shared" si="71"/>
        <v>84476562.674441621</v>
      </c>
      <c r="EL17" s="12">
        <f t="shared" si="72"/>
        <v>49698852.681805752</v>
      </c>
      <c r="EM17" s="12">
        <f t="shared" si="73"/>
        <v>8117573.8817798086</v>
      </c>
      <c r="EO17" s="5">
        <f t="shared" si="74"/>
        <v>43</v>
      </c>
      <c r="EP17" s="6">
        <v>-0.11849999999999999</v>
      </c>
      <c r="EQ17" s="7">
        <f t="shared" si="75"/>
        <v>94345055.477375105</v>
      </c>
      <c r="ER17" s="12">
        <f t="shared" si="76"/>
        <v>23889038.084941428</v>
      </c>
      <c r="ES17" s="12">
        <f t="shared" si="77"/>
        <v>3956494.0289166272</v>
      </c>
      <c r="EU17" s="5">
        <f t="shared" si="78"/>
        <v>42</v>
      </c>
      <c r="EV17" s="6">
        <v>-0.11849999999999999</v>
      </c>
      <c r="EW17" s="7">
        <f t="shared" si="79"/>
        <v>58580263.051755071</v>
      </c>
      <c r="EX17" s="12">
        <f t="shared" si="80"/>
        <v>19185930.392411135</v>
      </c>
      <c r="EY17" s="12">
        <f t="shared" si="81"/>
        <v>3210438.3809117433</v>
      </c>
      <c r="FA17" s="5">
        <f t="shared" si="82"/>
        <v>41</v>
      </c>
      <c r="FB17" s="6">
        <v>-0.11849999999999999</v>
      </c>
      <c r="FC17" s="7">
        <f t="shared" si="83"/>
        <v>58381765.050583102</v>
      </c>
      <c r="FD17" s="12">
        <f t="shared" si="84"/>
        <v>21420646.870275628</v>
      </c>
      <c r="FE17" s="12">
        <f t="shared" si="85"/>
        <v>3645546.9830623283</v>
      </c>
      <c r="FG17" s="5">
        <f t="shared" si="86"/>
        <v>40</v>
      </c>
      <c r="FH17" s="6">
        <v>-0.11849999999999999</v>
      </c>
      <c r="FI17" s="7">
        <f t="shared" si="87"/>
        <v>46100572.528887466</v>
      </c>
      <c r="FJ17" s="12">
        <f t="shared" si="88"/>
        <v>10887661.996422915</v>
      </c>
      <c r="FK17" s="12">
        <f t="shared" si="89"/>
        <v>1865390.4048697168</v>
      </c>
      <c r="FM17" s="5">
        <f t="shared" si="90"/>
        <v>39</v>
      </c>
      <c r="FN17" s="6">
        <v>-0.11849999999999999</v>
      </c>
      <c r="FO17" s="7">
        <f t="shared" si="91"/>
        <v>50554416.634375989</v>
      </c>
      <c r="FP17" s="12">
        <f t="shared" si="92"/>
        <v>17464008.385863949</v>
      </c>
      <c r="FQ17" s="12">
        <f t="shared" si="93"/>
        <v>3032015.1623658715</v>
      </c>
      <c r="FS17" s="5">
        <f t="shared" si="94"/>
        <v>38</v>
      </c>
      <c r="FT17" s="6">
        <v>-0.11849999999999999</v>
      </c>
      <c r="FU17" s="7">
        <f t="shared" si="95"/>
        <v>41231886.986686245</v>
      </c>
      <c r="FV17" s="12">
        <f t="shared" si="96"/>
        <v>10034408.663669178</v>
      </c>
      <c r="FW17" s="12">
        <f t="shared" si="97"/>
        <v>1770777.9994710316</v>
      </c>
      <c r="FY17" s="5">
        <f t="shared" si="98"/>
        <v>37</v>
      </c>
      <c r="FZ17" s="6">
        <v>-0.11849999999999999</v>
      </c>
      <c r="GA17" s="7">
        <f t="shared" si="99"/>
        <v>35416498.01295846</v>
      </c>
      <c r="GB17" s="12">
        <f t="shared" si="100"/>
        <v>5739832.8364331527</v>
      </c>
      <c r="GC17" s="12">
        <f t="shared" si="101"/>
        <v>1022745.7709692424</v>
      </c>
      <c r="GE17" s="5">
        <f t="shared" si="102"/>
        <v>36</v>
      </c>
      <c r="GF17" s="6">
        <v>-0.11849999999999999</v>
      </c>
      <c r="GG17" s="7">
        <f t="shared" si="103"/>
        <v>31509339.869180121</v>
      </c>
      <c r="GH17" s="12">
        <f t="shared" si="104"/>
        <v>3634552.0090020578</v>
      </c>
      <c r="GI17" s="12">
        <f t="shared" si="105"/>
        <v>660072.83772852912</v>
      </c>
      <c r="GK17" s="5">
        <f t="shared" si="106"/>
        <v>35</v>
      </c>
      <c r="GL17" s="6">
        <v>-0.11849999999999999</v>
      </c>
      <c r="GM17" s="7">
        <f t="shared" si="107"/>
        <v>34998711.395290591</v>
      </c>
      <c r="GN17" s="12">
        <f t="shared" si="108"/>
        <v>9333498.5668142624</v>
      </c>
      <c r="GO17" s="12">
        <f t="shared" si="109"/>
        <v>1753695.6187789219</v>
      </c>
      <c r="GQ17" s="5">
        <f t="shared" si="110"/>
        <v>34</v>
      </c>
      <c r="GR17" s="6">
        <v>-0.11849999999999999</v>
      </c>
      <c r="GS17" s="7">
        <f t="shared" si="111"/>
        <v>28270364.616551381</v>
      </c>
      <c r="GT17" s="12">
        <f t="shared" si="112"/>
        <v>4603369.0174679635</v>
      </c>
      <c r="GU17" s="12">
        <f t="shared" si="113"/>
        <v>896487.05594321853</v>
      </c>
      <c r="GW17" s="5">
        <f t="shared" si="114"/>
        <v>33</v>
      </c>
      <c r="GX17" s="6">
        <v>-0.11849999999999999</v>
      </c>
      <c r="GY17" s="7">
        <f t="shared" si="115"/>
        <v>25512466.940304454</v>
      </c>
      <c r="GZ17" s="12">
        <f t="shared" si="116"/>
        <v>3779959.9731038148</v>
      </c>
      <c r="HA17" s="12">
        <f t="shared" si="117"/>
        <v>768512.70726725191</v>
      </c>
      <c r="HC17" s="5">
        <f t="shared" si="118"/>
        <v>32</v>
      </c>
      <c r="HD17" s="6">
        <v>-0.11849999999999999</v>
      </c>
      <c r="HE17" s="7">
        <f t="shared" si="119"/>
        <v>27803473.125876687</v>
      </c>
      <c r="HF17" s="12">
        <f t="shared" si="120"/>
        <v>8379310.9023342878</v>
      </c>
      <c r="HG17" s="12">
        <f t="shared" si="121"/>
        <v>1808897.4991903829</v>
      </c>
      <c r="HI17" s="5">
        <f t="shared" si="122"/>
        <v>31</v>
      </c>
      <c r="HJ17" s="6">
        <v>-0.11849999999999999</v>
      </c>
      <c r="HK17" s="7">
        <f t="shared" si="123"/>
        <v>26847695.177555706</v>
      </c>
      <c r="HL17" s="12">
        <f t="shared" si="124"/>
        <v>9698174.0713889413</v>
      </c>
      <c r="HM17" s="12">
        <f t="shared" si="125"/>
        <v>2204382.2275344366</v>
      </c>
      <c r="HO17" s="5">
        <f t="shared" si="126"/>
        <v>30</v>
      </c>
      <c r="HP17" s="6">
        <v>-0.11849999999999999</v>
      </c>
      <c r="HQ17" s="7">
        <f t="shared" si="127"/>
        <v>23505248.798420336</v>
      </c>
      <c r="HR17" s="12">
        <f t="shared" si="128"/>
        <v>7962667.0465635974</v>
      </c>
      <c r="HS17" s="12">
        <f t="shared" si="129"/>
        <v>1869021.2199529633</v>
      </c>
      <c r="HU17" s="5">
        <f t="shared" si="130"/>
        <v>29</v>
      </c>
      <c r="HV17" s="6">
        <v>-0.11849999999999999</v>
      </c>
      <c r="HW17" s="7">
        <f t="shared" si="131"/>
        <v>19792227.011131983</v>
      </c>
      <c r="HX17" s="12">
        <f t="shared" si="132"/>
        <v>5684499.4785703337</v>
      </c>
      <c r="HY17" s="12">
        <f t="shared" si="133"/>
        <v>1382979.313461429</v>
      </c>
      <c r="IA17" s="5">
        <f t="shared" si="134"/>
        <v>28</v>
      </c>
      <c r="IB17" s="6">
        <v>-0.11849999999999999</v>
      </c>
      <c r="IC17" s="7">
        <f t="shared" si="135"/>
        <v>23097475.797796682</v>
      </c>
      <c r="ID17" s="12">
        <f t="shared" si="136"/>
        <v>11138579.099814197</v>
      </c>
      <c r="IE17" s="12">
        <f t="shared" si="137"/>
        <v>2964350.5771064623</v>
      </c>
      <c r="IG17" s="5">
        <f t="shared" si="138"/>
        <v>27</v>
      </c>
      <c r="IH17" s="6">
        <v>-0.11849999999999999</v>
      </c>
      <c r="II17" s="7">
        <f t="shared" si="139"/>
        <v>31170682.588119667</v>
      </c>
      <c r="IJ17" s="12">
        <f t="shared" si="140"/>
        <v>21446745.544738844</v>
      </c>
      <c r="IK17" s="12">
        <f t="shared" si="141"/>
        <v>6381356.0415813467</v>
      </c>
      <c r="IM17" s="5">
        <f t="shared" si="142"/>
        <v>26</v>
      </c>
      <c r="IN17" s="6">
        <v>-0.11849999999999999</v>
      </c>
      <c r="IO17" s="7">
        <f t="shared" si="143"/>
        <v>22752323.057021674</v>
      </c>
      <c r="IP17" s="12">
        <f t="shared" si="144"/>
        <v>14440143.579948777</v>
      </c>
      <c r="IQ17" s="12">
        <f t="shared" si="145"/>
        <v>4585219.7775279954</v>
      </c>
      <c r="IS17" s="5">
        <f t="shared" si="146"/>
        <v>25</v>
      </c>
      <c r="IT17" s="6">
        <v>-0.11849999999999999</v>
      </c>
      <c r="IU17" s="7">
        <f t="shared" si="147"/>
        <v>18373837.565227862</v>
      </c>
      <c r="IV17" s="12">
        <f t="shared" si="148"/>
        <v>11130004.569786213</v>
      </c>
      <c r="IW17" s="12">
        <f t="shared" si="149"/>
        <v>3718476.6837949371</v>
      </c>
      <c r="IY17" s="5">
        <f t="shared" si="150"/>
        <v>24</v>
      </c>
      <c r="IZ17" s="6">
        <v>-0.11849999999999999</v>
      </c>
      <c r="JA17" s="7">
        <f t="shared" si="151"/>
        <v>19752566.722455241</v>
      </c>
      <c r="JB17" s="12">
        <f t="shared" si="152"/>
        <v>13683005.962045807</v>
      </c>
      <c r="JC17" s="12">
        <f t="shared" si="153"/>
        <v>4883996.9881659793</v>
      </c>
      <c r="JE17" s="5">
        <f t="shared" si="154"/>
        <v>23</v>
      </c>
      <c r="JF17" s="6">
        <v>-0.11849999999999999</v>
      </c>
      <c r="JG17" s="7">
        <f t="shared" si="155"/>
        <v>18545269.667125385</v>
      </c>
      <c r="JH17" s="12">
        <f t="shared" si="156"/>
        <v>13602038.133751234</v>
      </c>
      <c r="JI17" s="12">
        <f t="shared" si="157"/>
        <v>5305649.3691331195</v>
      </c>
      <c r="JK17" s="5">
        <f t="shared" si="158"/>
        <v>22</v>
      </c>
      <c r="JL17" s="6">
        <v>-0.11849999999999999</v>
      </c>
      <c r="JM17" s="7">
        <f t="shared" si="159"/>
        <v>15647375.689440921</v>
      </c>
      <c r="JN17" s="12">
        <f t="shared" si="160"/>
        <v>11778634.889925402</v>
      </c>
      <c r="JO17" s="12">
        <f t="shared" si="161"/>
        <v>5233453.9944956955</v>
      </c>
      <c r="JQ17" s="5">
        <f t="shared" si="162"/>
        <v>21</v>
      </c>
      <c r="JR17" s="6">
        <v>-0.11849999999999999</v>
      </c>
      <c r="JS17" s="7">
        <f t="shared" si="163"/>
        <v>11877467.503750511</v>
      </c>
      <c r="JT17" s="12">
        <f t="shared" si="164"/>
        <v>8810094.5377162546</v>
      </c>
      <c r="JU17" s="12">
        <f t="shared" si="165"/>
        <v>4377374.2134855175</v>
      </c>
      <c r="JW17" s="5">
        <f t="shared" si="166"/>
        <v>20</v>
      </c>
      <c r="JX17" s="6">
        <v>-0.11849999999999999</v>
      </c>
      <c r="JY17" s="7">
        <f t="shared" si="167"/>
        <v>12463239.773085527</v>
      </c>
      <c r="JZ17" s="12">
        <f t="shared" si="168"/>
        <v>9974075.3188478909</v>
      </c>
      <c r="KA17" s="12">
        <f t="shared" si="169"/>
        <v>5371532.2819380704</v>
      </c>
      <c r="KC17" s="5">
        <f t="shared" si="170"/>
        <v>19</v>
      </c>
      <c r="KD17" s="6">
        <v>-0.11849999999999999</v>
      </c>
      <c r="KE17" s="7">
        <f t="shared" si="171"/>
        <v>10349808.813391075</v>
      </c>
      <c r="KF17" s="12">
        <f t="shared" si="172"/>
        <v>8241588.6541882884</v>
      </c>
      <c r="KG17" s="12">
        <f t="shared" si="173"/>
        <v>4603240.2648750115</v>
      </c>
      <c r="KI17" s="5">
        <f t="shared" si="174"/>
        <v>18</v>
      </c>
      <c r="KJ17" s="6">
        <v>-0.11849999999999999</v>
      </c>
      <c r="KK17" s="7">
        <f t="shared" si="175"/>
        <v>8459873.1513740998</v>
      </c>
      <c r="KL17" s="12">
        <f t="shared" si="176"/>
        <v>6689467.6982406899</v>
      </c>
      <c r="KM17" s="12">
        <f t="shared" si="177"/>
        <v>3892956.9300441253</v>
      </c>
      <c r="KO17" s="5">
        <f t="shared" si="178"/>
        <v>17</v>
      </c>
      <c r="KP17" s="6">
        <v>-0.11849999999999999</v>
      </c>
      <c r="KQ17" s="7">
        <f t="shared" si="179"/>
        <v>7969734.480804611</v>
      </c>
      <c r="KR17" s="12">
        <f t="shared" si="180"/>
        <v>6488111.3032005504</v>
      </c>
      <c r="KS17" s="12">
        <f t="shared" si="181"/>
        <v>3909170.4311116966</v>
      </c>
      <c r="KU17" s="5">
        <f t="shared" si="182"/>
        <v>16</v>
      </c>
      <c r="KV17" s="6">
        <v>-0.11849999999999999</v>
      </c>
      <c r="KW17" s="7">
        <f t="shared" si="183"/>
        <v>6072641.3294762373</v>
      </c>
      <c r="KX17" s="12">
        <f t="shared" si="184"/>
        <v>4820660.5376309613</v>
      </c>
      <c r="KY17" s="12">
        <f t="shared" si="185"/>
        <v>3017386.6072207503</v>
      </c>
      <c r="LA17" s="5">
        <f t="shared" si="186"/>
        <v>15</v>
      </c>
      <c r="LB17" s="6">
        <v>-0.11849999999999999</v>
      </c>
      <c r="LC17" s="7">
        <f t="shared" si="187"/>
        <v>5125024.3307251548</v>
      </c>
      <c r="LD17" s="12">
        <f t="shared" si="188"/>
        <v>4059786.1286675022</v>
      </c>
      <c r="LE17" s="12">
        <f t="shared" si="189"/>
        <v>2578230.8252874142</v>
      </c>
      <c r="LG17" s="5">
        <f t="shared" si="190"/>
        <v>14</v>
      </c>
      <c r="LH17" s="6">
        <v>-0.11849999999999999</v>
      </c>
      <c r="LI17" s="7">
        <f t="shared" si="191"/>
        <v>4843610.5573434979</v>
      </c>
      <c r="LJ17" s="12">
        <f t="shared" si="192"/>
        <v>3961874.6130428496</v>
      </c>
      <c r="LK17" s="12">
        <f t="shared" si="193"/>
        <v>2617869.1760654356</v>
      </c>
      <c r="LM17" s="5">
        <f t="shared" si="194"/>
        <v>13</v>
      </c>
      <c r="LN17" s="6">
        <v>-0.11849999999999999</v>
      </c>
      <c r="LO17" s="7">
        <f t="shared" si="195"/>
        <v>4156178.6145044602</v>
      </c>
      <c r="LP17" s="12">
        <f t="shared" si="196"/>
        <v>3439296.2768422063</v>
      </c>
      <c r="LQ17" s="12">
        <f t="shared" si="197"/>
        <v>2378633.8042580876</v>
      </c>
      <c r="LS17" s="5">
        <f t="shared" si="198"/>
        <v>12</v>
      </c>
      <c r="LT17" s="6">
        <v>-0.11849999999999999</v>
      </c>
      <c r="LU17" s="7">
        <f t="shared" si="199"/>
        <v>3161072.8738245061</v>
      </c>
      <c r="LV17" s="12">
        <f t="shared" si="200"/>
        <v>2583775.3955210363</v>
      </c>
      <c r="LW17" s="12">
        <f t="shared" si="201"/>
        <v>1879914.2512243292</v>
      </c>
      <c r="LY17" s="5">
        <f t="shared" si="202"/>
        <v>11</v>
      </c>
      <c r="LZ17" s="6">
        <v>-0.11849999999999999</v>
      </c>
      <c r="MA17" s="7">
        <f t="shared" si="203"/>
        <v>3260855.0379869053</v>
      </c>
      <c r="MB17" s="12">
        <f t="shared" si="204"/>
        <v>2817227.9425370442</v>
      </c>
      <c r="MC17" s="12">
        <f t="shared" si="205"/>
        <v>2165613.2556566885</v>
      </c>
      <c r="ME17" s="5">
        <f t="shared" si="206"/>
        <v>10</v>
      </c>
      <c r="MF17" s="6">
        <v>-0.11849999999999999</v>
      </c>
      <c r="MG17" s="7">
        <f t="shared" si="207"/>
        <v>2503920.0168831339</v>
      </c>
      <c r="MH17" s="12">
        <f t="shared" si="208"/>
        <v>2149338.7371515622</v>
      </c>
      <c r="MI17" s="12">
        <f t="shared" si="209"/>
        <v>1695166.6453491191</v>
      </c>
      <c r="MK17" s="5">
        <f t="shared" si="210"/>
        <v>9</v>
      </c>
      <c r="ML17" s="6">
        <v>-0.11849999999999999</v>
      </c>
      <c r="MM17" s="7">
        <f t="shared" si="211"/>
        <v>2329444.6152043296</v>
      </c>
      <c r="MN17" s="12">
        <f t="shared" si="212"/>
        <v>2053206.7096359876</v>
      </c>
      <c r="MO17" s="12">
        <f t="shared" si="213"/>
        <v>1672114.6590182288</v>
      </c>
      <c r="MQ17" s="5">
        <f t="shared" si="214"/>
        <v>8</v>
      </c>
      <c r="MR17" s="6">
        <v>-0.11849999999999999</v>
      </c>
      <c r="MS17" s="7">
        <f t="shared" si="215"/>
        <v>2118254.6287208605</v>
      </c>
      <c r="MT17" s="12">
        <f t="shared" si="216"/>
        <v>1904846.1212455179</v>
      </c>
      <c r="MU17" s="12">
        <f t="shared" si="217"/>
        <v>1590454.0429816945</v>
      </c>
      <c r="MW17" s="5">
        <f t="shared" si="218"/>
        <v>7</v>
      </c>
      <c r="MX17" s="6">
        <v>-0.11849999999999999</v>
      </c>
      <c r="MY17" s="7">
        <f t="shared" si="219"/>
        <v>2090451.6221463135</v>
      </c>
      <c r="MZ17" s="12">
        <f t="shared" si="220"/>
        <v>1932491.9525568937</v>
      </c>
      <c r="NA17" s="12">
        <f t="shared" si="221"/>
        <v>1658786.6388880706</v>
      </c>
      <c r="NC17" s="5">
        <f t="shared" si="222"/>
        <v>6</v>
      </c>
      <c r="ND17" s="6">
        <v>-0.11849999999999999</v>
      </c>
      <c r="NE17" s="7">
        <f t="shared" si="223"/>
        <v>1523652.7858209286</v>
      </c>
      <c r="NF17" s="12">
        <f t="shared" si="224"/>
        <v>1407854.1770690426</v>
      </c>
      <c r="NG17" s="12">
        <f t="shared" si="225"/>
        <v>1241420.2452282135</v>
      </c>
      <c r="NI17" s="5">
        <f t="shared" si="226"/>
        <v>5</v>
      </c>
      <c r="NJ17" s="6">
        <v>-0.11849999999999999</v>
      </c>
      <c r="NK17" s="7">
        <f t="shared" si="227"/>
        <v>1241973.2522179075</v>
      </c>
      <c r="NL17" s="12">
        <f t="shared" si="228"/>
        <v>1165042.5887198851</v>
      </c>
      <c r="NM17" s="12">
        <f t="shared" si="229"/>
        <v>1058585.2419493645</v>
      </c>
      <c r="NO17" s="5">
        <f t="shared" si="230"/>
        <v>4</v>
      </c>
      <c r="NP17" s="6">
        <v>-0.11849999999999999</v>
      </c>
      <c r="NQ17" s="7">
        <f t="shared" si="231"/>
        <v>933112.8867151821</v>
      </c>
      <c r="NR17" s="12">
        <f t="shared" si="232"/>
        <v>891433.55042094726</v>
      </c>
      <c r="NS17" s="12">
        <f t="shared" si="233"/>
        <v>822705.09279283311</v>
      </c>
      <c r="NU17" s="5">
        <f t="shared" si="234"/>
        <v>3</v>
      </c>
      <c r="NV17" s="6">
        <v>-0.11849999999999999</v>
      </c>
      <c r="NW17" s="7">
        <f t="shared" si="235"/>
        <v>727063.18117125006</v>
      </c>
      <c r="NX17" s="12">
        <f t="shared" si="236"/>
        <v>696557.13087292376</v>
      </c>
      <c r="NY17" s="12">
        <f t="shared" si="237"/>
        <v>653594.15535363439</v>
      </c>
      <c r="OA17" s="5">
        <f t="shared" si="238"/>
        <v>2</v>
      </c>
      <c r="OB17" s="6">
        <v>-0.11849999999999999</v>
      </c>
      <c r="OC17" s="7">
        <f t="shared" si="239"/>
        <v>601425.41249999998</v>
      </c>
      <c r="OD17" s="12">
        <f>(OD18)*(1+OB17)-(((VLOOKUP((OA$91+OA18),$A$138:$E$227,5,FALSE))/(VLOOKUP(OA$91,$A$138:$E$227,5,FALSE)))*(IF(OA17&lt;=$D$125,$B$125,$C$125)))</f>
        <v>580318.36747630325</v>
      </c>
      <c r="OE17" s="12">
        <f t="shared" si="241"/>
        <v>559438.83740719582</v>
      </c>
      <c r="OG17" s="5">
        <f t="shared" si="242"/>
        <v>1</v>
      </c>
      <c r="OH17" s="6">
        <v>-0.11849999999999999</v>
      </c>
      <c r="OI17" s="7">
        <f>(OI18+$B$124)*(1+OH17)</f>
        <v>661125</v>
      </c>
      <c r="OJ17" s="12">
        <f>($B$124)*(1+OH17)-$B$125</f>
        <v>650125</v>
      </c>
      <c r="OK17" s="12">
        <f>OJ17</f>
        <v>650125</v>
      </c>
      <c r="OM17" s="5"/>
      <c r="ON17" s="6"/>
      <c r="OO17" s="7"/>
      <c r="OS17" s="5"/>
      <c r="OT17" s="6"/>
      <c r="OU17" s="7"/>
      <c r="OY17" s="5"/>
      <c r="OZ17" s="6"/>
      <c r="PA17" s="7"/>
      <c r="PE17" s="5"/>
      <c r="PF17" s="6"/>
      <c r="PG17" s="7"/>
      <c r="PK17" s="5"/>
      <c r="PL17" s="6"/>
      <c r="PM17" s="7"/>
      <c r="PQ17" s="5"/>
      <c r="PR17" s="6"/>
      <c r="PS17" s="7"/>
      <c r="PW17" s="5"/>
      <c r="PX17" s="6"/>
      <c r="PY17" s="7"/>
      <c r="QC17" s="5"/>
      <c r="QD17" s="6"/>
      <c r="QE17" s="7"/>
      <c r="QI17" s="5"/>
      <c r="QJ17" s="6"/>
      <c r="QK17" s="7"/>
      <c r="QO17" s="5"/>
      <c r="QP17" s="6"/>
      <c r="QQ17" s="7"/>
    </row>
    <row r="18" spans="3:459">
      <c r="C18">
        <v>73</v>
      </c>
      <c r="D18" s="6">
        <v>-9.0300000000000005E-2</v>
      </c>
      <c r="E18" s="12">
        <f t="shared" si="286"/>
        <v>249813297.39222479</v>
      </c>
      <c r="F18" s="12">
        <f t="shared" si="0"/>
        <v>25602903.109511189</v>
      </c>
      <c r="G18">
        <v>72</v>
      </c>
      <c r="H18" s="6">
        <v>-9.0300000000000005E-2</v>
      </c>
      <c r="I18" s="12">
        <f t="shared" si="1"/>
        <v>-29697222.95544254</v>
      </c>
      <c r="J18" s="12">
        <f t="shared" si="2"/>
        <v>-3008427.2069790727</v>
      </c>
      <c r="K18">
        <v>71</v>
      </c>
      <c r="L18" s="6">
        <v>-9.0300000000000005E-2</v>
      </c>
      <c r="M18" s="12">
        <f t="shared" si="3"/>
        <v>76359724.118074</v>
      </c>
      <c r="N18" s="12">
        <f t="shared" si="4"/>
        <v>7735493.3792598667</v>
      </c>
      <c r="O18">
        <v>70</v>
      </c>
      <c r="P18" s="6">
        <v>-9.0300000000000005E-2</v>
      </c>
      <c r="Q18" s="12">
        <f t="shared" si="5"/>
        <v>339903747.47316343</v>
      </c>
      <c r="R18" s="12">
        <f t="shared" si="6"/>
        <v>32016999.910090633</v>
      </c>
      <c r="S18">
        <v>69</v>
      </c>
      <c r="T18" s="6">
        <v>-9.0300000000000005E-2</v>
      </c>
      <c r="U18" s="12">
        <f t="shared" si="7"/>
        <v>1156700963.6181624</v>
      </c>
      <c r="V18" s="12">
        <f t="shared" si="8"/>
        <v>97990662.202249542</v>
      </c>
      <c r="W18">
        <v>68</v>
      </c>
      <c r="X18" s="6">
        <v>-9.0300000000000005E-2</v>
      </c>
      <c r="Y18" s="12">
        <f t="shared" si="9"/>
        <v>1309565489.216532</v>
      </c>
      <c r="Z18" s="12">
        <f t="shared" si="10"/>
        <v>100079353.14510226</v>
      </c>
      <c r="AA18">
        <v>67</v>
      </c>
      <c r="AB18" s="6">
        <v>-9.0300000000000005E-2</v>
      </c>
      <c r="AC18" s="12">
        <f t="shared" si="11"/>
        <v>675568843.19637716</v>
      </c>
      <c r="AD18" s="12">
        <f t="shared" si="12"/>
        <v>52828843.188342281</v>
      </c>
      <c r="AE18">
        <v>66</v>
      </c>
      <c r="AF18" s="6">
        <v>-9.0300000000000005E-2</v>
      </c>
      <c r="AG18" s="12">
        <f t="shared" si="13"/>
        <v>757556057.47760653</v>
      </c>
      <c r="AH18" s="12">
        <f t="shared" si="14"/>
        <v>61035322.16644223</v>
      </c>
      <c r="AI18">
        <v>65</v>
      </c>
      <c r="AJ18" s="6">
        <v>-9.0300000000000005E-2</v>
      </c>
      <c r="AK18" s="12">
        <f t="shared" si="15"/>
        <v>350596274.51661348</v>
      </c>
      <c r="AL18" s="12">
        <f t="shared" si="16"/>
        <v>28662491.637021717</v>
      </c>
      <c r="AM18">
        <v>64</v>
      </c>
      <c r="AN18" s="6">
        <v>-9.0300000000000005E-2</v>
      </c>
      <c r="AO18" s="12">
        <f t="shared" si="17"/>
        <v>164324162.37903953</v>
      </c>
      <c r="AP18" s="12">
        <f t="shared" si="18"/>
        <v>13726129.677396072</v>
      </c>
      <c r="AQ18">
        <v>63</v>
      </c>
      <c r="AR18" s="6">
        <v>-9.0300000000000005E-2</v>
      </c>
      <c r="AS18" s="12">
        <f t="shared" si="19"/>
        <v>615546641.08758724</v>
      </c>
      <c r="AT18" s="12">
        <f t="shared" si="20"/>
        <v>51781767.200496078</v>
      </c>
      <c r="AU18">
        <v>62</v>
      </c>
      <c r="AV18" s="6">
        <v>-9.0300000000000005E-2</v>
      </c>
      <c r="AW18" s="12">
        <f t="shared" si="21"/>
        <v>390810940.42332381</v>
      </c>
      <c r="AX18" s="12">
        <f t="shared" si="22"/>
        <v>32413229.655962873</v>
      </c>
      <c r="AY18">
        <v>61</v>
      </c>
      <c r="AZ18" s="6">
        <v>-9.0300000000000005E-2</v>
      </c>
      <c r="BA18" s="12">
        <f t="shared" si="23"/>
        <v>433810078.77647787</v>
      </c>
      <c r="BB18" s="12">
        <f t="shared" si="24"/>
        <v>35722512.411096215</v>
      </c>
      <c r="BC18">
        <v>60</v>
      </c>
      <c r="BD18" s="6">
        <v>-9.0300000000000005E-2</v>
      </c>
      <c r="BE18" s="12">
        <f t="shared" si="25"/>
        <v>581034968.54299092</v>
      </c>
      <c r="BF18" s="12">
        <f t="shared" si="26"/>
        <v>48534319.054835133</v>
      </c>
      <c r="BG18">
        <v>59</v>
      </c>
      <c r="BH18" s="6">
        <v>-9.0300000000000005E-2</v>
      </c>
      <c r="BI18" s="12">
        <f t="shared" si="27"/>
        <v>797716001.61771786</v>
      </c>
      <c r="BJ18" s="12">
        <f t="shared" si="28"/>
        <v>74195149.439562619</v>
      </c>
      <c r="BK18">
        <v>58</v>
      </c>
      <c r="BL18" s="6">
        <v>-9.0300000000000005E-2</v>
      </c>
      <c r="BM18" s="12">
        <f t="shared" si="29"/>
        <v>665667066.01796055</v>
      </c>
      <c r="BN18" s="12">
        <f t="shared" si="30"/>
        <v>66645577.107248403</v>
      </c>
      <c r="BO18">
        <v>57</v>
      </c>
      <c r="BP18" s="6">
        <v>-9.0300000000000005E-2</v>
      </c>
      <c r="BQ18" s="12">
        <f t="shared" si="31"/>
        <v>508424097.39792073</v>
      </c>
      <c r="BR18" s="12">
        <f t="shared" si="32"/>
        <v>52408645.110923097</v>
      </c>
      <c r="BS18">
        <v>56</v>
      </c>
      <c r="BT18" s="6">
        <v>-9.0300000000000005E-2</v>
      </c>
      <c r="BU18" s="12">
        <f t="shared" si="33"/>
        <v>416675149.54041362</v>
      </c>
      <c r="BV18" s="12">
        <f t="shared" si="34"/>
        <v>43938493.25722371</v>
      </c>
      <c r="BW18">
        <v>55</v>
      </c>
      <c r="BX18" s="6">
        <v>-9.0300000000000005E-2</v>
      </c>
      <c r="BY18" s="12">
        <f t="shared" si="35"/>
        <v>271886641.57301956</v>
      </c>
      <c r="BZ18" s="12">
        <f t="shared" si="36"/>
        <v>29314791.923157319</v>
      </c>
      <c r="CA18">
        <v>54</v>
      </c>
      <c r="CB18" s="6">
        <v>-9.0300000000000005E-2</v>
      </c>
      <c r="CC18" s="12">
        <f t="shared" si="37"/>
        <v>361242016.23097914</v>
      </c>
      <c r="CD18" s="12">
        <f t="shared" si="38"/>
        <v>46011275.764016889</v>
      </c>
      <c r="CE18">
        <v>53</v>
      </c>
      <c r="CF18" s="6">
        <v>-9.0300000000000005E-2</v>
      </c>
      <c r="CG18" s="12">
        <f t="shared" si="39"/>
        <v>363307320.39339387</v>
      </c>
      <c r="CH18" s="12">
        <f t="shared" si="40"/>
        <v>51009380.8846175</v>
      </c>
      <c r="CI18">
        <v>52</v>
      </c>
      <c r="CJ18" s="6">
        <v>-9.0300000000000005E-2</v>
      </c>
      <c r="CK18" s="12">
        <f t="shared" si="284"/>
        <v>350886436.16298801</v>
      </c>
      <c r="CL18" s="12">
        <f t="shared" si="285"/>
        <v>49889066.75303147</v>
      </c>
      <c r="CM18" s="5">
        <v>51</v>
      </c>
      <c r="CN18" s="6">
        <v>-9.0300000000000005E-2</v>
      </c>
      <c r="CO18" s="7">
        <f t="shared" si="41"/>
        <v>393324731.62635404</v>
      </c>
      <c r="CP18" s="12">
        <f t="shared" si="42"/>
        <v>288337807.87524605</v>
      </c>
      <c r="CQ18" s="12">
        <f t="shared" si="43"/>
        <v>40141815.669835791</v>
      </c>
      <c r="CR18" s="9"/>
      <c r="CS18" s="5">
        <v>50</v>
      </c>
      <c r="CT18" s="6">
        <v>-9.0300000000000005E-2</v>
      </c>
      <c r="CU18" s="7">
        <f t="shared" si="44"/>
        <v>300683993.29283231</v>
      </c>
      <c r="CV18" s="12">
        <f t="shared" si="45"/>
        <v>211293548.00116596</v>
      </c>
      <c r="CW18" s="12">
        <f t="shared" si="46"/>
        <v>31794171.322450321</v>
      </c>
      <c r="CY18" s="5">
        <v>49</v>
      </c>
      <c r="CZ18" s="6">
        <v>-9.0300000000000005E-2</v>
      </c>
      <c r="DA18" s="7">
        <f t="shared" si="47"/>
        <v>243114483.58087984</v>
      </c>
      <c r="DB18" s="12">
        <f t="shared" si="48"/>
        <v>163480329.16457671</v>
      </c>
      <c r="DC18" s="12">
        <f t="shared" si="49"/>
        <v>25664862.102258783</v>
      </c>
      <c r="DE18" s="5">
        <f t="shared" si="50"/>
        <v>48</v>
      </c>
      <c r="DF18" s="6">
        <v>-9.0300000000000005E-2</v>
      </c>
      <c r="DG18" s="7">
        <f t="shared" si="51"/>
        <v>205767654.32152337</v>
      </c>
      <c r="DH18" s="12">
        <f t="shared" si="52"/>
        <v>131885473.10771485</v>
      </c>
      <c r="DI18" s="12">
        <f t="shared" si="53"/>
        <v>20782900.383087765</v>
      </c>
      <c r="DK18" s="5">
        <f t="shared" si="54"/>
        <v>47</v>
      </c>
      <c r="DL18" s="6">
        <v>-9.0300000000000005E-2</v>
      </c>
      <c r="DM18" s="7">
        <f t="shared" si="55"/>
        <v>208287938.37587145</v>
      </c>
      <c r="DN18" s="12">
        <f t="shared" si="56"/>
        <v>141032470.89064789</v>
      </c>
      <c r="DO18" s="12">
        <f t="shared" si="57"/>
        <v>22474961.297147084</v>
      </c>
      <c r="DQ18" s="5">
        <f t="shared" si="58"/>
        <v>46</v>
      </c>
      <c r="DR18" s="6">
        <v>-9.0300000000000005E-2</v>
      </c>
      <c r="DS18" s="7">
        <f t="shared" si="59"/>
        <v>136528538.5263972</v>
      </c>
      <c r="DT18" s="12">
        <f t="shared" si="60"/>
        <v>72807518.520787343</v>
      </c>
      <c r="DU18" s="12">
        <f t="shared" si="61"/>
        <v>11516355.121475248</v>
      </c>
      <c r="DW18" s="5">
        <f t="shared" si="62"/>
        <v>45</v>
      </c>
      <c r="DX18" s="6">
        <v>-9.0300000000000005E-2</v>
      </c>
      <c r="DY18" s="7">
        <f t="shared" si="63"/>
        <v>102962698.73785605</v>
      </c>
      <c r="DZ18" s="12">
        <f t="shared" si="64"/>
        <v>42805660.770921871</v>
      </c>
      <c r="EA18" s="12">
        <f t="shared" si="65"/>
        <v>6796159.4114970742</v>
      </c>
      <c r="EC18" s="5">
        <f t="shared" si="66"/>
        <v>44</v>
      </c>
      <c r="ED18" s="6">
        <v>-9.0300000000000005E-2</v>
      </c>
      <c r="EE18" s="7">
        <f t="shared" si="67"/>
        <v>95832742.682293385</v>
      </c>
      <c r="EF18" s="12">
        <f t="shared" si="68"/>
        <v>40565365.052827306</v>
      </c>
      <c r="EG18" s="12">
        <f t="shared" si="69"/>
        <v>6632725.5655096779</v>
      </c>
      <c r="EI18" s="5">
        <f t="shared" si="70"/>
        <v>43</v>
      </c>
      <c r="EJ18" s="6">
        <v>-9.0300000000000005E-2</v>
      </c>
      <c r="EK18" s="7">
        <f t="shared" si="71"/>
        <v>95832742.682293385</v>
      </c>
      <c r="EL18" s="12">
        <f t="shared" si="72"/>
        <v>56588229.16673521</v>
      </c>
      <c r="EM18" s="12">
        <f t="shared" si="73"/>
        <v>9587816.079198027</v>
      </c>
      <c r="EO18" s="5">
        <f t="shared" si="74"/>
        <v>42</v>
      </c>
      <c r="EP18" s="6">
        <v>-9.0300000000000005E-2</v>
      </c>
      <c r="EQ18" s="7">
        <f t="shared" si="75"/>
        <v>107027856.4689451</v>
      </c>
      <c r="ER18" s="12">
        <f t="shared" si="76"/>
        <v>27305928.549036771</v>
      </c>
      <c r="ES18" s="12">
        <f t="shared" si="77"/>
        <v>4691184.4071212457</v>
      </c>
      <c r="EU18" s="5">
        <f t="shared" si="78"/>
        <v>41</v>
      </c>
      <c r="EV18" s="6">
        <v>-9.0300000000000005E-2</v>
      </c>
      <c r="EW18" s="7">
        <f t="shared" si="79"/>
        <v>66455204.823318288</v>
      </c>
      <c r="EX18" s="12">
        <f t="shared" si="80"/>
        <v>21968478.353785191</v>
      </c>
      <c r="EY18" s="12">
        <f t="shared" si="81"/>
        <v>3813248.9085657946</v>
      </c>
      <c r="FA18" s="5">
        <f t="shared" si="82"/>
        <v>40</v>
      </c>
      <c r="FB18" s="6">
        <v>-9.0300000000000005E-2</v>
      </c>
      <c r="FC18" s="7">
        <f t="shared" si="83"/>
        <v>66230022.745981969</v>
      </c>
      <c r="FD18" s="12">
        <f t="shared" si="84"/>
        <v>24500195.165128604</v>
      </c>
      <c r="FE18" s="12">
        <f t="shared" si="85"/>
        <v>4325271.4213319449</v>
      </c>
      <c r="FG18" s="5">
        <f t="shared" si="86"/>
        <v>39</v>
      </c>
      <c r="FH18" s="6">
        <v>-9.0300000000000005E-2</v>
      </c>
      <c r="FI18" s="7">
        <f t="shared" si="87"/>
        <v>52297870.14054165</v>
      </c>
      <c r="FJ18" s="12">
        <f t="shared" si="88"/>
        <v>12549928.526855264</v>
      </c>
      <c r="FK18" s="12">
        <f t="shared" si="89"/>
        <v>2230437.5343937078</v>
      </c>
      <c r="FM18" s="5">
        <f t="shared" si="90"/>
        <v>38</v>
      </c>
      <c r="FN18" s="6">
        <v>-9.0300000000000005E-2</v>
      </c>
      <c r="FO18" s="7">
        <f t="shared" si="91"/>
        <v>57350444.281765163</v>
      </c>
      <c r="FP18" s="12">
        <f t="shared" si="92"/>
        <v>20007719.158815119</v>
      </c>
      <c r="FQ18" s="12">
        <f t="shared" si="93"/>
        <v>3603285.9148576986</v>
      </c>
      <c r="FS18" s="5">
        <f t="shared" si="94"/>
        <v>37</v>
      </c>
      <c r="FT18" s="6">
        <v>-9.0300000000000005E-2</v>
      </c>
      <c r="FU18" s="7">
        <f t="shared" si="95"/>
        <v>46774687.449445546</v>
      </c>
      <c r="FV18" s="12">
        <f t="shared" si="96"/>
        <v>11576186.799397821</v>
      </c>
      <c r="FW18" s="12">
        <f t="shared" si="97"/>
        <v>2119100.5456243642</v>
      </c>
      <c r="FY18" s="5">
        <f t="shared" si="98"/>
        <v>36</v>
      </c>
      <c r="FZ18" s="6">
        <v>-9.0300000000000005E-2</v>
      </c>
      <c r="GA18" s="7">
        <f t="shared" si="99"/>
        <v>40177536.032851346</v>
      </c>
      <c r="GB18" s="12">
        <f t="shared" si="100"/>
        <v>6702437.0062944274</v>
      </c>
      <c r="GC18" s="12">
        <f t="shared" si="101"/>
        <v>1238839.0675141357</v>
      </c>
      <c r="GE18" s="5">
        <f t="shared" si="102"/>
        <v>35</v>
      </c>
      <c r="GF18" s="6">
        <v>-9.0300000000000005E-2</v>
      </c>
      <c r="GG18" s="7">
        <f t="shared" si="103"/>
        <v>35745138.819262758</v>
      </c>
      <c r="GH18" s="12">
        <f t="shared" si="104"/>
        <v>4310539.6349941473</v>
      </c>
      <c r="GI18" s="12">
        <f t="shared" si="105"/>
        <v>812056.63739818649</v>
      </c>
      <c r="GK18" s="5">
        <f t="shared" si="106"/>
        <v>34</v>
      </c>
      <c r="GL18" s="6">
        <v>-9.0300000000000005E-2</v>
      </c>
      <c r="GM18" s="7">
        <f t="shared" si="107"/>
        <v>39703586.381498121</v>
      </c>
      <c r="GN18" s="12">
        <f t="shared" si="108"/>
        <v>10769329.801826095</v>
      </c>
      <c r="GO18" s="12">
        <f t="shared" si="109"/>
        <v>2098998.521801413</v>
      </c>
      <c r="GQ18" s="5">
        <f t="shared" si="110"/>
        <v>33</v>
      </c>
      <c r="GR18" s="6">
        <v>-9.0300000000000005E-2</v>
      </c>
      <c r="GS18" s="7">
        <f t="shared" si="111"/>
        <v>32070748.288770713</v>
      </c>
      <c r="GT18" s="12">
        <f t="shared" si="112"/>
        <v>5396955.1200102987</v>
      </c>
      <c r="GU18" s="12">
        <f t="shared" si="113"/>
        <v>1090261.6682011324</v>
      </c>
      <c r="GW18" s="5">
        <f t="shared" si="114"/>
        <v>32</v>
      </c>
      <c r="GX18" s="6">
        <v>-9.0300000000000005E-2</v>
      </c>
      <c r="GY18" s="7">
        <f t="shared" si="115"/>
        <v>28942106.568694789</v>
      </c>
      <c r="GZ18" s="12">
        <f t="shared" si="116"/>
        <v>4455491.9488134952</v>
      </c>
      <c r="HA18" s="12">
        <f t="shared" si="117"/>
        <v>939665.3636123247</v>
      </c>
      <c r="HC18" s="5">
        <f t="shared" si="118"/>
        <v>31</v>
      </c>
      <c r="HD18" s="6">
        <v>-9.0300000000000005E-2</v>
      </c>
      <c r="HE18" s="7">
        <f t="shared" si="119"/>
        <v>31541092.598839127</v>
      </c>
      <c r="HF18" s="12">
        <f t="shared" si="120"/>
        <v>9663390.9884316977</v>
      </c>
      <c r="HG18" s="12">
        <f t="shared" si="121"/>
        <v>2163958.4085469083</v>
      </c>
      <c r="HI18" s="5">
        <f t="shared" si="122"/>
        <v>30</v>
      </c>
      <c r="HJ18" s="6">
        <v>-9.0300000000000005E-2</v>
      </c>
      <c r="HK18" s="7">
        <f t="shared" si="123"/>
        <v>30456829.469717197</v>
      </c>
      <c r="HL18" s="12">
        <f t="shared" si="124"/>
        <v>11151626.768022753</v>
      </c>
      <c r="HM18" s="12">
        <f t="shared" si="125"/>
        <v>2629352.7569153169</v>
      </c>
      <c r="HO18" s="5">
        <f t="shared" si="126"/>
        <v>29</v>
      </c>
      <c r="HP18" s="6">
        <v>-9.0300000000000005E-2</v>
      </c>
      <c r="HQ18" s="7">
        <f t="shared" si="127"/>
        <v>26665058.194464363</v>
      </c>
      <c r="HR18" s="12">
        <f t="shared" si="128"/>
        <v>9178079.7113348842</v>
      </c>
      <c r="HS18" s="12">
        <f t="shared" si="129"/>
        <v>2234710.1666816571</v>
      </c>
      <c r="HU18" s="5">
        <f t="shared" si="130"/>
        <v>28</v>
      </c>
      <c r="HV18" s="6">
        <v>-9.0300000000000005E-2</v>
      </c>
      <c r="HW18" s="7">
        <f t="shared" si="131"/>
        <v>22452895.07785818</v>
      </c>
      <c r="HX18" s="12">
        <f t="shared" si="132"/>
        <v>6588552.8505107928</v>
      </c>
      <c r="HY18" s="12">
        <f t="shared" si="133"/>
        <v>1662750.8971075814</v>
      </c>
      <c r="IA18" s="5">
        <f t="shared" si="134"/>
        <v>27</v>
      </c>
      <c r="IB18" s="6">
        <v>-9.0300000000000005E-2</v>
      </c>
      <c r="IC18" s="7">
        <f t="shared" si="135"/>
        <v>26202468.290183417</v>
      </c>
      <c r="ID18" s="12">
        <f t="shared" si="136"/>
        <v>12763816.700740339</v>
      </c>
      <c r="IE18" s="12">
        <f t="shared" si="137"/>
        <v>3523660.2977162311</v>
      </c>
      <c r="IG18" s="5">
        <f t="shared" si="138"/>
        <v>26</v>
      </c>
      <c r="IH18" s="6">
        <v>-9.0300000000000005E-2</v>
      </c>
      <c r="II18" s="7">
        <f t="shared" si="139"/>
        <v>35360955.857197583</v>
      </c>
      <c r="IJ18" s="12">
        <f t="shared" si="140"/>
        <v>24444209.734125193</v>
      </c>
      <c r="IK18" s="12">
        <f t="shared" si="141"/>
        <v>7544687.9570374554</v>
      </c>
      <c r="IM18" s="5">
        <f t="shared" si="142"/>
        <v>25</v>
      </c>
      <c r="IN18" s="6">
        <v>-9.0300000000000005E-2</v>
      </c>
      <c r="IO18" s="7">
        <f t="shared" si="143"/>
        <v>25810916.684085846</v>
      </c>
      <c r="IP18" s="12">
        <f t="shared" si="144"/>
        <v>16488510.4903176</v>
      </c>
      <c r="IQ18" s="12">
        <f t="shared" si="145"/>
        <v>5431049.6638723845</v>
      </c>
      <c r="IS18" s="5">
        <f t="shared" si="146"/>
        <v>24</v>
      </c>
      <c r="IT18" s="6">
        <v>-9.0300000000000005E-2</v>
      </c>
      <c r="IU18" s="7">
        <f t="shared" si="147"/>
        <v>20843831.611149024</v>
      </c>
      <c r="IV18" s="12">
        <f t="shared" si="148"/>
        <v>12728076.507749388</v>
      </c>
      <c r="IW18" s="12">
        <f t="shared" si="149"/>
        <v>4411092.8655411089</v>
      </c>
      <c r="IY18" s="5">
        <f t="shared" si="150"/>
        <v>23</v>
      </c>
      <c r="IZ18" s="6">
        <v>-9.0300000000000005E-2</v>
      </c>
      <c r="JA18" s="7">
        <f t="shared" si="151"/>
        <v>22407903.258599252</v>
      </c>
      <c r="JB18" s="12">
        <f t="shared" si="152"/>
        <v>15617758.323364502</v>
      </c>
      <c r="JC18" s="12">
        <f t="shared" si="153"/>
        <v>5782641.5593026141</v>
      </c>
      <c r="JE18" s="5">
        <f t="shared" si="154"/>
        <v>22</v>
      </c>
      <c r="JF18" s="6">
        <v>-9.0300000000000005E-2</v>
      </c>
      <c r="JG18" s="7">
        <f t="shared" si="155"/>
        <v>21038309.321753133</v>
      </c>
      <c r="JH18" s="12">
        <f t="shared" si="156"/>
        <v>15517809.213717289</v>
      </c>
      <c r="JI18" s="12">
        <f t="shared" si="157"/>
        <v>6278829.2019957984</v>
      </c>
      <c r="JK18" s="5">
        <f t="shared" si="158"/>
        <v>21</v>
      </c>
      <c r="JL18" s="6">
        <v>-9.0300000000000005E-2</v>
      </c>
      <c r="JM18" s="7">
        <f t="shared" si="159"/>
        <v>17750851.604584143</v>
      </c>
      <c r="JN18" s="12">
        <f t="shared" si="160"/>
        <v>13438632.070483332</v>
      </c>
      <c r="JO18" s="12">
        <f t="shared" si="161"/>
        <v>6193871.8903057063</v>
      </c>
      <c r="JQ18" s="5">
        <f t="shared" si="162"/>
        <v>20</v>
      </c>
      <c r="JR18" s="6">
        <v>-9.0300000000000005E-2</v>
      </c>
      <c r="JS18" s="7">
        <f t="shared" si="163"/>
        <v>13474154.853942724</v>
      </c>
      <c r="JT18" s="12">
        <f t="shared" si="164"/>
        <v>10062931.194624031</v>
      </c>
      <c r="JU18" s="12">
        <f t="shared" si="165"/>
        <v>5186463.3526794473</v>
      </c>
      <c r="JW18" s="5">
        <f t="shared" si="166"/>
        <v>19</v>
      </c>
      <c r="JX18" s="6">
        <v>-9.0300000000000005E-2</v>
      </c>
      <c r="JY18" s="7">
        <f t="shared" si="167"/>
        <v>14138672.459541155</v>
      </c>
      <c r="JZ18" s="12">
        <f t="shared" si="168"/>
        <v>11378083.397652056</v>
      </c>
      <c r="KA18" s="12">
        <f t="shared" si="169"/>
        <v>6356358.2014134414</v>
      </c>
      <c r="KC18" s="5">
        <f t="shared" si="170"/>
        <v>18</v>
      </c>
      <c r="KD18" s="6">
        <v>-9.0300000000000005E-2</v>
      </c>
      <c r="KE18" s="7">
        <f t="shared" si="171"/>
        <v>11741133.083824249</v>
      </c>
      <c r="KF18" s="12">
        <f t="shared" si="172"/>
        <v>9410437.1079183277</v>
      </c>
      <c r="KG18" s="12">
        <f t="shared" si="173"/>
        <v>5452255.6229526792</v>
      </c>
      <c r="KI18" s="5">
        <f t="shared" si="174"/>
        <v>17</v>
      </c>
      <c r="KJ18" s="6">
        <v>-9.0300000000000005E-2</v>
      </c>
      <c r="KK18" s="7">
        <f t="shared" si="175"/>
        <v>9597133.4672423135</v>
      </c>
      <c r="KL18" s="12">
        <f t="shared" si="176"/>
        <v>7647212.9755933499</v>
      </c>
      <c r="KM18" s="12">
        <f t="shared" si="177"/>
        <v>4616415.8898872174</v>
      </c>
      <c r="KO18" s="5">
        <f t="shared" si="178"/>
        <v>16</v>
      </c>
      <c r="KP18" s="6">
        <v>-9.0300000000000005E-2</v>
      </c>
      <c r="KQ18" s="7">
        <f t="shared" si="179"/>
        <v>9041105.4802094288</v>
      </c>
      <c r="KR18" s="12">
        <f t="shared" si="180"/>
        <v>7416792.7083322331</v>
      </c>
      <c r="KS18" s="12">
        <f t="shared" si="181"/>
        <v>4635495.4427076457</v>
      </c>
      <c r="KU18" s="5">
        <f t="shared" si="182"/>
        <v>15</v>
      </c>
      <c r="KV18" s="6">
        <v>-9.0300000000000005E-2</v>
      </c>
      <c r="KW18" s="7">
        <f t="shared" si="183"/>
        <v>6888986.1933933496</v>
      </c>
      <c r="KX18" s="12">
        <f t="shared" si="184"/>
        <v>5523073.590184628</v>
      </c>
      <c r="KY18" s="12">
        <f t="shared" si="185"/>
        <v>3586071.4779871753</v>
      </c>
      <c r="LA18" s="5">
        <f t="shared" si="186"/>
        <v>14</v>
      </c>
      <c r="LB18" s="6">
        <v>-9.0300000000000005E-2</v>
      </c>
      <c r="LC18" s="7">
        <f t="shared" si="187"/>
        <v>5813981.0898753889</v>
      </c>
      <c r="LD18" s="12">
        <f t="shared" si="188"/>
        <v>4659132.5437329505</v>
      </c>
      <c r="LE18" s="12">
        <f t="shared" si="189"/>
        <v>3069286.3676724173</v>
      </c>
      <c r="LG18" s="5">
        <f t="shared" si="190"/>
        <v>13</v>
      </c>
      <c r="LH18" s="6">
        <v>-9.0300000000000005E-2</v>
      </c>
      <c r="LI18" s="7">
        <f t="shared" si="191"/>
        <v>5494736.877304025</v>
      </c>
      <c r="LJ18" s="12">
        <f t="shared" si="192"/>
        <v>4545974.4917891854</v>
      </c>
      <c r="LK18" s="12">
        <f t="shared" si="193"/>
        <v>3115931.5681280135</v>
      </c>
      <c r="LM18" s="5">
        <f t="shared" si="194"/>
        <v>12</v>
      </c>
      <c r="LN18" s="6">
        <v>-9.0300000000000005E-2</v>
      </c>
      <c r="LO18" s="7">
        <f t="shared" si="195"/>
        <v>4714893.4934820877</v>
      </c>
      <c r="LP18" s="12">
        <f t="shared" si="196"/>
        <v>3950849.292017268</v>
      </c>
      <c r="LQ18" s="12">
        <f t="shared" si="197"/>
        <v>2834406.689948407</v>
      </c>
      <c r="LS18" s="5">
        <f t="shared" si="198"/>
        <v>11</v>
      </c>
      <c r="LT18" s="6">
        <v>-9.0300000000000005E-2</v>
      </c>
      <c r="LU18" s="7">
        <f t="shared" si="199"/>
        <v>3586015.7388820262</v>
      </c>
      <c r="LV18" s="12">
        <f t="shared" si="200"/>
        <v>2977887.3903692779</v>
      </c>
      <c r="LW18" s="12">
        <f t="shared" si="201"/>
        <v>2247528.7531578555</v>
      </c>
      <c r="LY18" s="5">
        <f t="shared" si="202"/>
        <v>10</v>
      </c>
      <c r="LZ18" s="6">
        <v>-9.0300000000000005E-2</v>
      </c>
      <c r="MA18" s="7">
        <f t="shared" si="203"/>
        <v>3699211.6142789624</v>
      </c>
      <c r="MB18" s="12">
        <f t="shared" si="204"/>
        <v>3240220.8604093739</v>
      </c>
      <c r="MC18" s="12">
        <f t="shared" si="205"/>
        <v>2583730.6149946782</v>
      </c>
      <c r="ME18" s="5">
        <f t="shared" si="206"/>
        <v>9</v>
      </c>
      <c r="MF18" s="6">
        <v>-9.0300000000000005E-2</v>
      </c>
      <c r="MG18" s="7">
        <f t="shared" si="207"/>
        <v>2840521.8569292501</v>
      </c>
      <c r="MH18" s="12">
        <f t="shared" si="208"/>
        <v>2481425.2876069956</v>
      </c>
      <c r="MI18" s="12">
        <f t="shared" si="209"/>
        <v>2030123.4136168603</v>
      </c>
      <c r="MK18" s="5">
        <f t="shared" si="210"/>
        <v>8</v>
      </c>
      <c r="ML18" s="6">
        <v>-9.0300000000000005E-2</v>
      </c>
      <c r="MM18" s="7">
        <f t="shared" si="211"/>
        <v>2642591.7359096198</v>
      </c>
      <c r="MN18" s="12">
        <f t="shared" si="212"/>
        <v>2371008.527270406</v>
      </c>
      <c r="MO18" s="12">
        <f t="shared" si="213"/>
        <v>2002996.5402177717</v>
      </c>
      <c r="MQ18" s="5">
        <f t="shared" si="214"/>
        <v>7</v>
      </c>
      <c r="MR18" s="6">
        <v>-9.0300000000000005E-2</v>
      </c>
      <c r="MS18" s="7">
        <f t="shared" si="215"/>
        <v>2403011.4903242886</v>
      </c>
      <c r="MT18" s="12">
        <f t="shared" si="216"/>
        <v>2201674.8199701165</v>
      </c>
      <c r="MU18" s="12">
        <f t="shared" si="217"/>
        <v>1906900.821561795</v>
      </c>
      <c r="MW18" s="5">
        <f t="shared" si="218"/>
        <v>6</v>
      </c>
      <c r="MX18" s="6">
        <v>-9.0300000000000005E-2</v>
      </c>
      <c r="MY18" s="7">
        <f t="shared" si="219"/>
        <v>2371470.9269952509</v>
      </c>
      <c r="MZ18" s="12">
        <f t="shared" si="220"/>
        <v>2231925.1870190506</v>
      </c>
      <c r="NA18" s="12">
        <f t="shared" si="221"/>
        <v>1987312.5332284556</v>
      </c>
      <c r="NC18" s="5">
        <f t="shared" si="222"/>
        <v>5</v>
      </c>
      <c r="ND18" s="6">
        <v>-9.0300000000000005E-2</v>
      </c>
      <c r="NE18" s="7">
        <f t="shared" si="223"/>
        <v>1728477.3520373553</v>
      </c>
      <c r="NF18" s="12">
        <f t="shared" si="224"/>
        <v>1635707.5414570973</v>
      </c>
      <c r="NG18" s="12">
        <f t="shared" si="225"/>
        <v>1496168.5094844538</v>
      </c>
      <c r="NI18" s="5">
        <f t="shared" si="226"/>
        <v>4</v>
      </c>
      <c r="NJ18" s="6">
        <v>-9.0300000000000005E-2</v>
      </c>
      <c r="NK18" s="7">
        <f t="shared" si="227"/>
        <v>1408931.6531116364</v>
      </c>
      <c r="NL18" s="12">
        <f t="shared" si="228"/>
        <v>1359114.644558952</v>
      </c>
      <c r="NM18" s="12">
        <f t="shared" si="229"/>
        <v>1281013.8622590594</v>
      </c>
      <c r="NO18" s="5">
        <f t="shared" si="230"/>
        <v>3</v>
      </c>
      <c r="NP18" s="6">
        <v>-9.0300000000000005E-2</v>
      </c>
      <c r="NQ18" s="7">
        <f t="shared" si="231"/>
        <v>1058551.2044414999</v>
      </c>
      <c r="NR18" s="12">
        <f t="shared" si="232"/>
        <v>1024790.1146506087</v>
      </c>
      <c r="NS18" s="12">
        <f t="shared" si="233"/>
        <v>981078.68795935041</v>
      </c>
      <c r="NU18" s="5">
        <f t="shared" si="234"/>
        <v>2</v>
      </c>
      <c r="NV18" s="6">
        <v>-9.0300000000000005E-2</v>
      </c>
      <c r="NW18" s="7">
        <f t="shared" si="235"/>
        <v>824802.24750000006</v>
      </c>
      <c r="NX18" s="12">
        <f>(NX19)*(1+NV18)-(((VLOOKUP((NU$91+NU19),$A$138:$E$227,5,FALSE))/(VLOOKUP(NU$91,$A$138:$E$227,5,FALSE)))*(IF(NU18&lt;=$D$125,$B$125,$C$125)))</f>
        <v>803494.269350274</v>
      </c>
      <c r="NY18" s="12">
        <f t="shared" si="237"/>
        <v>782074.10221712093</v>
      </c>
      <c r="OA18" s="5">
        <f t="shared" si="238"/>
        <v>1</v>
      </c>
      <c r="OB18" s="6">
        <v>-9.0300000000000005E-2</v>
      </c>
      <c r="OC18" s="7">
        <f>(OC19+$B$124)*(1+OB18)</f>
        <v>682275</v>
      </c>
      <c r="OD18" s="12">
        <f>($B$124)*(1+OB18)-$B$125</f>
        <v>671275</v>
      </c>
      <c r="OE18" s="12">
        <f>OD18</f>
        <v>671275</v>
      </c>
      <c r="OG18" s="5"/>
      <c r="OH18" s="6"/>
      <c r="OI18" s="7"/>
      <c r="OM18" s="5"/>
      <c r="ON18" s="6"/>
      <c r="OO18" s="7"/>
      <c r="OS18" s="5"/>
      <c r="OT18" s="6"/>
      <c r="OU18" s="7"/>
      <c r="OY18" s="5"/>
      <c r="OZ18" s="6"/>
      <c r="PA18" s="7"/>
      <c r="PE18" s="5"/>
      <c r="PF18" s="6"/>
      <c r="PG18" s="7"/>
      <c r="PK18" s="5"/>
      <c r="PL18" s="6"/>
      <c r="PM18" s="7"/>
      <c r="PQ18" s="5"/>
      <c r="PR18" s="6"/>
      <c r="PS18" s="7"/>
      <c r="PW18" s="5"/>
      <c r="PX18" s="6"/>
      <c r="PY18" s="7"/>
      <c r="QC18" s="5"/>
      <c r="QD18" s="6"/>
      <c r="QE18" s="7"/>
      <c r="QI18" s="5"/>
      <c r="QJ18" s="6"/>
      <c r="QK18" s="7"/>
      <c r="QO18" s="5"/>
      <c r="QP18" s="6"/>
      <c r="QQ18" s="7"/>
    </row>
    <row r="19" spans="3:459">
      <c r="C19">
        <v>72</v>
      </c>
      <c r="D19" s="6">
        <v>0.2089</v>
      </c>
      <c r="E19" s="12">
        <f t="shared" si="286"/>
        <v>274932410.85548049</v>
      </c>
      <c r="F19" s="12">
        <f t="shared" si="0"/>
        <v>28949060.91174566</v>
      </c>
      <c r="G19">
        <v>71</v>
      </c>
      <c r="H19" s="6">
        <v>0.2089</v>
      </c>
      <c r="I19" s="12">
        <f t="shared" si="1"/>
        <v>-32319536.775382377</v>
      </c>
      <c r="J19" s="12">
        <f t="shared" si="2"/>
        <v>-3363749.7191663948</v>
      </c>
      <c r="K19">
        <v>70</v>
      </c>
      <c r="L19" s="6">
        <v>0.2089</v>
      </c>
      <c r="M19" s="12">
        <f t="shared" si="3"/>
        <v>84264993.370288223</v>
      </c>
      <c r="N19" s="12">
        <f t="shared" si="4"/>
        <v>8770124.0817524567</v>
      </c>
      <c r="O19">
        <v>69</v>
      </c>
      <c r="P19" s="6">
        <v>0.2089</v>
      </c>
      <c r="Q19" s="12">
        <f t="shared" si="5"/>
        <v>373993885.93954176</v>
      </c>
      <c r="R19" s="12">
        <f t="shared" si="6"/>
        <v>36192956.703826621</v>
      </c>
      <c r="S19">
        <v>68</v>
      </c>
      <c r="T19" s="6">
        <v>0.2089</v>
      </c>
      <c r="U19" s="12">
        <f t="shared" si="7"/>
        <v>1271908419.800251</v>
      </c>
      <c r="V19" s="12">
        <f t="shared" si="8"/>
        <v>110701706.65333894</v>
      </c>
      <c r="W19">
        <v>67</v>
      </c>
      <c r="X19" s="6">
        <v>0.2089</v>
      </c>
      <c r="Y19" s="12">
        <f t="shared" si="9"/>
        <v>1439989059.4218612</v>
      </c>
      <c r="Z19" s="12">
        <f t="shared" si="10"/>
        <v>113060613.91687164</v>
      </c>
      <c r="AA19">
        <v>66</v>
      </c>
      <c r="AB19" s="6">
        <v>0.2089</v>
      </c>
      <c r="AC19" s="12">
        <f t="shared" si="11"/>
        <v>743049884.09367216</v>
      </c>
      <c r="AD19" s="12">
        <f t="shared" si="12"/>
        <v>59697251.795718022</v>
      </c>
      <c r="AE19">
        <v>65</v>
      </c>
      <c r="AF19" s="6">
        <v>0.2089</v>
      </c>
      <c r="AG19" s="12">
        <f t="shared" si="13"/>
        <v>833163032.2290678</v>
      </c>
      <c r="AH19" s="12">
        <f t="shared" si="14"/>
        <v>68965412.284329414</v>
      </c>
      <c r="AI19">
        <v>64</v>
      </c>
      <c r="AJ19" s="6">
        <v>0.2089</v>
      </c>
      <c r="AK19" s="12">
        <f t="shared" si="15"/>
        <v>385801067.42701179</v>
      </c>
      <c r="AL19" s="12">
        <f t="shared" si="16"/>
        <v>32404471.883705188</v>
      </c>
      <c r="AM19">
        <v>63</v>
      </c>
      <c r="AN19" s="6">
        <v>0.2089</v>
      </c>
      <c r="AO19" s="12">
        <f t="shared" si="17"/>
        <v>181030352.11081648</v>
      </c>
      <c r="AP19" s="12">
        <f t="shared" si="18"/>
        <v>15535775.805006161</v>
      </c>
      <c r="AQ19">
        <v>62</v>
      </c>
      <c r="AR19" s="6">
        <v>0.2089</v>
      </c>
      <c r="AS19" s="12">
        <f t="shared" si="19"/>
        <v>677039970.10651553</v>
      </c>
      <c r="AT19" s="12">
        <f t="shared" si="20"/>
        <v>58514714.397519901</v>
      </c>
      <c r="AU19">
        <v>61</v>
      </c>
      <c r="AV19" s="6">
        <v>0.2089</v>
      </c>
      <c r="AW19" s="12">
        <f t="shared" si="21"/>
        <v>430001818.96123785</v>
      </c>
      <c r="AX19" s="12">
        <f t="shared" si="22"/>
        <v>36640447.142162688</v>
      </c>
      <c r="AY19">
        <v>60</v>
      </c>
      <c r="AZ19" s="6">
        <v>0.2089</v>
      </c>
      <c r="BA19" s="12">
        <f t="shared" si="23"/>
        <v>477272062.57364017</v>
      </c>
      <c r="BB19" s="12">
        <f t="shared" si="24"/>
        <v>40377855.567702971</v>
      </c>
      <c r="BC19">
        <v>59</v>
      </c>
      <c r="BD19" s="6">
        <v>0.2089</v>
      </c>
      <c r="BE19" s="12">
        <f t="shared" si="25"/>
        <v>639105328.65687716</v>
      </c>
      <c r="BF19" s="12">
        <f t="shared" si="26"/>
        <v>54847140.195142835</v>
      </c>
      <c r="BG19">
        <v>58</v>
      </c>
      <c r="BH19" s="6">
        <v>0.2089</v>
      </c>
      <c r="BI19" s="12">
        <f t="shared" si="27"/>
        <v>877254643.71597075</v>
      </c>
      <c r="BJ19" s="12">
        <f t="shared" si="28"/>
        <v>83827741.365433589</v>
      </c>
      <c r="BK19">
        <v>57</v>
      </c>
      <c r="BL19" s="6">
        <v>0.2089</v>
      </c>
      <c r="BM19" s="12">
        <f t="shared" si="29"/>
        <v>732072893.24873555</v>
      </c>
      <c r="BN19" s="12">
        <f t="shared" si="30"/>
        <v>75301472.281823665</v>
      </c>
      <c r="BO19">
        <v>56</v>
      </c>
      <c r="BP19" s="6">
        <v>0.2089</v>
      </c>
      <c r="BQ19" s="12">
        <f t="shared" si="31"/>
        <v>559211973.04680598</v>
      </c>
      <c r="BR19" s="12">
        <f t="shared" si="32"/>
        <v>59222692.215547308</v>
      </c>
      <c r="BS19">
        <v>55</v>
      </c>
      <c r="BT19" s="6">
        <v>0.2089</v>
      </c>
      <c r="BU19" s="12">
        <f t="shared" si="33"/>
        <v>458348514.80975723</v>
      </c>
      <c r="BV19" s="12">
        <f t="shared" si="34"/>
        <v>49656747.191805713</v>
      </c>
      <c r="BW19">
        <v>54</v>
      </c>
      <c r="BX19" s="6">
        <v>0.2089</v>
      </c>
      <c r="BY19" s="12">
        <f t="shared" si="35"/>
        <v>299180920.44768751</v>
      </c>
      <c r="BZ19" s="12">
        <f t="shared" si="36"/>
        <v>33141160.999074325</v>
      </c>
      <c r="CA19">
        <v>53</v>
      </c>
      <c r="CB19" s="6">
        <v>0.2089</v>
      </c>
      <c r="CC19" s="12">
        <f t="shared" si="37"/>
        <v>397359075.64548761</v>
      </c>
      <c r="CD19" s="12">
        <f t="shared" si="38"/>
        <v>51997687.926828876</v>
      </c>
      <c r="CE19">
        <v>52</v>
      </c>
      <c r="CF19" s="6">
        <v>0.2089</v>
      </c>
      <c r="CG19" s="12">
        <f t="shared" si="39"/>
        <v>399605354.81968766</v>
      </c>
      <c r="CH19" s="12">
        <f t="shared" si="40"/>
        <v>57642403.586284824</v>
      </c>
      <c r="CI19">
        <v>51</v>
      </c>
      <c r="CJ19" s="6">
        <v>0.2089</v>
      </c>
      <c r="CK19" s="12">
        <f t="shared" si="284"/>
        <v>385948594.22115868</v>
      </c>
      <c r="CL19" s="12">
        <f t="shared" si="285"/>
        <v>56377153.14246992</v>
      </c>
      <c r="CM19" s="5">
        <v>50</v>
      </c>
      <c r="CN19" s="6">
        <v>0.2089</v>
      </c>
      <c r="CO19" s="7">
        <f t="shared" si="41"/>
        <v>432367518.55155993</v>
      </c>
      <c r="CP19" s="12">
        <f t="shared" si="42"/>
        <v>317196105.56991118</v>
      </c>
      <c r="CQ19" s="12">
        <f t="shared" si="43"/>
        <v>45368889.110729836</v>
      </c>
      <c r="CR19" s="9"/>
      <c r="CS19" s="5">
        <v>49</v>
      </c>
      <c r="CT19" s="6">
        <v>0.2089</v>
      </c>
      <c r="CU19" s="7">
        <f t="shared" si="44"/>
        <v>330530936.89439631</v>
      </c>
      <c r="CV19" s="12">
        <f t="shared" si="45"/>
        <v>232486443.97043654</v>
      </c>
      <c r="CW19" s="12">
        <f t="shared" si="46"/>
        <v>35941300.528600655</v>
      </c>
      <c r="CY19" s="5">
        <v>48</v>
      </c>
      <c r="CZ19" s="6">
        <v>0.2089</v>
      </c>
      <c r="DA19" s="7">
        <f t="shared" si="47"/>
        <v>267246876.53169161</v>
      </c>
      <c r="DB19" s="12">
        <f t="shared" si="48"/>
        <v>179918020.78069624</v>
      </c>
      <c r="DC19" s="12">
        <f t="shared" si="49"/>
        <v>29019035.609789714</v>
      </c>
      <c r="DE19" s="5">
        <f t="shared" si="50"/>
        <v>47</v>
      </c>
      <c r="DF19" s="6">
        <v>0.2089</v>
      </c>
      <c r="DG19" s="7">
        <f t="shared" si="51"/>
        <v>226192870.53042033</v>
      </c>
      <c r="DH19" s="12">
        <f t="shared" si="52"/>
        <v>145186159.22563976</v>
      </c>
      <c r="DI19" s="12">
        <f t="shared" si="53"/>
        <v>23505488.955581363</v>
      </c>
      <c r="DK19" s="5">
        <f t="shared" si="54"/>
        <v>46</v>
      </c>
      <c r="DL19" s="6">
        <v>0.2089</v>
      </c>
      <c r="DM19" s="7">
        <f t="shared" si="55"/>
        <v>228963326.78451297</v>
      </c>
      <c r="DN19" s="12">
        <f t="shared" si="56"/>
        <v>155238786.05996701</v>
      </c>
      <c r="DO19" s="12">
        <f t="shared" si="57"/>
        <v>25416453.712800439</v>
      </c>
      <c r="DQ19" s="5">
        <f t="shared" si="58"/>
        <v>45</v>
      </c>
      <c r="DR19" s="6">
        <v>0.2089</v>
      </c>
      <c r="DS19" s="7">
        <f t="shared" si="59"/>
        <v>150080838.21743125</v>
      </c>
      <c r="DT19" s="12">
        <f t="shared" si="60"/>
        <v>80243136.684770435</v>
      </c>
      <c r="DU19" s="12">
        <f t="shared" si="61"/>
        <v>13040120.203794099</v>
      </c>
      <c r="DW19" s="5">
        <f t="shared" si="62"/>
        <v>44</v>
      </c>
      <c r="DX19" s="6">
        <v>0.2089</v>
      </c>
      <c r="DY19" s="7">
        <f t="shared" si="63"/>
        <v>113183135.91058157</v>
      </c>
      <c r="DZ19" s="12">
        <f t="shared" si="64"/>
        <v>47262411.778391197</v>
      </c>
      <c r="EA19" s="12">
        <f t="shared" si="65"/>
        <v>7709267.411204407</v>
      </c>
      <c r="EC19" s="5">
        <f t="shared" si="66"/>
        <v>43</v>
      </c>
      <c r="ED19" s="6">
        <v>0.2089</v>
      </c>
      <c r="EE19" s="7">
        <f t="shared" si="67"/>
        <v>105345435.50873189</v>
      </c>
      <c r="EF19" s="12">
        <f t="shared" si="68"/>
        <v>44793715.855443411</v>
      </c>
      <c r="EG19" s="12">
        <f t="shared" si="69"/>
        <v>7524689.9428498968</v>
      </c>
      <c r="EI19" s="5">
        <f t="shared" si="70"/>
        <v>42</v>
      </c>
      <c r="EJ19" s="6">
        <v>0.2089</v>
      </c>
      <c r="EK19" s="7">
        <f t="shared" si="71"/>
        <v>105345435.50873189</v>
      </c>
      <c r="EL19" s="12">
        <f t="shared" si="72"/>
        <v>62400013.305263437</v>
      </c>
      <c r="EM19" s="12">
        <f t="shared" si="73"/>
        <v>10862083.874196799</v>
      </c>
      <c r="EO19" s="5">
        <f t="shared" si="74"/>
        <v>41</v>
      </c>
      <c r="EP19" s="6">
        <v>0.2089</v>
      </c>
      <c r="EQ19" s="7">
        <f t="shared" si="75"/>
        <v>117651815.39952193</v>
      </c>
      <c r="ER19" s="12">
        <f t="shared" si="76"/>
        <v>30208364.558307074</v>
      </c>
      <c r="ES19" s="12">
        <f t="shared" si="77"/>
        <v>5331969.3986056298</v>
      </c>
      <c r="EU19" s="5">
        <f t="shared" si="78"/>
        <v>40</v>
      </c>
      <c r="EV19" s="6">
        <v>0.2089</v>
      </c>
      <c r="EW19" s="7">
        <f t="shared" si="79"/>
        <v>73051780.612639651</v>
      </c>
      <c r="EX19" s="12">
        <f t="shared" si="80"/>
        <v>24339135.009662867</v>
      </c>
      <c r="EY19" s="12">
        <f t="shared" si="81"/>
        <v>4340454.3869940471</v>
      </c>
      <c r="FA19" s="5">
        <f t="shared" si="82"/>
        <v>39</v>
      </c>
      <c r="FB19" s="6">
        <v>0.2089</v>
      </c>
      <c r="FC19" s="7">
        <f t="shared" si="83"/>
        <v>72804246.17564249</v>
      </c>
      <c r="FD19" s="12">
        <f t="shared" si="84"/>
        <v>27118971.145470645</v>
      </c>
      <c r="FE19" s="12">
        <f t="shared" si="85"/>
        <v>4918717.8340537138</v>
      </c>
      <c r="FG19" s="5">
        <f t="shared" si="86"/>
        <v>38</v>
      </c>
      <c r="FH19" s="6">
        <v>0.2089</v>
      </c>
      <c r="FI19" s="7">
        <f t="shared" si="87"/>
        <v>57489139.431176931</v>
      </c>
      <c r="FJ19" s="12">
        <f t="shared" si="88"/>
        <v>13981233.952792421</v>
      </c>
      <c r="FK19" s="12">
        <f t="shared" si="89"/>
        <v>2552872.9067788958</v>
      </c>
      <c r="FM19" s="5">
        <f t="shared" si="90"/>
        <v>37</v>
      </c>
      <c r="FN19" s="6">
        <v>0.2089</v>
      </c>
      <c r="FO19" s="7">
        <f t="shared" si="91"/>
        <v>63043249.732620828</v>
      </c>
      <c r="FP19" s="12">
        <f t="shared" si="92"/>
        <v>22176869.414294317</v>
      </c>
      <c r="FQ19" s="12">
        <f t="shared" si="93"/>
        <v>4103328.2422066168</v>
      </c>
      <c r="FS19" s="5">
        <f t="shared" si="94"/>
        <v>36</v>
      </c>
      <c r="FT19" s="6">
        <v>0.2089</v>
      </c>
      <c r="FU19" s="7">
        <f t="shared" si="95"/>
        <v>51417706.331148237</v>
      </c>
      <c r="FV19" s="12">
        <f t="shared" si="96"/>
        <v>12905430.685438555</v>
      </c>
      <c r="FW19" s="12">
        <f t="shared" si="97"/>
        <v>2427132.1252589854</v>
      </c>
      <c r="FY19" s="5">
        <f t="shared" si="98"/>
        <v>35</v>
      </c>
      <c r="FZ19" s="6">
        <v>0.2089</v>
      </c>
      <c r="GA19" s="7">
        <f t="shared" si="99"/>
        <v>44165698.618062384</v>
      </c>
      <c r="GB19" s="12">
        <f t="shared" si="100"/>
        <v>7546163.2390921405</v>
      </c>
      <c r="GC19" s="12">
        <f t="shared" si="101"/>
        <v>1432990.2194745876</v>
      </c>
      <c r="GE19" s="5">
        <f t="shared" si="102"/>
        <v>34</v>
      </c>
      <c r="GF19" s="6">
        <v>0.2089</v>
      </c>
      <c r="GG19" s="7">
        <f t="shared" si="103"/>
        <v>39293326.172653355</v>
      </c>
      <c r="GH19" s="12">
        <f t="shared" si="104"/>
        <v>4913471.3839870458</v>
      </c>
      <c r="GI19" s="12">
        <f t="shared" si="105"/>
        <v>950994.46141684754</v>
      </c>
      <c r="GK19" s="5">
        <f t="shared" si="106"/>
        <v>33</v>
      </c>
      <c r="GL19" s="6">
        <v>0.2089</v>
      </c>
      <c r="GM19" s="7">
        <f t="shared" si="107"/>
        <v>43644703.068591975</v>
      </c>
      <c r="GN19" s="12">
        <f t="shared" si="108"/>
        <v>12007530.806277314</v>
      </c>
      <c r="GO19" s="12">
        <f t="shared" si="109"/>
        <v>2404429.4797719028</v>
      </c>
      <c r="GQ19" s="5">
        <f t="shared" si="110"/>
        <v>32</v>
      </c>
      <c r="GR19" s="6">
        <v>0.2089</v>
      </c>
      <c r="GS19" s="7">
        <f t="shared" si="111"/>
        <v>35254202.801770598</v>
      </c>
      <c r="GT19" s="12">
        <f t="shared" si="112"/>
        <v>6095921.2035146514</v>
      </c>
      <c r="GU19" s="12">
        <f t="shared" si="113"/>
        <v>1265191.1931822861</v>
      </c>
      <c r="GW19" s="5">
        <f t="shared" si="114"/>
        <v>31</v>
      </c>
      <c r="GX19" s="6">
        <v>0.2089</v>
      </c>
      <c r="GY19" s="7">
        <f t="shared" si="115"/>
        <v>31815001.174777169</v>
      </c>
      <c r="GZ19" s="12">
        <f t="shared" si="116"/>
        <v>5054126.7888586689</v>
      </c>
      <c r="HA19" s="12">
        <f t="shared" si="117"/>
        <v>1095112.0735445442</v>
      </c>
      <c r="HC19" s="5">
        <f t="shared" si="118"/>
        <v>30</v>
      </c>
      <c r="HD19" s="6">
        <v>0.2089</v>
      </c>
      <c r="HE19" s="7">
        <f t="shared" si="119"/>
        <v>34671971.637725763</v>
      </c>
      <c r="HF19" s="12">
        <f t="shared" si="120"/>
        <v>10769879.347477138</v>
      </c>
      <c r="HG19" s="12">
        <f t="shared" si="121"/>
        <v>2477793.3008803148</v>
      </c>
      <c r="HI19" s="5">
        <f t="shared" si="122"/>
        <v>29</v>
      </c>
      <c r="HJ19" s="6">
        <v>0.2089</v>
      </c>
      <c r="HK19" s="7">
        <f t="shared" si="123"/>
        <v>33480080.762577992</v>
      </c>
      <c r="HL19" s="12">
        <f t="shared" si="124"/>
        <v>12398442.287487388</v>
      </c>
      <c r="HM19" s="12">
        <f t="shared" si="125"/>
        <v>3003396.2449299935</v>
      </c>
      <c r="HO19" s="5">
        <f t="shared" si="126"/>
        <v>28</v>
      </c>
      <c r="HP19" s="6">
        <v>0.2089</v>
      </c>
      <c r="HQ19" s="7">
        <f t="shared" si="127"/>
        <v>29311925.024144623</v>
      </c>
      <c r="HR19" s="12">
        <f t="shared" si="128"/>
        <v>10224570.067238653</v>
      </c>
      <c r="HS19" s="12">
        <f t="shared" si="129"/>
        <v>2557698.2943609776</v>
      </c>
      <c r="HU19" s="5">
        <f t="shared" si="130"/>
        <v>27</v>
      </c>
      <c r="HV19" s="6">
        <v>0.2089</v>
      </c>
      <c r="HW19" s="7">
        <f t="shared" si="131"/>
        <v>24681647.881563351</v>
      </c>
      <c r="HX19" s="12">
        <f t="shared" si="132"/>
        <v>7373228.6357561974</v>
      </c>
      <c r="HY19" s="12">
        <f t="shared" si="133"/>
        <v>1911744.0041583325</v>
      </c>
      <c r="IA19" s="5">
        <f t="shared" si="134"/>
        <v>26</v>
      </c>
      <c r="IB19" s="6">
        <v>0.2089</v>
      </c>
      <c r="IC19" s="7">
        <f t="shared" si="135"/>
        <v>28803416.829925708</v>
      </c>
      <c r="ID19" s="12">
        <f t="shared" si="136"/>
        <v>14150254.181199666</v>
      </c>
      <c r="IE19" s="12">
        <f t="shared" si="137"/>
        <v>4013401.3684960706</v>
      </c>
      <c r="IG19" s="5">
        <f t="shared" si="138"/>
        <v>25</v>
      </c>
      <c r="IH19" s="6">
        <v>0.2089</v>
      </c>
      <c r="II19" s="7">
        <f t="shared" si="139"/>
        <v>38871007.867646024</v>
      </c>
      <c r="IJ19" s="12">
        <f t="shared" si="140"/>
        <v>26977473.266859666</v>
      </c>
      <c r="IK19" s="12">
        <f t="shared" si="141"/>
        <v>8554633.9452427775</v>
      </c>
      <c r="IM19" s="5">
        <f t="shared" si="142"/>
        <v>24</v>
      </c>
      <c r="IN19" s="6">
        <v>0.2089</v>
      </c>
      <c r="IO19" s="7">
        <f t="shared" si="143"/>
        <v>28372998.443537261</v>
      </c>
      <c r="IP19" s="12">
        <f t="shared" si="144"/>
        <v>18225337.613508023</v>
      </c>
      <c r="IQ19" s="12">
        <f t="shared" si="145"/>
        <v>6167551.864339903</v>
      </c>
      <c r="IS19" s="5">
        <f t="shared" si="146"/>
        <v>23</v>
      </c>
      <c r="IT19" s="6">
        <v>0.2089</v>
      </c>
      <c r="IU19" s="7">
        <f t="shared" si="147"/>
        <v>22912863.153950781</v>
      </c>
      <c r="IV19" s="12">
        <f t="shared" si="148"/>
        <v>14086666.604719678</v>
      </c>
      <c r="IW19" s="12">
        <f t="shared" si="149"/>
        <v>5015642.0960200923</v>
      </c>
      <c r="IY19" s="5">
        <f t="shared" si="150"/>
        <v>22</v>
      </c>
      <c r="IZ19" s="6">
        <v>0.2089</v>
      </c>
      <c r="JA19" s="7">
        <f t="shared" si="151"/>
        <v>24632190.01714769</v>
      </c>
      <c r="JB19" s="12">
        <f t="shared" si="152"/>
        <v>17257098.299840059</v>
      </c>
      <c r="JC19" s="12">
        <f t="shared" si="153"/>
        <v>6564629.6027997779</v>
      </c>
      <c r="JE19" s="5">
        <f t="shared" si="154"/>
        <v>21</v>
      </c>
      <c r="JF19" s="6">
        <v>0.2089</v>
      </c>
      <c r="JG19" s="7">
        <f t="shared" si="155"/>
        <v>23126645.401509438</v>
      </c>
      <c r="JH19" s="12">
        <f t="shared" si="156"/>
        <v>17139664.393034998</v>
      </c>
      <c r="JI19" s="12">
        <f t="shared" si="157"/>
        <v>7125009.6046517966</v>
      </c>
      <c r="JK19" s="5">
        <f t="shared" si="158"/>
        <v>20</v>
      </c>
      <c r="JL19" s="6">
        <v>0.2089</v>
      </c>
      <c r="JM19" s="7">
        <f t="shared" si="159"/>
        <v>19512863.146734245</v>
      </c>
      <c r="JN19" s="12">
        <f t="shared" si="160"/>
        <v>14844148.669645369</v>
      </c>
      <c r="JO19" s="12">
        <f t="shared" si="161"/>
        <v>7029061.2690104051</v>
      </c>
      <c r="JQ19" s="5">
        <f t="shared" si="162"/>
        <v>19</v>
      </c>
      <c r="JR19" s="6">
        <v>0.2089</v>
      </c>
      <c r="JS19" s="7">
        <f t="shared" si="163"/>
        <v>14811646.536157772</v>
      </c>
      <c r="JT19" s="12">
        <f t="shared" si="164"/>
        <v>11125797.615890685</v>
      </c>
      <c r="JU19" s="12">
        <f t="shared" si="165"/>
        <v>5891323.1441417504</v>
      </c>
      <c r="JW19" s="5">
        <f t="shared" si="166"/>
        <v>18</v>
      </c>
      <c r="JX19" s="6">
        <v>0.2089</v>
      </c>
      <c r="JY19" s="7">
        <f t="shared" si="167"/>
        <v>15542126.480753167</v>
      </c>
      <c r="JZ19" s="12">
        <f t="shared" si="168"/>
        <v>12566543.203311976</v>
      </c>
      <c r="KA19" s="12">
        <f t="shared" si="169"/>
        <v>7212568.6188211758</v>
      </c>
      <c r="KC19" s="5">
        <f t="shared" si="170"/>
        <v>17</v>
      </c>
      <c r="KD19" s="6">
        <v>0.2089</v>
      </c>
      <c r="KE19" s="7">
        <f t="shared" si="171"/>
        <v>12906598.970896173</v>
      </c>
      <c r="KF19" s="12">
        <f t="shared" si="172"/>
        <v>10401468.889768738</v>
      </c>
      <c r="KG19" s="12">
        <f t="shared" si="173"/>
        <v>6191501.2624429855</v>
      </c>
      <c r="KI19" s="5">
        <f t="shared" si="174"/>
        <v>16</v>
      </c>
      <c r="KJ19" s="6">
        <v>0.2089</v>
      </c>
      <c r="KK19" s="7">
        <f t="shared" si="175"/>
        <v>10549778.462396739</v>
      </c>
      <c r="KL19" s="12">
        <f t="shared" si="176"/>
        <v>8460930.8077058308</v>
      </c>
      <c r="KM19" s="12">
        <f t="shared" si="177"/>
        <v>5247527.9933367269</v>
      </c>
      <c r="KO19" s="5">
        <f t="shared" si="178"/>
        <v>15</v>
      </c>
      <c r="KP19" s="6">
        <v>0.2089</v>
      </c>
      <c r="KQ19" s="7">
        <f t="shared" si="179"/>
        <v>9938557.1949097831</v>
      </c>
      <c r="KR19" s="12">
        <f t="shared" si="180"/>
        <v>8205774.1105114138</v>
      </c>
      <c r="KS19" s="12">
        <f t="shared" si="181"/>
        <v>5269075.8895858442</v>
      </c>
      <c r="KU19" s="5">
        <f t="shared" si="182"/>
        <v>14</v>
      </c>
      <c r="KV19" s="6">
        <v>0.2089</v>
      </c>
      <c r="KW19" s="7">
        <f t="shared" si="183"/>
        <v>7572811.0293430248</v>
      </c>
      <c r="KX19" s="12">
        <f t="shared" si="184"/>
        <v>6122103.957070102</v>
      </c>
      <c r="KY19" s="12">
        <f t="shared" si="185"/>
        <v>4083886.7540771947</v>
      </c>
      <c r="LA19" s="5">
        <f t="shared" si="186"/>
        <v>13</v>
      </c>
      <c r="LB19" s="6">
        <v>0.2089</v>
      </c>
      <c r="LC19" s="7">
        <f t="shared" si="187"/>
        <v>6391097.1637632065</v>
      </c>
      <c r="LD19" s="12">
        <f t="shared" si="188"/>
        <v>5171674.3015040951</v>
      </c>
      <c r="LE19" s="12">
        <f t="shared" si="189"/>
        <v>3500244.5668122666</v>
      </c>
      <c r="LG19" s="5">
        <f t="shared" si="190"/>
        <v>12</v>
      </c>
      <c r="LH19" s="6">
        <v>0.2089</v>
      </c>
      <c r="LI19" s="7">
        <f t="shared" si="191"/>
        <v>6040163.6553853201</v>
      </c>
      <c r="LJ19" s="12">
        <f t="shared" si="192"/>
        <v>5045336.7684447421</v>
      </c>
      <c r="LK19" s="12">
        <f t="shared" si="193"/>
        <v>3552924.3098542709</v>
      </c>
      <c r="LM19" s="5">
        <f t="shared" si="194"/>
        <v>11</v>
      </c>
      <c r="LN19" s="6">
        <v>0.2089</v>
      </c>
      <c r="LO19" s="7">
        <f t="shared" si="195"/>
        <v>5182910.2929340312</v>
      </c>
      <c r="LP19" s="12">
        <f t="shared" si="196"/>
        <v>4388991.945088123</v>
      </c>
      <c r="LQ19" s="12">
        <f t="shared" si="197"/>
        <v>3234978.2382846721</v>
      </c>
      <c r="LS19" s="5">
        <f t="shared" si="198"/>
        <v>10</v>
      </c>
      <c r="LT19" s="6">
        <v>0.2089</v>
      </c>
      <c r="LU19" s="7">
        <f t="shared" si="199"/>
        <v>3941976.1887237839</v>
      </c>
      <c r="LV19" s="12">
        <f t="shared" si="200"/>
        <v>3317177.3254647069</v>
      </c>
      <c r="LW19" s="12">
        <f t="shared" si="201"/>
        <v>2572175.2359355059</v>
      </c>
      <c r="LY19" s="5">
        <f t="shared" si="202"/>
        <v>9</v>
      </c>
      <c r="LZ19" s="6">
        <v>0.2089</v>
      </c>
      <c r="MA19" s="7">
        <f t="shared" si="203"/>
        <v>4066408.2821578132</v>
      </c>
      <c r="MB19" s="12">
        <f t="shared" si="204"/>
        <v>3603213.6372954929</v>
      </c>
      <c r="MC19" s="12">
        <f t="shared" si="205"/>
        <v>2951871.914668127</v>
      </c>
      <c r="ME19" s="5">
        <f t="shared" si="206"/>
        <v>8</v>
      </c>
      <c r="MF19" s="6">
        <v>0.2089</v>
      </c>
      <c r="MG19" s="7">
        <f t="shared" si="207"/>
        <v>3122481.9796957793</v>
      </c>
      <c r="MH19" s="12">
        <f t="shared" si="208"/>
        <v>2768049.2118099756</v>
      </c>
      <c r="MI19" s="12">
        <f t="shared" si="209"/>
        <v>2326643.9205779526</v>
      </c>
      <c r="MK19" s="5">
        <f t="shared" si="210"/>
        <v>7</v>
      </c>
      <c r="ML19" s="6">
        <v>0.2089</v>
      </c>
      <c r="MM19" s="7">
        <f t="shared" si="211"/>
        <v>2904904.6234029019</v>
      </c>
      <c r="MN19" s="12">
        <f t="shared" si="212"/>
        <v>2645400.0755513157</v>
      </c>
      <c r="MO19" s="12">
        <f t="shared" si="213"/>
        <v>2296007.6127426513</v>
      </c>
      <c r="MQ19" s="5">
        <f t="shared" si="214"/>
        <v>6</v>
      </c>
      <c r="MR19" s="6">
        <v>0.2089</v>
      </c>
      <c r="MS19" s="7">
        <f t="shared" si="215"/>
        <v>2641542.8056769143</v>
      </c>
      <c r="MT19" s="12">
        <f t="shared" si="216"/>
        <v>2458296.4745193506</v>
      </c>
      <c r="MU19" s="12">
        <f t="shared" si="217"/>
        <v>2187479.8817695011</v>
      </c>
      <c r="MW19" s="5">
        <f t="shared" si="218"/>
        <v>5</v>
      </c>
      <c r="MX19" s="6">
        <v>0.2089</v>
      </c>
      <c r="MY19" s="7">
        <f t="shared" si="219"/>
        <v>2606871.4158461592</v>
      </c>
      <c r="MZ19" s="12">
        <f t="shared" si="220"/>
        <v>2490510.9396389024</v>
      </c>
      <c r="NA19" s="12">
        <f t="shared" si="221"/>
        <v>2278294.5479472126</v>
      </c>
      <c r="NC19" s="5">
        <f t="shared" si="222"/>
        <v>4</v>
      </c>
      <c r="ND19" s="6">
        <v>0.2089</v>
      </c>
      <c r="NE19" s="7">
        <f t="shared" si="223"/>
        <v>1900052.0523660057</v>
      </c>
      <c r="NF19" s="12">
        <f t="shared" si="224"/>
        <v>1834127.1506191462</v>
      </c>
      <c r="NG19" s="12">
        <f t="shared" si="225"/>
        <v>1723610.6637589543</v>
      </c>
      <c r="NI19" s="5">
        <f t="shared" si="226"/>
        <v>3</v>
      </c>
      <c r="NJ19" s="6">
        <v>0.2089</v>
      </c>
      <c r="NK19" s="7">
        <f t="shared" si="227"/>
        <v>1548787.1310449999</v>
      </c>
      <c r="NL19" s="12">
        <f t="shared" si="228"/>
        <v>1506854.2288122785</v>
      </c>
      <c r="NM19" s="12">
        <f t="shared" si="229"/>
        <v>1459163.1637494429</v>
      </c>
      <c r="NO19" s="5">
        <f t="shared" si="230"/>
        <v>2</v>
      </c>
      <c r="NP19" s="6">
        <v>0.2089</v>
      </c>
      <c r="NQ19" s="7">
        <f t="shared" si="231"/>
        <v>1163626.6949999998</v>
      </c>
      <c r="NR19" s="12">
        <f>(NR20)*(1+NP19)-(((VLOOKUP((NO$91+NO20),$A$138:$E$227,5,FALSE))/(VLOOKUP(NO$91,$A$138:$E$227,5,FALSE)))*(IF(NO19&lt;=$D$125,$B$125,$C$125)))</f>
        <v>1139145.0078712869</v>
      </c>
      <c r="NS19" s="12">
        <f t="shared" si="233"/>
        <v>1120425.035130858</v>
      </c>
      <c r="NU19" s="5">
        <f t="shared" si="234"/>
        <v>1</v>
      </c>
      <c r="NV19" s="6">
        <v>0.2089</v>
      </c>
      <c r="NW19" s="7">
        <f>(NW20+$B$124)*(1+NV19)</f>
        <v>906675.00000000012</v>
      </c>
      <c r="NX19" s="12">
        <f>($B$124)*(1+NV19)-$B$125</f>
        <v>895675.00000000012</v>
      </c>
      <c r="NY19" s="12">
        <f>NX19</f>
        <v>895675.00000000012</v>
      </c>
      <c r="OA19" s="5"/>
      <c r="OB19" s="6"/>
      <c r="OC19" s="7"/>
      <c r="OG19" s="5"/>
      <c r="OH19" s="6"/>
      <c r="OI19" s="7"/>
      <c r="OM19" s="5"/>
      <c r="ON19" s="6"/>
      <c r="OO19" s="7"/>
      <c r="OS19" s="5"/>
      <c r="OT19" s="6"/>
      <c r="OU19" s="7"/>
      <c r="OY19" s="5"/>
      <c r="OZ19" s="6"/>
      <c r="PA19" s="7"/>
      <c r="PE19" s="5"/>
      <c r="PF19" s="6"/>
      <c r="PG19" s="7"/>
      <c r="PK19" s="5"/>
      <c r="PL19" s="6"/>
      <c r="PM19" s="7"/>
      <c r="PQ19" s="5"/>
      <c r="PR19" s="6"/>
      <c r="PS19" s="7"/>
      <c r="PW19" s="5"/>
      <c r="PX19" s="6"/>
      <c r="PY19" s="7"/>
      <c r="QC19" s="5"/>
      <c r="QD19" s="6"/>
      <c r="QE19" s="7"/>
      <c r="QI19" s="5"/>
      <c r="QJ19" s="6"/>
      <c r="QK19" s="7"/>
      <c r="QO19" s="5"/>
      <c r="QP19" s="6"/>
      <c r="QQ19" s="7"/>
    </row>
    <row r="20" spans="3:459">
      <c r="C20">
        <v>71</v>
      </c>
      <c r="D20" s="6">
        <v>0.28339999999999999</v>
      </c>
      <c r="E20" s="12">
        <f t="shared" si="286"/>
        <v>227659297.00577229</v>
      </c>
      <c r="F20" s="12">
        <f t="shared" si="0"/>
        <v>24371942.068068448</v>
      </c>
      <c r="G20">
        <v>70</v>
      </c>
      <c r="H20" s="6">
        <v>0.28339999999999999</v>
      </c>
      <c r="I20" s="12">
        <f t="shared" si="1"/>
        <v>-26496228.936510287</v>
      </c>
      <c r="J20" s="12">
        <f t="shared" si="2"/>
        <v>-2803746.997613403</v>
      </c>
      <c r="K20">
        <v>69</v>
      </c>
      <c r="L20" s="6">
        <v>0.28339999999999999</v>
      </c>
      <c r="M20" s="12">
        <f t="shared" si="3"/>
        <v>69942293.80786112</v>
      </c>
      <c r="N20" s="12">
        <f t="shared" si="4"/>
        <v>7401071.9314011466</v>
      </c>
      <c r="O20">
        <v>68</v>
      </c>
      <c r="P20" s="6">
        <v>0.28339999999999999</v>
      </c>
      <c r="Q20" s="12">
        <f t="shared" si="5"/>
        <v>309623530.43224561</v>
      </c>
      <c r="R20" s="12">
        <f t="shared" si="6"/>
        <v>30464196.372974664</v>
      </c>
      <c r="S20">
        <v>67</v>
      </c>
      <c r="T20" s="6">
        <v>0.28339999999999999</v>
      </c>
      <c r="U20" s="12">
        <f t="shared" si="7"/>
        <v>1052405579.5474697</v>
      </c>
      <c r="V20" s="12">
        <f t="shared" si="8"/>
        <v>93127473.932727844</v>
      </c>
      <c r="W20">
        <v>66</v>
      </c>
      <c r="X20" s="6">
        <v>0.28339999999999999</v>
      </c>
      <c r="Y20" s="12">
        <f t="shared" si="9"/>
        <v>1191472539.0397196</v>
      </c>
      <c r="Z20" s="12">
        <f t="shared" si="10"/>
        <v>95111359.861462772</v>
      </c>
      <c r="AA20">
        <v>65</v>
      </c>
      <c r="AB20" s="6">
        <v>0.28339999999999999</v>
      </c>
      <c r="AC20" s="12">
        <f t="shared" si="11"/>
        <v>614958469.00867009</v>
      </c>
      <c r="AD20" s="12">
        <f t="shared" si="12"/>
        <v>50231756.131896324</v>
      </c>
      <c r="AE20">
        <v>64</v>
      </c>
      <c r="AF20" s="6">
        <v>0.28339999999999999</v>
      </c>
      <c r="AG20" s="12">
        <f t="shared" si="13"/>
        <v>689490825.29543877</v>
      </c>
      <c r="AH20" s="12">
        <f t="shared" si="14"/>
        <v>58026455.594170593</v>
      </c>
      <c r="AI20">
        <v>63</v>
      </c>
      <c r="AJ20" s="6">
        <v>0.28339999999999999</v>
      </c>
      <c r="AK20" s="12">
        <f t="shared" si="15"/>
        <v>319429432.82327342</v>
      </c>
      <c r="AL20" s="12">
        <f t="shared" si="16"/>
        <v>27278008.496046867</v>
      </c>
      <c r="AM20">
        <v>62</v>
      </c>
      <c r="AN20" s="6">
        <v>0.28339999999999999</v>
      </c>
      <c r="AO20" s="12">
        <f t="shared" si="17"/>
        <v>150037163.18876794</v>
      </c>
      <c r="AP20" s="12">
        <f t="shared" si="18"/>
        <v>13091113.867336806</v>
      </c>
      <c r="AQ20">
        <v>61</v>
      </c>
      <c r="AR20" s="6">
        <v>0.28339999999999999</v>
      </c>
      <c r="AS20" s="12">
        <f t="shared" si="19"/>
        <v>560333429.38421035</v>
      </c>
      <c r="AT20" s="12">
        <f t="shared" si="20"/>
        <v>49237219.661236301</v>
      </c>
      <c r="AU20">
        <v>60</v>
      </c>
      <c r="AV20" s="6">
        <v>0.28339999999999999</v>
      </c>
      <c r="AW20" s="12">
        <f t="shared" si="21"/>
        <v>355987997.67541504</v>
      </c>
      <c r="AX20" s="12">
        <f t="shared" si="22"/>
        <v>30840544.353068136</v>
      </c>
      <c r="AY20">
        <v>59</v>
      </c>
      <c r="AZ20" s="6">
        <v>0.28339999999999999</v>
      </c>
      <c r="BA20" s="12">
        <f t="shared" si="23"/>
        <v>395091957.06029189</v>
      </c>
      <c r="BB20" s="12">
        <f t="shared" si="24"/>
        <v>33983776.009517685</v>
      </c>
      <c r="BC20">
        <v>58</v>
      </c>
      <c r="BD20" s="6">
        <v>0.28339999999999999</v>
      </c>
      <c r="BE20" s="12">
        <f t="shared" si="25"/>
        <v>528955995.63649774</v>
      </c>
      <c r="BF20" s="12">
        <f t="shared" si="26"/>
        <v>46152719.916303329</v>
      </c>
      <c r="BG20">
        <v>57</v>
      </c>
      <c r="BH20" s="6">
        <v>0.28339999999999999</v>
      </c>
      <c r="BI20" s="12">
        <f t="shared" si="27"/>
        <v>725923230.01121402</v>
      </c>
      <c r="BJ20" s="12">
        <f t="shared" si="28"/>
        <v>70525957.37113899</v>
      </c>
      <c r="BK20">
        <v>56</v>
      </c>
      <c r="BL20" s="6">
        <v>0.28339999999999999</v>
      </c>
      <c r="BM20" s="12">
        <f t="shared" si="29"/>
        <v>605810695.71798265</v>
      </c>
      <c r="BN20" s="12">
        <f t="shared" si="30"/>
        <v>63355202.708130606</v>
      </c>
      <c r="BO20">
        <v>55</v>
      </c>
      <c r="BP20" s="6">
        <v>0.28339999999999999</v>
      </c>
      <c r="BQ20" s="12">
        <f t="shared" si="31"/>
        <v>462813507.24532628</v>
      </c>
      <c r="BR20" s="12">
        <f t="shared" si="32"/>
        <v>49832642.488048747</v>
      </c>
      <c r="BS20">
        <v>54</v>
      </c>
      <c r="BT20" s="6">
        <v>0.28339999999999999</v>
      </c>
      <c r="BU20" s="12">
        <f t="shared" si="33"/>
        <v>379374162.39731717</v>
      </c>
      <c r="BV20" s="12">
        <f t="shared" si="34"/>
        <v>41787500.561090633</v>
      </c>
      <c r="BW20">
        <v>53</v>
      </c>
      <c r="BX20" s="6">
        <v>0.28339999999999999</v>
      </c>
      <c r="BY20" s="12">
        <f t="shared" si="35"/>
        <v>247705967.92415553</v>
      </c>
      <c r="BZ20" s="12">
        <f t="shared" si="36"/>
        <v>27897578.070666034</v>
      </c>
      <c r="CA20">
        <v>52</v>
      </c>
      <c r="CB20" s="6">
        <v>0.28339999999999999</v>
      </c>
      <c r="CC20" s="12">
        <f t="shared" si="37"/>
        <v>328884383.70373154</v>
      </c>
      <c r="CD20" s="12">
        <f t="shared" si="38"/>
        <v>43756276.297216758</v>
      </c>
      <c r="CE20">
        <v>51</v>
      </c>
      <c r="CF20" s="6">
        <v>0.28339999999999999</v>
      </c>
      <c r="CG20" s="12">
        <f t="shared" si="39"/>
        <v>330724898.25728506</v>
      </c>
      <c r="CH20" s="12">
        <f t="shared" si="40"/>
        <v>48503589.657782525</v>
      </c>
      <c r="CI20">
        <v>50</v>
      </c>
      <c r="CJ20" s="6">
        <v>0.28339999999999999</v>
      </c>
      <c r="CK20" s="12">
        <f t="shared" si="284"/>
        <v>319425898.93387264</v>
      </c>
      <c r="CL20" s="12">
        <f t="shared" si="285"/>
        <v>47439489.940674156</v>
      </c>
      <c r="CM20" s="5">
        <v>49</v>
      </c>
      <c r="CN20" s="6">
        <v>0.28339999999999999</v>
      </c>
      <c r="CO20" s="7">
        <f t="shared" si="41"/>
        <v>357653667.42622209</v>
      </c>
      <c r="CP20" s="12">
        <f t="shared" si="42"/>
        <v>262557573.20767823</v>
      </c>
      <c r="CQ20" s="12">
        <f t="shared" si="43"/>
        <v>38181330.262255192</v>
      </c>
      <c r="CR20" s="9"/>
      <c r="CS20" s="5">
        <v>48</v>
      </c>
      <c r="CT20" s="6">
        <v>0.28339999999999999</v>
      </c>
      <c r="CU20" s="7">
        <f t="shared" si="44"/>
        <v>273414622.2966302</v>
      </c>
      <c r="CV20" s="12">
        <f t="shared" si="45"/>
        <v>192472908.5023962</v>
      </c>
      <c r="CW20" s="12">
        <f t="shared" si="46"/>
        <v>30252548.737381581</v>
      </c>
      <c r="CY20" s="5">
        <v>47</v>
      </c>
      <c r="CZ20" s="6">
        <v>0.28339999999999999</v>
      </c>
      <c r="DA20" s="7">
        <f t="shared" si="47"/>
        <v>221066156.44940987</v>
      </c>
      <c r="DB20" s="12">
        <f t="shared" si="48"/>
        <v>148981736.10778081</v>
      </c>
      <c r="DC20" s="12">
        <f t="shared" si="49"/>
        <v>24430792.121634848</v>
      </c>
      <c r="DE20" s="5">
        <f t="shared" si="50"/>
        <v>46</v>
      </c>
      <c r="DF20" s="6">
        <v>0.28339999999999999</v>
      </c>
      <c r="DG20" s="7">
        <f t="shared" si="51"/>
        <v>187106353.32154879</v>
      </c>
      <c r="DH20" s="12">
        <f t="shared" si="52"/>
        <v>120251021.57127921</v>
      </c>
      <c r="DI20" s="12">
        <f t="shared" si="53"/>
        <v>19793794.392302148</v>
      </c>
      <c r="DK20" s="5">
        <f t="shared" si="54"/>
        <v>45</v>
      </c>
      <c r="DL20" s="6">
        <v>0.28339999999999999</v>
      </c>
      <c r="DM20" s="7">
        <f t="shared" si="55"/>
        <v>189398069.96816358</v>
      </c>
      <c r="DN20" s="12">
        <f t="shared" si="56"/>
        <v>128564827.744818</v>
      </c>
      <c r="DO20" s="12">
        <f t="shared" si="57"/>
        <v>21400952.143165868</v>
      </c>
      <c r="DQ20" s="5">
        <f t="shared" si="58"/>
        <v>44</v>
      </c>
      <c r="DR20" s="6">
        <v>0.28339999999999999</v>
      </c>
      <c r="DS20" s="7">
        <f t="shared" si="59"/>
        <v>124146611.14850792</v>
      </c>
      <c r="DT20" s="12">
        <f t="shared" si="60"/>
        <v>66529690.980514072</v>
      </c>
      <c r="DU20" s="12">
        <f t="shared" si="61"/>
        <v>10992219.982547808</v>
      </c>
      <c r="DW20" s="5">
        <f t="shared" si="62"/>
        <v>43</v>
      </c>
      <c r="DX20" s="6">
        <v>0.28339999999999999</v>
      </c>
      <c r="DY20" s="7">
        <f t="shared" si="63"/>
        <v>93624895.285450876</v>
      </c>
      <c r="DZ20" s="12">
        <f t="shared" si="64"/>
        <v>39247522.283761233</v>
      </c>
      <c r="EA20" s="12">
        <f t="shared" si="65"/>
        <v>6508871.26983169</v>
      </c>
      <c r="EC20" s="5">
        <f t="shared" si="66"/>
        <v>42</v>
      </c>
      <c r="ED20" s="6">
        <v>0.28339999999999999</v>
      </c>
      <c r="EE20" s="7">
        <f t="shared" si="67"/>
        <v>87141562.998371974</v>
      </c>
      <c r="EF20" s="12">
        <f t="shared" si="68"/>
        <v>37201011.507953636</v>
      </c>
      <c r="EG20" s="12">
        <f t="shared" si="69"/>
        <v>6353638.1040811911</v>
      </c>
      <c r="EI20" s="5">
        <f t="shared" si="70"/>
        <v>41</v>
      </c>
      <c r="EJ20" s="6">
        <v>0.28339999999999999</v>
      </c>
      <c r="EK20" s="7">
        <f t="shared" si="71"/>
        <v>87141562.998371974</v>
      </c>
      <c r="EL20" s="12">
        <f t="shared" si="72"/>
        <v>51759745.191997759</v>
      </c>
      <c r="EM20" s="12">
        <f t="shared" si="73"/>
        <v>9160449.9535342585</v>
      </c>
      <c r="EO20" s="5">
        <f t="shared" si="74"/>
        <v>40</v>
      </c>
      <c r="EP20" s="6">
        <v>0.28339999999999999</v>
      </c>
      <c r="EQ20" s="7">
        <f t="shared" si="75"/>
        <v>97321379.270015657</v>
      </c>
      <c r="ER20" s="12">
        <f t="shared" si="76"/>
        <v>25128902.370376751</v>
      </c>
      <c r="ES20" s="12">
        <f t="shared" si="77"/>
        <v>4509518.3709215699</v>
      </c>
      <c r="EU20" s="5">
        <f t="shared" si="78"/>
        <v>39</v>
      </c>
      <c r="EV20" s="6">
        <v>0.28339999999999999</v>
      </c>
      <c r="EW20" s="7">
        <f t="shared" si="79"/>
        <v>60428307.231896475</v>
      </c>
      <c r="EX20" s="12">
        <f t="shared" si="80"/>
        <v>20272446.245045546</v>
      </c>
      <c r="EY20" s="12">
        <f t="shared" si="81"/>
        <v>3675635.364974224</v>
      </c>
      <c r="FA20" s="5">
        <f t="shared" si="82"/>
        <v>38</v>
      </c>
      <c r="FB20" s="6">
        <v>0.28339999999999999</v>
      </c>
      <c r="FC20" s="7">
        <f t="shared" si="83"/>
        <v>60223547.171513349</v>
      </c>
      <c r="FD20" s="12">
        <f t="shared" si="84"/>
        <v>22569587.087463316</v>
      </c>
      <c r="FE20" s="12">
        <f t="shared" si="85"/>
        <v>4161965.9356832104</v>
      </c>
      <c r="FG20" s="5">
        <f t="shared" si="86"/>
        <v>37</v>
      </c>
      <c r="FH20" s="6">
        <v>0.28339999999999999</v>
      </c>
      <c r="FI20" s="7">
        <f t="shared" si="87"/>
        <v>47554917.223241732</v>
      </c>
      <c r="FJ20" s="12">
        <f t="shared" si="88"/>
        <v>11701161.347334288</v>
      </c>
      <c r="FK20" s="12">
        <f t="shared" si="89"/>
        <v>2172245.2996288901</v>
      </c>
      <c r="FM20" s="5">
        <f t="shared" si="90"/>
        <v>36</v>
      </c>
      <c r="FN20" s="6">
        <v>0.28339999999999999</v>
      </c>
      <c r="FO20" s="7">
        <f t="shared" si="91"/>
        <v>52149267.708347112</v>
      </c>
      <c r="FP20" s="12">
        <f t="shared" si="92"/>
        <v>18478788.627834439</v>
      </c>
      <c r="FQ20" s="12">
        <f t="shared" si="93"/>
        <v>3476207.7616718253</v>
      </c>
      <c r="FS20" s="5">
        <f t="shared" si="94"/>
        <v>35</v>
      </c>
      <c r="FT20" s="6">
        <v>0.28339999999999999</v>
      </c>
      <c r="FU20" s="7">
        <f t="shared" si="95"/>
        <v>42532638.209238343</v>
      </c>
      <c r="FV20" s="12">
        <f t="shared" si="96"/>
        <v>10807300.230412234</v>
      </c>
      <c r="FW20" s="12">
        <f t="shared" si="97"/>
        <v>2066494.907919171</v>
      </c>
      <c r="FY20" s="5">
        <f t="shared" si="98"/>
        <v>34</v>
      </c>
      <c r="FZ20" s="6">
        <v>0.28339999999999999</v>
      </c>
      <c r="GA20" s="7">
        <f t="shared" si="99"/>
        <v>36533789.906578198</v>
      </c>
      <c r="GB20" s="12">
        <f t="shared" si="100"/>
        <v>6372854.6681470005</v>
      </c>
      <c r="GC20" s="12">
        <f t="shared" si="101"/>
        <v>1230402.6339491734</v>
      </c>
      <c r="GE20" s="5">
        <f t="shared" si="102"/>
        <v>33</v>
      </c>
      <c r="GF20" s="6">
        <v>0.28339999999999999</v>
      </c>
      <c r="GG20" s="7">
        <f t="shared" si="103"/>
        <v>32503371.803005505</v>
      </c>
      <c r="GH20" s="12">
        <f t="shared" si="104"/>
        <v>4192630.8081620033</v>
      </c>
      <c r="GI20" s="12">
        <f t="shared" si="105"/>
        <v>825035.02289326559</v>
      </c>
      <c r="GK20" s="5">
        <f t="shared" si="106"/>
        <v>32</v>
      </c>
      <c r="GL20" s="6">
        <v>0.28339999999999999</v>
      </c>
      <c r="GM20" s="7">
        <f t="shared" si="107"/>
        <v>36102823.284466848</v>
      </c>
      <c r="GN20" s="12">
        <f t="shared" si="108"/>
        <v>10056537.708211303</v>
      </c>
      <c r="GO20" s="12">
        <f t="shared" si="109"/>
        <v>2047401.5507435137</v>
      </c>
      <c r="GQ20" s="5">
        <f t="shared" si="110"/>
        <v>31</v>
      </c>
      <c r="GR20" s="6">
        <v>0.28339999999999999</v>
      </c>
      <c r="GS20" s="7">
        <f t="shared" si="111"/>
        <v>29162215.900215562</v>
      </c>
      <c r="GT20" s="12">
        <f t="shared" si="112"/>
        <v>5162103.2823724914</v>
      </c>
      <c r="GU20" s="12">
        <f t="shared" si="113"/>
        <v>1089280.457480829</v>
      </c>
      <c r="GW20" s="5">
        <f t="shared" si="114"/>
        <v>30</v>
      </c>
      <c r="GX20" s="6">
        <v>0.28339999999999999</v>
      </c>
      <c r="GY20" s="7">
        <f t="shared" si="115"/>
        <v>26317314.23176207</v>
      </c>
      <c r="GZ20" s="12">
        <f t="shared" si="116"/>
        <v>4295294.7680026833</v>
      </c>
      <c r="HA20" s="12">
        <f t="shared" si="117"/>
        <v>946240.6790897001</v>
      </c>
      <c r="HC20" s="5">
        <f t="shared" si="118"/>
        <v>29</v>
      </c>
      <c r="HD20" s="6">
        <v>0.28339999999999999</v>
      </c>
      <c r="HE20" s="7">
        <f t="shared" si="119"/>
        <v>28680595.283088561</v>
      </c>
      <c r="HF20" s="12">
        <f t="shared" si="120"/>
        <v>9016689.6954867747</v>
      </c>
      <c r="HG20" s="12">
        <f t="shared" si="121"/>
        <v>2109101.9213452972</v>
      </c>
      <c r="HI20" s="5">
        <f t="shared" si="122"/>
        <v>28</v>
      </c>
      <c r="HJ20" s="6">
        <v>0.28339999999999999</v>
      </c>
      <c r="HK20" s="7">
        <f t="shared" si="123"/>
        <v>27694665.201900892</v>
      </c>
      <c r="HL20" s="12">
        <f t="shared" si="124"/>
        <v>10358413.854407242</v>
      </c>
      <c r="HM20" s="12">
        <f t="shared" si="125"/>
        <v>2551144.0062215854</v>
      </c>
      <c r="HO20" s="5">
        <f t="shared" si="126"/>
        <v>27</v>
      </c>
      <c r="HP20" s="6">
        <v>0.28339999999999999</v>
      </c>
      <c r="HQ20" s="7">
        <f t="shared" si="127"/>
        <v>24246773.946682621</v>
      </c>
      <c r="HR20" s="12">
        <f t="shared" si="128"/>
        <v>8556950.1816013921</v>
      </c>
      <c r="HS20" s="12">
        <f t="shared" si="129"/>
        <v>2176303.5424741167</v>
      </c>
      <c r="HU20" s="5">
        <f t="shared" si="130"/>
        <v>26</v>
      </c>
      <c r="HV20" s="6">
        <v>0.28339999999999999</v>
      </c>
      <c r="HW20" s="7">
        <f t="shared" si="131"/>
        <v>20416616.661066547</v>
      </c>
      <c r="HX20" s="12">
        <f t="shared" si="132"/>
        <v>6194832.3774574492</v>
      </c>
      <c r="HY20" s="12">
        <f t="shared" si="133"/>
        <v>1633043.6836614315</v>
      </c>
      <c r="IA20" s="5">
        <f t="shared" si="134"/>
        <v>25</v>
      </c>
      <c r="IB20" s="6">
        <v>0.28339999999999999</v>
      </c>
      <c r="IC20" s="7">
        <f t="shared" si="135"/>
        <v>23826136.843349911</v>
      </c>
      <c r="ID20" s="12">
        <f t="shared" si="136"/>
        <v>11792560.768788574</v>
      </c>
      <c r="IE20" s="12">
        <f t="shared" si="137"/>
        <v>3400577.5484254183</v>
      </c>
      <c r="IG20" s="5">
        <f t="shared" si="138"/>
        <v>24</v>
      </c>
      <c r="IH20" s="6">
        <v>0.28339999999999999</v>
      </c>
      <c r="II20" s="7">
        <f t="shared" si="139"/>
        <v>32154030.827732667</v>
      </c>
      <c r="IJ20" s="12">
        <f t="shared" si="140"/>
        <v>22393977.825106602</v>
      </c>
      <c r="IK20" s="12">
        <f t="shared" si="141"/>
        <v>7219840.6230696412</v>
      </c>
      <c r="IM20" s="5">
        <f t="shared" si="142"/>
        <v>23</v>
      </c>
      <c r="IN20" s="6">
        <v>0.28339999999999999</v>
      </c>
      <c r="IO20" s="7">
        <f t="shared" si="143"/>
        <v>23470095.494695392</v>
      </c>
      <c r="IP20" s="12">
        <f t="shared" si="144"/>
        <v>15149299.93601184</v>
      </c>
      <c r="IQ20" s="12">
        <f t="shared" si="145"/>
        <v>5212259.1364001138</v>
      </c>
      <c r="IS20" s="5">
        <f t="shared" si="146"/>
        <v>22</v>
      </c>
      <c r="IT20" s="6">
        <v>0.28339999999999999</v>
      </c>
      <c r="IU20" s="7">
        <f t="shared" si="147"/>
        <v>18953480.977707651</v>
      </c>
      <c r="IV20" s="12">
        <f t="shared" si="148"/>
        <v>11722163.135888897</v>
      </c>
      <c r="IW20" s="12">
        <f t="shared" si="149"/>
        <v>4243481.0857023541</v>
      </c>
      <c r="IY20" s="5">
        <f t="shared" si="150"/>
        <v>21</v>
      </c>
      <c r="IZ20" s="6">
        <v>0.28339999999999999</v>
      </c>
      <c r="JA20" s="7">
        <f t="shared" si="151"/>
        <v>20375705.200717751</v>
      </c>
      <c r="JB20" s="12">
        <f t="shared" si="152"/>
        <v>14340278.186649069</v>
      </c>
      <c r="JC20" s="12">
        <f t="shared" si="153"/>
        <v>5546209.0759007847</v>
      </c>
      <c r="JE20" s="5">
        <f t="shared" si="154"/>
        <v>20</v>
      </c>
      <c r="JF20" s="6">
        <v>0.28339999999999999</v>
      </c>
      <c r="JG20" s="7">
        <f t="shared" si="155"/>
        <v>19130321.285060331</v>
      </c>
      <c r="JH20" s="12">
        <f t="shared" si="156"/>
        <v>14237597.240237519</v>
      </c>
      <c r="JI20" s="12">
        <f t="shared" si="157"/>
        <v>6017499.3286399907</v>
      </c>
      <c r="JK20" s="5">
        <f t="shared" si="158"/>
        <v>19</v>
      </c>
      <c r="JL20" s="6">
        <v>0.28339999999999999</v>
      </c>
      <c r="JM20" s="7">
        <f t="shared" si="159"/>
        <v>16141006.821684377</v>
      </c>
      <c r="JN20" s="12">
        <f t="shared" si="160"/>
        <v>12331461.184075961</v>
      </c>
      <c r="JO20" s="12">
        <f t="shared" si="161"/>
        <v>5936804.9512444912</v>
      </c>
      <c r="JQ20" s="5">
        <f t="shared" si="162"/>
        <v>18</v>
      </c>
      <c r="JR20" s="6">
        <v>0.28339999999999999</v>
      </c>
      <c r="JS20" s="7">
        <f t="shared" si="163"/>
        <v>12252168.530199165</v>
      </c>
      <c r="JT20" s="12">
        <f t="shared" si="164"/>
        <v>9250105.7062655948</v>
      </c>
      <c r="JU20" s="12">
        <f t="shared" si="165"/>
        <v>4979945.5225563543</v>
      </c>
      <c r="JW20" s="5">
        <f t="shared" si="166"/>
        <v>17</v>
      </c>
      <c r="JX20" s="6">
        <v>0.28339999999999999</v>
      </c>
      <c r="JY20" s="7">
        <f t="shared" si="167"/>
        <v>12856420.283524828</v>
      </c>
      <c r="JZ20" s="12">
        <f t="shared" si="168"/>
        <v>10438260.035106534</v>
      </c>
      <c r="KA20" s="12">
        <f t="shared" si="169"/>
        <v>6091138.1269216966</v>
      </c>
      <c r="KC20" s="5">
        <f t="shared" si="170"/>
        <v>16</v>
      </c>
      <c r="KD20" s="6">
        <v>0.28339999999999999</v>
      </c>
      <c r="KE20" s="7">
        <f t="shared" si="171"/>
        <v>10676316.461987073</v>
      </c>
      <c r="KF20" s="12">
        <f t="shared" si="172"/>
        <v>8645766.9474521242</v>
      </c>
      <c r="KG20" s="12">
        <f t="shared" si="173"/>
        <v>5232401.0362674361</v>
      </c>
      <c r="KI20" s="5">
        <f t="shared" si="174"/>
        <v>15</v>
      </c>
      <c r="KJ20" s="6">
        <v>0.28339999999999999</v>
      </c>
      <c r="KK20" s="7">
        <f t="shared" si="175"/>
        <v>8726758.5924367104</v>
      </c>
      <c r="KL20" s="12">
        <f t="shared" si="176"/>
        <v>7038879.7746872948</v>
      </c>
      <c r="KM20" s="12">
        <f t="shared" si="177"/>
        <v>4438501.5410930412</v>
      </c>
      <c r="KO20" s="5">
        <f t="shared" si="178"/>
        <v>14</v>
      </c>
      <c r="KP20" s="6">
        <v>0.28339999999999999</v>
      </c>
      <c r="KQ20" s="7">
        <f t="shared" si="179"/>
        <v>8221157.4116219562</v>
      </c>
      <c r="KR20" s="12">
        <f t="shared" si="180"/>
        <v>6826449.242830948</v>
      </c>
      <c r="KS20" s="12">
        <f t="shared" si="181"/>
        <v>4456623.7321699569</v>
      </c>
      <c r="KU20" s="5">
        <f t="shared" si="182"/>
        <v>13</v>
      </c>
      <c r="KV20" s="6">
        <v>0.28339999999999999</v>
      </c>
      <c r="KW20" s="7">
        <f t="shared" si="183"/>
        <v>6264216.2539027417</v>
      </c>
      <c r="KX20" s="12">
        <f t="shared" si="184"/>
        <v>5101395.1400507297</v>
      </c>
      <c r="KY20" s="12">
        <f t="shared" si="185"/>
        <v>3459857.0999353956</v>
      </c>
      <c r="LA20" s="5">
        <f t="shared" si="186"/>
        <v>12</v>
      </c>
      <c r="LB20" s="6">
        <v>0.28339999999999999</v>
      </c>
      <c r="LC20" s="7">
        <f t="shared" si="187"/>
        <v>5286704.5775194028</v>
      </c>
      <c r="LD20" s="12">
        <f t="shared" si="188"/>
        <v>4314666.0940296464</v>
      </c>
      <c r="LE20" s="12">
        <f t="shared" si="189"/>
        <v>2969002.9062877274</v>
      </c>
      <c r="LG20" s="5">
        <f t="shared" si="190"/>
        <v>11</v>
      </c>
      <c r="LH20" s="6">
        <v>0.28339999999999999</v>
      </c>
      <c r="LI20" s="7">
        <f t="shared" si="191"/>
        <v>4996412.9831957314</v>
      </c>
      <c r="LJ20" s="12">
        <f t="shared" si="192"/>
        <v>4208733.8276055632</v>
      </c>
      <c r="LK20" s="12">
        <f t="shared" si="193"/>
        <v>3013307.5733537357</v>
      </c>
      <c r="LM20" s="5">
        <f t="shared" si="194"/>
        <v>10</v>
      </c>
      <c r="LN20" s="6">
        <v>0.28339999999999999</v>
      </c>
      <c r="LO20" s="7">
        <f t="shared" si="195"/>
        <v>4287294.4767425191</v>
      </c>
      <c r="LP20" s="12">
        <f t="shared" si="196"/>
        <v>3664235.126433067</v>
      </c>
      <c r="LQ20" s="12">
        <f t="shared" si="197"/>
        <v>2745908.8725930965</v>
      </c>
      <c r="LS20" s="5">
        <f t="shared" si="198"/>
        <v>9</v>
      </c>
      <c r="LT20" s="6">
        <v>0.28339999999999999</v>
      </c>
      <c r="LU20" s="7">
        <f t="shared" si="199"/>
        <v>3260795.9208567985</v>
      </c>
      <c r="LV20" s="12">
        <f t="shared" si="200"/>
        <v>2775966.9893618901</v>
      </c>
      <c r="LW20" s="12">
        <f t="shared" si="201"/>
        <v>2188478.9260192132</v>
      </c>
      <c r="LY20" s="5">
        <f t="shared" si="202"/>
        <v>8</v>
      </c>
      <c r="LZ20" s="6">
        <v>0.28339999999999999</v>
      </c>
      <c r="MA20" s="7">
        <f t="shared" si="203"/>
        <v>3363725.9344509994</v>
      </c>
      <c r="MB20" s="12">
        <f t="shared" si="204"/>
        <v>3010863.8026020564</v>
      </c>
      <c r="MC20" s="12">
        <f t="shared" si="205"/>
        <v>2507811.0633059205</v>
      </c>
      <c r="ME20" s="5">
        <f t="shared" si="206"/>
        <v>7</v>
      </c>
      <c r="MF20" s="6">
        <v>0.28339999999999999</v>
      </c>
      <c r="MG20" s="7">
        <f t="shared" si="207"/>
        <v>2582911.7211479684</v>
      </c>
      <c r="MH20" s="12">
        <f t="shared" si="208"/>
        <v>2319249.5158311892</v>
      </c>
      <c r="MI20" s="12">
        <f t="shared" si="209"/>
        <v>1981982.4142096983</v>
      </c>
      <c r="MK20" s="5">
        <f t="shared" si="210"/>
        <v>6</v>
      </c>
      <c r="ML20" s="6">
        <v>0.28339999999999999</v>
      </c>
      <c r="MM20" s="7">
        <f t="shared" si="211"/>
        <v>2402932.106380099</v>
      </c>
      <c r="MN20" s="12">
        <f t="shared" si="212"/>
        <v>2216862.6792477621</v>
      </c>
      <c r="MO20" s="12">
        <f t="shared" si="213"/>
        <v>1956216.6959203642</v>
      </c>
      <c r="MQ20" s="5">
        <f t="shared" si="214"/>
        <v>5</v>
      </c>
      <c r="MR20" s="6">
        <v>0.28339999999999999</v>
      </c>
      <c r="MS20" s="7">
        <f t="shared" si="215"/>
        <v>2185079.6638902426</v>
      </c>
      <c r="MT20" s="12">
        <f t="shared" si="216"/>
        <v>2061386.8515233917</v>
      </c>
      <c r="MU20" s="12">
        <f t="shared" si="217"/>
        <v>1864942.8075044544</v>
      </c>
      <c r="MW20" s="5">
        <f t="shared" si="218"/>
        <v>4</v>
      </c>
      <c r="MX20" s="6">
        <v>0.28339999999999999</v>
      </c>
      <c r="MY20" s="7">
        <f t="shared" si="219"/>
        <v>2156399.549876879</v>
      </c>
      <c r="MZ20" s="12">
        <f t="shared" si="220"/>
        <v>2087273.8446658505</v>
      </c>
      <c r="NA20" s="12">
        <f t="shared" si="221"/>
        <v>1941319.6711217659</v>
      </c>
      <c r="NC20" s="5">
        <f t="shared" si="222"/>
        <v>3</v>
      </c>
      <c r="ND20" s="6">
        <v>0.28339999999999999</v>
      </c>
      <c r="NE20" s="7">
        <f t="shared" si="223"/>
        <v>1571719.7885399996</v>
      </c>
      <c r="NF20" s="12">
        <f t="shared" si="224"/>
        <v>1526869.4362643519</v>
      </c>
      <c r="NG20" s="12">
        <f t="shared" si="225"/>
        <v>1458840.5999951481</v>
      </c>
      <c r="NI20" s="5">
        <f t="shared" si="226"/>
        <v>2</v>
      </c>
      <c r="NJ20" s="6">
        <v>0.28339999999999999</v>
      </c>
      <c r="NK20" s="7">
        <f t="shared" si="227"/>
        <v>1281154.0499999998</v>
      </c>
      <c r="NL20" s="12">
        <f>(NL21)*(1+NJ20)-(((VLOOKUP((NI$91+NI21),$A$138:$E$227,5,FALSE))/(VLOOKUP(NI$91,$A$138:$E$227,5,FALSE)))*(IF(NI20&lt;=$D$125,$B$125,$C$125)))</f>
        <v>1255863.8027341294</v>
      </c>
      <c r="NM20" s="12">
        <f t="shared" si="229"/>
        <v>1236435.21667698</v>
      </c>
      <c r="NO20" s="5">
        <f t="shared" si="230"/>
        <v>1</v>
      </c>
      <c r="NP20" s="6">
        <v>0.28339999999999999</v>
      </c>
      <c r="NQ20" s="7">
        <f>(NQ21+$B$124)*(1+NP20)</f>
        <v>962549.99999999988</v>
      </c>
      <c r="NR20" s="12">
        <f>($B$124)*(1+NP20)-$B$125</f>
        <v>951549.99999999988</v>
      </c>
      <c r="NS20" s="12">
        <f>NR20</f>
        <v>951549.99999999988</v>
      </c>
      <c r="NU20" s="5"/>
      <c r="NV20" s="6"/>
      <c r="NW20" s="7"/>
      <c r="OA20" s="5"/>
      <c r="OB20" s="6"/>
      <c r="OC20" s="7"/>
      <c r="OG20" s="5"/>
      <c r="OH20" s="6"/>
      <c r="OI20" s="7"/>
      <c r="OM20" s="5"/>
      <c r="ON20" s="6"/>
      <c r="OO20" s="7"/>
      <c r="OS20" s="5"/>
      <c r="OT20" s="6"/>
      <c r="OU20" s="7"/>
      <c r="OY20" s="5"/>
      <c r="OZ20" s="6"/>
      <c r="PA20" s="7"/>
      <c r="PE20" s="5"/>
      <c r="PF20" s="6"/>
      <c r="PG20" s="7"/>
      <c r="PK20" s="5"/>
      <c r="PL20" s="6"/>
      <c r="PM20" s="7"/>
      <c r="PQ20" s="5"/>
      <c r="PR20" s="6"/>
      <c r="PS20" s="7"/>
      <c r="PW20" s="5"/>
      <c r="PX20" s="6"/>
      <c r="PY20" s="7"/>
      <c r="QC20" s="5"/>
      <c r="QD20" s="6"/>
      <c r="QE20" s="7"/>
      <c r="QI20" s="5"/>
      <c r="QJ20" s="6"/>
      <c r="QK20" s="7"/>
      <c r="QO20" s="5"/>
      <c r="QP20" s="6"/>
      <c r="QQ20" s="7"/>
    </row>
    <row r="21" spans="3:459">
      <c r="C21">
        <v>70</v>
      </c>
      <c r="D21" s="6">
        <v>0.33100000000000002</v>
      </c>
      <c r="E21" s="12">
        <f t="shared" si="286"/>
        <v>177605990.50930741</v>
      </c>
      <c r="F21" s="12">
        <f t="shared" si="0"/>
        <v>19312279.29485241</v>
      </c>
      <c r="G21">
        <v>69</v>
      </c>
      <c r="H21" s="6">
        <v>0.33100000000000002</v>
      </c>
      <c r="I21" s="12">
        <f t="shared" si="1"/>
        <v>-20424435.222518675</v>
      </c>
      <c r="J21" s="12">
        <f t="shared" si="2"/>
        <v>-2195209.5682279659</v>
      </c>
      <c r="K21">
        <v>68</v>
      </c>
      <c r="L21" s="6">
        <v>0.33100000000000002</v>
      </c>
      <c r="M21" s="12">
        <f t="shared" si="3"/>
        <v>54718562.084923603</v>
      </c>
      <c r="N21" s="12">
        <f t="shared" si="4"/>
        <v>5881127.6659471635</v>
      </c>
      <c r="O21">
        <v>67</v>
      </c>
      <c r="P21" s="6">
        <v>0.33100000000000002</v>
      </c>
      <c r="Q21" s="12">
        <f t="shared" si="5"/>
        <v>241490132.53282142</v>
      </c>
      <c r="R21" s="12">
        <f t="shared" si="6"/>
        <v>24133834.740866501</v>
      </c>
      <c r="S21">
        <v>66</v>
      </c>
      <c r="T21" s="6">
        <v>0.33100000000000002</v>
      </c>
      <c r="U21" s="12">
        <f t="shared" si="7"/>
        <v>820277856.10603929</v>
      </c>
      <c r="V21" s="12">
        <f t="shared" si="8"/>
        <v>73727048.034672305</v>
      </c>
      <c r="W21">
        <v>65</v>
      </c>
      <c r="X21" s="6">
        <v>0.33100000000000002</v>
      </c>
      <c r="Y21" s="12">
        <f t="shared" si="9"/>
        <v>928664760.00717473</v>
      </c>
      <c r="Z21" s="12">
        <f t="shared" si="10"/>
        <v>75297142.703284442</v>
      </c>
      <c r="AA21">
        <v>64</v>
      </c>
      <c r="AB21" s="6">
        <v>0.33100000000000002</v>
      </c>
      <c r="AC21" s="12">
        <f t="shared" si="11"/>
        <v>479449697.47229457</v>
      </c>
      <c r="AD21" s="12">
        <f t="shared" si="12"/>
        <v>39778353.278656743</v>
      </c>
      <c r="AE21">
        <v>63</v>
      </c>
      <c r="AF21" s="6">
        <v>0.33100000000000002</v>
      </c>
      <c r="AG21" s="12">
        <f t="shared" si="13"/>
        <v>537515424.56262589</v>
      </c>
      <c r="AH21" s="12">
        <f t="shared" si="14"/>
        <v>45947264.450356454</v>
      </c>
      <c r="AI21">
        <v>62</v>
      </c>
      <c r="AJ21" s="6">
        <v>0.33100000000000002</v>
      </c>
      <c r="AK21" s="12">
        <f t="shared" si="15"/>
        <v>249166851.46571568</v>
      </c>
      <c r="AL21" s="12">
        <f t="shared" si="16"/>
        <v>21612209.618019339</v>
      </c>
      <c r="AM21">
        <v>61</v>
      </c>
      <c r="AN21" s="6">
        <v>0.33100000000000002</v>
      </c>
      <c r="AO21" s="12">
        <f t="shared" si="17"/>
        <v>117173907.57051736</v>
      </c>
      <c r="AP21" s="12">
        <f t="shared" si="18"/>
        <v>10384362.644527309</v>
      </c>
      <c r="AQ21">
        <v>60</v>
      </c>
      <c r="AR21" s="6">
        <v>0.33100000000000002</v>
      </c>
      <c r="AS21" s="12">
        <f t="shared" si="19"/>
        <v>436866789.64852315</v>
      </c>
      <c r="AT21" s="12">
        <f t="shared" si="20"/>
        <v>38991253.381577805</v>
      </c>
      <c r="AU21">
        <v>59</v>
      </c>
      <c r="AV21" s="6">
        <v>0.33100000000000002</v>
      </c>
      <c r="AW21" s="12">
        <f t="shared" si="21"/>
        <v>277648654.6592651</v>
      </c>
      <c r="AX21" s="12">
        <f t="shared" si="22"/>
        <v>24431685.513700262</v>
      </c>
      <c r="AY21">
        <v>58</v>
      </c>
      <c r="AZ21" s="6">
        <v>0.33100000000000002</v>
      </c>
      <c r="BA21" s="12">
        <f t="shared" si="23"/>
        <v>308119630.69869816</v>
      </c>
      <c r="BB21" s="12">
        <f t="shared" si="24"/>
        <v>26919314.058528628</v>
      </c>
      <c r="BC21">
        <v>57</v>
      </c>
      <c r="BD21" s="6">
        <v>0.33100000000000002</v>
      </c>
      <c r="BE21" s="12">
        <f t="shared" si="25"/>
        <v>412419997.99262261</v>
      </c>
      <c r="BF21" s="12">
        <f t="shared" si="26"/>
        <v>36550106.673136257</v>
      </c>
      <c r="BG21">
        <v>56</v>
      </c>
      <c r="BH21" s="6">
        <v>0.33100000000000002</v>
      </c>
      <c r="BI21" s="12">
        <f t="shared" si="27"/>
        <v>565865684.75933552</v>
      </c>
      <c r="BJ21" s="12">
        <f t="shared" si="28"/>
        <v>55839668.452052593</v>
      </c>
      <c r="BK21">
        <v>55</v>
      </c>
      <c r="BL21" s="6">
        <v>0.33100000000000002</v>
      </c>
      <c r="BM21" s="12">
        <f t="shared" si="29"/>
        <v>472259279.74388981</v>
      </c>
      <c r="BN21" s="12">
        <f t="shared" si="30"/>
        <v>50164562.084674656</v>
      </c>
      <c r="BO21">
        <v>54</v>
      </c>
      <c r="BP21" s="6">
        <v>0.33100000000000002</v>
      </c>
      <c r="BQ21" s="12">
        <f t="shared" si="31"/>
        <v>360832264.24729741</v>
      </c>
      <c r="BR21" s="12">
        <f t="shared" si="32"/>
        <v>39462485.216234915</v>
      </c>
      <c r="BS21">
        <v>53</v>
      </c>
      <c r="BT21" s="6">
        <v>0.33100000000000002</v>
      </c>
      <c r="BU21" s="12">
        <f t="shared" si="33"/>
        <v>295813091.74682796</v>
      </c>
      <c r="BV21" s="12">
        <f t="shared" si="34"/>
        <v>33095367.901279308</v>
      </c>
      <c r="BW21">
        <v>52</v>
      </c>
      <c r="BX21" s="6">
        <v>0.33100000000000002</v>
      </c>
      <c r="BY21" s="12">
        <f t="shared" si="35"/>
        <v>193215164.05682498</v>
      </c>
      <c r="BZ21" s="12">
        <f t="shared" si="36"/>
        <v>22102551.765142772</v>
      </c>
      <c r="CA21">
        <v>51</v>
      </c>
      <c r="CB21" s="6">
        <v>0.33100000000000002</v>
      </c>
      <c r="CC21" s="12">
        <f t="shared" si="37"/>
        <v>256435929.6211817</v>
      </c>
      <c r="CD21" s="12">
        <f t="shared" si="38"/>
        <v>34653504.002862394</v>
      </c>
      <c r="CE21">
        <v>50</v>
      </c>
      <c r="CF21" s="6">
        <v>0.33100000000000002</v>
      </c>
      <c r="CG21" s="12">
        <f t="shared" si="39"/>
        <v>257853712.96502292</v>
      </c>
      <c r="CH21" s="12">
        <f t="shared" si="40"/>
        <v>38410641.089070044</v>
      </c>
      <c r="CI21">
        <v>49</v>
      </c>
      <c r="CJ21" s="6">
        <v>0.33100000000000002</v>
      </c>
      <c r="CK21" s="12">
        <f t="shared" si="284"/>
        <v>249047762.9218269</v>
      </c>
      <c r="CL21" s="12">
        <f t="shared" si="285"/>
        <v>37568487.17865397</v>
      </c>
      <c r="CM21" s="5">
        <v>48</v>
      </c>
      <c r="CN21" s="6">
        <v>0.33100000000000002</v>
      </c>
      <c r="CO21" s="7">
        <f t="shared" si="41"/>
        <v>278676692.71172053</v>
      </c>
      <c r="CP21" s="12">
        <f t="shared" si="42"/>
        <v>204740432.50741675</v>
      </c>
      <c r="CQ21" s="12">
        <f t="shared" si="43"/>
        <v>30241358.667028874</v>
      </c>
      <c r="CR21" s="9"/>
      <c r="CS21" s="5">
        <v>47</v>
      </c>
      <c r="CT21" s="6">
        <v>0.33100000000000002</v>
      </c>
      <c r="CU21" s="7">
        <f t="shared" si="44"/>
        <v>213039288.06033212</v>
      </c>
      <c r="CV21" s="12">
        <f t="shared" si="45"/>
        <v>150119818.17370149</v>
      </c>
      <c r="CW21" s="12">
        <f t="shared" si="46"/>
        <v>23966331.751175474</v>
      </c>
      <c r="CY21" s="5">
        <v>46</v>
      </c>
      <c r="CZ21" s="6">
        <v>0.33100000000000002</v>
      </c>
      <c r="DA21" s="7">
        <f t="shared" si="47"/>
        <v>172250394.61540431</v>
      </c>
      <c r="DB21" s="12">
        <f t="shared" si="48"/>
        <v>116226180.07169022</v>
      </c>
      <c r="DC21" s="12">
        <f t="shared" si="49"/>
        <v>19358854.631676875</v>
      </c>
      <c r="DE21" s="5">
        <f t="shared" si="50"/>
        <v>45</v>
      </c>
      <c r="DF21" s="6">
        <v>0.33100000000000002</v>
      </c>
      <c r="DG21" s="7">
        <f t="shared" si="51"/>
        <v>145789584.94744337</v>
      </c>
      <c r="DH21" s="12">
        <f t="shared" si="52"/>
        <v>93839237.346405625</v>
      </c>
      <c r="DI21" s="12">
        <f t="shared" si="53"/>
        <v>15689023.968663668</v>
      </c>
      <c r="DK21" s="5">
        <f t="shared" si="54"/>
        <v>44</v>
      </c>
      <c r="DL21" s="6">
        <v>0.33100000000000002</v>
      </c>
      <c r="DM21" s="7">
        <f t="shared" si="55"/>
        <v>147575245.41698894</v>
      </c>
      <c r="DN21" s="12">
        <f t="shared" si="56"/>
        <v>100315607.59945859</v>
      </c>
      <c r="DO21" s="12">
        <f t="shared" si="57"/>
        <v>16960966.966847494</v>
      </c>
      <c r="DQ21" s="5">
        <f t="shared" si="58"/>
        <v>43</v>
      </c>
      <c r="DR21" s="6">
        <v>0.33100000000000002</v>
      </c>
      <c r="DS21" s="7">
        <f t="shared" si="59"/>
        <v>96732594.006940886</v>
      </c>
      <c r="DT21" s="12">
        <f t="shared" si="60"/>
        <v>51980102.862881362</v>
      </c>
      <c r="DU21" s="12">
        <f t="shared" si="61"/>
        <v>8723247.9348770101</v>
      </c>
      <c r="DW21" s="5">
        <f t="shared" si="62"/>
        <v>42</v>
      </c>
      <c r="DX21" s="6">
        <v>0.33100000000000002</v>
      </c>
      <c r="DY21" s="7">
        <f t="shared" si="63"/>
        <v>72950674.213379219</v>
      </c>
      <c r="DZ21" s="12">
        <f t="shared" si="64"/>
        <v>30721846.506271858</v>
      </c>
      <c r="EA21" s="12">
        <f t="shared" si="65"/>
        <v>5175018.7703839457</v>
      </c>
      <c r="EC21" s="5">
        <f t="shared" si="66"/>
        <v>41</v>
      </c>
      <c r="ED21" s="6">
        <v>0.33100000000000002</v>
      </c>
      <c r="EE21" s="7">
        <f t="shared" si="67"/>
        <v>67898989.40187937</v>
      </c>
      <c r="EF21" s="12">
        <f t="shared" si="68"/>
        <v>29123160.107423004</v>
      </c>
      <c r="EG21" s="12">
        <f t="shared" si="69"/>
        <v>5052163.5384341609</v>
      </c>
      <c r="EI21" s="5">
        <f t="shared" si="70"/>
        <v>40</v>
      </c>
      <c r="EJ21" s="6">
        <v>0.33100000000000002</v>
      </c>
      <c r="EK21" s="7">
        <f t="shared" si="71"/>
        <v>67898989.40187937</v>
      </c>
      <c r="EL21" s="12">
        <f t="shared" si="72"/>
        <v>40462253.141271822</v>
      </c>
      <c r="EM21" s="12">
        <f t="shared" si="73"/>
        <v>7273541.4194869529</v>
      </c>
      <c r="EO21" s="5">
        <f t="shared" si="74"/>
        <v>39</v>
      </c>
      <c r="EP21" s="6">
        <v>0.33100000000000002</v>
      </c>
      <c r="EQ21" s="7">
        <f t="shared" si="75"/>
        <v>75830901.722000673</v>
      </c>
      <c r="ER21" s="12">
        <f t="shared" si="76"/>
        <v>19710203.197888307</v>
      </c>
      <c r="ES21" s="12">
        <f t="shared" si="77"/>
        <v>3592683.1724623567</v>
      </c>
      <c r="EU21" s="5">
        <f t="shared" si="78"/>
        <v>38</v>
      </c>
      <c r="EV21" s="6">
        <v>0.33100000000000002</v>
      </c>
      <c r="EW21" s="7">
        <f t="shared" si="79"/>
        <v>47084546.697753221</v>
      </c>
      <c r="EX21" s="12">
        <f t="shared" si="80"/>
        <v>15924814.551892465</v>
      </c>
      <c r="EY21" s="12">
        <f t="shared" si="81"/>
        <v>2932728.2612850363</v>
      </c>
      <c r="FA21" s="5">
        <f t="shared" si="82"/>
        <v>37</v>
      </c>
      <c r="FB21" s="6">
        <v>0.33100000000000002</v>
      </c>
      <c r="FC21" s="7">
        <f t="shared" si="83"/>
        <v>46925001.692000434</v>
      </c>
      <c r="FD21" s="12">
        <f t="shared" si="84"/>
        <v>17712538.297663789</v>
      </c>
      <c r="FE21" s="12">
        <f t="shared" si="85"/>
        <v>3317621.8810206219</v>
      </c>
      <c r="FG21" s="5">
        <f t="shared" si="86"/>
        <v>36</v>
      </c>
      <c r="FH21" s="6">
        <v>0.33100000000000002</v>
      </c>
      <c r="FI21" s="7">
        <f t="shared" si="87"/>
        <v>37053854.778901152</v>
      </c>
      <c r="FJ21" s="12">
        <f t="shared" si="88"/>
        <v>9243229.9729891606</v>
      </c>
      <c r="FK21" s="12">
        <f t="shared" si="89"/>
        <v>1742909.4857930536</v>
      </c>
      <c r="FM21" s="5">
        <f t="shared" si="90"/>
        <v>35</v>
      </c>
      <c r="FN21" s="6">
        <v>0.33100000000000002</v>
      </c>
      <c r="FO21" s="7">
        <f t="shared" si="91"/>
        <v>40633682.178858593</v>
      </c>
      <c r="FP21" s="12">
        <f t="shared" si="92"/>
        <v>14522566.863055142</v>
      </c>
      <c r="FQ21" s="12">
        <f t="shared" si="93"/>
        <v>2774896.496774835</v>
      </c>
      <c r="FS21" s="5">
        <f t="shared" si="94"/>
        <v>34</v>
      </c>
      <c r="FT21" s="6">
        <v>0.33100000000000002</v>
      </c>
      <c r="FU21" s="7">
        <f t="shared" si="95"/>
        <v>33140593.898424767</v>
      </c>
      <c r="FV21" s="12">
        <f t="shared" si="96"/>
        <v>8543083.5548509657</v>
      </c>
      <c r="FW21" s="12">
        <f t="shared" si="97"/>
        <v>1659216.102104933</v>
      </c>
      <c r="FY21" s="5">
        <f t="shared" si="98"/>
        <v>33</v>
      </c>
      <c r="FZ21" s="6">
        <v>0.33100000000000002</v>
      </c>
      <c r="GA21" s="7">
        <f t="shared" si="99"/>
        <v>28466409.464374475</v>
      </c>
      <c r="GB21" s="12">
        <f t="shared" si="100"/>
        <v>5086675.4585722424</v>
      </c>
      <c r="GC21" s="12">
        <f t="shared" si="101"/>
        <v>997512.72349122551</v>
      </c>
      <c r="GE21" s="5">
        <f t="shared" si="102"/>
        <v>32</v>
      </c>
      <c r="GF21" s="6">
        <v>0.33100000000000002</v>
      </c>
      <c r="GG21" s="7">
        <f t="shared" si="103"/>
        <v>25325987.067948814</v>
      </c>
      <c r="GH21" s="12">
        <f t="shared" si="104"/>
        <v>3385603.5829442753</v>
      </c>
      <c r="GI21" s="12">
        <f t="shared" si="105"/>
        <v>676695.12217239442</v>
      </c>
      <c r="GK21" s="5">
        <f t="shared" si="106"/>
        <v>31</v>
      </c>
      <c r="GL21" s="6">
        <v>0.33100000000000002</v>
      </c>
      <c r="GM21" s="7">
        <f t="shared" si="107"/>
        <v>28130608.761467081</v>
      </c>
      <c r="GN21" s="12">
        <f t="shared" si="108"/>
        <v>7950672.6907523815</v>
      </c>
      <c r="GO21" s="12">
        <f t="shared" si="109"/>
        <v>1644105.1635811022</v>
      </c>
      <c r="GQ21" s="5">
        <f t="shared" si="110"/>
        <v>30</v>
      </c>
      <c r="GR21" s="6">
        <v>0.33100000000000002</v>
      </c>
      <c r="GS21" s="7">
        <f t="shared" si="111"/>
        <v>22722624.201508153</v>
      </c>
      <c r="GT21" s="12">
        <f t="shared" si="112"/>
        <v>4132985.3283068654</v>
      </c>
      <c r="GU21" s="12">
        <f t="shared" si="113"/>
        <v>885825.26521221944</v>
      </c>
      <c r="GW21" s="5">
        <f t="shared" si="114"/>
        <v>29</v>
      </c>
      <c r="GX21" s="6">
        <v>0.33100000000000002</v>
      </c>
      <c r="GY21" s="7">
        <f t="shared" si="115"/>
        <v>20505932.859406322</v>
      </c>
      <c r="GZ21" s="12">
        <f t="shared" si="116"/>
        <v>3452917.6743677589</v>
      </c>
      <c r="HA21" s="12">
        <f t="shared" si="117"/>
        <v>772620.17100875068</v>
      </c>
      <c r="HC21" s="5">
        <f t="shared" si="118"/>
        <v>28</v>
      </c>
      <c r="HD21" s="6">
        <v>0.33100000000000002</v>
      </c>
      <c r="HE21" s="7">
        <f t="shared" si="119"/>
        <v>22347354.903450649</v>
      </c>
      <c r="HF21" s="12">
        <f t="shared" si="120"/>
        <v>7125559.9686307805</v>
      </c>
      <c r="HG21" s="12">
        <f t="shared" si="121"/>
        <v>1692936.3093289975</v>
      </c>
      <c r="HI21" s="5">
        <f t="shared" si="122"/>
        <v>27</v>
      </c>
      <c r="HJ21" s="6">
        <v>0.33100000000000002</v>
      </c>
      <c r="HK21" s="7">
        <f t="shared" si="123"/>
        <v>21579137.60472253</v>
      </c>
      <c r="HL21" s="12">
        <f t="shared" si="124"/>
        <v>8165983.2473378321</v>
      </c>
      <c r="HM21" s="12">
        <f t="shared" si="125"/>
        <v>2042778.9644503186</v>
      </c>
      <c r="HO21" s="5">
        <f t="shared" si="126"/>
        <v>26</v>
      </c>
      <c r="HP21" s="6">
        <v>0.33100000000000002</v>
      </c>
      <c r="HQ21" s="7">
        <f t="shared" si="127"/>
        <v>18892608.654108323</v>
      </c>
      <c r="HR21" s="12">
        <f t="shared" si="128"/>
        <v>6759316.1804433186</v>
      </c>
      <c r="HS21" s="12">
        <f t="shared" si="129"/>
        <v>1746121.276029041</v>
      </c>
      <c r="HU21" s="5">
        <f t="shared" si="130"/>
        <v>25</v>
      </c>
      <c r="HV21" s="6">
        <v>0.33100000000000002</v>
      </c>
      <c r="HW21" s="7">
        <f t="shared" si="131"/>
        <v>15908225.542361343</v>
      </c>
      <c r="HX21" s="12">
        <f t="shared" si="132"/>
        <v>4915564.2779794745</v>
      </c>
      <c r="HY21" s="12">
        <f t="shared" si="133"/>
        <v>1316172.4590944413</v>
      </c>
      <c r="IA21" s="5">
        <f t="shared" si="134"/>
        <v>24</v>
      </c>
      <c r="IB21" s="6">
        <v>0.33100000000000002</v>
      </c>
      <c r="IC21" s="7">
        <f t="shared" si="135"/>
        <v>18564856.508765712</v>
      </c>
      <c r="ID21" s="12">
        <f t="shared" si="136"/>
        <v>9269592.5693879724</v>
      </c>
      <c r="IE21" s="12">
        <f t="shared" si="137"/>
        <v>2715040.9411280924</v>
      </c>
      <c r="IG21" s="5">
        <f t="shared" si="138"/>
        <v>23</v>
      </c>
      <c r="IH21" s="6">
        <v>0.33100000000000002</v>
      </c>
      <c r="II21" s="7">
        <f t="shared" si="139"/>
        <v>25053787.461222276</v>
      </c>
      <c r="IJ21" s="12">
        <f t="shared" si="140"/>
        <v>17521450.559859052</v>
      </c>
      <c r="IK21" s="12">
        <f t="shared" si="141"/>
        <v>5737696.8835239261</v>
      </c>
      <c r="IM21" s="5">
        <f t="shared" si="142"/>
        <v>22</v>
      </c>
      <c r="IN21" s="6">
        <v>0.33100000000000002</v>
      </c>
      <c r="IO21" s="7">
        <f t="shared" si="143"/>
        <v>18287436.103081964</v>
      </c>
      <c r="IP21" s="12">
        <f t="shared" si="144"/>
        <v>11871976.141979242</v>
      </c>
      <c r="IQ21" s="12">
        <f t="shared" si="145"/>
        <v>4148848.9848777237</v>
      </c>
      <c r="IS21" s="5">
        <f t="shared" si="146"/>
        <v>21</v>
      </c>
      <c r="IT21" s="6">
        <v>0.33100000000000002</v>
      </c>
      <c r="IU21" s="7">
        <f t="shared" si="147"/>
        <v>14768179.038263716</v>
      </c>
      <c r="IV21" s="12">
        <f t="shared" si="148"/>
        <v>9198250.6862713825</v>
      </c>
      <c r="IW21" s="12">
        <f t="shared" si="149"/>
        <v>3382134.9160708734</v>
      </c>
      <c r="IY21" s="5">
        <f t="shared" si="150"/>
        <v>20</v>
      </c>
      <c r="IZ21" s="6">
        <v>0.33100000000000002</v>
      </c>
      <c r="JA21" s="7">
        <f t="shared" si="151"/>
        <v>15876348.138318338</v>
      </c>
      <c r="JB21" s="12">
        <f t="shared" si="152"/>
        <v>11234101.750544703</v>
      </c>
      <c r="JC21" s="12">
        <f t="shared" si="153"/>
        <v>4413144.936574758</v>
      </c>
      <c r="JE21" s="5">
        <f t="shared" si="154"/>
        <v>19</v>
      </c>
      <c r="JF21" s="6">
        <v>0.33100000000000002</v>
      </c>
      <c r="JG21" s="7">
        <f t="shared" si="155"/>
        <v>14905969.522409484</v>
      </c>
      <c r="JH21" s="12">
        <f t="shared" si="156"/>
        <v>11148962.292786783</v>
      </c>
      <c r="JI21" s="12">
        <f t="shared" si="157"/>
        <v>4786135.2897381354</v>
      </c>
      <c r="JK21" s="5">
        <f t="shared" si="158"/>
        <v>18</v>
      </c>
      <c r="JL21" s="6">
        <v>0.33100000000000002</v>
      </c>
      <c r="JM21" s="7">
        <f t="shared" si="159"/>
        <v>12576754.575100809</v>
      </c>
      <c r="JN21" s="12">
        <f t="shared" si="160"/>
        <v>9656985.2023956887</v>
      </c>
      <c r="JO21" s="12">
        <f t="shared" si="161"/>
        <v>4722271.8337296322</v>
      </c>
      <c r="JQ21" s="5">
        <f t="shared" si="162"/>
        <v>17</v>
      </c>
      <c r="JR21" s="6">
        <v>0.33100000000000002</v>
      </c>
      <c r="JS21" s="7">
        <f t="shared" si="163"/>
        <v>9546648.3794601578</v>
      </c>
      <c r="JT21" s="12">
        <f t="shared" si="164"/>
        <v>7250919.3113578232</v>
      </c>
      <c r="JU21" s="12">
        <f t="shared" si="165"/>
        <v>3964990.4468141464</v>
      </c>
      <c r="JW21" s="5">
        <f t="shared" si="166"/>
        <v>16</v>
      </c>
      <c r="JX21" s="6">
        <v>0.33100000000000002</v>
      </c>
      <c r="JY21" s="7">
        <f t="shared" si="167"/>
        <v>10017469.443295021</v>
      </c>
      <c r="JZ21" s="12">
        <f t="shared" si="168"/>
        <v>8173344.5749348048</v>
      </c>
      <c r="KA21" s="12">
        <f t="shared" si="169"/>
        <v>4844414.7920575235</v>
      </c>
      <c r="KC21" s="5">
        <f t="shared" si="170"/>
        <v>15</v>
      </c>
      <c r="KD21" s="6">
        <v>0.33100000000000002</v>
      </c>
      <c r="KE21" s="7">
        <f t="shared" si="171"/>
        <v>8318775.488535977</v>
      </c>
      <c r="KF21" s="12">
        <f t="shared" si="172"/>
        <v>6775235.7017292846</v>
      </c>
      <c r="KG21" s="12">
        <f t="shared" si="173"/>
        <v>4164789.7651107735</v>
      </c>
      <c r="KI21" s="5">
        <f t="shared" si="174"/>
        <v>14</v>
      </c>
      <c r="KJ21" s="6">
        <v>0.33100000000000002</v>
      </c>
      <c r="KK21" s="7">
        <f t="shared" si="175"/>
        <v>6799718.3983455747</v>
      </c>
      <c r="KL21" s="12">
        <f t="shared" si="176"/>
        <v>5521626.7957325345</v>
      </c>
      <c r="KM21" s="12">
        <f t="shared" si="177"/>
        <v>3536478.7585489964</v>
      </c>
      <c r="KO21" s="5">
        <f t="shared" si="178"/>
        <v>13</v>
      </c>
      <c r="KP21" s="6">
        <v>0.33100000000000002</v>
      </c>
      <c r="KQ21" s="7">
        <f t="shared" si="179"/>
        <v>6405763.9174239961</v>
      </c>
      <c r="KR21" s="12">
        <f t="shared" si="180"/>
        <v>5354840.1507449122</v>
      </c>
      <c r="KS21" s="12">
        <f t="shared" si="181"/>
        <v>3550821.0930458093</v>
      </c>
      <c r="KU21" s="5">
        <f t="shared" si="182"/>
        <v>12</v>
      </c>
      <c r="KV21" s="6">
        <v>0.33100000000000002</v>
      </c>
      <c r="KW21" s="7">
        <f t="shared" si="183"/>
        <v>4880953.9145260574</v>
      </c>
      <c r="KX21" s="12">
        <f t="shared" si="184"/>
        <v>4009372.539109448</v>
      </c>
      <c r="KY21" s="12">
        <f t="shared" si="185"/>
        <v>2761956.1928748931</v>
      </c>
      <c r="LA21" s="5">
        <f t="shared" si="186"/>
        <v>11</v>
      </c>
      <c r="LB21" s="6">
        <v>0.33100000000000002</v>
      </c>
      <c r="LC21" s="7">
        <f t="shared" si="187"/>
        <v>4119296.0709984442</v>
      </c>
      <c r="LD21" s="12">
        <f t="shared" si="188"/>
        <v>3395872.8505000817</v>
      </c>
      <c r="LE21" s="12">
        <f t="shared" si="189"/>
        <v>2373482.4699912579</v>
      </c>
      <c r="LG21" s="5">
        <f t="shared" si="190"/>
        <v>10</v>
      </c>
      <c r="LH21" s="6">
        <v>0.33100000000000002</v>
      </c>
      <c r="LI21" s="7">
        <f t="shared" si="191"/>
        <v>3893106.5787718031</v>
      </c>
      <c r="LJ21" s="12">
        <f t="shared" si="192"/>
        <v>3312011.2957166615</v>
      </c>
      <c r="LK21" s="12">
        <f t="shared" si="193"/>
        <v>2408546.2408197219</v>
      </c>
      <c r="LM21" s="5">
        <f t="shared" si="194"/>
        <v>9</v>
      </c>
      <c r="LN21" s="6">
        <v>0.33100000000000002</v>
      </c>
      <c r="LO21" s="7">
        <f t="shared" si="195"/>
        <v>3340575.4065314941</v>
      </c>
      <c r="LP21" s="12">
        <f t="shared" si="196"/>
        <v>2886292.7824422074</v>
      </c>
      <c r="LQ21" s="12">
        <f t="shared" si="197"/>
        <v>2196920.5276791411</v>
      </c>
      <c r="LS21" s="5">
        <f t="shared" si="198"/>
        <v>8</v>
      </c>
      <c r="LT21" s="6">
        <v>0.33100000000000002</v>
      </c>
      <c r="LU21" s="7">
        <f t="shared" si="199"/>
        <v>2540747.9514234057</v>
      </c>
      <c r="LV21" s="12">
        <f t="shared" si="200"/>
        <v>2192629.2383965426</v>
      </c>
      <c r="LW21" s="12">
        <f t="shared" si="201"/>
        <v>1755757.1651270872</v>
      </c>
      <c r="LY21" s="5">
        <f t="shared" si="202"/>
        <v>7</v>
      </c>
      <c r="LZ21" s="6">
        <v>0.33100000000000002</v>
      </c>
      <c r="MA21" s="7">
        <f t="shared" si="203"/>
        <v>2620948.9905337384</v>
      </c>
      <c r="MB21" s="12">
        <f t="shared" si="204"/>
        <v>2374070.1521047759</v>
      </c>
      <c r="MC21" s="12">
        <f t="shared" si="205"/>
        <v>2008484.2393042289</v>
      </c>
      <c r="ME21" s="5">
        <f t="shared" si="206"/>
        <v>6</v>
      </c>
      <c r="MF21" s="6">
        <v>0.33100000000000002</v>
      </c>
      <c r="MG21" s="7">
        <f t="shared" si="207"/>
        <v>2012553.9357550011</v>
      </c>
      <c r="MH21" s="12">
        <f t="shared" si="208"/>
        <v>1834466.6605973388</v>
      </c>
      <c r="MI21" s="12">
        <f t="shared" si="209"/>
        <v>1592330.897727797</v>
      </c>
      <c r="MK21" s="5">
        <f t="shared" si="210"/>
        <v>5</v>
      </c>
      <c r="ML21" s="6">
        <v>0.33100000000000002</v>
      </c>
      <c r="MM21" s="7">
        <f t="shared" si="211"/>
        <v>1872317.3651083834</v>
      </c>
      <c r="MN21" s="12">
        <f t="shared" si="212"/>
        <v>1753825.6772624855</v>
      </c>
      <c r="MO21" s="12">
        <f t="shared" si="213"/>
        <v>1571939.2933854836</v>
      </c>
      <c r="MQ21" s="5">
        <f t="shared" si="214"/>
        <v>4</v>
      </c>
      <c r="MR21" s="6">
        <v>0.33100000000000002</v>
      </c>
      <c r="MS21" s="7">
        <f t="shared" si="215"/>
        <v>1702571.0331075601</v>
      </c>
      <c r="MT21" s="12">
        <f t="shared" si="216"/>
        <v>1632029.6916339053</v>
      </c>
      <c r="MU21" s="12">
        <f t="shared" si="217"/>
        <v>1499702.9598798049</v>
      </c>
      <c r="MW21" s="5">
        <f t="shared" si="218"/>
        <v>3</v>
      </c>
      <c r="MX21" s="6">
        <v>0.33100000000000002</v>
      </c>
      <c r="MY21" s="7">
        <f t="shared" si="219"/>
        <v>1680224.0531999995</v>
      </c>
      <c r="MZ21" s="12">
        <f t="shared" si="220"/>
        <v>1635578.0406009308</v>
      </c>
      <c r="NA21" s="12">
        <f t="shared" si="221"/>
        <v>1545112.3790214953</v>
      </c>
      <c r="NC21" s="5">
        <f t="shared" si="222"/>
        <v>2</v>
      </c>
      <c r="ND21" s="6">
        <v>0.33100000000000002</v>
      </c>
      <c r="NE21" s="7">
        <f t="shared" si="223"/>
        <v>1224653.0999999999</v>
      </c>
      <c r="NF21" s="12">
        <f>(NF22)*(1+ND21)-(((VLOOKUP((NC$91+NC22),$A$138:$E$227,5,FALSE))/(VLOOKUP(NC$91,$A$138:$E$227,5,FALSE)))*(IF(NC21&lt;=$D$125,$B$125,$C$125)))</f>
        <v>1198677.2554404144</v>
      </c>
      <c r="NG21" s="12">
        <f t="shared" si="225"/>
        <v>1163266.9279698303</v>
      </c>
      <c r="NI21" s="5">
        <f t="shared" si="226"/>
        <v>1</v>
      </c>
      <c r="NJ21" s="6">
        <v>0.33100000000000002</v>
      </c>
      <c r="NK21" s="7">
        <f>(NK22+$B$124)*(1+NJ21)</f>
        <v>998250</v>
      </c>
      <c r="NL21" s="12">
        <f>($B$124)*(1+NJ21)-$B$125</f>
        <v>987250</v>
      </c>
      <c r="NM21" s="12">
        <f>NL21</f>
        <v>987250</v>
      </c>
      <c r="NO21" s="5"/>
      <c r="NP21" s="6"/>
      <c r="NQ21" s="7"/>
      <c r="NU21" s="5"/>
      <c r="NV21" s="6"/>
      <c r="NW21" s="7"/>
      <c r="OA21" s="5"/>
      <c r="OB21" s="6"/>
      <c r="OC21" s="7"/>
      <c r="OG21" s="5"/>
      <c r="OH21" s="6"/>
      <c r="OI21" s="7"/>
      <c r="OM21" s="5"/>
      <c r="ON21" s="6"/>
      <c r="OO21" s="7"/>
      <c r="OS21" s="5"/>
      <c r="OT21" s="6"/>
      <c r="OU21" s="7"/>
      <c r="OY21" s="5"/>
      <c r="OZ21" s="6"/>
      <c r="PA21" s="7"/>
      <c r="PE21" s="5"/>
      <c r="PF21" s="6"/>
      <c r="PG21" s="7"/>
      <c r="PK21" s="5"/>
      <c r="PL21" s="6"/>
      <c r="PM21" s="7"/>
      <c r="PQ21" s="5"/>
      <c r="PR21" s="6"/>
      <c r="PS21" s="7"/>
      <c r="PW21" s="5"/>
      <c r="PX21" s="6"/>
      <c r="PY21" s="7"/>
      <c r="QC21" s="5"/>
      <c r="QD21" s="6"/>
      <c r="QE21" s="7"/>
      <c r="QI21" s="5"/>
      <c r="QJ21" s="6"/>
      <c r="QK21" s="7"/>
      <c r="QO21" s="5"/>
      <c r="QP21" s="6"/>
      <c r="QQ21" s="7"/>
    </row>
    <row r="22" spans="3:459">
      <c r="C22">
        <v>69</v>
      </c>
      <c r="D22" s="6">
        <v>0.2268</v>
      </c>
      <c r="E22" s="12">
        <f t="shared" si="286"/>
        <v>133645294.11199448</v>
      </c>
      <c r="F22" s="12">
        <f t="shared" si="0"/>
        <v>14974505.104517516</v>
      </c>
      <c r="G22">
        <v>68</v>
      </c>
      <c r="H22" s="6">
        <v>0.2268</v>
      </c>
      <c r="I22" s="12">
        <f t="shared" si="1"/>
        <v>-15135471.386552317</v>
      </c>
      <c r="J22" s="12">
        <f t="shared" si="2"/>
        <v>-1676273.0615935533</v>
      </c>
      <c r="K22">
        <v>67</v>
      </c>
      <c r="L22" s="6">
        <v>0.2268</v>
      </c>
      <c r="M22" s="12">
        <f t="shared" si="3"/>
        <v>41320574.674636476</v>
      </c>
      <c r="N22" s="12">
        <f t="shared" si="4"/>
        <v>4576307.1692764489</v>
      </c>
      <c r="O22">
        <v>66</v>
      </c>
      <c r="P22" s="6">
        <v>0.2268</v>
      </c>
      <c r="Q22" s="12">
        <f t="shared" si="5"/>
        <v>181660647.04137245</v>
      </c>
      <c r="R22" s="12">
        <f t="shared" si="6"/>
        <v>18707281.657757916</v>
      </c>
      <c r="S22">
        <v>65</v>
      </c>
      <c r="T22" s="6">
        <v>0.2268</v>
      </c>
      <c r="U22" s="12">
        <f t="shared" si="7"/>
        <v>616537665.16139412</v>
      </c>
      <c r="V22" s="12">
        <f t="shared" si="8"/>
        <v>57101610.180103213</v>
      </c>
      <c r="W22">
        <v>64</v>
      </c>
      <c r="X22" s="6">
        <v>0.2268</v>
      </c>
      <c r="Y22" s="12">
        <f t="shared" si="9"/>
        <v>697997565.7454356</v>
      </c>
      <c r="Z22" s="12">
        <f t="shared" si="10"/>
        <v>58317154.132876426</v>
      </c>
      <c r="AA22">
        <v>63</v>
      </c>
      <c r="AB22" s="6">
        <v>0.2268</v>
      </c>
      <c r="AC22" s="12">
        <f t="shared" si="11"/>
        <v>360489322.60059017</v>
      </c>
      <c r="AD22" s="12">
        <f t="shared" si="12"/>
        <v>30819035.351863924</v>
      </c>
      <c r="AE22">
        <v>62</v>
      </c>
      <c r="AF22" s="6">
        <v>0.2268</v>
      </c>
      <c r="AG22" s="12">
        <f t="shared" si="13"/>
        <v>404106972.53567153</v>
      </c>
      <c r="AH22" s="12">
        <f t="shared" si="14"/>
        <v>35594914.679307856</v>
      </c>
      <c r="AI22">
        <v>61</v>
      </c>
      <c r="AJ22" s="6">
        <v>0.2268</v>
      </c>
      <c r="AK22" s="12">
        <f t="shared" si="15"/>
        <v>187462600.32376641</v>
      </c>
      <c r="AL22" s="12">
        <f t="shared" si="16"/>
        <v>16755076.971942853</v>
      </c>
      <c r="AM22">
        <v>60</v>
      </c>
      <c r="AN22" s="6">
        <v>0.2268</v>
      </c>
      <c r="AO22" s="12">
        <f t="shared" si="17"/>
        <v>88288819.090018958</v>
      </c>
      <c r="AP22" s="12">
        <f t="shared" si="18"/>
        <v>8062644.7485056166</v>
      </c>
      <c r="AQ22">
        <v>59</v>
      </c>
      <c r="AR22" s="6">
        <v>0.2268</v>
      </c>
      <c r="AS22" s="12">
        <f t="shared" si="19"/>
        <v>328477022.09548199</v>
      </c>
      <c r="AT22" s="12">
        <f t="shared" si="20"/>
        <v>30209674.311890181</v>
      </c>
      <c r="AU22">
        <v>58</v>
      </c>
      <c r="AV22" s="6">
        <v>0.2268</v>
      </c>
      <c r="AW22" s="12">
        <f t="shared" si="21"/>
        <v>208857688.37768123</v>
      </c>
      <c r="AX22" s="12">
        <f t="shared" si="22"/>
        <v>18937873.298494413</v>
      </c>
      <c r="AY22">
        <v>57</v>
      </c>
      <c r="AZ22" s="6">
        <v>0.2268</v>
      </c>
      <c r="BA22" s="12">
        <f t="shared" si="23"/>
        <v>231752826.44151929</v>
      </c>
      <c r="BB22" s="12">
        <f t="shared" si="24"/>
        <v>20863758.338970974</v>
      </c>
      <c r="BC22">
        <v>56</v>
      </c>
      <c r="BD22" s="6">
        <v>0.2268</v>
      </c>
      <c r="BE22" s="12">
        <f t="shared" si="25"/>
        <v>310111576.73247218</v>
      </c>
      <c r="BF22" s="12">
        <f t="shared" si="26"/>
        <v>28319774.818185605</v>
      </c>
      <c r="BG22">
        <v>55</v>
      </c>
      <c r="BH22" s="6">
        <v>0.2268</v>
      </c>
      <c r="BI22" s="12">
        <f t="shared" si="27"/>
        <v>425371673.55235839</v>
      </c>
      <c r="BJ22" s="12">
        <f t="shared" si="28"/>
        <v>43253466.805518299</v>
      </c>
      <c r="BK22">
        <v>54</v>
      </c>
      <c r="BL22" s="6">
        <v>0.2268</v>
      </c>
      <c r="BM22" s="12">
        <f t="shared" si="29"/>
        <v>355027577.59533644</v>
      </c>
      <c r="BN22" s="12">
        <f t="shared" si="30"/>
        <v>38859883.81710612</v>
      </c>
      <c r="BO22">
        <v>53</v>
      </c>
      <c r="BP22" s="6">
        <v>0.2268</v>
      </c>
      <c r="BQ22" s="12">
        <f t="shared" si="31"/>
        <v>271304714.19393313</v>
      </c>
      <c r="BR22" s="12">
        <f t="shared" si="32"/>
        <v>30574494.993357744</v>
      </c>
      <c r="BS22">
        <v>52</v>
      </c>
      <c r="BT22" s="6">
        <v>0.2268</v>
      </c>
      <c r="BU22" s="12">
        <f t="shared" si="33"/>
        <v>222450216.2391012</v>
      </c>
      <c r="BV22" s="12">
        <f t="shared" si="34"/>
        <v>25645167.416165814</v>
      </c>
      <c r="BW22">
        <v>51</v>
      </c>
      <c r="BX22" s="6">
        <v>0.2268</v>
      </c>
      <c r="BY22" s="12">
        <f t="shared" si="35"/>
        <v>145362446.88510722</v>
      </c>
      <c r="BZ22" s="12">
        <f t="shared" si="36"/>
        <v>17134692.573244501</v>
      </c>
      <c r="CA22">
        <v>50</v>
      </c>
      <c r="CB22" s="6">
        <v>0.2268</v>
      </c>
      <c r="CC22" s="12">
        <f t="shared" si="37"/>
        <v>192830901.29314929</v>
      </c>
      <c r="CD22" s="12">
        <f t="shared" si="38"/>
        <v>26851453.224110812</v>
      </c>
      <c r="CE22">
        <v>49</v>
      </c>
      <c r="CF22" s="6">
        <v>0.2268</v>
      </c>
      <c r="CG22" s="12">
        <f t="shared" si="39"/>
        <v>193880620.112762</v>
      </c>
      <c r="CH22" s="12">
        <f t="shared" si="40"/>
        <v>29760172.90590971</v>
      </c>
      <c r="CI22">
        <v>48</v>
      </c>
      <c r="CJ22" s="6">
        <v>0.2268</v>
      </c>
      <c r="CK22" s="12">
        <f t="shared" si="284"/>
        <v>187262688.14562503</v>
      </c>
      <c r="CL22" s="12">
        <f t="shared" si="285"/>
        <v>29108189.867195599</v>
      </c>
      <c r="CM22" s="5">
        <v>47</v>
      </c>
      <c r="CN22" s="6">
        <v>0.2268</v>
      </c>
      <c r="CO22" s="7">
        <f t="shared" si="41"/>
        <v>209373923.90061647</v>
      </c>
      <c r="CP22" s="12">
        <f t="shared" si="42"/>
        <v>153977114.11750224</v>
      </c>
      <c r="CQ22" s="12">
        <f t="shared" si="43"/>
        <v>23435635.892236415</v>
      </c>
      <c r="CR22" s="9"/>
      <c r="CS22" s="5">
        <v>46</v>
      </c>
      <c r="CT22" s="6">
        <v>0.2268</v>
      </c>
      <c r="CU22" s="7">
        <f t="shared" si="44"/>
        <v>160059570.2932623</v>
      </c>
      <c r="CV22" s="12">
        <f t="shared" si="45"/>
        <v>112928423.41061477</v>
      </c>
      <c r="CW22" s="12">
        <f t="shared" si="46"/>
        <v>18577603.33309336</v>
      </c>
      <c r="CY22" s="5">
        <v>45</v>
      </c>
      <c r="CZ22" s="6">
        <v>0.2268</v>
      </c>
      <c r="DA22" s="7">
        <f t="shared" si="47"/>
        <v>129414270.9356907</v>
      </c>
      <c r="DB22" s="12">
        <f t="shared" si="48"/>
        <v>87457771.058780909</v>
      </c>
      <c r="DC22" s="12">
        <f t="shared" si="49"/>
        <v>15010563.037938433</v>
      </c>
      <c r="DE22" s="5">
        <f t="shared" si="50"/>
        <v>44</v>
      </c>
      <c r="DF22" s="6">
        <v>0.2268</v>
      </c>
      <c r="DG22" s="7">
        <f t="shared" si="51"/>
        <v>109533872.98831208</v>
      </c>
      <c r="DH22" s="12">
        <f t="shared" si="52"/>
        <v>70637620.91407302</v>
      </c>
      <c r="DI22" s="12">
        <f t="shared" si="53"/>
        <v>12169434.691155067</v>
      </c>
      <c r="DK22" s="5">
        <f t="shared" si="54"/>
        <v>43</v>
      </c>
      <c r="DL22" s="6">
        <v>0.2268</v>
      </c>
      <c r="DM22" s="7">
        <f t="shared" si="55"/>
        <v>110875466.12846653</v>
      </c>
      <c r="DN22" s="12">
        <f t="shared" si="56"/>
        <v>75501910.250711128</v>
      </c>
      <c r="DO22" s="12">
        <f t="shared" si="57"/>
        <v>13154154.05274695</v>
      </c>
      <c r="DQ22" s="5">
        <f t="shared" si="58"/>
        <v>42</v>
      </c>
      <c r="DR22" s="6">
        <v>0.2268</v>
      </c>
      <c r="DS22" s="7">
        <f t="shared" si="59"/>
        <v>72676629.607017949</v>
      </c>
      <c r="DT22" s="12">
        <f t="shared" si="60"/>
        <v>39187728.706104569</v>
      </c>
      <c r="DU22" s="12">
        <f t="shared" si="61"/>
        <v>6776634.4329856988</v>
      </c>
      <c r="DW22" s="5">
        <f t="shared" si="62"/>
        <v>41</v>
      </c>
      <c r="DX22" s="6">
        <v>0.2268</v>
      </c>
      <c r="DY22" s="7">
        <f t="shared" si="63"/>
        <v>54808921.272260875</v>
      </c>
      <c r="DZ22" s="12">
        <f t="shared" si="64"/>
        <v>23215584.914498296</v>
      </c>
      <c r="EA22" s="12">
        <f t="shared" si="65"/>
        <v>4029648.1587341605</v>
      </c>
      <c r="EC22" s="5">
        <f t="shared" si="66"/>
        <v>40</v>
      </c>
      <c r="ED22" s="6">
        <v>0.2268</v>
      </c>
      <c r="EE22" s="7">
        <f t="shared" si="67"/>
        <v>51013515.703891344</v>
      </c>
      <c r="EF22" s="12">
        <f t="shared" si="68"/>
        <v>22010589.699497897</v>
      </c>
      <c r="EG22" s="12">
        <f t="shared" si="69"/>
        <v>3934535.4644180178</v>
      </c>
      <c r="EI22" s="5">
        <f t="shared" si="70"/>
        <v>39</v>
      </c>
      <c r="EJ22" s="6">
        <v>0.2268</v>
      </c>
      <c r="EK22" s="7">
        <f t="shared" si="71"/>
        <v>51013515.703891344</v>
      </c>
      <c r="EL22" s="12">
        <f t="shared" si="72"/>
        <v>30525275.171419937</v>
      </c>
      <c r="EM22" s="12">
        <f t="shared" si="73"/>
        <v>5654293.198851102</v>
      </c>
      <c r="EO22" s="5">
        <f t="shared" si="74"/>
        <v>38</v>
      </c>
      <c r="EP22" s="6">
        <v>0.2268</v>
      </c>
      <c r="EQ22" s="7">
        <f t="shared" si="75"/>
        <v>56972878.829452053</v>
      </c>
      <c r="ER22" s="12">
        <f t="shared" si="76"/>
        <v>14932223.444616724</v>
      </c>
      <c r="ES22" s="12">
        <f t="shared" si="77"/>
        <v>2804627.4604526232</v>
      </c>
      <c r="EU22" s="5">
        <f t="shared" si="78"/>
        <v>37</v>
      </c>
      <c r="EV22" s="6">
        <v>0.2268</v>
      </c>
      <c r="EW22" s="7">
        <f t="shared" si="79"/>
        <v>35375316.827763505</v>
      </c>
      <c r="EX22" s="12">
        <f t="shared" si="80"/>
        <v>12086938.824780805</v>
      </c>
      <c r="EY22" s="12">
        <f t="shared" si="81"/>
        <v>2293700.1785367723</v>
      </c>
      <c r="FA22" s="5">
        <f t="shared" si="82"/>
        <v>36</v>
      </c>
      <c r="FB22" s="6">
        <v>0.2268</v>
      </c>
      <c r="FC22" s="7">
        <f t="shared" si="83"/>
        <v>35255448.303531505</v>
      </c>
      <c r="FD22" s="12">
        <f t="shared" si="84"/>
        <v>13428028.612245446</v>
      </c>
      <c r="FE22" s="12">
        <f t="shared" si="85"/>
        <v>2591679.0974411545</v>
      </c>
      <c r="FG22" s="5">
        <f t="shared" si="86"/>
        <v>35</v>
      </c>
      <c r="FH22" s="6">
        <v>0.2268</v>
      </c>
      <c r="FI22" s="7">
        <f t="shared" si="87"/>
        <v>27839109.525846094</v>
      </c>
      <c r="FJ22" s="12">
        <f t="shared" si="88"/>
        <v>7064109.6716672881</v>
      </c>
      <c r="FK22" s="12">
        <f t="shared" si="89"/>
        <v>1372560.1693654056</v>
      </c>
      <c r="FM22" s="5">
        <f t="shared" si="90"/>
        <v>34</v>
      </c>
      <c r="FN22" s="6">
        <v>0.2268</v>
      </c>
      <c r="FO22" s="7">
        <f t="shared" si="91"/>
        <v>30528686.836107135</v>
      </c>
      <c r="FP22" s="12">
        <f t="shared" si="92"/>
        <v>11028980.797898205</v>
      </c>
      <c r="FQ22" s="12">
        <f t="shared" si="93"/>
        <v>2171509.1726431698</v>
      </c>
      <c r="FS22" s="5">
        <f t="shared" si="94"/>
        <v>33</v>
      </c>
      <c r="FT22" s="6">
        <v>0.2268</v>
      </c>
      <c r="FU22" s="7">
        <f t="shared" si="95"/>
        <v>24899018.706555046</v>
      </c>
      <c r="FV22" s="12">
        <f t="shared" si="96"/>
        <v>6534597.7267230963</v>
      </c>
      <c r="FW22" s="12">
        <f t="shared" si="97"/>
        <v>1307765.9958273554</v>
      </c>
      <c r="FY22" s="5">
        <f t="shared" si="98"/>
        <v>32</v>
      </c>
      <c r="FZ22" s="6">
        <v>0.2268</v>
      </c>
      <c r="GA22" s="7">
        <f t="shared" si="99"/>
        <v>21387234.7591093</v>
      </c>
      <c r="GB22" s="12">
        <f t="shared" si="100"/>
        <v>3936631.2755845319</v>
      </c>
      <c r="GC22" s="12">
        <f t="shared" si="101"/>
        <v>795485.0764134546</v>
      </c>
      <c r="GE22" s="5">
        <f t="shared" si="102"/>
        <v>31</v>
      </c>
      <c r="GF22" s="6">
        <v>0.2268</v>
      </c>
      <c r="GG22" s="7">
        <f t="shared" si="103"/>
        <v>19027788.931591898</v>
      </c>
      <c r="GH22" s="12">
        <f t="shared" si="104"/>
        <v>2656422.1807414852</v>
      </c>
      <c r="GI22" s="12">
        <f t="shared" si="105"/>
        <v>547112.85846877738</v>
      </c>
      <c r="GK22" s="5">
        <f t="shared" si="106"/>
        <v>30</v>
      </c>
      <c r="GL22" s="6">
        <v>0.2268</v>
      </c>
      <c r="GM22" s="7">
        <f t="shared" si="107"/>
        <v>21134942.720861819</v>
      </c>
      <c r="GN22" s="12">
        <f t="shared" si="108"/>
        <v>6082455.8066073079</v>
      </c>
      <c r="GO22" s="12">
        <f t="shared" si="109"/>
        <v>1296067.3318483187</v>
      </c>
      <c r="GQ22" s="5">
        <f t="shared" si="110"/>
        <v>29</v>
      </c>
      <c r="GR22" s="6">
        <v>0.2268</v>
      </c>
      <c r="GS22" s="7">
        <f t="shared" si="111"/>
        <v>17071843.877917472</v>
      </c>
      <c r="GT22" s="12">
        <f t="shared" si="112"/>
        <v>3210335.0885001267</v>
      </c>
      <c r="GU22" s="12">
        <f t="shared" si="113"/>
        <v>709018.30646278709</v>
      </c>
      <c r="GW22" s="5">
        <f t="shared" si="114"/>
        <v>28</v>
      </c>
      <c r="GX22" s="6">
        <v>0.2268</v>
      </c>
      <c r="GY22" s="7">
        <f t="shared" si="115"/>
        <v>15406410.863565981</v>
      </c>
      <c r="GZ22" s="12">
        <f t="shared" si="116"/>
        <v>2694959.2096736468</v>
      </c>
      <c r="HA22" s="12">
        <f t="shared" si="117"/>
        <v>621376.60533926054</v>
      </c>
      <c r="HC22" s="5">
        <f t="shared" si="118"/>
        <v>27</v>
      </c>
      <c r="HD22" s="6">
        <v>0.2268</v>
      </c>
      <c r="HE22" s="7">
        <f t="shared" si="119"/>
        <v>16789898.499962922</v>
      </c>
      <c r="HF22" s="12">
        <f t="shared" si="120"/>
        <v>5448407.0697976127</v>
      </c>
      <c r="HG22" s="12">
        <f t="shared" si="121"/>
        <v>1333871.6790048559</v>
      </c>
      <c r="HI22" s="5">
        <f t="shared" si="122"/>
        <v>26</v>
      </c>
      <c r="HJ22" s="6">
        <v>0.2268</v>
      </c>
      <c r="HK22" s="7">
        <f t="shared" si="123"/>
        <v>16212725.473119859</v>
      </c>
      <c r="HL22" s="12">
        <f t="shared" si="124"/>
        <v>6225325.22197852</v>
      </c>
      <c r="HM22" s="12">
        <f t="shared" si="125"/>
        <v>1604714.6621421312</v>
      </c>
      <c r="HO22" s="5">
        <f t="shared" si="126"/>
        <v>25</v>
      </c>
      <c r="HP22" s="6">
        <v>0.2268</v>
      </c>
      <c r="HQ22" s="7">
        <f t="shared" si="127"/>
        <v>14194296.509472821</v>
      </c>
      <c r="HR22" s="12">
        <f t="shared" si="128"/>
        <v>5165625.5201387173</v>
      </c>
      <c r="HS22" s="12">
        <f t="shared" si="129"/>
        <v>1375046.6896224176</v>
      </c>
      <c r="HU22" s="5">
        <f t="shared" si="130"/>
        <v>24</v>
      </c>
      <c r="HV22" s="6">
        <v>0.2268</v>
      </c>
      <c r="HW22" s="7">
        <f t="shared" si="131"/>
        <v>11952085.306056608</v>
      </c>
      <c r="HX22" s="12">
        <f t="shared" si="132"/>
        <v>3777315.2002258464</v>
      </c>
      <c r="HY22" s="12">
        <f t="shared" si="133"/>
        <v>1042186.7067980637</v>
      </c>
      <c r="IA22" s="5">
        <f t="shared" si="134"/>
        <v>23</v>
      </c>
      <c r="IB22" s="6">
        <v>0.2268</v>
      </c>
      <c r="IC22" s="7">
        <f t="shared" si="135"/>
        <v>13948051.471649671</v>
      </c>
      <c r="ID22" s="12">
        <f t="shared" si="136"/>
        <v>7041335.4335776372</v>
      </c>
      <c r="IE22" s="12">
        <f t="shared" si="137"/>
        <v>2125169.8912222665</v>
      </c>
      <c r="IG22" s="5">
        <f t="shared" si="138"/>
        <v>22</v>
      </c>
      <c r="IH22" s="6">
        <v>0.2268</v>
      </c>
      <c r="II22" s="7">
        <f t="shared" si="139"/>
        <v>18823281.338258661</v>
      </c>
      <c r="IJ22" s="12">
        <f t="shared" si="140"/>
        <v>13232954.803852856</v>
      </c>
      <c r="IK22" s="12">
        <f t="shared" si="141"/>
        <v>4465265.1896420578</v>
      </c>
      <c r="IM22" s="5">
        <f t="shared" si="142"/>
        <v>21</v>
      </c>
      <c r="IN22" s="6">
        <v>0.2268</v>
      </c>
      <c r="IO22" s="7">
        <f t="shared" si="143"/>
        <v>13739621.41478735</v>
      </c>
      <c r="IP22" s="12">
        <f t="shared" si="144"/>
        <v>8984088.2537342217</v>
      </c>
      <c r="IQ22" s="12">
        <f t="shared" si="145"/>
        <v>3235202.7649457431</v>
      </c>
      <c r="IS22" s="5">
        <f t="shared" si="146"/>
        <v>20</v>
      </c>
      <c r="IT22" s="6">
        <v>0.2268</v>
      </c>
      <c r="IU22" s="7">
        <f t="shared" si="147"/>
        <v>11095551.493811958</v>
      </c>
      <c r="IV22" s="12">
        <f t="shared" si="148"/>
        <v>6972081.4649595246</v>
      </c>
      <c r="IW22" s="12">
        <f t="shared" si="149"/>
        <v>2641624.1301822034</v>
      </c>
      <c r="IY22" s="5">
        <f t="shared" si="150"/>
        <v>19</v>
      </c>
      <c r="IZ22" s="6">
        <v>0.2268</v>
      </c>
      <c r="JA22" s="7">
        <f t="shared" si="151"/>
        <v>11928135.340584777</v>
      </c>
      <c r="JB22" s="12">
        <f t="shared" si="152"/>
        <v>8497723.3287338112</v>
      </c>
      <c r="JC22" s="12">
        <f t="shared" si="153"/>
        <v>3439816.7619550726</v>
      </c>
      <c r="JE22" s="5">
        <f t="shared" si="154"/>
        <v>18</v>
      </c>
      <c r="JF22" s="6">
        <v>0.2268</v>
      </c>
      <c r="JG22" s="7">
        <f t="shared" si="155"/>
        <v>11199075.523974068</v>
      </c>
      <c r="JH22" s="12">
        <f t="shared" si="156"/>
        <v>8428884.4195937756</v>
      </c>
      <c r="JI22" s="12">
        <f t="shared" si="157"/>
        <v>3728580.348822894</v>
      </c>
      <c r="JK22" s="5">
        <f t="shared" si="158"/>
        <v>17</v>
      </c>
      <c r="JL22" s="6">
        <v>0.2268</v>
      </c>
      <c r="JM22" s="7">
        <f t="shared" si="159"/>
        <v>9449101.8595798723</v>
      </c>
      <c r="JN22" s="12">
        <f t="shared" si="160"/>
        <v>7301528.7879726337</v>
      </c>
      <c r="JO22" s="12">
        <f t="shared" si="161"/>
        <v>3679138.2105198894</v>
      </c>
      <c r="JQ22" s="5">
        <f t="shared" si="162"/>
        <v>16</v>
      </c>
      <c r="JR22" s="6">
        <v>0.2268</v>
      </c>
      <c r="JS22" s="7">
        <f t="shared" si="163"/>
        <v>7172538.2264914783</v>
      </c>
      <c r="JT22" s="12">
        <f t="shared" si="164"/>
        <v>5488941.6831880845</v>
      </c>
      <c r="JU22" s="12">
        <f t="shared" si="165"/>
        <v>3092862.2178585711</v>
      </c>
      <c r="JW22" s="5">
        <f t="shared" si="166"/>
        <v>15</v>
      </c>
      <c r="JX22" s="6">
        <v>0.2268</v>
      </c>
      <c r="JY22" s="7">
        <f t="shared" si="167"/>
        <v>7526273.060326837</v>
      </c>
      <c r="JZ22" s="12">
        <f t="shared" si="168"/>
        <v>6178782.5944848247</v>
      </c>
      <c r="KA22" s="12">
        <f t="shared" si="169"/>
        <v>3773699.4731860035</v>
      </c>
      <c r="KC22" s="5">
        <f t="shared" si="170"/>
        <v>14</v>
      </c>
      <c r="KD22" s="6">
        <v>0.2268</v>
      </c>
      <c r="KE22" s="7">
        <f t="shared" si="171"/>
        <v>6250019.1499143327</v>
      </c>
      <c r="KF22" s="12">
        <f t="shared" si="172"/>
        <v>5127001.7901659505</v>
      </c>
      <c r="KG22" s="12">
        <f t="shared" si="173"/>
        <v>3247543.880040349</v>
      </c>
      <c r="KI22" s="5">
        <f t="shared" si="174"/>
        <v>13</v>
      </c>
      <c r="KJ22" s="6">
        <v>0.2268</v>
      </c>
      <c r="KK22" s="7">
        <f t="shared" si="175"/>
        <v>5108729.0746398009</v>
      </c>
      <c r="KL22" s="12">
        <f t="shared" si="176"/>
        <v>4183671.5514550759</v>
      </c>
      <c r="KM22" s="12">
        <f t="shared" si="177"/>
        <v>2761114.8386869961</v>
      </c>
      <c r="KO22" s="5">
        <f t="shared" si="178"/>
        <v>12</v>
      </c>
      <c r="KP22" s="6">
        <v>0.2268</v>
      </c>
      <c r="KQ22" s="7">
        <f t="shared" si="179"/>
        <v>4812745.2422419209</v>
      </c>
      <c r="KR22" s="12">
        <f t="shared" si="180"/>
        <v>4057161.4251735914</v>
      </c>
      <c r="KS22" s="12">
        <f t="shared" si="181"/>
        <v>2772218.4608537168</v>
      </c>
      <c r="KU22" s="5">
        <f t="shared" si="182"/>
        <v>11</v>
      </c>
      <c r="KV22" s="6">
        <v>0.2268</v>
      </c>
      <c r="KW22" s="7">
        <f t="shared" si="183"/>
        <v>3667132.9185019215</v>
      </c>
      <c r="KX22" s="12">
        <f t="shared" si="184"/>
        <v>3045020.142135568</v>
      </c>
      <c r="KY22" s="12">
        <f t="shared" si="185"/>
        <v>2161490.9817231749</v>
      </c>
      <c r="LA22" s="5">
        <f t="shared" si="186"/>
        <v>10</v>
      </c>
      <c r="LB22" s="6">
        <v>0.2268</v>
      </c>
      <c r="LC22" s="7">
        <f t="shared" si="187"/>
        <v>3094888.1074368479</v>
      </c>
      <c r="LD22" s="12">
        <f t="shared" si="188"/>
        <v>2583617.9657179457</v>
      </c>
      <c r="LE22" s="12">
        <f t="shared" si="189"/>
        <v>1860740.4001802821</v>
      </c>
      <c r="LG22" s="5">
        <f t="shared" si="190"/>
        <v>9</v>
      </c>
      <c r="LH22" s="6">
        <v>0.2268</v>
      </c>
      <c r="LI22" s="7">
        <f t="shared" si="191"/>
        <v>2924948.5941185597</v>
      </c>
      <c r="LJ22" s="12">
        <f t="shared" si="192"/>
        <v>2519357.2778794463</v>
      </c>
      <c r="LK22" s="12">
        <f t="shared" si="193"/>
        <v>1887886.2503280565</v>
      </c>
      <c r="LM22" s="5">
        <f t="shared" si="194"/>
        <v>8</v>
      </c>
      <c r="LN22" s="6">
        <v>0.2268</v>
      </c>
      <c r="LO22" s="7">
        <f t="shared" si="195"/>
        <v>2509823.7464549169</v>
      </c>
      <c r="LP22" s="12">
        <f t="shared" si="196"/>
        <v>2198126.5891223224</v>
      </c>
      <c r="LQ22" s="12">
        <f t="shared" si="197"/>
        <v>1724048.7690590234</v>
      </c>
      <c r="LS22" s="5">
        <f t="shared" si="198"/>
        <v>7</v>
      </c>
      <c r="LT22" s="6">
        <v>0.2268</v>
      </c>
      <c r="LU22" s="7">
        <f t="shared" si="199"/>
        <v>1908901.5412647675</v>
      </c>
      <c r="LV22" s="12">
        <f t="shared" si="200"/>
        <v>1675502.5669237464</v>
      </c>
      <c r="LW22" s="12">
        <f t="shared" si="201"/>
        <v>1382506.6517233504</v>
      </c>
      <c r="LY22" s="5">
        <f t="shared" si="202"/>
        <v>6</v>
      </c>
      <c r="LZ22" s="6">
        <v>0.2268</v>
      </c>
      <c r="MA22" s="7">
        <f t="shared" si="203"/>
        <v>1969157.7689960469</v>
      </c>
      <c r="MB22" s="12">
        <f t="shared" si="204"/>
        <v>1810316.1353689693</v>
      </c>
      <c r="MC22" s="12">
        <f t="shared" si="205"/>
        <v>1578164.1957296841</v>
      </c>
      <c r="ME22" s="5">
        <f t="shared" si="206"/>
        <v>5</v>
      </c>
      <c r="MF22" s="6">
        <v>0.2268</v>
      </c>
      <c r="MG22" s="7">
        <f t="shared" si="207"/>
        <v>1512061.5595454555</v>
      </c>
      <c r="MH22" s="12">
        <f t="shared" si="208"/>
        <v>1404228.8296435443</v>
      </c>
      <c r="MI22" s="12">
        <f t="shared" si="209"/>
        <v>1255984.4648560458</v>
      </c>
      <c r="MK22" s="5">
        <f t="shared" si="210"/>
        <v>4</v>
      </c>
      <c r="ML22" s="6">
        <v>0.2268</v>
      </c>
      <c r="MM22" s="7">
        <f t="shared" si="211"/>
        <v>1406699.7483909717</v>
      </c>
      <c r="MN22" s="12">
        <f t="shared" si="212"/>
        <v>1342822.6337410442</v>
      </c>
      <c r="MO22" s="12">
        <f t="shared" si="213"/>
        <v>1240197.5878981405</v>
      </c>
      <c r="MQ22" s="5">
        <f t="shared" si="214"/>
        <v>3</v>
      </c>
      <c r="MR22" s="6">
        <v>0.2268</v>
      </c>
      <c r="MS22" s="7">
        <f t="shared" si="215"/>
        <v>1279166.8167600001</v>
      </c>
      <c r="MT22" s="12">
        <f t="shared" si="216"/>
        <v>1235161.7429520658</v>
      </c>
      <c r="MU22" s="12">
        <f t="shared" si="217"/>
        <v>1169563.7747382901</v>
      </c>
      <c r="MW22" s="5">
        <f t="shared" si="218"/>
        <v>2</v>
      </c>
      <c r="MX22" s="6">
        <v>0.2268</v>
      </c>
      <c r="MY22" s="7">
        <f t="shared" si="219"/>
        <v>1262377.1999999997</v>
      </c>
      <c r="MZ22" s="12">
        <f>(MZ23)*(1+MX22)-(((VLOOKUP((MW$91+MW23),$A$138:$E$227,5,FALSE))/(VLOOKUP(MW$91,$A$138:$E$227,5,FALSE)))*(IF(MW22&lt;=$D$125,$B$125,$C$125)))</f>
        <v>1237582.3334664002</v>
      </c>
      <c r="NA22" s="12">
        <f t="shared" si="221"/>
        <v>1204719.0720207251</v>
      </c>
      <c r="NC22" s="5">
        <f t="shared" si="222"/>
        <v>1</v>
      </c>
      <c r="ND22" s="6">
        <v>0.2268</v>
      </c>
      <c r="NE22" s="7">
        <f>(NE23+$B$124)*(1+ND22)</f>
        <v>920099.99999999988</v>
      </c>
      <c r="NF22" s="12">
        <f>($B$124)*(1+ND22)-$B$125</f>
        <v>909099.99999999988</v>
      </c>
      <c r="NG22" s="12">
        <f>NF22</f>
        <v>909099.99999999988</v>
      </c>
      <c r="NI22" s="5"/>
      <c r="NJ22" s="6"/>
      <c r="NK22" s="7"/>
      <c r="NO22" s="5"/>
      <c r="NP22" s="6"/>
      <c r="NQ22" s="7"/>
      <c r="NU22" s="5"/>
      <c r="NV22" s="6"/>
      <c r="NW22" s="7"/>
      <c r="OA22" s="5"/>
      <c r="OB22" s="6"/>
      <c r="OC22" s="7"/>
      <c r="OG22" s="5"/>
      <c r="OH22" s="6"/>
      <c r="OI22" s="7"/>
      <c r="OM22" s="5"/>
      <c r="ON22" s="6"/>
      <c r="OO22" s="7"/>
      <c r="OS22" s="5"/>
      <c r="OT22" s="6"/>
      <c r="OU22" s="7"/>
      <c r="OY22" s="5"/>
      <c r="OZ22" s="6"/>
      <c r="PA22" s="7"/>
      <c r="PE22" s="5"/>
      <c r="PF22" s="6"/>
      <c r="PG22" s="7"/>
      <c r="PK22" s="5"/>
      <c r="PL22" s="6"/>
      <c r="PM22" s="7"/>
      <c r="PQ22" s="5"/>
      <c r="PR22" s="6"/>
      <c r="PS22" s="7"/>
      <c r="PW22" s="5"/>
      <c r="PX22" s="6"/>
      <c r="PY22" s="7"/>
      <c r="QC22" s="5"/>
      <c r="QD22" s="6"/>
      <c r="QE22" s="7"/>
      <c r="QI22" s="5"/>
      <c r="QJ22" s="6"/>
      <c r="QK22" s="7"/>
      <c r="QO22" s="5"/>
      <c r="QP22" s="6"/>
      <c r="QQ22" s="7"/>
    </row>
    <row r="23" spans="3:459">
      <c r="C23">
        <v>68</v>
      </c>
      <c r="D23" s="6">
        <v>0.372</v>
      </c>
      <c r="E23" s="12">
        <f t="shared" si="286"/>
        <v>109156374.12515028</v>
      </c>
      <c r="F23" s="12">
        <f t="shared" si="0"/>
        <v>12564240.002429141</v>
      </c>
      <c r="G23">
        <v>67</v>
      </c>
      <c r="H23" s="6">
        <v>0.372</v>
      </c>
      <c r="I23" s="12">
        <f t="shared" si="1"/>
        <v>-12116558.684031514</v>
      </c>
      <c r="J23" s="12">
        <f t="shared" si="2"/>
        <v>-1378530.6287221482</v>
      </c>
      <c r="K23">
        <v>66</v>
      </c>
      <c r="L23" s="6">
        <v>0.372</v>
      </c>
      <c r="M23" s="12">
        <f t="shared" si="3"/>
        <v>33902389.849705689</v>
      </c>
      <c r="N23" s="12">
        <f t="shared" si="4"/>
        <v>3857158.1266132221</v>
      </c>
      <c r="O23">
        <v>65</v>
      </c>
      <c r="P23" s="6">
        <v>0.372</v>
      </c>
      <c r="Q23" s="12">
        <f t="shared" si="5"/>
        <v>148314287.41122389</v>
      </c>
      <c r="R23" s="12">
        <f t="shared" si="6"/>
        <v>15689934.596396938</v>
      </c>
      <c r="S23">
        <v>64</v>
      </c>
      <c r="T23" s="6">
        <v>0.372</v>
      </c>
      <c r="U23" s="12">
        <f t="shared" si="7"/>
        <v>502821634.53318405</v>
      </c>
      <c r="V23" s="12">
        <f t="shared" si="8"/>
        <v>47839982.527109325</v>
      </c>
      <c r="W23">
        <v>63</v>
      </c>
      <c r="X23" s="6">
        <v>0.372</v>
      </c>
      <c r="Y23" s="12">
        <f t="shared" si="9"/>
        <v>569250599.53772211</v>
      </c>
      <c r="Z23" s="12">
        <f t="shared" si="10"/>
        <v>48857835.888467163</v>
      </c>
      <c r="AA23">
        <v>62</v>
      </c>
      <c r="AB23" s="6">
        <v>0.372</v>
      </c>
      <c r="AC23" s="12">
        <f t="shared" si="11"/>
        <v>294131261.56789964</v>
      </c>
      <c r="AD23" s="12">
        <f t="shared" si="12"/>
        <v>25831887.243488189</v>
      </c>
      <c r="AE23">
        <v>61</v>
      </c>
      <c r="AF23" s="6">
        <v>0.372</v>
      </c>
      <c r="AG23" s="12">
        <f t="shared" si="13"/>
        <v>329676850.97079039</v>
      </c>
      <c r="AH23" s="12">
        <f t="shared" si="14"/>
        <v>29831039.076531928</v>
      </c>
      <c r="AI23">
        <v>60</v>
      </c>
      <c r="AJ23" s="6">
        <v>0.372</v>
      </c>
      <c r="AK23" s="12">
        <f t="shared" si="15"/>
        <v>153079762.38806608</v>
      </c>
      <c r="AL23" s="12">
        <f t="shared" si="16"/>
        <v>14055227.684333412</v>
      </c>
      <c r="AM23">
        <v>59</v>
      </c>
      <c r="AN23" s="6">
        <v>0.372</v>
      </c>
      <c r="AO23" s="12">
        <f t="shared" si="17"/>
        <v>72234536.785390317</v>
      </c>
      <c r="AP23" s="12">
        <f t="shared" si="18"/>
        <v>6776493.4708849192</v>
      </c>
      <c r="AQ23">
        <v>58</v>
      </c>
      <c r="AR23" s="6">
        <v>0.372</v>
      </c>
      <c r="AS23" s="12">
        <f t="shared" si="19"/>
        <v>268016970.39336535</v>
      </c>
      <c r="AT23" s="12">
        <f t="shared" si="20"/>
        <v>25321629.937363856</v>
      </c>
      <c r="AU23">
        <v>57</v>
      </c>
      <c r="AV23" s="6">
        <v>0.372</v>
      </c>
      <c r="AW23" s="12">
        <f t="shared" si="21"/>
        <v>170515606.06499705</v>
      </c>
      <c r="AX23" s="12">
        <f t="shared" si="22"/>
        <v>15883023.851696331</v>
      </c>
      <c r="AY23">
        <v>56</v>
      </c>
      <c r="AZ23" s="6">
        <v>0.372</v>
      </c>
      <c r="BA23" s="12">
        <f t="shared" si="23"/>
        <v>189180032.48417938</v>
      </c>
      <c r="BB23" s="12">
        <f t="shared" si="24"/>
        <v>17495691.626946729</v>
      </c>
      <c r="BC23">
        <v>55</v>
      </c>
      <c r="BD23" s="6">
        <v>0.372</v>
      </c>
      <c r="BE23" s="12">
        <f t="shared" si="25"/>
        <v>253048652.89433491</v>
      </c>
      <c r="BF23" s="12">
        <f t="shared" si="26"/>
        <v>23739095.18170407</v>
      </c>
      <c r="BG23">
        <v>54</v>
      </c>
      <c r="BH23" s="6">
        <v>0.372</v>
      </c>
      <c r="BI23" s="12">
        <f t="shared" si="27"/>
        <v>346973186.66407907</v>
      </c>
      <c r="BJ23" s="12">
        <f t="shared" si="28"/>
        <v>36244038.793253765</v>
      </c>
      <c r="BK23">
        <v>53</v>
      </c>
      <c r="BL23" s="6">
        <v>0.372</v>
      </c>
      <c r="BM23" s="12">
        <f t="shared" si="29"/>
        <v>289616612.6797955</v>
      </c>
      <c r="BN23" s="12">
        <f t="shared" si="30"/>
        <v>32565008.345233157</v>
      </c>
      <c r="BO23">
        <v>52</v>
      </c>
      <c r="BP23" s="6">
        <v>0.372</v>
      </c>
      <c r="BQ23" s="12">
        <f t="shared" si="31"/>
        <v>221365276.40241677</v>
      </c>
      <c r="BR23" s="12">
        <f t="shared" si="32"/>
        <v>25627117.827026289</v>
      </c>
      <c r="BS23">
        <v>51</v>
      </c>
      <c r="BT23" s="6">
        <v>0.372</v>
      </c>
      <c r="BU23" s="12">
        <f t="shared" si="33"/>
        <v>181537692.33632407</v>
      </c>
      <c r="BV23" s="12">
        <f t="shared" si="34"/>
        <v>21499473.876158137</v>
      </c>
      <c r="BW23">
        <v>50</v>
      </c>
      <c r="BX23" s="6">
        <v>0.372</v>
      </c>
      <c r="BY23" s="12">
        <f t="shared" si="35"/>
        <v>118696570.24748348</v>
      </c>
      <c r="BZ23" s="12">
        <f t="shared" si="36"/>
        <v>14373104.314731862</v>
      </c>
      <c r="CA23">
        <v>49</v>
      </c>
      <c r="CB23" s="6">
        <v>0.372</v>
      </c>
      <c r="CC23" s="12">
        <f t="shared" si="37"/>
        <v>157357632.17607957</v>
      </c>
      <c r="CD23" s="12">
        <f t="shared" si="38"/>
        <v>22509574.795646776</v>
      </c>
      <c r="CE23">
        <v>48</v>
      </c>
      <c r="CF23" s="6">
        <v>0.372</v>
      </c>
      <c r="CG23" s="12">
        <f t="shared" si="39"/>
        <v>158196986.59173191</v>
      </c>
      <c r="CH23" s="12">
        <f t="shared" si="40"/>
        <v>24945233.414664309</v>
      </c>
      <c r="CI23">
        <v>47</v>
      </c>
      <c r="CJ23" s="6">
        <v>0.372</v>
      </c>
      <c r="CK23" s="12">
        <f t="shared" si="284"/>
        <v>152800528.32215932</v>
      </c>
      <c r="CL23" s="12">
        <f t="shared" si="285"/>
        <v>24399285.959626239</v>
      </c>
      <c r="CM23" s="5">
        <v>46</v>
      </c>
      <c r="CN23" s="6">
        <v>0.372</v>
      </c>
      <c r="CO23" s="7">
        <f t="shared" si="41"/>
        <v>170666713.31970695</v>
      </c>
      <c r="CP23" s="12">
        <f t="shared" si="42"/>
        <v>125671845.85953782</v>
      </c>
      <c r="CQ23" s="12">
        <f t="shared" si="43"/>
        <v>19649290.603454016</v>
      </c>
      <c r="CR23" s="9"/>
      <c r="CS23" s="5">
        <v>45</v>
      </c>
      <c r="CT23" s="6">
        <v>0.372</v>
      </c>
      <c r="CU23" s="7">
        <f t="shared" si="44"/>
        <v>130469163.91690767</v>
      </c>
      <c r="CV23" s="12">
        <f t="shared" si="45"/>
        <v>92199857.854042381</v>
      </c>
      <c r="CW23" s="12">
        <f t="shared" si="46"/>
        <v>15581346.570144219</v>
      </c>
      <c r="CY23" s="5">
        <v>44</v>
      </c>
      <c r="CZ23" s="6">
        <v>0.372</v>
      </c>
      <c r="DA23" s="7">
        <f t="shared" si="47"/>
        <v>105489298.12169115</v>
      </c>
      <c r="DB23" s="12">
        <f t="shared" si="48"/>
        <v>71431825.490390539</v>
      </c>
      <c r="DC23" s="12">
        <f t="shared" si="49"/>
        <v>12594433.636030268</v>
      </c>
      <c r="DE23" s="5">
        <f t="shared" si="50"/>
        <v>43</v>
      </c>
      <c r="DF23" s="6">
        <v>0.372</v>
      </c>
      <c r="DG23" s="7">
        <f t="shared" si="51"/>
        <v>89284213.391190156</v>
      </c>
      <c r="DH23" s="12">
        <f t="shared" si="52"/>
        <v>57720701.216513611</v>
      </c>
      <c r="DI23" s="12">
        <f t="shared" si="53"/>
        <v>10215373.601858031</v>
      </c>
      <c r="DK23" s="5">
        <f t="shared" si="54"/>
        <v>42</v>
      </c>
      <c r="DL23" s="6">
        <v>0.372</v>
      </c>
      <c r="DM23" s="7">
        <f t="shared" si="55"/>
        <v>90377784.584664613</v>
      </c>
      <c r="DN23" s="12">
        <f t="shared" si="56"/>
        <v>61684140.494996183</v>
      </c>
      <c r="DO23" s="12">
        <f t="shared" si="57"/>
        <v>11039942.64348235</v>
      </c>
      <c r="DQ23" s="5">
        <f t="shared" si="58"/>
        <v>41</v>
      </c>
      <c r="DR23" s="6">
        <v>0.372</v>
      </c>
      <c r="DS23" s="7">
        <f t="shared" si="59"/>
        <v>59240813.178201795</v>
      </c>
      <c r="DT23" s="12">
        <f t="shared" si="60"/>
        <v>32084457.003726762</v>
      </c>
      <c r="DU23" s="12">
        <f t="shared" si="61"/>
        <v>5699634.0785063505</v>
      </c>
      <c r="DW23" s="5">
        <f t="shared" si="62"/>
        <v>40</v>
      </c>
      <c r="DX23" s="6">
        <v>0.372</v>
      </c>
      <c r="DY23" s="7">
        <f t="shared" si="63"/>
        <v>44676329.696984738</v>
      </c>
      <c r="DZ23" s="12">
        <f t="shared" si="64"/>
        <v>19064575.102212112</v>
      </c>
      <c r="EA23" s="12">
        <f t="shared" si="65"/>
        <v>3399405.2743798043</v>
      </c>
      <c r="EC23" s="5">
        <f t="shared" si="66"/>
        <v>39</v>
      </c>
      <c r="ED23" s="6">
        <v>0.372</v>
      </c>
      <c r="EE23" s="7">
        <f t="shared" si="67"/>
        <v>41582585.347156301</v>
      </c>
      <c r="EF23" s="12">
        <f t="shared" si="68"/>
        <v>18078265.231866989</v>
      </c>
      <c r="EG23" s="12">
        <f t="shared" si="69"/>
        <v>3319761.2801033193</v>
      </c>
      <c r="EI23" s="5">
        <f t="shared" si="70"/>
        <v>38</v>
      </c>
      <c r="EJ23" s="6">
        <v>0.372</v>
      </c>
      <c r="EK23" s="7">
        <f t="shared" si="71"/>
        <v>41582585.347156301</v>
      </c>
      <c r="EL23" s="12">
        <f t="shared" si="72"/>
        <v>25014047.288374618</v>
      </c>
      <c r="EM23" s="12">
        <f t="shared" si="73"/>
        <v>4759825.3655855898</v>
      </c>
      <c r="EO23" s="5">
        <f t="shared" si="74"/>
        <v>37</v>
      </c>
      <c r="EP23" s="6">
        <v>0.372</v>
      </c>
      <c r="EQ23" s="7">
        <f t="shared" si="75"/>
        <v>46440233.802944295</v>
      </c>
      <c r="ER23" s="12">
        <f t="shared" si="76"/>
        <v>12301880.976970784</v>
      </c>
      <c r="ES23" s="12">
        <f t="shared" si="77"/>
        <v>2373616.4227022803</v>
      </c>
      <c r="EU23" s="5">
        <f t="shared" si="78"/>
        <v>36</v>
      </c>
      <c r="EV23" s="6">
        <v>0.372</v>
      </c>
      <c r="EW23" s="7">
        <f t="shared" si="79"/>
        <v>28835439.214023076</v>
      </c>
      <c r="EX23" s="12">
        <f t="shared" si="80"/>
        <v>9981274.5043871626</v>
      </c>
      <c r="EY23" s="12">
        <f t="shared" si="81"/>
        <v>1945784.051753452</v>
      </c>
      <c r="FA23" s="5">
        <f t="shared" si="82"/>
        <v>35</v>
      </c>
      <c r="FB23" s="6">
        <v>0.372</v>
      </c>
      <c r="FC23" s="7">
        <f t="shared" si="83"/>
        <v>28737730.928864937</v>
      </c>
      <c r="FD23" s="12">
        <f t="shared" si="84"/>
        <v>11072273.275070252</v>
      </c>
      <c r="FE23" s="12">
        <f t="shared" si="85"/>
        <v>2195301.0219367496</v>
      </c>
      <c r="FG23" s="5">
        <f t="shared" si="86"/>
        <v>34</v>
      </c>
      <c r="FH23" s="6">
        <v>0.372</v>
      </c>
      <c r="FI23" s="7">
        <f t="shared" si="87"/>
        <v>22692459.672192775</v>
      </c>
      <c r="FJ23" s="12">
        <f t="shared" si="88"/>
        <v>5884015.0567878131</v>
      </c>
      <c r="FK23" s="12">
        <f t="shared" si="89"/>
        <v>1174454.1031512599</v>
      </c>
      <c r="FM23" s="5">
        <f t="shared" si="90"/>
        <v>33</v>
      </c>
      <c r="FN23" s="6">
        <v>0.372</v>
      </c>
      <c r="FO23" s="7">
        <f t="shared" si="91"/>
        <v>24884811.571655639</v>
      </c>
      <c r="FP23" s="12">
        <f t="shared" si="92"/>
        <v>9114239.6633117348</v>
      </c>
      <c r="FQ23" s="12">
        <f t="shared" si="93"/>
        <v>1843465.6404835444</v>
      </c>
      <c r="FS23" s="5">
        <f t="shared" si="94"/>
        <v>32</v>
      </c>
      <c r="FT23" s="6">
        <v>0.372</v>
      </c>
      <c r="FU23" s="7">
        <f t="shared" si="95"/>
        <v>20295906.999148231</v>
      </c>
      <c r="FV23" s="12">
        <f t="shared" si="96"/>
        <v>5448728.9202351291</v>
      </c>
      <c r="FW23" s="12">
        <f t="shared" si="97"/>
        <v>1120197.7620443476</v>
      </c>
      <c r="FY23" s="5">
        <f t="shared" si="98"/>
        <v>31</v>
      </c>
      <c r="FZ23" s="6">
        <v>0.372</v>
      </c>
      <c r="GA23" s="7">
        <f t="shared" si="99"/>
        <v>17433350.798100181</v>
      </c>
      <c r="GB23" s="12">
        <f t="shared" si="100"/>
        <v>3329876.7639762559</v>
      </c>
      <c r="GC23" s="12">
        <f t="shared" si="101"/>
        <v>691231.90310085949</v>
      </c>
      <c r="GE23" s="5">
        <f t="shared" si="102"/>
        <v>30</v>
      </c>
      <c r="GF23" s="6">
        <v>0.372</v>
      </c>
      <c r="GG23" s="7">
        <f t="shared" si="103"/>
        <v>15510098.574822219</v>
      </c>
      <c r="GH23" s="12">
        <f t="shared" si="104"/>
        <v>2284058.1660417151</v>
      </c>
      <c r="GI23" s="12">
        <f t="shared" si="105"/>
        <v>483253.82355373609</v>
      </c>
      <c r="GK23" s="5">
        <f t="shared" si="106"/>
        <v>29</v>
      </c>
      <c r="GL23" s="6">
        <v>0.372</v>
      </c>
      <c r="GM23" s="7">
        <f t="shared" si="107"/>
        <v>17227700.294148859</v>
      </c>
      <c r="GN23" s="12">
        <f t="shared" si="108"/>
        <v>5072747.0493670842</v>
      </c>
      <c r="GO23" s="12">
        <f t="shared" si="109"/>
        <v>1110401.7160623888</v>
      </c>
      <c r="GQ23" s="5">
        <f t="shared" si="110"/>
        <v>28</v>
      </c>
      <c r="GR23" s="6">
        <v>0.372</v>
      </c>
      <c r="GS23" s="7">
        <f t="shared" si="111"/>
        <v>13915751.44923172</v>
      </c>
      <c r="GT23" s="12">
        <f t="shared" si="112"/>
        <v>2727560.2099985546</v>
      </c>
      <c r="GU23" s="12">
        <f t="shared" si="113"/>
        <v>618827.69900832139</v>
      </c>
      <c r="GW23" s="5">
        <f t="shared" si="114"/>
        <v>27</v>
      </c>
      <c r="GX23" s="6">
        <v>0.372</v>
      </c>
      <c r="GY23" s="7">
        <f t="shared" si="115"/>
        <v>12558209.050836308</v>
      </c>
      <c r="GZ23" s="12">
        <f t="shared" si="116"/>
        <v>2302797.1708707279</v>
      </c>
      <c r="HA23" s="12">
        <f t="shared" si="117"/>
        <v>545439.64925480972</v>
      </c>
      <c r="HC23" s="5">
        <f t="shared" si="118"/>
        <v>26</v>
      </c>
      <c r="HD23" s="6">
        <v>0.372</v>
      </c>
      <c r="HE23" s="7">
        <f t="shared" si="119"/>
        <v>13685929.654355172</v>
      </c>
      <c r="HF23" s="12">
        <f t="shared" si="120"/>
        <v>4541039.0873306943</v>
      </c>
      <c r="HG23" s="12">
        <f t="shared" si="121"/>
        <v>1142057.7345382583</v>
      </c>
      <c r="HI23" s="5">
        <f t="shared" si="122"/>
        <v>25</v>
      </c>
      <c r="HJ23" s="6">
        <v>0.372</v>
      </c>
      <c r="HK23" s="7">
        <f t="shared" si="123"/>
        <v>13215459.303162586</v>
      </c>
      <c r="HL23" s="12">
        <f t="shared" si="124"/>
        <v>5169308.0628678342</v>
      </c>
      <c r="HM23" s="12">
        <f t="shared" si="125"/>
        <v>1368852.0352770444</v>
      </c>
      <c r="HO23" s="5">
        <f t="shared" si="126"/>
        <v>24</v>
      </c>
      <c r="HP23" s="6">
        <v>0.372</v>
      </c>
      <c r="HQ23" s="7">
        <f t="shared" si="127"/>
        <v>11570179.743619842</v>
      </c>
      <c r="HR23" s="12">
        <f t="shared" si="128"/>
        <v>4302515.6912827883</v>
      </c>
      <c r="HS23" s="12">
        <f t="shared" si="129"/>
        <v>1176536.2269575689</v>
      </c>
      <c r="HU23" s="5">
        <f t="shared" si="130"/>
        <v>23</v>
      </c>
      <c r="HV23" s="6">
        <v>0.372</v>
      </c>
      <c r="HW23" s="7">
        <f t="shared" si="131"/>
        <v>9742488.8376724888</v>
      </c>
      <c r="HX23" s="12">
        <f t="shared" si="132"/>
        <v>3167629.2750179688</v>
      </c>
      <c r="HY23" s="12">
        <f t="shared" si="133"/>
        <v>897811.09192126058</v>
      </c>
      <c r="IA23" s="5">
        <f t="shared" si="134"/>
        <v>22</v>
      </c>
      <c r="IB23" s="6">
        <v>0.372</v>
      </c>
      <c r="IC23" s="7">
        <f t="shared" si="135"/>
        <v>11369458.323809644</v>
      </c>
      <c r="ID23" s="12">
        <f t="shared" si="136"/>
        <v>5820618.3364921249</v>
      </c>
      <c r="IE23" s="12">
        <f t="shared" si="137"/>
        <v>1804662.770994897</v>
      </c>
      <c r="IG23" s="5">
        <f t="shared" si="138"/>
        <v>21</v>
      </c>
      <c r="IH23" s="6">
        <v>0.372</v>
      </c>
      <c r="II23" s="7">
        <f t="shared" si="139"/>
        <v>15343398.547651339</v>
      </c>
      <c r="IJ23" s="12">
        <f t="shared" si="140"/>
        <v>10859032.241562461</v>
      </c>
      <c r="IK23" s="12">
        <f t="shared" si="141"/>
        <v>3764175.5142076132</v>
      </c>
      <c r="IM23" s="5">
        <f t="shared" si="142"/>
        <v>20</v>
      </c>
      <c r="IN23" s="6">
        <v>0.372</v>
      </c>
      <c r="IO23" s="7">
        <f t="shared" si="143"/>
        <v>11199560.983687114</v>
      </c>
      <c r="IP23" s="12">
        <f t="shared" si="144"/>
        <v>7391096.8423966477</v>
      </c>
      <c r="IQ23" s="12">
        <f t="shared" si="145"/>
        <v>2734164.8997821263</v>
      </c>
      <c r="IS23" s="5">
        <f t="shared" si="146"/>
        <v>19</v>
      </c>
      <c r="IT23" s="6">
        <v>0.372</v>
      </c>
      <c r="IU23" s="7">
        <f t="shared" si="147"/>
        <v>9044303.4674045965</v>
      </c>
      <c r="IV23" s="12">
        <f t="shared" si="148"/>
        <v>5747685.8103513308</v>
      </c>
      <c r="IW23" s="12">
        <f t="shared" si="149"/>
        <v>2237123.219597823</v>
      </c>
      <c r="IY23" s="5">
        <f t="shared" si="150"/>
        <v>18</v>
      </c>
      <c r="IZ23" s="6">
        <v>0.372</v>
      </c>
      <c r="JA23" s="7">
        <f t="shared" si="151"/>
        <v>9722966.5312885381</v>
      </c>
      <c r="JB23" s="12">
        <f t="shared" si="152"/>
        <v>6987149.7625805438</v>
      </c>
      <c r="JC23" s="12">
        <f t="shared" si="153"/>
        <v>2905501.398278669</v>
      </c>
      <c r="JE23" s="5">
        <f t="shared" si="154"/>
        <v>17</v>
      </c>
      <c r="JF23" s="6">
        <v>0.372</v>
      </c>
      <c r="JG23" s="7">
        <f t="shared" si="155"/>
        <v>9128688.8848826773</v>
      </c>
      <c r="JH23" s="12">
        <f t="shared" si="156"/>
        <v>6925907.1304346276</v>
      </c>
      <c r="JI23" s="12">
        <f t="shared" si="157"/>
        <v>3147301.7765048905</v>
      </c>
      <c r="JK23" s="5">
        <f t="shared" si="158"/>
        <v>16</v>
      </c>
      <c r="JL23" s="6">
        <v>0.372</v>
      </c>
      <c r="JM23" s="7">
        <f t="shared" si="159"/>
        <v>7702234.9686826486</v>
      </c>
      <c r="JN23" s="12">
        <f t="shared" si="160"/>
        <v>6000216.8756414261</v>
      </c>
      <c r="JO23" s="12">
        <f t="shared" si="161"/>
        <v>3105900.6847964264</v>
      </c>
      <c r="JQ23" s="5">
        <f t="shared" si="162"/>
        <v>15</v>
      </c>
      <c r="JR23" s="6">
        <v>0.372</v>
      </c>
      <c r="JS23" s="7">
        <f t="shared" si="163"/>
        <v>5846542.4082910651</v>
      </c>
      <c r="JT23" s="12">
        <f t="shared" si="164"/>
        <v>4517592.9756263699</v>
      </c>
      <c r="JU23" s="12">
        <f t="shared" si="165"/>
        <v>2614973.9779074793</v>
      </c>
      <c r="JW23" s="5">
        <f t="shared" si="166"/>
        <v>14</v>
      </c>
      <c r="JX23" s="6">
        <v>0.372</v>
      </c>
      <c r="JY23" s="7">
        <f t="shared" si="167"/>
        <v>6134881.8554995414</v>
      </c>
      <c r="JZ23" s="12">
        <f t="shared" si="168"/>
        <v>5076542.5699491063</v>
      </c>
      <c r="KA23" s="12">
        <f t="shared" si="169"/>
        <v>3185082.9297817741</v>
      </c>
      <c r="KC23" s="5">
        <f t="shared" si="170"/>
        <v>13</v>
      </c>
      <c r="KD23" s="6">
        <v>0.372</v>
      </c>
      <c r="KE23" s="7">
        <f t="shared" si="171"/>
        <v>5094570.5493269749</v>
      </c>
      <c r="KF23" s="12">
        <f t="shared" si="172"/>
        <v>4217772.8670982514</v>
      </c>
      <c r="KG23" s="12">
        <f t="shared" si="173"/>
        <v>2744498.9115250097</v>
      </c>
      <c r="KI23" s="5">
        <f t="shared" si="174"/>
        <v>12</v>
      </c>
      <c r="KJ23" s="6">
        <v>0.372</v>
      </c>
      <c r="KK23" s="7">
        <f t="shared" si="175"/>
        <v>4164272.1508312696</v>
      </c>
      <c r="KL23" s="12">
        <f t="shared" si="176"/>
        <v>3447283.8940251959</v>
      </c>
      <c r="KM23" s="12">
        <f t="shared" si="177"/>
        <v>2337180.4976790915</v>
      </c>
      <c r="KO23" s="5">
        <f t="shared" si="178"/>
        <v>11</v>
      </c>
      <c r="KP23" s="6">
        <v>0.372</v>
      </c>
      <c r="KQ23" s="7">
        <f t="shared" si="179"/>
        <v>3923007.2075659614</v>
      </c>
      <c r="KR23" s="12">
        <f t="shared" si="180"/>
        <v>3342897.4881347683</v>
      </c>
      <c r="KS23" s="12">
        <f t="shared" si="181"/>
        <v>2346478.2767679174</v>
      </c>
      <c r="KU23" s="5">
        <f t="shared" si="182"/>
        <v>10</v>
      </c>
      <c r="KV23" s="6">
        <v>0.372</v>
      </c>
      <c r="KW23" s="7">
        <f t="shared" si="183"/>
        <v>2989185.6199070117</v>
      </c>
      <c r="KX23" s="12">
        <f t="shared" si="184"/>
        <v>2516533.1886682394</v>
      </c>
      <c r="KY23" s="12">
        <f t="shared" si="185"/>
        <v>1835076.7629942715</v>
      </c>
      <c r="LA23" s="5">
        <f t="shared" si="186"/>
        <v>9</v>
      </c>
      <c r="LB23" s="6">
        <v>0.372</v>
      </c>
      <c r="LC23" s="7">
        <f t="shared" si="187"/>
        <v>2522732.3992801174</v>
      </c>
      <c r="LD23" s="12">
        <f t="shared" si="188"/>
        <v>2139935.3129906575</v>
      </c>
      <c r="LE23" s="12">
        <f t="shared" si="189"/>
        <v>1583238.9008952836</v>
      </c>
      <c r="LG23" s="5">
        <f t="shared" si="190"/>
        <v>8</v>
      </c>
      <c r="LH23" s="6">
        <v>0.372</v>
      </c>
      <c r="LI23" s="7">
        <f t="shared" si="191"/>
        <v>2384209.8093565046</v>
      </c>
      <c r="LJ23" s="12">
        <f t="shared" si="192"/>
        <v>2086233.9827590887</v>
      </c>
      <c r="LK23" s="12">
        <f t="shared" si="193"/>
        <v>1605969.8722902632</v>
      </c>
      <c r="LM23" s="5">
        <f t="shared" si="194"/>
        <v>7</v>
      </c>
      <c r="LN23" s="6">
        <v>0.372</v>
      </c>
      <c r="LO23" s="7">
        <f t="shared" si="195"/>
        <v>2045829.5944366783</v>
      </c>
      <c r="LP23" s="12">
        <f t="shared" si="196"/>
        <v>1822934.4390279173</v>
      </c>
      <c r="LQ23" s="12">
        <f t="shared" si="197"/>
        <v>1468778.1807470443</v>
      </c>
      <c r="LS23" s="5">
        <f t="shared" si="198"/>
        <v>6</v>
      </c>
      <c r="LT23" s="6">
        <v>0.372</v>
      </c>
      <c r="LU23" s="7">
        <f t="shared" si="199"/>
        <v>1556000.6042262535</v>
      </c>
      <c r="LV23" s="12">
        <f t="shared" si="200"/>
        <v>1395386.7742991897</v>
      </c>
      <c r="LW23" s="12">
        <f t="shared" si="201"/>
        <v>1182782.9344359066</v>
      </c>
      <c r="LY23" s="5">
        <f t="shared" si="202"/>
        <v>5</v>
      </c>
      <c r="LZ23" s="6">
        <v>0.372</v>
      </c>
      <c r="MA23" s="7">
        <f t="shared" si="203"/>
        <v>1605117.1902478375</v>
      </c>
      <c r="MB23" s="12">
        <f t="shared" si="204"/>
        <v>1503691.8904051669</v>
      </c>
      <c r="MC23" s="12">
        <f t="shared" si="205"/>
        <v>1346619.6170893908</v>
      </c>
      <c r="ME23" s="5">
        <f t="shared" si="206"/>
        <v>4</v>
      </c>
      <c r="MF23" s="6">
        <v>0.372</v>
      </c>
      <c r="MG23" s="7">
        <f t="shared" si="207"/>
        <v>1232524.909965321</v>
      </c>
      <c r="MH23" s="12">
        <f t="shared" si="208"/>
        <v>1171967.5106177665</v>
      </c>
      <c r="MI23" s="12">
        <f t="shared" si="209"/>
        <v>1076837.7459501899</v>
      </c>
      <c r="MK23" s="5">
        <f t="shared" si="210"/>
        <v>3</v>
      </c>
      <c r="ML23" s="6">
        <v>0.372</v>
      </c>
      <c r="MM23" s="7">
        <f t="shared" si="211"/>
        <v>1146641.4642899998</v>
      </c>
      <c r="MN23" s="12">
        <f t="shared" si="212"/>
        <v>1104281.767337966</v>
      </c>
      <c r="MO23" s="12">
        <f t="shared" si="213"/>
        <v>1047708.4499161273</v>
      </c>
      <c r="MQ23" s="5">
        <f t="shared" si="214"/>
        <v>2</v>
      </c>
      <c r="MR23" s="6">
        <v>0.372</v>
      </c>
      <c r="MS23" s="7">
        <f t="shared" si="215"/>
        <v>1042685.7000000001</v>
      </c>
      <c r="MT23" s="12">
        <f>(MT24)*(1+MR23)-(((VLOOKUP((MQ$91+MQ24),$A$138:$E$227,5,FALSE))/(VLOOKUP(MQ$91,$A$138:$E$227,5,FALSE)))*(IF(MQ23&lt;=$D$125,$B$125,$C$125)))</f>
        <v>1016285.2184678523</v>
      </c>
      <c r="MU23" s="12">
        <f t="shared" si="217"/>
        <v>988562.20186294068</v>
      </c>
      <c r="MW23" s="5">
        <f t="shared" si="218"/>
        <v>1</v>
      </c>
      <c r="MX23" s="6">
        <v>0.372</v>
      </c>
      <c r="MY23" s="7">
        <f>(MY24+$B$124)*(1+MX23)</f>
        <v>1028999.9999999999</v>
      </c>
      <c r="MZ23" s="12">
        <f>($B$124)*(1+MX23)-$B$125</f>
        <v>1017999.9999999999</v>
      </c>
      <c r="NA23" s="12">
        <f>MZ23</f>
        <v>1017999.9999999999</v>
      </c>
      <c r="NC23" s="5"/>
      <c r="ND23" s="6"/>
      <c r="NE23" s="7"/>
      <c r="NI23" s="5"/>
      <c r="NJ23" s="6"/>
      <c r="NK23" s="7"/>
      <c r="NO23" s="5"/>
      <c r="NP23" s="6"/>
      <c r="NQ23" s="7"/>
      <c r="NU23" s="5"/>
      <c r="NV23" s="6"/>
      <c r="NW23" s="7"/>
      <c r="OA23" s="5"/>
      <c r="OB23" s="6"/>
      <c r="OC23" s="7"/>
      <c r="OG23" s="5"/>
      <c r="OH23" s="6"/>
      <c r="OI23" s="7"/>
      <c r="OM23" s="5"/>
      <c r="ON23" s="6"/>
      <c r="OO23" s="7"/>
      <c r="OS23" s="5"/>
      <c r="OT23" s="6"/>
      <c r="OU23" s="7"/>
      <c r="OY23" s="5"/>
      <c r="OZ23" s="6"/>
      <c r="PA23" s="7"/>
      <c r="PE23" s="5"/>
      <c r="PF23" s="6"/>
      <c r="PG23" s="7"/>
      <c r="PK23" s="5"/>
      <c r="PL23" s="6"/>
      <c r="PM23" s="7"/>
      <c r="PQ23" s="5"/>
      <c r="PR23" s="6"/>
      <c r="PS23" s="7"/>
      <c r="PW23" s="5"/>
      <c r="PX23" s="6"/>
      <c r="PY23" s="7"/>
      <c r="QC23" s="5"/>
      <c r="QD23" s="6"/>
      <c r="QE23" s="7"/>
      <c r="QI23" s="5"/>
      <c r="QJ23" s="6"/>
      <c r="QK23" s="7"/>
      <c r="QO23" s="5"/>
      <c r="QP23" s="6"/>
      <c r="QQ23" s="7"/>
    </row>
    <row r="24" spans="3:459">
      <c r="C24">
        <v>67</v>
      </c>
      <c r="D24" s="6">
        <v>1.3299999999999999E-2</v>
      </c>
      <c r="E24" s="12">
        <f t="shared" si="286"/>
        <v>79750007.26188089</v>
      </c>
      <c r="F24" s="12">
        <f t="shared" si="0"/>
        <v>9436902.364093978</v>
      </c>
      <c r="G24">
        <v>66</v>
      </c>
      <c r="H24" s="6">
        <v>1.3299999999999999E-2</v>
      </c>
      <c r="I24" s="12">
        <f t="shared" si="1"/>
        <v>-8639121.3363740519</v>
      </c>
      <c r="J24" s="12">
        <f t="shared" si="2"/>
        <v>-1010458.1043228202</v>
      </c>
      <c r="K24">
        <v>65</v>
      </c>
      <c r="L24" s="6">
        <v>1.3299999999999999E-2</v>
      </c>
      <c r="M24" s="12">
        <f t="shared" si="3"/>
        <v>24902386.341276973</v>
      </c>
      <c r="N24" s="12">
        <f t="shared" si="4"/>
        <v>2912659.4147458025</v>
      </c>
      <c r="O24">
        <v>64</v>
      </c>
      <c r="P24" s="6">
        <v>1.3299999999999999E-2</v>
      </c>
      <c r="Q24" s="12">
        <f t="shared" si="5"/>
        <v>108307487.1114317</v>
      </c>
      <c r="R24" s="12">
        <f t="shared" si="6"/>
        <v>11778994.836332176</v>
      </c>
      <c r="S24">
        <v>63</v>
      </c>
      <c r="T24" s="6">
        <v>1.3299999999999999E-2</v>
      </c>
      <c r="U24" s="12">
        <f t="shared" si="7"/>
        <v>366717893.01639855</v>
      </c>
      <c r="V24" s="12">
        <f t="shared" si="8"/>
        <v>35869123.59873119</v>
      </c>
      <c r="W24">
        <v>62</v>
      </c>
      <c r="X24" s="6">
        <v>1.3299999999999999E-2</v>
      </c>
      <c r="Y24" s="12">
        <f t="shared" si="9"/>
        <v>415160447.82904011</v>
      </c>
      <c r="Z24" s="12">
        <f t="shared" si="10"/>
        <v>36631804.220209427</v>
      </c>
      <c r="AA24">
        <v>61</v>
      </c>
      <c r="AB24" s="6">
        <v>1.3299999999999999E-2</v>
      </c>
      <c r="AC24" s="12">
        <f t="shared" si="11"/>
        <v>214630358.94824389</v>
      </c>
      <c r="AD24" s="12">
        <f t="shared" si="12"/>
        <v>19378390.821592472</v>
      </c>
      <c r="AE24">
        <v>60</v>
      </c>
      <c r="AF24" s="6">
        <v>1.3299999999999999E-2</v>
      </c>
      <c r="AG24" s="12">
        <f t="shared" si="13"/>
        <v>240530900.21023139</v>
      </c>
      <c r="AH24" s="12">
        <f t="shared" si="14"/>
        <v>22374967.461416874</v>
      </c>
      <c r="AI24">
        <v>59</v>
      </c>
      <c r="AJ24" s="6">
        <v>1.3299999999999999E-2</v>
      </c>
      <c r="AK24" s="12">
        <f t="shared" si="15"/>
        <v>111812318.89103562</v>
      </c>
      <c r="AL24" s="12">
        <f t="shared" si="16"/>
        <v>10554103.97193086</v>
      </c>
      <c r="AM24">
        <v>58</v>
      </c>
      <c r="AN24" s="6">
        <v>1.3299999999999999E-2</v>
      </c>
      <c r="AO24" s="12">
        <f t="shared" si="17"/>
        <v>52882160.364018135</v>
      </c>
      <c r="AP24" s="12">
        <f t="shared" si="18"/>
        <v>5100126.2731371801</v>
      </c>
      <c r="AQ24">
        <v>57</v>
      </c>
      <c r="AR24" s="6">
        <v>1.3299999999999999E-2</v>
      </c>
      <c r="AS24" s="12">
        <f t="shared" si="19"/>
        <v>195579085.71766254</v>
      </c>
      <c r="AT24" s="12">
        <f t="shared" si="20"/>
        <v>18996053.469157375</v>
      </c>
      <c r="AU24">
        <v>56</v>
      </c>
      <c r="AV24" s="6">
        <v>1.3299999999999999E-2</v>
      </c>
      <c r="AW24" s="12">
        <f t="shared" si="21"/>
        <v>124517257.64837354</v>
      </c>
      <c r="AX24" s="12">
        <f t="shared" si="22"/>
        <v>11923677.202990629</v>
      </c>
      <c r="AY24">
        <v>55</v>
      </c>
      <c r="AZ24" s="6">
        <v>1.3299999999999999E-2</v>
      </c>
      <c r="BA24" s="12">
        <f t="shared" si="23"/>
        <v>138122755.81150731</v>
      </c>
      <c r="BB24" s="12">
        <f t="shared" si="24"/>
        <v>13132054.07510227</v>
      </c>
      <c r="BC24">
        <v>54</v>
      </c>
      <c r="BD24" s="6">
        <v>1.3299999999999999E-2</v>
      </c>
      <c r="BE24" s="12">
        <f t="shared" si="25"/>
        <v>184670874.72913811</v>
      </c>
      <c r="BF24" s="12">
        <f t="shared" si="26"/>
        <v>17810255.360334113</v>
      </c>
      <c r="BG24">
        <v>53</v>
      </c>
      <c r="BH24" s="6">
        <v>1.3299999999999999E-2</v>
      </c>
      <c r="BI24" s="12">
        <f t="shared" si="27"/>
        <v>253105236.2363764</v>
      </c>
      <c r="BJ24" s="12">
        <f t="shared" si="28"/>
        <v>27180247.666970655</v>
      </c>
      <c r="BK24">
        <v>52</v>
      </c>
      <c r="BL24" s="6">
        <v>1.3299999999999999E-2</v>
      </c>
      <c r="BM24" s="12">
        <f t="shared" si="29"/>
        <v>211285289.66000244</v>
      </c>
      <c r="BN24" s="12">
        <f t="shared" si="30"/>
        <v>24423538.955226</v>
      </c>
      <c r="BO24">
        <v>51</v>
      </c>
      <c r="BP24" s="6">
        <v>1.3299999999999999E-2</v>
      </c>
      <c r="BQ24" s="12">
        <f t="shared" si="31"/>
        <v>161533829.68910441</v>
      </c>
      <c r="BR24" s="12">
        <f t="shared" si="32"/>
        <v>19224956.474626653</v>
      </c>
      <c r="BS24">
        <v>50</v>
      </c>
      <c r="BT24" s="6">
        <v>1.3299999999999999E-2</v>
      </c>
      <c r="BU24" s="12">
        <f t="shared" si="33"/>
        <v>132500733.92351724</v>
      </c>
      <c r="BV24" s="12">
        <f t="shared" si="34"/>
        <v>16132100.299853673</v>
      </c>
      <c r="BW24">
        <v>49</v>
      </c>
      <c r="BX24" s="6">
        <v>1.3299999999999999E-2</v>
      </c>
      <c r="BY24" s="12">
        <f t="shared" si="35"/>
        <v>86694108.965182751</v>
      </c>
      <c r="BZ24" s="12">
        <f t="shared" si="36"/>
        <v>10792289.898538481</v>
      </c>
      <c r="CA24">
        <v>48</v>
      </c>
      <c r="CB24" s="6">
        <v>1.3299999999999999E-2</v>
      </c>
      <c r="CC24" s="12">
        <f t="shared" si="37"/>
        <v>114845009.55270565</v>
      </c>
      <c r="CD24" s="12">
        <f t="shared" si="38"/>
        <v>16888971.99304495</v>
      </c>
      <c r="CE24">
        <v>47</v>
      </c>
      <c r="CF24" s="6">
        <v>1.3299999999999999E-2</v>
      </c>
      <c r="CG24" s="12">
        <f t="shared" si="39"/>
        <v>115442594.57455456</v>
      </c>
      <c r="CH24" s="12">
        <f t="shared" si="40"/>
        <v>18714018.409144621</v>
      </c>
      <c r="CI24">
        <v>46</v>
      </c>
      <c r="CJ24" s="6">
        <v>1.3299999999999999E-2</v>
      </c>
      <c r="CK24" s="12">
        <f t="shared" si="284"/>
        <v>111507582.59632604</v>
      </c>
      <c r="CL24" s="12">
        <f t="shared" si="285"/>
        <v>18304938.319506329</v>
      </c>
      <c r="CM24" s="5">
        <v>45</v>
      </c>
      <c r="CN24" s="6">
        <v>1.3299999999999999E-2</v>
      </c>
      <c r="CO24" s="7">
        <f t="shared" si="41"/>
        <v>124392648.19220623</v>
      </c>
      <c r="CP24" s="12">
        <f t="shared" si="42"/>
        <v>91737403.935833365</v>
      </c>
      <c r="CQ24" s="12">
        <f t="shared" si="43"/>
        <v>14745752.342627114</v>
      </c>
      <c r="CR24" s="9"/>
      <c r="CS24" s="5">
        <v>44</v>
      </c>
      <c r="CT24" s="6">
        <v>1.3299999999999999E-2</v>
      </c>
      <c r="CU24" s="7">
        <f t="shared" si="44"/>
        <v>95094142.796579942</v>
      </c>
      <c r="CV24" s="12">
        <f t="shared" si="45"/>
        <v>67330450.101371542</v>
      </c>
      <c r="CW24" s="12">
        <f t="shared" si="46"/>
        <v>11697629.497775905</v>
      </c>
      <c r="CY24" s="5">
        <v>43</v>
      </c>
      <c r="CZ24" s="6">
        <v>1.3299999999999999E-2</v>
      </c>
      <c r="DA24" s="7">
        <f t="shared" si="47"/>
        <v>76887243.528929412</v>
      </c>
      <c r="DB24" s="12">
        <f t="shared" si="48"/>
        <v>52188029.470690064</v>
      </c>
      <c r="DC24" s="12">
        <f t="shared" si="49"/>
        <v>9459526.5456449166</v>
      </c>
      <c r="DE24" s="5">
        <f t="shared" si="50"/>
        <v>42</v>
      </c>
      <c r="DF24" s="6">
        <v>1.3299999999999999E-2</v>
      </c>
      <c r="DG24" s="7">
        <f t="shared" si="51"/>
        <v>65075957.282208569</v>
      </c>
      <c r="DH24" s="12">
        <f t="shared" si="52"/>
        <v>42194032.430545993</v>
      </c>
      <c r="DI24" s="12">
        <f t="shared" si="53"/>
        <v>7676889.621426289</v>
      </c>
      <c r="DK24" s="5">
        <f t="shared" si="54"/>
        <v>41</v>
      </c>
      <c r="DL24" s="6">
        <v>1.3299999999999999E-2</v>
      </c>
      <c r="DM24" s="7">
        <f t="shared" si="55"/>
        <v>65873020.834303655</v>
      </c>
      <c r="DN24" s="12">
        <f t="shared" si="56"/>
        <v>45081458.682828031</v>
      </c>
      <c r="DO24" s="12">
        <f t="shared" si="57"/>
        <v>8294741.7138719168</v>
      </c>
      <c r="DQ24" s="5">
        <f t="shared" si="58"/>
        <v>40</v>
      </c>
      <c r="DR24" s="6">
        <v>1.3299999999999999E-2</v>
      </c>
      <c r="DS24" s="7">
        <f t="shared" si="59"/>
        <v>43178435.261080027</v>
      </c>
      <c r="DT24" s="12">
        <f t="shared" si="60"/>
        <v>23508260.501618911</v>
      </c>
      <c r="DU24" s="12">
        <f t="shared" si="61"/>
        <v>4293232.2530316338</v>
      </c>
      <c r="DW24" s="5">
        <f t="shared" si="62"/>
        <v>39</v>
      </c>
      <c r="DX24" s="6">
        <v>1.3299999999999999E-2</v>
      </c>
      <c r="DY24" s="7">
        <f t="shared" si="63"/>
        <v>32562922.51966818</v>
      </c>
      <c r="DZ24" s="12">
        <f t="shared" si="64"/>
        <v>14018091.378184278</v>
      </c>
      <c r="EA24" s="12">
        <f t="shared" si="65"/>
        <v>2569663.8094072412</v>
      </c>
      <c r="EC24" s="5">
        <f t="shared" si="66"/>
        <v>38</v>
      </c>
      <c r="ED24" s="6">
        <v>1.3299999999999999E-2</v>
      </c>
      <c r="EE24" s="7">
        <f t="shared" si="67"/>
        <v>30308006.812796138</v>
      </c>
      <c r="EF24" s="12">
        <f t="shared" si="68"/>
        <v>13295652.184463834</v>
      </c>
      <c r="EG24" s="12">
        <f t="shared" si="69"/>
        <v>2509986.3221012442</v>
      </c>
      <c r="EI24" s="5">
        <f t="shared" si="70"/>
        <v>37</v>
      </c>
      <c r="EJ24" s="6">
        <v>1.3299999999999999E-2</v>
      </c>
      <c r="EK24" s="7">
        <f t="shared" si="71"/>
        <v>30308006.812796138</v>
      </c>
      <c r="EL24" s="12">
        <f t="shared" si="72"/>
        <v>18346723.492005803</v>
      </c>
      <c r="EM24" s="12">
        <f t="shared" si="73"/>
        <v>3589030.7241543503</v>
      </c>
      <c r="EO24" s="5">
        <f t="shared" si="74"/>
        <v>36</v>
      </c>
      <c r="EP24" s="6">
        <v>1.3299999999999999E-2</v>
      </c>
      <c r="EQ24" s="7">
        <f t="shared" si="75"/>
        <v>33848566.911766984</v>
      </c>
      <c r="ER24" s="12">
        <f t="shared" si="76"/>
        <v>9079711.177544808</v>
      </c>
      <c r="ES24" s="12">
        <f t="shared" si="77"/>
        <v>1801037.1008809812</v>
      </c>
      <c r="EU24" s="5">
        <f t="shared" si="78"/>
        <v>35</v>
      </c>
      <c r="EV24" s="6">
        <v>1.3299999999999999E-2</v>
      </c>
      <c r="EW24" s="7">
        <f t="shared" si="79"/>
        <v>21017083.975235481</v>
      </c>
      <c r="EX24" s="12">
        <f t="shared" si="80"/>
        <v>7387146.7123688767</v>
      </c>
      <c r="EY24" s="12">
        <f t="shared" si="81"/>
        <v>1480461.0032312456</v>
      </c>
      <c r="FA24" s="5">
        <f t="shared" si="82"/>
        <v>34</v>
      </c>
      <c r="FB24" s="6">
        <v>1.3299999999999999E-2</v>
      </c>
      <c r="FC24" s="7">
        <f t="shared" si="83"/>
        <v>20945868.023954038</v>
      </c>
      <c r="FD24" s="12">
        <f t="shared" si="84"/>
        <v>8180453.3526985906</v>
      </c>
      <c r="FE24" s="12">
        <f t="shared" si="85"/>
        <v>1667424.828388632</v>
      </c>
      <c r="FG24" s="5">
        <f t="shared" si="86"/>
        <v>33</v>
      </c>
      <c r="FH24" s="6">
        <v>1.3299999999999999E-2</v>
      </c>
      <c r="FI24" s="7">
        <f t="shared" si="87"/>
        <v>16539693.638624473</v>
      </c>
      <c r="FJ24" s="12">
        <f t="shared" si="88"/>
        <v>4398188.8169007385</v>
      </c>
      <c r="FK24" s="12">
        <f t="shared" si="89"/>
        <v>902501.12521902996</v>
      </c>
      <c r="FM24" s="5">
        <f t="shared" si="90"/>
        <v>32</v>
      </c>
      <c r="FN24" s="6">
        <v>1.3299999999999999E-2</v>
      </c>
      <c r="FO24" s="7">
        <f t="shared" si="91"/>
        <v>18137617.763597406</v>
      </c>
      <c r="FP24" s="12">
        <f t="shared" si="92"/>
        <v>6751138.5070938691</v>
      </c>
      <c r="FQ24" s="12">
        <f t="shared" si="93"/>
        <v>1403793.5062630207</v>
      </c>
      <c r="FS24" s="5">
        <f t="shared" si="94"/>
        <v>31</v>
      </c>
      <c r="FT24" s="6">
        <v>1.3299999999999999E-2</v>
      </c>
      <c r="FU24" s="7">
        <f t="shared" si="95"/>
        <v>14792935.130574513</v>
      </c>
      <c r="FV24" s="12">
        <f t="shared" si="96"/>
        <v>4077734.1474724612</v>
      </c>
      <c r="FW24" s="12">
        <f t="shared" si="97"/>
        <v>861846.68369971996</v>
      </c>
      <c r="FY24" s="5">
        <f t="shared" si="98"/>
        <v>30</v>
      </c>
      <c r="FZ24" s="6">
        <v>1.3299999999999999E-2</v>
      </c>
      <c r="GA24" s="7">
        <f t="shared" si="99"/>
        <v>12706523.905320833</v>
      </c>
      <c r="GB24" s="12">
        <f t="shared" si="100"/>
        <v>2532358.5967532704</v>
      </c>
      <c r="GC24" s="12">
        <f t="shared" si="101"/>
        <v>540421.26004584157</v>
      </c>
      <c r="GE24" s="5">
        <f t="shared" si="102"/>
        <v>29</v>
      </c>
      <c r="GF24" s="6">
        <v>1.3299999999999999E-2</v>
      </c>
      <c r="GG24" s="7">
        <f t="shared" si="103"/>
        <v>11304736.570570132</v>
      </c>
      <c r="GH24" s="12">
        <f t="shared" si="104"/>
        <v>1768112.6959707753</v>
      </c>
      <c r="GI24" s="12">
        <f t="shared" si="105"/>
        <v>384582.65206477878</v>
      </c>
      <c r="GK24" s="5">
        <f t="shared" si="106"/>
        <v>28</v>
      </c>
      <c r="GL24" s="6">
        <v>1.3299999999999999E-2</v>
      </c>
      <c r="GM24" s="7">
        <f t="shared" si="107"/>
        <v>12556632.867455438</v>
      </c>
      <c r="GN24" s="12">
        <f t="shared" si="108"/>
        <v>3797229.3885565652</v>
      </c>
      <c r="GO24" s="12">
        <f t="shared" si="109"/>
        <v>854506.47663140227</v>
      </c>
      <c r="GQ24" s="5">
        <f t="shared" si="110"/>
        <v>27</v>
      </c>
      <c r="GR24" s="6">
        <v>1.3299999999999999E-2</v>
      </c>
      <c r="GS24" s="7">
        <f t="shared" si="111"/>
        <v>10142675.983405044</v>
      </c>
      <c r="GT24" s="12">
        <f t="shared" si="112"/>
        <v>2084394.2776978773</v>
      </c>
      <c r="GU24" s="12">
        <f t="shared" si="113"/>
        <v>486168.56955880724</v>
      </c>
      <c r="GW24" s="5">
        <f t="shared" si="114"/>
        <v>26</v>
      </c>
      <c r="GX24" s="6">
        <v>1.3299999999999999E-2</v>
      </c>
      <c r="GY24" s="7">
        <f t="shared" si="115"/>
        <v>9153213.5939040147</v>
      </c>
      <c r="GZ24" s="12">
        <f t="shared" si="116"/>
        <v>1770739.4127124741</v>
      </c>
      <c r="HA24" s="12">
        <f t="shared" si="117"/>
        <v>431178.68052369414</v>
      </c>
      <c r="HC24" s="5">
        <f t="shared" si="118"/>
        <v>25</v>
      </c>
      <c r="HD24" s="6">
        <v>1.3299999999999999E-2</v>
      </c>
      <c r="HE24" s="7">
        <f t="shared" si="119"/>
        <v>9975167.3865562491</v>
      </c>
      <c r="HF24" s="12">
        <f t="shared" si="120"/>
        <v>3396738.1935979659</v>
      </c>
      <c r="HG24" s="12">
        <f t="shared" si="121"/>
        <v>878226.42761972023</v>
      </c>
      <c r="HI24" s="5">
        <f t="shared" si="122"/>
        <v>24</v>
      </c>
      <c r="HJ24" s="6">
        <v>1.3299999999999999E-2</v>
      </c>
      <c r="HK24" s="7">
        <f t="shared" si="123"/>
        <v>9632258.9673196692</v>
      </c>
      <c r="HL24" s="12">
        <f t="shared" si="124"/>
        <v>3850291.1954477164</v>
      </c>
      <c r="HM24" s="12">
        <f t="shared" si="125"/>
        <v>1048164.0874064235</v>
      </c>
      <c r="HO24" s="5">
        <f t="shared" si="126"/>
        <v>23</v>
      </c>
      <c r="HP24" s="6">
        <v>1.3299999999999999E-2</v>
      </c>
      <c r="HQ24" s="7">
        <f t="shared" si="127"/>
        <v>8433075.6148832683</v>
      </c>
      <c r="HR24" s="12">
        <f t="shared" si="128"/>
        <v>3215906.5018074843</v>
      </c>
      <c r="HS24" s="12">
        <f t="shared" si="129"/>
        <v>904061.26692399196</v>
      </c>
      <c r="HU24" s="5">
        <f t="shared" si="130"/>
        <v>22</v>
      </c>
      <c r="HV24" s="6">
        <v>1.3299999999999999E-2</v>
      </c>
      <c r="HW24" s="7">
        <f t="shared" si="131"/>
        <v>7100939.3860586658</v>
      </c>
      <c r="HX24" s="12">
        <f t="shared" si="132"/>
        <v>2385914.2459478895</v>
      </c>
      <c r="HY24" s="12">
        <f t="shared" si="133"/>
        <v>695211.67494788032</v>
      </c>
      <c r="IA24" s="5">
        <f t="shared" si="134"/>
        <v>21</v>
      </c>
      <c r="IB24" s="6">
        <v>1.3299999999999999E-2</v>
      </c>
      <c r="IC24" s="7">
        <f t="shared" si="135"/>
        <v>8286777.2039428903</v>
      </c>
      <c r="ID24" s="12">
        <f t="shared" si="136"/>
        <v>4312957.7209507916</v>
      </c>
      <c r="IE24" s="12">
        <f t="shared" si="137"/>
        <v>1374718.3980595549</v>
      </c>
      <c r="IG24" s="5">
        <f t="shared" si="138"/>
        <v>20</v>
      </c>
      <c r="IH24" s="6">
        <v>1.3299999999999999E-2</v>
      </c>
      <c r="II24" s="7">
        <f t="shared" si="139"/>
        <v>11183235.093040336</v>
      </c>
      <c r="IJ24" s="12">
        <f t="shared" si="140"/>
        <v>7977826.0547585133</v>
      </c>
      <c r="IK24" s="12">
        <f t="shared" si="141"/>
        <v>2842987.2602798808</v>
      </c>
      <c r="IM24" s="5">
        <f t="shared" si="142"/>
        <v>19</v>
      </c>
      <c r="IN24" s="6">
        <v>1.3299999999999999E-2</v>
      </c>
      <c r="IO24" s="7">
        <f t="shared" si="143"/>
        <v>8162945.3233871106</v>
      </c>
      <c r="IP24" s="12">
        <f t="shared" si="144"/>
        <v>5446205.5136288684</v>
      </c>
      <c r="IQ24" s="12">
        <f t="shared" si="145"/>
        <v>2071197.1720777366</v>
      </c>
      <c r="IS24" s="5">
        <f t="shared" si="146"/>
        <v>18</v>
      </c>
      <c r="IT24" s="6">
        <v>1.3299999999999999E-2</v>
      </c>
      <c r="IU24" s="7">
        <f t="shared" si="147"/>
        <v>6592057.9208488325</v>
      </c>
      <c r="IV24" s="12">
        <f t="shared" si="148"/>
        <v>4245453.8873383775</v>
      </c>
      <c r="IW24" s="12">
        <f t="shared" si="149"/>
        <v>1698762.3283809514</v>
      </c>
      <c r="IY24" s="5">
        <f t="shared" si="150"/>
        <v>17</v>
      </c>
      <c r="IZ24" s="6">
        <v>1.3299999999999999E-2</v>
      </c>
      <c r="JA24" s="7">
        <f t="shared" si="151"/>
        <v>7086710.2997729871</v>
      </c>
      <c r="JB24" s="12">
        <f t="shared" si="152"/>
        <v>5145257.8444464607</v>
      </c>
      <c r="JC24" s="12">
        <f t="shared" si="153"/>
        <v>2199580.1318598073</v>
      </c>
      <c r="JE24" s="5">
        <f t="shared" si="154"/>
        <v>16</v>
      </c>
      <c r="JF24" s="6">
        <v>1.3299999999999999E-2</v>
      </c>
      <c r="JG24" s="7">
        <f t="shared" si="155"/>
        <v>6653563.3271739632</v>
      </c>
      <c r="JH24" s="12">
        <f t="shared" si="156"/>
        <v>5096155.0291404873</v>
      </c>
      <c r="JI24" s="12">
        <f t="shared" si="157"/>
        <v>2380761.8911784901</v>
      </c>
      <c r="JK24" s="5">
        <f t="shared" si="158"/>
        <v>15</v>
      </c>
      <c r="JL24" s="6">
        <v>1.3299999999999999E-2</v>
      </c>
      <c r="JM24" s="7">
        <f t="shared" si="159"/>
        <v>5613873.8838794818</v>
      </c>
      <c r="JN24" s="12">
        <f t="shared" si="160"/>
        <v>4415578.1150451461</v>
      </c>
      <c r="JO24" s="12">
        <f t="shared" si="161"/>
        <v>2349739.927158087</v>
      </c>
      <c r="JQ24" s="5">
        <f t="shared" si="162"/>
        <v>14</v>
      </c>
      <c r="JR24" s="6">
        <v>1.3299999999999999E-2</v>
      </c>
      <c r="JS24" s="7">
        <f t="shared" si="163"/>
        <v>4261328.2859264323</v>
      </c>
      <c r="JT24" s="12">
        <f t="shared" si="164"/>
        <v>3330481.4590621479</v>
      </c>
      <c r="JU24" s="12">
        <f t="shared" si="165"/>
        <v>1981887.0515622904</v>
      </c>
      <c r="JW24" s="5">
        <f t="shared" si="166"/>
        <v>13</v>
      </c>
      <c r="JX24" s="6">
        <v>1.3299999999999999E-2</v>
      </c>
      <c r="JY24" s="7">
        <f t="shared" si="167"/>
        <v>4471488.2328713862</v>
      </c>
      <c r="JZ24" s="12">
        <f t="shared" si="168"/>
        <v>3734954.8487257715</v>
      </c>
      <c r="KA24" s="12">
        <f t="shared" si="169"/>
        <v>2409071.4243149133</v>
      </c>
      <c r="KC24" s="5">
        <f t="shared" si="170"/>
        <v>12</v>
      </c>
      <c r="KD24" s="6">
        <v>1.3299999999999999E-2</v>
      </c>
      <c r="KE24" s="7">
        <f t="shared" si="171"/>
        <v>3713243.8406173289</v>
      </c>
      <c r="KF24" s="12">
        <f t="shared" si="172"/>
        <v>3107782.1877381774</v>
      </c>
      <c r="KG24" s="12">
        <f t="shared" si="173"/>
        <v>2078940.4785280011</v>
      </c>
      <c r="KI24" s="5">
        <f t="shared" si="174"/>
        <v>11</v>
      </c>
      <c r="KJ24" s="6">
        <v>1.3299999999999999E-2</v>
      </c>
      <c r="KK24" s="7">
        <f t="shared" si="175"/>
        <v>3035183.7834047158</v>
      </c>
      <c r="KL24" s="12">
        <f t="shared" si="176"/>
        <v>2544849.2405317016</v>
      </c>
      <c r="KM24" s="12">
        <f t="shared" si="177"/>
        <v>1773735.5513692233</v>
      </c>
      <c r="KO24" s="5">
        <f t="shared" si="178"/>
        <v>10</v>
      </c>
      <c r="KP24" s="6">
        <v>1.3299999999999999E-2</v>
      </c>
      <c r="KQ24" s="7">
        <f t="shared" si="179"/>
        <v>2859334.6993921003</v>
      </c>
      <c r="KR24" s="12">
        <f t="shared" si="180"/>
        <v>2467665.3240726381</v>
      </c>
      <c r="KS24" s="12">
        <f t="shared" si="181"/>
        <v>1780702.405538053</v>
      </c>
      <c r="KU24" s="5">
        <f t="shared" si="182"/>
        <v>9</v>
      </c>
      <c r="KV24" s="6">
        <v>1.3299999999999999E-2</v>
      </c>
      <c r="KW24" s="7">
        <f t="shared" si="183"/>
        <v>2178706.7200488425</v>
      </c>
      <c r="KX24" s="12">
        <f t="shared" si="184"/>
        <v>1864193.6586130795</v>
      </c>
      <c r="KY24" s="12">
        <f t="shared" si="185"/>
        <v>1397507.6948289571</v>
      </c>
      <c r="LA24" s="5">
        <f t="shared" si="186"/>
        <v>8</v>
      </c>
      <c r="LB24" s="6">
        <v>1.3299999999999999E-2</v>
      </c>
      <c r="LC24" s="7">
        <f t="shared" si="187"/>
        <v>1838726.2385423598</v>
      </c>
      <c r="LD24" s="12">
        <f t="shared" si="188"/>
        <v>1589273.9607447062</v>
      </c>
      <c r="LE24" s="12">
        <f t="shared" si="189"/>
        <v>1208804.8182955631</v>
      </c>
      <c r="LG24" s="5">
        <f t="shared" si="190"/>
        <v>7</v>
      </c>
      <c r="LH24" s="6">
        <v>1.3299999999999999E-2</v>
      </c>
      <c r="LI24" s="7">
        <f t="shared" si="191"/>
        <v>1737762.2517175691</v>
      </c>
      <c r="LJ24" s="12">
        <f t="shared" si="192"/>
        <v>1548983.5719528652</v>
      </c>
      <c r="LK24" s="12">
        <f t="shared" si="193"/>
        <v>1225837.2043429995</v>
      </c>
      <c r="LM24" s="5">
        <f t="shared" si="194"/>
        <v>6</v>
      </c>
      <c r="LN24" s="6">
        <v>1.3299999999999999E-2</v>
      </c>
      <c r="LO24" s="7">
        <f t="shared" si="195"/>
        <v>1491129.4420092409</v>
      </c>
      <c r="LP24" s="12">
        <f t="shared" si="196"/>
        <v>1355807.6750672336</v>
      </c>
      <c r="LQ24" s="12">
        <f t="shared" si="197"/>
        <v>1123039.0523299726</v>
      </c>
      <c r="LS24" s="5">
        <f t="shared" si="198"/>
        <v>5</v>
      </c>
      <c r="LT24" s="6">
        <v>1.3299999999999999E-2</v>
      </c>
      <c r="LU24" s="7">
        <f t="shared" si="199"/>
        <v>1134111.2275701556</v>
      </c>
      <c r="LV24" s="12">
        <f t="shared" si="200"/>
        <v>1042842.0109164496</v>
      </c>
      <c r="LW24" s="12">
        <f t="shared" si="201"/>
        <v>908741.94384921808</v>
      </c>
      <c r="LY24" s="5">
        <f t="shared" si="202"/>
        <v>4</v>
      </c>
      <c r="LZ24" s="6">
        <v>1.3299999999999999E-2</v>
      </c>
      <c r="MA24" s="7">
        <f t="shared" si="203"/>
        <v>1169910.488518832</v>
      </c>
      <c r="MB24" s="12">
        <f t="shared" si="204"/>
        <v>1120401.7109789478</v>
      </c>
      <c r="MC24" s="12">
        <f t="shared" si="205"/>
        <v>1031505.2687945716</v>
      </c>
      <c r="ME24" s="5">
        <f t="shared" si="206"/>
        <v>3</v>
      </c>
      <c r="MF24" s="6">
        <v>1.3299999999999999E-2</v>
      </c>
      <c r="MG24" s="7">
        <f t="shared" si="207"/>
        <v>898341.77111175004</v>
      </c>
      <c r="MH24" s="12">
        <f t="shared" si="208"/>
        <v>862929.49723925907</v>
      </c>
      <c r="MI24" s="12">
        <f t="shared" si="209"/>
        <v>815120.13384912221</v>
      </c>
      <c r="MK24" s="5">
        <f t="shared" si="210"/>
        <v>2</v>
      </c>
      <c r="ML24" s="6">
        <v>1.3299999999999999E-2</v>
      </c>
      <c r="MM24" s="7">
        <f t="shared" si="211"/>
        <v>835744.50749999995</v>
      </c>
      <c r="MN24" s="12">
        <f>(MN25)*(1+ML24)-(((VLOOKUP((MK$91+MK25),$A$138:$E$227,5,FALSE))/(VLOOKUP(MK$91,$A$138:$E$227,5,FALSE)))*(IF(MK24&lt;=$D$125,$B$125,$C$125)))</f>
        <v>813320.50764025236</v>
      </c>
      <c r="MO24" s="12">
        <f t="shared" si="213"/>
        <v>793293.46367647056</v>
      </c>
      <c r="MQ24" s="5">
        <f t="shared" si="214"/>
        <v>1</v>
      </c>
      <c r="MR24" s="6">
        <v>1.3299999999999999E-2</v>
      </c>
      <c r="MS24" s="7">
        <f>(MS25+$B$124)*(1+MR24)</f>
        <v>759975.00000000012</v>
      </c>
      <c r="MT24" s="12">
        <f>($B$124)*(1+MR24)-$B$125</f>
        <v>748975.00000000012</v>
      </c>
      <c r="MU24" s="12">
        <f>MT24</f>
        <v>748975.00000000012</v>
      </c>
      <c r="MW24" s="5"/>
      <c r="MX24" s="6"/>
      <c r="MY24" s="7"/>
      <c r="NC24" s="5"/>
      <c r="ND24" s="6"/>
      <c r="NE24" s="7"/>
      <c r="NI24" s="5"/>
      <c r="NJ24" s="6"/>
      <c r="NK24" s="7"/>
      <c r="NO24" s="5"/>
      <c r="NP24" s="6"/>
      <c r="NQ24" s="7"/>
      <c r="NU24" s="5"/>
      <c r="NV24" s="6"/>
      <c r="NW24" s="7"/>
      <c r="OA24" s="5"/>
      <c r="OB24" s="6"/>
      <c r="OC24" s="7"/>
      <c r="OG24" s="5"/>
      <c r="OH24" s="6"/>
      <c r="OI24" s="7"/>
      <c r="OM24" s="5"/>
      <c r="ON24" s="6"/>
      <c r="OO24" s="7"/>
      <c r="OS24" s="5"/>
      <c r="OT24" s="6"/>
      <c r="OU24" s="7"/>
      <c r="OY24" s="5"/>
      <c r="OZ24" s="6"/>
      <c r="PA24" s="7"/>
      <c r="PE24" s="5"/>
      <c r="PF24" s="6"/>
      <c r="PG24" s="7"/>
      <c r="PK24" s="5"/>
      <c r="PL24" s="6"/>
      <c r="PM24" s="7"/>
      <c r="PQ24" s="5"/>
      <c r="PR24" s="6"/>
      <c r="PS24" s="7"/>
      <c r="PW24" s="5"/>
      <c r="PX24" s="6"/>
      <c r="PY24" s="7"/>
      <c r="QC24" s="5"/>
      <c r="QD24" s="6"/>
      <c r="QE24" s="7"/>
      <c r="QI24" s="5"/>
      <c r="QJ24" s="6"/>
      <c r="QK24" s="7"/>
      <c r="QO24" s="5"/>
      <c r="QP24" s="6"/>
      <c r="QQ24" s="7"/>
    </row>
    <row r="25" spans="3:459">
      <c r="C25">
        <v>66</v>
      </c>
      <c r="D25" s="6">
        <v>9.9699999999999997E-2</v>
      </c>
      <c r="E25" s="12">
        <f t="shared" si="286"/>
        <v>78953452.357092246</v>
      </c>
      <c r="F25" s="12">
        <f t="shared" si="0"/>
        <v>9578504.388342889</v>
      </c>
      <c r="G25">
        <v>65</v>
      </c>
      <c r="H25" s="6">
        <v>9.9699999999999997E-2</v>
      </c>
      <c r="I25" s="12">
        <f t="shared" si="1"/>
        <v>-8272604.4688679315</v>
      </c>
      <c r="J25" s="12">
        <f t="shared" si="2"/>
        <v>-992016.38441543933</v>
      </c>
      <c r="K25">
        <v>64</v>
      </c>
      <c r="L25" s="6">
        <v>9.9699999999999997E-2</v>
      </c>
      <c r="M25" s="12">
        <f t="shared" si="3"/>
        <v>24828656.438712277</v>
      </c>
      <c r="N25" s="12">
        <f t="shared" si="4"/>
        <v>2977349.4046422159</v>
      </c>
      <c r="O25">
        <v>63</v>
      </c>
      <c r="P25" s="6">
        <v>9.9699999999999997E-2</v>
      </c>
      <c r="Q25" s="12">
        <f t="shared" si="5"/>
        <v>107158132.99914682</v>
      </c>
      <c r="R25" s="12">
        <f t="shared" si="6"/>
        <v>11948206.975360692</v>
      </c>
      <c r="S25">
        <v>62</v>
      </c>
      <c r="T25" s="6">
        <v>9.9699999999999997E-2</v>
      </c>
      <c r="U25" s="12">
        <f t="shared" si="7"/>
        <v>362207249.87971163</v>
      </c>
      <c r="V25" s="12">
        <f t="shared" si="8"/>
        <v>36322325.899578378</v>
      </c>
      <c r="W25">
        <v>61</v>
      </c>
      <c r="X25" s="6">
        <v>9.9699999999999997E-2</v>
      </c>
      <c r="Y25" s="12">
        <f t="shared" si="9"/>
        <v>410046825.05579793</v>
      </c>
      <c r="Z25" s="12">
        <f t="shared" si="10"/>
        <v>37093997.498035021</v>
      </c>
      <c r="AA25">
        <v>60</v>
      </c>
      <c r="AB25" s="6">
        <v>9.9699999999999997E-2</v>
      </c>
      <c r="AC25" s="12">
        <f t="shared" si="11"/>
        <v>212141154.32302043</v>
      </c>
      <c r="AD25" s="12">
        <f t="shared" si="12"/>
        <v>19637189.600728396</v>
      </c>
      <c r="AE25">
        <v>59</v>
      </c>
      <c r="AF25" s="6">
        <v>9.9699999999999997E-2</v>
      </c>
      <c r="AG25" s="12">
        <f t="shared" si="13"/>
        <v>237692095.34218037</v>
      </c>
      <c r="AH25" s="12">
        <f t="shared" si="14"/>
        <v>22669091.841890976</v>
      </c>
      <c r="AI25">
        <v>58</v>
      </c>
      <c r="AJ25" s="6">
        <v>9.9699999999999997E-2</v>
      </c>
      <c r="AK25" s="12">
        <f t="shared" si="15"/>
        <v>110658388.41211104</v>
      </c>
      <c r="AL25" s="12">
        <f t="shared" si="16"/>
        <v>10708876.297946231</v>
      </c>
      <c r="AM25">
        <v>57</v>
      </c>
      <c r="AN25" s="6">
        <v>9.9699999999999997E-2</v>
      </c>
      <c r="AO25" s="12">
        <f t="shared" si="17"/>
        <v>52495040.159681596</v>
      </c>
      <c r="AP25" s="12">
        <f t="shared" si="18"/>
        <v>5190603.5501508452</v>
      </c>
      <c r="AQ25">
        <v>56</v>
      </c>
      <c r="AR25" s="6">
        <v>9.9699999999999997E-2</v>
      </c>
      <c r="AS25" s="12">
        <f t="shared" si="19"/>
        <v>193316844.91966757</v>
      </c>
      <c r="AT25" s="12">
        <f t="shared" si="20"/>
        <v>19250345.006025802</v>
      </c>
      <c r="AU25">
        <v>55</v>
      </c>
      <c r="AV25" s="6">
        <v>9.9699999999999997E-2</v>
      </c>
      <c r="AW25" s="12">
        <f t="shared" si="21"/>
        <v>123192088.58448559</v>
      </c>
      <c r="AX25" s="12">
        <f t="shared" si="22"/>
        <v>12094594.952193536</v>
      </c>
      <c r="AY25">
        <v>54</v>
      </c>
      <c r="AZ25" s="6">
        <v>9.9699999999999997E-2</v>
      </c>
      <c r="BA25" s="12">
        <f t="shared" si="23"/>
        <v>136621232.98120263</v>
      </c>
      <c r="BB25" s="12">
        <f t="shared" si="24"/>
        <v>13317216.959598295</v>
      </c>
      <c r="BC25">
        <v>53</v>
      </c>
      <c r="BD25" s="6">
        <v>9.9699999999999997E-2</v>
      </c>
      <c r="BE25" s="12">
        <f t="shared" si="25"/>
        <v>182553970.74797723</v>
      </c>
      <c r="BF25" s="12">
        <f t="shared" si="26"/>
        <v>18050567.935108546</v>
      </c>
      <c r="BG25">
        <v>52</v>
      </c>
      <c r="BH25" s="6">
        <v>9.9699999999999997E-2</v>
      </c>
      <c r="BI25" s="12">
        <f t="shared" si="27"/>
        <v>250058817.02723894</v>
      </c>
      <c r="BJ25" s="12">
        <f t="shared" si="28"/>
        <v>27531019.826982126</v>
      </c>
      <c r="BK25">
        <v>51</v>
      </c>
      <c r="BL25" s="6">
        <v>9.9699999999999997E-2</v>
      </c>
      <c r="BM25" s="12">
        <f t="shared" si="29"/>
        <v>208768199.23736441</v>
      </c>
      <c r="BN25" s="12">
        <f t="shared" si="30"/>
        <v>24741813.233600691</v>
      </c>
      <c r="BO25">
        <v>50</v>
      </c>
      <c r="BP25" s="6">
        <v>9.9699999999999997E-2</v>
      </c>
      <c r="BQ25" s="12">
        <f t="shared" si="31"/>
        <v>159662388.88248461</v>
      </c>
      <c r="BR25" s="12">
        <f t="shared" si="32"/>
        <v>19481946.469531782</v>
      </c>
      <c r="BS25">
        <v>49</v>
      </c>
      <c r="BT25" s="6">
        <v>9.9699999999999997E-2</v>
      </c>
      <c r="BU25" s="12">
        <f t="shared" si="33"/>
        <v>131004774.9115753</v>
      </c>
      <c r="BV25" s="12">
        <f t="shared" si="34"/>
        <v>16352629.68741964</v>
      </c>
      <c r="BW25">
        <v>48</v>
      </c>
      <c r="BX25" s="6">
        <v>9.9699999999999997E-2</v>
      </c>
      <c r="BY25" s="12">
        <f t="shared" si="35"/>
        <v>85794037.28034319</v>
      </c>
      <c r="BZ25" s="12">
        <f t="shared" si="36"/>
        <v>10949870.115724025</v>
      </c>
      <c r="CA25">
        <v>47</v>
      </c>
      <c r="CB25" s="6">
        <v>9.9699999999999997E-2</v>
      </c>
      <c r="CC25" s="12">
        <f t="shared" si="37"/>
        <v>113538941.62903941</v>
      </c>
      <c r="CD25" s="12">
        <f t="shared" si="38"/>
        <v>17118423.878151104</v>
      </c>
      <c r="CE25">
        <v>46</v>
      </c>
      <c r="CF25" s="6">
        <v>9.9699999999999997E-2</v>
      </c>
      <c r="CG25" s="12">
        <f t="shared" si="39"/>
        <v>114109994.93308379</v>
      </c>
      <c r="CH25" s="12">
        <f t="shared" si="40"/>
        <v>18964985.132637348</v>
      </c>
      <c r="CI25">
        <v>45</v>
      </c>
      <c r="CJ25" s="6">
        <v>9.9699999999999997E-2</v>
      </c>
      <c r="CK25" s="12">
        <f t="shared" si="284"/>
        <v>110224348.75784667</v>
      </c>
      <c r="CL25" s="12">
        <f t="shared" si="285"/>
        <v>18551082.539890043</v>
      </c>
      <c r="CM25" s="5">
        <v>44</v>
      </c>
      <c r="CN25" s="6">
        <v>9.9699999999999997E-2</v>
      </c>
      <c r="CO25" s="7">
        <f t="shared" si="41"/>
        <v>122759940.97720934</v>
      </c>
      <c r="CP25" s="12">
        <f t="shared" si="42"/>
        <v>90717499.490482271</v>
      </c>
      <c r="CQ25" s="12">
        <f t="shared" si="43"/>
        <v>14949938.555584386</v>
      </c>
      <c r="CR25" s="9"/>
      <c r="CS25" s="5">
        <v>43</v>
      </c>
      <c r="CT25" s="6">
        <v>9.9699999999999997E-2</v>
      </c>
      <c r="CU25" s="7">
        <f t="shared" si="44"/>
        <v>93845991.114753708</v>
      </c>
      <c r="CV25" s="12">
        <f t="shared" si="45"/>
        <v>66617119.57636027</v>
      </c>
      <c r="CW25" s="12">
        <f t="shared" si="46"/>
        <v>11865882.44908521</v>
      </c>
      <c r="CY25" s="5">
        <v>42</v>
      </c>
      <c r="CZ25" s="6">
        <v>9.9699999999999997E-2</v>
      </c>
      <c r="DA25" s="7">
        <f t="shared" si="47"/>
        <v>75878065.260958657</v>
      </c>
      <c r="DB25" s="12">
        <f t="shared" si="48"/>
        <v>51666376.102489218</v>
      </c>
      <c r="DC25" s="12">
        <f t="shared" si="49"/>
        <v>9601395.2785130739</v>
      </c>
      <c r="DE25" s="5">
        <f t="shared" si="50"/>
        <v>41</v>
      </c>
      <c r="DF25" s="6">
        <v>9.9699999999999997E-2</v>
      </c>
      <c r="DG25" s="7">
        <f t="shared" si="51"/>
        <v>64221807.245838903</v>
      </c>
      <c r="DH25" s="12">
        <f t="shared" si="52"/>
        <v>41802940.539416857</v>
      </c>
      <c r="DI25" s="12">
        <f t="shared" si="53"/>
        <v>7797743.4666794427</v>
      </c>
      <c r="DK25" s="5">
        <f t="shared" si="54"/>
        <v>40</v>
      </c>
      <c r="DL25" s="6">
        <v>9.9699999999999997E-2</v>
      </c>
      <c r="DM25" s="7">
        <f t="shared" si="55"/>
        <v>65008408.994674481</v>
      </c>
      <c r="DN25" s="12">
        <f t="shared" si="56"/>
        <v>44650653.320798948</v>
      </c>
      <c r="DO25" s="12">
        <f t="shared" si="57"/>
        <v>8422879.2028716113</v>
      </c>
      <c r="DQ25" s="5">
        <f t="shared" si="58"/>
        <v>39</v>
      </c>
      <c r="DR25" s="6">
        <v>9.9699999999999997E-2</v>
      </c>
      <c r="DS25" s="7">
        <f t="shared" si="59"/>
        <v>42611699.65565975</v>
      </c>
      <c r="DT25" s="12">
        <f t="shared" si="60"/>
        <v>23361817.985335294</v>
      </c>
      <c r="DU25" s="12">
        <f t="shared" si="61"/>
        <v>4374197.3366651637</v>
      </c>
      <c r="DW25" s="5">
        <f t="shared" si="62"/>
        <v>38</v>
      </c>
      <c r="DX25" s="6">
        <v>9.9699999999999997E-2</v>
      </c>
      <c r="DY25" s="7">
        <f t="shared" si="63"/>
        <v>32135520.102307487</v>
      </c>
      <c r="DZ25" s="12">
        <f t="shared" si="64"/>
        <v>13995606.527782677</v>
      </c>
      <c r="EA25" s="12">
        <f t="shared" si="65"/>
        <v>2630310.3432298442</v>
      </c>
      <c r="EC25" s="5">
        <f t="shared" si="66"/>
        <v>37</v>
      </c>
      <c r="ED25" s="6">
        <v>9.9699999999999997E-2</v>
      </c>
      <c r="EE25" s="7">
        <f t="shared" si="67"/>
        <v>29910201.13766519</v>
      </c>
      <c r="EF25" s="12">
        <f t="shared" si="68"/>
        <v>13277968.250214245</v>
      </c>
      <c r="EG25" s="12">
        <f t="shared" si="69"/>
        <v>2569929.3387511447</v>
      </c>
      <c r="EI25" s="5">
        <f t="shared" si="70"/>
        <v>36</v>
      </c>
      <c r="EJ25" s="6">
        <v>9.9699999999999997E-2</v>
      </c>
      <c r="EK25" s="7">
        <f t="shared" si="71"/>
        <v>29910201.13766519</v>
      </c>
      <c r="EL25" s="12">
        <f t="shared" si="72"/>
        <v>18257258.596035175</v>
      </c>
      <c r="EM25" s="12">
        <f t="shared" si="73"/>
        <v>3661694.2205231842</v>
      </c>
      <c r="EO25" s="5">
        <f t="shared" si="74"/>
        <v>35</v>
      </c>
      <c r="EP25" s="6">
        <v>9.9699999999999997E-2</v>
      </c>
      <c r="EQ25" s="7">
        <f t="shared" si="75"/>
        <v>33404289.856673226</v>
      </c>
      <c r="ER25" s="12">
        <f t="shared" si="76"/>
        <v>9109792.3190122899</v>
      </c>
      <c r="ES25" s="12">
        <f t="shared" si="77"/>
        <v>1852622.5613699607</v>
      </c>
      <c r="EU25" s="5">
        <f t="shared" si="78"/>
        <v>34</v>
      </c>
      <c r="EV25" s="6">
        <v>9.9699999999999997E-2</v>
      </c>
      <c r="EW25" s="7">
        <f t="shared" si="79"/>
        <v>20741225.67377428</v>
      </c>
      <c r="EX25" s="12">
        <f t="shared" si="80"/>
        <v>7437915.2720155744</v>
      </c>
      <c r="EY25" s="12">
        <f t="shared" si="81"/>
        <v>1528267.3034365801</v>
      </c>
      <c r="FA25" s="5">
        <f t="shared" si="82"/>
        <v>33</v>
      </c>
      <c r="FB25" s="6">
        <v>9.9699999999999997E-2</v>
      </c>
      <c r="FC25" s="7">
        <f t="shared" si="83"/>
        <v>20670944.462601438</v>
      </c>
      <c r="FD25" s="12">
        <f t="shared" si="84"/>
        <v>8218330.761622699</v>
      </c>
      <c r="FE25" s="12">
        <f t="shared" si="85"/>
        <v>1717435.1801988531</v>
      </c>
      <c r="FG25" s="5">
        <f t="shared" si="86"/>
        <v>32</v>
      </c>
      <c r="FH25" s="6">
        <v>9.9699999999999997E-2</v>
      </c>
      <c r="FI25" s="7">
        <f t="shared" si="87"/>
        <v>16322603.018478705</v>
      </c>
      <c r="FJ25" s="12">
        <f t="shared" si="88"/>
        <v>4484741.7516043996</v>
      </c>
      <c r="FK25" s="12">
        <f t="shared" si="89"/>
        <v>943494.0571397756</v>
      </c>
      <c r="FM25" s="5">
        <f t="shared" si="90"/>
        <v>31</v>
      </c>
      <c r="FN25" s="6">
        <v>9.9699999999999997E-2</v>
      </c>
      <c r="FO25" s="7">
        <f t="shared" si="91"/>
        <v>17899553.699395444</v>
      </c>
      <c r="FP25" s="12">
        <f t="shared" si="92"/>
        <v>6804909.5261850804</v>
      </c>
      <c r="FQ25" s="12">
        <f t="shared" si="93"/>
        <v>1450695.9999721348</v>
      </c>
      <c r="FS25" s="5">
        <f t="shared" si="94"/>
        <v>30</v>
      </c>
      <c r="FT25" s="6">
        <v>9.9699999999999997E-2</v>
      </c>
      <c r="FU25" s="7">
        <f t="shared" si="95"/>
        <v>14598771.470023204</v>
      </c>
      <c r="FV25" s="12">
        <f t="shared" si="96"/>
        <v>4164290.8270455701</v>
      </c>
      <c r="FW25" s="12">
        <f t="shared" si="97"/>
        <v>902360.35452810745</v>
      </c>
      <c r="FY25" s="5">
        <f t="shared" si="98"/>
        <v>29</v>
      </c>
      <c r="FZ25" s="6">
        <v>9.9699999999999997E-2</v>
      </c>
      <c r="GA25" s="7">
        <f t="shared" si="99"/>
        <v>12539745.292924929</v>
      </c>
      <c r="GB25" s="12">
        <f t="shared" si="100"/>
        <v>2637852.0870721336</v>
      </c>
      <c r="GC25" s="12">
        <f t="shared" si="101"/>
        <v>577145.75818128022</v>
      </c>
      <c r="GE25" s="5">
        <f t="shared" si="102"/>
        <v>28</v>
      </c>
      <c r="GF25" s="6">
        <v>9.9699999999999997E-2</v>
      </c>
      <c r="GG25" s="7">
        <f t="shared" si="103"/>
        <v>11156357.0221752</v>
      </c>
      <c r="GH25" s="12">
        <f t="shared" si="104"/>
        <v>1881019.6627579809</v>
      </c>
      <c r="GI25" s="12">
        <f t="shared" si="105"/>
        <v>419470.02297127486</v>
      </c>
      <c r="GK25" s="5">
        <f t="shared" si="106"/>
        <v>27</v>
      </c>
      <c r="GL25" s="6">
        <v>9.9699999999999997E-2</v>
      </c>
      <c r="GM25" s="7">
        <f t="shared" si="107"/>
        <v>12391821.639648117</v>
      </c>
      <c r="GN25" s="12">
        <f t="shared" si="108"/>
        <v>3878952.3916563499</v>
      </c>
      <c r="GO25" s="12">
        <f t="shared" si="109"/>
        <v>894933.61630781146</v>
      </c>
      <c r="GQ25" s="5">
        <f t="shared" si="110"/>
        <v>26</v>
      </c>
      <c r="GR25" s="6">
        <v>9.9699999999999997E-2</v>
      </c>
      <c r="GS25" s="7">
        <f t="shared" si="111"/>
        <v>10009548.981945172</v>
      </c>
      <c r="GT25" s="12">
        <f t="shared" si="112"/>
        <v>2183969.1883722912</v>
      </c>
      <c r="GU25" s="12">
        <f t="shared" si="113"/>
        <v>522253.50156728702</v>
      </c>
      <c r="GW25" s="5">
        <f t="shared" si="114"/>
        <v>25</v>
      </c>
      <c r="GX25" s="6">
        <v>9.9699999999999997E-2</v>
      </c>
      <c r="GY25" s="7">
        <f t="shared" si="115"/>
        <v>9033073.713514274</v>
      </c>
      <c r="GZ25" s="12">
        <f t="shared" si="116"/>
        <v>1869082.8578935016</v>
      </c>
      <c r="HA25" s="12">
        <f t="shared" si="117"/>
        <v>466615.35582755023</v>
      </c>
      <c r="HC25" s="5">
        <f t="shared" si="118"/>
        <v>24</v>
      </c>
      <c r="HD25" s="6">
        <v>9.9699999999999997E-2</v>
      </c>
      <c r="HE25" s="7">
        <f t="shared" si="119"/>
        <v>9844239.0077531319</v>
      </c>
      <c r="HF25" s="12">
        <f t="shared" si="120"/>
        <v>3466663.3175068703</v>
      </c>
      <c r="HG25" s="12">
        <f t="shared" si="121"/>
        <v>918933.19356072706</v>
      </c>
      <c r="HI25" s="5">
        <f t="shared" si="122"/>
        <v>23</v>
      </c>
      <c r="HJ25" s="6">
        <v>9.9699999999999997E-2</v>
      </c>
      <c r="HK25" s="7">
        <f t="shared" si="123"/>
        <v>9505831.4095723554</v>
      </c>
      <c r="HL25" s="12">
        <f t="shared" si="124"/>
        <v>3908509.0303689349</v>
      </c>
      <c r="HM25" s="12">
        <f t="shared" si="125"/>
        <v>1090874.1894017081</v>
      </c>
      <c r="HO25" s="5">
        <f t="shared" si="126"/>
        <v>22</v>
      </c>
      <c r="HP25" s="6">
        <v>9.9699999999999997E-2</v>
      </c>
      <c r="HQ25" s="7">
        <f t="shared" si="127"/>
        <v>8322387.8563932376</v>
      </c>
      <c r="HR25" s="12">
        <f t="shared" si="128"/>
        <v>3279010.9841849771</v>
      </c>
      <c r="HS25" s="12">
        <f t="shared" si="129"/>
        <v>945072.5908134823</v>
      </c>
      <c r="HU25" s="5">
        <f t="shared" si="130"/>
        <v>21</v>
      </c>
      <c r="HV25" s="6">
        <v>9.9699999999999997E-2</v>
      </c>
      <c r="HW25" s="7">
        <f t="shared" si="131"/>
        <v>7007736.4907319304</v>
      </c>
      <c r="HX25" s="12">
        <f t="shared" si="132"/>
        <v>2456204.4729367043</v>
      </c>
      <c r="HY25" s="12">
        <f t="shared" si="133"/>
        <v>733760.94352807582</v>
      </c>
      <c r="IA25" s="5">
        <f t="shared" si="134"/>
        <v>20</v>
      </c>
      <c r="IB25" s="6">
        <v>9.9699999999999997E-2</v>
      </c>
      <c r="IC25" s="7">
        <f t="shared" si="135"/>
        <v>8178009.6752619063</v>
      </c>
      <c r="ID25" s="12">
        <f t="shared" si="136"/>
        <v>4349233.0924944347</v>
      </c>
      <c r="IE25" s="12">
        <f t="shared" si="137"/>
        <v>1421278.1354154325</v>
      </c>
      <c r="IG25" s="5">
        <f t="shared" si="138"/>
        <v>19</v>
      </c>
      <c r="IH25" s="6">
        <v>9.9699999999999997E-2</v>
      </c>
      <c r="II25" s="7">
        <f t="shared" si="139"/>
        <v>11036450.303997172</v>
      </c>
      <c r="IJ25" s="12">
        <f t="shared" si="140"/>
        <v>7956192.9495657571</v>
      </c>
      <c r="IK25" s="12">
        <f t="shared" si="141"/>
        <v>2906855.9093434499</v>
      </c>
      <c r="IM25" s="5">
        <f t="shared" si="142"/>
        <v>18</v>
      </c>
      <c r="IN25" s="6">
        <v>9.9699999999999997E-2</v>
      </c>
      <c r="IO25" s="7">
        <f t="shared" si="143"/>
        <v>8055803.14160378</v>
      </c>
      <c r="IP25" s="12">
        <f t="shared" si="144"/>
        <v>5452571.208640283</v>
      </c>
      <c r="IQ25" s="12">
        <f t="shared" si="145"/>
        <v>2125967.4558232804</v>
      </c>
      <c r="IS25" s="5">
        <f t="shared" si="146"/>
        <v>17</v>
      </c>
      <c r="IT25" s="6">
        <v>9.9699999999999997E-2</v>
      </c>
      <c r="IU25" s="7">
        <f t="shared" si="147"/>
        <v>6505534.314466428</v>
      </c>
      <c r="IV25" s="12">
        <f t="shared" si="148"/>
        <v>4263720.7602020493</v>
      </c>
      <c r="IW25" s="12">
        <f t="shared" si="149"/>
        <v>1749142.1070955112</v>
      </c>
      <c r="IY25" s="5">
        <f t="shared" si="150"/>
        <v>16</v>
      </c>
      <c r="IZ25" s="6">
        <v>9.9699999999999997E-2</v>
      </c>
      <c r="JA25" s="7">
        <f t="shared" si="151"/>
        <v>6993694.1673472682</v>
      </c>
      <c r="JB25" s="12">
        <f t="shared" si="152"/>
        <v>5146979.0234347777</v>
      </c>
      <c r="JC25" s="12">
        <f t="shared" si="153"/>
        <v>2255863.8777326341</v>
      </c>
      <c r="JE25" s="5">
        <f t="shared" si="154"/>
        <v>15</v>
      </c>
      <c r="JF25" s="6">
        <v>9.9699999999999997E-2</v>
      </c>
      <c r="JG25" s="7">
        <f t="shared" si="155"/>
        <v>6566232.435778114</v>
      </c>
      <c r="JH25" s="12">
        <f t="shared" si="156"/>
        <v>5092639.6133517232</v>
      </c>
      <c r="JI25" s="12">
        <f t="shared" si="157"/>
        <v>2439181.5258900607</v>
      </c>
      <c r="JK25" s="5">
        <f t="shared" si="158"/>
        <v>14</v>
      </c>
      <c r="JL25" s="6">
        <v>9.9699999999999997E-2</v>
      </c>
      <c r="JM25" s="7">
        <f t="shared" si="159"/>
        <v>5540189.3653207161</v>
      </c>
      <c r="JN25" s="12">
        <f t="shared" si="160"/>
        <v>4413257.1167294057</v>
      </c>
      <c r="JO25" s="12">
        <f t="shared" si="161"/>
        <v>2407793.8547093114</v>
      </c>
      <c r="JQ25" s="5">
        <f t="shared" si="162"/>
        <v>13</v>
      </c>
      <c r="JR25" s="6">
        <v>9.9699999999999997E-2</v>
      </c>
      <c r="JS25" s="7">
        <f t="shared" si="163"/>
        <v>4205396.512312673</v>
      </c>
      <c r="JT25" s="12">
        <f t="shared" si="164"/>
        <v>3336519.5422536223</v>
      </c>
      <c r="JU25" s="12">
        <f t="shared" si="165"/>
        <v>2035604.4893132199</v>
      </c>
      <c r="JW25" s="5">
        <f t="shared" si="166"/>
        <v>12</v>
      </c>
      <c r="JX25" s="6">
        <v>9.9699999999999997E-2</v>
      </c>
      <c r="JY25" s="7">
        <f t="shared" si="167"/>
        <v>4412798.0192158157</v>
      </c>
      <c r="JZ25" s="12">
        <f t="shared" si="168"/>
        <v>3731832.6096934127</v>
      </c>
      <c r="KA25" s="12">
        <f t="shared" si="169"/>
        <v>2467824.7902811277</v>
      </c>
      <c r="KC25" s="5">
        <f t="shared" si="170"/>
        <v>11</v>
      </c>
      <c r="KD25" s="6">
        <v>9.9699999999999997E-2</v>
      </c>
      <c r="KE25" s="7">
        <f t="shared" si="171"/>
        <v>3664505.9119878896</v>
      </c>
      <c r="KF25" s="12">
        <f t="shared" si="172"/>
        <v>3111249.1991562699</v>
      </c>
      <c r="KG25" s="12">
        <f t="shared" si="173"/>
        <v>2133802.0454241456</v>
      </c>
      <c r="KI25" s="5">
        <f t="shared" si="174"/>
        <v>10</v>
      </c>
      <c r="KJ25" s="6">
        <v>9.9699999999999997E-2</v>
      </c>
      <c r="KK25" s="7">
        <f t="shared" si="175"/>
        <v>2995345.6857837914</v>
      </c>
      <c r="KL25" s="12">
        <f t="shared" si="176"/>
        <v>2553924.2462896123</v>
      </c>
      <c r="KM25" s="12">
        <f t="shared" si="177"/>
        <v>1824999.163372451</v>
      </c>
      <c r="KO25" s="5">
        <f t="shared" si="178"/>
        <v>9</v>
      </c>
      <c r="KP25" s="6">
        <v>9.9699999999999997E-2</v>
      </c>
      <c r="KQ25" s="7">
        <f t="shared" si="179"/>
        <v>2821804.696923024</v>
      </c>
      <c r="KR25" s="12">
        <f t="shared" si="180"/>
        <v>2476303.9413680821</v>
      </c>
      <c r="KS25" s="12">
        <f t="shared" si="181"/>
        <v>1832048.1473655868</v>
      </c>
      <c r="KU25" s="5">
        <f t="shared" si="182"/>
        <v>8</v>
      </c>
      <c r="KV25" s="6">
        <v>9.9699999999999997E-2</v>
      </c>
      <c r="KW25" s="7">
        <f t="shared" si="183"/>
        <v>2150110.2536749654</v>
      </c>
      <c r="KX25" s="12">
        <f t="shared" si="184"/>
        <v>1879218.3033536579</v>
      </c>
      <c r="KY25" s="12">
        <f t="shared" si="185"/>
        <v>1444336.0872900484</v>
      </c>
      <c r="LA25" s="5">
        <f t="shared" si="186"/>
        <v>7</v>
      </c>
      <c r="LB25" s="6">
        <v>9.9699999999999997E-2</v>
      </c>
      <c r="LC25" s="7">
        <f t="shared" si="187"/>
        <v>1814592.1627774199</v>
      </c>
      <c r="LD25" s="12">
        <f t="shared" si="188"/>
        <v>1607338.8007380553</v>
      </c>
      <c r="LE25" s="12">
        <f t="shared" si="189"/>
        <v>1253408.6580790447</v>
      </c>
      <c r="LG25" s="5">
        <f t="shared" si="190"/>
        <v>6</v>
      </c>
      <c r="LH25" s="6">
        <v>9.9699999999999997E-2</v>
      </c>
      <c r="LI25" s="7">
        <f t="shared" si="191"/>
        <v>1714953.3718716756</v>
      </c>
      <c r="LJ25" s="12">
        <f t="shared" si="192"/>
        <v>1566063.3136326314</v>
      </c>
      <c r="LK25" s="12">
        <f t="shared" si="193"/>
        <v>1270641.8330104873</v>
      </c>
      <c r="LM25" s="5">
        <f t="shared" si="194"/>
        <v>5</v>
      </c>
      <c r="LN25" s="6">
        <v>9.9699999999999997E-2</v>
      </c>
      <c r="LO25" s="7">
        <f t="shared" si="195"/>
        <v>1471557.724276365</v>
      </c>
      <c r="LP25" s="12">
        <f t="shared" si="196"/>
        <v>1373754.7386941293</v>
      </c>
      <c r="LQ25" s="12">
        <f t="shared" si="197"/>
        <v>1166631.8292837241</v>
      </c>
      <c r="LS25" s="5">
        <f t="shared" si="198"/>
        <v>4</v>
      </c>
      <c r="LT25" s="6">
        <v>9.9699999999999997E-2</v>
      </c>
      <c r="LU25" s="7">
        <f t="shared" si="199"/>
        <v>1119225.5280471288</v>
      </c>
      <c r="LV25" s="12">
        <f t="shared" si="200"/>
        <v>1063129.3915783167</v>
      </c>
      <c r="LW25" s="12">
        <f t="shared" si="201"/>
        <v>949808.44661344716</v>
      </c>
      <c r="LY25" s="5">
        <f t="shared" si="202"/>
        <v>3</v>
      </c>
      <c r="LZ25" s="6">
        <v>9.9699999999999997E-2</v>
      </c>
      <c r="MA25" s="7">
        <f t="shared" si="203"/>
        <v>1154554.9082392498</v>
      </c>
      <c r="MB25" s="12">
        <f t="shared" si="204"/>
        <v>1117487.126256204</v>
      </c>
      <c r="MC25" s="12">
        <f t="shared" si="205"/>
        <v>1054795.0013610453</v>
      </c>
      <c r="ME25" s="5">
        <f t="shared" si="206"/>
        <v>2</v>
      </c>
      <c r="MF25" s="6">
        <v>9.9699999999999997E-2</v>
      </c>
      <c r="MG25" s="7">
        <f t="shared" si="207"/>
        <v>886550.64749999996</v>
      </c>
      <c r="MH25" s="12">
        <f>(MH26)*(1+MF25)-(((VLOOKUP((ME$91+ME26),$A$138:$E$227,5,FALSE))/(VLOOKUP(ME$91,$A$138:$E$227,5,FALSE)))*(IF(ME25&lt;=$D$125,$B$125,$C$125)))</f>
        <v>863095.51158399705</v>
      </c>
      <c r="MI25" s="12">
        <f t="shared" si="209"/>
        <v>835858.97720722295</v>
      </c>
      <c r="MK25" s="5">
        <f t="shared" si="210"/>
        <v>1</v>
      </c>
      <c r="ML25" s="6">
        <v>9.9699999999999997E-2</v>
      </c>
      <c r="MM25" s="7">
        <f>(MM26+$B$124)*(1+ML25)</f>
        <v>824774.99999999988</v>
      </c>
      <c r="MN25" s="12">
        <f>($B$124)*(1+ML25)-$B$125</f>
        <v>813774.99999999988</v>
      </c>
      <c r="MO25" s="12">
        <f>MN25</f>
        <v>813774.99999999988</v>
      </c>
      <c r="MQ25" s="5"/>
      <c r="MR25" s="6"/>
      <c r="MS25" s="7"/>
      <c r="MW25" s="5"/>
      <c r="MX25" s="6"/>
      <c r="MY25" s="7"/>
      <c r="NC25" s="5"/>
      <c r="ND25" s="6"/>
      <c r="NE25" s="7"/>
      <c r="NI25" s="5"/>
      <c r="NJ25" s="6"/>
      <c r="NK25" s="7"/>
      <c r="NO25" s="5"/>
      <c r="NP25" s="6"/>
      <c r="NQ25" s="7"/>
      <c r="NU25" s="5"/>
      <c r="NV25" s="6"/>
      <c r="NW25" s="7"/>
      <c r="OA25" s="5"/>
      <c r="OB25" s="6"/>
      <c r="OC25" s="7"/>
      <c r="OG25" s="5"/>
      <c r="OH25" s="6"/>
      <c r="OI25" s="7"/>
      <c r="OM25" s="5"/>
      <c r="ON25" s="6"/>
      <c r="OO25" s="7"/>
      <c r="OS25" s="5"/>
      <c r="OT25" s="6"/>
      <c r="OU25" s="7"/>
      <c r="OY25" s="5"/>
      <c r="OZ25" s="6"/>
      <c r="PA25" s="7"/>
      <c r="PE25" s="5"/>
      <c r="PF25" s="6"/>
      <c r="PG25" s="7"/>
      <c r="PK25" s="5"/>
      <c r="PL25" s="6"/>
      <c r="PM25" s="7"/>
      <c r="PQ25" s="5"/>
      <c r="PR25" s="6"/>
      <c r="PS25" s="7"/>
      <c r="PW25" s="5"/>
      <c r="PX25" s="6"/>
      <c r="PY25" s="7"/>
      <c r="QC25" s="5"/>
      <c r="QD25" s="6"/>
      <c r="QE25" s="7"/>
      <c r="QI25" s="5"/>
      <c r="QJ25" s="6"/>
      <c r="QK25" s="7"/>
      <c r="QO25" s="5"/>
      <c r="QP25" s="6"/>
      <c r="QQ25" s="7"/>
    </row>
    <row r="26" spans="3:459">
      <c r="C26">
        <v>65</v>
      </c>
      <c r="D26" s="6">
        <v>7.4899999999999994E-2</v>
      </c>
      <c r="E26" s="12">
        <f t="shared" si="286"/>
        <v>72020310.624794468</v>
      </c>
      <c r="F26" s="12">
        <f t="shared" si="0"/>
        <v>9022095.393258106</v>
      </c>
      <c r="G26">
        <v>64</v>
      </c>
      <c r="H26" s="6">
        <v>7.4899999999999994E-2</v>
      </c>
      <c r="I26" s="12">
        <f t="shared" si="1"/>
        <v>-7295106.8748489963</v>
      </c>
      <c r="J26" s="12">
        <f t="shared" si="2"/>
        <v>-903304.32700881863</v>
      </c>
      <c r="K26">
        <v>63</v>
      </c>
      <c r="L26" s="6">
        <v>7.4899999999999994E-2</v>
      </c>
      <c r="M26" s="12">
        <f t="shared" si="3"/>
        <v>22805157.658733081</v>
      </c>
      <c r="N26" s="12">
        <f t="shared" si="4"/>
        <v>2823810.2531812871</v>
      </c>
      <c r="O26">
        <v>62</v>
      </c>
      <c r="P26" s="6">
        <v>7.4899999999999994E-2</v>
      </c>
      <c r="Q26" s="12">
        <f t="shared" si="5"/>
        <v>97687723.563626811</v>
      </c>
      <c r="R26" s="12">
        <f t="shared" si="6"/>
        <v>11247174.544979481</v>
      </c>
      <c r="S26">
        <v>61</v>
      </c>
      <c r="T26" s="6">
        <v>7.4899999999999994E-2</v>
      </c>
      <c r="U26" s="12">
        <f t="shared" si="7"/>
        <v>329641184.6129604</v>
      </c>
      <c r="V26" s="12">
        <f t="shared" si="8"/>
        <v>34133735.988163173</v>
      </c>
      <c r="W26">
        <v>60</v>
      </c>
      <c r="X26" s="6">
        <v>7.4899999999999994E-2</v>
      </c>
      <c r="Y26" s="12">
        <f t="shared" si="9"/>
        <v>373173095.35580134</v>
      </c>
      <c r="Z26" s="12">
        <f t="shared" si="10"/>
        <v>34858312.310570873</v>
      </c>
      <c r="AA26">
        <v>59</v>
      </c>
      <c r="AB26" s="6">
        <v>7.4899999999999994E-2</v>
      </c>
      <c r="AC26" s="12">
        <f t="shared" si="11"/>
        <v>193202914.64227641</v>
      </c>
      <c r="AD26" s="12">
        <f t="shared" si="12"/>
        <v>18466896.982462335</v>
      </c>
      <c r="AE26">
        <v>58</v>
      </c>
      <c r="AF26" s="6">
        <v>7.4899999999999994E-2</v>
      </c>
      <c r="AG26" s="12">
        <f t="shared" si="13"/>
        <v>216428711.61745006</v>
      </c>
      <c r="AH26" s="12">
        <f t="shared" si="14"/>
        <v>21313761.607511375</v>
      </c>
      <c r="AI26">
        <v>57</v>
      </c>
      <c r="AJ26" s="6">
        <v>7.4899999999999994E-2</v>
      </c>
      <c r="AK26" s="12">
        <f t="shared" si="15"/>
        <v>100907873.4310367</v>
      </c>
      <c r="AL26" s="12">
        <f t="shared" si="16"/>
        <v>10083480.473195558</v>
      </c>
      <c r="AM26">
        <v>56</v>
      </c>
      <c r="AN26" s="6">
        <v>7.4899999999999994E-2</v>
      </c>
      <c r="AO26" s="12">
        <f t="shared" si="17"/>
        <v>48011679.926344231</v>
      </c>
      <c r="AP26" s="12">
        <f t="shared" si="18"/>
        <v>4901989.0438917717</v>
      </c>
      <c r="AQ26">
        <v>55</v>
      </c>
      <c r="AR26" s="6">
        <v>7.4899999999999994E-2</v>
      </c>
      <c r="AS26" s="12">
        <f t="shared" si="19"/>
        <v>176064483.51850632</v>
      </c>
      <c r="AT26" s="12">
        <f t="shared" si="20"/>
        <v>18103661.59277907</v>
      </c>
      <c r="AU26">
        <v>54</v>
      </c>
      <c r="AV26" s="6">
        <v>7.4899999999999994E-2</v>
      </c>
      <c r="AW26" s="12">
        <f t="shared" si="21"/>
        <v>112301227.6194026</v>
      </c>
      <c r="AX26" s="12">
        <f t="shared" si="22"/>
        <v>11384628.43353828</v>
      </c>
      <c r="AY26">
        <v>53</v>
      </c>
      <c r="AZ26" s="6">
        <v>7.4899999999999994E-2</v>
      </c>
      <c r="BA26" s="12">
        <f t="shared" si="23"/>
        <v>124514870.20585187</v>
      </c>
      <c r="BB26" s="12">
        <f t="shared" si="24"/>
        <v>12532633.568872854</v>
      </c>
      <c r="BC26">
        <v>52</v>
      </c>
      <c r="BD26" s="6">
        <v>7.4899999999999994E-2</v>
      </c>
      <c r="BE26" s="12">
        <f t="shared" si="25"/>
        <v>166279326.18286479</v>
      </c>
      <c r="BF26" s="12">
        <f t="shared" si="26"/>
        <v>16977107.16276896</v>
      </c>
      <c r="BG26">
        <v>51</v>
      </c>
      <c r="BH26" s="6">
        <v>7.4899999999999994E-2</v>
      </c>
      <c r="BI26" s="12">
        <f t="shared" si="27"/>
        <v>227635992.637694</v>
      </c>
      <c r="BJ26" s="12">
        <f t="shared" si="28"/>
        <v>25878965.129701637</v>
      </c>
      <c r="BK26">
        <v>50</v>
      </c>
      <c r="BL26" s="6">
        <v>7.4899999999999994E-2</v>
      </c>
      <c r="BM26" s="12">
        <f t="shared" si="29"/>
        <v>190071233.36549875</v>
      </c>
      <c r="BN26" s="12">
        <f t="shared" si="30"/>
        <v>23259984.387233373</v>
      </c>
      <c r="BO26">
        <v>49</v>
      </c>
      <c r="BP26" s="6">
        <v>7.4899999999999994E-2</v>
      </c>
      <c r="BQ26" s="12">
        <f t="shared" si="31"/>
        <v>145410794.7180596</v>
      </c>
      <c r="BR26" s="12">
        <f t="shared" si="32"/>
        <v>18321128.371428218</v>
      </c>
      <c r="BS26">
        <v>48</v>
      </c>
      <c r="BT26" s="6">
        <v>7.4899999999999994E-2</v>
      </c>
      <c r="BU26" s="12">
        <f t="shared" si="33"/>
        <v>119346287.16034099</v>
      </c>
      <c r="BV26" s="12">
        <f t="shared" si="34"/>
        <v>15382794.434859304</v>
      </c>
      <c r="BW26">
        <v>47</v>
      </c>
      <c r="BX26" s="6">
        <v>7.4899999999999994E-2</v>
      </c>
      <c r="BY26" s="12">
        <f t="shared" si="35"/>
        <v>78229601.005181551</v>
      </c>
      <c r="BZ26" s="12">
        <f t="shared" si="36"/>
        <v>10309766.388807416</v>
      </c>
      <c r="CA26">
        <v>46</v>
      </c>
      <c r="CB26" s="6">
        <v>7.4899999999999994E-2</v>
      </c>
      <c r="CC26" s="12">
        <f t="shared" si="37"/>
        <v>103426314.78878373</v>
      </c>
      <c r="CD26" s="12">
        <f t="shared" si="38"/>
        <v>16101852.048941711</v>
      </c>
      <c r="CE26">
        <v>45</v>
      </c>
      <c r="CF26" s="6">
        <v>7.4899999999999994E-2</v>
      </c>
      <c r="CG26" s="12">
        <f t="shared" si="39"/>
        <v>103928799.91106459</v>
      </c>
      <c r="CH26" s="12">
        <f t="shared" si="40"/>
        <v>17835717.291037153</v>
      </c>
      <c r="CI26">
        <v>44</v>
      </c>
      <c r="CJ26" s="6">
        <v>7.4899999999999994E-2</v>
      </c>
      <c r="CK26" s="12">
        <f t="shared" si="284"/>
        <v>100393378.88319239</v>
      </c>
      <c r="CL26" s="12">
        <f t="shared" si="285"/>
        <v>17447075.258483835</v>
      </c>
      <c r="CM26" s="5">
        <v>43</v>
      </c>
      <c r="CN26" s="6">
        <v>7.4899999999999994E-2</v>
      </c>
      <c r="CO26" s="7">
        <f t="shared" si="41"/>
        <v>111630390.99500714</v>
      </c>
      <c r="CP26" s="12">
        <f t="shared" si="42"/>
        <v>82658490.537122637</v>
      </c>
      <c r="CQ26" s="12">
        <f t="shared" si="43"/>
        <v>14065709.830719637</v>
      </c>
      <c r="CR26" s="9"/>
      <c r="CS26" s="5">
        <v>42</v>
      </c>
      <c r="CT26" s="6">
        <v>7.4899999999999994E-2</v>
      </c>
      <c r="CU26" s="7">
        <f t="shared" si="44"/>
        <v>85337811.325592175</v>
      </c>
      <c r="CV26" s="12">
        <f t="shared" si="45"/>
        <v>60730694.528699346</v>
      </c>
      <c r="CW26" s="12">
        <f t="shared" si="46"/>
        <v>11169874.30144072</v>
      </c>
      <c r="CY26" s="5">
        <v>41</v>
      </c>
      <c r="CZ26" s="6">
        <v>7.4899999999999994E-2</v>
      </c>
      <c r="DA26" s="7">
        <f t="shared" si="47"/>
        <v>68998877.203745261</v>
      </c>
      <c r="DB26" s="12">
        <f t="shared" si="48"/>
        <v>47129044.343687706</v>
      </c>
      <c r="DC26" s="12">
        <f t="shared" si="49"/>
        <v>9043589.247702565</v>
      </c>
      <c r="DE26" s="5">
        <f t="shared" si="50"/>
        <v>40</v>
      </c>
      <c r="DF26" s="6">
        <v>7.4899999999999994E-2</v>
      </c>
      <c r="DG26" s="7">
        <f t="shared" si="51"/>
        <v>58399388.238464043</v>
      </c>
      <c r="DH26" s="12">
        <f t="shared" si="52"/>
        <v>38159286.721002124</v>
      </c>
      <c r="DI26" s="12">
        <f t="shared" si="53"/>
        <v>7350014.6761669563</v>
      </c>
      <c r="DK26" s="5">
        <f t="shared" si="54"/>
        <v>39</v>
      </c>
      <c r="DL26" s="6">
        <v>7.4899999999999994E-2</v>
      </c>
      <c r="DM26" s="7">
        <f t="shared" si="55"/>
        <v>59114675.81583567</v>
      </c>
      <c r="DN26" s="12">
        <f t="shared" si="56"/>
        <v>40747191.75961446</v>
      </c>
      <c r="DO26" s="12">
        <f t="shared" si="57"/>
        <v>7936998.2500624834</v>
      </c>
      <c r="DQ26" s="5">
        <f t="shared" si="58"/>
        <v>38</v>
      </c>
      <c r="DR26" s="6">
        <v>7.4899999999999994E-2</v>
      </c>
      <c r="DS26" s="7">
        <f t="shared" si="59"/>
        <v>38748476.544202738</v>
      </c>
      <c r="DT26" s="12">
        <f t="shared" si="60"/>
        <v>21389508.688220806</v>
      </c>
      <c r="DU26" s="12">
        <f t="shared" si="61"/>
        <v>4135408.2691925815</v>
      </c>
      <c r="DW26" s="5">
        <f t="shared" si="62"/>
        <v>37</v>
      </c>
      <c r="DX26" s="6">
        <v>7.4899999999999994E-2</v>
      </c>
      <c r="DY26" s="7">
        <f t="shared" si="63"/>
        <v>29222078.84178184</v>
      </c>
      <c r="DZ26" s="12">
        <f t="shared" si="64"/>
        <v>12871904.513462145</v>
      </c>
      <c r="EA26" s="12">
        <f t="shared" si="65"/>
        <v>2497951.0569209666</v>
      </c>
      <c r="EC26" s="5">
        <f t="shared" si="66"/>
        <v>36</v>
      </c>
      <c r="ED26" s="6">
        <v>7.4899999999999994E-2</v>
      </c>
      <c r="EE26" s="7">
        <f t="shared" si="67"/>
        <v>27198509.718709823</v>
      </c>
      <c r="EF26" s="12">
        <f t="shared" si="68"/>
        <v>12215120.714935206</v>
      </c>
      <c r="EG26" s="12">
        <f t="shared" si="69"/>
        <v>2441255.1175395488</v>
      </c>
      <c r="EI26" s="5">
        <f t="shared" si="70"/>
        <v>35</v>
      </c>
      <c r="EJ26" s="6">
        <v>7.4899999999999994E-2</v>
      </c>
      <c r="EK26" s="7">
        <f t="shared" si="71"/>
        <v>27198509.718709823</v>
      </c>
      <c r="EL26" s="12">
        <f t="shared" si="72"/>
        <v>16738054.938270068</v>
      </c>
      <c r="EM26" s="12">
        <f t="shared" si="73"/>
        <v>3466389.3644788126</v>
      </c>
      <c r="EO26" s="5">
        <f t="shared" si="74"/>
        <v>34</v>
      </c>
      <c r="EP26" s="6">
        <v>7.4899999999999994E-2</v>
      </c>
      <c r="EQ26" s="7">
        <f t="shared" si="75"/>
        <v>30375820.548034217</v>
      </c>
      <c r="ER26" s="12">
        <f t="shared" si="76"/>
        <v>8418031.7908444125</v>
      </c>
      <c r="ES26" s="12">
        <f t="shared" si="77"/>
        <v>1767725.7200180157</v>
      </c>
      <c r="EU26" s="5">
        <f t="shared" si="78"/>
        <v>33</v>
      </c>
      <c r="EV26" s="6">
        <v>7.4899999999999994E-2</v>
      </c>
      <c r="EW26" s="7">
        <f t="shared" si="79"/>
        <v>18860803.558947243</v>
      </c>
      <c r="EX26" s="12">
        <f t="shared" si="80"/>
        <v>6896355.4587197797</v>
      </c>
      <c r="EY26" s="12">
        <f t="shared" si="81"/>
        <v>1463165.9300542329</v>
      </c>
      <c r="FA26" s="5">
        <f t="shared" si="82"/>
        <v>32</v>
      </c>
      <c r="FB26" s="6">
        <v>7.4899999999999994E-2</v>
      </c>
      <c r="FC26" s="7">
        <f t="shared" si="83"/>
        <v>18796894.118942838</v>
      </c>
      <c r="FD26" s="12">
        <f t="shared" si="84"/>
        <v>7603789.9505342962</v>
      </c>
      <c r="FE26" s="12">
        <f t="shared" si="85"/>
        <v>1640788.8524686608</v>
      </c>
      <c r="FG26" s="5">
        <f t="shared" si="86"/>
        <v>31</v>
      </c>
      <c r="FH26" s="6">
        <v>7.4899999999999994E-2</v>
      </c>
      <c r="FI26" s="7">
        <f t="shared" si="87"/>
        <v>14842778.047175325</v>
      </c>
      <c r="FJ26" s="12">
        <f t="shared" si="88"/>
        <v>4207821.9074333003</v>
      </c>
      <c r="FK26" s="12">
        <f t="shared" si="89"/>
        <v>914081.51501085446</v>
      </c>
      <c r="FM26" s="5">
        <f t="shared" si="90"/>
        <v>30</v>
      </c>
      <c r="FN26" s="6">
        <v>7.4899999999999994E-2</v>
      </c>
      <c r="FO26" s="7">
        <f t="shared" si="91"/>
        <v>16276760.661448983</v>
      </c>
      <c r="FP26" s="12">
        <f t="shared" si="92"/>
        <v>6315934.5370515669</v>
      </c>
      <c r="FQ26" s="12">
        <f t="shared" si="93"/>
        <v>1390328.819162691</v>
      </c>
      <c r="FS26" s="5">
        <f t="shared" si="94"/>
        <v>29</v>
      </c>
      <c r="FT26" s="6">
        <v>7.4899999999999994E-2</v>
      </c>
      <c r="FU26" s="7">
        <f t="shared" si="95"/>
        <v>13275230.94482423</v>
      </c>
      <c r="FV26" s="12">
        <f t="shared" si="96"/>
        <v>3912646.5663247411</v>
      </c>
      <c r="FW26" s="12">
        <f t="shared" si="97"/>
        <v>875458.21071277699</v>
      </c>
      <c r="FY26" s="5">
        <f t="shared" si="98"/>
        <v>28</v>
      </c>
      <c r="FZ26" s="6">
        <v>7.4899999999999994E-2</v>
      </c>
      <c r="GA26" s="7">
        <f t="shared" si="99"/>
        <v>11402878.324020125</v>
      </c>
      <c r="GB26" s="12">
        <f t="shared" si="100"/>
        <v>2523385.8976880223</v>
      </c>
      <c r="GC26" s="12">
        <f t="shared" si="101"/>
        <v>570091.52793530992</v>
      </c>
      <c r="GE26" s="5">
        <f t="shared" si="102"/>
        <v>27</v>
      </c>
      <c r="GF26" s="6">
        <v>7.4899999999999994E-2</v>
      </c>
      <c r="GG26" s="7">
        <f t="shared" si="103"/>
        <v>10144909.540943168</v>
      </c>
      <c r="GH26" s="12">
        <f t="shared" si="104"/>
        <v>1832816.1904562823</v>
      </c>
      <c r="GI26" s="12">
        <f t="shared" si="105"/>
        <v>422038.77521006361</v>
      </c>
      <c r="GK26" s="5">
        <f t="shared" si="106"/>
        <v>26</v>
      </c>
      <c r="GL26" s="6">
        <v>7.4899999999999994E-2</v>
      </c>
      <c r="GM26" s="7">
        <f t="shared" si="107"/>
        <v>11268365.590295643</v>
      </c>
      <c r="GN26" s="12">
        <f t="shared" si="108"/>
        <v>3645524.0400046636</v>
      </c>
      <c r="GO26" s="12">
        <f t="shared" si="109"/>
        <v>868484.72785049549</v>
      </c>
      <c r="GQ26" s="5">
        <f t="shared" si="110"/>
        <v>25</v>
      </c>
      <c r="GR26" s="6">
        <v>7.4899999999999994E-2</v>
      </c>
      <c r="GS26" s="7">
        <f t="shared" si="111"/>
        <v>9102072.3669593278</v>
      </c>
      <c r="GT26" s="12">
        <f t="shared" si="112"/>
        <v>2100048.8622595589</v>
      </c>
      <c r="GU26" s="12">
        <f t="shared" si="113"/>
        <v>518549.35700978251</v>
      </c>
      <c r="GW26" s="5">
        <f t="shared" si="114"/>
        <v>24</v>
      </c>
      <c r="GX26" s="6">
        <v>7.4899999999999994E-2</v>
      </c>
      <c r="GY26" s="7">
        <f t="shared" si="115"/>
        <v>8214125.41012483</v>
      </c>
      <c r="GZ26" s="12">
        <f t="shared" si="116"/>
        <v>1808903.6984808079</v>
      </c>
      <c r="HA26" s="12">
        <f t="shared" si="117"/>
        <v>466306.81872495846</v>
      </c>
      <c r="HC26" s="5">
        <f t="shared" si="118"/>
        <v>23</v>
      </c>
      <c r="HD26" s="6">
        <v>7.4899999999999994E-2</v>
      </c>
      <c r="HE26" s="7">
        <f t="shared" si="119"/>
        <v>8951749.5751142427</v>
      </c>
      <c r="HF26" s="12">
        <f t="shared" si="120"/>
        <v>3255285.9149599653</v>
      </c>
      <c r="HG26" s="12">
        <f t="shared" si="121"/>
        <v>891019.60597745609</v>
      </c>
      <c r="HI26" s="5">
        <f t="shared" si="122"/>
        <v>22</v>
      </c>
      <c r="HJ26" s="6">
        <v>7.4899999999999994E-2</v>
      </c>
      <c r="HK26" s="7">
        <f t="shared" si="123"/>
        <v>8644022.3784417175</v>
      </c>
      <c r="HL26" s="12">
        <f t="shared" si="124"/>
        <v>3651901.852827921</v>
      </c>
      <c r="HM26" s="12">
        <f t="shared" si="125"/>
        <v>1052467.0075492486</v>
      </c>
      <c r="HO26" s="5">
        <f t="shared" si="126"/>
        <v>21</v>
      </c>
      <c r="HP26" s="6">
        <v>7.4899999999999994E-2</v>
      </c>
      <c r="HQ26" s="7">
        <f t="shared" si="127"/>
        <v>7567871.1070230408</v>
      </c>
      <c r="HR26" s="12">
        <f t="shared" si="128"/>
        <v>3076383.1730707041</v>
      </c>
      <c r="HS26" s="12">
        <f t="shared" si="129"/>
        <v>915563.71045044134</v>
      </c>
      <c r="HU26" s="5">
        <f t="shared" si="130"/>
        <v>20</v>
      </c>
      <c r="HV26" s="6">
        <v>7.4899999999999994E-2</v>
      </c>
      <c r="HW26" s="7">
        <f t="shared" si="131"/>
        <v>6372407.4663380291</v>
      </c>
      <c r="HX26" s="12">
        <f t="shared" si="132"/>
        <v>2324840.4184304555</v>
      </c>
      <c r="HY26" s="12">
        <f t="shared" si="133"/>
        <v>717148.45637318911</v>
      </c>
      <c r="IA26" s="5">
        <f t="shared" si="134"/>
        <v>19</v>
      </c>
      <c r="IB26" s="6">
        <v>7.4899999999999994E-2</v>
      </c>
      <c r="IC26" s="7">
        <f t="shared" si="135"/>
        <v>7436582.4090769365</v>
      </c>
      <c r="ID26" s="12">
        <f t="shared" si="136"/>
        <v>4038406.5359659283</v>
      </c>
      <c r="IE26" s="12">
        <f t="shared" si="137"/>
        <v>1362706.3329182642</v>
      </c>
      <c r="IG26" s="5">
        <f t="shared" si="138"/>
        <v>18</v>
      </c>
      <c r="IH26" s="6">
        <v>7.4899999999999994E-2</v>
      </c>
      <c r="II26" s="7">
        <f t="shared" si="139"/>
        <v>10035873.696460102</v>
      </c>
      <c r="IJ26" s="12">
        <f t="shared" si="140"/>
        <v>7309542.8516340433</v>
      </c>
      <c r="IK26" s="12">
        <f t="shared" si="141"/>
        <v>2757618.9903702657</v>
      </c>
      <c r="IM26" s="5">
        <f t="shared" si="142"/>
        <v>17</v>
      </c>
      <c r="IN26" s="6">
        <v>7.4899999999999994E-2</v>
      </c>
      <c r="IO26" s="7">
        <f t="shared" si="143"/>
        <v>7325455.2528905887</v>
      </c>
      <c r="IP26" s="12">
        <f t="shared" si="144"/>
        <v>5028201.9229639433</v>
      </c>
      <c r="IQ26" s="12">
        <f t="shared" si="145"/>
        <v>2024388.3194554329</v>
      </c>
      <c r="IS26" s="5">
        <f t="shared" si="146"/>
        <v>16</v>
      </c>
      <c r="IT26" s="6">
        <v>7.4899999999999994E-2</v>
      </c>
      <c r="IU26" s="7">
        <f t="shared" si="147"/>
        <v>5915735.4864657894</v>
      </c>
      <c r="IV26" s="12">
        <f t="shared" si="148"/>
        <v>3943665.5136221284</v>
      </c>
      <c r="IW26" s="12">
        <f t="shared" si="149"/>
        <v>1670560.6991085773</v>
      </c>
      <c r="IY26" s="5">
        <f t="shared" si="150"/>
        <v>15</v>
      </c>
      <c r="IZ26" s="6">
        <v>7.4899999999999994E-2</v>
      </c>
      <c r="JA26" s="7">
        <f t="shared" si="151"/>
        <v>6359638.2352889599</v>
      </c>
      <c r="JB26" s="12">
        <f t="shared" si="152"/>
        <v>4742590.7278664894</v>
      </c>
      <c r="JC26" s="12">
        <f t="shared" si="153"/>
        <v>2146357.136072814</v>
      </c>
      <c r="JE26" s="5">
        <f t="shared" si="154"/>
        <v>14</v>
      </c>
      <c r="JF26" s="6">
        <v>7.4899999999999994E-2</v>
      </c>
      <c r="JG26" s="7">
        <f t="shared" si="155"/>
        <v>5970930.6499755522</v>
      </c>
      <c r="JH26" s="12">
        <f t="shared" si="156"/>
        <v>4687892.1935707312</v>
      </c>
      <c r="JI26" s="12">
        <f t="shared" si="157"/>
        <v>2318486.8705349816</v>
      </c>
      <c r="JK26" s="5">
        <f t="shared" si="158"/>
        <v>13</v>
      </c>
      <c r="JL26" s="6">
        <v>7.4899999999999994E-2</v>
      </c>
      <c r="JM26" s="7">
        <f t="shared" si="159"/>
        <v>5037909.7620448451</v>
      </c>
      <c r="JN26" s="12">
        <f t="shared" si="160"/>
        <v>4063148.3707001628</v>
      </c>
      <c r="JO26" s="12">
        <f t="shared" si="161"/>
        <v>2289014.7953690998</v>
      </c>
      <c r="JQ26" s="5">
        <f t="shared" si="162"/>
        <v>12</v>
      </c>
      <c r="JR26" s="6">
        <v>7.4899999999999994E-2</v>
      </c>
      <c r="JS26" s="7">
        <f t="shared" si="163"/>
        <v>3824130.683197848</v>
      </c>
      <c r="JT26" s="12">
        <f t="shared" si="164"/>
        <v>3078741.4349792907</v>
      </c>
      <c r="JU26" s="12">
        <f t="shared" si="165"/>
        <v>1939540.2233395968</v>
      </c>
      <c r="JW26" s="5">
        <f t="shared" si="166"/>
        <v>11</v>
      </c>
      <c r="JX26" s="6">
        <v>7.4899999999999994E-2</v>
      </c>
      <c r="JY26" s="7">
        <f t="shared" si="167"/>
        <v>4012728.9435444362</v>
      </c>
      <c r="JZ26" s="12">
        <f t="shared" si="168"/>
        <v>3434753.5358297257</v>
      </c>
      <c r="KA26" s="12">
        <f t="shared" si="169"/>
        <v>2345382.0306208772</v>
      </c>
      <c r="KC26" s="5">
        <f t="shared" si="170"/>
        <v>10</v>
      </c>
      <c r="KD26" s="6">
        <v>7.4899999999999994E-2</v>
      </c>
      <c r="KE26" s="7">
        <f t="shared" si="171"/>
        <v>3332277.8139382466</v>
      </c>
      <c r="KF26" s="12">
        <f t="shared" si="172"/>
        <v>2868956.5612845449</v>
      </c>
      <c r="KG26" s="12">
        <f t="shared" si="173"/>
        <v>2031744.7624448116</v>
      </c>
      <c r="KI26" s="5">
        <f t="shared" si="174"/>
        <v>9</v>
      </c>
      <c r="KJ26" s="6">
        <v>7.4899999999999994E-2</v>
      </c>
      <c r="KK26" s="7">
        <f t="shared" si="175"/>
        <v>2723784.3828169424</v>
      </c>
      <c r="KL26" s="12">
        <f t="shared" si="176"/>
        <v>2360558.8632470425</v>
      </c>
      <c r="KM26" s="12">
        <f t="shared" si="177"/>
        <v>1741788.183670338</v>
      </c>
      <c r="KO26" s="5">
        <f t="shared" si="178"/>
        <v>8</v>
      </c>
      <c r="KP26" s="6">
        <v>7.4899999999999994E-2</v>
      </c>
      <c r="KQ26" s="7">
        <f t="shared" si="179"/>
        <v>2565976.8090597657</v>
      </c>
      <c r="KR26" s="12">
        <f t="shared" si="180"/>
        <v>2288673.0057299789</v>
      </c>
      <c r="KS26" s="12">
        <f t="shared" si="181"/>
        <v>1748406.9667234812</v>
      </c>
      <c r="KU26" s="5">
        <f t="shared" si="182"/>
        <v>7</v>
      </c>
      <c r="KV26" s="6">
        <v>7.4899999999999994E-2</v>
      </c>
      <c r="KW26" s="7">
        <f t="shared" si="183"/>
        <v>1955178.9157724523</v>
      </c>
      <c r="KX26" s="12">
        <f t="shared" si="184"/>
        <v>1744340.4110839199</v>
      </c>
      <c r="KY26" s="12">
        <f t="shared" si="185"/>
        <v>1384357.053257043</v>
      </c>
      <c r="LA26" s="5">
        <f t="shared" si="186"/>
        <v>6</v>
      </c>
      <c r="LB26" s="6">
        <v>7.4899999999999994E-2</v>
      </c>
      <c r="LC26" s="7">
        <f t="shared" si="187"/>
        <v>1650079.2605050651</v>
      </c>
      <c r="LD26" s="12">
        <f t="shared" si="188"/>
        <v>1496599.0940798747</v>
      </c>
      <c r="LE26" s="12">
        <f t="shared" si="189"/>
        <v>1205081.9642409999</v>
      </c>
      <c r="LG26" s="5">
        <f t="shared" si="190"/>
        <v>5</v>
      </c>
      <c r="LH26" s="6">
        <v>7.4899999999999994E-2</v>
      </c>
      <c r="LI26" s="7">
        <f t="shared" si="191"/>
        <v>1559473.8309281401</v>
      </c>
      <c r="LJ26" s="12">
        <f t="shared" si="192"/>
        <v>1457705.0548420604</v>
      </c>
      <c r="LK26" s="12">
        <f t="shared" si="193"/>
        <v>1221263.3949690543</v>
      </c>
      <c r="LM26" s="5">
        <f t="shared" si="194"/>
        <v>4</v>
      </c>
      <c r="LN26" s="6">
        <v>7.4899999999999994E-2</v>
      </c>
      <c r="LO26" s="7">
        <f t="shared" si="195"/>
        <v>1338144.6978961218</v>
      </c>
      <c r="LP26" s="12">
        <f t="shared" si="196"/>
        <v>1281332.104580876</v>
      </c>
      <c r="LQ26" s="12">
        <f t="shared" si="197"/>
        <v>1123601.1431190737</v>
      </c>
      <c r="LS26" s="5">
        <f t="shared" si="198"/>
        <v>3</v>
      </c>
      <c r="LT26" s="6">
        <v>7.4899999999999994E-2</v>
      </c>
      <c r="LU26" s="7">
        <f t="shared" si="199"/>
        <v>1017755.3224035</v>
      </c>
      <c r="LV26" s="12">
        <f t="shared" si="200"/>
        <v>977941.06889346859</v>
      </c>
      <c r="LW26" s="12">
        <f t="shared" si="201"/>
        <v>902170.10989882622</v>
      </c>
      <c r="LY26" s="5">
        <f t="shared" si="202"/>
        <v>2</v>
      </c>
      <c r="LZ26" s="6">
        <v>7.4899999999999994E-2</v>
      </c>
      <c r="MA26" s="7">
        <f t="shared" si="203"/>
        <v>1049881.7024999999</v>
      </c>
      <c r="MB26" s="12">
        <f>(MB27)*(1+LZ26)-(((VLOOKUP((LY$91+LY27),$A$138:$E$227,5,FALSE))/(VLOOKUP(LY$91,$A$138:$E$227,5,FALSE)))*(IF(LY26&lt;=$D$125,$B$125,$C$125)))</f>
        <v>1026771.7698105498</v>
      </c>
      <c r="MC26" s="12">
        <f t="shared" si="205"/>
        <v>1000749.313660391</v>
      </c>
      <c r="ME26" s="5">
        <f t="shared" si="206"/>
        <v>1</v>
      </c>
      <c r="MF26" s="6">
        <v>7.4899999999999994E-2</v>
      </c>
      <c r="MG26" s="7">
        <f>(MG27+$B$124)*(1+MF26)</f>
        <v>806175</v>
      </c>
      <c r="MH26" s="12">
        <f>($B$124)*(1+MF26)-$B$125</f>
        <v>795175</v>
      </c>
      <c r="MI26" s="12">
        <f>MH26</f>
        <v>795175</v>
      </c>
      <c r="MK26" s="5"/>
      <c r="ML26" s="6"/>
      <c r="MM26" s="7"/>
      <c r="MQ26" s="5"/>
      <c r="MR26" s="6"/>
      <c r="MS26" s="7"/>
      <c r="MW26" s="5"/>
      <c r="MX26" s="6"/>
      <c r="MY26" s="7"/>
      <c r="NC26" s="5"/>
      <c r="ND26" s="6"/>
      <c r="NE26" s="7"/>
      <c r="NI26" s="5"/>
      <c r="NJ26" s="6"/>
      <c r="NK26" s="7"/>
      <c r="NO26" s="5"/>
      <c r="NP26" s="6"/>
      <c r="NQ26" s="7"/>
      <c r="NU26" s="5"/>
      <c r="NV26" s="6"/>
      <c r="NW26" s="7"/>
      <c r="OA26" s="5"/>
      <c r="OB26" s="6"/>
      <c r="OC26" s="7"/>
      <c r="OG26" s="5"/>
      <c r="OH26" s="6"/>
      <c r="OI26" s="7"/>
      <c r="OM26" s="5"/>
      <c r="ON26" s="6"/>
      <c r="OO26" s="7"/>
      <c r="OS26" s="5"/>
      <c r="OT26" s="6"/>
      <c r="OU26" s="7"/>
      <c r="OY26" s="5"/>
      <c r="OZ26" s="6"/>
      <c r="PA26" s="7"/>
      <c r="PE26" s="5"/>
      <c r="PF26" s="6"/>
      <c r="PG26" s="7"/>
      <c r="PK26" s="5"/>
      <c r="PL26" s="6"/>
      <c r="PM26" s="7"/>
      <c r="PQ26" s="5"/>
      <c r="PR26" s="6"/>
      <c r="PS26" s="7"/>
      <c r="PW26" s="5"/>
      <c r="PX26" s="6"/>
      <c r="PY26" s="7"/>
      <c r="QC26" s="5"/>
      <c r="QD26" s="6"/>
      <c r="QE26" s="7"/>
      <c r="QI26" s="5"/>
      <c r="QJ26" s="6"/>
      <c r="QK26" s="7"/>
      <c r="QO26" s="5"/>
      <c r="QP26" s="6"/>
      <c r="QQ26" s="7"/>
    </row>
    <row r="27" spans="3:459">
      <c r="C27">
        <v>64</v>
      </c>
      <c r="D27" s="6">
        <v>0.30230000000000001</v>
      </c>
      <c r="E27" s="12">
        <f t="shared" si="286"/>
        <v>67224663.125482008</v>
      </c>
      <c r="F27" s="12">
        <f t="shared" si="0"/>
        <v>8640317.02875809</v>
      </c>
      <c r="G27">
        <v>63</v>
      </c>
      <c r="H27" s="6">
        <v>0.30230000000000001</v>
      </c>
      <c r="I27" s="12">
        <f t="shared" si="1"/>
        <v>-6561378.8939386094</v>
      </c>
      <c r="J27" s="12">
        <f t="shared" si="2"/>
        <v>-833577.8535390062</v>
      </c>
      <c r="K27">
        <v>62</v>
      </c>
      <c r="L27" s="6">
        <v>0.30230000000000001</v>
      </c>
      <c r="M27" s="12">
        <f t="shared" si="3"/>
        <v>21441472.10018371</v>
      </c>
      <c r="N27" s="12">
        <f t="shared" si="4"/>
        <v>2723990.8834557319</v>
      </c>
      <c r="O27">
        <v>61</v>
      </c>
      <c r="P27" s="6">
        <v>0.30230000000000001</v>
      </c>
      <c r="Q27" s="12">
        <f t="shared" si="5"/>
        <v>91123164.574716404</v>
      </c>
      <c r="R27" s="12">
        <f t="shared" si="6"/>
        <v>10764177.687503647</v>
      </c>
      <c r="S27">
        <v>60</v>
      </c>
      <c r="T27" s="6">
        <v>0.30230000000000001</v>
      </c>
      <c r="U27" s="12">
        <f t="shared" si="7"/>
        <v>306941022.32084912</v>
      </c>
      <c r="V27" s="12">
        <f t="shared" si="8"/>
        <v>32609633.129183825</v>
      </c>
      <c r="W27">
        <v>59</v>
      </c>
      <c r="X27" s="6">
        <v>0.30230000000000001</v>
      </c>
      <c r="Y27" s="12">
        <f t="shared" si="9"/>
        <v>347468841.88901204</v>
      </c>
      <c r="Z27" s="12">
        <f t="shared" si="10"/>
        <v>33301248.59114603</v>
      </c>
      <c r="AA27">
        <v>58</v>
      </c>
      <c r="AB27" s="6">
        <v>0.30230000000000001</v>
      </c>
      <c r="AC27" s="12">
        <f t="shared" si="11"/>
        <v>180032354.89686486</v>
      </c>
      <c r="AD27" s="12">
        <f t="shared" si="12"/>
        <v>17655476.111728203</v>
      </c>
      <c r="AE27">
        <v>57</v>
      </c>
      <c r="AF27" s="6">
        <v>0.30230000000000001</v>
      </c>
      <c r="AG27" s="12">
        <f t="shared" si="13"/>
        <v>201631169.38356242</v>
      </c>
      <c r="AH27" s="12">
        <f t="shared" si="14"/>
        <v>20372837.322559055</v>
      </c>
      <c r="AI27">
        <v>56</v>
      </c>
      <c r="AJ27" s="6">
        <v>0.30230000000000001</v>
      </c>
      <c r="AK27" s="12">
        <f t="shared" si="15"/>
        <v>94155819.911006644</v>
      </c>
      <c r="AL27" s="12">
        <f t="shared" si="16"/>
        <v>9653419.8720051404</v>
      </c>
      <c r="AM27">
        <v>55</v>
      </c>
      <c r="AN27" s="6">
        <v>0.30230000000000001</v>
      </c>
      <c r="AO27" s="12">
        <f t="shared" si="17"/>
        <v>44939538.295263074</v>
      </c>
      <c r="AP27" s="12">
        <f t="shared" si="18"/>
        <v>4707633.6550015556</v>
      </c>
      <c r="AQ27">
        <v>54</v>
      </c>
      <c r="AR27" s="6">
        <v>0.30230000000000001</v>
      </c>
      <c r="AS27" s="12">
        <f t="shared" si="19"/>
        <v>164067582.1768412</v>
      </c>
      <c r="AT27" s="12">
        <f t="shared" si="20"/>
        <v>17308764.241538968</v>
      </c>
      <c r="AU27">
        <v>53</v>
      </c>
      <c r="AV27" s="6">
        <v>0.30230000000000001</v>
      </c>
      <c r="AW27" s="12">
        <f t="shared" si="21"/>
        <v>104751284.94821022</v>
      </c>
      <c r="AX27" s="12">
        <f t="shared" si="22"/>
        <v>10895378.820764808</v>
      </c>
      <c r="AY27">
        <v>52</v>
      </c>
      <c r="AZ27" s="6">
        <v>0.30230000000000001</v>
      </c>
      <c r="BA27" s="12">
        <f t="shared" si="23"/>
        <v>116115850.55336191</v>
      </c>
      <c r="BB27" s="12">
        <f t="shared" si="24"/>
        <v>11991161.387011372</v>
      </c>
      <c r="BC27">
        <v>51</v>
      </c>
      <c r="BD27" s="6">
        <v>0.30230000000000001</v>
      </c>
      <c r="BE27" s="12">
        <f t="shared" si="25"/>
        <v>154966188.45483193</v>
      </c>
      <c r="BF27" s="12">
        <f t="shared" si="26"/>
        <v>16233456.591479423</v>
      </c>
      <c r="BG27">
        <v>50</v>
      </c>
      <c r="BH27" s="6">
        <v>0.30230000000000001</v>
      </c>
      <c r="BI27" s="12">
        <f t="shared" si="27"/>
        <v>212019609.25482601</v>
      </c>
      <c r="BJ27" s="12">
        <f t="shared" si="28"/>
        <v>24730370.470288027</v>
      </c>
      <c r="BK27">
        <v>49</v>
      </c>
      <c r="BL27" s="6">
        <v>0.30230000000000001</v>
      </c>
      <c r="BM27" s="12">
        <f t="shared" si="29"/>
        <v>177054964.456687</v>
      </c>
      <c r="BN27" s="12">
        <f t="shared" si="30"/>
        <v>22230526.740847029</v>
      </c>
      <c r="BO27">
        <v>48</v>
      </c>
      <c r="BP27" s="6">
        <v>0.30230000000000001</v>
      </c>
      <c r="BQ27" s="12">
        <f t="shared" si="31"/>
        <v>135499951.7781519</v>
      </c>
      <c r="BR27" s="12">
        <f t="shared" si="32"/>
        <v>17516338.491380703</v>
      </c>
      <c r="BS27">
        <v>47</v>
      </c>
      <c r="BT27" s="6">
        <v>0.30230000000000001</v>
      </c>
      <c r="BU27" s="12">
        <f t="shared" si="33"/>
        <v>111246664.77749535</v>
      </c>
      <c r="BV27" s="12">
        <f t="shared" si="34"/>
        <v>14711668.893309193</v>
      </c>
      <c r="BW27">
        <v>46</v>
      </c>
      <c r="BX27" s="6">
        <v>0.30230000000000001</v>
      </c>
      <c r="BY27" s="12">
        <f t="shared" si="35"/>
        <v>72990267.343770504</v>
      </c>
      <c r="BZ27" s="12">
        <f t="shared" si="36"/>
        <v>9869412.0776866507</v>
      </c>
      <c r="CA27">
        <v>45</v>
      </c>
      <c r="CB27" s="6">
        <v>0.30230000000000001</v>
      </c>
      <c r="CC27" s="12">
        <f t="shared" si="37"/>
        <v>96398746.360779911</v>
      </c>
      <c r="CD27" s="12">
        <f t="shared" si="38"/>
        <v>15398016.692100804</v>
      </c>
      <c r="CE27">
        <v>44</v>
      </c>
      <c r="CF27" s="6">
        <v>0.30230000000000001</v>
      </c>
      <c r="CG27" s="12">
        <f t="shared" si="39"/>
        <v>96849576.739833355</v>
      </c>
      <c r="CH27" s="12">
        <f t="shared" si="40"/>
        <v>17053008.683016721</v>
      </c>
      <c r="CI27">
        <v>43</v>
      </c>
      <c r="CJ27" s="6">
        <v>0.30230000000000001</v>
      </c>
      <c r="CK27" s="12">
        <f t="shared" si="284"/>
        <v>93558474.168008551</v>
      </c>
      <c r="CL27" s="12">
        <f t="shared" si="285"/>
        <v>16682045.914057989</v>
      </c>
      <c r="CM27" s="5">
        <v>42</v>
      </c>
      <c r="CN27" s="6">
        <v>0.30230000000000001</v>
      </c>
      <c r="CO27" s="7">
        <f t="shared" si="41"/>
        <v>103851884.82185054</v>
      </c>
      <c r="CP27" s="12">
        <f t="shared" si="42"/>
        <v>77062785.756315067</v>
      </c>
      <c r="CQ27" s="12">
        <f t="shared" si="43"/>
        <v>13454498.256117417</v>
      </c>
      <c r="CR27" s="9"/>
      <c r="CS27" s="5">
        <v>41</v>
      </c>
      <c r="CT27" s="6">
        <v>0.30230000000000001</v>
      </c>
      <c r="CU27" s="7">
        <f t="shared" si="44"/>
        <v>79391395.781553805</v>
      </c>
      <c r="CV27" s="12">
        <f t="shared" si="45"/>
        <v>56650669.611052021</v>
      </c>
      <c r="CW27" s="12">
        <f t="shared" si="46"/>
        <v>10690393.81961903</v>
      </c>
      <c r="CY27" s="5">
        <v>40</v>
      </c>
      <c r="CZ27" s="6">
        <v>0.30230000000000001</v>
      </c>
      <c r="DA27" s="7">
        <f t="shared" si="47"/>
        <v>64190973.30332613</v>
      </c>
      <c r="DB27" s="12">
        <f t="shared" si="48"/>
        <v>43990495.828755438</v>
      </c>
      <c r="DC27" s="12">
        <f t="shared" si="49"/>
        <v>8660833.1312185675</v>
      </c>
      <c r="DE27" s="5">
        <f t="shared" si="50"/>
        <v>39</v>
      </c>
      <c r="DF27" s="6">
        <v>0.30230000000000001</v>
      </c>
      <c r="DG27" s="7">
        <f t="shared" si="51"/>
        <v>54330066.274503715</v>
      </c>
      <c r="DH27" s="12">
        <f t="shared" si="52"/>
        <v>35645212.206439085</v>
      </c>
      <c r="DI27" s="12">
        <f t="shared" si="53"/>
        <v>7044298.9947346197</v>
      </c>
      <c r="DK27" s="5">
        <f t="shared" si="54"/>
        <v>38</v>
      </c>
      <c r="DL27" s="6">
        <v>0.30230000000000001</v>
      </c>
      <c r="DM27" s="7">
        <f t="shared" si="55"/>
        <v>54995511.969332658</v>
      </c>
      <c r="DN27" s="12">
        <f t="shared" si="56"/>
        <v>38051173.718023017</v>
      </c>
      <c r="DO27" s="12">
        <f t="shared" si="57"/>
        <v>7604580.7801992511</v>
      </c>
      <c r="DQ27" s="5">
        <f t="shared" si="58"/>
        <v>37</v>
      </c>
      <c r="DR27" s="6">
        <v>0.30230000000000001</v>
      </c>
      <c r="DS27" s="7">
        <f t="shared" si="59"/>
        <v>36048447.803705215</v>
      </c>
      <c r="DT27" s="12">
        <f t="shared" si="60"/>
        <v>20043424.716296077</v>
      </c>
      <c r="DU27" s="12">
        <f t="shared" si="61"/>
        <v>3975924.516531243</v>
      </c>
      <c r="DW27" s="5">
        <f t="shared" si="62"/>
        <v>36</v>
      </c>
      <c r="DX27" s="6">
        <v>0.30230000000000001</v>
      </c>
      <c r="DY27" s="7">
        <f t="shared" si="63"/>
        <v>27185858.072175868</v>
      </c>
      <c r="DZ27" s="12">
        <f t="shared" si="64"/>
        <v>12118796.22820816</v>
      </c>
      <c r="EA27" s="12">
        <f t="shared" si="65"/>
        <v>2412954.9696580884</v>
      </c>
      <c r="EC27" s="5">
        <f t="shared" si="66"/>
        <v>35</v>
      </c>
      <c r="ED27" s="6">
        <v>0.30230000000000001</v>
      </c>
      <c r="EE27" s="7">
        <f t="shared" si="67"/>
        <v>25303293.067922432</v>
      </c>
      <c r="EF27" s="12">
        <f t="shared" si="68"/>
        <v>11503609.089764053</v>
      </c>
      <c r="EG27" s="12">
        <f t="shared" si="69"/>
        <v>2358838.1194464182</v>
      </c>
      <c r="EI27" s="5">
        <f t="shared" si="70"/>
        <v>34</v>
      </c>
      <c r="EJ27" s="6">
        <v>0.30230000000000001</v>
      </c>
      <c r="EK27" s="7">
        <f t="shared" si="71"/>
        <v>25303293.067922432</v>
      </c>
      <c r="EL27" s="12">
        <f t="shared" si="72"/>
        <v>15706498.35159569</v>
      </c>
      <c r="EM27" s="12">
        <f t="shared" si="73"/>
        <v>3337339.1742617888</v>
      </c>
      <c r="EO27" s="5">
        <f t="shared" si="74"/>
        <v>33</v>
      </c>
      <c r="EP27" s="6">
        <v>0.30230000000000001</v>
      </c>
      <c r="EQ27" s="7">
        <f t="shared" si="75"/>
        <v>28259206.017335769</v>
      </c>
      <c r="ER27" s="12">
        <f t="shared" si="76"/>
        <v>7964363.0661549252</v>
      </c>
      <c r="ES27" s="12">
        <f t="shared" si="77"/>
        <v>1715947.4659620568</v>
      </c>
      <c r="EU27" s="5">
        <f t="shared" si="78"/>
        <v>32</v>
      </c>
      <c r="EV27" s="6">
        <v>0.30230000000000001</v>
      </c>
      <c r="EW27" s="7">
        <f t="shared" si="79"/>
        <v>17546565.781884123</v>
      </c>
      <c r="EX27" s="12">
        <f t="shared" si="80"/>
        <v>6547357.6854832293</v>
      </c>
      <c r="EY27" s="12">
        <f t="shared" si="81"/>
        <v>1425242.051891966</v>
      </c>
      <c r="FA27" s="5">
        <f t="shared" si="82"/>
        <v>31</v>
      </c>
      <c r="FB27" s="6">
        <v>0.30230000000000001</v>
      </c>
      <c r="FC27" s="7">
        <f t="shared" si="83"/>
        <v>17487109.609212801</v>
      </c>
      <c r="FD27" s="12">
        <f t="shared" si="84"/>
        <v>7203290.3490295662</v>
      </c>
      <c r="FE27" s="12">
        <f t="shared" si="85"/>
        <v>1594784.9361150155</v>
      </c>
      <c r="FG27" s="5">
        <f t="shared" si="86"/>
        <v>30</v>
      </c>
      <c r="FH27" s="6">
        <v>0.30230000000000001</v>
      </c>
      <c r="FI27" s="7">
        <f t="shared" si="87"/>
        <v>13808519.90620088</v>
      </c>
      <c r="FJ27" s="12">
        <f t="shared" si="88"/>
        <v>4043094.1552082058</v>
      </c>
      <c r="FK27" s="12">
        <f t="shared" si="89"/>
        <v>901135.39863481559</v>
      </c>
      <c r="FM27" s="5">
        <f t="shared" si="90"/>
        <v>29</v>
      </c>
      <c r="FN27" s="6">
        <v>0.30230000000000001</v>
      </c>
      <c r="FO27" s="7">
        <f t="shared" si="91"/>
        <v>15142581.320540501</v>
      </c>
      <c r="FP27" s="12">
        <f t="shared" si="92"/>
        <v>6002621.1106041577</v>
      </c>
      <c r="FQ27" s="12">
        <f t="shared" si="93"/>
        <v>1355718.2894678039</v>
      </c>
      <c r="FS27" s="5">
        <f t="shared" si="94"/>
        <v>28</v>
      </c>
      <c r="FT27" s="6">
        <v>0.30230000000000001</v>
      </c>
      <c r="FU27" s="7">
        <f t="shared" si="95"/>
        <v>12350200.897594409</v>
      </c>
      <c r="FV27" s="12">
        <f t="shared" si="96"/>
        <v>3764744.8471742989</v>
      </c>
      <c r="FW27" s="12">
        <f t="shared" si="97"/>
        <v>864269.06224135088</v>
      </c>
      <c r="FY27" s="5">
        <f t="shared" si="98"/>
        <v>27</v>
      </c>
      <c r="FZ27" s="6">
        <v>0.30230000000000001</v>
      </c>
      <c r="GA27" s="7">
        <f t="shared" si="99"/>
        <v>10608315.493553005</v>
      </c>
      <c r="GB27" s="12">
        <f t="shared" si="100"/>
        <v>2471089.7378607164</v>
      </c>
      <c r="GC27" s="12">
        <f t="shared" si="101"/>
        <v>572793.46078197891</v>
      </c>
      <c r="GE27" s="5">
        <f t="shared" si="102"/>
        <v>26</v>
      </c>
      <c r="GF27" s="6">
        <v>0.30230000000000001</v>
      </c>
      <c r="GG27" s="7">
        <f t="shared" si="103"/>
        <v>9438003.1081432402</v>
      </c>
      <c r="GH27" s="12">
        <f t="shared" si="104"/>
        <v>1826308.6885516858</v>
      </c>
      <c r="GI27" s="12">
        <f t="shared" si="105"/>
        <v>431475.60398175049</v>
      </c>
      <c r="GK27" s="5">
        <f t="shared" si="106"/>
        <v>25</v>
      </c>
      <c r="GL27" s="6">
        <v>0.30230000000000001</v>
      </c>
      <c r="GM27" s="7">
        <f t="shared" si="107"/>
        <v>10483175.728249738</v>
      </c>
      <c r="GN27" s="12">
        <f t="shared" si="108"/>
        <v>3508652.9832322975</v>
      </c>
      <c r="GO27" s="12">
        <f t="shared" si="109"/>
        <v>857612.8019936299</v>
      </c>
      <c r="GQ27" s="5">
        <f t="shared" si="110"/>
        <v>24</v>
      </c>
      <c r="GR27" s="6">
        <v>0.30230000000000001</v>
      </c>
      <c r="GS27" s="7">
        <f t="shared" si="111"/>
        <v>8467831.7675684504</v>
      </c>
      <c r="GT27" s="12">
        <f t="shared" si="112"/>
        <v>2066745.2446112004</v>
      </c>
      <c r="GU27" s="12">
        <f t="shared" si="113"/>
        <v>523595.93492750329</v>
      </c>
      <c r="GW27" s="5">
        <f t="shared" si="114"/>
        <v>23</v>
      </c>
      <c r="GX27" s="6">
        <v>0.30230000000000001</v>
      </c>
      <c r="GY27" s="7">
        <f t="shared" si="115"/>
        <v>7641757.7543258257</v>
      </c>
      <c r="GZ27" s="12">
        <f t="shared" si="116"/>
        <v>1791124.8515910225</v>
      </c>
      <c r="HA27" s="12">
        <f t="shared" si="117"/>
        <v>473729.9013123358</v>
      </c>
      <c r="HC27" s="5">
        <f t="shared" si="118"/>
        <v>22</v>
      </c>
      <c r="HD27" s="6">
        <v>0.30230000000000001</v>
      </c>
      <c r="HE27" s="7">
        <f t="shared" si="119"/>
        <v>8327983.6032321546</v>
      </c>
      <c r="HF27" s="12">
        <f t="shared" si="120"/>
        <v>3130420.5875552515</v>
      </c>
      <c r="HG27" s="12">
        <f t="shared" si="121"/>
        <v>879122.57213661599</v>
      </c>
      <c r="HI27" s="5">
        <f t="shared" si="122"/>
        <v>21</v>
      </c>
      <c r="HJ27" s="6">
        <v>0.30230000000000001</v>
      </c>
      <c r="HK27" s="7">
        <f t="shared" si="123"/>
        <v>8041699.1147471555</v>
      </c>
      <c r="HL27" s="12">
        <f t="shared" si="124"/>
        <v>3494276.0537862647</v>
      </c>
      <c r="HM27" s="12">
        <f t="shared" si="125"/>
        <v>1033225.7573602773</v>
      </c>
      <c r="HO27" s="5">
        <f t="shared" si="126"/>
        <v>20</v>
      </c>
      <c r="HP27" s="6">
        <v>0.30230000000000001</v>
      </c>
      <c r="HQ27" s="7">
        <f t="shared" si="127"/>
        <v>7040535.0330477636</v>
      </c>
      <c r="HR27" s="12">
        <f t="shared" si="128"/>
        <v>2955796.9046225077</v>
      </c>
      <c r="HS27" s="12">
        <f t="shared" si="129"/>
        <v>902550.16924208822</v>
      </c>
      <c r="HU27" s="5">
        <f t="shared" si="130"/>
        <v>19</v>
      </c>
      <c r="HV27" s="6">
        <v>0.30230000000000001</v>
      </c>
      <c r="HW27" s="7">
        <f t="shared" si="131"/>
        <v>5928372.3754191361</v>
      </c>
      <c r="HX27" s="12">
        <f t="shared" si="132"/>
        <v>2253320.2526348648</v>
      </c>
      <c r="HY27" s="12">
        <f t="shared" si="133"/>
        <v>713160.79318161402</v>
      </c>
      <c r="IA27" s="5">
        <f t="shared" si="134"/>
        <v>18</v>
      </c>
      <c r="IB27" s="6">
        <v>0.30230000000000001</v>
      </c>
      <c r="IC27" s="7">
        <f t="shared" si="135"/>
        <v>6918394.6498064352</v>
      </c>
      <c r="ID27" s="12">
        <f t="shared" si="136"/>
        <v>3839717.2903200947</v>
      </c>
      <c r="IE27" s="12">
        <f t="shared" si="137"/>
        <v>1329352.345682886</v>
      </c>
      <c r="IG27" s="5">
        <f t="shared" si="138"/>
        <v>17</v>
      </c>
      <c r="IH27" s="6">
        <v>0.30230000000000001</v>
      </c>
      <c r="II27" s="7">
        <f t="shared" si="139"/>
        <v>9336564.9794958625</v>
      </c>
      <c r="IJ27" s="12">
        <f t="shared" si="140"/>
        <v>6874186.4407711476</v>
      </c>
      <c r="IK27" s="12">
        <f t="shared" si="141"/>
        <v>2660810.6505510905</v>
      </c>
      <c r="IM27" s="5">
        <f t="shared" si="142"/>
        <v>16</v>
      </c>
      <c r="IN27" s="6">
        <v>0.30230000000000001</v>
      </c>
      <c r="IO27" s="7">
        <f t="shared" si="143"/>
        <v>6815010.9339385889</v>
      </c>
      <c r="IP27" s="12">
        <f t="shared" si="144"/>
        <v>4747154.4436255945</v>
      </c>
      <c r="IQ27" s="12">
        <f t="shared" si="145"/>
        <v>1960934.525004332</v>
      </c>
      <c r="IS27" s="5">
        <f t="shared" si="146"/>
        <v>15</v>
      </c>
      <c r="IT27" s="6">
        <v>0.30230000000000001</v>
      </c>
      <c r="IU27" s="7">
        <f t="shared" si="147"/>
        <v>5503521.7103598379</v>
      </c>
      <c r="IV27" s="12">
        <f t="shared" si="148"/>
        <v>3734753.0248791901</v>
      </c>
      <c r="IW27" s="12">
        <f t="shared" si="149"/>
        <v>1623202.466236498</v>
      </c>
      <c r="IY27" s="5">
        <f t="shared" si="150"/>
        <v>14</v>
      </c>
      <c r="IZ27" s="6">
        <v>0.30230000000000001</v>
      </c>
      <c r="JA27" s="7">
        <f t="shared" si="151"/>
        <v>5916492.9158888832</v>
      </c>
      <c r="JB27" s="12">
        <f t="shared" si="152"/>
        <v>4473791.7274783608</v>
      </c>
      <c r="JC27" s="12">
        <f t="shared" si="153"/>
        <v>2077354.9997577828</v>
      </c>
      <c r="JE27" s="5">
        <f t="shared" si="154"/>
        <v>13</v>
      </c>
      <c r="JF27" s="6">
        <v>0.30230000000000001</v>
      </c>
      <c r="JG27" s="7">
        <f t="shared" si="155"/>
        <v>5554870.8251702972</v>
      </c>
      <c r="JH27" s="12">
        <f t="shared" si="156"/>
        <v>4417667.7379758433</v>
      </c>
      <c r="JI27" s="12">
        <f t="shared" si="157"/>
        <v>2241654.5802656026</v>
      </c>
      <c r="JK27" s="5">
        <f t="shared" si="158"/>
        <v>12</v>
      </c>
      <c r="JL27" s="6">
        <v>0.30230000000000001</v>
      </c>
      <c r="JM27" s="7">
        <f t="shared" si="159"/>
        <v>4686863.6729415255</v>
      </c>
      <c r="JN27" s="12">
        <f t="shared" si="160"/>
        <v>3829565.8188861557</v>
      </c>
      <c r="JO27" s="12">
        <f t="shared" si="161"/>
        <v>2213523.1850619833</v>
      </c>
      <c r="JQ27" s="5">
        <f t="shared" si="162"/>
        <v>11</v>
      </c>
      <c r="JR27" s="6">
        <v>0.30230000000000001</v>
      </c>
      <c r="JS27" s="7">
        <f t="shared" si="163"/>
        <v>3557661.8133759866</v>
      </c>
      <c r="JT27" s="12">
        <f t="shared" si="164"/>
        <v>2908514.3963479982</v>
      </c>
      <c r="JU27" s="12">
        <f t="shared" si="165"/>
        <v>1879946.1551432083</v>
      </c>
      <c r="JW27" s="5">
        <f t="shared" si="166"/>
        <v>10</v>
      </c>
      <c r="JX27" s="6">
        <v>0.30230000000000001</v>
      </c>
      <c r="JY27" s="7">
        <f t="shared" si="167"/>
        <v>3733118.3770996709</v>
      </c>
      <c r="JZ27" s="12">
        <f t="shared" si="168"/>
        <v>3236289.6904044361</v>
      </c>
      <c r="KA27" s="12">
        <f t="shared" si="169"/>
        <v>2267326.2838420379</v>
      </c>
      <c r="KC27" s="5">
        <f t="shared" si="170"/>
        <v>9</v>
      </c>
      <c r="KD27" s="6">
        <v>0.30230000000000001</v>
      </c>
      <c r="KE27" s="7">
        <f t="shared" si="171"/>
        <v>3100081.694983949</v>
      </c>
      <c r="KF27" s="12">
        <f t="shared" si="172"/>
        <v>2708455.227904669</v>
      </c>
      <c r="KG27" s="12">
        <f t="shared" si="173"/>
        <v>1967956.3245845216</v>
      </c>
      <c r="KI27" s="5">
        <f t="shared" si="174"/>
        <v>8</v>
      </c>
      <c r="KJ27" s="6">
        <v>0.30230000000000001</v>
      </c>
      <c r="KK27" s="7">
        <f t="shared" si="175"/>
        <v>2533988.6341212601</v>
      </c>
      <c r="KL27" s="12">
        <f t="shared" si="176"/>
        <v>2233897.4514905568</v>
      </c>
      <c r="KM27" s="12">
        <f t="shared" si="177"/>
        <v>1691189.8239739062</v>
      </c>
      <c r="KO27" s="5">
        <f t="shared" si="178"/>
        <v>7</v>
      </c>
      <c r="KP27" s="6">
        <v>0.30230000000000001</v>
      </c>
      <c r="KQ27" s="7">
        <f t="shared" si="179"/>
        <v>2387177.2342169187</v>
      </c>
      <c r="KR27" s="12">
        <f t="shared" si="180"/>
        <v>2165729.9729370861</v>
      </c>
      <c r="KS27" s="12">
        <f t="shared" si="181"/>
        <v>1697507.5196497964</v>
      </c>
      <c r="KU27" s="5">
        <f t="shared" si="182"/>
        <v>6</v>
      </c>
      <c r="KV27" s="6">
        <v>0.30230000000000001</v>
      </c>
      <c r="KW27" s="7">
        <f t="shared" si="183"/>
        <v>1818940.2881872288</v>
      </c>
      <c r="KX27" s="12">
        <f t="shared" si="184"/>
        <v>1657960.2809325806</v>
      </c>
      <c r="KY27" s="12">
        <f t="shared" si="185"/>
        <v>1350018.1782333644</v>
      </c>
      <c r="LA27" s="5">
        <f t="shared" si="186"/>
        <v>5</v>
      </c>
      <c r="LB27" s="6">
        <v>0.30230000000000001</v>
      </c>
      <c r="LC27" s="7">
        <f t="shared" si="187"/>
        <v>1535100.2516560287</v>
      </c>
      <c r="LD27" s="12">
        <f t="shared" si="188"/>
        <v>1426975.8008414542</v>
      </c>
      <c r="LE27" s="12">
        <f t="shared" si="189"/>
        <v>1178898.2842018553</v>
      </c>
      <c r="LG27" s="5">
        <f t="shared" si="190"/>
        <v>4</v>
      </c>
      <c r="LH27" s="6">
        <v>0.30230000000000001</v>
      </c>
      <c r="LI27" s="7">
        <f t="shared" si="191"/>
        <v>1450808.2900066427</v>
      </c>
      <c r="LJ27" s="12">
        <f t="shared" si="192"/>
        <v>1389443.8359864827</v>
      </c>
      <c r="LK27" s="12">
        <f t="shared" si="193"/>
        <v>1194343.6242469246</v>
      </c>
      <c r="LM27" s="5">
        <f t="shared" si="194"/>
        <v>3</v>
      </c>
      <c r="LN27" s="6">
        <v>0.30230000000000001</v>
      </c>
      <c r="LO27" s="7">
        <f t="shared" si="195"/>
        <v>1244901.5702820001</v>
      </c>
      <c r="LP27" s="12">
        <f t="shared" si="196"/>
        <v>1203717.8183513477</v>
      </c>
      <c r="LQ27" s="12">
        <f t="shared" si="197"/>
        <v>1082988.3194825277</v>
      </c>
      <c r="LS27" s="5">
        <f t="shared" si="198"/>
        <v>2</v>
      </c>
      <c r="LT27" s="6">
        <v>0.30230000000000001</v>
      </c>
      <c r="LU27" s="7">
        <f t="shared" si="199"/>
        <v>946837.21499999997</v>
      </c>
      <c r="LV27" s="12">
        <f>(LV28)*(1+LT27)-(((VLOOKUP((LS$91+LS28),$A$138:$E$227,5,FALSE))/(VLOOKUP(LS$91,$A$138:$E$227,5,FALSE)))*(IF(LS27&lt;=$D$125,$B$125,$C$125)))</f>
        <v>920890.25094976451</v>
      </c>
      <c r="LW27" s="12">
        <f t="shared" si="201"/>
        <v>871630.14837295702</v>
      </c>
      <c r="LY27" s="5">
        <f t="shared" si="202"/>
        <v>1</v>
      </c>
      <c r="LZ27" s="6">
        <v>0.30230000000000001</v>
      </c>
      <c r="MA27" s="7">
        <f>(MA28+$B$124)*(1+LZ27)</f>
        <v>976725</v>
      </c>
      <c r="MB27" s="12">
        <f>($B$124)*(1+LZ27)-$B$125</f>
        <v>965725</v>
      </c>
      <c r="MC27" s="12">
        <f>MB27</f>
        <v>965725</v>
      </c>
      <c r="ME27" s="5"/>
      <c r="MF27" s="6"/>
      <c r="MG27" s="7"/>
      <c r="MK27" s="5"/>
      <c r="ML27" s="6"/>
      <c r="MM27" s="7"/>
      <c r="MQ27" s="5"/>
      <c r="MR27" s="6"/>
      <c r="MS27" s="7"/>
      <c r="MW27" s="5"/>
      <c r="MX27" s="6"/>
      <c r="MY27" s="7"/>
      <c r="NC27" s="5"/>
      <c r="ND27" s="6"/>
      <c r="NE27" s="7"/>
      <c r="NI27" s="5"/>
      <c r="NJ27" s="6"/>
      <c r="NK27" s="7"/>
      <c r="NO27" s="5"/>
      <c r="NP27" s="6"/>
      <c r="NQ27" s="7"/>
      <c r="NU27" s="5"/>
      <c r="NV27" s="6"/>
      <c r="NW27" s="7"/>
      <c r="OA27" s="5"/>
      <c r="OB27" s="6"/>
      <c r="OC27" s="7"/>
      <c r="OG27" s="5"/>
      <c r="OH27" s="6"/>
      <c r="OI27" s="7"/>
      <c r="OM27" s="5"/>
      <c r="ON27" s="6"/>
      <c r="OO27" s="7"/>
      <c r="OS27" s="5"/>
      <c r="OT27" s="6"/>
      <c r="OU27" s="7"/>
      <c r="OY27" s="5"/>
      <c r="OZ27" s="6"/>
      <c r="PA27" s="7"/>
      <c r="PE27" s="5"/>
      <c r="PF27" s="6"/>
      <c r="PG27" s="7"/>
      <c r="PK27" s="5"/>
      <c r="PL27" s="6"/>
      <c r="PM27" s="7"/>
      <c r="PQ27" s="5"/>
      <c r="PR27" s="6"/>
      <c r="PS27" s="7"/>
      <c r="PW27" s="5"/>
      <c r="PX27" s="6"/>
      <c r="PY27" s="7"/>
      <c r="QC27" s="5"/>
      <c r="QD27" s="6"/>
      <c r="QE27" s="7"/>
      <c r="QI27" s="5"/>
      <c r="QJ27" s="6"/>
      <c r="QK27" s="7"/>
      <c r="QO27" s="5"/>
      <c r="QP27" s="6"/>
      <c r="QQ27" s="7"/>
    </row>
    <row r="28" spans="3:459">
      <c r="C28">
        <v>63</v>
      </c>
      <c r="D28" s="6">
        <v>-3.0599999999999999E-2</v>
      </c>
      <c r="E28" s="12">
        <f t="shared" si="286"/>
        <v>51799181.087388694</v>
      </c>
      <c r="F28" s="12">
        <f t="shared" si="0"/>
        <v>7033954.7316469736</v>
      </c>
      <c r="G28">
        <v>62</v>
      </c>
      <c r="H28" s="6">
        <v>-3.0599999999999999E-2</v>
      </c>
      <c r="I28" s="12">
        <f t="shared" si="1"/>
        <v>-4856975.0004310962</v>
      </c>
      <c r="J28" s="12">
        <f t="shared" si="2"/>
        <v>-651917.36661987251</v>
      </c>
      <c r="K28">
        <v>61</v>
      </c>
      <c r="L28" s="6">
        <v>-3.0599999999999999E-2</v>
      </c>
      <c r="M28" s="12">
        <f t="shared" si="3"/>
        <v>16645636.528496431</v>
      </c>
      <c r="N28" s="12">
        <f t="shared" si="4"/>
        <v>2234225.9390682024</v>
      </c>
      <c r="O28">
        <v>60</v>
      </c>
      <c r="P28" s="6">
        <v>-3.0599999999999999E-2</v>
      </c>
      <c r="Q28" s="12">
        <f t="shared" si="5"/>
        <v>70165957.79687272</v>
      </c>
      <c r="R28" s="12">
        <f t="shared" si="6"/>
        <v>8756975.8945861552</v>
      </c>
      <c r="S28">
        <v>59</v>
      </c>
      <c r="T28" s="6">
        <v>-3.0599999999999999E-2</v>
      </c>
      <c r="U28" s="12">
        <f t="shared" si="7"/>
        <v>235908316.01261365</v>
      </c>
      <c r="V28" s="12">
        <f t="shared" si="8"/>
        <v>26479504.858558677</v>
      </c>
      <c r="W28">
        <v>58</v>
      </c>
      <c r="X28" s="6">
        <v>-3.0599999999999999E-2</v>
      </c>
      <c r="Y28" s="12">
        <f t="shared" si="9"/>
        <v>267052034.9726069</v>
      </c>
      <c r="Z28" s="12">
        <f t="shared" si="10"/>
        <v>27040590.668340888</v>
      </c>
      <c r="AA28">
        <v>57</v>
      </c>
      <c r="AB28" s="6">
        <v>-3.0599999999999999E-2</v>
      </c>
      <c r="AC28" s="12">
        <f t="shared" si="11"/>
        <v>138476744.21237347</v>
      </c>
      <c r="AD28" s="12">
        <f t="shared" si="12"/>
        <v>14347668.945081079</v>
      </c>
      <c r="AE28">
        <v>56</v>
      </c>
      <c r="AF28" s="6">
        <v>-3.0599999999999999E-2</v>
      </c>
      <c r="AG28" s="12">
        <f t="shared" si="13"/>
        <v>155054965.17566484</v>
      </c>
      <c r="AH28" s="12">
        <f t="shared" si="14"/>
        <v>16552178.386099229</v>
      </c>
      <c r="AI28">
        <v>55</v>
      </c>
      <c r="AJ28" s="6">
        <v>-3.0599999999999999E-2</v>
      </c>
      <c r="AK28" s="12">
        <f t="shared" si="15"/>
        <v>72524325.122213632</v>
      </c>
      <c r="AL28" s="12">
        <f t="shared" si="16"/>
        <v>7855853.1137091694</v>
      </c>
      <c r="AM28">
        <v>54</v>
      </c>
      <c r="AN28" s="6">
        <v>-3.0599999999999999E-2</v>
      </c>
      <c r="AO28" s="12">
        <f t="shared" si="17"/>
        <v>34727728.844341919</v>
      </c>
      <c r="AP28" s="12">
        <f t="shared" si="18"/>
        <v>3843492.752788234</v>
      </c>
      <c r="AQ28">
        <v>53</v>
      </c>
      <c r="AR28" s="6">
        <v>-3.0599999999999999E-2</v>
      </c>
      <c r="AS28" s="12">
        <f t="shared" si="19"/>
        <v>126201296.45552047</v>
      </c>
      <c r="AT28" s="12">
        <f t="shared" si="20"/>
        <v>14066392.540568214</v>
      </c>
      <c r="AU28">
        <v>52</v>
      </c>
      <c r="AV28" s="6">
        <v>-3.0599999999999999E-2</v>
      </c>
      <c r="AW28" s="12">
        <f t="shared" si="21"/>
        <v>80657078.645196036</v>
      </c>
      <c r="AX28" s="12">
        <f t="shared" si="22"/>
        <v>8863415.2357358281</v>
      </c>
      <c r="AY28">
        <v>51</v>
      </c>
      <c r="AZ28" s="6">
        <v>-3.0599999999999999E-2</v>
      </c>
      <c r="BA28" s="12">
        <f t="shared" si="23"/>
        <v>89385206.289245337</v>
      </c>
      <c r="BB28" s="12">
        <f t="shared" si="24"/>
        <v>9752389.0692347735</v>
      </c>
      <c r="BC28">
        <v>50</v>
      </c>
      <c r="BD28" s="6">
        <v>-3.0599999999999999E-2</v>
      </c>
      <c r="BE28" s="12">
        <f t="shared" si="25"/>
        <v>119214137.62846911</v>
      </c>
      <c r="BF28" s="12">
        <f t="shared" si="26"/>
        <v>13194029.360764634</v>
      </c>
      <c r="BG28">
        <v>49</v>
      </c>
      <c r="BH28" s="6">
        <v>-3.0599999999999999E-2</v>
      </c>
      <c r="BI28" s="12">
        <f t="shared" si="27"/>
        <v>163001464.107391</v>
      </c>
      <c r="BJ28" s="12">
        <f t="shared" si="28"/>
        <v>20087307.58623264</v>
      </c>
      <c r="BK28">
        <v>48</v>
      </c>
      <c r="BL28" s="6">
        <v>-3.0599999999999999E-2</v>
      </c>
      <c r="BM28" s="12">
        <f t="shared" si="29"/>
        <v>136139061.17479044</v>
      </c>
      <c r="BN28" s="12">
        <f t="shared" si="30"/>
        <v>18059263.217064034</v>
      </c>
      <c r="BO28">
        <v>47</v>
      </c>
      <c r="BP28" s="6">
        <v>-3.0599999999999999E-2</v>
      </c>
      <c r="BQ28" s="12">
        <f t="shared" si="31"/>
        <v>104224848.91627823</v>
      </c>
      <c r="BR28" s="12">
        <f t="shared" si="32"/>
        <v>14234790.982286036</v>
      </c>
      <c r="BS28">
        <v>46</v>
      </c>
      <c r="BT28" s="6">
        <v>-3.0599999999999999E-2</v>
      </c>
      <c r="BU28" s="12">
        <f t="shared" si="33"/>
        <v>85597418.958826408</v>
      </c>
      <c r="BV28" s="12">
        <f t="shared" si="34"/>
        <v>11959451.000526767</v>
      </c>
      <c r="BW28">
        <v>45</v>
      </c>
      <c r="BX28" s="6">
        <v>-3.0599999999999999E-2</v>
      </c>
      <c r="BY28" s="12">
        <f t="shared" si="35"/>
        <v>56217565.442400858</v>
      </c>
      <c r="BZ28" s="12">
        <f t="shared" si="36"/>
        <v>8031080.7774858363</v>
      </c>
      <c r="CA28">
        <v>44</v>
      </c>
      <c r="CB28" s="6">
        <v>-3.0599999999999999E-2</v>
      </c>
      <c r="CC28" s="12">
        <f t="shared" si="37"/>
        <v>74166137.07614857</v>
      </c>
      <c r="CD28" s="12">
        <f t="shared" si="38"/>
        <v>12516263.321328055</v>
      </c>
      <c r="CE28">
        <v>43</v>
      </c>
      <c r="CF28" s="6">
        <v>-3.0599999999999999E-2</v>
      </c>
      <c r="CG28" s="12">
        <f t="shared" si="39"/>
        <v>74498929.959816322</v>
      </c>
      <c r="CH28" s="12">
        <f t="shared" si="40"/>
        <v>13858906.122822974</v>
      </c>
      <c r="CI28">
        <v>42</v>
      </c>
      <c r="CJ28" s="6">
        <v>-3.0599999999999999E-2</v>
      </c>
      <c r="CK28" s="12">
        <f t="shared" si="284"/>
        <v>71970148.328348726</v>
      </c>
      <c r="CL28" s="12">
        <f t="shared" si="285"/>
        <v>13557955.729045285</v>
      </c>
      <c r="CM28" s="5">
        <v>41</v>
      </c>
      <c r="CN28" s="6">
        <v>-3.0599999999999999E-2</v>
      </c>
      <c r="CO28" s="7">
        <f t="shared" si="41"/>
        <v>79744977.978845537</v>
      </c>
      <c r="CP28" s="12">
        <f t="shared" si="42"/>
        <v>59306316.166435614</v>
      </c>
      <c r="CQ28" s="12">
        <f t="shared" si="43"/>
        <v>10939548.115472816</v>
      </c>
      <c r="CR28" s="9"/>
      <c r="CS28" s="5">
        <v>40</v>
      </c>
      <c r="CT28" s="6">
        <v>-3.0599999999999999E-2</v>
      </c>
      <c r="CU28" s="7">
        <f t="shared" si="44"/>
        <v>60962447.808917917</v>
      </c>
      <c r="CV28" s="12">
        <f t="shared" si="45"/>
        <v>43622549.327347599</v>
      </c>
      <c r="CW28" s="12">
        <f t="shared" si="46"/>
        <v>8697117.3698165528</v>
      </c>
      <c r="CY28" s="5">
        <v>39</v>
      </c>
      <c r="CZ28" s="6">
        <v>-3.0599999999999999E-2</v>
      </c>
      <c r="DA28" s="7">
        <f t="shared" si="47"/>
        <v>49290465.563484706</v>
      </c>
      <c r="DB28" s="12">
        <f t="shared" si="48"/>
        <v>33896086.299044766</v>
      </c>
      <c r="DC28" s="12">
        <f t="shared" si="49"/>
        <v>7050598.7984669255</v>
      </c>
      <c r="DE28" s="5">
        <f t="shared" si="50"/>
        <v>38</v>
      </c>
      <c r="DF28" s="6">
        <v>-3.0599999999999999E-2</v>
      </c>
      <c r="DG28" s="7">
        <f t="shared" si="51"/>
        <v>41718548.932276525</v>
      </c>
      <c r="DH28" s="12">
        <f t="shared" si="52"/>
        <v>27487534.913397282</v>
      </c>
      <c r="DI28" s="12">
        <f t="shared" si="53"/>
        <v>5739155.6412587734</v>
      </c>
      <c r="DK28" s="5">
        <f t="shared" si="54"/>
        <v>37</v>
      </c>
      <c r="DL28" s="6">
        <v>-3.0599999999999999E-2</v>
      </c>
      <c r="DM28" s="7">
        <f t="shared" si="55"/>
        <v>42229526.199287921</v>
      </c>
      <c r="DN28" s="12">
        <f t="shared" si="56"/>
        <v>29333705.937331326</v>
      </c>
      <c r="DO28" s="12">
        <f t="shared" si="57"/>
        <v>6193694.5817442117</v>
      </c>
      <c r="DQ28" s="5">
        <f t="shared" si="58"/>
        <v>36</v>
      </c>
      <c r="DR28" s="6">
        <v>-3.0599999999999999E-2</v>
      </c>
      <c r="DS28" s="7">
        <f t="shared" si="59"/>
        <v>27680601.861095916</v>
      </c>
      <c r="DT28" s="12">
        <f t="shared" si="60"/>
        <v>15506919.044269565</v>
      </c>
      <c r="DU28" s="12">
        <f t="shared" si="61"/>
        <v>3249880.2078649714</v>
      </c>
      <c r="DW28" s="5">
        <f t="shared" si="62"/>
        <v>35</v>
      </c>
      <c r="DX28" s="6">
        <v>-3.0599999999999999E-2</v>
      </c>
      <c r="DY28" s="7">
        <f t="shared" si="63"/>
        <v>20875265.355275948</v>
      </c>
      <c r="DZ28" s="12">
        <f t="shared" si="64"/>
        <v>9421383.605927363</v>
      </c>
      <c r="EA28" s="12">
        <f t="shared" si="65"/>
        <v>1981892.3127068549</v>
      </c>
      <c r="EC28" s="5">
        <f t="shared" si="66"/>
        <v>34</v>
      </c>
      <c r="ED28" s="6">
        <v>-3.0599999999999999E-2</v>
      </c>
      <c r="EE28" s="7">
        <f t="shared" si="67"/>
        <v>19429695.974754229</v>
      </c>
      <c r="EF28" s="12">
        <f t="shared" si="68"/>
        <v>8945644.9647470936</v>
      </c>
      <c r="EG28" s="12">
        <f t="shared" si="69"/>
        <v>1937989.0190503907</v>
      </c>
      <c r="EI28" s="5">
        <f t="shared" si="70"/>
        <v>33</v>
      </c>
      <c r="EJ28" s="6">
        <v>-3.0599999999999999E-2</v>
      </c>
      <c r="EK28" s="7">
        <f t="shared" si="71"/>
        <v>19429695.974754229</v>
      </c>
      <c r="EL28" s="12">
        <f t="shared" si="72"/>
        <v>12168998.819614913</v>
      </c>
      <c r="EM28" s="12">
        <f t="shared" si="73"/>
        <v>2731816.0615462051</v>
      </c>
      <c r="EO28" s="5">
        <f t="shared" si="74"/>
        <v>32</v>
      </c>
      <c r="EP28" s="6">
        <v>-3.0599999999999999E-2</v>
      </c>
      <c r="EQ28" s="7">
        <f t="shared" si="75"/>
        <v>21699459.431264509</v>
      </c>
      <c r="ER28" s="12">
        <f t="shared" si="76"/>
        <v>6222532.7846619599</v>
      </c>
      <c r="ES28" s="12">
        <f t="shared" si="77"/>
        <v>1416432.1095384366</v>
      </c>
      <c r="EU28" s="5">
        <f t="shared" si="78"/>
        <v>31</v>
      </c>
      <c r="EV28" s="6">
        <v>-3.0599999999999999E-2</v>
      </c>
      <c r="EW28" s="7">
        <f t="shared" si="79"/>
        <v>13473520.526671369</v>
      </c>
      <c r="EX28" s="12">
        <f t="shared" si="80"/>
        <v>5133358.9688565861</v>
      </c>
      <c r="EY28" s="12">
        <f t="shared" si="81"/>
        <v>1180591.9763539874</v>
      </c>
      <c r="FA28" s="5">
        <f t="shared" si="82"/>
        <v>30</v>
      </c>
      <c r="FB28" s="6">
        <v>-3.0599999999999999E-2</v>
      </c>
      <c r="FC28" s="7">
        <f t="shared" si="83"/>
        <v>13427865.783009138</v>
      </c>
      <c r="FD28" s="12">
        <f t="shared" si="84"/>
        <v>5635255.8586610332</v>
      </c>
      <c r="FE28" s="12">
        <f t="shared" si="85"/>
        <v>1318136.7707072119</v>
      </c>
      <c r="FG28" s="5">
        <f t="shared" si="86"/>
        <v>29</v>
      </c>
      <c r="FH28" s="6">
        <v>-3.0599999999999999E-2</v>
      </c>
      <c r="FI28" s="7">
        <f t="shared" si="87"/>
        <v>10603178.918990156</v>
      </c>
      <c r="FJ28" s="12">
        <f t="shared" si="88"/>
        <v>3207935.3107641907</v>
      </c>
      <c r="FK28" s="12">
        <f t="shared" si="89"/>
        <v>755400.77961480152</v>
      </c>
      <c r="FM28" s="5">
        <f t="shared" si="90"/>
        <v>28</v>
      </c>
      <c r="FN28" s="6">
        <v>-3.0599999999999999E-2</v>
      </c>
      <c r="FO28" s="7">
        <f t="shared" si="91"/>
        <v>11627567.626921985</v>
      </c>
      <c r="FP28" s="12">
        <f t="shared" si="92"/>
        <v>4711241.6939050741</v>
      </c>
      <c r="FQ28" s="12">
        <f t="shared" si="93"/>
        <v>1124189.5407748371</v>
      </c>
      <c r="FS28" s="5">
        <f t="shared" si="94"/>
        <v>27</v>
      </c>
      <c r="FT28" s="6">
        <v>-3.0599999999999999E-2</v>
      </c>
      <c r="FU28" s="7">
        <f t="shared" si="95"/>
        <v>9483376.255543584</v>
      </c>
      <c r="FV28" s="12">
        <f t="shared" si="96"/>
        <v>2991188.250652526</v>
      </c>
      <c r="FW28" s="12">
        <f t="shared" si="97"/>
        <v>725492.28371399571</v>
      </c>
      <c r="FY28" s="5">
        <f t="shared" si="98"/>
        <v>26</v>
      </c>
      <c r="FZ28" s="6">
        <v>-3.0599999999999999E-2</v>
      </c>
      <c r="GA28" s="7">
        <f t="shared" si="99"/>
        <v>8145830.8327981308</v>
      </c>
      <c r="GB28" s="12">
        <f t="shared" si="100"/>
        <v>1996861.5639897054</v>
      </c>
      <c r="GC28" s="12">
        <f t="shared" si="101"/>
        <v>489027.32179339725</v>
      </c>
      <c r="GE28" s="5">
        <f t="shared" si="102"/>
        <v>25</v>
      </c>
      <c r="GF28" s="6">
        <v>-3.0599999999999999E-2</v>
      </c>
      <c r="GG28" s="7">
        <f t="shared" si="103"/>
        <v>7247180.4562260918</v>
      </c>
      <c r="GH28" s="12">
        <f t="shared" si="104"/>
        <v>1499877.0027084062</v>
      </c>
      <c r="GI28" s="12">
        <f t="shared" si="105"/>
        <v>374380.60193192557</v>
      </c>
      <c r="GK28" s="5">
        <f t="shared" si="106"/>
        <v>24</v>
      </c>
      <c r="GL28" s="6">
        <v>-3.0599999999999999E-2</v>
      </c>
      <c r="GM28" s="7">
        <f t="shared" si="107"/>
        <v>8049739.482645886</v>
      </c>
      <c r="GN28" s="12">
        <f t="shared" si="108"/>
        <v>2788442.4061601227</v>
      </c>
      <c r="GO28" s="12">
        <f t="shared" si="109"/>
        <v>720092.26972266892</v>
      </c>
      <c r="GQ28" s="5">
        <f t="shared" si="110"/>
        <v>23</v>
      </c>
      <c r="GR28" s="6">
        <v>-3.0599999999999999E-2</v>
      </c>
      <c r="GS28" s="7">
        <f t="shared" si="111"/>
        <v>6502212.829277778</v>
      </c>
      <c r="GT28" s="12">
        <f t="shared" si="112"/>
        <v>1677924.9534658608</v>
      </c>
      <c r="GU28" s="12">
        <f t="shared" si="113"/>
        <v>449114.92082563462</v>
      </c>
      <c r="GW28" s="5">
        <f t="shared" si="114"/>
        <v>22</v>
      </c>
      <c r="GX28" s="6">
        <v>-3.0599999999999999E-2</v>
      </c>
      <c r="GY28" s="7">
        <f t="shared" si="115"/>
        <v>5867893.5378375379</v>
      </c>
      <c r="GZ28" s="12">
        <f t="shared" si="116"/>
        <v>1462452.4440475751</v>
      </c>
      <c r="HA28" s="12">
        <f t="shared" si="117"/>
        <v>408660.18059728161</v>
      </c>
      <c r="HC28" s="5">
        <f t="shared" si="118"/>
        <v>21</v>
      </c>
      <c r="HD28" s="6">
        <v>-3.0599999999999999E-2</v>
      </c>
      <c r="HE28" s="7">
        <f t="shared" si="119"/>
        <v>6394827.3080182401</v>
      </c>
      <c r="HF28" s="12">
        <f t="shared" si="120"/>
        <v>2485791.2803352904</v>
      </c>
      <c r="HG28" s="12">
        <f t="shared" si="121"/>
        <v>737542.46779178933</v>
      </c>
      <c r="HI28" s="5">
        <f t="shared" si="122"/>
        <v>20</v>
      </c>
      <c r="HJ28" s="6">
        <v>-3.0599999999999999E-2</v>
      </c>
      <c r="HK28" s="7">
        <f t="shared" si="123"/>
        <v>6174997.4005583627</v>
      </c>
      <c r="HL28" s="12">
        <f t="shared" si="124"/>
        <v>2761063.7642773753</v>
      </c>
      <c r="HM28" s="12">
        <f t="shared" si="125"/>
        <v>862561.5213362599</v>
      </c>
      <c r="HO28" s="5">
        <f t="shared" si="126"/>
        <v>19</v>
      </c>
      <c r="HP28" s="6">
        <v>-3.0599999999999999E-2</v>
      </c>
      <c r="HQ28" s="7">
        <f t="shared" si="127"/>
        <v>5406231.3084909497</v>
      </c>
      <c r="HR28" s="12">
        <f t="shared" si="128"/>
        <v>2345116.3939222833</v>
      </c>
      <c r="HS28" s="12">
        <f t="shared" si="129"/>
        <v>756548.53838466131</v>
      </c>
      <c r="HU28" s="5">
        <f t="shared" si="130"/>
        <v>18</v>
      </c>
      <c r="HV28" s="6">
        <v>-3.0599999999999999E-2</v>
      </c>
      <c r="HW28" s="7">
        <f t="shared" si="131"/>
        <v>4552232.4928350886</v>
      </c>
      <c r="HX28" s="12">
        <f t="shared" si="132"/>
        <v>1803047.6733696007</v>
      </c>
      <c r="HY28" s="12">
        <f t="shared" si="133"/>
        <v>602902.91118952108</v>
      </c>
      <c r="IA28" s="5">
        <f t="shared" si="134"/>
        <v>17</v>
      </c>
      <c r="IB28" s="6">
        <v>-3.0599999999999999E-2</v>
      </c>
      <c r="IC28" s="7">
        <f t="shared" si="135"/>
        <v>5312443.1005194159</v>
      </c>
      <c r="ID28" s="12">
        <f t="shared" si="136"/>
        <v>3014950.204127402</v>
      </c>
      <c r="IE28" s="12">
        <f t="shared" si="137"/>
        <v>1102799.682200447</v>
      </c>
      <c r="IG28" s="5">
        <f t="shared" si="138"/>
        <v>16</v>
      </c>
      <c r="IH28" s="6">
        <v>-3.0599999999999999E-2</v>
      </c>
      <c r="II28" s="7">
        <f t="shared" si="139"/>
        <v>7169288.9345741095</v>
      </c>
      <c r="IJ28" s="12">
        <f t="shared" si="140"/>
        <v>5338010.6267646765</v>
      </c>
      <c r="IK28" s="12">
        <f t="shared" si="141"/>
        <v>2182969.80890455</v>
      </c>
      <c r="IM28" s="5">
        <f t="shared" si="142"/>
        <v>15</v>
      </c>
      <c r="IN28" s="6">
        <v>-3.0599999999999999E-2</v>
      </c>
      <c r="IO28" s="7">
        <f t="shared" si="143"/>
        <v>5233057.6164774541</v>
      </c>
      <c r="IP28" s="12">
        <f t="shared" si="144"/>
        <v>3700975.4610352223</v>
      </c>
      <c r="IQ28" s="12">
        <f t="shared" si="145"/>
        <v>1615182.3833089352</v>
      </c>
      <c r="IS28" s="5">
        <f t="shared" si="146"/>
        <v>14</v>
      </c>
      <c r="IT28" s="6">
        <v>-3.0599999999999999E-2</v>
      </c>
      <c r="IU28" s="7">
        <f t="shared" si="147"/>
        <v>4226001.4669122612</v>
      </c>
      <c r="IV28" s="12">
        <f t="shared" si="148"/>
        <v>2920815.9916339023</v>
      </c>
      <c r="IW28" s="12">
        <f t="shared" si="149"/>
        <v>1341191.0165665876</v>
      </c>
      <c r="IY28" s="5">
        <f t="shared" si="150"/>
        <v>13</v>
      </c>
      <c r="IZ28" s="6">
        <v>-3.0599999999999999E-2</v>
      </c>
      <c r="JA28" s="7">
        <f t="shared" si="151"/>
        <v>4543110.5858011851</v>
      </c>
      <c r="JB28" s="12">
        <f t="shared" si="152"/>
        <v>3484911.101496092</v>
      </c>
      <c r="JC28" s="12">
        <f t="shared" si="153"/>
        <v>1709630.6424137028</v>
      </c>
      <c r="JE28" s="5">
        <f t="shared" si="154"/>
        <v>12</v>
      </c>
      <c r="JF28" s="6">
        <v>-3.0599999999999999E-2</v>
      </c>
      <c r="JG28" s="7">
        <f t="shared" si="155"/>
        <v>4265431.0260080602</v>
      </c>
      <c r="JH28" s="12">
        <f t="shared" si="156"/>
        <v>3437602.1351991403</v>
      </c>
      <c r="JI28" s="12">
        <f t="shared" si="157"/>
        <v>1842921.7098438088</v>
      </c>
      <c r="JK28" s="5">
        <f t="shared" si="158"/>
        <v>11</v>
      </c>
      <c r="JL28" s="6">
        <v>-3.0599999999999999E-2</v>
      </c>
      <c r="JM28" s="7">
        <f t="shared" si="159"/>
        <v>3598912.4417887782</v>
      </c>
      <c r="JN28" s="12">
        <f t="shared" si="160"/>
        <v>2980471.575298191</v>
      </c>
      <c r="JO28" s="12">
        <f t="shared" si="161"/>
        <v>1820099.5962182046</v>
      </c>
      <c r="JQ28" s="5">
        <f t="shared" si="162"/>
        <v>10</v>
      </c>
      <c r="JR28" s="6">
        <v>-3.0599999999999999E-2</v>
      </c>
      <c r="JS28" s="7">
        <f t="shared" si="163"/>
        <v>2731829.6962113082</v>
      </c>
      <c r="JT28" s="12">
        <f t="shared" si="164"/>
        <v>2269007.2866862062</v>
      </c>
      <c r="JU28" s="12">
        <f t="shared" si="165"/>
        <v>1549479.0733257451</v>
      </c>
      <c r="JW28" s="5">
        <f t="shared" si="166"/>
        <v>9</v>
      </c>
      <c r="JX28" s="6">
        <v>-3.0599999999999999E-2</v>
      </c>
      <c r="JY28" s="7">
        <f t="shared" si="167"/>
        <v>2866557.9183749296</v>
      </c>
      <c r="JZ28" s="12">
        <f t="shared" si="168"/>
        <v>2517937.8600430181</v>
      </c>
      <c r="KA28" s="12">
        <f t="shared" si="169"/>
        <v>1863748.353234353</v>
      </c>
      <c r="KC28" s="5">
        <f t="shared" si="170"/>
        <v>8</v>
      </c>
      <c r="KD28" s="6">
        <v>-3.0599999999999999E-2</v>
      </c>
      <c r="KE28" s="7">
        <f t="shared" si="171"/>
        <v>2380466.6321000913</v>
      </c>
      <c r="KF28" s="12">
        <f t="shared" si="172"/>
        <v>2111451.7173177847</v>
      </c>
      <c r="KG28" s="12">
        <f t="shared" si="173"/>
        <v>1620878.947831078</v>
      </c>
      <c r="KI28" s="5">
        <f t="shared" si="174"/>
        <v>7</v>
      </c>
      <c r="KJ28" s="6">
        <v>-3.0599999999999999E-2</v>
      </c>
      <c r="KK28" s="7">
        <f t="shared" si="175"/>
        <v>1945779.493297443</v>
      </c>
      <c r="KL28" s="12">
        <f t="shared" si="176"/>
        <v>1745776.3471307517</v>
      </c>
      <c r="KM28" s="12">
        <f t="shared" si="177"/>
        <v>1396347.0154837016</v>
      </c>
      <c r="KO28" s="5">
        <f t="shared" si="178"/>
        <v>6</v>
      </c>
      <c r="KP28" s="6">
        <v>-3.0599999999999999E-2</v>
      </c>
      <c r="KQ28" s="7">
        <f t="shared" si="179"/>
        <v>1833047.0968416792</v>
      </c>
      <c r="KR28" s="12">
        <f t="shared" si="180"/>
        <v>1692394.1138398782</v>
      </c>
      <c r="KS28" s="12">
        <f t="shared" si="181"/>
        <v>1401472.3627166965</v>
      </c>
      <c r="KU28" s="5">
        <f t="shared" si="182"/>
        <v>5</v>
      </c>
      <c r="KV28" s="6">
        <v>-3.0599999999999999E-2</v>
      </c>
      <c r="KW28" s="7">
        <f t="shared" si="183"/>
        <v>1396713.7281634253</v>
      </c>
      <c r="KX28" s="12">
        <f t="shared" si="184"/>
        <v>1301392.4185103364</v>
      </c>
      <c r="KY28" s="12">
        <f t="shared" si="185"/>
        <v>1119565.2203197242</v>
      </c>
      <c r="LA28" s="5">
        <f t="shared" si="186"/>
        <v>4</v>
      </c>
      <c r="LB28" s="6">
        <v>-3.0599999999999999E-2</v>
      </c>
      <c r="LC28" s="7">
        <f t="shared" si="187"/>
        <v>1178760.8474668115</v>
      </c>
      <c r="LD28" s="12">
        <f t="shared" si="188"/>
        <v>1123618.790203288</v>
      </c>
      <c r="LE28" s="12">
        <f t="shared" si="189"/>
        <v>980741.04764996562</v>
      </c>
      <c r="LG28" s="5">
        <f t="shared" si="190"/>
        <v>3</v>
      </c>
      <c r="LH28" s="6">
        <v>-3.0599999999999999E-2</v>
      </c>
      <c r="LI28" s="7">
        <f t="shared" si="191"/>
        <v>1114035.391236</v>
      </c>
      <c r="LJ28" s="12">
        <f t="shared" si="192"/>
        <v>1076741.706589293</v>
      </c>
      <c r="LK28" s="12">
        <f t="shared" si="193"/>
        <v>977857.26414741913</v>
      </c>
      <c r="LM28" s="5">
        <f t="shared" si="194"/>
        <v>2</v>
      </c>
      <c r="LN28" s="6">
        <v>-3.0599999999999999E-2</v>
      </c>
      <c r="LO28" s="7">
        <f t="shared" si="195"/>
        <v>955925.34000000008</v>
      </c>
      <c r="LP28" s="12">
        <f>(LP29)*(1+LN28)-(((VLOOKUP((LM$91+LM29),$A$138:$E$227,5,FALSE))/(VLOOKUP(LM$91,$A$138:$E$227,5,FALSE)))*(IF(LM28&lt;=$D$125,$B$125,$C$125)))</f>
        <v>933689.68566473993</v>
      </c>
      <c r="LQ28" s="12">
        <f t="shared" si="197"/>
        <v>887518.21769230766</v>
      </c>
      <c r="LS28" s="5">
        <f t="shared" si="198"/>
        <v>1</v>
      </c>
      <c r="LT28" s="6">
        <v>-3.0599999999999999E-2</v>
      </c>
      <c r="LU28" s="7">
        <f>(LU29+$B$124)*(1+LT28)</f>
        <v>727050</v>
      </c>
      <c r="LV28" s="12">
        <f>($B$124)*(1+LT28)-$B$125</f>
        <v>716050</v>
      </c>
      <c r="LW28" s="12">
        <f>LV28</f>
        <v>716050</v>
      </c>
      <c r="LY28" s="5"/>
      <c r="LZ28" s="6"/>
      <c r="MA28" s="7"/>
      <c r="ME28" s="5"/>
      <c r="MF28" s="6"/>
      <c r="MG28" s="7"/>
      <c r="MK28" s="5"/>
      <c r="ML28" s="6"/>
      <c r="MM28" s="7"/>
      <c r="MQ28" s="5"/>
      <c r="MR28" s="6"/>
      <c r="MS28" s="7"/>
      <c r="MW28" s="5"/>
      <c r="MX28" s="6"/>
      <c r="MY28" s="7"/>
      <c r="NC28" s="5"/>
      <c r="ND28" s="6"/>
      <c r="NE28" s="7"/>
      <c r="NI28" s="5"/>
      <c r="NJ28" s="6"/>
      <c r="NK28" s="7"/>
      <c r="NO28" s="5"/>
      <c r="NP28" s="6"/>
      <c r="NQ28" s="7"/>
      <c r="NU28" s="5"/>
      <c r="NV28" s="6"/>
      <c r="NW28" s="7"/>
      <c r="OA28" s="5"/>
      <c r="OB28" s="6"/>
      <c r="OC28" s="7"/>
      <c r="OG28" s="5"/>
      <c r="OH28" s="6"/>
      <c r="OI28" s="7"/>
      <c r="OM28" s="5"/>
      <c r="ON28" s="6"/>
      <c r="OO28" s="7"/>
      <c r="OS28" s="5"/>
      <c r="OT28" s="6"/>
      <c r="OU28" s="7"/>
      <c r="OY28" s="5"/>
      <c r="OZ28" s="6"/>
      <c r="PA28" s="7"/>
      <c r="PE28" s="5"/>
      <c r="PF28" s="6"/>
      <c r="PG28" s="7"/>
      <c r="PK28" s="5"/>
      <c r="PL28" s="6"/>
      <c r="PM28" s="7"/>
      <c r="PQ28" s="5"/>
      <c r="PR28" s="6"/>
      <c r="PS28" s="7"/>
      <c r="PW28" s="5"/>
      <c r="PX28" s="6"/>
      <c r="PY28" s="7"/>
      <c r="QC28" s="5"/>
      <c r="QD28" s="6"/>
      <c r="QE28" s="7"/>
      <c r="QI28" s="5"/>
      <c r="QJ28" s="6"/>
      <c r="QK28" s="7"/>
      <c r="QO28" s="5"/>
      <c r="QP28" s="6"/>
      <c r="QQ28" s="7"/>
    </row>
    <row r="29" spans="3:459">
      <c r="C29">
        <v>62</v>
      </c>
      <c r="D29" s="6">
        <v>0.31480000000000002</v>
      </c>
      <c r="E29" s="12">
        <f t="shared" si="286"/>
        <v>53662168.292634644</v>
      </c>
      <c r="F29" s="12">
        <f t="shared" si="0"/>
        <v>7666024.0418049498</v>
      </c>
      <c r="G29">
        <v>61</v>
      </c>
      <c r="H29" s="6">
        <v>0.31480000000000002</v>
      </c>
      <c r="I29" s="12">
        <f t="shared" si="1"/>
        <v>-4779725.8391801845</v>
      </c>
      <c r="J29" s="12">
        <f t="shared" si="2"/>
        <v>-674924.12758035655</v>
      </c>
      <c r="K29">
        <v>60</v>
      </c>
      <c r="L29" s="6">
        <v>0.31480000000000002</v>
      </c>
      <c r="M29" s="12">
        <f t="shared" si="3"/>
        <v>17401635.341888029</v>
      </c>
      <c r="N29" s="12">
        <f t="shared" si="4"/>
        <v>2457208.6238339008</v>
      </c>
      <c r="O29">
        <v>59</v>
      </c>
      <c r="P29" s="6">
        <v>0.31480000000000002</v>
      </c>
      <c r="Q29" s="12">
        <f t="shared" si="5"/>
        <v>72628775.691523924</v>
      </c>
      <c r="R29" s="12">
        <f t="shared" si="6"/>
        <v>9535900.3591678813</v>
      </c>
      <c r="S29">
        <v>58</v>
      </c>
      <c r="T29" s="6">
        <v>0.31480000000000002</v>
      </c>
      <c r="U29" s="12">
        <f t="shared" si="7"/>
        <v>243630687.78614232</v>
      </c>
      <c r="V29" s="12">
        <f t="shared" si="8"/>
        <v>28768941.662608057</v>
      </c>
      <c r="W29">
        <v>57</v>
      </c>
      <c r="X29" s="6">
        <v>0.31480000000000002</v>
      </c>
      <c r="Y29" s="12">
        <f t="shared" si="9"/>
        <v>275787408.75012827</v>
      </c>
      <c r="Z29" s="12">
        <f t="shared" si="10"/>
        <v>29377849.487007886</v>
      </c>
      <c r="AA29">
        <v>56</v>
      </c>
      <c r="AB29" s="6">
        <v>0.31480000000000002</v>
      </c>
      <c r="AC29" s="12">
        <f t="shared" si="11"/>
        <v>143146574.85756028</v>
      </c>
      <c r="AD29" s="12">
        <f t="shared" si="12"/>
        <v>15603094.864738198</v>
      </c>
      <c r="AE29">
        <v>55</v>
      </c>
      <c r="AF29" s="6">
        <v>0.31480000000000002</v>
      </c>
      <c r="AG29" s="12">
        <f t="shared" si="13"/>
        <v>160239317.70933521</v>
      </c>
      <c r="AH29" s="12">
        <f t="shared" si="14"/>
        <v>17995497.281973235</v>
      </c>
      <c r="AI29">
        <v>54</v>
      </c>
      <c r="AJ29" s="6">
        <v>0.31480000000000002</v>
      </c>
      <c r="AK29" s="12">
        <f t="shared" si="15"/>
        <v>75099320.862340376</v>
      </c>
      <c r="AL29" s="12">
        <f t="shared" si="16"/>
        <v>8557973.8059479538</v>
      </c>
      <c r="AM29">
        <v>53</v>
      </c>
      <c r="AN29" s="6">
        <v>0.31480000000000002</v>
      </c>
      <c r="AO29" s="12">
        <f t="shared" si="17"/>
        <v>36103561.660954356</v>
      </c>
      <c r="AP29" s="12">
        <f t="shared" si="18"/>
        <v>4203635.1727453051</v>
      </c>
      <c r="AQ29">
        <v>52</v>
      </c>
      <c r="AR29" s="6">
        <v>0.31480000000000002</v>
      </c>
      <c r="AS29" s="12">
        <f t="shared" si="19"/>
        <v>130462607.16432631</v>
      </c>
      <c r="AT29" s="12">
        <f t="shared" si="20"/>
        <v>15297844.935866505</v>
      </c>
      <c r="AU29">
        <v>51</v>
      </c>
      <c r="AV29" s="6">
        <v>0.31480000000000002</v>
      </c>
      <c r="AW29" s="12">
        <f t="shared" si="21"/>
        <v>83484710.795539543</v>
      </c>
      <c r="AX29" s="12">
        <f t="shared" si="22"/>
        <v>9651411.6526635326</v>
      </c>
      <c r="AY29">
        <v>50</v>
      </c>
      <c r="AZ29" s="6">
        <v>0.31480000000000002</v>
      </c>
      <c r="BA29" s="12">
        <f t="shared" si="23"/>
        <v>92490375.81805478</v>
      </c>
      <c r="BB29" s="12">
        <f t="shared" si="24"/>
        <v>10616153.789190434</v>
      </c>
      <c r="BC29">
        <v>49</v>
      </c>
      <c r="BD29" s="6">
        <v>0.31480000000000002</v>
      </c>
      <c r="BE29" s="12">
        <f t="shared" si="25"/>
        <v>123256861.41763601</v>
      </c>
      <c r="BF29" s="12">
        <f t="shared" si="26"/>
        <v>14351129.198915506</v>
      </c>
      <c r="BG29">
        <v>48</v>
      </c>
      <c r="BH29" s="6">
        <v>0.31480000000000002</v>
      </c>
      <c r="BI29" s="12">
        <f t="shared" si="27"/>
        <v>168397878.6856167</v>
      </c>
      <c r="BJ29" s="12">
        <f t="shared" si="28"/>
        <v>21831929.771793414</v>
      </c>
      <c r="BK29">
        <v>47</v>
      </c>
      <c r="BL29" s="6">
        <v>0.31480000000000002</v>
      </c>
      <c r="BM29" s="12">
        <f t="shared" si="29"/>
        <v>140669708.08845088</v>
      </c>
      <c r="BN29" s="12">
        <f t="shared" si="30"/>
        <v>19631032.755531128</v>
      </c>
      <c r="BO29">
        <v>46</v>
      </c>
      <c r="BP29" s="6">
        <v>0.31480000000000002</v>
      </c>
      <c r="BQ29" s="12">
        <f t="shared" si="31"/>
        <v>107741390.64234786</v>
      </c>
      <c r="BR29" s="12">
        <f t="shared" si="32"/>
        <v>15480596.178173844</v>
      </c>
      <c r="BS29">
        <v>45</v>
      </c>
      <c r="BT29" s="6">
        <v>0.31480000000000002</v>
      </c>
      <c r="BU29" s="12">
        <f t="shared" si="33"/>
        <v>88520876.892871886</v>
      </c>
      <c r="BV29" s="12">
        <f t="shared" si="34"/>
        <v>13011326.248498099</v>
      </c>
      <c r="BW29">
        <v>44</v>
      </c>
      <c r="BX29" s="6">
        <v>0.31480000000000002</v>
      </c>
      <c r="BY29" s="12">
        <f t="shared" si="35"/>
        <v>58208753.293171912</v>
      </c>
      <c r="BZ29" s="12">
        <f t="shared" si="36"/>
        <v>8748136.333077861</v>
      </c>
      <c r="CA29">
        <v>43</v>
      </c>
      <c r="CB29" s="6">
        <v>0.31480000000000002</v>
      </c>
      <c r="CC29" s="12">
        <f t="shared" si="37"/>
        <v>76690638.042097211</v>
      </c>
      <c r="CD29" s="12">
        <f t="shared" si="38"/>
        <v>13615596.349340133</v>
      </c>
      <c r="CE29">
        <v>42</v>
      </c>
      <c r="CF29" s="6">
        <v>0.31480000000000002</v>
      </c>
      <c r="CG29" s="12">
        <f t="shared" si="39"/>
        <v>77016913.330514893</v>
      </c>
      <c r="CH29" s="12">
        <f t="shared" si="40"/>
        <v>15072674.202586316</v>
      </c>
      <c r="CI29">
        <v>41</v>
      </c>
      <c r="CJ29" s="6">
        <v>0.31480000000000002</v>
      </c>
      <c r="CK29" s="12">
        <f t="shared" si="284"/>
        <v>74406228.933720574</v>
      </c>
      <c r="CL29" s="12">
        <f t="shared" si="285"/>
        <v>14746073.446814978</v>
      </c>
      <c r="CM29" s="5">
        <v>40</v>
      </c>
      <c r="CN29" s="6">
        <v>0.31480000000000002</v>
      </c>
      <c r="CO29" s="7">
        <f t="shared" si="41"/>
        <v>82262201.339844778</v>
      </c>
      <c r="CP29" s="12">
        <f t="shared" si="42"/>
        <v>61346146.54869812</v>
      </c>
      <c r="CQ29" s="12">
        <f t="shared" si="43"/>
        <v>11904495.820763053</v>
      </c>
      <c r="CR29" s="9"/>
      <c r="CS29" s="5">
        <v>39</v>
      </c>
      <c r="CT29" s="6">
        <v>0.31480000000000002</v>
      </c>
      <c r="CU29" s="7">
        <f t="shared" si="44"/>
        <v>62886783.380356833</v>
      </c>
      <c r="CV29" s="12">
        <f t="shared" si="45"/>
        <v>45154757.34298791</v>
      </c>
      <c r="CW29" s="12">
        <f t="shared" si="46"/>
        <v>9470940.0207423028</v>
      </c>
      <c r="CY29" s="5">
        <v>38</v>
      </c>
      <c r="CZ29" s="6">
        <v>0.31480000000000002</v>
      </c>
      <c r="DA29" s="7">
        <f t="shared" si="47"/>
        <v>50846364.311413974</v>
      </c>
      <c r="DB29" s="12">
        <f t="shared" si="48"/>
        <v>35114826.402041577</v>
      </c>
      <c r="DC29" s="12">
        <f t="shared" si="49"/>
        <v>7684086.7023460101</v>
      </c>
      <c r="DE29" s="5">
        <f t="shared" si="50"/>
        <v>37</v>
      </c>
      <c r="DF29" s="6">
        <v>0.31480000000000002</v>
      </c>
      <c r="DG29" s="7">
        <f t="shared" si="51"/>
        <v>43035433.187823936</v>
      </c>
      <c r="DH29" s="12">
        <f t="shared" si="52"/>
        <v>28503423.89511409</v>
      </c>
      <c r="DI29" s="12">
        <f t="shared" si="53"/>
        <v>6260867.6763834422</v>
      </c>
      <c r="DK29" s="5">
        <f t="shared" si="54"/>
        <v>36</v>
      </c>
      <c r="DL29" s="6">
        <v>0.31480000000000002</v>
      </c>
      <c r="DM29" s="7">
        <f t="shared" si="55"/>
        <v>43562539.92086643</v>
      </c>
      <c r="DN29" s="12">
        <f t="shared" si="56"/>
        <v>30406217.992281765</v>
      </c>
      <c r="DO29" s="12">
        <f t="shared" si="57"/>
        <v>6754147.5143879391</v>
      </c>
      <c r="DQ29" s="5">
        <f t="shared" si="58"/>
        <v>35</v>
      </c>
      <c r="DR29" s="6">
        <v>0.31480000000000002</v>
      </c>
      <c r="DS29" s="7">
        <f t="shared" si="59"/>
        <v>28554365.443672288</v>
      </c>
      <c r="DT29" s="12">
        <f t="shared" si="60"/>
        <v>16144073.769017223</v>
      </c>
      <c r="DU29" s="12">
        <f t="shared" si="61"/>
        <v>3559428.3206668855</v>
      </c>
      <c r="DW29" s="5">
        <f t="shared" si="62"/>
        <v>34</v>
      </c>
      <c r="DX29" s="6">
        <v>0.31480000000000002</v>
      </c>
      <c r="DY29" s="7">
        <f t="shared" si="63"/>
        <v>21534212.250129923</v>
      </c>
      <c r="DZ29" s="12">
        <f t="shared" si="64"/>
        <v>9865891.8364203312</v>
      </c>
      <c r="EA29" s="12">
        <f t="shared" si="65"/>
        <v>2183368.300710693</v>
      </c>
      <c r="EC29" s="5">
        <f t="shared" si="66"/>
        <v>33</v>
      </c>
      <c r="ED29" s="6">
        <v>0.31480000000000002</v>
      </c>
      <c r="EE29" s="7">
        <f t="shared" si="67"/>
        <v>20043012.146435145</v>
      </c>
      <c r="EF29" s="12">
        <f t="shared" si="68"/>
        <v>9370871.905938372</v>
      </c>
      <c r="EG29" s="12">
        <f t="shared" si="69"/>
        <v>2135723.0768282334</v>
      </c>
      <c r="EI29" s="5">
        <f t="shared" si="70"/>
        <v>32</v>
      </c>
      <c r="EJ29" s="6">
        <v>0.31480000000000002</v>
      </c>
      <c r="EK29" s="7">
        <f t="shared" si="71"/>
        <v>20043012.146435145</v>
      </c>
      <c r="EL29" s="12">
        <f t="shared" si="72"/>
        <v>12690979.145091062</v>
      </c>
      <c r="EM29" s="12">
        <f t="shared" si="73"/>
        <v>2997208.9475607304</v>
      </c>
      <c r="EO29" s="5">
        <f t="shared" si="74"/>
        <v>31</v>
      </c>
      <c r="EP29" s="6">
        <v>0.31480000000000002</v>
      </c>
      <c r="EQ29" s="7">
        <f t="shared" si="75"/>
        <v>22384422.767964214</v>
      </c>
      <c r="ER29" s="12">
        <f t="shared" si="76"/>
        <v>6554906.0120798796</v>
      </c>
      <c r="ES29" s="12">
        <f t="shared" si="77"/>
        <v>1569713.248144645</v>
      </c>
      <c r="EU29" s="5">
        <f t="shared" si="78"/>
        <v>30</v>
      </c>
      <c r="EV29" s="6">
        <v>0.31480000000000002</v>
      </c>
      <c r="EW29" s="7">
        <f t="shared" si="79"/>
        <v>13898824.558150781</v>
      </c>
      <c r="EX29" s="12">
        <f t="shared" si="80"/>
        <v>5429959.4128980944</v>
      </c>
      <c r="EY29" s="12">
        <f t="shared" si="81"/>
        <v>1313772.1783477636</v>
      </c>
      <c r="FA29" s="5">
        <f t="shared" si="82"/>
        <v>29</v>
      </c>
      <c r="FB29" s="6">
        <v>0.31480000000000002</v>
      </c>
      <c r="FC29" s="7">
        <f t="shared" si="83"/>
        <v>13851728.680636618</v>
      </c>
      <c r="FD29" s="12">
        <f t="shared" si="84"/>
        <v>5945441.3990283478</v>
      </c>
      <c r="FE29" s="12">
        <f t="shared" si="85"/>
        <v>1463040.0800251428</v>
      </c>
      <c r="FG29" s="5">
        <f t="shared" si="86"/>
        <v>28</v>
      </c>
      <c r="FH29" s="6">
        <v>0.31480000000000002</v>
      </c>
      <c r="FI29" s="7">
        <f t="shared" si="87"/>
        <v>10937877.985341609</v>
      </c>
      <c r="FJ29" s="12">
        <f t="shared" si="88"/>
        <v>3440618.2285580672</v>
      </c>
      <c r="FK29" s="12">
        <f t="shared" si="89"/>
        <v>852341.42738845607</v>
      </c>
      <c r="FM29" s="5">
        <f t="shared" si="90"/>
        <v>27</v>
      </c>
      <c r="FN29" s="6">
        <v>0.31480000000000002</v>
      </c>
      <c r="FO29" s="7">
        <f t="shared" si="91"/>
        <v>11994602.462267367</v>
      </c>
      <c r="FP29" s="12">
        <f t="shared" si="92"/>
        <v>4989648.626073448</v>
      </c>
      <c r="FQ29" s="12">
        <f t="shared" si="93"/>
        <v>1252562.4957277689</v>
      </c>
      <c r="FS29" s="5">
        <f t="shared" si="94"/>
        <v>26</v>
      </c>
      <c r="FT29" s="6">
        <v>0.31480000000000002</v>
      </c>
      <c r="FU29" s="7">
        <f t="shared" si="95"/>
        <v>9782727.7238947637</v>
      </c>
      <c r="FV29" s="12">
        <f t="shared" si="96"/>
        <v>3213201.5381069481</v>
      </c>
      <c r="FW29" s="12">
        <f t="shared" si="97"/>
        <v>819883.7946119298</v>
      </c>
      <c r="FY29" s="5">
        <f t="shared" si="98"/>
        <v>25</v>
      </c>
      <c r="FZ29" s="6">
        <v>0.31480000000000002</v>
      </c>
      <c r="GA29" s="7">
        <f t="shared" si="99"/>
        <v>8402961.453268135</v>
      </c>
      <c r="GB29" s="12">
        <f t="shared" si="100"/>
        <v>2186261.1553432075</v>
      </c>
      <c r="GC29" s="12">
        <f t="shared" si="101"/>
        <v>563264.64117843169</v>
      </c>
      <c r="GE29" s="5">
        <f t="shared" si="102"/>
        <v>24</v>
      </c>
      <c r="GF29" s="6">
        <v>0.31480000000000002</v>
      </c>
      <c r="GG29" s="7">
        <f t="shared" si="103"/>
        <v>7475944.3534413986</v>
      </c>
      <c r="GH29" s="12">
        <f t="shared" si="104"/>
        <v>1671204.5409053944</v>
      </c>
      <c r="GI29" s="12">
        <f t="shared" si="105"/>
        <v>438846.44426747761</v>
      </c>
      <c r="GK29" s="5">
        <f t="shared" si="106"/>
        <v>23</v>
      </c>
      <c r="GL29" s="6">
        <v>0.31480000000000002</v>
      </c>
      <c r="GM29" s="7">
        <f t="shared" si="107"/>
        <v>8303836.8915265994</v>
      </c>
      <c r="GN29" s="12">
        <f t="shared" si="108"/>
        <v>2996299.3799526305</v>
      </c>
      <c r="GO29" s="12">
        <f t="shared" si="109"/>
        <v>814023.53096978972</v>
      </c>
      <c r="GQ29" s="5">
        <f t="shared" si="110"/>
        <v>22</v>
      </c>
      <c r="GR29" s="6">
        <v>0.31480000000000002</v>
      </c>
      <c r="GS29" s="7">
        <f t="shared" si="111"/>
        <v>6707461.1401668843</v>
      </c>
      <c r="GT29" s="12">
        <f t="shared" si="112"/>
        <v>1846510.2794541065</v>
      </c>
      <c r="GU29" s="12">
        <f t="shared" si="113"/>
        <v>519950.45854157751</v>
      </c>
      <c r="GW29" s="5">
        <f t="shared" si="114"/>
        <v>21</v>
      </c>
      <c r="GX29" s="6">
        <v>0.31480000000000002</v>
      </c>
      <c r="GY29" s="7">
        <f t="shared" si="115"/>
        <v>6053118.9785821512</v>
      </c>
      <c r="GZ29" s="12">
        <f t="shared" si="116"/>
        <v>1619364.5498343026</v>
      </c>
      <c r="HA29" s="12">
        <f t="shared" si="117"/>
        <v>476047.71242032357</v>
      </c>
      <c r="HC29" s="5">
        <f t="shared" si="118"/>
        <v>20</v>
      </c>
      <c r="HD29" s="6">
        <v>0.31480000000000002</v>
      </c>
      <c r="HE29" s="7">
        <f t="shared" si="119"/>
        <v>6596685.8964495976</v>
      </c>
      <c r="HF29" s="12">
        <f t="shared" si="120"/>
        <v>2668560.3377825473</v>
      </c>
      <c r="HG29" s="12">
        <f t="shared" si="121"/>
        <v>832961.03029050608</v>
      </c>
      <c r="HI29" s="5">
        <f t="shared" si="122"/>
        <v>19</v>
      </c>
      <c r="HJ29" s="6">
        <v>0.31480000000000002</v>
      </c>
      <c r="HK29" s="7">
        <f t="shared" si="123"/>
        <v>6369916.8563630721</v>
      </c>
      <c r="HL29" s="12">
        <f t="shared" si="124"/>
        <v>2947280.7045916482</v>
      </c>
      <c r="HM29" s="12">
        <f t="shared" si="125"/>
        <v>968635.60728941031</v>
      </c>
      <c r="HO29" s="5">
        <f t="shared" si="126"/>
        <v>18</v>
      </c>
      <c r="HP29" s="6">
        <v>0.31480000000000002</v>
      </c>
      <c r="HQ29" s="7">
        <f t="shared" si="127"/>
        <v>5576883.9575933041</v>
      </c>
      <c r="HR29" s="12">
        <f t="shared" si="128"/>
        <v>2515070.2441223543</v>
      </c>
      <c r="HS29" s="12">
        <f t="shared" si="129"/>
        <v>853587.01101097243</v>
      </c>
      <c r="HU29" s="5">
        <f t="shared" si="130"/>
        <v>17</v>
      </c>
      <c r="HV29" s="6">
        <v>0.31480000000000002</v>
      </c>
      <c r="HW29" s="7">
        <f t="shared" si="131"/>
        <v>4695927.8861513184</v>
      </c>
      <c r="HX29" s="12">
        <f t="shared" si="132"/>
        <v>1952512.8772733191</v>
      </c>
      <c r="HY29" s="12">
        <f t="shared" si="133"/>
        <v>686845.98325221636</v>
      </c>
      <c r="IA29" s="5">
        <f t="shared" si="134"/>
        <v>16</v>
      </c>
      <c r="IB29" s="6">
        <v>0.31480000000000002</v>
      </c>
      <c r="IC29" s="7">
        <f t="shared" si="135"/>
        <v>5480135.2388275387</v>
      </c>
      <c r="ID29" s="12">
        <f t="shared" si="136"/>
        <v>3194725.986702472</v>
      </c>
      <c r="IE29" s="12">
        <f t="shared" si="137"/>
        <v>1229349.5539251461</v>
      </c>
      <c r="IG29" s="5">
        <f t="shared" si="138"/>
        <v>15</v>
      </c>
      <c r="IH29" s="6">
        <v>0.31480000000000002</v>
      </c>
      <c r="II29" s="7">
        <f t="shared" si="139"/>
        <v>7395594.1144771092</v>
      </c>
      <c r="IJ29" s="12">
        <f t="shared" si="140"/>
        <v>5582184.3943765536</v>
      </c>
      <c r="IK29" s="12">
        <f t="shared" si="141"/>
        <v>2401583.8723948677</v>
      </c>
      <c r="IM29" s="5">
        <f t="shared" si="142"/>
        <v>14</v>
      </c>
      <c r="IN29" s="6">
        <v>0.31480000000000002</v>
      </c>
      <c r="IO29" s="7">
        <f t="shared" si="143"/>
        <v>5398243.8791803736</v>
      </c>
      <c r="IP29" s="12">
        <f t="shared" si="144"/>
        <v>3888711.0256132316</v>
      </c>
      <c r="IQ29" s="12">
        <f t="shared" si="145"/>
        <v>1785403.2454508315</v>
      </c>
      <c r="IS29" s="5">
        <f t="shared" si="146"/>
        <v>13</v>
      </c>
      <c r="IT29" s="6">
        <v>0.31480000000000002</v>
      </c>
      <c r="IU29" s="7">
        <f t="shared" si="147"/>
        <v>4359399.0787211275</v>
      </c>
      <c r="IV29" s="12">
        <f t="shared" si="148"/>
        <v>3080409.8668941981</v>
      </c>
      <c r="IW29" s="12">
        <f t="shared" si="149"/>
        <v>1488059.2668316318</v>
      </c>
      <c r="IY29" s="5">
        <f t="shared" si="150"/>
        <v>12</v>
      </c>
      <c r="IZ29" s="6">
        <v>0.31480000000000002</v>
      </c>
      <c r="JA29" s="7">
        <f t="shared" si="151"/>
        <v>4686518.0377565352</v>
      </c>
      <c r="JB29" s="12">
        <f t="shared" si="152"/>
        <v>3657997.8352548918</v>
      </c>
      <c r="JC29" s="12">
        <f t="shared" si="153"/>
        <v>1887901.4426377437</v>
      </c>
      <c r="JE29" s="5">
        <f t="shared" si="154"/>
        <v>11</v>
      </c>
      <c r="JF29" s="6">
        <v>0.31480000000000002</v>
      </c>
      <c r="JG29" s="7">
        <f t="shared" si="155"/>
        <v>4400073.2680091402</v>
      </c>
      <c r="JH29" s="12">
        <f t="shared" si="156"/>
        <v>3603838.6007752493</v>
      </c>
      <c r="JI29" s="12">
        <f t="shared" si="157"/>
        <v>2032553.0671589556</v>
      </c>
      <c r="JK29" s="5">
        <f t="shared" si="158"/>
        <v>10</v>
      </c>
      <c r="JL29" s="6">
        <v>0.31480000000000002</v>
      </c>
      <c r="JM29" s="7">
        <f t="shared" si="159"/>
        <v>3712515.4134400436</v>
      </c>
      <c r="JN29" s="12">
        <f t="shared" si="160"/>
        <v>3125229.5639658282</v>
      </c>
      <c r="JO29" s="12">
        <f t="shared" si="161"/>
        <v>2007785.7974941488</v>
      </c>
      <c r="JQ29" s="5">
        <f t="shared" si="162"/>
        <v>9</v>
      </c>
      <c r="JR29" s="6">
        <v>0.31480000000000002</v>
      </c>
      <c r="JS29" s="7">
        <f t="shared" si="163"/>
        <v>2818062.4058296969</v>
      </c>
      <c r="JT29" s="12">
        <f t="shared" si="164"/>
        <v>2385948.3403847376</v>
      </c>
      <c r="JU29" s="12">
        <f t="shared" si="165"/>
        <v>1714099.9637776397</v>
      </c>
      <c r="JW29" s="5">
        <f t="shared" si="166"/>
        <v>8</v>
      </c>
      <c r="JX29" s="6">
        <v>0.31480000000000002</v>
      </c>
      <c r="JY29" s="7">
        <f t="shared" si="167"/>
        <v>2957043.4478800595</v>
      </c>
      <c r="JZ29" s="12">
        <f t="shared" si="168"/>
        <v>2639228.4740422419</v>
      </c>
      <c r="KA29" s="12">
        <f t="shared" si="169"/>
        <v>2055154.7902740168</v>
      </c>
      <c r="KC29" s="5">
        <f t="shared" si="170"/>
        <v>7</v>
      </c>
      <c r="KD29" s="6">
        <v>0.31480000000000002</v>
      </c>
      <c r="KE29" s="7">
        <f t="shared" si="171"/>
        <v>2455608.2443780596</v>
      </c>
      <c r="KF29" s="12">
        <f t="shared" si="172"/>
        <v>2218414.9700010438</v>
      </c>
      <c r="KG29" s="12">
        <f t="shared" si="173"/>
        <v>1791585.3349801989</v>
      </c>
      <c r="KI29" s="5">
        <f t="shared" si="174"/>
        <v>6</v>
      </c>
      <c r="KJ29" s="6">
        <v>0.31480000000000002</v>
      </c>
      <c r="KK29" s="7">
        <f t="shared" si="175"/>
        <v>2007199.8074040054</v>
      </c>
      <c r="KL29" s="12">
        <f t="shared" si="176"/>
        <v>1839574.6928902087</v>
      </c>
      <c r="KM29" s="12">
        <f t="shared" si="177"/>
        <v>1547916.2775021659</v>
      </c>
      <c r="KO29" s="5">
        <f t="shared" si="178"/>
        <v>5</v>
      </c>
      <c r="KP29" s="6">
        <v>0.31480000000000002</v>
      </c>
      <c r="KQ29" s="7">
        <f t="shared" si="179"/>
        <v>1890908.9094715072</v>
      </c>
      <c r="KR29" s="12">
        <f t="shared" si="180"/>
        <v>1783187.1281117566</v>
      </c>
      <c r="KS29" s="12">
        <f t="shared" si="181"/>
        <v>1553478.4642096641</v>
      </c>
      <c r="KU29" s="5">
        <f t="shared" si="182"/>
        <v>4</v>
      </c>
      <c r="KV29" s="6">
        <v>0.31480000000000002</v>
      </c>
      <c r="KW29" s="7">
        <f t="shared" si="183"/>
        <v>1440802.2778661288</v>
      </c>
      <c r="KX29" s="12">
        <f t="shared" si="184"/>
        <v>1378445.1013864854</v>
      </c>
      <c r="KY29" s="12">
        <f t="shared" si="185"/>
        <v>1247544.0389096516</v>
      </c>
      <c r="LA29" s="5">
        <f t="shared" si="186"/>
        <v>3</v>
      </c>
      <c r="LB29" s="6">
        <v>0.31480000000000002</v>
      </c>
      <c r="LC29" s="7">
        <f t="shared" si="187"/>
        <v>1215969.514614</v>
      </c>
      <c r="LD29" s="12">
        <f t="shared" si="188"/>
        <v>1172087.1757673812</v>
      </c>
      <c r="LE29" s="12">
        <f t="shared" si="189"/>
        <v>1076268.3232479999</v>
      </c>
      <c r="LG29" s="5">
        <f t="shared" si="190"/>
        <v>2</v>
      </c>
      <c r="LH29" s="6">
        <v>0.31480000000000002</v>
      </c>
      <c r="LI29" s="7">
        <f t="shared" si="191"/>
        <v>1149200.94</v>
      </c>
      <c r="LJ29" s="12">
        <f>(LJ30)*(1+LH29)-(((VLOOKUP((LG$91+LG30),$A$138:$E$227,5,FALSE))/(VLOOKUP(LG$91,$A$138:$E$227,5,FALSE)))*(IF(LG29&lt;=$D$125,$B$125,$C$125)))</f>
        <v>1123224.7432843561</v>
      </c>
      <c r="LK29" s="12">
        <f t="shared" si="193"/>
        <v>1073138.7514285715</v>
      </c>
      <c r="LM29" s="5">
        <f t="shared" si="194"/>
        <v>1</v>
      </c>
      <c r="LN29" s="6">
        <v>0.31480000000000002</v>
      </c>
      <c r="LO29" s="7">
        <f>(LO30+$B$124)*(1+LN29)</f>
        <v>986100</v>
      </c>
      <c r="LP29" s="12">
        <f>($B$124)*(1+LN29)-$B$125</f>
        <v>975100</v>
      </c>
      <c r="LQ29" s="12">
        <f>LP29</f>
        <v>975100</v>
      </c>
      <c r="LS29" s="5"/>
      <c r="LT29" s="6"/>
      <c r="LU29" s="7"/>
      <c r="LY29" s="5"/>
      <c r="LZ29" s="6"/>
      <c r="MA29" s="7"/>
      <c r="ME29" s="5"/>
      <c r="MF29" s="6"/>
      <c r="MG29" s="7"/>
      <c r="MK29" s="5"/>
      <c r="ML29" s="6"/>
      <c r="MM29" s="7"/>
      <c r="MQ29" s="5"/>
      <c r="MR29" s="6"/>
      <c r="MS29" s="7"/>
      <c r="MW29" s="5"/>
      <c r="MX29" s="6"/>
      <c r="MY29" s="7"/>
      <c r="NC29" s="5"/>
      <c r="ND29" s="6"/>
      <c r="NE29" s="7"/>
      <c r="NI29" s="5"/>
      <c r="NJ29" s="6"/>
      <c r="NK29" s="7"/>
      <c r="NO29" s="5"/>
      <c r="NP29" s="6"/>
      <c r="NQ29" s="7"/>
      <c r="NU29" s="5"/>
      <c r="NV29" s="6"/>
      <c r="NW29" s="7"/>
      <c r="OA29" s="5"/>
      <c r="OB29" s="6"/>
      <c r="OC29" s="7"/>
      <c r="OG29" s="5"/>
      <c r="OH29" s="6"/>
      <c r="OI29" s="7"/>
      <c r="OM29" s="5"/>
      <c r="ON29" s="6"/>
      <c r="OO29" s="7"/>
      <c r="OS29" s="5"/>
      <c r="OT29" s="6"/>
      <c r="OU29" s="7"/>
      <c r="OY29" s="5"/>
      <c r="OZ29" s="6"/>
      <c r="PA29" s="7"/>
      <c r="PE29" s="5"/>
      <c r="PF29" s="6"/>
      <c r="PG29" s="7"/>
      <c r="PK29" s="5"/>
      <c r="PL29" s="6"/>
      <c r="PM29" s="7"/>
      <c r="PQ29" s="5"/>
      <c r="PR29" s="6"/>
      <c r="PS29" s="7"/>
      <c r="PW29" s="5"/>
      <c r="PX29" s="6"/>
      <c r="PY29" s="7"/>
      <c r="QC29" s="5"/>
      <c r="QD29" s="6"/>
      <c r="QE29" s="7"/>
      <c r="QI29" s="5"/>
      <c r="QJ29" s="6"/>
      <c r="QK29" s="7"/>
      <c r="QO29" s="5"/>
      <c r="QP29" s="6"/>
      <c r="QQ29" s="7"/>
    </row>
    <row r="30" spans="3:459">
      <c r="C30">
        <v>61</v>
      </c>
      <c r="D30" s="6">
        <v>0.16539999999999999</v>
      </c>
      <c r="E30" s="12">
        <f t="shared" si="286"/>
        <v>40973660.094793618</v>
      </c>
      <c r="F30" s="12">
        <f t="shared" si="0"/>
        <v>6126571.4748481382</v>
      </c>
      <c r="G30">
        <v>60</v>
      </c>
      <c r="H30" s="6">
        <v>0.16539999999999999</v>
      </c>
      <c r="I30" s="12">
        <f t="shared" si="1"/>
        <v>-3473737.2215008424</v>
      </c>
      <c r="J30" s="12">
        <f t="shared" si="2"/>
        <v>-513404.55045518075</v>
      </c>
      <c r="K30">
        <v>59</v>
      </c>
      <c r="L30" s="6">
        <v>0.16539999999999999</v>
      </c>
      <c r="M30" s="12">
        <f t="shared" si="3"/>
        <v>13396783.908000387</v>
      </c>
      <c r="N30" s="12">
        <f t="shared" si="4"/>
        <v>1979991.3986759435</v>
      </c>
      <c r="O30">
        <v>58</v>
      </c>
      <c r="P30" s="6">
        <v>0.16539999999999999</v>
      </c>
      <c r="Q30" s="12">
        <f t="shared" si="5"/>
        <v>55413193.076940715</v>
      </c>
      <c r="R30" s="12">
        <f t="shared" si="6"/>
        <v>7615123.3355519222</v>
      </c>
      <c r="S30">
        <v>57</v>
      </c>
      <c r="T30" s="6">
        <v>0.16539999999999999</v>
      </c>
      <c r="U30" s="12">
        <f t="shared" si="7"/>
        <v>185491895.14009604</v>
      </c>
      <c r="V30" s="12">
        <f t="shared" si="8"/>
        <v>22925964.567877039</v>
      </c>
      <c r="W30">
        <v>56</v>
      </c>
      <c r="X30" s="6">
        <v>0.16539999999999999</v>
      </c>
      <c r="Y30" s="12">
        <f t="shared" si="9"/>
        <v>209970365.5743117</v>
      </c>
      <c r="Z30" s="12">
        <f t="shared" si="10"/>
        <v>23410697.631016605</v>
      </c>
      <c r="AA30">
        <v>55</v>
      </c>
      <c r="AB30" s="6">
        <v>0.16539999999999999</v>
      </c>
      <c r="AC30" s="12">
        <f t="shared" si="11"/>
        <v>109082599.73401853</v>
      </c>
      <c r="AD30" s="12">
        <f t="shared" si="12"/>
        <v>12445032.986076444</v>
      </c>
      <c r="AE30">
        <v>54</v>
      </c>
      <c r="AF30" s="6">
        <v>0.16539999999999999</v>
      </c>
      <c r="AG30" s="12">
        <f t="shared" si="13"/>
        <v>122076703.72853391</v>
      </c>
      <c r="AH30" s="12">
        <f t="shared" si="14"/>
        <v>14349552.037234753</v>
      </c>
      <c r="AI30">
        <v>53</v>
      </c>
      <c r="AJ30" s="6">
        <v>0.16539999999999999</v>
      </c>
      <c r="AK30" s="12">
        <f t="shared" si="15"/>
        <v>57318665.752894431</v>
      </c>
      <c r="AL30" s="12">
        <f t="shared" si="16"/>
        <v>6836625.6472769501</v>
      </c>
      <c r="AM30">
        <v>52</v>
      </c>
      <c r="AN30" s="6">
        <v>0.16539999999999999</v>
      </c>
      <c r="AO30" s="12">
        <f t="shared" si="17"/>
        <v>27655324.943278398</v>
      </c>
      <c r="AP30" s="12">
        <f t="shared" si="18"/>
        <v>3370268.6404513861</v>
      </c>
      <c r="AQ30">
        <v>51</v>
      </c>
      <c r="AR30" s="6">
        <v>0.16539999999999999</v>
      </c>
      <c r="AS30" s="12">
        <f t="shared" si="19"/>
        <v>99420788.131083697</v>
      </c>
      <c r="AT30" s="12">
        <f t="shared" si="20"/>
        <v>12202032.769761352</v>
      </c>
      <c r="AU30">
        <v>50</v>
      </c>
      <c r="AV30" s="6">
        <v>0.16539999999999999</v>
      </c>
      <c r="AW30" s="12">
        <f t="shared" si="21"/>
        <v>63693497.71489165</v>
      </c>
      <c r="AX30" s="12">
        <f t="shared" si="22"/>
        <v>7707078.3751813574</v>
      </c>
      <c r="AY30">
        <v>49</v>
      </c>
      <c r="AZ30" s="6">
        <v>0.16539999999999999</v>
      </c>
      <c r="BA30" s="12">
        <f t="shared" si="23"/>
        <v>70544373.839770004</v>
      </c>
      <c r="BB30" s="12">
        <f t="shared" si="24"/>
        <v>8475080.3489438463</v>
      </c>
      <c r="BC30">
        <v>48</v>
      </c>
      <c r="BD30" s="6">
        <v>0.16539999999999999</v>
      </c>
      <c r="BE30" s="12">
        <f t="shared" si="25"/>
        <v>93941680.09743239</v>
      </c>
      <c r="BF30" s="12">
        <f t="shared" si="26"/>
        <v>11448381.066324949</v>
      </c>
      <c r="BG30">
        <v>47</v>
      </c>
      <c r="BH30" s="6">
        <v>0.16539999999999999</v>
      </c>
      <c r="BI30" s="12">
        <f t="shared" si="27"/>
        <v>128254700.30385005</v>
      </c>
      <c r="BJ30" s="12">
        <f t="shared" si="28"/>
        <v>17403619.660937298</v>
      </c>
      <c r="BK30">
        <v>46</v>
      </c>
      <c r="BL30" s="6">
        <v>0.16539999999999999</v>
      </c>
      <c r="BM30" s="12">
        <f t="shared" si="29"/>
        <v>107152934.66888656</v>
      </c>
      <c r="BN30" s="12">
        <f t="shared" si="30"/>
        <v>15651552.255005902</v>
      </c>
      <c r="BO30">
        <v>45</v>
      </c>
      <c r="BP30" s="6">
        <v>0.16539999999999999</v>
      </c>
      <c r="BQ30" s="12">
        <f t="shared" si="31"/>
        <v>82103881.765893012</v>
      </c>
      <c r="BR30" s="12">
        <f t="shared" si="32"/>
        <v>12347515.494611394</v>
      </c>
      <c r="BS30">
        <v>44</v>
      </c>
      <c r="BT30" s="6">
        <v>0.16539999999999999</v>
      </c>
      <c r="BU30" s="12">
        <f t="shared" si="33"/>
        <v>67481729.55313918</v>
      </c>
      <c r="BV30" s="12">
        <f t="shared" si="34"/>
        <v>10381804.546636797</v>
      </c>
      <c r="BW30">
        <v>43</v>
      </c>
      <c r="BX30" s="6">
        <v>0.16539999999999999</v>
      </c>
      <c r="BY30" s="12">
        <f t="shared" si="35"/>
        <v>44423766.867802933</v>
      </c>
      <c r="BZ30" s="12">
        <f t="shared" si="36"/>
        <v>6988008.2713397872</v>
      </c>
      <c r="CA30">
        <v>42</v>
      </c>
      <c r="CB30" s="6">
        <v>0.16539999999999999</v>
      </c>
      <c r="CC30" s="12">
        <f t="shared" si="37"/>
        <v>58457267.102436304</v>
      </c>
      <c r="CD30" s="12">
        <f t="shared" si="38"/>
        <v>10862845.658620402</v>
      </c>
      <c r="CE30">
        <v>41</v>
      </c>
      <c r="CF30" s="6">
        <v>0.16539999999999999</v>
      </c>
      <c r="CG30" s="12">
        <f t="shared" si="39"/>
        <v>58693492.903677672</v>
      </c>
      <c r="CH30" s="12">
        <f t="shared" si="40"/>
        <v>12022781.173873473</v>
      </c>
      <c r="CI30">
        <v>40</v>
      </c>
      <c r="CJ30" s="6">
        <v>0.16539999999999999</v>
      </c>
      <c r="CK30" s="12">
        <f t="shared" si="284"/>
        <v>56706422.219136432</v>
      </c>
      <c r="CL30" s="12">
        <f t="shared" si="285"/>
        <v>11762784.211402545</v>
      </c>
      <c r="CM30" s="5">
        <v>39</v>
      </c>
      <c r="CN30" s="6">
        <v>0.16539999999999999</v>
      </c>
      <c r="CO30" s="7">
        <f t="shared" si="41"/>
        <v>62566322.893097647</v>
      </c>
      <c r="CP30" s="12">
        <f t="shared" si="42"/>
        <v>46775739.499071322</v>
      </c>
      <c r="CQ30" s="12">
        <f t="shared" si="43"/>
        <v>9500690.3909090422</v>
      </c>
      <c r="CR30" s="9"/>
      <c r="CS30" s="5">
        <v>38</v>
      </c>
      <c r="CT30" s="6">
        <v>0.16539999999999999</v>
      </c>
      <c r="CU30" s="7">
        <f t="shared" si="44"/>
        <v>47829923.47152178</v>
      </c>
      <c r="CV30" s="12">
        <f t="shared" si="45"/>
        <v>34452227.592828497</v>
      </c>
      <c r="CW30" s="12">
        <f t="shared" si="46"/>
        <v>7563410.3790652007</v>
      </c>
      <c r="CY30" s="5">
        <v>37</v>
      </c>
      <c r="CZ30" s="6">
        <v>0.16539999999999999</v>
      </c>
      <c r="DA30" s="7">
        <f t="shared" si="47"/>
        <v>38672318.460156657</v>
      </c>
      <c r="DB30" s="12">
        <f t="shared" si="48"/>
        <v>26811622.103486627</v>
      </c>
      <c r="DC30" s="12">
        <f t="shared" si="49"/>
        <v>6140950.6114295209</v>
      </c>
      <c r="DE30" s="5">
        <f t="shared" si="50"/>
        <v>36</v>
      </c>
      <c r="DF30" s="6">
        <v>0.16539999999999999</v>
      </c>
      <c r="DG30" s="7">
        <f t="shared" si="51"/>
        <v>32731543.343340382</v>
      </c>
      <c r="DH30" s="12">
        <f t="shared" si="52"/>
        <v>21782782.812962055</v>
      </c>
      <c r="DI30" s="12">
        <f t="shared" si="53"/>
        <v>5007969.0823231693</v>
      </c>
      <c r="DK30" s="5">
        <f t="shared" si="54"/>
        <v>35</v>
      </c>
      <c r="DL30" s="6">
        <v>0.16539999999999999</v>
      </c>
      <c r="DM30" s="7">
        <f t="shared" si="55"/>
        <v>33132445.939204771</v>
      </c>
      <c r="DN30" s="12">
        <f t="shared" si="56"/>
        <v>23228836.138092142</v>
      </c>
      <c r="DO30" s="12">
        <f t="shared" si="57"/>
        <v>5400654.2101527965</v>
      </c>
      <c r="DQ30" s="5">
        <f t="shared" si="58"/>
        <v>34</v>
      </c>
      <c r="DR30" s="6">
        <v>0.16539999999999999</v>
      </c>
      <c r="DS30" s="7">
        <f t="shared" si="59"/>
        <v>21717649.409546919</v>
      </c>
      <c r="DT30" s="12">
        <f t="shared" si="60"/>
        <v>12382218.728892272</v>
      </c>
      <c r="DU30" s="12">
        <f t="shared" si="61"/>
        <v>2857435.091282832</v>
      </c>
      <c r="DW30" s="5">
        <f t="shared" si="62"/>
        <v>33</v>
      </c>
      <c r="DX30" s="6">
        <v>0.16539999999999999</v>
      </c>
      <c r="DY30" s="7">
        <f t="shared" si="63"/>
        <v>16378317.805088168</v>
      </c>
      <c r="DZ30" s="12">
        <f t="shared" si="64"/>
        <v>7606823.5000858437</v>
      </c>
      <c r="EA30" s="12">
        <f t="shared" si="65"/>
        <v>1761995.4174788299</v>
      </c>
      <c r="EC30" s="5">
        <f t="shared" si="66"/>
        <v>32</v>
      </c>
      <c r="ED30" s="6">
        <v>0.16539999999999999</v>
      </c>
      <c r="EE30" s="7">
        <f t="shared" si="67"/>
        <v>15244152.834222045</v>
      </c>
      <c r="EF30" s="12">
        <f t="shared" si="68"/>
        <v>7227336.7361735487</v>
      </c>
      <c r="EG30" s="12">
        <f t="shared" si="69"/>
        <v>1724066.4988624887</v>
      </c>
      <c r="EI30" s="5">
        <f t="shared" si="70"/>
        <v>31</v>
      </c>
      <c r="EJ30" s="6">
        <v>0.16539999999999999</v>
      </c>
      <c r="EK30" s="7">
        <f t="shared" si="71"/>
        <v>15244152.834222045</v>
      </c>
      <c r="EL30" s="12">
        <f t="shared" si="72"/>
        <v>9749016.6695459653</v>
      </c>
      <c r="EM30" s="12">
        <f t="shared" si="73"/>
        <v>2409869.28910125</v>
      </c>
      <c r="EO30" s="5">
        <f t="shared" si="74"/>
        <v>30</v>
      </c>
      <c r="EP30" s="6">
        <v>0.16539999999999999</v>
      </c>
      <c r="EQ30" s="7">
        <f t="shared" si="75"/>
        <v>17024964.076638434</v>
      </c>
      <c r="ER30" s="12">
        <f t="shared" si="76"/>
        <v>5080758.9550873479</v>
      </c>
      <c r="ES30" s="12">
        <f t="shared" si="77"/>
        <v>1273483.2298836049</v>
      </c>
      <c r="EU30" s="5">
        <f t="shared" si="78"/>
        <v>29</v>
      </c>
      <c r="EV30" s="6">
        <v>0.16539999999999999</v>
      </c>
      <c r="EW30" s="7">
        <f t="shared" si="79"/>
        <v>10571056.098380577</v>
      </c>
      <c r="EX30" s="12">
        <f t="shared" si="80"/>
        <v>4224180.5498627378</v>
      </c>
      <c r="EY30" s="12">
        <f t="shared" si="81"/>
        <v>1069736.3017370633</v>
      </c>
      <c r="FA30" s="5">
        <f t="shared" si="82"/>
        <v>28</v>
      </c>
      <c r="FB30" s="6">
        <v>0.16539999999999999</v>
      </c>
      <c r="FC30" s="7">
        <f t="shared" si="83"/>
        <v>10535236.294977654</v>
      </c>
      <c r="FD30" s="12">
        <f t="shared" si="84"/>
        <v>4614659.3783892607</v>
      </c>
      <c r="FE30" s="12">
        <f t="shared" si="85"/>
        <v>1188563.9539844424</v>
      </c>
      <c r="FG30" s="5">
        <f t="shared" si="86"/>
        <v>27</v>
      </c>
      <c r="FH30" s="6">
        <v>0.16539999999999999</v>
      </c>
      <c r="FI30" s="7">
        <f t="shared" si="87"/>
        <v>8319043.1893380051</v>
      </c>
      <c r="FJ30" s="12">
        <f t="shared" si="88"/>
        <v>2708942.9788242071</v>
      </c>
      <c r="FK30" s="12">
        <f t="shared" si="89"/>
        <v>702405.26676513569</v>
      </c>
      <c r="FM30" s="5">
        <f t="shared" si="90"/>
        <v>26</v>
      </c>
      <c r="FN30" s="6">
        <v>0.16539999999999999</v>
      </c>
      <c r="FO30" s="7">
        <f t="shared" si="91"/>
        <v>9122758.1854786798</v>
      </c>
      <c r="FP30" s="12">
        <f t="shared" si="92"/>
        <v>3885880.1376793552</v>
      </c>
      <c r="FQ30" s="12">
        <f t="shared" si="93"/>
        <v>1021009.1286555954</v>
      </c>
      <c r="FS30" s="5">
        <f t="shared" si="94"/>
        <v>25</v>
      </c>
      <c r="FT30" s="6">
        <v>0.16539999999999999</v>
      </c>
      <c r="FU30" s="7">
        <f t="shared" si="95"/>
        <v>7440468.3023233684</v>
      </c>
      <c r="FV30" s="12">
        <f t="shared" si="96"/>
        <v>2533293.5455133319</v>
      </c>
      <c r="FW30" s="12">
        <f t="shared" si="97"/>
        <v>676566.72909560881</v>
      </c>
      <c r="FY30" s="5">
        <f t="shared" si="98"/>
        <v>24</v>
      </c>
      <c r="FZ30" s="6">
        <v>0.16539999999999999</v>
      </c>
      <c r="GA30" s="7">
        <f t="shared" si="99"/>
        <v>6391056.7791817272</v>
      </c>
      <c r="GB30" s="12">
        <f t="shared" si="100"/>
        <v>1751371.6633978665</v>
      </c>
      <c r="GC30" s="12">
        <f t="shared" si="101"/>
        <v>472279.99911852577</v>
      </c>
      <c r="GE30" s="5">
        <f t="shared" si="102"/>
        <v>23</v>
      </c>
      <c r="GF30" s="6">
        <v>0.16539999999999999</v>
      </c>
      <c r="GG30" s="7">
        <f t="shared" si="103"/>
        <v>5685993.5757844532</v>
      </c>
      <c r="GH30" s="12">
        <f t="shared" si="104"/>
        <v>1357963.0543993476</v>
      </c>
      <c r="GI30" s="12">
        <f t="shared" si="105"/>
        <v>373234.44364649314</v>
      </c>
      <c r="GK30" s="5">
        <f t="shared" si="106"/>
        <v>22</v>
      </c>
      <c r="GL30" s="6">
        <v>0.16539999999999999</v>
      </c>
      <c r="GM30" s="7">
        <f t="shared" si="107"/>
        <v>6315665.4179545175</v>
      </c>
      <c r="GN30" s="12">
        <f t="shared" si="108"/>
        <v>2362887.8246634654</v>
      </c>
      <c r="GO30" s="12">
        <f t="shared" si="109"/>
        <v>671901.55083343142</v>
      </c>
      <c r="GQ30" s="5">
        <f t="shared" si="110"/>
        <v>21</v>
      </c>
      <c r="GR30" s="6">
        <v>0.16539999999999999</v>
      </c>
      <c r="GS30" s="7">
        <f t="shared" si="111"/>
        <v>5101506.7996401619</v>
      </c>
      <c r="GT30" s="12">
        <f t="shared" si="112"/>
        <v>1485434.9474421369</v>
      </c>
      <c r="GU30" s="12">
        <f t="shared" si="113"/>
        <v>437798.89116488222</v>
      </c>
      <c r="GW30" s="5">
        <f t="shared" si="114"/>
        <v>20</v>
      </c>
      <c r="GX30" s="6">
        <v>0.16539999999999999</v>
      </c>
      <c r="GY30" s="7">
        <f t="shared" si="115"/>
        <v>4603832.5057667717</v>
      </c>
      <c r="GZ30" s="12">
        <f t="shared" si="116"/>
        <v>1309260.0483967564</v>
      </c>
      <c r="HA30" s="12">
        <f t="shared" si="117"/>
        <v>402849.24566054047</v>
      </c>
      <c r="HC30" s="5">
        <f t="shared" si="118"/>
        <v>19</v>
      </c>
      <c r="HD30" s="6">
        <v>0.16539999999999999</v>
      </c>
      <c r="HE30" s="7">
        <f t="shared" si="119"/>
        <v>5017254.2565025846</v>
      </c>
      <c r="HF30" s="12">
        <f t="shared" si="120"/>
        <v>2102731.5552887577</v>
      </c>
      <c r="HG30" s="12">
        <f t="shared" si="121"/>
        <v>686977.1200511239</v>
      </c>
      <c r="HI30" s="5">
        <f t="shared" si="122"/>
        <v>18</v>
      </c>
      <c r="HJ30" s="6">
        <v>0.16539999999999999</v>
      </c>
      <c r="HK30" s="7">
        <f t="shared" si="123"/>
        <v>4844780.0854602009</v>
      </c>
      <c r="HL30" s="12">
        <f t="shared" si="124"/>
        <v>2311045.1107596774</v>
      </c>
      <c r="HM30" s="12">
        <f t="shared" si="125"/>
        <v>794983.53853271517</v>
      </c>
      <c r="HO30" s="5">
        <f t="shared" si="126"/>
        <v>17</v>
      </c>
      <c r="HP30" s="6">
        <v>0.16539999999999999</v>
      </c>
      <c r="HQ30" s="7">
        <f t="shared" si="127"/>
        <v>4241621.5071442835</v>
      </c>
      <c r="HR30" s="12">
        <f t="shared" si="128"/>
        <v>1980121.999320274</v>
      </c>
      <c r="HS30" s="12">
        <f t="shared" si="129"/>
        <v>703396.83813364955</v>
      </c>
      <c r="HU30" s="5">
        <f t="shared" si="130"/>
        <v>16</v>
      </c>
      <c r="HV30" s="6">
        <v>0.16539999999999999</v>
      </c>
      <c r="HW30" s="7">
        <f t="shared" si="131"/>
        <v>3571591.0299295089</v>
      </c>
      <c r="HX30" s="12">
        <f t="shared" si="132"/>
        <v>1549889.3880545818</v>
      </c>
      <c r="HY30" s="12">
        <f t="shared" si="133"/>
        <v>570659.35981957812</v>
      </c>
      <c r="IA30" s="5">
        <f t="shared" si="134"/>
        <v>15</v>
      </c>
      <c r="IB30" s="6">
        <v>0.16539999999999999</v>
      </c>
      <c r="IC30" s="7">
        <f t="shared" si="135"/>
        <v>4168037.1454423019</v>
      </c>
      <c r="ID30" s="12">
        <f t="shared" si="136"/>
        <v>2489114.2075547837</v>
      </c>
      <c r="IE30" s="12">
        <f t="shared" si="137"/>
        <v>1002530.0092657988</v>
      </c>
      <c r="IG30" s="5">
        <f t="shared" si="138"/>
        <v>14</v>
      </c>
      <c r="IH30" s="6">
        <v>0.16539999999999999</v>
      </c>
      <c r="II30" s="7">
        <f t="shared" si="139"/>
        <v>5624881.437843862</v>
      </c>
      <c r="IJ30" s="12">
        <f t="shared" si="140"/>
        <v>4298688.5308526298</v>
      </c>
      <c r="IK30" s="12">
        <f t="shared" si="141"/>
        <v>1935710.2200295767</v>
      </c>
      <c r="IM30" s="5">
        <f t="shared" si="142"/>
        <v>13</v>
      </c>
      <c r="IN30" s="6">
        <v>0.16539999999999999</v>
      </c>
      <c r="IO30" s="7">
        <f t="shared" si="143"/>
        <v>4105752.8743385868</v>
      </c>
      <c r="IP30" s="12">
        <f t="shared" si="144"/>
        <v>3007341.6125889388</v>
      </c>
      <c r="IQ30" s="12">
        <f t="shared" si="145"/>
        <v>1445187.4992216507</v>
      </c>
      <c r="IS30" s="5">
        <f t="shared" si="146"/>
        <v>12</v>
      </c>
      <c r="IT30" s="6">
        <v>0.16539999999999999</v>
      </c>
      <c r="IU30" s="7">
        <f t="shared" si="147"/>
        <v>3315636.6585953208</v>
      </c>
      <c r="IV30" s="12">
        <f t="shared" si="148"/>
        <v>2390106.8078770628</v>
      </c>
      <c r="IW30" s="12">
        <f t="shared" si="149"/>
        <v>1208480.9702749194</v>
      </c>
      <c r="IY30" s="5">
        <f t="shared" si="150"/>
        <v>11</v>
      </c>
      <c r="IZ30" s="6">
        <v>0.16539999999999999</v>
      </c>
      <c r="JA30" s="7">
        <f t="shared" si="151"/>
        <v>3564434.1631856821</v>
      </c>
      <c r="JB30" s="12">
        <f t="shared" si="152"/>
        <v>2826381.073360885</v>
      </c>
      <c r="JC30" s="12">
        <f t="shared" si="153"/>
        <v>1526783.2073038488</v>
      </c>
      <c r="JE30" s="5">
        <f t="shared" si="154"/>
        <v>10</v>
      </c>
      <c r="JF30" s="6">
        <v>0.16539999999999999</v>
      </c>
      <c r="JG30" s="7">
        <f t="shared" si="155"/>
        <v>3346572.3060611044</v>
      </c>
      <c r="JH30" s="12">
        <f t="shared" si="156"/>
        <v>2781434.7441844591</v>
      </c>
      <c r="JI30" s="12">
        <f t="shared" si="157"/>
        <v>1641935.9812255707</v>
      </c>
      <c r="JK30" s="5">
        <f t="shared" si="158"/>
        <v>9</v>
      </c>
      <c r="JL30" s="6">
        <v>0.16539999999999999</v>
      </c>
      <c r="JM30" s="7">
        <f t="shared" si="159"/>
        <v>2823635.087800459</v>
      </c>
      <c r="JN30" s="12">
        <f t="shared" si="160"/>
        <v>2412478.1123087271</v>
      </c>
      <c r="JO30" s="12">
        <f t="shared" si="161"/>
        <v>1622219.5085360324</v>
      </c>
      <c r="JQ30" s="5">
        <f t="shared" si="162"/>
        <v>8</v>
      </c>
      <c r="JR30" s="6">
        <v>0.16539999999999999</v>
      </c>
      <c r="JS30" s="7">
        <f t="shared" si="163"/>
        <v>2143339.2195236515</v>
      </c>
      <c r="JT30" s="12">
        <f t="shared" si="164"/>
        <v>1846445.8176714275</v>
      </c>
      <c r="JU30" s="12">
        <f t="shared" si="165"/>
        <v>1388425.1178687483</v>
      </c>
      <c r="JW30" s="5">
        <f t="shared" si="166"/>
        <v>7</v>
      </c>
      <c r="JX30" s="6">
        <v>0.16539999999999999</v>
      </c>
      <c r="JY30" s="7">
        <f t="shared" si="167"/>
        <v>2249044.3017037264</v>
      </c>
      <c r="JZ30" s="12">
        <f t="shared" si="168"/>
        <v>2036624.9277108498</v>
      </c>
      <c r="KA30" s="12">
        <f t="shared" si="169"/>
        <v>1659928.5279441066</v>
      </c>
      <c r="KC30" s="5">
        <f t="shared" si="170"/>
        <v>6</v>
      </c>
      <c r="KD30" s="6">
        <v>0.16539999999999999</v>
      </c>
      <c r="KE30" s="7">
        <f t="shared" si="171"/>
        <v>1867666.7511241708</v>
      </c>
      <c r="KF30" s="12">
        <f t="shared" si="172"/>
        <v>1715517.3480870456</v>
      </c>
      <c r="KG30" s="12">
        <f t="shared" si="173"/>
        <v>1450108.8733181767</v>
      </c>
      <c r="KI30" s="5">
        <f t="shared" si="174"/>
        <v>5</v>
      </c>
      <c r="KJ30" s="6">
        <v>0.16539999999999999</v>
      </c>
      <c r="KK30" s="7">
        <f t="shared" si="175"/>
        <v>1526619.8717706157</v>
      </c>
      <c r="KL30" s="12">
        <f t="shared" si="176"/>
        <v>1426245.2794942358</v>
      </c>
      <c r="KM30" s="12">
        <f t="shared" si="177"/>
        <v>1256131.3222166172</v>
      </c>
      <c r="KO30" s="5">
        <f t="shared" si="178"/>
        <v>4</v>
      </c>
      <c r="KP30" s="6">
        <v>0.16539999999999999</v>
      </c>
      <c r="KQ30" s="7">
        <f t="shared" si="179"/>
        <v>1438172.2767504619</v>
      </c>
      <c r="KR30" s="12">
        <f t="shared" si="180"/>
        <v>1382433.1815250248</v>
      </c>
      <c r="KS30" s="12">
        <f t="shared" si="181"/>
        <v>1260559.2104657746</v>
      </c>
      <c r="KU30" s="5">
        <f t="shared" si="182"/>
        <v>3</v>
      </c>
      <c r="KV30" s="6">
        <v>0.16539999999999999</v>
      </c>
      <c r="KW30" s="7">
        <f t="shared" si="183"/>
        <v>1095833.7981945002</v>
      </c>
      <c r="KX30" s="12">
        <f t="shared" si="184"/>
        <v>1057650.8202515801</v>
      </c>
      <c r="KY30" s="12">
        <f t="shared" si="185"/>
        <v>1001888.7631769504</v>
      </c>
      <c r="LA30" s="5">
        <f t="shared" si="186"/>
        <v>2</v>
      </c>
      <c r="LB30" s="6">
        <v>0.16539999999999999</v>
      </c>
      <c r="LC30" s="7">
        <f t="shared" si="187"/>
        <v>924832.30500000005</v>
      </c>
      <c r="LD30" s="12">
        <f>(LD31)*(1+LB30)-(((VLOOKUP((LA$91+LA31),$A$138:$E$227,5,FALSE))/(VLOOKUP(LA$91,$A$138:$E$227,5,FALSE)))*(IF(LA30&lt;=$D$125,$B$125,$C$125)))</f>
        <v>900567.76111510792</v>
      </c>
      <c r="LE30" s="12">
        <f t="shared" si="189"/>
        <v>865541.35726879863</v>
      </c>
      <c r="LG30" s="5">
        <f t="shared" si="190"/>
        <v>1</v>
      </c>
      <c r="LH30" s="6">
        <v>0.16539999999999999</v>
      </c>
      <c r="LI30" s="7">
        <f>(LI31+$B$124)*(1+LH30)</f>
        <v>874050</v>
      </c>
      <c r="LJ30" s="12">
        <f>($B$124)*(1+LH30)-$B$125</f>
        <v>863050</v>
      </c>
      <c r="LK30" s="12">
        <f>LJ30</f>
        <v>863050</v>
      </c>
      <c r="LM30" s="5"/>
      <c r="LN30" s="6"/>
      <c r="LO30" s="7"/>
      <c r="LS30" s="5"/>
      <c r="LT30" s="6"/>
      <c r="LU30" s="7"/>
      <c r="LY30" s="5"/>
      <c r="LZ30" s="6"/>
      <c r="MA30" s="7"/>
      <c r="ME30" s="5"/>
      <c r="MF30" s="6"/>
      <c r="MG30" s="7"/>
      <c r="MK30" s="5"/>
      <c r="ML30" s="6"/>
      <c r="MM30" s="7"/>
      <c r="MQ30" s="5"/>
      <c r="MR30" s="6"/>
      <c r="MS30" s="7"/>
      <c r="MW30" s="5"/>
      <c r="MX30" s="6"/>
      <c r="MY30" s="7"/>
      <c r="NC30" s="5"/>
      <c r="ND30" s="6"/>
      <c r="NE30" s="7"/>
      <c r="NI30" s="5"/>
      <c r="NJ30" s="6"/>
      <c r="NK30" s="7"/>
      <c r="NO30" s="5"/>
      <c r="NP30" s="6"/>
      <c r="NQ30" s="7"/>
      <c r="NU30" s="5"/>
      <c r="NV30" s="6"/>
      <c r="NW30" s="7"/>
      <c r="OA30" s="5"/>
      <c r="OB30" s="6"/>
      <c r="OC30" s="7"/>
      <c r="OG30" s="5"/>
      <c r="OH30" s="6"/>
      <c r="OI30" s="7"/>
      <c r="OM30" s="5"/>
      <c r="ON30" s="6"/>
      <c r="OO30" s="7"/>
      <c r="OS30" s="5"/>
      <c r="OT30" s="6"/>
      <c r="OU30" s="7"/>
      <c r="OY30" s="5"/>
      <c r="OZ30" s="6"/>
      <c r="PA30" s="7"/>
      <c r="PE30" s="5"/>
      <c r="PF30" s="6"/>
      <c r="PG30" s="7"/>
      <c r="PK30" s="5"/>
      <c r="PL30" s="6"/>
      <c r="PM30" s="7"/>
      <c r="PQ30" s="5"/>
      <c r="PR30" s="6"/>
      <c r="PS30" s="7"/>
      <c r="PW30" s="5"/>
      <c r="PX30" s="6"/>
      <c r="PY30" s="7"/>
      <c r="QC30" s="5"/>
      <c r="QD30" s="6"/>
      <c r="QE30" s="7"/>
      <c r="QI30" s="5"/>
      <c r="QJ30" s="6"/>
      <c r="QK30" s="7"/>
      <c r="QO30" s="5"/>
      <c r="QP30" s="6"/>
      <c r="QQ30" s="7"/>
    </row>
    <row r="31" spans="3:459">
      <c r="C31">
        <v>60</v>
      </c>
      <c r="D31" s="6">
        <v>5.8099999999999999E-2</v>
      </c>
      <c r="E31" s="12">
        <f t="shared" si="286"/>
        <v>35330612.607640222</v>
      </c>
      <c r="F31" s="12">
        <f t="shared" si="0"/>
        <v>5496579.1197138112</v>
      </c>
      <c r="G31">
        <v>59</v>
      </c>
      <c r="H31" s="6">
        <v>5.8099999999999999E-2</v>
      </c>
      <c r="I31" s="12">
        <f t="shared" si="1"/>
        <v>-2806551.1973232292</v>
      </c>
      <c r="J31" s="12">
        <f t="shared" si="2"/>
        <v>-431582.96289772686</v>
      </c>
      <c r="K31">
        <v>58</v>
      </c>
      <c r="L31" s="6">
        <v>5.8099999999999999E-2</v>
      </c>
      <c r="M31" s="12">
        <f t="shared" si="3"/>
        <v>11669612.462794524</v>
      </c>
      <c r="N31" s="12">
        <f t="shared" si="4"/>
        <v>1794517.7438290142</v>
      </c>
      <c r="O31">
        <v>57</v>
      </c>
      <c r="P31" s="6">
        <v>5.8099999999999999E-2</v>
      </c>
      <c r="Q31" s="12">
        <f t="shared" si="5"/>
        <v>47735966.160745807</v>
      </c>
      <c r="R31" s="12">
        <f t="shared" si="6"/>
        <v>6825556.3125526831</v>
      </c>
      <c r="S31">
        <v>56</v>
      </c>
      <c r="T31" s="6">
        <v>5.8099999999999999E-2</v>
      </c>
      <c r="U31" s="12">
        <f t="shared" si="7"/>
        <v>159374139.70552886</v>
      </c>
      <c r="V31" s="12">
        <f t="shared" si="8"/>
        <v>20495055.735513154</v>
      </c>
      <c r="W31">
        <v>55</v>
      </c>
      <c r="X31" s="6">
        <v>5.8099999999999999E-2</v>
      </c>
      <c r="Y31" s="12">
        <f t="shared" si="9"/>
        <v>180401094.33821312</v>
      </c>
      <c r="Z31" s="12">
        <f t="shared" si="10"/>
        <v>20927824.792832278</v>
      </c>
      <c r="AA31">
        <v>54</v>
      </c>
      <c r="AB31" s="6">
        <v>5.8099999999999999E-2</v>
      </c>
      <c r="AC31" s="12">
        <f t="shared" si="11"/>
        <v>93826629.723247886</v>
      </c>
      <c r="AD31" s="12">
        <f t="shared" si="12"/>
        <v>11137693.456356764</v>
      </c>
      <c r="AE31">
        <v>53</v>
      </c>
      <c r="AF31" s="6">
        <v>5.8099999999999999E-2</v>
      </c>
      <c r="AG31" s="12">
        <f t="shared" si="13"/>
        <v>104969902.45132075</v>
      </c>
      <c r="AH31" s="12">
        <f t="shared" si="14"/>
        <v>12838045.623542825</v>
      </c>
      <c r="AI31">
        <v>52</v>
      </c>
      <c r="AJ31" s="6">
        <v>5.8099999999999999E-2</v>
      </c>
      <c r="AK31" s="12">
        <f t="shared" si="15"/>
        <v>49399508.745516449</v>
      </c>
      <c r="AL31" s="12">
        <f t="shared" si="16"/>
        <v>6130514.5745335165</v>
      </c>
      <c r="AM31">
        <v>51</v>
      </c>
      <c r="AN31" s="6">
        <v>5.8099999999999999E-2</v>
      </c>
      <c r="AO31" s="12">
        <f t="shared" si="17"/>
        <v>23941560.971378375</v>
      </c>
      <c r="AP31" s="12">
        <f t="shared" si="18"/>
        <v>3035755.4828816103</v>
      </c>
      <c r="AQ31">
        <v>50</v>
      </c>
      <c r="AR31" s="6">
        <v>5.8099999999999999E-2</v>
      </c>
      <c r="AS31" s="12">
        <f t="shared" si="19"/>
        <v>85520185.988331914</v>
      </c>
      <c r="AT31" s="12">
        <f t="shared" si="20"/>
        <v>10920743.174769001</v>
      </c>
      <c r="AU31">
        <v>49</v>
      </c>
      <c r="AV31" s="6">
        <v>5.8099999999999999E-2</v>
      </c>
      <c r="AW31" s="12">
        <f t="shared" si="21"/>
        <v>54866506.166397996</v>
      </c>
      <c r="AX31" s="12">
        <f t="shared" si="22"/>
        <v>6907653.6540429126</v>
      </c>
      <c r="AY31">
        <v>48</v>
      </c>
      <c r="AZ31" s="6">
        <v>5.8099999999999999E-2</v>
      </c>
      <c r="BA31" s="12">
        <f t="shared" si="23"/>
        <v>60746598.652810909</v>
      </c>
      <c r="BB31" s="12">
        <f t="shared" si="24"/>
        <v>7593324.8316013636</v>
      </c>
      <c r="BC31">
        <v>47</v>
      </c>
      <c r="BD31" s="6">
        <v>5.8099999999999999E-2</v>
      </c>
      <c r="BE31" s="12">
        <f t="shared" si="25"/>
        <v>80820190.758708045</v>
      </c>
      <c r="BF31" s="12">
        <f t="shared" si="26"/>
        <v>10247883.900159921</v>
      </c>
      <c r="BG31">
        <v>46</v>
      </c>
      <c r="BH31" s="6">
        <v>5.8099999999999999E-2</v>
      </c>
      <c r="BI31" s="12">
        <f t="shared" si="27"/>
        <v>110241790.89273882</v>
      </c>
      <c r="BJ31" s="12">
        <f t="shared" si="28"/>
        <v>15564713.282517979</v>
      </c>
      <c r="BK31">
        <v>45</v>
      </c>
      <c r="BL31" s="6">
        <v>5.8099999999999999E-2</v>
      </c>
      <c r="BM31" s="12">
        <f t="shared" si="29"/>
        <v>92121434.086383358</v>
      </c>
      <c r="BN31" s="12">
        <f t="shared" si="30"/>
        <v>14000469.748739915</v>
      </c>
      <c r="BO31">
        <v>44</v>
      </c>
      <c r="BP31" s="6">
        <v>5.8099999999999999E-2</v>
      </c>
      <c r="BQ31" s="12">
        <f t="shared" si="31"/>
        <v>70622416.787809938</v>
      </c>
      <c r="BR31" s="12">
        <f t="shared" si="32"/>
        <v>11050629.964999035</v>
      </c>
      <c r="BS31">
        <v>43</v>
      </c>
      <c r="BT31" s="6">
        <v>5.8099999999999999E-2</v>
      </c>
      <c r="BU31" s="12">
        <f t="shared" si="33"/>
        <v>58071674.577946782</v>
      </c>
      <c r="BV31" s="12">
        <f t="shared" si="34"/>
        <v>9295645.750786446</v>
      </c>
      <c r="BW31">
        <v>42</v>
      </c>
      <c r="BX31" s="6">
        <v>5.8099999999999999E-2</v>
      </c>
      <c r="BY31" s="12">
        <f t="shared" si="35"/>
        <v>38282547.754862897</v>
      </c>
      <c r="BZ31" s="12">
        <f t="shared" si="36"/>
        <v>6265668.7872167686</v>
      </c>
      <c r="CA31">
        <v>41</v>
      </c>
      <c r="CB31" s="6">
        <v>5.8099999999999999E-2</v>
      </c>
      <c r="CC31" s="12">
        <f t="shared" si="37"/>
        <v>50299218.262314588</v>
      </c>
      <c r="CD31" s="12">
        <f t="shared" si="38"/>
        <v>9725118.6388467941</v>
      </c>
      <c r="CE31">
        <v>40</v>
      </c>
      <c r="CF31" s="6">
        <v>5.8099999999999999E-2</v>
      </c>
      <c r="CG31" s="12">
        <f t="shared" si="39"/>
        <v>50489058.348961905</v>
      </c>
      <c r="CH31" s="12">
        <f t="shared" si="40"/>
        <v>10760707.579769757</v>
      </c>
      <c r="CI31">
        <v>39</v>
      </c>
      <c r="CJ31" s="6">
        <v>5.8099999999999999E-2</v>
      </c>
      <c r="CK31" s="12">
        <f t="shared" si="284"/>
        <v>48782432.82918863</v>
      </c>
      <c r="CL31" s="12">
        <f t="shared" si="285"/>
        <v>10528582.62500474</v>
      </c>
      <c r="CM31" s="5">
        <v>38</v>
      </c>
      <c r="CN31" s="6">
        <v>5.8099999999999999E-2</v>
      </c>
      <c r="CO31" s="7">
        <f t="shared" si="41"/>
        <v>53686565.036122918</v>
      </c>
      <c r="CP31" s="12">
        <f t="shared" si="42"/>
        <v>40263807.81425339</v>
      </c>
      <c r="CQ31" s="12">
        <f t="shared" si="43"/>
        <v>8508988.1621848438</v>
      </c>
      <c r="CR31" s="9"/>
      <c r="CS31" s="5">
        <v>37</v>
      </c>
      <c r="CT31" s="6">
        <v>5.8099999999999999E-2</v>
      </c>
      <c r="CU31" s="7">
        <f t="shared" si="44"/>
        <v>41041636.752635814</v>
      </c>
      <c r="CV31" s="12">
        <f t="shared" si="45"/>
        <v>29679836.224588629</v>
      </c>
      <c r="CW31" s="12">
        <f t="shared" si="46"/>
        <v>6779387.0512999194</v>
      </c>
      <c r="CY31" s="5">
        <v>36</v>
      </c>
      <c r="CZ31" s="6">
        <v>5.8099999999999999E-2</v>
      </c>
      <c r="DA31" s="7">
        <f t="shared" si="47"/>
        <v>33183729.586542524</v>
      </c>
      <c r="DB31" s="12">
        <f t="shared" si="48"/>
        <v>23118760.284504976</v>
      </c>
      <c r="DC31" s="12">
        <f t="shared" si="49"/>
        <v>5509416.7944189012</v>
      </c>
      <c r="DE31" s="5">
        <f t="shared" si="50"/>
        <v>35</v>
      </c>
      <c r="DF31" s="6">
        <v>5.8099999999999999E-2</v>
      </c>
      <c r="DG31" s="7">
        <f t="shared" si="51"/>
        <v>28086102.062245052</v>
      </c>
      <c r="DH31" s="12">
        <f t="shared" si="52"/>
        <v>18803219.096247267</v>
      </c>
      <c r="DI31" s="12">
        <f t="shared" si="53"/>
        <v>4497892.3377713785</v>
      </c>
      <c r="DK31" s="5">
        <f t="shared" si="54"/>
        <v>34</v>
      </c>
      <c r="DL31" s="6">
        <v>5.8099999999999999E-2</v>
      </c>
      <c r="DM31" s="7">
        <f t="shared" si="55"/>
        <v>28430106.349068794</v>
      </c>
      <c r="DN31" s="12">
        <f t="shared" si="56"/>
        <v>20042791.827133358</v>
      </c>
      <c r="DO31" s="12">
        <f t="shared" si="57"/>
        <v>4848481.1164558213</v>
      </c>
      <c r="DQ31" s="5">
        <f t="shared" si="58"/>
        <v>33</v>
      </c>
      <c r="DR31" s="6">
        <v>5.8099999999999999E-2</v>
      </c>
      <c r="DS31" s="7">
        <f t="shared" si="59"/>
        <v>18635360.742703725</v>
      </c>
      <c r="DT31" s="12">
        <f t="shared" si="60"/>
        <v>10736415.590262804</v>
      </c>
      <c r="DU31" s="12">
        <f t="shared" si="61"/>
        <v>2577898.3476620219</v>
      </c>
      <c r="DW31" s="5">
        <f t="shared" si="62"/>
        <v>32</v>
      </c>
      <c r="DX31" s="6">
        <v>5.8099999999999999E-2</v>
      </c>
      <c r="DY31" s="7">
        <f t="shared" si="63"/>
        <v>14053816.548042018</v>
      </c>
      <c r="DZ31" s="12">
        <f t="shared" si="64"/>
        <v>6638354.5782211926</v>
      </c>
      <c r="EA31" s="12">
        <f t="shared" si="65"/>
        <v>1599891.2112979132</v>
      </c>
      <c r="EC31" s="5">
        <f t="shared" si="66"/>
        <v>31</v>
      </c>
      <c r="ED31" s="6">
        <v>5.8099999999999999E-2</v>
      </c>
      <c r="EE31" s="7">
        <f t="shared" si="67"/>
        <v>13080618.529450871</v>
      </c>
      <c r="EF31" s="12">
        <f t="shared" si="68"/>
        <v>6309505.4107935186</v>
      </c>
      <c r="EG31" s="12">
        <f t="shared" si="69"/>
        <v>1566028.3213840029</v>
      </c>
      <c r="EI31" s="5">
        <f t="shared" si="70"/>
        <v>30</v>
      </c>
      <c r="EJ31" s="6">
        <v>5.8099999999999999E-2</v>
      </c>
      <c r="EK31" s="7">
        <f t="shared" si="71"/>
        <v>13080618.529450871</v>
      </c>
      <c r="EL31" s="12">
        <f t="shared" si="72"/>
        <v>8469521.4569329005</v>
      </c>
      <c r="EM31" s="12">
        <f t="shared" si="73"/>
        <v>2178312.173275908</v>
      </c>
      <c r="EO31" s="5">
        <f t="shared" si="74"/>
        <v>29</v>
      </c>
      <c r="EP31" s="6">
        <v>5.8099999999999999E-2</v>
      </c>
      <c r="EQ31" s="7">
        <f t="shared" si="75"/>
        <v>14608687.211805761</v>
      </c>
      <c r="ER31" s="12">
        <f t="shared" si="76"/>
        <v>4462372.2415134395</v>
      </c>
      <c r="ES31" s="12">
        <f t="shared" si="77"/>
        <v>1163748.1565097999</v>
      </c>
      <c r="EU31" s="5">
        <f t="shared" si="78"/>
        <v>28</v>
      </c>
      <c r="EV31" s="6">
        <v>5.8099999999999999E-2</v>
      </c>
      <c r="EW31" s="7">
        <f t="shared" si="79"/>
        <v>9070753.4738120623</v>
      </c>
      <c r="EX31" s="12">
        <f t="shared" si="80"/>
        <v>3726312.6082763541</v>
      </c>
      <c r="EY31" s="12">
        <f t="shared" si="81"/>
        <v>981843.16027425532</v>
      </c>
      <c r="FA31" s="5">
        <f t="shared" si="82"/>
        <v>27</v>
      </c>
      <c r="FB31" s="6">
        <v>5.8099999999999999E-2</v>
      </c>
      <c r="FC31" s="7">
        <f t="shared" si="83"/>
        <v>9040017.4146024138</v>
      </c>
      <c r="FD31" s="12">
        <f t="shared" si="84"/>
        <v>4059666.9713886855</v>
      </c>
      <c r="FE31" s="12">
        <f t="shared" si="85"/>
        <v>1087932.3358577592</v>
      </c>
      <c r="FG31" s="5">
        <f t="shared" si="86"/>
        <v>26</v>
      </c>
      <c r="FH31" s="6">
        <v>5.8099999999999999E-2</v>
      </c>
      <c r="FI31" s="7">
        <f t="shared" si="87"/>
        <v>7138358.6659842161</v>
      </c>
      <c r="FJ31" s="12">
        <f t="shared" si="88"/>
        <v>2423754.0576833766</v>
      </c>
      <c r="FK31" s="12">
        <f t="shared" si="89"/>
        <v>653890.48318796128</v>
      </c>
      <c r="FM31" s="5">
        <f t="shared" si="90"/>
        <v>25</v>
      </c>
      <c r="FN31" s="6">
        <v>5.8099999999999999E-2</v>
      </c>
      <c r="FO31" s="7">
        <f t="shared" si="91"/>
        <v>7828005.9940609923</v>
      </c>
      <c r="FP31" s="12">
        <f t="shared" si="92"/>
        <v>3432347.4937860845</v>
      </c>
      <c r="FQ31" s="12">
        <f t="shared" si="93"/>
        <v>938339.60261777835</v>
      </c>
      <c r="FS31" s="5">
        <f t="shared" si="94"/>
        <v>24</v>
      </c>
      <c r="FT31" s="6">
        <v>5.8099999999999999E-2</v>
      </c>
      <c r="FU31" s="7">
        <f t="shared" si="95"/>
        <v>6384475.9759081593</v>
      </c>
      <c r="FV31" s="12">
        <f t="shared" si="96"/>
        <v>2270142.1336886138</v>
      </c>
      <c r="FW31" s="12">
        <f t="shared" si="97"/>
        <v>630821.86988289712</v>
      </c>
      <c r="FY31" s="5">
        <f t="shared" si="98"/>
        <v>23</v>
      </c>
      <c r="FZ31" s="6">
        <v>5.8099999999999999E-2</v>
      </c>
      <c r="GA31" s="7">
        <f t="shared" si="99"/>
        <v>5484002.7279747101</v>
      </c>
      <c r="GB31" s="12">
        <f t="shared" si="100"/>
        <v>1598268.1168679136</v>
      </c>
      <c r="GC31" s="12">
        <f t="shared" si="101"/>
        <v>448434.93926509802</v>
      </c>
      <c r="GE31" s="5">
        <f t="shared" si="102"/>
        <v>22</v>
      </c>
      <c r="GF31" s="6">
        <v>5.8099999999999999E-2</v>
      </c>
      <c r="GG31" s="7">
        <f t="shared" si="103"/>
        <v>4879005.985742623</v>
      </c>
      <c r="GH31" s="12">
        <f t="shared" si="104"/>
        <v>1258893.0820281226</v>
      </c>
      <c r="GI31" s="12">
        <f t="shared" si="105"/>
        <v>360007.19432099193</v>
      </c>
      <c r="GK31" s="5">
        <f t="shared" si="106"/>
        <v>21</v>
      </c>
      <c r="GL31" s="6">
        <v>5.8099999999999999E-2</v>
      </c>
      <c r="GM31" s="7">
        <f t="shared" si="107"/>
        <v>5419311.3248279709</v>
      </c>
      <c r="GN31" s="12">
        <f t="shared" si="108"/>
        <v>2118061.9052860001</v>
      </c>
      <c r="GO31" s="12">
        <f t="shared" si="109"/>
        <v>626656.80471141543</v>
      </c>
      <c r="GQ31" s="5">
        <f t="shared" si="110"/>
        <v>20</v>
      </c>
      <c r="GR31" s="6">
        <v>5.8099999999999999E-2</v>
      </c>
      <c r="GS31" s="7">
        <f t="shared" si="111"/>
        <v>4377472.798730189</v>
      </c>
      <c r="GT31" s="12">
        <f t="shared" si="112"/>
        <v>1361956.2414167859</v>
      </c>
      <c r="GU31" s="12">
        <f t="shared" si="113"/>
        <v>417650.2502905791</v>
      </c>
      <c r="GW31" s="5">
        <f t="shared" si="114"/>
        <v>19</v>
      </c>
      <c r="GX31" s="6">
        <v>5.8099999999999999E-2</v>
      </c>
      <c r="GY31" s="7">
        <f t="shared" si="115"/>
        <v>3950431.1873749546</v>
      </c>
      <c r="GZ31" s="12">
        <f t="shared" si="116"/>
        <v>1207104.8982295834</v>
      </c>
      <c r="HA31" s="12">
        <f t="shared" si="117"/>
        <v>386447.25159148534</v>
      </c>
      <c r="HC31" s="5">
        <f t="shared" si="118"/>
        <v>18</v>
      </c>
      <c r="HD31" s="6">
        <v>5.8099999999999999E-2</v>
      </c>
      <c r="HE31" s="7">
        <f t="shared" si="119"/>
        <v>4305177.8415158615</v>
      </c>
      <c r="HF31" s="12">
        <f t="shared" si="120"/>
        <v>1883093.3174138961</v>
      </c>
      <c r="HG31" s="12">
        <f t="shared" si="121"/>
        <v>640116.25358134229</v>
      </c>
      <c r="HI31" s="5">
        <f t="shared" si="122"/>
        <v>17</v>
      </c>
      <c r="HJ31" s="6">
        <v>5.8099999999999999E-2</v>
      </c>
      <c r="HK31" s="7">
        <f t="shared" si="123"/>
        <v>4157182.1567360573</v>
      </c>
      <c r="HL31" s="12">
        <f t="shared" si="124"/>
        <v>2057882.4146525306</v>
      </c>
      <c r="HM31" s="12">
        <f t="shared" si="125"/>
        <v>736544.24553211068</v>
      </c>
      <c r="HO31" s="5">
        <f t="shared" si="126"/>
        <v>16</v>
      </c>
      <c r="HP31" s="6">
        <v>5.8099999999999999E-2</v>
      </c>
      <c r="HQ31" s="7">
        <f t="shared" si="127"/>
        <v>3639627.1727683917</v>
      </c>
      <c r="HR31" s="12">
        <f t="shared" si="128"/>
        <v>1771558.7386861159</v>
      </c>
      <c r="HS31" s="12">
        <f t="shared" si="129"/>
        <v>654775.75683452666</v>
      </c>
      <c r="HU31" s="5">
        <f t="shared" si="130"/>
        <v>15</v>
      </c>
      <c r="HV31" s="6">
        <v>5.8099999999999999E-2</v>
      </c>
      <c r="HW31" s="7">
        <f t="shared" si="131"/>
        <v>3064691.1188686364</v>
      </c>
      <c r="HX31" s="12">
        <f t="shared" si="132"/>
        <v>1399835.4739094032</v>
      </c>
      <c r="HY31" s="12">
        <f t="shared" si="133"/>
        <v>536267.90637176775</v>
      </c>
      <c r="IA31" s="5">
        <f t="shared" si="134"/>
        <v>14</v>
      </c>
      <c r="IB31" s="6">
        <v>5.8099999999999999E-2</v>
      </c>
      <c r="IC31" s="7">
        <f t="shared" si="135"/>
        <v>3576486.309801186</v>
      </c>
      <c r="ID31" s="12">
        <f t="shared" si="136"/>
        <v>2199759.0407547248</v>
      </c>
      <c r="IE31" s="12">
        <f t="shared" si="137"/>
        <v>921841.46851771744</v>
      </c>
      <c r="IG31" s="5">
        <f t="shared" si="138"/>
        <v>13</v>
      </c>
      <c r="IH31" s="6">
        <v>5.8099999999999999E-2</v>
      </c>
      <c r="II31" s="7">
        <f t="shared" si="139"/>
        <v>4826567.2197047044</v>
      </c>
      <c r="IJ31" s="12">
        <f t="shared" si="140"/>
        <v>3745761.4654631116</v>
      </c>
      <c r="IK31" s="12">
        <f t="shared" si="141"/>
        <v>1754983.5643042095</v>
      </c>
      <c r="IM31" s="5">
        <f t="shared" si="142"/>
        <v>12</v>
      </c>
      <c r="IN31" s="6">
        <v>5.8099999999999999E-2</v>
      </c>
      <c r="IO31" s="7">
        <f t="shared" si="143"/>
        <v>3523041.7662078142</v>
      </c>
      <c r="IP31" s="12">
        <f t="shared" si="144"/>
        <v>2634091.0160828005</v>
      </c>
      <c r="IQ31" s="12">
        <f t="shared" si="145"/>
        <v>1317045.5080414002</v>
      </c>
      <c r="IS31" s="5">
        <f t="shared" si="146"/>
        <v>11</v>
      </c>
      <c r="IT31" s="6">
        <v>5.8099999999999999E-2</v>
      </c>
      <c r="IU31" s="7">
        <f t="shared" si="147"/>
        <v>2845063.2045609411</v>
      </c>
      <c r="IV31" s="12">
        <f t="shared" si="148"/>
        <v>2101802.0775788538</v>
      </c>
      <c r="IW31" s="12">
        <f t="shared" si="149"/>
        <v>1105714.2224672926</v>
      </c>
      <c r="IY31" s="5">
        <f t="shared" si="150"/>
        <v>10</v>
      </c>
      <c r="IZ31" s="6">
        <v>5.8099999999999999E-2</v>
      </c>
      <c r="JA31" s="7">
        <f t="shared" si="151"/>
        <v>3058549.9941528076</v>
      </c>
      <c r="JB31" s="12">
        <f t="shared" si="152"/>
        <v>2472899.4966199459</v>
      </c>
      <c r="JC31" s="12">
        <f t="shared" si="153"/>
        <v>1389894.0516074335</v>
      </c>
      <c r="JE31" s="5">
        <f t="shared" si="154"/>
        <v>9</v>
      </c>
      <c r="JF31" s="6">
        <v>5.8099999999999999E-2</v>
      </c>
      <c r="JG31" s="7">
        <f t="shared" si="155"/>
        <v>2871608.294200364</v>
      </c>
      <c r="JH31" s="12">
        <f t="shared" si="156"/>
        <v>2430285.4439134449</v>
      </c>
      <c r="JI31" s="12">
        <f t="shared" si="157"/>
        <v>1492702.300533168</v>
      </c>
      <c r="JK31" s="5">
        <f t="shared" si="158"/>
        <v>8</v>
      </c>
      <c r="JL31" s="6">
        <v>5.8099999999999999E-2</v>
      </c>
      <c r="JM31" s="7">
        <f t="shared" si="159"/>
        <v>2422889.2121164054</v>
      </c>
      <c r="JN31" s="12">
        <f t="shared" si="160"/>
        <v>2108368.3784070848</v>
      </c>
      <c r="JO31" s="12">
        <f t="shared" si="161"/>
        <v>1475099.4589934461</v>
      </c>
      <c r="JQ31" s="5">
        <f t="shared" si="162"/>
        <v>7</v>
      </c>
      <c r="JR31" s="6">
        <v>5.8099999999999999E-2</v>
      </c>
      <c r="JS31" s="7">
        <f t="shared" si="163"/>
        <v>1839144.6881102209</v>
      </c>
      <c r="JT31" s="12">
        <f t="shared" si="164"/>
        <v>1618622.2493526391</v>
      </c>
      <c r="JU31" s="12">
        <f t="shared" si="165"/>
        <v>1266368.1267417232</v>
      </c>
      <c r="JW31" s="5">
        <f t="shared" si="166"/>
        <v>6</v>
      </c>
      <c r="JX31" s="6">
        <v>5.8099999999999999E-2</v>
      </c>
      <c r="JY31" s="7">
        <f t="shared" si="167"/>
        <v>1929847.5216266746</v>
      </c>
      <c r="JZ31" s="12">
        <f t="shared" si="168"/>
        <v>1779159.9340104612</v>
      </c>
      <c r="KA31" s="12">
        <f t="shared" si="169"/>
        <v>1508766.0231761374</v>
      </c>
      <c r="KC31" s="5">
        <f t="shared" si="170"/>
        <v>5</v>
      </c>
      <c r="KD31" s="6">
        <v>5.8099999999999999E-2</v>
      </c>
      <c r="KE31" s="7">
        <f t="shared" si="171"/>
        <v>1602597.1778995802</v>
      </c>
      <c r="KF31" s="12">
        <f t="shared" si="172"/>
        <v>1502495.4055543658</v>
      </c>
      <c r="KG31" s="12">
        <f t="shared" si="173"/>
        <v>1321439.3045253325</v>
      </c>
      <c r="KI31" s="5">
        <f t="shared" si="174"/>
        <v>4</v>
      </c>
      <c r="KJ31" s="6">
        <v>5.8099999999999999E-2</v>
      </c>
      <c r="KK31" s="7">
        <f t="shared" si="175"/>
        <v>1309953.5539476709</v>
      </c>
      <c r="KL31" s="12">
        <f t="shared" si="176"/>
        <v>1253053.1029410029</v>
      </c>
      <c r="KM31" s="12">
        <f t="shared" si="177"/>
        <v>1148256.3955907214</v>
      </c>
      <c r="KO31" s="5">
        <f t="shared" si="178"/>
        <v>3</v>
      </c>
      <c r="KP31" s="6">
        <v>5.8099999999999999E-2</v>
      </c>
      <c r="KQ31" s="7">
        <f t="shared" si="179"/>
        <v>1234058.929767</v>
      </c>
      <c r="KR31" s="12">
        <f t="shared" si="180"/>
        <v>1196582.0221675215</v>
      </c>
      <c r="KS31" s="12">
        <f t="shared" si="181"/>
        <v>1135246.4329017403</v>
      </c>
      <c r="KU31" s="5">
        <f t="shared" si="182"/>
        <v>2</v>
      </c>
      <c r="KV31" s="6">
        <v>5.8099999999999999E-2</v>
      </c>
      <c r="KW31" s="7">
        <f t="shared" si="183"/>
        <v>940307.01750000007</v>
      </c>
      <c r="KX31" s="12">
        <f>(KX32)*(1+KV31)-(((VLOOKUP((KU$91+KU32),$A$138:$E$227,5,FALSE))/(VLOOKUP(KU$91,$A$138:$E$227,5,FALSE)))*(IF(KU31&lt;=$D$125,$B$125,$C$125)))</f>
        <v>917507.33355839411</v>
      </c>
      <c r="KY31" s="12">
        <f t="shared" si="185"/>
        <v>904305.78919064743</v>
      </c>
      <c r="LA31" s="5">
        <f t="shared" si="186"/>
        <v>1</v>
      </c>
      <c r="LB31" s="6">
        <v>5.8099999999999999E-2</v>
      </c>
      <c r="LC31" s="7">
        <f>(LC32+$B$124)*(1+LB31)</f>
        <v>793575</v>
      </c>
      <c r="LD31" s="12">
        <f>($B$124)*(1+LB31)-$B$125</f>
        <v>782575</v>
      </c>
      <c r="LE31" s="12">
        <f>LD31</f>
        <v>782575</v>
      </c>
      <c r="LG31" s="5"/>
      <c r="LH31" s="6"/>
      <c r="LI31" s="7"/>
      <c r="LM31" s="5"/>
      <c r="LN31" s="6"/>
      <c r="LO31" s="7"/>
      <c r="LS31" s="5"/>
      <c r="LT31" s="6"/>
      <c r="LU31" s="7"/>
      <c r="LY31" s="5"/>
      <c r="LZ31" s="6"/>
      <c r="MA31" s="7"/>
      <c r="ME31" s="5"/>
      <c r="MF31" s="6"/>
      <c r="MG31" s="7"/>
      <c r="MK31" s="5"/>
      <c r="ML31" s="6"/>
      <c r="MM31" s="7"/>
      <c r="MQ31" s="5"/>
      <c r="MR31" s="6"/>
      <c r="MS31" s="7"/>
      <c r="MW31" s="5"/>
      <c r="MX31" s="6"/>
      <c r="MY31" s="7"/>
      <c r="NC31" s="5"/>
      <c r="ND31" s="6"/>
      <c r="NE31" s="7"/>
      <c r="NI31" s="5"/>
      <c r="NJ31" s="6"/>
      <c r="NK31" s="7"/>
      <c r="NO31" s="5"/>
      <c r="NP31" s="6"/>
      <c r="NQ31" s="7"/>
      <c r="NU31" s="5"/>
      <c r="NV31" s="6"/>
      <c r="NW31" s="7"/>
      <c r="OA31" s="5"/>
      <c r="OB31" s="6"/>
      <c r="OC31" s="7"/>
      <c r="OG31" s="5"/>
      <c r="OH31" s="6"/>
      <c r="OI31" s="7"/>
      <c r="OM31" s="5"/>
      <c r="ON31" s="6"/>
      <c r="OO31" s="7"/>
      <c r="OS31" s="5"/>
      <c r="OT31" s="6"/>
      <c r="OU31" s="7"/>
      <c r="OY31" s="5"/>
      <c r="OZ31" s="6"/>
      <c r="PA31" s="7"/>
      <c r="PE31" s="5"/>
      <c r="PF31" s="6"/>
      <c r="PG31" s="7"/>
      <c r="PK31" s="5"/>
      <c r="PL31" s="6"/>
      <c r="PM31" s="7"/>
      <c r="PQ31" s="5"/>
      <c r="PR31" s="6"/>
      <c r="PS31" s="7"/>
      <c r="PW31" s="5"/>
      <c r="PX31" s="6"/>
      <c r="PY31" s="7"/>
      <c r="QC31" s="5"/>
      <c r="QD31" s="6"/>
      <c r="QE31" s="7"/>
      <c r="QI31" s="5"/>
      <c r="QJ31" s="6"/>
      <c r="QK31" s="7"/>
      <c r="QO31" s="5"/>
      <c r="QP31" s="6"/>
      <c r="QQ31" s="7"/>
    </row>
    <row r="32" spans="3:459">
      <c r="C32">
        <v>59</v>
      </c>
      <c r="D32" s="6">
        <v>0.18490000000000001</v>
      </c>
      <c r="E32" s="12">
        <f t="shared" si="286"/>
        <v>33572861.712108888</v>
      </c>
      <c r="F32" s="12">
        <f t="shared" si="0"/>
        <v>5299365.9454332469</v>
      </c>
      <c r="G32">
        <v>58</v>
      </c>
      <c r="H32" s="6">
        <v>0.18490000000000001</v>
      </c>
      <c r="I32" s="12">
        <f t="shared" si="1"/>
        <v>-2468068.6872932459</v>
      </c>
      <c r="J32" s="12">
        <f t="shared" si="2"/>
        <v>-385072.76051746815</v>
      </c>
      <c r="K32">
        <v>57</v>
      </c>
      <c r="L32" s="6">
        <v>0.18490000000000001</v>
      </c>
      <c r="M32" s="12">
        <f t="shared" si="3"/>
        <v>11213212.533874651</v>
      </c>
      <c r="N32" s="12">
        <f t="shared" si="4"/>
        <v>1749506.7000844576</v>
      </c>
      <c r="O32">
        <v>56</v>
      </c>
      <c r="P32" s="6">
        <v>0.18490000000000001</v>
      </c>
      <c r="Q32" s="12">
        <f t="shared" si="5"/>
        <v>45313087.119837932</v>
      </c>
      <c r="R32" s="12">
        <f t="shared" si="6"/>
        <v>6573705.1569837881</v>
      </c>
      <c r="S32">
        <v>55</v>
      </c>
      <c r="T32" s="6">
        <v>0.18490000000000001</v>
      </c>
      <c r="U32" s="12">
        <f t="shared" si="7"/>
        <v>150843423.51272619</v>
      </c>
      <c r="V32" s="12">
        <f t="shared" si="8"/>
        <v>19681213.10430643</v>
      </c>
      <c r="W32">
        <v>54</v>
      </c>
      <c r="X32" s="6">
        <v>0.18490000000000001</v>
      </c>
      <c r="Y32" s="12">
        <f t="shared" si="9"/>
        <v>170739721.18833372</v>
      </c>
      <c r="Z32" s="12">
        <f t="shared" si="10"/>
        <v>20096189.811400596</v>
      </c>
      <c r="AA32">
        <v>53</v>
      </c>
      <c r="AB32" s="6">
        <v>0.18490000000000001</v>
      </c>
      <c r="AC32" s="12">
        <f t="shared" si="11"/>
        <v>88913483.598880202</v>
      </c>
      <c r="AD32" s="12">
        <f t="shared" si="12"/>
        <v>10708558.243660755</v>
      </c>
      <c r="AE32">
        <v>52</v>
      </c>
      <c r="AF32" s="6">
        <v>0.18490000000000001</v>
      </c>
      <c r="AG32" s="12">
        <f t="shared" si="13"/>
        <v>99437857.073025048</v>
      </c>
      <c r="AH32" s="12">
        <f t="shared" si="14"/>
        <v>12339004.162346173</v>
      </c>
      <c r="AI32">
        <v>51</v>
      </c>
      <c r="AJ32" s="6">
        <v>0.18490000000000001</v>
      </c>
      <c r="AK32" s="12">
        <f t="shared" si="15"/>
        <v>46915459.669172317</v>
      </c>
      <c r="AL32" s="12">
        <f t="shared" si="16"/>
        <v>5907238.5349870259</v>
      </c>
      <c r="AM32">
        <v>50</v>
      </c>
      <c r="AN32" s="6">
        <v>0.18490000000000001</v>
      </c>
      <c r="AO32" s="12">
        <f t="shared" si="17"/>
        <v>22850540.32327684</v>
      </c>
      <c r="AP32" s="12">
        <f t="shared" si="18"/>
        <v>2939713.6729763085</v>
      </c>
      <c r="AQ32">
        <v>49</v>
      </c>
      <c r="AR32" s="6">
        <v>0.18490000000000001</v>
      </c>
      <c r="AS32" s="12">
        <f t="shared" si="19"/>
        <v>81046324.133632645</v>
      </c>
      <c r="AT32" s="12">
        <f t="shared" si="20"/>
        <v>10500527.396875763</v>
      </c>
      <c r="AU32">
        <v>48</v>
      </c>
      <c r="AV32" s="6">
        <v>0.18490000000000001</v>
      </c>
      <c r="AW32" s="12">
        <f t="shared" si="21"/>
        <v>52079001.871924877</v>
      </c>
      <c r="AX32" s="12">
        <f t="shared" si="22"/>
        <v>6652427.2464137627</v>
      </c>
      <c r="AY32">
        <v>47</v>
      </c>
      <c r="AZ32" s="6">
        <v>0.18490000000000001</v>
      </c>
      <c r="BA32" s="12">
        <f t="shared" si="23"/>
        <v>57637840.140639737</v>
      </c>
      <c r="BB32" s="12">
        <f t="shared" si="24"/>
        <v>7309908.5579825947</v>
      </c>
      <c r="BC32">
        <v>46</v>
      </c>
      <c r="BD32" s="6">
        <v>0.18490000000000001</v>
      </c>
      <c r="BE32" s="12">
        <f t="shared" si="25"/>
        <v>76605979.116708145</v>
      </c>
      <c r="BF32" s="12">
        <f t="shared" si="26"/>
        <v>9855331.2549779639</v>
      </c>
      <c r="BG32">
        <v>45</v>
      </c>
      <c r="BH32" s="6">
        <v>0.18490000000000001</v>
      </c>
      <c r="BI32" s="12">
        <f t="shared" si="27"/>
        <v>104389259.0201039</v>
      </c>
      <c r="BJ32" s="12">
        <f t="shared" si="28"/>
        <v>14953570.863281308</v>
      </c>
      <c r="BK32">
        <v>44</v>
      </c>
      <c r="BL32" s="6">
        <v>0.18490000000000001</v>
      </c>
      <c r="BM32" s="12">
        <f t="shared" si="29"/>
        <v>87249627.195999905</v>
      </c>
      <c r="BN32" s="12">
        <f t="shared" si="30"/>
        <v>13453637.770186117</v>
      </c>
      <c r="BO32">
        <v>43</v>
      </c>
      <c r="BP32" s="6">
        <v>0.18490000000000001</v>
      </c>
      <c r="BQ32" s="12">
        <f t="shared" si="31"/>
        <v>66925754.584388025</v>
      </c>
      <c r="BR32" s="12">
        <f t="shared" si="32"/>
        <v>10625074.176718537</v>
      </c>
      <c r="BS32">
        <v>42</v>
      </c>
      <c r="BT32" s="6">
        <v>0.18490000000000001</v>
      </c>
      <c r="BU32" s="12">
        <f t="shared" si="33"/>
        <v>55060098.580742702</v>
      </c>
      <c r="BV32" s="12">
        <f t="shared" si="34"/>
        <v>8942242.2877483591</v>
      </c>
      <c r="BW32">
        <v>41</v>
      </c>
      <c r="BX32" s="6">
        <v>0.18490000000000001</v>
      </c>
      <c r="BY32" s="12">
        <f t="shared" si="35"/>
        <v>36353694.790813349</v>
      </c>
      <c r="BZ32" s="12">
        <f t="shared" si="36"/>
        <v>6036836.1787664499</v>
      </c>
      <c r="CA32">
        <v>40</v>
      </c>
      <c r="CB32" s="6">
        <v>0.18490000000000001</v>
      </c>
      <c r="CC32" s="12">
        <f t="shared" si="37"/>
        <v>47683943.911740154</v>
      </c>
      <c r="CD32" s="12">
        <f t="shared" si="38"/>
        <v>9354058.3403504863</v>
      </c>
      <c r="CE32">
        <v>39</v>
      </c>
      <c r="CF32" s="6">
        <v>0.18490000000000001</v>
      </c>
      <c r="CG32" s="12">
        <f t="shared" si="39"/>
        <v>47849747.512175404</v>
      </c>
      <c r="CH32" s="12">
        <f t="shared" si="40"/>
        <v>10347071.314220412</v>
      </c>
      <c r="CI32">
        <v>38</v>
      </c>
      <c r="CJ32" s="6">
        <v>0.18490000000000001</v>
      </c>
      <c r="CK32" s="12">
        <f t="shared" si="284"/>
        <v>46235169.48226881</v>
      </c>
      <c r="CL32" s="12">
        <f t="shared" si="285"/>
        <v>10124489.667650105</v>
      </c>
      <c r="CM32" s="5">
        <v>37</v>
      </c>
      <c r="CN32" s="6">
        <v>0.18490000000000001</v>
      </c>
      <c r="CO32" s="7">
        <f t="shared" si="41"/>
        <v>50738649.500163421</v>
      </c>
      <c r="CP32" s="12">
        <f t="shared" si="42"/>
        <v>38187095.039279744</v>
      </c>
      <c r="CQ32" s="12">
        <f t="shared" si="43"/>
        <v>8187926.3998455657</v>
      </c>
      <c r="CR32" s="9"/>
      <c r="CS32" s="5">
        <v>36</v>
      </c>
      <c r="CT32" s="6">
        <v>0.18490000000000001</v>
      </c>
      <c r="CU32" s="7">
        <f t="shared" si="44"/>
        <v>38788050.990110397</v>
      </c>
      <c r="CV32" s="12">
        <f t="shared" si="45"/>
        <v>28174250.833820805</v>
      </c>
      <c r="CW32" s="12">
        <f t="shared" si="46"/>
        <v>6529434.0436044568</v>
      </c>
      <c r="CY32" s="5">
        <v>35</v>
      </c>
      <c r="CZ32" s="6">
        <v>0.18490000000000001</v>
      </c>
      <c r="DA32" s="7">
        <f t="shared" si="47"/>
        <v>31361619.493944354</v>
      </c>
      <c r="DB32" s="12">
        <f t="shared" si="48"/>
        <v>21968289.459368497</v>
      </c>
      <c r="DC32" s="12">
        <f t="shared" si="49"/>
        <v>5311675.8273108145</v>
      </c>
      <c r="DE32" s="5">
        <f t="shared" si="50"/>
        <v>34</v>
      </c>
      <c r="DF32" s="6">
        <v>0.18490000000000001</v>
      </c>
      <c r="DG32" s="7">
        <f t="shared" si="51"/>
        <v>26543901.391404454</v>
      </c>
      <c r="DH32" s="12">
        <f t="shared" si="52"/>
        <v>17889266.260355216</v>
      </c>
      <c r="DI32" s="12">
        <f t="shared" si="53"/>
        <v>4341737.9792467961</v>
      </c>
      <c r="DK32" s="5">
        <f t="shared" si="54"/>
        <v>33</v>
      </c>
      <c r="DL32" s="6">
        <v>0.18490000000000001</v>
      </c>
      <c r="DM32" s="7">
        <f t="shared" si="55"/>
        <v>26869016.490944896</v>
      </c>
      <c r="DN32" s="12">
        <f t="shared" si="56"/>
        <v>19059452.506399993</v>
      </c>
      <c r="DO32" s="12">
        <f t="shared" si="57"/>
        <v>4677913.0695452532</v>
      </c>
      <c r="DQ32" s="5">
        <f t="shared" si="58"/>
        <v>32</v>
      </c>
      <c r="DR32" s="6">
        <v>0.18490000000000001</v>
      </c>
      <c r="DS32" s="7">
        <f t="shared" si="59"/>
        <v>17612097.85720038</v>
      </c>
      <c r="DT32" s="12">
        <f t="shared" si="60"/>
        <v>10264964.947063154</v>
      </c>
      <c r="DU32" s="12">
        <f t="shared" si="61"/>
        <v>2500680.3292571735</v>
      </c>
      <c r="DW32" s="5">
        <f t="shared" si="62"/>
        <v>31</v>
      </c>
      <c r="DX32" s="6">
        <v>0.18490000000000001</v>
      </c>
      <c r="DY32" s="7">
        <f t="shared" si="63"/>
        <v>13282125.080844928</v>
      </c>
      <c r="DZ32" s="12">
        <f t="shared" si="64"/>
        <v>6391486.8066926477</v>
      </c>
      <c r="EA32" s="12">
        <f t="shared" si="65"/>
        <v>1562881.8103956475</v>
      </c>
      <c r="EC32" s="5">
        <f t="shared" si="66"/>
        <v>30</v>
      </c>
      <c r="ED32" s="6">
        <v>0.18490000000000001</v>
      </c>
      <c r="EE32" s="7">
        <f t="shared" si="67"/>
        <v>12362365.11619967</v>
      </c>
      <c r="EF32" s="12">
        <f t="shared" si="68"/>
        <v>6077284.7330223136</v>
      </c>
      <c r="EG32" s="12">
        <f t="shared" si="69"/>
        <v>1530411.1188997799</v>
      </c>
      <c r="EI32" s="5">
        <f t="shared" si="70"/>
        <v>29</v>
      </c>
      <c r="EJ32" s="6">
        <v>0.18490000000000001</v>
      </c>
      <c r="EK32" s="7">
        <f t="shared" si="71"/>
        <v>12362365.11619967</v>
      </c>
      <c r="EL32" s="12">
        <f t="shared" si="72"/>
        <v>8114700.7027466753</v>
      </c>
      <c r="EM32" s="12">
        <f t="shared" si="73"/>
        <v>2117522.2636729465</v>
      </c>
      <c r="EO32" s="5">
        <f t="shared" si="74"/>
        <v>28</v>
      </c>
      <c r="EP32" s="6">
        <v>0.18490000000000001</v>
      </c>
      <c r="EQ32" s="7">
        <f t="shared" si="75"/>
        <v>13806527.938574577</v>
      </c>
      <c r="ER32" s="12">
        <f t="shared" si="76"/>
        <v>4326062.4934052173</v>
      </c>
      <c r="ES32" s="12">
        <f t="shared" si="77"/>
        <v>1144669.8203353223</v>
      </c>
      <c r="EU32" s="5">
        <f t="shared" si="78"/>
        <v>27</v>
      </c>
      <c r="EV32" s="6">
        <v>0.18490000000000001</v>
      </c>
      <c r="EW32" s="7">
        <f t="shared" si="79"/>
        <v>8572680.7237615176</v>
      </c>
      <c r="EX32" s="12">
        <f t="shared" si="80"/>
        <v>3629306.5528460983</v>
      </c>
      <c r="EY32" s="12">
        <f t="shared" si="81"/>
        <v>970243.44889042585</v>
      </c>
      <c r="FA32" s="5">
        <f t="shared" si="82"/>
        <v>26</v>
      </c>
      <c r="FB32" s="6">
        <v>0.18490000000000001</v>
      </c>
      <c r="FC32" s="7">
        <f t="shared" si="83"/>
        <v>8543632.3736909684</v>
      </c>
      <c r="FD32" s="12">
        <f t="shared" si="84"/>
        <v>3942551.0633338224</v>
      </c>
      <c r="FE32" s="12">
        <f t="shared" si="85"/>
        <v>1071971.00079697</v>
      </c>
      <c r="FG32" s="5">
        <f t="shared" si="86"/>
        <v>25</v>
      </c>
      <c r="FH32" s="6">
        <v>0.18490000000000001</v>
      </c>
      <c r="FI32" s="7">
        <f t="shared" si="87"/>
        <v>6746393.2199075855</v>
      </c>
      <c r="FJ32" s="12">
        <f t="shared" si="88"/>
        <v>2395760.3796270452</v>
      </c>
      <c r="FK32" s="12">
        <f t="shared" si="89"/>
        <v>655773.82654024963</v>
      </c>
      <c r="FM32" s="5">
        <f t="shared" si="90"/>
        <v>24</v>
      </c>
      <c r="FN32" s="6">
        <v>0.18490000000000001</v>
      </c>
      <c r="FO32" s="7">
        <f t="shared" si="91"/>
        <v>7398172.1898317663</v>
      </c>
      <c r="FP32" s="12">
        <f t="shared" si="92"/>
        <v>3347589.3922042791</v>
      </c>
      <c r="FQ32" s="12">
        <f t="shared" si="93"/>
        <v>928528.44455301168</v>
      </c>
      <c r="FS32" s="5">
        <f t="shared" si="94"/>
        <v>23</v>
      </c>
      <c r="FT32" s="6">
        <v>0.18490000000000001</v>
      </c>
      <c r="FU32" s="7">
        <f t="shared" si="95"/>
        <v>6033906.0352595774</v>
      </c>
      <c r="FV32" s="12">
        <f t="shared" si="96"/>
        <v>2247522.2556820316</v>
      </c>
      <c r="FW32" s="12">
        <f t="shared" si="97"/>
        <v>633653.62865487929</v>
      </c>
      <c r="FY32" s="5">
        <f t="shared" si="98"/>
        <v>22</v>
      </c>
      <c r="FZ32" s="6">
        <v>0.18490000000000001</v>
      </c>
      <c r="GA32" s="7">
        <f t="shared" si="99"/>
        <v>5182877.5427414328</v>
      </c>
      <c r="GB32" s="12">
        <f t="shared" si="100"/>
        <v>1611559.5820725739</v>
      </c>
      <c r="GC32" s="12">
        <f t="shared" si="101"/>
        <v>458765.13650241157</v>
      </c>
      <c r="GE32" s="5">
        <f t="shared" si="102"/>
        <v>21</v>
      </c>
      <c r="GF32" s="6">
        <v>0.18490000000000001</v>
      </c>
      <c r="GG32" s="7">
        <f t="shared" si="103"/>
        <v>4611101.0166738713</v>
      </c>
      <c r="GH32" s="12">
        <f t="shared" si="104"/>
        <v>1288912.9027553927</v>
      </c>
      <c r="GI32" s="12">
        <f t="shared" si="105"/>
        <v>373972.90426661941</v>
      </c>
      <c r="GK32" s="5">
        <f t="shared" si="106"/>
        <v>20</v>
      </c>
      <c r="GL32" s="6">
        <v>0.18490000000000001</v>
      </c>
      <c r="GM32" s="7">
        <f t="shared" si="107"/>
        <v>5121738.3279727539</v>
      </c>
      <c r="GN32" s="12">
        <f t="shared" si="108"/>
        <v>2097590.0969452728</v>
      </c>
      <c r="GO32" s="12">
        <f t="shared" si="109"/>
        <v>629659.80099908286</v>
      </c>
      <c r="GQ32" s="5">
        <f t="shared" si="110"/>
        <v>19</v>
      </c>
      <c r="GR32" s="6">
        <v>0.18490000000000001</v>
      </c>
      <c r="GS32" s="7">
        <f t="shared" si="111"/>
        <v>4137106.8885078807</v>
      </c>
      <c r="GT32" s="12">
        <f t="shared" si="112"/>
        <v>1379629.6696344828</v>
      </c>
      <c r="GU32" s="12">
        <f t="shared" si="113"/>
        <v>429246.09246839298</v>
      </c>
      <c r="GW32" s="5">
        <f t="shared" si="114"/>
        <v>18</v>
      </c>
      <c r="GX32" s="6">
        <v>0.18490000000000001</v>
      </c>
      <c r="GY32" s="7">
        <f t="shared" si="115"/>
        <v>3733514.0226584957</v>
      </c>
      <c r="GZ32" s="12">
        <f t="shared" si="116"/>
        <v>1229385.4677233936</v>
      </c>
      <c r="HA32" s="12">
        <f t="shared" si="117"/>
        <v>399325.93659628485</v>
      </c>
      <c r="HC32" s="5">
        <f t="shared" si="118"/>
        <v>17</v>
      </c>
      <c r="HD32" s="6">
        <v>0.18490000000000001</v>
      </c>
      <c r="HE32" s="7">
        <f t="shared" si="119"/>
        <v>4068781.6288780468</v>
      </c>
      <c r="HF32" s="12">
        <f t="shared" si="120"/>
        <v>1863101.111112243</v>
      </c>
      <c r="HG32" s="12">
        <f t="shared" si="121"/>
        <v>642565.89416097431</v>
      </c>
      <c r="HI32" s="5">
        <f t="shared" si="122"/>
        <v>16</v>
      </c>
      <c r="HJ32" s="6">
        <v>0.18490000000000001</v>
      </c>
      <c r="HK32" s="7">
        <f t="shared" si="123"/>
        <v>3928912.3492449271</v>
      </c>
      <c r="HL32" s="12">
        <f t="shared" si="124"/>
        <v>2024101.2287401163</v>
      </c>
      <c r="HM32" s="12">
        <f t="shared" si="125"/>
        <v>735029.46080161154</v>
      </c>
      <c r="HO32" s="5">
        <f t="shared" si="126"/>
        <v>15</v>
      </c>
      <c r="HP32" s="6">
        <v>0.18490000000000001</v>
      </c>
      <c r="HQ32" s="7">
        <f t="shared" si="127"/>
        <v>3439776.1768910233</v>
      </c>
      <c r="HR32" s="12">
        <f t="shared" si="128"/>
        <v>1750993.8776087277</v>
      </c>
      <c r="HS32" s="12">
        <f t="shared" si="129"/>
        <v>656622.70410327299</v>
      </c>
      <c r="HU32" s="5">
        <f t="shared" si="130"/>
        <v>14</v>
      </c>
      <c r="HV32" s="6">
        <v>0.18490000000000001</v>
      </c>
      <c r="HW32" s="7">
        <f t="shared" si="131"/>
        <v>2896409.7144585922</v>
      </c>
      <c r="HX32" s="12">
        <f t="shared" si="132"/>
        <v>1396980.7514075539</v>
      </c>
      <c r="HY32" s="12">
        <f t="shared" si="133"/>
        <v>542987.04388651287</v>
      </c>
      <c r="IA32" s="5">
        <f t="shared" si="134"/>
        <v>13</v>
      </c>
      <c r="IB32" s="6">
        <v>0.18490000000000001</v>
      </c>
      <c r="IC32" s="7">
        <f t="shared" si="135"/>
        <v>3380102.3625377431</v>
      </c>
      <c r="ID32" s="12">
        <f t="shared" si="136"/>
        <v>2146627.9402583335</v>
      </c>
      <c r="IE32" s="12">
        <f t="shared" si="137"/>
        <v>912708.59503684612</v>
      </c>
      <c r="IG32" s="5">
        <f t="shared" si="138"/>
        <v>12</v>
      </c>
      <c r="IH32" s="6">
        <v>0.18490000000000001</v>
      </c>
      <c r="II32" s="7">
        <f t="shared" si="139"/>
        <v>4561541.6498485059</v>
      </c>
      <c r="IJ32" s="12">
        <f t="shared" si="140"/>
        <v>3600597.463033604</v>
      </c>
      <c r="IK32" s="12">
        <f t="shared" si="141"/>
        <v>1711597.8816063027</v>
      </c>
      <c r="IM32" s="5">
        <f t="shared" si="142"/>
        <v>11</v>
      </c>
      <c r="IN32" s="6">
        <v>0.18490000000000001</v>
      </c>
      <c r="IO32" s="7">
        <f t="shared" si="143"/>
        <v>3329592.4451448955</v>
      </c>
      <c r="IP32" s="12">
        <f t="shared" si="144"/>
        <v>2546159.1683988282</v>
      </c>
      <c r="IQ32" s="12">
        <f t="shared" si="145"/>
        <v>1291664.6876183837</v>
      </c>
      <c r="IS32" s="5">
        <f t="shared" si="146"/>
        <v>10</v>
      </c>
      <c r="IT32" s="6">
        <v>0.18490000000000001</v>
      </c>
      <c r="IU32" s="7">
        <f t="shared" si="147"/>
        <v>2688841.5126745496</v>
      </c>
      <c r="IV32" s="12">
        <f t="shared" si="148"/>
        <v>2040287.0414937104</v>
      </c>
      <c r="IW32" s="12">
        <f t="shared" si="149"/>
        <v>1089021.8241549458</v>
      </c>
      <c r="IY32" s="5">
        <f t="shared" si="150"/>
        <v>9</v>
      </c>
      <c r="IZ32" s="6">
        <v>0.18490000000000001</v>
      </c>
      <c r="JA32" s="7">
        <f t="shared" si="151"/>
        <v>2890605.7973280479</v>
      </c>
      <c r="JB32" s="12">
        <f t="shared" si="152"/>
        <v>2387558.3561288589</v>
      </c>
      <c r="JC32" s="12">
        <f t="shared" si="153"/>
        <v>1361518.223157424</v>
      </c>
      <c r="JE32" s="5">
        <f t="shared" si="154"/>
        <v>8</v>
      </c>
      <c r="JF32" s="6">
        <v>0.18490000000000001</v>
      </c>
      <c r="JG32" s="7">
        <f t="shared" si="155"/>
        <v>2713929.0182405859</v>
      </c>
      <c r="JH32" s="12">
        <f t="shared" si="156"/>
        <v>2343000.4556537261</v>
      </c>
      <c r="JI32" s="12">
        <f t="shared" si="157"/>
        <v>1460099.7365068386</v>
      </c>
      <c r="JK32" s="5">
        <f t="shared" si="158"/>
        <v>7</v>
      </c>
      <c r="JL32" s="6">
        <v>0.18490000000000001</v>
      </c>
      <c r="JM32" s="7">
        <f t="shared" si="159"/>
        <v>2289848.9860281688</v>
      </c>
      <c r="JN32" s="12">
        <f t="shared" si="160"/>
        <v>2033123.1034731849</v>
      </c>
      <c r="JO32" s="12">
        <f t="shared" si="161"/>
        <v>1443220.5971734833</v>
      </c>
      <c r="JQ32" s="5">
        <f t="shared" si="162"/>
        <v>6</v>
      </c>
      <c r="JR32" s="6">
        <v>0.18490000000000001</v>
      </c>
      <c r="JS32" s="7">
        <f t="shared" si="163"/>
        <v>1738157.724326832</v>
      </c>
      <c r="JT32" s="12">
        <f t="shared" si="164"/>
        <v>1565983.4391256459</v>
      </c>
      <c r="JU32" s="12">
        <f t="shared" si="165"/>
        <v>1243070.7956563067</v>
      </c>
      <c r="JW32" s="5">
        <f t="shared" si="166"/>
        <v>5</v>
      </c>
      <c r="JX32" s="6">
        <v>0.18490000000000001</v>
      </c>
      <c r="JY32" s="7">
        <f t="shared" si="167"/>
        <v>1823880.0884856577</v>
      </c>
      <c r="JZ32" s="12">
        <f t="shared" si="168"/>
        <v>1714900.6635694816</v>
      </c>
      <c r="KA32" s="12">
        <f t="shared" si="169"/>
        <v>1475503.0344398003</v>
      </c>
      <c r="KC32" s="5">
        <f t="shared" si="170"/>
        <v>4</v>
      </c>
      <c r="KD32" s="6">
        <v>0.18490000000000001</v>
      </c>
      <c r="KE32" s="7">
        <f t="shared" si="171"/>
        <v>1514598.9773174371</v>
      </c>
      <c r="KF32" s="12">
        <f t="shared" si="172"/>
        <v>1452231.2021569025</v>
      </c>
      <c r="KG32" s="12">
        <f t="shared" si="173"/>
        <v>1295877.8428005937</v>
      </c>
      <c r="KI32" s="5">
        <f t="shared" si="174"/>
        <v>3</v>
      </c>
      <c r="KJ32" s="6">
        <v>0.18490000000000001</v>
      </c>
      <c r="KK32" s="7">
        <f t="shared" si="175"/>
        <v>1238024.3398050002</v>
      </c>
      <c r="KL32" s="12">
        <f t="shared" si="176"/>
        <v>1195593.0709366587</v>
      </c>
      <c r="KM32" s="12">
        <f t="shared" si="177"/>
        <v>1111596.1124858169</v>
      </c>
      <c r="KO32" s="5">
        <f t="shared" si="178"/>
        <v>2</v>
      </c>
      <c r="KP32" s="6">
        <v>0.18490000000000001</v>
      </c>
      <c r="KQ32" s="7">
        <f t="shared" si="179"/>
        <v>1166297.07</v>
      </c>
      <c r="KR32" s="12">
        <f>(KR33)*(1+KP32)-(((VLOOKUP((KO$91+KO33),$A$138:$E$227,5,FALSE))/(VLOOKUP(KO$91,$A$138:$E$227,5,FALSE)))*(IF(KO32&lt;=$D$125,$B$125,$C$125)))</f>
        <v>1141835.6818483414</v>
      </c>
      <c r="KS32" s="12">
        <f t="shared" si="181"/>
        <v>1099121.0258667883</v>
      </c>
      <c r="KU32" s="5">
        <f t="shared" si="182"/>
        <v>1</v>
      </c>
      <c r="KV32" s="6">
        <v>0.18490000000000001</v>
      </c>
      <c r="KW32" s="7">
        <f>(KW33+$B$124)*(1+KV32)</f>
        <v>888675</v>
      </c>
      <c r="KX32" s="12">
        <f>($B$124)*(1+KV32)-$B$125</f>
        <v>877675</v>
      </c>
      <c r="KY32" s="12">
        <f>KX32</f>
        <v>877675</v>
      </c>
      <c r="LA32" s="5"/>
      <c r="LB32" s="6"/>
      <c r="LC32" s="7"/>
      <c r="LG32" s="5"/>
      <c r="LH32" s="6"/>
      <c r="LI32" s="7"/>
      <c r="LM32" s="5"/>
      <c r="LN32" s="6"/>
      <c r="LO32" s="7"/>
      <c r="LS32" s="5"/>
      <c r="LT32" s="6"/>
      <c r="LU32" s="7"/>
      <c r="LY32" s="5"/>
      <c r="LZ32" s="6"/>
      <c r="MA32" s="7"/>
      <c r="ME32" s="5"/>
      <c r="MF32" s="6"/>
      <c r="MG32" s="7"/>
      <c r="MK32" s="5"/>
      <c r="ML32" s="6"/>
      <c r="MM32" s="7"/>
      <c r="MQ32" s="5"/>
      <c r="MR32" s="6"/>
      <c r="MS32" s="7"/>
      <c r="MW32" s="5"/>
      <c r="MX32" s="6"/>
      <c r="MY32" s="7"/>
      <c r="NC32" s="5"/>
      <c r="ND32" s="6"/>
      <c r="NE32" s="7"/>
      <c r="NI32" s="5"/>
      <c r="NJ32" s="6"/>
      <c r="NK32" s="7"/>
      <c r="NO32" s="5"/>
      <c r="NP32" s="6"/>
      <c r="NQ32" s="7"/>
      <c r="NU32" s="5"/>
      <c r="NV32" s="6"/>
      <c r="NW32" s="7"/>
      <c r="OA32" s="5"/>
      <c r="OB32" s="6"/>
      <c r="OC32" s="7"/>
      <c r="OG32" s="5"/>
      <c r="OH32" s="6"/>
      <c r="OI32" s="7"/>
      <c r="OM32" s="5"/>
      <c r="ON32" s="6"/>
      <c r="OO32" s="7"/>
      <c r="OS32" s="5"/>
      <c r="OT32" s="6"/>
      <c r="OU32" s="7"/>
      <c r="OY32" s="5"/>
      <c r="OZ32" s="6"/>
      <c r="PA32" s="7"/>
      <c r="PE32" s="5"/>
      <c r="PF32" s="6"/>
      <c r="PG32" s="7"/>
      <c r="PK32" s="5"/>
      <c r="PL32" s="6"/>
      <c r="PM32" s="7"/>
      <c r="PQ32" s="5"/>
      <c r="PR32" s="6"/>
      <c r="PS32" s="7"/>
      <c r="PW32" s="5"/>
      <c r="PX32" s="6"/>
      <c r="PY32" s="7"/>
      <c r="QC32" s="5"/>
      <c r="QD32" s="6"/>
      <c r="QE32" s="7"/>
      <c r="QI32" s="5"/>
      <c r="QJ32" s="6"/>
      <c r="QK32" s="7"/>
      <c r="QO32" s="5"/>
      <c r="QP32" s="6"/>
      <c r="QQ32" s="7"/>
    </row>
    <row r="33" spans="3:459">
      <c r="C33">
        <v>58</v>
      </c>
      <c r="D33" s="6">
        <v>0.31240000000000001</v>
      </c>
      <c r="E33" s="12">
        <f t="shared" si="286"/>
        <v>28494319.786966909</v>
      </c>
      <c r="F33" s="12">
        <f t="shared" si="0"/>
        <v>4672528.2683841474</v>
      </c>
      <c r="G33">
        <v>57</v>
      </c>
      <c r="H33" s="6">
        <v>0.31240000000000001</v>
      </c>
      <c r="I33" s="12">
        <f t="shared" si="1"/>
        <v>-1920658.271194919</v>
      </c>
      <c r="J33" s="12">
        <f t="shared" si="2"/>
        <v>-311310.48755860777</v>
      </c>
      <c r="K33">
        <v>56</v>
      </c>
      <c r="L33" s="6">
        <v>0.31240000000000001</v>
      </c>
      <c r="M33" s="12">
        <f t="shared" si="3"/>
        <v>9625701.101889642</v>
      </c>
      <c r="N33" s="12">
        <f t="shared" si="4"/>
        <v>1560184.7283631554</v>
      </c>
      <c r="O33">
        <v>55</v>
      </c>
      <c r="P33" s="6">
        <v>0.31240000000000001</v>
      </c>
      <c r="Q33" s="12">
        <f t="shared" si="5"/>
        <v>38416642.394014783</v>
      </c>
      <c r="R33" s="12">
        <f t="shared" si="6"/>
        <v>5789806.7683870625</v>
      </c>
      <c r="S33">
        <v>54</v>
      </c>
      <c r="T33" s="6">
        <v>0.31240000000000001</v>
      </c>
      <c r="U33" s="12">
        <f t="shared" si="7"/>
        <v>127498821.48928706</v>
      </c>
      <c r="V33" s="12">
        <f t="shared" si="8"/>
        <v>17281830.780064505</v>
      </c>
      <c r="W33">
        <v>53</v>
      </c>
      <c r="X33" s="6">
        <v>0.31240000000000001</v>
      </c>
      <c r="Y33" s="12">
        <f t="shared" si="9"/>
        <v>144311422.82830951</v>
      </c>
      <c r="Z33" s="12">
        <f t="shared" si="10"/>
        <v>17645662.127821732</v>
      </c>
      <c r="AA33">
        <v>52</v>
      </c>
      <c r="AB33" s="6">
        <v>0.31240000000000001</v>
      </c>
      <c r="AC33" s="12">
        <f t="shared" si="11"/>
        <v>75249029.038713053</v>
      </c>
      <c r="AD33" s="12">
        <f t="shared" si="12"/>
        <v>9415044.3915735763</v>
      </c>
      <c r="AE33">
        <v>51</v>
      </c>
      <c r="AF33" s="6">
        <v>0.31240000000000001</v>
      </c>
      <c r="AG33" s="12">
        <f t="shared" si="13"/>
        <v>84124923.435654819</v>
      </c>
      <c r="AH33" s="12">
        <f t="shared" si="14"/>
        <v>10844539.893127067</v>
      </c>
      <c r="AI33">
        <v>50</v>
      </c>
      <c r="AJ33" s="6">
        <v>0.31240000000000001</v>
      </c>
      <c r="AK33" s="12">
        <f t="shared" si="15"/>
        <v>39795527.503365293</v>
      </c>
      <c r="AL33" s="12">
        <f t="shared" si="16"/>
        <v>5205481.3227150813</v>
      </c>
      <c r="AM33">
        <v>49</v>
      </c>
      <c r="AN33" s="6">
        <v>0.31240000000000001</v>
      </c>
      <c r="AO33" s="12">
        <f t="shared" si="17"/>
        <v>19481586.473658994</v>
      </c>
      <c r="AP33" s="12">
        <f t="shared" si="18"/>
        <v>2603700.1827354673</v>
      </c>
      <c r="AQ33">
        <v>48</v>
      </c>
      <c r="AR33" s="6">
        <v>0.31240000000000001</v>
      </c>
      <c r="AS33" s="12">
        <f t="shared" si="19"/>
        <v>68594711.308471009</v>
      </c>
      <c r="AT33" s="12">
        <f t="shared" si="20"/>
        <v>9232653.0860690847</v>
      </c>
      <c r="AU33">
        <v>47</v>
      </c>
      <c r="AV33" s="6">
        <v>0.31240000000000001</v>
      </c>
      <c r="AW33" s="12">
        <f t="shared" si="21"/>
        <v>44150442.243887261</v>
      </c>
      <c r="AX33" s="12">
        <f t="shared" si="22"/>
        <v>5858826.4589044712</v>
      </c>
      <c r="AY33">
        <v>46</v>
      </c>
      <c r="AZ33" s="6">
        <v>0.31240000000000001</v>
      </c>
      <c r="BA33" s="12">
        <f t="shared" si="23"/>
        <v>48843266.860688381</v>
      </c>
      <c r="BB33" s="12">
        <f t="shared" si="24"/>
        <v>6435274.0224034926</v>
      </c>
      <c r="BC33">
        <v>45</v>
      </c>
      <c r="BD33" s="6">
        <v>0.31240000000000001</v>
      </c>
      <c r="BE33" s="12">
        <f t="shared" si="25"/>
        <v>64848654.406337954</v>
      </c>
      <c r="BF33" s="12">
        <f t="shared" si="26"/>
        <v>8666976.5604679156</v>
      </c>
      <c r="BG33">
        <v>44</v>
      </c>
      <c r="BH33" s="6">
        <v>0.31240000000000001</v>
      </c>
      <c r="BI33" s="12">
        <f t="shared" si="27"/>
        <v>88276382.62443772</v>
      </c>
      <c r="BJ33" s="12">
        <f t="shared" si="28"/>
        <v>13136864.523257555</v>
      </c>
      <c r="BK33">
        <v>43</v>
      </c>
      <c r="BL33" s="6">
        <v>0.31240000000000001</v>
      </c>
      <c r="BM33" s="12">
        <f t="shared" si="29"/>
        <v>73798787.584621191</v>
      </c>
      <c r="BN33" s="12">
        <f t="shared" si="30"/>
        <v>11821796.305024626</v>
      </c>
      <c r="BO33">
        <v>42</v>
      </c>
      <c r="BP33" s="6">
        <v>0.31240000000000001</v>
      </c>
      <c r="BQ33" s="12">
        <f t="shared" si="31"/>
        <v>56641674.48867365</v>
      </c>
      <c r="BR33" s="12">
        <f t="shared" si="32"/>
        <v>9341849.6313073114</v>
      </c>
      <c r="BS33">
        <v>41</v>
      </c>
      <c r="BT33" s="6">
        <v>0.31240000000000001</v>
      </c>
      <c r="BU33" s="12">
        <f t="shared" si="33"/>
        <v>46624033.82721436</v>
      </c>
      <c r="BV33" s="12">
        <f t="shared" si="34"/>
        <v>7866424.6646864032</v>
      </c>
      <c r="BW33">
        <v>40</v>
      </c>
      <c r="BX33" s="6">
        <v>0.31240000000000001</v>
      </c>
      <c r="BY33" s="12">
        <f t="shared" si="35"/>
        <v>30833280.556564003</v>
      </c>
      <c r="BZ33" s="12">
        <f t="shared" si="36"/>
        <v>5319106.2192366337</v>
      </c>
      <c r="CA33">
        <v>39</v>
      </c>
      <c r="CB33" s="6">
        <v>0.31240000000000001</v>
      </c>
      <c r="CC33" s="12">
        <f t="shared" si="37"/>
        <v>40372077.090301536</v>
      </c>
      <c r="CD33" s="12">
        <f t="shared" si="38"/>
        <v>8227484.9046586063</v>
      </c>
      <c r="CE33">
        <v>38</v>
      </c>
      <c r="CF33" s="6">
        <v>0.31240000000000001</v>
      </c>
      <c r="CG33" s="12">
        <f t="shared" si="39"/>
        <v>40500026.744358674</v>
      </c>
      <c r="CH33" s="12">
        <f t="shared" si="40"/>
        <v>9098110.2733772565</v>
      </c>
      <c r="CI33">
        <v>37</v>
      </c>
      <c r="CJ33" s="6">
        <v>0.31240000000000001</v>
      </c>
      <c r="CK33" s="12">
        <f t="shared" si="284"/>
        <v>39135935.085044146</v>
      </c>
      <c r="CL33" s="12">
        <f t="shared" si="285"/>
        <v>8902961.5359342135</v>
      </c>
      <c r="CM33" s="5">
        <v>36</v>
      </c>
      <c r="CN33" s="6">
        <v>0.31240000000000001</v>
      </c>
      <c r="CO33" s="7">
        <f t="shared" si="41"/>
        <v>42821039.328351267</v>
      </c>
      <c r="CP33" s="12">
        <f t="shared" si="42"/>
        <v>32346197.934759691</v>
      </c>
      <c r="CQ33" s="12">
        <f t="shared" si="43"/>
        <v>7205077.2650886513</v>
      </c>
      <c r="CR33" s="9"/>
      <c r="CS33" s="5">
        <v>35</v>
      </c>
      <c r="CT33" s="6">
        <v>0.31240000000000001</v>
      </c>
      <c r="CU33" s="7">
        <f t="shared" si="44"/>
        <v>32735294.953253772</v>
      </c>
      <c r="CV33" s="12">
        <f t="shared" si="45"/>
        <v>23886994.390006281</v>
      </c>
      <c r="CW33" s="12">
        <f t="shared" si="46"/>
        <v>5750992.0142763937</v>
      </c>
      <c r="CY33" s="5">
        <v>34</v>
      </c>
      <c r="CZ33" s="6">
        <v>0.31240000000000001</v>
      </c>
      <c r="DA33" s="7">
        <f t="shared" si="47"/>
        <v>26467735.246809311</v>
      </c>
      <c r="DB33" s="12">
        <f t="shared" si="48"/>
        <v>18644919.344304673</v>
      </c>
      <c r="DC33" s="12">
        <f t="shared" si="49"/>
        <v>4683320.9727400364</v>
      </c>
      <c r="DE33" s="5">
        <f t="shared" si="50"/>
        <v>33</v>
      </c>
      <c r="DF33" s="6">
        <v>0.31240000000000001</v>
      </c>
      <c r="DG33" s="7">
        <f t="shared" si="51"/>
        <v>22401807.233863156</v>
      </c>
      <c r="DH33" s="12">
        <f t="shared" si="52"/>
        <v>15202021.50638164</v>
      </c>
      <c r="DI33" s="12">
        <f t="shared" si="53"/>
        <v>3832926.7494763187</v>
      </c>
      <c r="DK33" s="5">
        <f t="shared" si="54"/>
        <v>32</v>
      </c>
      <c r="DL33" s="6">
        <v>0.31240000000000001</v>
      </c>
      <c r="DM33" s="7">
        <f t="shared" si="55"/>
        <v>22676189.122242294</v>
      </c>
      <c r="DN33" s="12">
        <f t="shared" si="56"/>
        <v>16188440.365998283</v>
      </c>
      <c r="DO33" s="12">
        <f t="shared" si="57"/>
        <v>4127668.6809986141</v>
      </c>
      <c r="DQ33" s="5">
        <f t="shared" si="58"/>
        <v>31</v>
      </c>
      <c r="DR33" s="6">
        <v>0.31240000000000001</v>
      </c>
      <c r="DS33" s="7">
        <f t="shared" si="59"/>
        <v>14863784.165077541</v>
      </c>
      <c r="DT33" s="12">
        <f t="shared" si="60"/>
        <v>8767078.2466696631</v>
      </c>
      <c r="DU33" s="12">
        <f t="shared" si="61"/>
        <v>2218777.1486832229</v>
      </c>
      <c r="DW33" s="5">
        <f t="shared" si="62"/>
        <v>30</v>
      </c>
      <c r="DX33" s="6">
        <v>0.31240000000000001</v>
      </c>
      <c r="DY33" s="7">
        <f t="shared" si="63"/>
        <v>11209490.320571294</v>
      </c>
      <c r="DZ33" s="12">
        <f t="shared" si="64"/>
        <v>5497656.6578249866</v>
      </c>
      <c r="EA33" s="12">
        <f t="shared" si="65"/>
        <v>1396561.1225564897</v>
      </c>
      <c r="EC33" s="5">
        <f t="shared" si="66"/>
        <v>29</v>
      </c>
      <c r="ED33" s="6">
        <v>0.31240000000000001</v>
      </c>
      <c r="EE33" s="7">
        <f t="shared" si="67"/>
        <v>10433256.069035083</v>
      </c>
      <c r="EF33" s="12">
        <f t="shared" si="68"/>
        <v>5229483.6423368398</v>
      </c>
      <c r="EG33" s="12">
        <f t="shared" si="69"/>
        <v>1368092.4031137137</v>
      </c>
      <c r="EI33" s="5">
        <f t="shared" si="70"/>
        <v>28</v>
      </c>
      <c r="EJ33" s="6">
        <v>0.31240000000000001</v>
      </c>
      <c r="EK33" s="7">
        <f t="shared" si="71"/>
        <v>10433256.069035083</v>
      </c>
      <c r="EL33" s="12">
        <f t="shared" si="72"/>
        <v>6945451.7155133002</v>
      </c>
      <c r="EM33" s="12">
        <f t="shared" si="73"/>
        <v>1882842.8347268284</v>
      </c>
      <c r="EO33" s="5">
        <f t="shared" si="74"/>
        <v>27</v>
      </c>
      <c r="EP33" s="6">
        <v>0.31240000000000001</v>
      </c>
      <c r="EQ33" s="7">
        <f t="shared" si="75"/>
        <v>11652061.725525003</v>
      </c>
      <c r="ER33" s="12">
        <f t="shared" si="76"/>
        <v>3746680.5669255168</v>
      </c>
      <c r="ES33" s="12">
        <f t="shared" si="77"/>
        <v>1029893.2364060662</v>
      </c>
      <c r="EU33" s="5">
        <f t="shared" si="78"/>
        <v>26</v>
      </c>
      <c r="EV33" s="6">
        <v>0.31240000000000001</v>
      </c>
      <c r="EW33" s="7">
        <f t="shared" si="79"/>
        <v>7234940.2681758096</v>
      </c>
      <c r="EX33" s="12">
        <f t="shared" si="80"/>
        <v>3157671.5190144554</v>
      </c>
      <c r="EY33" s="12">
        <f t="shared" si="81"/>
        <v>876964.69674998615</v>
      </c>
      <c r="FA33" s="5">
        <f t="shared" si="82"/>
        <v>25</v>
      </c>
      <c r="FB33" s="6">
        <v>0.31240000000000001</v>
      </c>
      <c r="FC33" s="7">
        <f t="shared" si="83"/>
        <v>7210424.8237749757</v>
      </c>
      <c r="FD33" s="12">
        <f t="shared" si="84"/>
        <v>3420446.1421247539</v>
      </c>
      <c r="FE33" s="12">
        <f t="shared" si="85"/>
        <v>966154.45531106798</v>
      </c>
      <c r="FG33" s="5">
        <f t="shared" si="86"/>
        <v>24</v>
      </c>
      <c r="FH33" s="6">
        <v>0.31240000000000001</v>
      </c>
      <c r="FI33" s="7">
        <f t="shared" si="87"/>
        <v>5693639.311256296</v>
      </c>
      <c r="FJ33" s="12">
        <f t="shared" si="88"/>
        <v>2114406.5993982996</v>
      </c>
      <c r="FK33" s="12">
        <f t="shared" si="89"/>
        <v>601253.0614402747</v>
      </c>
      <c r="FM33" s="5">
        <f t="shared" si="90"/>
        <v>23</v>
      </c>
      <c r="FN33" s="6">
        <v>0.31240000000000001</v>
      </c>
      <c r="FO33" s="7">
        <f t="shared" si="91"/>
        <v>6243710.1779321171</v>
      </c>
      <c r="FP33" s="12">
        <f t="shared" si="92"/>
        <v>2916488.5534147364</v>
      </c>
      <c r="FQ33" s="12">
        <f t="shared" si="93"/>
        <v>840391.0144436775</v>
      </c>
      <c r="FS33" s="5">
        <f t="shared" si="94"/>
        <v>22</v>
      </c>
      <c r="FT33" s="6">
        <v>0.31240000000000001</v>
      </c>
      <c r="FU33" s="7">
        <f t="shared" si="95"/>
        <v>5092333.5600131461</v>
      </c>
      <c r="FV33" s="12">
        <f t="shared" si="96"/>
        <v>1986606.4838149406</v>
      </c>
      <c r="FW33" s="12">
        <f t="shared" si="97"/>
        <v>581859.15023584513</v>
      </c>
      <c r="FY33" s="5">
        <f t="shared" si="98"/>
        <v>21</v>
      </c>
      <c r="FZ33" s="6">
        <v>0.31240000000000001</v>
      </c>
      <c r="GA33" s="7">
        <f t="shared" si="99"/>
        <v>4374105.445810982</v>
      </c>
      <c r="GB33" s="12">
        <f t="shared" si="100"/>
        <v>1449020.3371231237</v>
      </c>
      <c r="GC33" s="12">
        <f t="shared" si="101"/>
        <v>428525.44567053515</v>
      </c>
      <c r="GE33" s="5">
        <f t="shared" si="102"/>
        <v>20</v>
      </c>
      <c r="GF33" s="6">
        <v>0.31240000000000001</v>
      </c>
      <c r="GG33" s="7">
        <f t="shared" si="103"/>
        <v>3891552.8877321891</v>
      </c>
      <c r="GH33" s="12">
        <f t="shared" si="104"/>
        <v>1175043.5725972545</v>
      </c>
      <c r="GI33" s="12">
        <f t="shared" si="105"/>
        <v>354183.74984448054</v>
      </c>
      <c r="GK33" s="5">
        <f t="shared" si="106"/>
        <v>19</v>
      </c>
      <c r="GL33" s="6">
        <v>0.31240000000000001</v>
      </c>
      <c r="GM33" s="7">
        <f t="shared" si="107"/>
        <v>4322506.8174299551</v>
      </c>
      <c r="GN33" s="12">
        <f t="shared" si="108"/>
        <v>1854611.6184249443</v>
      </c>
      <c r="GO33" s="12">
        <f t="shared" si="109"/>
        <v>578357.55683583568</v>
      </c>
      <c r="GQ33" s="5">
        <f t="shared" si="110"/>
        <v>18</v>
      </c>
      <c r="GR33" s="6">
        <v>0.31240000000000001</v>
      </c>
      <c r="GS33" s="7">
        <f t="shared" si="111"/>
        <v>3491524.085161516</v>
      </c>
      <c r="GT33" s="12">
        <f t="shared" si="112"/>
        <v>1245718.5897750966</v>
      </c>
      <c r="GU33" s="12">
        <f t="shared" si="113"/>
        <v>402644.58683725871</v>
      </c>
      <c r="GW33" s="5">
        <f t="shared" si="114"/>
        <v>17</v>
      </c>
      <c r="GX33" s="6">
        <v>0.31240000000000001</v>
      </c>
      <c r="GY33" s="7">
        <f t="shared" si="115"/>
        <v>3150910.6444919365</v>
      </c>
      <c r="GZ33" s="12">
        <f t="shared" si="116"/>
        <v>1115490.7741456591</v>
      </c>
      <c r="HA33" s="12">
        <f t="shared" si="117"/>
        <v>376412.05269749253</v>
      </c>
      <c r="HC33" s="5">
        <f t="shared" si="118"/>
        <v>16</v>
      </c>
      <c r="HD33" s="6">
        <v>0.31240000000000001</v>
      </c>
      <c r="HE33" s="7">
        <f t="shared" si="119"/>
        <v>3433860.7721141418</v>
      </c>
      <c r="HF33" s="12">
        <f t="shared" si="120"/>
        <v>1645780.4355611189</v>
      </c>
      <c r="HG33" s="12">
        <f t="shared" si="121"/>
        <v>589672.99018208811</v>
      </c>
      <c r="HI33" s="5">
        <f t="shared" si="122"/>
        <v>15</v>
      </c>
      <c r="HJ33" s="6">
        <v>0.31240000000000001</v>
      </c>
      <c r="HK33" s="7">
        <f t="shared" si="123"/>
        <v>3315817.6633006386</v>
      </c>
      <c r="HL33" s="12">
        <f t="shared" si="124"/>
        <v>1777968.0091710268</v>
      </c>
      <c r="HM33" s="12">
        <f t="shared" si="125"/>
        <v>670740.53805693705</v>
      </c>
      <c r="HO33" s="5">
        <f t="shared" si="126"/>
        <v>14</v>
      </c>
      <c r="HP33" s="6">
        <v>0.31240000000000001</v>
      </c>
      <c r="HQ33" s="7">
        <f t="shared" si="127"/>
        <v>2903009.6859574844</v>
      </c>
      <c r="HR33" s="12">
        <f t="shared" si="128"/>
        <v>1545272.9155276627</v>
      </c>
      <c r="HS33" s="12">
        <f t="shared" si="129"/>
        <v>601997.3159069852</v>
      </c>
      <c r="HU33" s="5">
        <f t="shared" si="130"/>
        <v>13</v>
      </c>
      <c r="HV33" s="6">
        <v>0.31240000000000001</v>
      </c>
      <c r="HW33" s="7">
        <f t="shared" si="131"/>
        <v>2444433.8884788523</v>
      </c>
      <c r="HX33" s="12">
        <f t="shared" si="132"/>
        <v>1244125.1160427912</v>
      </c>
      <c r="HY33" s="12">
        <f t="shared" si="133"/>
        <v>502367.10846846353</v>
      </c>
      <c r="IA33" s="5">
        <f t="shared" si="134"/>
        <v>12</v>
      </c>
      <c r="IB33" s="6">
        <v>0.31240000000000001</v>
      </c>
      <c r="IC33" s="7">
        <f t="shared" si="135"/>
        <v>2852647.7867649109</v>
      </c>
      <c r="ID33" s="12">
        <f t="shared" si="136"/>
        <v>1871200.844098655</v>
      </c>
      <c r="IE33" s="12">
        <f t="shared" si="137"/>
        <v>826520.94156395574</v>
      </c>
      <c r="IG33" s="5">
        <f t="shared" si="138"/>
        <v>11</v>
      </c>
      <c r="IH33" s="6">
        <v>0.31240000000000001</v>
      </c>
      <c r="II33" s="7">
        <f t="shared" si="139"/>
        <v>3849727.1076449538</v>
      </c>
      <c r="IJ33" s="12">
        <f t="shared" si="140"/>
        <v>3091996.6815967648</v>
      </c>
      <c r="IK33" s="12">
        <f t="shared" si="141"/>
        <v>1526948.1242766962</v>
      </c>
      <c r="IM33" s="5">
        <f t="shared" si="142"/>
        <v>10</v>
      </c>
      <c r="IN33" s="6">
        <v>0.31240000000000001</v>
      </c>
      <c r="IO33" s="7">
        <f t="shared" si="143"/>
        <v>2810019.7866021567</v>
      </c>
      <c r="IP33" s="12">
        <f t="shared" si="144"/>
        <v>2198747.4546766058</v>
      </c>
      <c r="IQ33" s="12">
        <f t="shared" si="145"/>
        <v>1158771.1704267231</v>
      </c>
      <c r="IS33" s="5">
        <f t="shared" si="146"/>
        <v>9</v>
      </c>
      <c r="IT33" s="6">
        <v>0.31240000000000001</v>
      </c>
      <c r="IU33" s="7">
        <f t="shared" si="147"/>
        <v>2269256.0660600467</v>
      </c>
      <c r="IV33" s="12">
        <f t="shared" si="148"/>
        <v>1769341.0158653376</v>
      </c>
      <c r="IW33" s="12">
        <f t="shared" si="149"/>
        <v>981103.78604855202</v>
      </c>
      <c r="IY33" s="5">
        <f t="shared" si="150"/>
        <v>8</v>
      </c>
      <c r="IZ33" s="6">
        <v>0.31240000000000001</v>
      </c>
      <c r="JA33" s="7">
        <f t="shared" si="151"/>
        <v>2439535.6547624674</v>
      </c>
      <c r="JB33" s="12">
        <f t="shared" si="152"/>
        <v>2059385.9027165659</v>
      </c>
      <c r="JC33" s="12">
        <f t="shared" si="153"/>
        <v>1220015.3452112358</v>
      </c>
      <c r="JE33" s="5">
        <f t="shared" si="154"/>
        <v>7</v>
      </c>
      <c r="JF33" s="6">
        <v>0.31240000000000001</v>
      </c>
      <c r="JG33" s="7">
        <f t="shared" si="155"/>
        <v>2290428.7435569125</v>
      </c>
      <c r="JH33" s="12">
        <f t="shared" si="156"/>
        <v>2018010.8127459586</v>
      </c>
      <c r="JI33" s="12">
        <f t="shared" si="157"/>
        <v>1306446.8105265305</v>
      </c>
      <c r="JK33" s="5">
        <f t="shared" si="158"/>
        <v>6</v>
      </c>
      <c r="JL33" s="6">
        <v>0.31240000000000001</v>
      </c>
      <c r="JM33" s="7">
        <f t="shared" si="159"/>
        <v>1932525.0958124471</v>
      </c>
      <c r="JN33" s="12">
        <f t="shared" si="160"/>
        <v>1751527.8202971558</v>
      </c>
      <c r="JO33" s="12">
        <f t="shared" si="161"/>
        <v>1291648.0039726892</v>
      </c>
      <c r="JQ33" s="5">
        <f t="shared" si="162"/>
        <v>5</v>
      </c>
      <c r="JR33" s="6">
        <v>0.31240000000000001</v>
      </c>
      <c r="JS33" s="7">
        <f t="shared" si="163"/>
        <v>1466923.5583820001</v>
      </c>
      <c r="JT33" s="12">
        <f t="shared" si="164"/>
        <v>1353512.1466570359</v>
      </c>
      <c r="JU33" s="12">
        <f t="shared" si="165"/>
        <v>1116166.4147787879</v>
      </c>
      <c r="JW33" s="5">
        <f t="shared" si="166"/>
        <v>4</v>
      </c>
      <c r="JX33" s="6">
        <v>0.31240000000000001</v>
      </c>
      <c r="JY33" s="7">
        <f t="shared" si="167"/>
        <v>1539269.2113137459</v>
      </c>
      <c r="JZ33" s="12">
        <f t="shared" si="168"/>
        <v>1476722.1773112486</v>
      </c>
      <c r="KA33" s="12">
        <f t="shared" si="169"/>
        <v>1319951.6712838933</v>
      </c>
      <c r="KC33" s="5">
        <f t="shared" si="170"/>
        <v>3</v>
      </c>
      <c r="KD33" s="6">
        <v>0.31240000000000001</v>
      </c>
      <c r="KE33" s="7">
        <f t="shared" si="171"/>
        <v>1278250.4661300001</v>
      </c>
      <c r="KF33" s="12">
        <f t="shared" si="172"/>
        <v>1236018.5674073007</v>
      </c>
      <c r="KG33" s="12">
        <f t="shared" si="173"/>
        <v>1145806.7857102749</v>
      </c>
      <c r="KI33" s="5">
        <f t="shared" si="174"/>
        <v>2</v>
      </c>
      <c r="KJ33" s="6">
        <v>0.31240000000000001</v>
      </c>
      <c r="KK33" s="7">
        <f t="shared" si="175"/>
        <v>1044834.4500000002</v>
      </c>
      <c r="KL33" s="12">
        <f>(KL34)*(1+KJ33)-(((VLOOKUP((KI$91+KI34),$A$138:$E$227,5,FALSE))/(VLOOKUP(KI$91,$A$138:$E$227,5,FALSE)))*(IF(KI33&lt;=$D$125,$B$125,$C$125)))</f>
        <v>1019009.4337095193</v>
      </c>
      <c r="KM33" s="12">
        <f t="shared" si="177"/>
        <v>984237.54781990545</v>
      </c>
      <c r="KO33" s="5">
        <f t="shared" si="178"/>
        <v>1</v>
      </c>
      <c r="KP33" s="6">
        <v>0.31240000000000001</v>
      </c>
      <c r="KQ33" s="7">
        <f>(KQ34+$B$124)*(1+KP33)</f>
        <v>984300</v>
      </c>
      <c r="KR33" s="12">
        <f>($B$124)*(1+KP33)-$B$125</f>
        <v>973300</v>
      </c>
      <c r="KS33" s="12">
        <f>KR33</f>
        <v>973300</v>
      </c>
      <c r="KU33" s="5"/>
      <c r="KV33" s="6"/>
      <c r="KW33" s="7"/>
      <c r="LA33" s="5"/>
      <c r="LB33" s="6"/>
      <c r="LC33" s="7"/>
      <c r="LG33" s="5"/>
      <c r="LH33" s="6"/>
      <c r="LI33" s="7"/>
      <c r="LM33" s="5"/>
      <c r="LN33" s="6"/>
      <c r="LO33" s="7"/>
      <c r="LS33" s="5"/>
      <c r="LT33" s="6"/>
      <c r="LU33" s="7"/>
      <c r="LY33" s="5"/>
      <c r="LZ33" s="6"/>
      <c r="MA33" s="7"/>
      <c r="ME33" s="5"/>
      <c r="MF33" s="6"/>
      <c r="MG33" s="7"/>
      <c r="MK33" s="5"/>
      <c r="ML33" s="6"/>
      <c r="MM33" s="7"/>
      <c r="MQ33" s="5"/>
      <c r="MR33" s="6"/>
      <c r="MS33" s="7"/>
      <c r="MW33" s="5"/>
      <c r="MX33" s="6"/>
      <c r="MY33" s="7"/>
      <c r="NC33" s="5"/>
      <c r="ND33" s="6"/>
      <c r="NE33" s="7"/>
      <c r="NI33" s="5"/>
      <c r="NJ33" s="6"/>
      <c r="NK33" s="7"/>
      <c r="NO33" s="5"/>
      <c r="NP33" s="6"/>
      <c r="NQ33" s="7"/>
      <c r="NU33" s="5"/>
      <c r="NV33" s="6"/>
      <c r="NW33" s="7"/>
      <c r="OA33" s="5"/>
      <c r="OB33" s="6"/>
      <c r="OC33" s="7"/>
      <c r="OG33" s="5"/>
      <c r="OH33" s="6"/>
      <c r="OI33" s="7"/>
      <c r="OM33" s="5"/>
      <c r="ON33" s="6"/>
      <c r="OO33" s="7"/>
      <c r="OS33" s="5"/>
      <c r="OT33" s="6"/>
      <c r="OU33" s="7"/>
      <c r="OY33" s="5"/>
      <c r="OZ33" s="6"/>
      <c r="PA33" s="7"/>
      <c r="PE33" s="5"/>
      <c r="PF33" s="6"/>
      <c r="PG33" s="7"/>
      <c r="PK33" s="5"/>
      <c r="PL33" s="6"/>
      <c r="PM33" s="7"/>
      <c r="PQ33" s="5"/>
      <c r="PR33" s="6"/>
      <c r="PS33" s="7"/>
      <c r="PW33" s="5"/>
      <c r="PX33" s="6"/>
      <c r="PY33" s="7"/>
      <c r="QC33" s="5"/>
      <c r="QD33" s="6"/>
      <c r="QE33" s="7"/>
      <c r="QI33" s="5"/>
      <c r="QJ33" s="6"/>
      <c r="QK33" s="7"/>
      <c r="QO33" s="5"/>
      <c r="QP33" s="6"/>
      <c r="QQ33" s="7"/>
    </row>
    <row r="34" spans="3:459">
      <c r="C34">
        <v>57</v>
      </c>
      <c r="D34" s="6">
        <v>6.1499999999999999E-2</v>
      </c>
      <c r="E34" s="12">
        <f t="shared" si="286"/>
        <v>21851011.706679001</v>
      </c>
      <c r="F34" s="12">
        <f t="shared" ref="F34:F65" si="287">E34*((VLOOKUP(C$91, $A$138:$E$227, 5, FALSE)) / VLOOKUP((C$91+C35), $A$138:$E$227, 5, FALSE))</f>
        <v>3709739.9659033041</v>
      </c>
      <c r="G34">
        <v>56</v>
      </c>
      <c r="H34" s="6">
        <v>6.1499999999999999E-2</v>
      </c>
      <c r="I34" s="12">
        <f t="shared" si="1"/>
        <v>-1322440.2254622625</v>
      </c>
      <c r="J34" s="12">
        <f t="shared" ref="J34:J65" si="288">I34*((VLOOKUP(G$91, $A$138:$E$227, 5, FALSE)) / VLOOKUP((G$91+G35), $A$138:$E$227, 5, FALSE))</f>
        <v>-221920.78366442284</v>
      </c>
      <c r="K34">
        <v>55</v>
      </c>
      <c r="L34" s="6">
        <v>6.1499999999999999E-2</v>
      </c>
      <c r="M34" s="12">
        <f t="shared" si="3"/>
        <v>7475456.2794787316</v>
      </c>
      <c r="N34" s="12">
        <f t="shared" ref="N34:N65" si="289">M34*((VLOOKUP(K$91, $A$138:$E$227, 5, FALSE)) / VLOOKUP((K$91+K35), $A$138:$E$227, 5, FALSE))</f>
        <v>1254468.1293335261</v>
      </c>
      <c r="O34">
        <v>54</v>
      </c>
      <c r="P34" s="6">
        <v>6.1499999999999999E-2</v>
      </c>
      <c r="Q34" s="12">
        <f t="shared" si="5"/>
        <v>29423726.758448925</v>
      </c>
      <c r="R34" s="12">
        <f t="shared" ref="R34:R65" si="290">Q34*((VLOOKUP(O$91, $A$138:$E$227, 5, FALSE)) / VLOOKUP((O$91+O35), $A$138:$E$227, 5, FALSE))</f>
        <v>4591140.8779130308</v>
      </c>
      <c r="S34">
        <v>53</v>
      </c>
      <c r="T34" s="6">
        <v>6.1499999999999999E-2</v>
      </c>
      <c r="U34" s="12">
        <f t="shared" si="7"/>
        <v>97318005.303730369</v>
      </c>
      <c r="V34" s="12">
        <f t="shared" ref="V34:V65" si="291">U34*((VLOOKUP(S$91, $A$138:$E$227, 5, FALSE)) / VLOOKUP((S$91+S35), $A$138:$E$227, 5, FALSE))</f>
        <v>13656991.912103476</v>
      </c>
      <c r="W34">
        <v>52</v>
      </c>
      <c r="X34" s="6">
        <v>6.1499999999999999E-2</v>
      </c>
      <c r="Y34" s="12">
        <f t="shared" si="9"/>
        <v>110146884.84114508</v>
      </c>
      <c r="Z34" s="12">
        <f t="shared" ref="Z34:Z65" si="292">Y34*((VLOOKUP(W$91, $A$138:$E$227, 5, FALSE)) / VLOOKUP((W$91+W35), $A$138:$E$227, 5, FALSE))</f>
        <v>13944011.918064488</v>
      </c>
      <c r="AA34">
        <v>51</v>
      </c>
      <c r="AB34" s="6">
        <v>6.1499999999999999E-2</v>
      </c>
      <c r="AC34" s="12">
        <f t="shared" si="11"/>
        <v>57519659.98627384</v>
      </c>
      <c r="AD34" s="12">
        <f t="shared" ref="AD34:AD65" si="293">AC34*((VLOOKUP(AA$91, $A$138:$E$227, 5, FALSE)) / VLOOKUP((AA$91+AA35), $A$138:$E$227, 5, FALSE))</f>
        <v>7451025.6311954325</v>
      </c>
      <c r="AE34">
        <v>50</v>
      </c>
      <c r="AF34" s="6">
        <v>6.1499999999999999E-2</v>
      </c>
      <c r="AG34" s="12">
        <f t="shared" si="13"/>
        <v>64277388.009669386</v>
      </c>
      <c r="AH34" s="12">
        <f t="shared" ref="AH34:AH65" si="294">AG34*((VLOOKUP(AE$91, $A$138:$E$227, 5, FALSE)) / VLOOKUP((AE$91+AE35), $A$138:$E$227, 5, FALSE))</f>
        <v>8578728.9198381118</v>
      </c>
      <c r="AI34">
        <v>49</v>
      </c>
      <c r="AJ34" s="6">
        <v>6.1499999999999999E-2</v>
      </c>
      <c r="AK34" s="12">
        <f t="shared" si="15"/>
        <v>30497466.72466645</v>
      </c>
      <c r="AL34" s="12">
        <f t="shared" ref="AL34:AL65" si="295">AK34*((VLOOKUP(AI$91, $A$138:$E$227, 5, FALSE)) / VLOOKUP((AI$91+AI35), $A$138:$E$227, 5, FALSE))</f>
        <v>4130177.0441648383</v>
      </c>
      <c r="AM34">
        <v>48</v>
      </c>
      <c r="AN34" s="6">
        <v>6.1499999999999999E-2</v>
      </c>
      <c r="AO34" s="12">
        <f t="shared" si="17"/>
        <v>15015280.828074807</v>
      </c>
      <c r="AP34" s="12">
        <f t="shared" ref="AP34:AP65" si="296">AO34*((VLOOKUP(AM$91, $A$138:$E$227, 5, FALSE)) / VLOOKUP((AM$91+AM35), $A$138:$E$227, 5, FALSE))</f>
        <v>2077678.7014313522</v>
      </c>
      <c r="AQ34">
        <v>47</v>
      </c>
      <c r="AR34" s="6">
        <v>6.1499999999999999E-2</v>
      </c>
      <c r="AS34" s="12">
        <f t="shared" si="19"/>
        <v>52436451.259078532</v>
      </c>
      <c r="AT34" s="12">
        <f t="shared" ref="AT34:AT65" si="297">AS34*((VLOOKUP(AQ$91, $A$138:$E$227, 5, FALSE)) / VLOOKUP((AQ$91+AQ35), $A$138:$E$227, 5, FALSE))</f>
        <v>7307140.4109805217</v>
      </c>
      <c r="AU34">
        <v>46</v>
      </c>
      <c r="AV34" s="6">
        <v>6.1499999999999999E-2</v>
      </c>
      <c r="AW34" s="12">
        <f t="shared" si="21"/>
        <v>33813253.331650935</v>
      </c>
      <c r="AX34" s="12">
        <f t="shared" ref="AX34:AX65" si="298">AW34*((VLOOKUP(AU$91, $A$138:$E$227, 5, FALSE)) / VLOOKUP((AU$91+AU35), $A$138:$E$227, 5, FALSE))</f>
        <v>4645589.2702955166</v>
      </c>
      <c r="AY34">
        <v>45</v>
      </c>
      <c r="AZ34" s="6">
        <v>6.1499999999999999E-2</v>
      </c>
      <c r="BA34" s="12">
        <f t="shared" si="23"/>
        <v>37390250.459017828</v>
      </c>
      <c r="BB34" s="12">
        <f t="shared" ref="BB34:BB65" si="299">BA34*((VLOOKUP(AY$91, $A$138:$E$227, 5, FALSE)) / VLOOKUP((AY$91+AY35), $A$138:$E$227, 5, FALSE))</f>
        <v>5100338.384498016</v>
      </c>
      <c r="BC34">
        <v>44</v>
      </c>
      <c r="BD34" s="6">
        <v>6.1499999999999999E-2</v>
      </c>
      <c r="BE34" s="12">
        <f t="shared" si="25"/>
        <v>49583299.67345652</v>
      </c>
      <c r="BF34" s="12">
        <f t="shared" ref="BF34:BF65" si="300">BE34*((VLOOKUP(BC$91, $A$138:$E$227, 5, FALSE)) / VLOOKUP((BC$91+BC35), $A$138:$E$227, 5, FALSE))</f>
        <v>6860888.3748354949</v>
      </c>
      <c r="BG34">
        <v>43</v>
      </c>
      <c r="BH34" s="6">
        <v>6.1499999999999999E-2</v>
      </c>
      <c r="BI34" s="12">
        <f t="shared" si="27"/>
        <v>67416926.989580631</v>
      </c>
      <c r="BJ34" s="12">
        <f t="shared" ref="BJ34:BJ65" si="301">BI34*((VLOOKUP(BG$91, $A$138:$E$227, 5, FALSE)) / VLOOKUP((BG$91+BG35), $A$138:$E$227, 5, FALSE))</f>
        <v>10387102.588188576</v>
      </c>
      <c r="BK34">
        <v>42</v>
      </c>
      <c r="BL34" s="6">
        <v>6.1499999999999999E-2</v>
      </c>
      <c r="BM34" s="12">
        <f t="shared" si="29"/>
        <v>56374630.974649556</v>
      </c>
      <c r="BN34" s="12">
        <f t="shared" ref="BN34:BN65" si="302">BM34*((VLOOKUP(BK$91, $A$138:$E$227, 5, FALSE)) / VLOOKUP((BK$91+BK35), $A$138:$E$227, 5, FALSE))</f>
        <v>9349668.9251381494</v>
      </c>
      <c r="BO34">
        <v>41</v>
      </c>
      <c r="BP34" s="6">
        <v>6.1499999999999999E-2</v>
      </c>
      <c r="BQ34" s="12">
        <f t="shared" si="31"/>
        <v>43297448.217310108</v>
      </c>
      <c r="BR34" s="12">
        <f t="shared" ref="BR34:BR65" si="303">BQ34*((VLOOKUP(BO$91, $A$138:$E$227, 5, FALSE)) / VLOOKUP((BO$91+BO35), $A$138:$E$227, 5, FALSE))</f>
        <v>7393283.6013856316</v>
      </c>
      <c r="BS34">
        <v>40</v>
      </c>
      <c r="BT34" s="6">
        <v>6.1499999999999999E-2</v>
      </c>
      <c r="BU34" s="12">
        <f t="shared" si="33"/>
        <v>35661263.956094489</v>
      </c>
      <c r="BV34" s="12">
        <f t="shared" ref="BV34:BV65" si="304">BU34*((VLOOKUP(BS$91, $A$138:$E$227, 5, FALSE)) / VLOOKUP((BS$91+BS35), $A$138:$E$227, 5, FALSE))</f>
        <v>6229347.3838908914</v>
      </c>
      <c r="BW34">
        <v>39</v>
      </c>
      <c r="BX34" s="6">
        <v>6.1499999999999999E-2</v>
      </c>
      <c r="BY34" s="12">
        <f t="shared" si="35"/>
        <v>23626319.457074903</v>
      </c>
      <c r="BZ34" s="12">
        <f t="shared" ref="BZ34:BZ65" si="305">BY34*((VLOOKUP(BW$91, $A$138:$E$227, 5, FALSE)) / VLOOKUP((BW$91+BW35), $A$138:$E$227, 5, FALSE))</f>
        <v>4219813.6812439961</v>
      </c>
      <c r="CA34">
        <v>38</v>
      </c>
      <c r="CB34" s="6">
        <v>6.1499999999999999E-2</v>
      </c>
      <c r="CC34" s="12">
        <f t="shared" si="37"/>
        <v>30874189.570730813</v>
      </c>
      <c r="CD34" s="12">
        <f t="shared" ref="CD34:CD65" si="306">CC34*((VLOOKUP(CA$91, $A$138:$E$227, 5, FALSE)) / VLOOKUP((CA$91+CA35), $A$138:$E$227, 5, FALSE))</f>
        <v>6514181.3127645971</v>
      </c>
      <c r="CE34">
        <v>37</v>
      </c>
      <c r="CF34" s="6">
        <v>6.1499999999999999E-2</v>
      </c>
      <c r="CG34" s="12">
        <f t="shared" si="39"/>
        <v>30961270.22870782</v>
      </c>
      <c r="CH34" s="12">
        <f t="shared" ref="CH34:CH65" si="307">CG34*((VLOOKUP(CE$91, $A$138:$E$227, 5, FALSE)) / VLOOKUP((CE$91+CE35), $A$138:$E$227, 5, FALSE))</f>
        <v>7201002.006088079</v>
      </c>
      <c r="CI34">
        <v>36</v>
      </c>
      <c r="CJ34" s="6">
        <v>6.1499999999999999E-2</v>
      </c>
      <c r="CK34" s="12">
        <f t="shared" si="284"/>
        <v>29920611.158979081</v>
      </c>
      <c r="CL34" s="12">
        <f t="shared" ref="CL34:CL65" si="308">CK34*((VLOOKUP(CI$91, $A$138:$E$227, 5, FALSE)) / VLOOKUP((CI$91+CI35), $A$138:$E$227, 5, FALSE))</f>
        <v>7047052.6772865346</v>
      </c>
      <c r="CM34" s="5">
        <v>35</v>
      </c>
      <c r="CN34" s="6">
        <v>6.1499999999999999E-2</v>
      </c>
      <c r="CO34" s="7">
        <f t="shared" ref="CO34:CO65" si="309">(CO35)*(1+CN34)</f>
        <v>32628039.719865337</v>
      </c>
      <c r="CP34" s="12">
        <f t="shared" si="42"/>
        <v>24749221.872770131</v>
      </c>
      <c r="CQ34" s="12">
        <f t="shared" ref="CQ34:CQ65" si="310">CP34*((VLOOKUP(CM$91, $A$138:$E$227, 5, FALSE)) / VLOOKUP((CM$91+CM35), $A$138:$E$227, 5, FALSE))</f>
        <v>5707622.3160951715</v>
      </c>
      <c r="CR34" s="9"/>
      <c r="CS34" s="5">
        <v>34</v>
      </c>
      <c r="CT34" s="6">
        <v>6.1499999999999999E-2</v>
      </c>
      <c r="CU34" s="7">
        <f t="shared" ref="CU34:CU65" si="311">(CU35)*(1+CT34)</f>
        <v>24943077.532195803</v>
      </c>
      <c r="CV34" s="12">
        <f t="shared" si="45"/>
        <v>18295946.882976897</v>
      </c>
      <c r="CW34" s="12">
        <f t="shared" ref="CW34:CW65" si="312">CV34*((VLOOKUP(CS$91, $A$138:$E$227, 5, FALSE)) / VLOOKUP((CS$91+CS35), $A$138:$E$227, 5, FALSE))</f>
        <v>4560520.6165614631</v>
      </c>
      <c r="CY34" s="5">
        <v>33</v>
      </c>
      <c r="CZ34" s="6">
        <v>6.1499999999999999E-2</v>
      </c>
      <c r="DA34" s="7">
        <f t="shared" ref="DA34:DA65" si="313">(DA35)*(1+CZ34)</f>
        <v>20167430.087480426</v>
      </c>
      <c r="DB34" s="12">
        <f t="shared" si="48"/>
        <v>14297739.489918334</v>
      </c>
      <c r="DC34" s="12">
        <f t="shared" ref="DC34:DC65" si="314">DB34*((VLOOKUP(CY$91, $A$138:$E$227, 5, FALSE)) / VLOOKUP((CY$91+CY35), $A$138:$E$227, 5, FALSE))</f>
        <v>3718254.1362398025</v>
      </c>
      <c r="DE34" s="5">
        <f t="shared" ref="DE34:DE65" si="315">CY34-1</f>
        <v>32</v>
      </c>
      <c r="DF34" s="6">
        <v>6.1499999999999999E-2</v>
      </c>
      <c r="DG34" s="7">
        <f t="shared" ref="DG34:DG64" si="316">(DG35)*(1+DF34)</f>
        <v>17069344.128210269</v>
      </c>
      <c r="DH34" s="12">
        <f t="shared" si="52"/>
        <v>11674037.236199066</v>
      </c>
      <c r="DI34" s="12">
        <f t="shared" ref="DI34:DI64" si="317">DH34*((VLOOKUP(DE$91, $A$138:$E$227, 5, FALSE)) / VLOOKUP((DE$91+DE35), $A$138:$E$227, 5, FALSE))</f>
        <v>3047393.4296653108</v>
      </c>
      <c r="DK34" s="5">
        <f t="shared" ref="DK34:DK64" si="318">DE34-1</f>
        <v>31</v>
      </c>
      <c r="DL34" s="6">
        <v>6.1499999999999999E-2</v>
      </c>
      <c r="DM34" s="7">
        <f t="shared" ref="DM34:DM63" si="319">(DM35)*(1+DL34)</f>
        <v>17278412.924597908</v>
      </c>
      <c r="DN34" s="12">
        <f t="shared" si="56"/>
        <v>12424640.626762679</v>
      </c>
      <c r="DO34" s="12">
        <f t="shared" ref="DO34:DO63" si="320">DN34*((VLOOKUP(DK$91, $A$138:$E$227, 5, FALSE)) / VLOOKUP((DK$91+DK35), $A$138:$E$227, 5, FALSE))</f>
        <v>3279910.0378794507</v>
      </c>
      <c r="DQ34" s="5">
        <f t="shared" ref="DQ34:DQ63" si="321">DK34-1</f>
        <v>30</v>
      </c>
      <c r="DR34" s="6">
        <v>6.1499999999999999E-2</v>
      </c>
      <c r="DS34" s="7">
        <f t="shared" ref="DS34:DS62" si="322">(DS35)*(1+DR34)</f>
        <v>11325650.842027996</v>
      </c>
      <c r="DT34" s="12">
        <f t="shared" si="60"/>
        <v>6770510.1893571783</v>
      </c>
      <c r="DU34" s="12">
        <f t="shared" ref="DU34:DU62" si="323">DT34*((VLOOKUP(DQ$91, $A$138:$E$227, 5, FALSE)) / VLOOKUP((DQ$91+DQ35), $A$138:$E$227, 5, FALSE))</f>
        <v>1774019.8435312724</v>
      </c>
      <c r="DW34" s="5">
        <f t="shared" ref="DW34:DW62" si="324">DQ34-1</f>
        <v>29</v>
      </c>
      <c r="DX34" s="6">
        <v>6.1499999999999999E-2</v>
      </c>
      <c r="DY34" s="7">
        <f t="shared" ref="DY34:DY61" si="325">(DY35)*(1+DX34)</f>
        <v>8541214.8129924517</v>
      </c>
      <c r="DZ34" s="12">
        <f t="shared" si="64"/>
        <v>4278995.4836561717</v>
      </c>
      <c r="EA34" s="12">
        <f t="shared" ref="EA34:EA61" si="326">DZ34*((VLOOKUP(DW$91, $A$138:$E$227, 5, FALSE)) / VLOOKUP((DW$91+DW35), $A$138:$E$227, 5, FALSE))</f>
        <v>1125388.4098330266</v>
      </c>
      <c r="EC34" s="5">
        <f t="shared" ref="EC34:EC61" si="327">DW34-1</f>
        <v>28</v>
      </c>
      <c r="ED34" s="6">
        <v>6.1499999999999999E-2</v>
      </c>
      <c r="EE34" s="7">
        <f t="shared" ref="EE34:EE60" si="328">(EE35)*(1+ED34)</f>
        <v>7949753.176649713</v>
      </c>
      <c r="EF34" s="12">
        <f t="shared" si="68"/>
        <v>4072049.3411919526</v>
      </c>
      <c r="EG34" s="12">
        <f t="shared" ref="EG34:EG60" si="329">EF34*((VLOOKUP(EC$91, $A$138:$E$227, 5, FALSE)) / VLOOKUP((EC$91+EC35), $A$138:$E$227, 5, FALSE))</f>
        <v>1102929.9491354062</v>
      </c>
      <c r="EI34" s="5">
        <f t="shared" ref="EI34:EI61" si="330">EC34-1</f>
        <v>27</v>
      </c>
      <c r="EJ34" s="6">
        <v>6.1499999999999999E-2</v>
      </c>
      <c r="EK34" s="7">
        <f t="shared" ref="EK34:EK60" si="331">(EK35)*(1+EJ34)</f>
        <v>7949753.176649713</v>
      </c>
      <c r="EL34" s="12">
        <f t="shared" si="72"/>
        <v>5376498.0578921335</v>
      </c>
      <c r="EM34" s="12">
        <f t="shared" ref="EM34:EM59" si="332">EL34*((VLOOKUP(EI$91, $A$138:$E$227, 5, FALSE)) / VLOOKUP((EI$91+EI35), $A$138:$E$227, 5, FALSE))</f>
        <v>1509007.3057479393</v>
      </c>
      <c r="EO34" s="5">
        <f t="shared" ref="EO34:EO60" si="333">EI34-1</f>
        <v>26</v>
      </c>
      <c r="EP34" s="6">
        <v>6.1499999999999999E-2</v>
      </c>
      <c r="EQ34" s="7">
        <f t="shared" ref="EQ34:EQ59" si="334">(EQ35)*(1+EP34)</f>
        <v>8878437.7670870181</v>
      </c>
      <c r="ER34" s="12">
        <f t="shared" si="76"/>
        <v>2937990.3215178293</v>
      </c>
      <c r="ES34" s="12">
        <f t="shared" ref="ES34:ES58" si="335">ER34*((VLOOKUP(EO$91, $A$138:$E$227, 5, FALSE)) / VLOOKUP((EO$91+EO35), $A$138:$E$227, 5, FALSE))</f>
        <v>836130.7097548286</v>
      </c>
      <c r="EU34" s="5">
        <f t="shared" ref="EU34:EU58" si="336">EO34-1</f>
        <v>25</v>
      </c>
      <c r="EV34" s="6">
        <v>6.1499999999999999E-2</v>
      </c>
      <c r="EW34" s="7">
        <f t="shared" ref="EW34:EW57" si="337">(EW35)*(1+EV34)</f>
        <v>5512755.4618834266</v>
      </c>
      <c r="EX34" s="12">
        <f t="shared" si="80"/>
        <v>2488335.8707940835</v>
      </c>
      <c r="EY34" s="12">
        <f t="shared" ref="EY34:EY57" si="338">EX34*((VLOOKUP(EU$91, $A$138:$E$227, 5, FALSE)) / VLOOKUP((EU$91+EU35), $A$138:$E$227, 5, FALSE))</f>
        <v>715488.13556689548</v>
      </c>
      <c r="FA34" s="5">
        <f t="shared" ref="FA34:FA57" si="339">EU34-1</f>
        <v>24</v>
      </c>
      <c r="FB34" s="6">
        <v>6.1499999999999999E-2</v>
      </c>
      <c r="FC34" s="7">
        <f t="shared" ref="FC34:FC56" si="340">(FC35)*(1+FB34)</f>
        <v>5494075.6048270157</v>
      </c>
      <c r="FD34" s="12">
        <f t="shared" si="84"/>
        <v>2687179.3628589064</v>
      </c>
      <c r="FE34" s="12">
        <f t="shared" ref="FE34:FE56" si="341">FD34*((VLOOKUP(FA$91, $A$138:$E$227, 5, FALSE)) / VLOOKUP((FA$91+FA35), $A$138:$E$227, 5, FALSE))</f>
        <v>785848.33182723657</v>
      </c>
      <c r="FG34" s="5">
        <f t="shared" ref="FG34:FG56" si="342">FA34-1</f>
        <v>23</v>
      </c>
      <c r="FH34" s="6">
        <v>6.1499999999999999E-2</v>
      </c>
      <c r="FI34" s="7">
        <f t="shared" ref="FI34:FI55" si="343">(FI35)*(1+FH34)</f>
        <v>4338341.4441148248</v>
      </c>
      <c r="FJ34" s="12">
        <f t="shared" si="88"/>
        <v>1691486.2842108347</v>
      </c>
      <c r="FK34" s="12">
        <f t="shared" ref="FK34:FK55" si="344">FJ34*((VLOOKUP(FG$91, $A$138:$E$227, 5, FALSE)) / VLOOKUP((FG$91+FG35), $A$138:$E$227, 5, FALSE))</f>
        <v>497984.18573429866</v>
      </c>
      <c r="FM34" s="5">
        <f t="shared" ref="FM34:FM55" si="345">FG34-1</f>
        <v>22</v>
      </c>
      <c r="FN34" s="6">
        <v>6.1499999999999999E-2</v>
      </c>
      <c r="FO34" s="7">
        <f t="shared" ref="FO34:FO54" si="346">(FO35)*(1+FN34)</f>
        <v>4757474.9908047216</v>
      </c>
      <c r="FP34" s="12">
        <f t="shared" si="92"/>
        <v>2301585.1840292593</v>
      </c>
      <c r="FQ34" s="12">
        <f t="shared" ref="FQ34:FQ54" si="347">FP34*((VLOOKUP(FM$91, $A$138:$E$227, 5, FALSE)) / VLOOKUP((FM$91+FM35), $A$138:$E$227, 5, FALSE))</f>
        <v>686635.81545131968</v>
      </c>
      <c r="FS34" s="5">
        <f t="shared" ref="FS34:FS54" si="348">FM34-1</f>
        <v>21</v>
      </c>
      <c r="FT34" s="6">
        <v>6.1499999999999999E-2</v>
      </c>
      <c r="FU34" s="7">
        <f t="shared" ref="FU34:FU53" si="349">(FU35)*(1+FT34)</f>
        <v>3880168.820491577</v>
      </c>
      <c r="FV34" s="12">
        <f t="shared" si="96"/>
        <v>1591765.9770504115</v>
      </c>
      <c r="FW34" s="12">
        <f t="shared" ref="FW34:FW53" si="350">FV34*((VLOOKUP(FS$91, $A$138:$E$227, 5, FALSE)) / VLOOKUP((FS$91+FS35), $A$138:$E$227, 5, FALSE))</f>
        <v>482684.67802608153</v>
      </c>
      <c r="FY34" s="5">
        <f t="shared" ref="FY34:FY53" si="351">FS34-1</f>
        <v>20</v>
      </c>
      <c r="FZ34" s="6">
        <v>6.1499999999999999E-2</v>
      </c>
      <c r="GA34" s="7">
        <f t="shared" ref="GA34:GA52" si="352">(GA35)*(1+FZ34)</f>
        <v>3332905.7039096174</v>
      </c>
      <c r="GB34" s="12">
        <f t="shared" si="100"/>
        <v>1181394.8832790547</v>
      </c>
      <c r="GC34" s="12">
        <f t="shared" ref="GC34:GC52" si="353">GB34*((VLOOKUP(FY$91, $A$138:$E$227, 5, FALSE)) / VLOOKUP((FY$91+FY35), $A$138:$E$227, 5, FALSE))</f>
        <v>361722.47652901377</v>
      </c>
      <c r="GE34" s="5">
        <f t="shared" ref="GE34:GE52" si="354">FY34-1</f>
        <v>19</v>
      </c>
      <c r="GF34" s="6">
        <v>6.1499999999999999E-2</v>
      </c>
      <c r="GG34" s="7">
        <f t="shared" ref="GG34:GG51" si="355">(GG35)*(1+GF34)</f>
        <v>2965218.5977843562</v>
      </c>
      <c r="GH34" s="12">
        <f t="shared" si="104"/>
        <v>971176.3749497463</v>
      </c>
      <c r="GI34" s="12">
        <f t="shared" ref="GI34:GI51" si="356">GH34*((VLOOKUP(GE$91, $A$138:$E$227, 5, FALSE)) / VLOOKUP((GE$91+GE35), $A$138:$E$227, 5, FALSE))</f>
        <v>303075.64988618181</v>
      </c>
      <c r="GK34" s="5">
        <f t="shared" ref="GK34:GK51" si="357">GE34-1</f>
        <v>18</v>
      </c>
      <c r="GL34" s="6">
        <v>6.1499999999999999E-2</v>
      </c>
      <c r="GM34" s="7">
        <f t="shared" ref="GM34:GM50" si="358">(GM35)*(1+GL34)</f>
        <v>3293589.467715601</v>
      </c>
      <c r="GN34" s="12">
        <f t="shared" si="108"/>
        <v>1486446.3778784515</v>
      </c>
      <c r="GO34" s="12">
        <f t="shared" ref="GO34:GO50" si="359">GN34*((VLOOKUP(GK$91, $A$138:$E$227, 5, FALSE)) / VLOOKUP((GK$91+GK35), $A$138:$E$227, 5, FALSE))</f>
        <v>479922.33397645783</v>
      </c>
      <c r="GQ34" s="5">
        <f t="shared" ref="GQ34:GQ50" si="360">GK34-1</f>
        <v>17</v>
      </c>
      <c r="GR34" s="6">
        <v>6.1499999999999999E-2</v>
      </c>
      <c r="GS34" s="7">
        <f t="shared" si="111"/>
        <v>2660411.5248106644</v>
      </c>
      <c r="GT34" s="12">
        <f t="shared" si="112"/>
        <v>1019913.0135949092</v>
      </c>
      <c r="GU34" s="12">
        <f t="shared" si="113"/>
        <v>341305.53251802165</v>
      </c>
      <c r="GW34" s="5">
        <f t="shared" si="114"/>
        <v>16</v>
      </c>
      <c r="GX34" s="6">
        <v>6.1499999999999999E-2</v>
      </c>
      <c r="GY34" s="7">
        <f t="shared" si="115"/>
        <v>2400876.7483175378</v>
      </c>
      <c r="GZ34" s="12">
        <f t="shared" si="116"/>
        <v>917704.41064285382</v>
      </c>
      <c r="HA34" s="12">
        <f t="shared" si="117"/>
        <v>320611.15818337188</v>
      </c>
      <c r="HC34" s="5">
        <f t="shared" si="118"/>
        <v>15</v>
      </c>
      <c r="HD34" s="6">
        <v>6.1499999999999999E-2</v>
      </c>
      <c r="HE34" s="7">
        <f t="shared" si="119"/>
        <v>2616474.2244088249</v>
      </c>
      <c r="HF34" s="12">
        <f t="shared" si="120"/>
        <v>1317822.7630991144</v>
      </c>
      <c r="HG34" s="12">
        <f t="shared" si="121"/>
        <v>488848.87581105513</v>
      </c>
      <c r="HI34" s="5">
        <f t="shared" si="122"/>
        <v>14</v>
      </c>
      <c r="HJ34" s="6">
        <v>6.1499999999999999E-2</v>
      </c>
      <c r="HK34" s="7">
        <f t="shared" si="123"/>
        <v>2526529.7647825652</v>
      </c>
      <c r="HL34" s="12">
        <f t="shared" si="124"/>
        <v>1415338.7856113634</v>
      </c>
      <c r="HM34" s="12">
        <f t="shared" si="125"/>
        <v>552801.60615635186</v>
      </c>
      <c r="HO34" s="5">
        <f t="shared" si="126"/>
        <v>13</v>
      </c>
      <c r="HP34" s="6">
        <v>6.1499999999999999E-2</v>
      </c>
      <c r="HQ34" s="7">
        <f t="shared" si="127"/>
        <v>2211985.4358103354</v>
      </c>
      <c r="HR34" s="12">
        <f t="shared" si="128"/>
        <v>1236117.2011564581</v>
      </c>
      <c r="HS34" s="12">
        <f t="shared" si="129"/>
        <v>498571.31469607883</v>
      </c>
      <c r="HU34" s="5">
        <f t="shared" si="130"/>
        <v>12</v>
      </c>
      <c r="HV34" s="6">
        <v>6.1499999999999999E-2</v>
      </c>
      <c r="HW34" s="7">
        <f t="shared" si="131"/>
        <v>1862567.7297156753</v>
      </c>
      <c r="HX34" s="12">
        <f t="shared" si="132"/>
        <v>1004587.6948267894</v>
      </c>
      <c r="HY34" s="12">
        <f t="shared" si="133"/>
        <v>419974.83611012</v>
      </c>
      <c r="IA34" s="5">
        <f t="shared" si="134"/>
        <v>11</v>
      </c>
      <c r="IB34" s="6">
        <v>6.1499999999999999E-2</v>
      </c>
      <c r="IC34" s="7">
        <f t="shared" si="135"/>
        <v>2173611.5412716479</v>
      </c>
      <c r="ID34" s="12">
        <f t="shared" si="136"/>
        <v>1477536.8020681785</v>
      </c>
      <c r="IE34" s="12">
        <f t="shared" si="137"/>
        <v>675693.96443942212</v>
      </c>
      <c r="IG34" s="5">
        <f t="shared" si="138"/>
        <v>10</v>
      </c>
      <c r="IH34" s="6">
        <v>6.1499999999999999E-2</v>
      </c>
      <c r="II34" s="7">
        <f t="shared" si="139"/>
        <v>2933348.908598715</v>
      </c>
      <c r="IJ34" s="12">
        <f t="shared" si="140"/>
        <v>2402274.6434451519</v>
      </c>
      <c r="IK34" s="12">
        <f t="shared" si="141"/>
        <v>1228248.3702011032</v>
      </c>
      <c r="IM34" s="5">
        <f t="shared" si="142"/>
        <v>9</v>
      </c>
      <c r="IN34" s="6">
        <v>6.1499999999999999E-2</v>
      </c>
      <c r="IO34" s="7">
        <f t="shared" si="143"/>
        <v>2141130.5902180406</v>
      </c>
      <c r="IP34" s="12">
        <f t="shared" si="144"/>
        <v>1718738.1248919994</v>
      </c>
      <c r="IQ34" s="12">
        <f t="shared" si="145"/>
        <v>937800.19375853951</v>
      </c>
      <c r="IS34" s="5">
        <f t="shared" si="146"/>
        <v>8</v>
      </c>
      <c r="IT34" s="6">
        <v>6.1499999999999999E-2</v>
      </c>
      <c r="IU34" s="7">
        <f t="shared" si="147"/>
        <v>1729088.7428071066</v>
      </c>
      <c r="IV34" s="12">
        <f t="shared" si="148"/>
        <v>1389396.2054007174</v>
      </c>
      <c r="IW34" s="12">
        <f t="shared" si="149"/>
        <v>797641.5899503628</v>
      </c>
      <c r="IY34" s="5">
        <f t="shared" si="150"/>
        <v>7</v>
      </c>
      <c r="IZ34" s="6">
        <v>6.1499999999999999E-2</v>
      </c>
      <c r="JA34" s="7">
        <f t="shared" si="151"/>
        <v>1858835.4577586614</v>
      </c>
      <c r="JB34" s="12">
        <f t="shared" si="152"/>
        <v>1607761.2791196022</v>
      </c>
      <c r="JC34" s="12">
        <f t="shared" si="153"/>
        <v>986114.62163861748</v>
      </c>
      <c r="JE34" s="5">
        <f t="shared" si="154"/>
        <v>6</v>
      </c>
      <c r="JF34" s="6">
        <v>6.1499999999999999E-2</v>
      </c>
      <c r="JG34" s="7">
        <f t="shared" si="155"/>
        <v>1745221.5357794212</v>
      </c>
      <c r="JH34" s="12">
        <f t="shared" si="156"/>
        <v>1572958.3135001622</v>
      </c>
      <c r="JI34" s="12">
        <f t="shared" si="157"/>
        <v>1054298.8499711587</v>
      </c>
      <c r="JK34" s="5">
        <f t="shared" si="158"/>
        <v>5</v>
      </c>
      <c r="JL34" s="6">
        <v>6.1499999999999999E-2</v>
      </c>
      <c r="JM34" s="7">
        <f t="shared" si="159"/>
        <v>1472512.2644105814</v>
      </c>
      <c r="JN34" s="12">
        <f t="shared" si="160"/>
        <v>1365596.6582065816</v>
      </c>
      <c r="JO34" s="12">
        <f t="shared" si="161"/>
        <v>1042624.3376690092</v>
      </c>
      <c r="JQ34" s="5">
        <f t="shared" si="162"/>
        <v>4</v>
      </c>
      <c r="JR34" s="6">
        <v>6.1499999999999999E-2</v>
      </c>
      <c r="JS34" s="7">
        <f t="shared" si="163"/>
        <v>1117741.2057162451</v>
      </c>
      <c r="JT34" s="12">
        <f t="shared" si="164"/>
        <v>1059045.60880971</v>
      </c>
      <c r="JU34" s="12">
        <f t="shared" si="165"/>
        <v>904190.0683655031</v>
      </c>
      <c r="JW34" s="5">
        <f t="shared" si="166"/>
        <v>3</v>
      </c>
      <c r="JX34" s="6">
        <v>6.1499999999999999E-2</v>
      </c>
      <c r="JY34" s="7">
        <f t="shared" si="167"/>
        <v>1172865.903165</v>
      </c>
      <c r="JZ34" s="12">
        <f t="shared" si="168"/>
        <v>1134584.4605517446</v>
      </c>
      <c r="KA34" s="12">
        <f t="shared" si="169"/>
        <v>1049963.8334644702</v>
      </c>
      <c r="KC34" s="5">
        <f t="shared" si="170"/>
        <v>2</v>
      </c>
      <c r="KD34" s="6">
        <v>6.1499999999999999E-2</v>
      </c>
      <c r="KE34" s="7">
        <f t="shared" si="171"/>
        <v>973979.32500000007</v>
      </c>
      <c r="KF34" s="12">
        <f>(KF35)*(1+KD34)-(((VLOOKUP((KC$91+KC35),$A$138:$E$227,5,FALSE))/(VLOOKUP(KC$91,$A$138:$E$227,5,FALSE)))*(IF(KC34&lt;=$D$125,$B$125,$C$125)))</f>
        <v>950841.67980572605</v>
      </c>
      <c r="KG34" s="12">
        <f t="shared" si="173"/>
        <v>912584.06560353283</v>
      </c>
      <c r="KI34" s="5">
        <f t="shared" si="174"/>
        <v>1</v>
      </c>
      <c r="KJ34" s="6">
        <v>6.1499999999999999E-2</v>
      </c>
      <c r="KK34" s="7">
        <f>(KK35+$B$124)*(1+KJ34)</f>
        <v>796125.00000000012</v>
      </c>
      <c r="KL34" s="12">
        <f>($B$124)*(1+KJ34)-$B$125</f>
        <v>785125.00000000012</v>
      </c>
      <c r="KM34" s="12">
        <f>KL34</f>
        <v>785125.00000000012</v>
      </c>
      <c r="KO34" s="5"/>
      <c r="KP34" s="6"/>
      <c r="KQ34" s="7"/>
      <c r="KU34" s="5"/>
      <c r="KV34" s="6"/>
      <c r="KW34" s="7"/>
      <c r="LA34" s="5"/>
      <c r="LB34" s="6"/>
      <c r="LC34" s="7"/>
      <c r="LG34" s="5"/>
      <c r="LH34" s="6"/>
      <c r="LI34" s="7"/>
      <c r="LM34" s="5"/>
      <c r="LN34" s="6"/>
      <c r="LO34" s="7"/>
      <c r="LS34" s="5"/>
      <c r="LT34" s="6"/>
      <c r="LU34" s="7"/>
      <c r="LY34" s="5"/>
      <c r="LZ34" s="6"/>
      <c r="MA34" s="7"/>
      <c r="ME34" s="5"/>
      <c r="MF34" s="6"/>
      <c r="MG34" s="7"/>
      <c r="MK34" s="5"/>
      <c r="ML34" s="6"/>
      <c r="MM34" s="7"/>
      <c r="MQ34" s="5"/>
      <c r="MR34" s="6"/>
      <c r="MS34" s="7"/>
      <c r="MW34" s="5"/>
      <c r="MX34" s="6"/>
      <c r="MY34" s="7"/>
      <c r="NC34" s="5"/>
      <c r="ND34" s="6"/>
      <c r="NE34" s="7"/>
      <c r="NI34" s="5"/>
      <c r="NJ34" s="6"/>
      <c r="NK34" s="7"/>
      <c r="NO34" s="5"/>
      <c r="NP34" s="6"/>
      <c r="NQ34" s="7"/>
      <c r="NU34" s="5"/>
      <c r="NV34" s="6"/>
      <c r="NW34" s="7"/>
      <c r="OA34" s="5"/>
      <c r="OB34" s="6"/>
      <c r="OC34" s="7"/>
      <c r="OG34" s="5"/>
      <c r="OH34" s="6"/>
      <c r="OI34" s="7"/>
      <c r="OM34" s="5"/>
      <c r="ON34" s="6"/>
      <c r="OO34" s="7"/>
      <c r="OS34" s="5"/>
      <c r="OT34" s="6"/>
      <c r="OU34" s="7"/>
      <c r="OY34" s="5"/>
      <c r="OZ34" s="6"/>
      <c r="PA34" s="7"/>
      <c r="PE34" s="5"/>
      <c r="PF34" s="6"/>
      <c r="PG34" s="7"/>
      <c r="PK34" s="5"/>
      <c r="PL34" s="6"/>
      <c r="PM34" s="7"/>
      <c r="PQ34" s="5"/>
      <c r="PR34" s="6"/>
      <c r="PS34" s="7"/>
      <c r="PW34" s="5"/>
      <c r="PX34" s="6"/>
      <c r="PY34" s="7"/>
      <c r="QC34" s="5"/>
      <c r="QD34" s="6"/>
      <c r="QE34" s="7"/>
      <c r="QI34" s="5"/>
      <c r="QJ34" s="6"/>
      <c r="QK34" s="7"/>
      <c r="QO34" s="5"/>
      <c r="QP34" s="6"/>
      <c r="QQ34" s="7"/>
    </row>
    <row r="35" spans="3:459">
      <c r="C35">
        <v>56</v>
      </c>
      <c r="D35" s="6">
        <v>0.22339999999999999</v>
      </c>
      <c r="E35" s="12">
        <f t="shared" si="286"/>
        <v>20751499.678748127</v>
      </c>
      <c r="F35" s="12">
        <f t="shared" si="287"/>
        <v>3670766.303091438</v>
      </c>
      <c r="G35">
        <v>55</v>
      </c>
      <c r="H35" s="6">
        <v>0.22339999999999999</v>
      </c>
      <c r="I35" s="12">
        <f t="shared" si="1"/>
        <v>-1077407.7208080085</v>
      </c>
      <c r="J35" s="12">
        <f t="shared" si="288"/>
        <v>-188381.1045584555</v>
      </c>
      <c r="K35">
        <v>54</v>
      </c>
      <c r="L35" s="6">
        <v>0.22339999999999999</v>
      </c>
      <c r="M35" s="12">
        <f t="shared" si="3"/>
        <v>7210766.0944920322</v>
      </c>
      <c r="N35" s="12">
        <f t="shared" si="289"/>
        <v>1260778.1208160915</v>
      </c>
      <c r="O35">
        <v>53</v>
      </c>
      <c r="P35" s="6">
        <v>0.22339999999999999</v>
      </c>
      <c r="Q35" s="12">
        <f t="shared" si="5"/>
        <v>27900132.745541513</v>
      </c>
      <c r="R35" s="12">
        <f t="shared" si="290"/>
        <v>4535911.1518825162</v>
      </c>
      <c r="S35">
        <v>52</v>
      </c>
      <c r="T35" s="6">
        <v>0.22339999999999999</v>
      </c>
      <c r="U35" s="12">
        <f t="shared" si="7"/>
        <v>91881094.232224762</v>
      </c>
      <c r="V35" s="12">
        <f t="shared" si="291"/>
        <v>13434556.723116709</v>
      </c>
      <c r="W35">
        <v>51</v>
      </c>
      <c r="X35" s="6">
        <v>0.22339999999999999</v>
      </c>
      <c r="Y35" s="12">
        <f t="shared" si="9"/>
        <v>103988564.84722668</v>
      </c>
      <c r="Z35" s="12">
        <f t="shared" si="292"/>
        <v>13716283.093345853</v>
      </c>
      <c r="AA35">
        <v>50</v>
      </c>
      <c r="AB35" s="6">
        <v>0.22339999999999999</v>
      </c>
      <c r="AC35" s="12">
        <f t="shared" si="11"/>
        <v>54405323.500108093</v>
      </c>
      <c r="AD35" s="12">
        <f t="shared" si="293"/>
        <v>7343049.7975606015</v>
      </c>
      <c r="AE35">
        <v>49</v>
      </c>
      <c r="AF35" s="6">
        <v>0.22339999999999999</v>
      </c>
      <c r="AG35" s="12">
        <f t="shared" si="13"/>
        <v>60765112.973560132</v>
      </c>
      <c r="AH35" s="12">
        <f t="shared" si="294"/>
        <v>8449954.3603314701</v>
      </c>
      <c r="AI35">
        <v>48</v>
      </c>
      <c r="AJ35" s="6">
        <v>0.22339999999999999</v>
      </c>
      <c r="AK35" s="12">
        <f t="shared" si="15"/>
        <v>28939226.061042752</v>
      </c>
      <c r="AL35" s="12">
        <f t="shared" si="295"/>
        <v>4083449.0760980574</v>
      </c>
      <c r="AM35">
        <v>47</v>
      </c>
      <c r="AN35" s="6">
        <v>0.22339999999999999</v>
      </c>
      <c r="AO35" s="12">
        <f t="shared" si="17"/>
        <v>14349589.579569574</v>
      </c>
      <c r="AP35" s="12">
        <f t="shared" si="296"/>
        <v>2068805.8596311964</v>
      </c>
      <c r="AQ35">
        <v>46</v>
      </c>
      <c r="AR35" s="6">
        <v>0.22339999999999999</v>
      </c>
      <c r="AS35" s="12">
        <f t="shared" si="19"/>
        <v>49601255.722298041</v>
      </c>
      <c r="AT35" s="12">
        <f t="shared" si="297"/>
        <v>7201818.3155074865</v>
      </c>
      <c r="AU35">
        <v>45</v>
      </c>
      <c r="AV35" s="6">
        <v>0.22339999999999999</v>
      </c>
      <c r="AW35" s="12">
        <f t="shared" si="21"/>
        <v>32059925.081967097</v>
      </c>
      <c r="AX35" s="12">
        <f t="shared" si="298"/>
        <v>4589355.3287069462</v>
      </c>
      <c r="AY35">
        <v>44</v>
      </c>
      <c r="AZ35" s="6">
        <v>0.22339999999999999</v>
      </c>
      <c r="BA35" s="12">
        <f t="shared" si="23"/>
        <v>35431162.050467998</v>
      </c>
      <c r="BB35" s="12">
        <f t="shared" si="299"/>
        <v>5035717.3057413623</v>
      </c>
      <c r="BC35">
        <v>43</v>
      </c>
      <c r="BD35" s="6">
        <v>0.22339999999999999</v>
      </c>
      <c r="BE35" s="12">
        <f t="shared" si="25"/>
        <v>46914845.204045981</v>
      </c>
      <c r="BF35" s="12">
        <f t="shared" si="300"/>
        <v>6763796.701196813</v>
      </c>
      <c r="BG35">
        <v>42</v>
      </c>
      <c r="BH35" s="6">
        <v>0.22339999999999999</v>
      </c>
      <c r="BI35" s="12">
        <f t="shared" si="27"/>
        <v>63694432.751179285</v>
      </c>
      <c r="BJ35" s="12">
        <f t="shared" si="301"/>
        <v>10224975.400751684</v>
      </c>
      <c r="BK35">
        <v>41</v>
      </c>
      <c r="BL35" s="6">
        <v>0.22339999999999999</v>
      </c>
      <c r="BM35" s="12">
        <f t="shared" si="29"/>
        <v>53278868.156960949</v>
      </c>
      <c r="BN35" s="12">
        <f t="shared" si="302"/>
        <v>9206675.5813153367</v>
      </c>
      <c r="BO35">
        <v>40</v>
      </c>
      <c r="BP35" s="6">
        <v>0.22339999999999999</v>
      </c>
      <c r="BQ35" s="12">
        <f t="shared" si="31"/>
        <v>40954439.823346697</v>
      </c>
      <c r="BR35" s="12">
        <f t="shared" si="303"/>
        <v>7286372.7293070806</v>
      </c>
      <c r="BS35">
        <v>39</v>
      </c>
      <c r="BT35" s="6">
        <v>0.22339999999999999</v>
      </c>
      <c r="BU35" s="12">
        <f t="shared" si="33"/>
        <v>33756952.924284682</v>
      </c>
      <c r="BV35" s="12">
        <f t="shared" si="304"/>
        <v>6143903.497466947</v>
      </c>
      <c r="BW35">
        <v>38</v>
      </c>
      <c r="BX35" s="6">
        <v>0.22339999999999999</v>
      </c>
      <c r="BY35" s="12">
        <f t="shared" si="35"/>
        <v>22415719.7268412</v>
      </c>
      <c r="BZ35" s="12">
        <f t="shared" si="305"/>
        <v>4171432.5054039862</v>
      </c>
      <c r="CA35">
        <v>37</v>
      </c>
      <c r="CB35" s="6">
        <v>0.22339999999999999</v>
      </c>
      <c r="CC35" s="12">
        <f t="shared" si="37"/>
        <v>29219383.530138895</v>
      </c>
      <c r="CD35" s="12">
        <f t="shared" si="306"/>
        <v>6423484.1093863621</v>
      </c>
      <c r="CE35">
        <v>36</v>
      </c>
      <c r="CF35" s="6">
        <v>0.22339999999999999</v>
      </c>
      <c r="CG35" s="12">
        <f t="shared" si="39"/>
        <v>29288984.993386686</v>
      </c>
      <c r="CH35" s="12">
        <f t="shared" si="307"/>
        <v>7097637.4677225398</v>
      </c>
      <c r="CI35">
        <v>35</v>
      </c>
      <c r="CJ35" s="6">
        <v>0.22339999999999999</v>
      </c>
      <c r="CK35" s="12">
        <f t="shared" si="284"/>
        <v>28307099.537427299</v>
      </c>
      <c r="CL35" s="12">
        <f t="shared" si="308"/>
        <v>6946527.4938471895</v>
      </c>
      <c r="CM35" s="5">
        <v>34</v>
      </c>
      <c r="CN35" s="6">
        <v>0.22339999999999999</v>
      </c>
      <c r="CO35" s="7">
        <f t="shared" si="309"/>
        <v>30737672.840193436</v>
      </c>
      <c r="CP35" s="12">
        <f t="shared" si="42"/>
        <v>23437877.51215554</v>
      </c>
      <c r="CQ35" s="12">
        <f t="shared" si="310"/>
        <v>5631800.8336979058</v>
      </c>
      <c r="CR35" s="9"/>
      <c r="CS35" s="5">
        <v>33</v>
      </c>
      <c r="CT35" s="6">
        <v>0.22339999999999999</v>
      </c>
      <c r="CU35" s="7">
        <f t="shared" si="311"/>
        <v>23497953.398206122</v>
      </c>
      <c r="CV35" s="12">
        <f t="shared" si="45"/>
        <v>17349318.147607684</v>
      </c>
      <c r="CW35" s="12">
        <f t="shared" si="312"/>
        <v>4505855.6334277624</v>
      </c>
      <c r="CY35" s="5">
        <v>32</v>
      </c>
      <c r="CZ35" s="6">
        <v>0.22339999999999999</v>
      </c>
      <c r="DA35" s="7">
        <f t="shared" si="313"/>
        <v>18998992.074875575</v>
      </c>
      <c r="DB35" s="12">
        <f t="shared" si="48"/>
        <v>13578048.026834074</v>
      </c>
      <c r="DC35" s="12">
        <f t="shared" si="314"/>
        <v>3679123.442853814</v>
      </c>
      <c r="DE35" s="5">
        <f t="shared" si="315"/>
        <v>31</v>
      </c>
      <c r="DF35" s="6">
        <v>0.22339999999999999</v>
      </c>
      <c r="DG35" s="7">
        <f t="shared" si="316"/>
        <v>16080399.555544294</v>
      </c>
      <c r="DH35" s="12">
        <f t="shared" si="52"/>
        <v>11105946.347837156</v>
      </c>
      <c r="DI35" s="12">
        <f t="shared" si="317"/>
        <v>3020635.7142379177</v>
      </c>
      <c r="DK35" s="5">
        <f t="shared" si="318"/>
        <v>30</v>
      </c>
      <c r="DL35" s="6">
        <v>0.22339999999999999</v>
      </c>
      <c r="DM35" s="7">
        <f t="shared" si="319"/>
        <v>16277355.557793599</v>
      </c>
      <c r="DN35" s="12">
        <f t="shared" si="56"/>
        <v>11811854.686235758</v>
      </c>
      <c r="DO35" s="12">
        <f t="shared" si="320"/>
        <v>3248863.9167662766</v>
      </c>
      <c r="DQ35" s="5">
        <f t="shared" si="321"/>
        <v>29</v>
      </c>
      <c r="DR35" s="6">
        <v>0.22339999999999999</v>
      </c>
      <c r="DS35" s="7">
        <f t="shared" si="322"/>
        <v>10669477.948212901</v>
      </c>
      <c r="DT35" s="12">
        <f t="shared" si="60"/>
        <v>6486108.8755342904</v>
      </c>
      <c r="DU35" s="12">
        <f t="shared" si="323"/>
        <v>1770747.5150998521</v>
      </c>
      <c r="DW35" s="5">
        <f t="shared" si="324"/>
        <v>28</v>
      </c>
      <c r="DX35" s="6">
        <v>0.22339999999999999</v>
      </c>
      <c r="DY35" s="7">
        <f t="shared" si="325"/>
        <v>8046363.4601907218</v>
      </c>
      <c r="DZ35" s="12">
        <f t="shared" si="64"/>
        <v>4138542.2965947012</v>
      </c>
      <c r="EA35" s="12">
        <f t="shared" si="326"/>
        <v>1134079.0751404704</v>
      </c>
      <c r="EC35" s="5">
        <f t="shared" si="327"/>
        <v>27</v>
      </c>
      <c r="ED35" s="6">
        <v>0.22339999999999999</v>
      </c>
      <c r="EE35" s="7">
        <f t="shared" si="328"/>
        <v>7489169.2667449005</v>
      </c>
      <c r="EF35" s="12">
        <f t="shared" si="68"/>
        <v>3940471.2301056706</v>
      </c>
      <c r="EG35" s="12">
        <f t="shared" si="329"/>
        <v>1112034.825673993</v>
      </c>
      <c r="EI35" s="5">
        <f t="shared" si="330"/>
        <v>26</v>
      </c>
      <c r="EJ35" s="6">
        <v>0.22339999999999999</v>
      </c>
      <c r="EK35" s="7">
        <f t="shared" si="331"/>
        <v>7489169.2667449005</v>
      </c>
      <c r="EL35" s="12">
        <f t="shared" si="72"/>
        <v>5165695.8735565189</v>
      </c>
      <c r="EM35" s="12">
        <f t="shared" si="332"/>
        <v>1510622.7196699022</v>
      </c>
      <c r="EO35" s="5">
        <f t="shared" si="333"/>
        <v>25</v>
      </c>
      <c r="EP35" s="6">
        <v>0.22339999999999999</v>
      </c>
      <c r="EQ35" s="7">
        <f t="shared" si="334"/>
        <v>8364048.767863417</v>
      </c>
      <c r="ER35" s="12">
        <f t="shared" si="76"/>
        <v>2867078.7702508499</v>
      </c>
      <c r="ES35" s="12">
        <f t="shared" si="335"/>
        <v>850156.28156722547</v>
      </c>
      <c r="EU35" s="5">
        <f t="shared" si="336"/>
        <v>24</v>
      </c>
      <c r="EV35" s="6">
        <v>0.22339999999999999</v>
      </c>
      <c r="EW35" s="7">
        <f t="shared" si="337"/>
        <v>5193363.6004554182</v>
      </c>
      <c r="EX35" s="12">
        <f t="shared" si="80"/>
        <v>2442459.1067205314</v>
      </c>
      <c r="EY35" s="12">
        <f t="shared" si="338"/>
        <v>731738.77123631467</v>
      </c>
      <c r="FA35" s="5">
        <f t="shared" si="339"/>
        <v>23</v>
      </c>
      <c r="FB35" s="6">
        <v>0.22339999999999999</v>
      </c>
      <c r="FC35" s="7">
        <f t="shared" si="340"/>
        <v>5175765.996068785</v>
      </c>
      <c r="FD35" s="12">
        <f t="shared" si="84"/>
        <v>2628133.0715745226</v>
      </c>
      <c r="FE35" s="12">
        <f t="shared" si="341"/>
        <v>800801.28356769704</v>
      </c>
      <c r="FG35" s="5">
        <f t="shared" si="342"/>
        <v>22</v>
      </c>
      <c r="FH35" s="6">
        <v>0.22339999999999999</v>
      </c>
      <c r="FI35" s="7">
        <f t="shared" si="343"/>
        <v>4086991.4687845735</v>
      </c>
      <c r="FJ35" s="12">
        <f t="shared" si="88"/>
        <v>1689483.0750926372</v>
      </c>
      <c r="FK35" s="12">
        <f t="shared" si="344"/>
        <v>518246.34205295623</v>
      </c>
      <c r="FM35" s="5">
        <f t="shared" si="345"/>
        <v>21</v>
      </c>
      <c r="FN35" s="6">
        <v>0.22339999999999999</v>
      </c>
      <c r="FO35" s="7">
        <f t="shared" si="346"/>
        <v>4481841.7247336041</v>
      </c>
      <c r="FP35" s="12">
        <f t="shared" si="92"/>
        <v>2262971.6387711493</v>
      </c>
      <c r="FQ35" s="12">
        <f t="shared" si="347"/>
        <v>703418.58710268862</v>
      </c>
      <c r="FS35" s="5">
        <f t="shared" si="348"/>
        <v>20</v>
      </c>
      <c r="FT35" s="6">
        <v>0.22339999999999999</v>
      </c>
      <c r="FU35" s="7">
        <f t="shared" si="349"/>
        <v>3655363.9382869303</v>
      </c>
      <c r="FV35" s="12">
        <f t="shared" si="96"/>
        <v>1592744.2448284153</v>
      </c>
      <c r="FW35" s="12">
        <f t="shared" si="350"/>
        <v>503229.00986910058</v>
      </c>
      <c r="FY35" s="5">
        <f t="shared" si="351"/>
        <v>19</v>
      </c>
      <c r="FZ35" s="6">
        <v>0.22339999999999999</v>
      </c>
      <c r="GA35" s="7">
        <f t="shared" si="352"/>
        <v>3139807.5401880518</v>
      </c>
      <c r="GB35" s="12">
        <f t="shared" si="100"/>
        <v>1205252.6165895655</v>
      </c>
      <c r="GC35" s="12">
        <f t="shared" si="353"/>
        <v>384497.7672555669</v>
      </c>
      <c r="GE35" s="5">
        <f t="shared" si="354"/>
        <v>18</v>
      </c>
      <c r="GF35" s="6">
        <v>0.22339999999999999</v>
      </c>
      <c r="GG35" s="7">
        <f t="shared" si="355"/>
        <v>2793423.0784591199</v>
      </c>
      <c r="GH35" s="12">
        <f t="shared" si="104"/>
        <v>1005471.9269161039</v>
      </c>
      <c r="GI35" s="12">
        <f t="shared" si="356"/>
        <v>326932.58973345713</v>
      </c>
      <c r="GK35" s="5">
        <f t="shared" si="357"/>
        <v>17</v>
      </c>
      <c r="GL35" s="6">
        <v>0.22339999999999999</v>
      </c>
      <c r="GM35" s="7">
        <f t="shared" si="358"/>
        <v>3102769.1641220921</v>
      </c>
      <c r="GN35" s="12">
        <f t="shared" si="108"/>
        <v>1487860.8676487522</v>
      </c>
      <c r="GO35" s="12">
        <f t="shared" si="359"/>
        <v>500517.61294114467</v>
      </c>
      <c r="GQ35" s="5">
        <f t="shared" si="360"/>
        <v>16</v>
      </c>
      <c r="GR35" s="6">
        <v>0.22339999999999999</v>
      </c>
      <c r="GS35" s="7">
        <f t="shared" si="111"/>
        <v>2506275.5768352933</v>
      </c>
      <c r="GT35" s="12">
        <f t="shared" si="112"/>
        <v>1045276.5967372127</v>
      </c>
      <c r="GU35" s="12">
        <f t="shared" si="113"/>
        <v>364457.38188894634</v>
      </c>
      <c r="GW35" s="5">
        <f t="shared" si="114"/>
        <v>15</v>
      </c>
      <c r="GX35" s="6">
        <v>0.22339999999999999</v>
      </c>
      <c r="GY35" s="7">
        <f t="shared" si="115"/>
        <v>2261777.4360033325</v>
      </c>
      <c r="GZ35" s="12">
        <f t="shared" si="116"/>
        <v>945431.17961347871</v>
      </c>
      <c r="HA35" s="12">
        <f t="shared" si="117"/>
        <v>344144.68296768755</v>
      </c>
      <c r="HC35" s="5">
        <f t="shared" si="118"/>
        <v>14</v>
      </c>
      <c r="HD35" s="6">
        <v>0.22339999999999999</v>
      </c>
      <c r="HE35" s="7">
        <f t="shared" si="119"/>
        <v>2464883.8666121759</v>
      </c>
      <c r="HF35" s="12">
        <f t="shared" si="120"/>
        <v>1317659.7069921151</v>
      </c>
      <c r="HG35" s="12">
        <f t="shared" si="121"/>
        <v>509279.51865339419</v>
      </c>
      <c r="HI35" s="5">
        <f t="shared" si="122"/>
        <v>13</v>
      </c>
      <c r="HJ35" s="6">
        <v>0.22339999999999999</v>
      </c>
      <c r="HK35" s="7">
        <f t="shared" si="123"/>
        <v>2380150.5085092462</v>
      </c>
      <c r="HL35" s="12">
        <f t="shared" si="124"/>
        <v>1405697.4383772905</v>
      </c>
      <c r="HM35" s="12">
        <f t="shared" si="125"/>
        <v>572052.74077112635</v>
      </c>
      <c r="HO35" s="5">
        <f t="shared" si="126"/>
        <v>12</v>
      </c>
      <c r="HP35" s="6">
        <v>0.22339999999999999</v>
      </c>
      <c r="HQ35" s="7">
        <f t="shared" si="127"/>
        <v>2083829.897136444</v>
      </c>
      <c r="HR35" s="12">
        <f t="shared" si="128"/>
        <v>1234570.6671693393</v>
      </c>
      <c r="HS35" s="12">
        <f t="shared" si="129"/>
        <v>518822.64233803522</v>
      </c>
      <c r="HU35" s="5">
        <f t="shared" si="130"/>
        <v>11</v>
      </c>
      <c r="HV35" s="6">
        <v>0.22339999999999999</v>
      </c>
      <c r="HW35" s="7">
        <f t="shared" si="131"/>
        <v>1754656.3633685117</v>
      </c>
      <c r="HX35" s="12">
        <f t="shared" si="132"/>
        <v>1013987.9964268215</v>
      </c>
      <c r="HY35" s="12">
        <f t="shared" si="133"/>
        <v>441675.75304481183</v>
      </c>
      <c r="IA35" s="5">
        <f t="shared" si="134"/>
        <v>10</v>
      </c>
      <c r="IB35" s="6">
        <v>0.22339999999999999</v>
      </c>
      <c r="IC35" s="7">
        <f t="shared" si="135"/>
        <v>2047679.2663887402</v>
      </c>
      <c r="ID35" s="12">
        <f t="shared" si="136"/>
        <v>1453733.0762480237</v>
      </c>
      <c r="IE35" s="12">
        <f t="shared" si="137"/>
        <v>692678.54144333233</v>
      </c>
      <c r="IG35" s="5">
        <f t="shared" si="138"/>
        <v>9</v>
      </c>
      <c r="IH35" s="6">
        <v>0.22339999999999999</v>
      </c>
      <c r="II35" s="7">
        <f t="shared" si="139"/>
        <v>2763399.8196879085</v>
      </c>
      <c r="IJ35" s="12">
        <f t="shared" si="140"/>
        <v>2318370.4825676265</v>
      </c>
      <c r="IK35" s="12">
        <f t="shared" si="141"/>
        <v>1235041.9441899115</v>
      </c>
      <c r="IM35" s="5">
        <f t="shared" si="142"/>
        <v>8</v>
      </c>
      <c r="IN35" s="6">
        <v>0.22339999999999999</v>
      </c>
      <c r="IO35" s="7">
        <f t="shared" si="143"/>
        <v>2017080.1603561379</v>
      </c>
      <c r="IP35" s="12">
        <f t="shared" si="144"/>
        <v>1670956.3252760137</v>
      </c>
      <c r="IQ35" s="12">
        <f t="shared" si="145"/>
        <v>949950.63072951301</v>
      </c>
      <c r="IS35" s="5">
        <f t="shared" si="146"/>
        <v>7</v>
      </c>
      <c r="IT35" s="6">
        <v>0.22339999999999999</v>
      </c>
      <c r="IU35" s="7">
        <f t="shared" si="147"/>
        <v>1628910.732743388</v>
      </c>
      <c r="IV35" s="12">
        <f t="shared" si="148"/>
        <v>1358127.7585088343</v>
      </c>
      <c r="IW35" s="12">
        <f t="shared" si="149"/>
        <v>812377.0334638732</v>
      </c>
      <c r="IY35" s="5">
        <f t="shared" si="150"/>
        <v>6</v>
      </c>
      <c r="IZ35" s="6">
        <v>0.22339999999999999</v>
      </c>
      <c r="JA35" s="7">
        <f t="shared" si="151"/>
        <v>1751140.3276106087</v>
      </c>
      <c r="JB35" s="12">
        <f t="shared" si="152"/>
        <v>1560690.7952139445</v>
      </c>
      <c r="JC35" s="12">
        <f t="shared" si="153"/>
        <v>997373.97444653919</v>
      </c>
      <c r="JE35" s="5">
        <f t="shared" si="154"/>
        <v>5</v>
      </c>
      <c r="JF35" s="6">
        <v>0.22339999999999999</v>
      </c>
      <c r="JG35" s="7">
        <f t="shared" si="155"/>
        <v>1644108.8419966283</v>
      </c>
      <c r="JH35" s="12">
        <f t="shared" si="156"/>
        <v>1523991.2691860681</v>
      </c>
      <c r="JI35" s="12">
        <f t="shared" si="157"/>
        <v>1064300.6511800457</v>
      </c>
      <c r="JK35" s="5">
        <f t="shared" si="158"/>
        <v>4</v>
      </c>
      <c r="JL35" s="6">
        <v>0.22339999999999999</v>
      </c>
      <c r="JM35" s="7">
        <f t="shared" si="159"/>
        <v>1387199.495440962</v>
      </c>
      <c r="JN35" s="12">
        <f t="shared" si="160"/>
        <v>1323494.7878780458</v>
      </c>
      <c r="JO35" s="12">
        <f t="shared" si="161"/>
        <v>1052841.4570236397</v>
      </c>
      <c r="JQ35" s="5">
        <f t="shared" si="162"/>
        <v>3</v>
      </c>
      <c r="JR35" s="6">
        <v>0.22339999999999999</v>
      </c>
      <c r="JS35" s="7">
        <f t="shared" si="163"/>
        <v>1052982.76563</v>
      </c>
      <c r="JT35" s="12">
        <f t="shared" si="164"/>
        <v>1009825.2631706896</v>
      </c>
      <c r="JU35" s="12">
        <f t="shared" si="165"/>
        <v>898310.81693098147</v>
      </c>
      <c r="JW35" s="5">
        <f t="shared" si="166"/>
        <v>2</v>
      </c>
      <c r="JX35" s="6">
        <v>0.22339999999999999</v>
      </c>
      <c r="JY35" s="7">
        <f t="shared" si="167"/>
        <v>1104913.71</v>
      </c>
      <c r="JZ35" s="12">
        <f>(JZ36)*(1+JX35)-(((VLOOKUP((JW$91+JW36),$A$138:$E$227,5,FALSE))/(VLOOKUP(JW$91,$A$138:$E$227,5,FALSE)))*(IF(JW35&lt;=$D$125,$B$125,$C$125)))</f>
        <v>1080048.0385259809</v>
      </c>
      <c r="KA35" s="12">
        <f t="shared" si="169"/>
        <v>1041396.012607362</v>
      </c>
      <c r="KC35" s="5">
        <f t="shared" si="170"/>
        <v>1</v>
      </c>
      <c r="KD35" s="6">
        <v>0.22339999999999999</v>
      </c>
      <c r="KE35" s="7">
        <f>(KE36+$B$124)*(1+KD35)</f>
        <v>917550</v>
      </c>
      <c r="KF35" s="12">
        <f>($B$124)*(1+KD35)-$B$125</f>
        <v>906550</v>
      </c>
      <c r="KG35" s="12">
        <f>KF35</f>
        <v>906550</v>
      </c>
      <c r="KI35" s="5"/>
      <c r="KJ35" s="6"/>
      <c r="KK35" s="7"/>
      <c r="KO35" s="5"/>
      <c r="KP35" s="6"/>
      <c r="KQ35" s="7"/>
      <c r="KU35" s="5"/>
      <c r="KV35" s="6"/>
      <c r="KW35" s="7"/>
      <c r="LA35" s="5"/>
      <c r="LB35" s="6"/>
      <c r="LC35" s="7"/>
      <c r="LG35" s="5"/>
      <c r="LH35" s="6"/>
      <c r="LI35" s="7"/>
      <c r="LM35" s="5"/>
      <c r="LN35" s="6"/>
      <c r="LO35" s="7"/>
      <c r="LS35" s="5"/>
      <c r="LT35" s="6"/>
      <c r="LU35" s="7"/>
      <c r="LY35" s="5"/>
      <c r="LZ35" s="6"/>
      <c r="MA35" s="7"/>
      <c r="ME35" s="5"/>
      <c r="MF35" s="6"/>
      <c r="MG35" s="7"/>
      <c r="MK35" s="5"/>
      <c r="ML35" s="6"/>
      <c r="MM35" s="7"/>
      <c r="MQ35" s="5"/>
      <c r="MR35" s="6"/>
      <c r="MS35" s="7"/>
      <c r="MW35" s="5"/>
      <c r="MX35" s="6"/>
      <c r="MY35" s="7"/>
      <c r="NC35" s="5"/>
      <c r="ND35" s="6"/>
      <c r="NE35" s="7"/>
      <c r="NI35" s="5"/>
      <c r="NJ35" s="6"/>
      <c r="NK35" s="7"/>
      <c r="NO35" s="5"/>
      <c r="NP35" s="6"/>
      <c r="NQ35" s="7"/>
      <c r="NU35" s="5"/>
      <c r="NV35" s="6"/>
      <c r="NW35" s="7"/>
      <c r="OA35" s="5"/>
      <c r="OB35" s="6"/>
      <c r="OC35" s="7"/>
      <c r="OG35" s="5"/>
      <c r="OH35" s="6"/>
      <c r="OI35" s="7"/>
      <c r="OM35" s="5"/>
      <c r="ON35" s="6"/>
      <c r="OO35" s="7"/>
      <c r="OS35" s="5"/>
      <c r="OT35" s="6"/>
      <c r="OU35" s="7"/>
      <c r="OY35" s="5"/>
      <c r="OZ35" s="6"/>
      <c r="PA35" s="7"/>
      <c r="PE35" s="5"/>
      <c r="PF35" s="6"/>
      <c r="PG35" s="7"/>
      <c r="PK35" s="5"/>
      <c r="PL35" s="6"/>
      <c r="PM35" s="7"/>
      <c r="PQ35" s="5"/>
      <c r="PR35" s="6"/>
      <c r="PS35" s="7"/>
      <c r="PW35" s="5"/>
      <c r="PX35" s="6"/>
      <c r="PY35" s="7"/>
      <c r="QC35" s="5"/>
      <c r="QD35" s="6"/>
      <c r="QE35" s="7"/>
      <c r="QI35" s="5"/>
      <c r="QJ35" s="6"/>
      <c r="QK35" s="7"/>
      <c r="QO35" s="5"/>
      <c r="QP35" s="6"/>
      <c r="QQ35" s="7"/>
    </row>
    <row r="36" spans="3:459">
      <c r="C36">
        <v>55</v>
      </c>
      <c r="D36" s="6">
        <v>0.20419999999999999</v>
      </c>
      <c r="E36" s="12">
        <f t="shared" si="286"/>
        <v>17100780.655934829</v>
      </c>
      <c r="F36" s="12">
        <f t="shared" si="287"/>
        <v>3137258.8053835905</v>
      </c>
      <c r="G36">
        <v>54</v>
      </c>
      <c r="H36" s="6">
        <v>0.20419999999999999</v>
      </c>
      <c r="I36" s="12">
        <f t="shared" si="1"/>
        <v>-740419.13800849055</v>
      </c>
      <c r="J36" s="12">
        <f t="shared" si="288"/>
        <v>-134264.76415636469</v>
      </c>
      <c r="K36">
        <v>53</v>
      </c>
      <c r="L36" s="6">
        <v>0.20419999999999999</v>
      </c>
      <c r="M36" s="12">
        <f t="shared" si="3"/>
        <v>6034285.6317316107</v>
      </c>
      <c r="N36" s="12">
        <f t="shared" si="289"/>
        <v>1094234.1919682985</v>
      </c>
      <c r="O36">
        <v>52</v>
      </c>
      <c r="P36" s="6">
        <v>0.20419999999999999</v>
      </c>
      <c r="Q36" s="12">
        <f t="shared" si="5"/>
        <v>22956237.573506869</v>
      </c>
      <c r="R36" s="12">
        <f t="shared" si="290"/>
        <v>3870669.9620228973</v>
      </c>
      <c r="S36">
        <v>51</v>
      </c>
      <c r="T36" s="6">
        <v>0.20419999999999999</v>
      </c>
      <c r="U36" s="12">
        <f t="shared" si="7"/>
        <v>75270777.388752311</v>
      </c>
      <c r="V36" s="12">
        <f t="shared" si="291"/>
        <v>11414338.458739746</v>
      </c>
      <c r="W36">
        <v>50</v>
      </c>
      <c r="X36" s="6">
        <v>0.20419999999999999</v>
      </c>
      <c r="Y36" s="12">
        <f t="shared" si="9"/>
        <v>85185553.954300955</v>
      </c>
      <c r="Z36" s="12">
        <f t="shared" si="292"/>
        <v>11653166.977841808</v>
      </c>
      <c r="AA36">
        <v>49</v>
      </c>
      <c r="AB36" s="6">
        <v>0.20419999999999999</v>
      </c>
      <c r="AC36" s="12">
        <f t="shared" si="11"/>
        <v>44652277.445954569</v>
      </c>
      <c r="AD36" s="12">
        <f t="shared" si="293"/>
        <v>6250371.8164008511</v>
      </c>
      <c r="AE36">
        <v>48</v>
      </c>
      <c r="AF36" s="6">
        <v>0.20419999999999999</v>
      </c>
      <c r="AG36" s="12">
        <f t="shared" si="13"/>
        <v>49845388.48101829</v>
      </c>
      <c r="AH36" s="12">
        <f t="shared" si="294"/>
        <v>7188730.4702210901</v>
      </c>
      <c r="AI36">
        <v>47</v>
      </c>
      <c r="AJ36" s="6">
        <v>0.20419999999999999</v>
      </c>
      <c r="AK36" s="12">
        <f t="shared" si="15"/>
        <v>23828539.117782351</v>
      </c>
      <c r="AL36" s="12">
        <f t="shared" si="295"/>
        <v>3487103.285529125</v>
      </c>
      <c r="AM36">
        <v>46</v>
      </c>
      <c r="AN36" s="6">
        <v>0.20419999999999999</v>
      </c>
      <c r="AO36" s="12">
        <f t="shared" si="17"/>
        <v>11899358.0888937</v>
      </c>
      <c r="AP36" s="12">
        <f t="shared" si="296"/>
        <v>1779225.3346065872</v>
      </c>
      <c r="AQ36">
        <v>45</v>
      </c>
      <c r="AR36" s="6">
        <v>0.20419999999999999</v>
      </c>
      <c r="AS36" s="12">
        <f t="shared" si="19"/>
        <v>40712665.882465176</v>
      </c>
      <c r="AT36" s="12">
        <f t="shared" si="297"/>
        <v>6130645.3396713203</v>
      </c>
      <c r="AU36">
        <v>44</v>
      </c>
      <c r="AV36" s="6">
        <v>0.20419999999999999</v>
      </c>
      <c r="AW36" s="12">
        <f t="shared" si="21"/>
        <v>26376897.589127451</v>
      </c>
      <c r="AX36" s="12">
        <f t="shared" si="298"/>
        <v>3915976.3122776705</v>
      </c>
      <c r="AY36">
        <v>43</v>
      </c>
      <c r="AZ36" s="6">
        <v>0.20419999999999999</v>
      </c>
      <c r="BA36" s="12">
        <f t="shared" si="23"/>
        <v>29133759.348666538</v>
      </c>
      <c r="BB36" s="12">
        <f t="shared" si="299"/>
        <v>4294371.7385627236</v>
      </c>
      <c r="BC36">
        <v>42</v>
      </c>
      <c r="BD36" s="6">
        <v>0.20419999999999999</v>
      </c>
      <c r="BE36" s="12">
        <f t="shared" si="25"/>
        <v>38518007.446811311</v>
      </c>
      <c r="BF36" s="12">
        <f t="shared" si="300"/>
        <v>5759320.3075295808</v>
      </c>
      <c r="BG36">
        <v>41</v>
      </c>
      <c r="BH36" s="6">
        <v>0.20419999999999999</v>
      </c>
      <c r="BI36" s="12">
        <f t="shared" si="27"/>
        <v>52216210.341728792</v>
      </c>
      <c r="BJ36" s="12">
        <f t="shared" si="301"/>
        <v>8693472.9837236702</v>
      </c>
      <c r="BK36">
        <v>40</v>
      </c>
      <c r="BL36" s="6">
        <v>0.20419999999999999</v>
      </c>
      <c r="BM36" s="12">
        <f t="shared" si="29"/>
        <v>43691742.377322681</v>
      </c>
      <c r="BN36" s="12">
        <f t="shared" si="302"/>
        <v>7830227.4249920808</v>
      </c>
      <c r="BO36">
        <v>39</v>
      </c>
      <c r="BP36" s="6">
        <v>0.20419999999999999</v>
      </c>
      <c r="BQ36" s="12">
        <f t="shared" si="31"/>
        <v>33613748.988884963</v>
      </c>
      <c r="BR36" s="12">
        <f t="shared" si="303"/>
        <v>6202324.8399427189</v>
      </c>
      <c r="BS36">
        <v>38</v>
      </c>
      <c r="BT36" s="6">
        <v>0.20419999999999999</v>
      </c>
      <c r="BU36" s="12">
        <f t="shared" si="33"/>
        <v>27727468.027594276</v>
      </c>
      <c r="BV36" s="12">
        <f t="shared" si="304"/>
        <v>5233816.8705321122</v>
      </c>
      <c r="BW36">
        <v>37</v>
      </c>
      <c r="BX36" s="6">
        <v>0.20419999999999999</v>
      </c>
      <c r="BY36" s="12">
        <f t="shared" si="35"/>
        <v>18454249.238229517</v>
      </c>
      <c r="BZ36" s="12">
        <f t="shared" si="305"/>
        <v>3561689.6727017732</v>
      </c>
      <c r="CA36">
        <v>36</v>
      </c>
      <c r="CB36" s="6">
        <v>0.20419999999999999</v>
      </c>
      <c r="CC36" s="12">
        <f t="shared" si="37"/>
        <v>23995298.877242081</v>
      </c>
      <c r="CD36" s="12">
        <f t="shared" si="306"/>
        <v>5470826.3611951722</v>
      </c>
      <c r="CE36">
        <v>35</v>
      </c>
      <c r="CF36" s="6">
        <v>0.20419999999999999</v>
      </c>
      <c r="CG36" s="12">
        <f t="shared" si="39"/>
        <v>24041836.244679675</v>
      </c>
      <c r="CH36" s="12">
        <f t="shared" si="307"/>
        <v>6042327.8790976489</v>
      </c>
      <c r="CI36">
        <v>34</v>
      </c>
      <c r="CJ36" s="6">
        <v>0.20419999999999999</v>
      </c>
      <c r="CK36" s="12">
        <f t="shared" si="284"/>
        <v>23237983.92792815</v>
      </c>
      <c r="CL36" s="12">
        <f t="shared" si="308"/>
        <v>5914227.0866413116</v>
      </c>
      <c r="CM36" s="5">
        <v>33</v>
      </c>
      <c r="CN36" s="6">
        <v>0.20419999999999999</v>
      </c>
      <c r="CO36" s="7">
        <f t="shared" si="309"/>
        <v>25124793.886049889</v>
      </c>
      <c r="CP36" s="12">
        <f t="shared" si="42"/>
        <v>19260036.436149523</v>
      </c>
      <c r="CQ36" s="12">
        <f t="shared" si="310"/>
        <v>4799690.9464423517</v>
      </c>
      <c r="CR36" s="9"/>
      <c r="CS36" s="5">
        <v>32</v>
      </c>
      <c r="CT36" s="6">
        <v>0.20419999999999999</v>
      </c>
      <c r="CU36" s="7">
        <f t="shared" si="311"/>
        <v>19207089.584932256</v>
      </c>
      <c r="CV36" s="12">
        <f t="shared" si="45"/>
        <v>14275649.794532701</v>
      </c>
      <c r="CW36" s="12">
        <f t="shared" si="312"/>
        <v>3845190.9308709507</v>
      </c>
      <c r="CY36" s="5">
        <v>31</v>
      </c>
      <c r="CZ36" s="6">
        <v>0.20419999999999999</v>
      </c>
      <c r="DA36" s="7">
        <f t="shared" si="313"/>
        <v>15529664.929602399</v>
      </c>
      <c r="DB36" s="12">
        <f t="shared" si="48"/>
        <v>11189116.403438082</v>
      </c>
      <c r="DC36" s="12">
        <f t="shared" si="314"/>
        <v>3144343.4219629816</v>
      </c>
      <c r="DE36" s="5">
        <f t="shared" si="315"/>
        <v>30</v>
      </c>
      <c r="DF36" s="6">
        <v>0.20419999999999999</v>
      </c>
      <c r="DG36" s="7">
        <f t="shared" si="316"/>
        <v>13144024.485486589</v>
      </c>
      <c r="DH36" s="12">
        <f t="shared" si="52"/>
        <v>9168094.7357502487</v>
      </c>
      <c r="DI36" s="12">
        <f t="shared" si="317"/>
        <v>2586122.1630006004</v>
      </c>
      <c r="DK36" s="5">
        <f t="shared" si="318"/>
        <v>29</v>
      </c>
      <c r="DL36" s="6">
        <v>0.20419999999999999</v>
      </c>
      <c r="DM36" s="7">
        <f t="shared" si="319"/>
        <v>13305015.169031877</v>
      </c>
      <c r="DN36" s="12">
        <f t="shared" si="56"/>
        <v>9744094.5873843525</v>
      </c>
      <c r="DO36" s="12">
        <f t="shared" si="320"/>
        <v>2779598.5620428324</v>
      </c>
      <c r="DQ36" s="5">
        <f t="shared" si="321"/>
        <v>28</v>
      </c>
      <c r="DR36" s="6">
        <v>0.20419999999999999</v>
      </c>
      <c r="DS36" s="7">
        <f t="shared" si="322"/>
        <v>8721168.8313003927</v>
      </c>
      <c r="DT36" s="12">
        <f t="shared" si="60"/>
        <v>5391528.9488178259</v>
      </c>
      <c r="DU36" s="12">
        <f t="shared" si="323"/>
        <v>1526551.6747978362</v>
      </c>
      <c r="DW36" s="5">
        <f t="shared" si="324"/>
        <v>27</v>
      </c>
      <c r="DX36" s="6">
        <v>0.20419999999999999</v>
      </c>
      <c r="DY36" s="7">
        <f t="shared" si="325"/>
        <v>6577050.4006790267</v>
      </c>
      <c r="DZ36" s="12">
        <f t="shared" si="64"/>
        <v>3472306.6115211705</v>
      </c>
      <c r="EA36" s="12">
        <f t="shared" si="326"/>
        <v>986827.3296793995</v>
      </c>
      <c r="EC36" s="5">
        <f t="shared" si="327"/>
        <v>26</v>
      </c>
      <c r="ED36" s="6">
        <v>0.20419999999999999</v>
      </c>
      <c r="EE36" s="7">
        <f t="shared" si="328"/>
        <v>6121603.1279588854</v>
      </c>
      <c r="EF36" s="12">
        <f t="shared" si="68"/>
        <v>3307810.6734769964</v>
      </c>
      <c r="EG36" s="12">
        <f t="shared" si="329"/>
        <v>968139.70931034058</v>
      </c>
      <c r="EI36" s="5">
        <f t="shared" si="330"/>
        <v>25</v>
      </c>
      <c r="EJ36" s="6">
        <v>0.20419999999999999</v>
      </c>
      <c r="EK36" s="7">
        <f t="shared" si="331"/>
        <v>6121603.1279588854</v>
      </c>
      <c r="EL36" s="12">
        <f t="shared" si="72"/>
        <v>4306263.9252443444</v>
      </c>
      <c r="EM36" s="12">
        <f t="shared" si="332"/>
        <v>1306035.5064898012</v>
      </c>
      <c r="EO36" s="5">
        <f t="shared" si="333"/>
        <v>24</v>
      </c>
      <c r="EP36" s="6">
        <v>0.20419999999999999</v>
      </c>
      <c r="EQ36" s="7">
        <f t="shared" si="334"/>
        <v>6836724.5119040515</v>
      </c>
      <c r="ER36" s="12">
        <f t="shared" si="76"/>
        <v>2426231.1460225219</v>
      </c>
      <c r="ES36" s="12">
        <f t="shared" si="335"/>
        <v>746136.83175666106</v>
      </c>
      <c r="EU36" s="5">
        <f t="shared" si="336"/>
        <v>23</v>
      </c>
      <c r="EV36" s="6">
        <v>0.20419999999999999</v>
      </c>
      <c r="EW36" s="7">
        <f t="shared" si="337"/>
        <v>4245025.0126331681</v>
      </c>
      <c r="EX36" s="12">
        <f t="shared" si="80"/>
        <v>2078302.7836291175</v>
      </c>
      <c r="EY36" s="12">
        <f t="shared" si="338"/>
        <v>645750.49374690512</v>
      </c>
      <c r="FA36" s="5">
        <f t="shared" si="339"/>
        <v>22</v>
      </c>
      <c r="FB36" s="6">
        <v>0.20419999999999999</v>
      </c>
      <c r="FC36" s="7">
        <f t="shared" si="340"/>
        <v>4230640.8337982548</v>
      </c>
      <c r="FD36" s="12">
        <f t="shared" si="84"/>
        <v>2228698.2568362341</v>
      </c>
      <c r="FE36" s="12">
        <f t="shared" si="341"/>
        <v>704297.01011367736</v>
      </c>
      <c r="FG36" s="5">
        <f t="shared" si="342"/>
        <v>21</v>
      </c>
      <c r="FH36" s="6">
        <v>0.20419999999999999</v>
      </c>
      <c r="FI36" s="7">
        <f t="shared" si="343"/>
        <v>3340682.9072948941</v>
      </c>
      <c r="FJ36" s="12">
        <f t="shared" si="88"/>
        <v>1460914.7254312874</v>
      </c>
      <c r="FK36" s="12">
        <f t="shared" si="344"/>
        <v>464766.08444261533</v>
      </c>
      <c r="FM36" s="5">
        <f t="shared" si="345"/>
        <v>20</v>
      </c>
      <c r="FN36" s="6">
        <v>0.20419999999999999</v>
      </c>
      <c r="FO36" s="7">
        <f t="shared" si="346"/>
        <v>3663431.1956298868</v>
      </c>
      <c r="FP36" s="12">
        <f t="shared" si="92"/>
        <v>1928629.0638105981</v>
      </c>
      <c r="FQ36" s="12">
        <f t="shared" si="347"/>
        <v>621742.56139811443</v>
      </c>
      <c r="FS36" s="5">
        <f t="shared" si="348"/>
        <v>19</v>
      </c>
      <c r="FT36" s="6">
        <v>0.20419999999999999</v>
      </c>
      <c r="FU36" s="7">
        <f t="shared" si="349"/>
        <v>2987873.0899844123</v>
      </c>
      <c r="FV36" s="12">
        <f t="shared" si="96"/>
        <v>1379512.5888009605</v>
      </c>
      <c r="FW36" s="12">
        <f t="shared" si="350"/>
        <v>452035.40820731362</v>
      </c>
      <c r="FY36" s="5">
        <f t="shared" si="351"/>
        <v>18</v>
      </c>
      <c r="FZ36" s="6">
        <v>0.20419999999999999</v>
      </c>
      <c r="GA36" s="7">
        <f t="shared" si="352"/>
        <v>2566460.3074939116</v>
      </c>
      <c r="GB36" s="12">
        <f t="shared" si="100"/>
        <v>1062032.9231061197</v>
      </c>
      <c r="GC36" s="12">
        <f t="shared" si="353"/>
        <v>351383.10923553485</v>
      </c>
      <c r="GE36" s="5">
        <f t="shared" si="354"/>
        <v>17</v>
      </c>
      <c r="GF36" s="6">
        <v>0.20419999999999999</v>
      </c>
      <c r="GG36" s="7">
        <f t="shared" si="355"/>
        <v>2283327.6757063265</v>
      </c>
      <c r="GH36" s="12">
        <f t="shared" si="104"/>
        <v>897283.04549574968</v>
      </c>
      <c r="GI36" s="12">
        <f t="shared" si="356"/>
        <v>302583.25394236308</v>
      </c>
      <c r="GK36" s="5">
        <f t="shared" si="357"/>
        <v>16</v>
      </c>
      <c r="GL36" s="6">
        <v>0.20419999999999999</v>
      </c>
      <c r="GM36" s="7">
        <f t="shared" si="358"/>
        <v>2536185.3556662514</v>
      </c>
      <c r="GN36" s="12">
        <f t="shared" si="108"/>
        <v>1289063.4289322733</v>
      </c>
      <c r="GO36" s="12">
        <f t="shared" si="359"/>
        <v>449736.86969111126</v>
      </c>
      <c r="GQ36" s="5">
        <f t="shared" si="360"/>
        <v>15</v>
      </c>
      <c r="GR36" s="6">
        <v>0.20419999999999999</v>
      </c>
      <c r="GS36" s="7">
        <f t="shared" si="111"/>
        <v>2048614.9884218515</v>
      </c>
      <c r="GT36" s="12">
        <f t="shared" si="112"/>
        <v>924732.4280330945</v>
      </c>
      <c r="GU36" s="12">
        <f t="shared" si="113"/>
        <v>334394.22901302786</v>
      </c>
      <c r="GW36" s="5">
        <f t="shared" si="114"/>
        <v>14</v>
      </c>
      <c r="GX36" s="6">
        <v>0.20419999999999999</v>
      </c>
      <c r="GY36" s="7">
        <f t="shared" si="115"/>
        <v>1848763.6390414685</v>
      </c>
      <c r="GZ36" s="12">
        <f t="shared" si="116"/>
        <v>840156.04867627705</v>
      </c>
      <c r="HA36" s="12">
        <f t="shared" si="117"/>
        <v>317174.49981840368</v>
      </c>
      <c r="HC36" s="5">
        <f t="shared" si="118"/>
        <v>13</v>
      </c>
      <c r="HD36" s="6">
        <v>0.20419999999999999</v>
      </c>
      <c r="HE36" s="7">
        <f t="shared" si="119"/>
        <v>2014781.646732202</v>
      </c>
      <c r="HF36" s="12">
        <f t="shared" si="120"/>
        <v>1140492.6880915177</v>
      </c>
      <c r="HG36" s="12">
        <f t="shared" si="121"/>
        <v>457164.61940465926</v>
      </c>
      <c r="HI36" s="5">
        <f t="shared" si="122"/>
        <v>12</v>
      </c>
      <c r="HJ36" s="6">
        <v>0.20419999999999999</v>
      </c>
      <c r="HK36" s="7">
        <f t="shared" si="123"/>
        <v>1945521.0957244122</v>
      </c>
      <c r="HL36" s="12">
        <f t="shared" si="124"/>
        <v>1209266.0056744437</v>
      </c>
      <c r="HM36" s="12">
        <f t="shared" si="125"/>
        <v>510379.50186471746</v>
      </c>
      <c r="HO36" s="5">
        <f t="shared" si="126"/>
        <v>11</v>
      </c>
      <c r="HP36" s="6">
        <v>0.20419999999999999</v>
      </c>
      <c r="HQ36" s="7">
        <f t="shared" si="127"/>
        <v>1703310.3622171357</v>
      </c>
      <c r="HR36" s="12">
        <f t="shared" si="128"/>
        <v>1067482.0406107632</v>
      </c>
      <c r="HS36" s="12">
        <f t="shared" si="129"/>
        <v>465254.63275824365</v>
      </c>
      <c r="HU36" s="5">
        <f t="shared" si="130"/>
        <v>10</v>
      </c>
      <c r="HV36" s="6">
        <v>0.20419999999999999</v>
      </c>
      <c r="HW36" s="7">
        <f t="shared" si="131"/>
        <v>1434245.8422171911</v>
      </c>
      <c r="HX36" s="12">
        <f t="shared" si="132"/>
        <v>885124.43670381</v>
      </c>
      <c r="HY36" s="12">
        <f t="shared" si="133"/>
        <v>399854.72962441476</v>
      </c>
      <c r="IA36" s="5">
        <f t="shared" si="134"/>
        <v>9</v>
      </c>
      <c r="IB36" s="6">
        <v>0.20419999999999999</v>
      </c>
      <c r="IC36" s="7">
        <f t="shared" si="135"/>
        <v>1673761.048217051</v>
      </c>
      <c r="ID36" s="12">
        <f t="shared" si="136"/>
        <v>1239737.1666164636</v>
      </c>
      <c r="IE36" s="12">
        <f t="shared" si="137"/>
        <v>612637.87873093539</v>
      </c>
      <c r="IG36" s="5">
        <f t="shared" si="138"/>
        <v>8</v>
      </c>
      <c r="IH36" s="6">
        <v>0.20419999999999999</v>
      </c>
      <c r="II36" s="7">
        <f t="shared" si="139"/>
        <v>2258786.839699124</v>
      </c>
      <c r="IJ36" s="12">
        <f t="shared" si="140"/>
        <v>1941053.8350811347</v>
      </c>
      <c r="IK36" s="12">
        <f t="shared" si="141"/>
        <v>1072416.8060204361</v>
      </c>
      <c r="IM36" s="5">
        <f t="shared" si="142"/>
        <v>7</v>
      </c>
      <c r="IN36" s="6">
        <v>0.20419999999999999</v>
      </c>
      <c r="IO36" s="7">
        <f t="shared" si="143"/>
        <v>1648749.518028558</v>
      </c>
      <c r="IP36" s="12">
        <f t="shared" si="144"/>
        <v>1408963.6336837301</v>
      </c>
      <c r="IQ36" s="12">
        <f t="shared" si="145"/>
        <v>830735.71614862559</v>
      </c>
      <c r="IS36" s="5">
        <f t="shared" si="146"/>
        <v>6</v>
      </c>
      <c r="IT36" s="6">
        <v>0.20419999999999999</v>
      </c>
      <c r="IU36" s="7">
        <f t="shared" si="147"/>
        <v>1331462.0996758116</v>
      </c>
      <c r="IV36" s="12">
        <f t="shared" si="148"/>
        <v>1151121.141623901</v>
      </c>
      <c r="IW36" s="12">
        <f t="shared" si="149"/>
        <v>714110.14618237759</v>
      </c>
      <c r="IY36" s="5">
        <f t="shared" si="150"/>
        <v>5</v>
      </c>
      <c r="IZ36" s="6">
        <v>0.20419999999999999</v>
      </c>
      <c r="JA36" s="7">
        <f t="shared" si="151"/>
        <v>1431371.8551664285</v>
      </c>
      <c r="JB36" s="12">
        <f t="shared" si="152"/>
        <v>1314071.2728575645</v>
      </c>
      <c r="JC36" s="12">
        <f t="shared" si="153"/>
        <v>870938.01223327452</v>
      </c>
      <c r="JE36" s="5">
        <f t="shared" si="154"/>
        <v>4</v>
      </c>
      <c r="JF36" s="6">
        <v>0.20419999999999999</v>
      </c>
      <c r="JG36" s="7">
        <f t="shared" si="155"/>
        <v>1343884.9452318361</v>
      </c>
      <c r="JH36" s="12">
        <f t="shared" si="156"/>
        <v>1280814.7862102429</v>
      </c>
      <c r="JI36" s="12">
        <f t="shared" si="157"/>
        <v>927673.91196351638</v>
      </c>
      <c r="JK36" s="5">
        <f t="shared" si="158"/>
        <v>3</v>
      </c>
      <c r="JL36" s="6">
        <v>0.20419999999999999</v>
      </c>
      <c r="JM36" s="7">
        <f t="shared" si="159"/>
        <v>1133888.74893</v>
      </c>
      <c r="JN36" s="12">
        <f t="shared" si="160"/>
        <v>1093119.6267567351</v>
      </c>
      <c r="JO36" s="12">
        <f t="shared" si="161"/>
        <v>901852.67191594897</v>
      </c>
      <c r="JQ36" s="5">
        <f t="shared" si="162"/>
        <v>2</v>
      </c>
      <c r="JR36" s="6">
        <v>0.20419999999999999</v>
      </c>
      <c r="JS36" s="7">
        <f t="shared" si="163"/>
        <v>860701.95</v>
      </c>
      <c r="JT36" s="12">
        <f>(JT37)*(1+JR36)-(((VLOOKUP((JQ$91+JQ37),$A$138:$E$227,5,FALSE))/(VLOOKUP(JQ$91,$A$138:$E$227,5,FALSE)))*(IF(JQ36&lt;=$D$125,$B$125,$C$125)))</f>
        <v>835532.76149425283</v>
      </c>
      <c r="JU36" s="12">
        <f t="shared" si="165"/>
        <v>770852.07051961822</v>
      </c>
      <c r="JW36" s="5">
        <f t="shared" si="166"/>
        <v>1</v>
      </c>
      <c r="JX36" s="6">
        <v>0.20419999999999999</v>
      </c>
      <c r="JY36" s="7">
        <f>(JY37+$B$124)*(1+JX36)</f>
        <v>903150</v>
      </c>
      <c r="JZ36" s="12">
        <f>($B$124)*(1+JX36)-$B$125</f>
        <v>892150</v>
      </c>
      <c r="KA36" s="12">
        <f>JZ36</f>
        <v>892150</v>
      </c>
      <c r="KC36" s="5"/>
      <c r="KD36" s="6"/>
      <c r="KE36" s="7"/>
      <c r="KI36" s="5"/>
      <c r="KJ36" s="6"/>
      <c r="KK36" s="7"/>
      <c r="KO36" s="5"/>
      <c r="KP36" s="6"/>
      <c r="KQ36" s="7"/>
      <c r="KU36" s="5"/>
      <c r="KV36" s="6"/>
      <c r="KW36" s="7"/>
      <c r="LA36" s="5"/>
      <c r="LB36" s="6"/>
      <c r="LC36" s="7"/>
      <c r="LG36" s="5"/>
      <c r="LH36" s="6"/>
      <c r="LI36" s="7"/>
      <c r="LM36" s="5"/>
      <c r="LN36" s="6"/>
      <c r="LO36" s="7"/>
      <c r="LS36" s="5"/>
      <c r="LT36" s="6"/>
      <c r="LU36" s="7"/>
      <c r="LY36" s="5"/>
      <c r="LZ36" s="6"/>
      <c r="MA36" s="7"/>
      <c r="ME36" s="5"/>
      <c r="MF36" s="6"/>
      <c r="MG36" s="7"/>
      <c r="MK36" s="5"/>
      <c r="ML36" s="6"/>
      <c r="MM36" s="7"/>
      <c r="MQ36" s="5"/>
      <c r="MR36" s="6"/>
      <c r="MS36" s="7"/>
      <c r="MW36" s="5"/>
      <c r="MX36" s="6"/>
      <c r="MY36" s="7"/>
      <c r="NC36" s="5"/>
      <c r="ND36" s="6"/>
      <c r="NE36" s="7"/>
      <c r="NI36" s="5"/>
      <c r="NJ36" s="6"/>
      <c r="NK36" s="7"/>
      <c r="NO36" s="5"/>
      <c r="NP36" s="6"/>
      <c r="NQ36" s="7"/>
      <c r="NU36" s="5"/>
      <c r="NV36" s="6"/>
      <c r="NW36" s="7"/>
      <c r="OA36" s="5"/>
      <c r="OB36" s="6"/>
      <c r="OC36" s="7"/>
      <c r="OG36" s="5"/>
      <c r="OH36" s="6"/>
      <c r="OI36" s="7"/>
      <c r="OM36" s="5"/>
      <c r="ON36" s="6"/>
      <c r="OO36" s="7"/>
      <c r="OS36" s="5"/>
      <c r="OT36" s="6"/>
      <c r="OU36" s="7"/>
      <c r="OY36" s="5"/>
      <c r="OZ36" s="6"/>
      <c r="PA36" s="7"/>
      <c r="PE36" s="5"/>
      <c r="PF36" s="6"/>
      <c r="PG36" s="7"/>
      <c r="PK36" s="5"/>
      <c r="PL36" s="6"/>
      <c r="PM36" s="7"/>
      <c r="PQ36" s="5"/>
      <c r="PR36" s="6"/>
      <c r="PS36" s="7"/>
      <c r="PW36" s="5"/>
      <c r="PX36" s="6"/>
      <c r="PY36" s="7"/>
      <c r="QC36" s="5"/>
      <c r="QD36" s="6"/>
      <c r="QE36" s="7"/>
      <c r="QI36" s="5"/>
      <c r="QJ36" s="6"/>
      <c r="QK36" s="7"/>
      <c r="QO36" s="5"/>
      <c r="QP36" s="6"/>
      <c r="QQ36" s="7"/>
    </row>
    <row r="37" spans="3:459">
      <c r="C37">
        <v>54</v>
      </c>
      <c r="D37" s="6">
        <v>-4.7E-2</v>
      </c>
      <c r="E37" s="12">
        <f t="shared" si="286"/>
        <v>14336743.620242089</v>
      </c>
      <c r="F37" s="12">
        <f t="shared" si="287"/>
        <v>2850869.7083929675</v>
      </c>
      <c r="G37">
        <v>53</v>
      </c>
      <c r="H37" s="6">
        <v>-4.7E-2</v>
      </c>
      <c r="I37" s="12">
        <f t="shared" si="1"/>
        <v>-477479.27380606416</v>
      </c>
      <c r="J37" s="12">
        <f t="shared" si="288"/>
        <v>-93849.374506709166</v>
      </c>
      <c r="K37">
        <v>52</v>
      </c>
      <c r="L37" s="6">
        <v>-4.7E-2</v>
      </c>
      <c r="M37" s="12">
        <f t="shared" si="3"/>
        <v>5148417.3959664833</v>
      </c>
      <c r="N37" s="12">
        <f t="shared" si="289"/>
        <v>1011930.3157589295</v>
      </c>
      <c r="O37">
        <v>51</v>
      </c>
      <c r="P37" s="6">
        <v>-4.7E-2</v>
      </c>
      <c r="Q37" s="12">
        <f t="shared" si="5"/>
        <v>19211229.116267029</v>
      </c>
      <c r="R37" s="12">
        <f t="shared" si="290"/>
        <v>3511017.7350419052</v>
      </c>
      <c r="S37">
        <v>50</v>
      </c>
      <c r="T37" s="6">
        <v>-4.7E-2</v>
      </c>
      <c r="U37" s="12">
        <f t="shared" si="7"/>
        <v>62671158.907643646</v>
      </c>
      <c r="V37" s="12">
        <f t="shared" si="291"/>
        <v>10301121.521601196</v>
      </c>
      <c r="W37">
        <v>49</v>
      </c>
      <c r="X37" s="6">
        <v>-4.7E-2</v>
      </c>
      <c r="Y37" s="12">
        <f t="shared" si="9"/>
        <v>70922484.869525298</v>
      </c>
      <c r="Z37" s="12">
        <f t="shared" si="292"/>
        <v>10516092.584102027</v>
      </c>
      <c r="AA37">
        <v>48</v>
      </c>
      <c r="AB37" s="6">
        <v>-4.7E-2</v>
      </c>
      <c r="AC37" s="12">
        <f t="shared" si="11"/>
        <v>37258425.201605007</v>
      </c>
      <c r="AD37" s="12">
        <f t="shared" si="293"/>
        <v>5653002.4443814494</v>
      </c>
      <c r="AE37">
        <v>47</v>
      </c>
      <c r="AF37" s="6">
        <v>-4.7E-2</v>
      </c>
      <c r="AG37" s="12">
        <f t="shared" si="13"/>
        <v>41565689.409484014</v>
      </c>
      <c r="AH37" s="12">
        <f t="shared" si="294"/>
        <v>6497625.0111377304</v>
      </c>
      <c r="AI37">
        <v>46</v>
      </c>
      <c r="AJ37" s="6">
        <v>-4.7E-2</v>
      </c>
      <c r="AK37" s="12">
        <f t="shared" si="15"/>
        <v>19958095.929066893</v>
      </c>
      <c r="AL37" s="12">
        <f t="shared" si="295"/>
        <v>3165766.9404726797</v>
      </c>
      <c r="AM37">
        <v>45</v>
      </c>
      <c r="AN37" s="6">
        <v>-4.7E-2</v>
      </c>
      <c r="AO37" s="12">
        <f t="shared" si="17"/>
        <v>10048161.75615848</v>
      </c>
      <c r="AP37" s="12">
        <f t="shared" si="296"/>
        <v>1628495.1811705122</v>
      </c>
      <c r="AQ37">
        <v>44</v>
      </c>
      <c r="AR37" s="6">
        <v>-4.7E-2</v>
      </c>
      <c r="AS37" s="12">
        <f t="shared" si="19"/>
        <v>33974332.531620868</v>
      </c>
      <c r="AT37" s="12">
        <f t="shared" si="297"/>
        <v>5545235.8844714509</v>
      </c>
      <c r="AU37">
        <v>43</v>
      </c>
      <c r="AV37" s="6">
        <v>-4.7E-2</v>
      </c>
      <c r="AW37" s="12">
        <f t="shared" si="21"/>
        <v>22071889.23575725</v>
      </c>
      <c r="AX37" s="12">
        <f t="shared" si="298"/>
        <v>3551798.2678230056</v>
      </c>
      <c r="AY37">
        <v>42</v>
      </c>
      <c r="AZ37" s="6">
        <v>-4.7E-2</v>
      </c>
      <c r="BA37" s="12">
        <f t="shared" si="23"/>
        <v>24362468.467466079</v>
      </c>
      <c r="BB37" s="12">
        <f t="shared" si="299"/>
        <v>3892394.3873307873</v>
      </c>
      <c r="BC37">
        <v>41</v>
      </c>
      <c r="BD37" s="6">
        <v>-4.7E-2</v>
      </c>
      <c r="BE37" s="12">
        <f t="shared" si="25"/>
        <v>32153002.61142971</v>
      </c>
      <c r="BF37" s="12">
        <f t="shared" si="300"/>
        <v>5211003.8715075729</v>
      </c>
      <c r="BG37">
        <v>40</v>
      </c>
      <c r="BH37" s="6">
        <v>-4.7E-2</v>
      </c>
      <c r="BI37" s="12">
        <f t="shared" si="27"/>
        <v>43511378.03066878</v>
      </c>
      <c r="BJ37" s="12">
        <f t="shared" si="301"/>
        <v>7852053.2767988481</v>
      </c>
      <c r="BK37">
        <v>39</v>
      </c>
      <c r="BL37" s="6">
        <v>-4.7E-2</v>
      </c>
      <c r="BM37" s="12">
        <f t="shared" si="29"/>
        <v>36421806.034734115</v>
      </c>
      <c r="BN37" s="12">
        <f t="shared" si="302"/>
        <v>7075040.4826092701</v>
      </c>
      <c r="BO37">
        <v>38</v>
      </c>
      <c r="BP37" s="6">
        <v>-4.7E-2</v>
      </c>
      <c r="BQ37" s="12">
        <f t="shared" si="31"/>
        <v>28048775.282994118</v>
      </c>
      <c r="BR37" s="12">
        <f t="shared" si="303"/>
        <v>5609755.0565988226</v>
      </c>
      <c r="BS37">
        <v>37</v>
      </c>
      <c r="BT37" s="6">
        <v>-4.7E-2</v>
      </c>
      <c r="BU37" s="12">
        <f t="shared" si="33"/>
        <v>23157615.522225492</v>
      </c>
      <c r="BV37" s="12">
        <f t="shared" si="304"/>
        <v>4737994.8999495832</v>
      </c>
      <c r="BW37">
        <v>36</v>
      </c>
      <c r="BX37" s="6">
        <v>-4.7E-2</v>
      </c>
      <c r="BY37" s="12">
        <f t="shared" si="35"/>
        <v>15453985.051211657</v>
      </c>
      <c r="BZ37" s="12">
        <f t="shared" si="305"/>
        <v>3232902.6199086453</v>
      </c>
      <c r="CA37">
        <v>35</v>
      </c>
      <c r="CB37" s="6">
        <v>-4.7E-2</v>
      </c>
      <c r="CC37" s="12">
        <f t="shared" si="37"/>
        <v>20035608.929240093</v>
      </c>
      <c r="CD37" s="12">
        <f t="shared" si="306"/>
        <v>4951328.6434328966</v>
      </c>
      <c r="CE37">
        <v>34</v>
      </c>
      <c r="CF37" s="6">
        <v>-4.7E-2</v>
      </c>
      <c r="CG37" s="12">
        <f t="shared" si="39"/>
        <v>20064111.72005254</v>
      </c>
      <c r="CH37" s="12">
        <f t="shared" si="307"/>
        <v>5465740.7789108641</v>
      </c>
      <c r="CI37">
        <v>33</v>
      </c>
      <c r="CJ37" s="6">
        <v>-4.7E-2</v>
      </c>
      <c r="CK37" s="12">
        <f t="shared" si="284"/>
        <v>19395332.110885359</v>
      </c>
      <c r="CL37" s="12">
        <f t="shared" si="308"/>
        <v>5350436.4443821684</v>
      </c>
      <c r="CM37" s="5">
        <v>32</v>
      </c>
      <c r="CN37" s="6">
        <v>-4.7E-2</v>
      </c>
      <c r="CO37" s="7">
        <f t="shared" si="309"/>
        <v>20864303.177254517</v>
      </c>
      <c r="CP37" s="12">
        <f t="shared" si="42"/>
        <v>16094020.440851126</v>
      </c>
      <c r="CQ37" s="12">
        <f t="shared" si="310"/>
        <v>4347235.4064367982</v>
      </c>
      <c r="CR37" s="9"/>
      <c r="CS37" s="5">
        <v>31</v>
      </c>
      <c r="CT37" s="6">
        <v>-4.7E-2</v>
      </c>
      <c r="CU37" s="7">
        <f t="shared" si="311"/>
        <v>15950082.698000545</v>
      </c>
      <c r="CV37" s="12">
        <f t="shared" si="45"/>
        <v>11947373.98047551</v>
      </c>
      <c r="CW37" s="12">
        <f t="shared" si="312"/>
        <v>3488083.8977480223</v>
      </c>
      <c r="CY37" s="5">
        <v>30</v>
      </c>
      <c r="CZ37" s="6">
        <v>-4.7E-2</v>
      </c>
      <c r="DA37" s="7">
        <f t="shared" si="313"/>
        <v>12896250.564360073</v>
      </c>
      <c r="DB37" s="12">
        <f t="shared" si="48"/>
        <v>9380394.5527480599</v>
      </c>
      <c r="DC37" s="12">
        <f t="shared" si="314"/>
        <v>2857246.6166416504</v>
      </c>
      <c r="DE37" s="5">
        <f t="shared" si="315"/>
        <v>29</v>
      </c>
      <c r="DF37" s="6">
        <v>-4.7E-2</v>
      </c>
      <c r="DG37" s="7">
        <f t="shared" si="316"/>
        <v>10915150.710419025</v>
      </c>
      <c r="DH37" s="12">
        <f t="shared" si="52"/>
        <v>7701750.6387717118</v>
      </c>
      <c r="DI37" s="12">
        <f t="shared" si="317"/>
        <v>2354788.1263370984</v>
      </c>
      <c r="DK37" s="5">
        <f t="shared" si="318"/>
        <v>28</v>
      </c>
      <c r="DL37" s="6">
        <v>-4.7E-2</v>
      </c>
      <c r="DM37" s="7">
        <f t="shared" si="319"/>
        <v>11048841.694927651</v>
      </c>
      <c r="DN37" s="12">
        <f t="shared" si="56"/>
        <v>8179091.4080964187</v>
      </c>
      <c r="DO37" s="12">
        <f t="shared" si="320"/>
        <v>2528937.4583654441</v>
      </c>
      <c r="DQ37" s="5">
        <f t="shared" si="321"/>
        <v>27</v>
      </c>
      <c r="DR37" s="6">
        <v>-4.7E-2</v>
      </c>
      <c r="DS37" s="7">
        <f t="shared" si="322"/>
        <v>7242292.6684108889</v>
      </c>
      <c r="DT37" s="12">
        <f t="shared" si="60"/>
        <v>4565258.2668971941</v>
      </c>
      <c r="DU37" s="12">
        <f t="shared" si="323"/>
        <v>1401062.0198408631</v>
      </c>
      <c r="DW37" s="5">
        <f t="shared" si="324"/>
        <v>26</v>
      </c>
      <c r="DX37" s="6">
        <v>-4.7E-2</v>
      </c>
      <c r="DY37" s="7">
        <f t="shared" si="325"/>
        <v>5461759.1767804576</v>
      </c>
      <c r="DZ37" s="12">
        <f t="shared" si="64"/>
        <v>2971156.2140954225</v>
      </c>
      <c r="EA37" s="12">
        <f t="shared" si="326"/>
        <v>915252.71882479684</v>
      </c>
      <c r="EC37" s="5">
        <f t="shared" si="327"/>
        <v>25</v>
      </c>
      <c r="ED37" s="6">
        <v>-4.7E-2</v>
      </c>
      <c r="EE37" s="7">
        <f t="shared" si="328"/>
        <v>5083543.5375841931</v>
      </c>
      <c r="EF37" s="12">
        <f t="shared" si="68"/>
        <v>2832013.5139320684</v>
      </c>
      <c r="EG37" s="12">
        <f t="shared" si="329"/>
        <v>898431.87338534591</v>
      </c>
      <c r="EI37" s="5">
        <f t="shared" si="330"/>
        <v>24</v>
      </c>
      <c r="EJ37" s="6">
        <v>-4.7E-2</v>
      </c>
      <c r="EK37" s="7">
        <f t="shared" si="331"/>
        <v>5083543.5375841931</v>
      </c>
      <c r="EL37" s="12">
        <f t="shared" si="72"/>
        <v>3658179.7119751107</v>
      </c>
      <c r="EM37" s="12">
        <f t="shared" si="332"/>
        <v>1202574.0202584846</v>
      </c>
      <c r="EO37" s="5">
        <f t="shared" si="333"/>
        <v>23</v>
      </c>
      <c r="EP37" s="6">
        <v>-4.7E-2</v>
      </c>
      <c r="EQ37" s="7">
        <f t="shared" si="334"/>
        <v>5677399.5282378774</v>
      </c>
      <c r="ER37" s="12">
        <f t="shared" si="76"/>
        <v>2095817.0321877208</v>
      </c>
      <c r="ES37" s="12">
        <f t="shared" si="335"/>
        <v>698605.67739590688</v>
      </c>
      <c r="EU37" s="5">
        <f t="shared" si="336"/>
        <v>22</v>
      </c>
      <c r="EV37" s="6">
        <v>-4.7E-2</v>
      </c>
      <c r="EW37" s="7">
        <f t="shared" si="337"/>
        <v>3525182.7043955894</v>
      </c>
      <c r="EX37" s="12">
        <f t="shared" si="80"/>
        <v>1806058.5323476237</v>
      </c>
      <c r="EY37" s="12">
        <f t="shared" si="338"/>
        <v>608247.29882511927</v>
      </c>
      <c r="FA37" s="5">
        <f t="shared" si="339"/>
        <v>21</v>
      </c>
      <c r="FB37" s="6">
        <v>-4.7E-2</v>
      </c>
      <c r="FC37" s="7">
        <f t="shared" si="340"/>
        <v>3513237.6962284134</v>
      </c>
      <c r="FD37" s="12">
        <f t="shared" si="84"/>
        <v>1929605.6657883029</v>
      </c>
      <c r="FE37" s="12">
        <f t="shared" si="341"/>
        <v>660945.38897116575</v>
      </c>
      <c r="FG37" s="5">
        <f t="shared" si="342"/>
        <v>20</v>
      </c>
      <c r="FH37" s="6">
        <v>-4.7E-2</v>
      </c>
      <c r="FI37" s="7">
        <f t="shared" si="343"/>
        <v>2774192.7481272998</v>
      </c>
      <c r="FJ37" s="12">
        <f t="shared" si="88"/>
        <v>1291492.0490211656</v>
      </c>
      <c r="FK37" s="12">
        <f t="shared" si="344"/>
        <v>445342.08586936747</v>
      </c>
      <c r="FM37" s="5">
        <f t="shared" si="345"/>
        <v>19</v>
      </c>
      <c r="FN37" s="6">
        <v>-4.7E-2</v>
      </c>
      <c r="FO37" s="7">
        <f t="shared" si="346"/>
        <v>3042211.5891296188</v>
      </c>
      <c r="FP37" s="12">
        <f t="shared" si="92"/>
        <v>1678864.2039004434</v>
      </c>
      <c r="FQ37" s="12">
        <f t="shared" si="347"/>
        <v>586637.60688015493</v>
      </c>
      <c r="FS37" s="5">
        <f t="shared" si="348"/>
        <v>18</v>
      </c>
      <c r="FT37" s="6">
        <v>-4.7E-2</v>
      </c>
      <c r="FU37" s="7">
        <f t="shared" si="349"/>
        <v>2481210.0066304705</v>
      </c>
      <c r="FV37" s="12">
        <f t="shared" si="96"/>
        <v>1221612.6780096437</v>
      </c>
      <c r="FW37" s="12">
        <f t="shared" si="350"/>
        <v>433883.12356894242</v>
      </c>
      <c r="FY37" s="5">
        <f t="shared" si="351"/>
        <v>17</v>
      </c>
      <c r="FZ37" s="6">
        <v>-4.7E-2</v>
      </c>
      <c r="GA37" s="7">
        <f t="shared" si="352"/>
        <v>2131257.5215860419</v>
      </c>
      <c r="GB37" s="12">
        <f t="shared" si="100"/>
        <v>957238.00035641657</v>
      </c>
      <c r="GC37" s="12">
        <f t="shared" si="353"/>
        <v>343285.35185195628</v>
      </c>
      <c r="GE37" s="5">
        <f t="shared" si="354"/>
        <v>16</v>
      </c>
      <c r="GF37" s="6">
        <v>-4.7E-2</v>
      </c>
      <c r="GG37" s="7">
        <f t="shared" si="355"/>
        <v>1896136.5850409623</v>
      </c>
      <c r="GH37" s="12">
        <f t="shared" si="104"/>
        <v>819004.57535848953</v>
      </c>
      <c r="GI37" s="12">
        <f t="shared" si="356"/>
        <v>299360.29306206858</v>
      </c>
      <c r="GK37" s="5">
        <f t="shared" si="357"/>
        <v>15</v>
      </c>
      <c r="GL37" s="6">
        <v>-4.7E-2</v>
      </c>
      <c r="GM37" s="7">
        <f t="shared" si="358"/>
        <v>2106116.3890269487</v>
      </c>
      <c r="GN37" s="12">
        <f t="shared" si="108"/>
        <v>1141879.4808815497</v>
      </c>
      <c r="GO37" s="12">
        <f t="shared" si="359"/>
        <v>431814.19449428713</v>
      </c>
      <c r="GQ37" s="5">
        <f t="shared" si="360"/>
        <v>14</v>
      </c>
      <c r="GR37" s="6">
        <v>-4.7E-2</v>
      </c>
      <c r="GS37" s="7">
        <f t="shared" si="111"/>
        <v>1701224.8699733031</v>
      </c>
      <c r="GT37" s="12">
        <f t="shared" si="112"/>
        <v>836816.39666661608</v>
      </c>
      <c r="GU37" s="12">
        <f t="shared" si="113"/>
        <v>327993.5531762254</v>
      </c>
      <c r="GW37" s="5">
        <f t="shared" si="114"/>
        <v>13</v>
      </c>
      <c r="GX37" s="6">
        <v>-4.7E-2</v>
      </c>
      <c r="GY37" s="7">
        <f t="shared" si="115"/>
        <v>1535262.945558436</v>
      </c>
      <c r="GZ37" s="12">
        <f t="shared" si="116"/>
        <v>763679.07391721348</v>
      </c>
      <c r="HA37" s="12">
        <f t="shared" si="117"/>
        <v>312493.96587876783</v>
      </c>
      <c r="HC37" s="5">
        <f t="shared" si="118"/>
        <v>12</v>
      </c>
      <c r="HD37" s="6">
        <v>-4.7E-2</v>
      </c>
      <c r="HE37" s="7">
        <f t="shared" si="119"/>
        <v>1673128.7549677812</v>
      </c>
      <c r="HF37" s="12">
        <f t="shared" si="120"/>
        <v>1009245.9374960867</v>
      </c>
      <c r="HG37" s="12">
        <f t="shared" si="121"/>
        <v>438499.95905002387</v>
      </c>
      <c r="HI37" s="5">
        <f t="shared" si="122"/>
        <v>11</v>
      </c>
      <c r="HJ37" s="6">
        <v>-4.7E-2</v>
      </c>
      <c r="HK37" s="7">
        <f t="shared" si="123"/>
        <v>1615612.9344995951</v>
      </c>
      <c r="HL37" s="12">
        <f t="shared" si="124"/>
        <v>1063234.0206647515</v>
      </c>
      <c r="HM37" s="12">
        <f t="shared" si="125"/>
        <v>486399.01175238052</v>
      </c>
      <c r="HO37" s="5">
        <f t="shared" si="126"/>
        <v>10</v>
      </c>
      <c r="HP37" s="6">
        <v>-4.7E-2</v>
      </c>
      <c r="HQ37" s="7">
        <f t="shared" si="127"/>
        <v>1414474.6406054939</v>
      </c>
      <c r="HR37" s="12">
        <f t="shared" si="128"/>
        <v>943625.77428922476</v>
      </c>
      <c r="HS37" s="12">
        <f t="shared" si="129"/>
        <v>445781.83130215103</v>
      </c>
      <c r="HU37" s="5">
        <f t="shared" si="130"/>
        <v>9</v>
      </c>
      <c r="HV37" s="6">
        <v>-4.7E-2</v>
      </c>
      <c r="HW37" s="7">
        <f t="shared" si="131"/>
        <v>1191036.2416684863</v>
      </c>
      <c r="HX37" s="12">
        <f t="shared" si="132"/>
        <v>790178.44827108074</v>
      </c>
      <c r="HY37" s="12">
        <f t="shared" si="133"/>
        <v>386914.96432583954</v>
      </c>
      <c r="IA37" s="5">
        <f t="shared" si="134"/>
        <v>8</v>
      </c>
      <c r="IB37" s="6">
        <v>-4.7E-2</v>
      </c>
      <c r="IC37" s="7">
        <f t="shared" si="135"/>
        <v>1389936.0971740999</v>
      </c>
      <c r="ID37" s="12">
        <f t="shared" si="136"/>
        <v>1079924.697826691</v>
      </c>
      <c r="IE37" s="12">
        <f t="shared" si="137"/>
        <v>578442.42435314716</v>
      </c>
      <c r="IG37" s="5">
        <f t="shared" si="138"/>
        <v>7</v>
      </c>
      <c r="IH37" s="6">
        <v>-4.7E-2</v>
      </c>
      <c r="II37" s="7">
        <f t="shared" si="139"/>
        <v>1875757.2161593791</v>
      </c>
      <c r="IJ37" s="12">
        <f t="shared" si="140"/>
        <v>1656994.9005691712</v>
      </c>
      <c r="IK37" s="12">
        <f t="shared" si="141"/>
        <v>992292.34850176808</v>
      </c>
      <c r="IM37" s="5">
        <f t="shared" si="142"/>
        <v>6</v>
      </c>
      <c r="IN37" s="6">
        <v>-4.7E-2</v>
      </c>
      <c r="IO37" s="7">
        <f t="shared" si="143"/>
        <v>1369165.8512112258</v>
      </c>
      <c r="IP37" s="12">
        <f t="shared" si="144"/>
        <v>1212294.4101044335</v>
      </c>
      <c r="IQ37" s="12">
        <f t="shared" si="145"/>
        <v>774753.66898628173</v>
      </c>
      <c r="IS37" s="5">
        <f t="shared" si="146"/>
        <v>5</v>
      </c>
      <c r="IT37" s="6">
        <v>-4.7E-2</v>
      </c>
      <c r="IU37" s="7">
        <f t="shared" si="147"/>
        <v>1105681.8632086129</v>
      </c>
      <c r="IV37" s="12">
        <f t="shared" si="148"/>
        <v>996080.48163334595</v>
      </c>
      <c r="IW37" s="12">
        <f t="shared" si="149"/>
        <v>669778.25489138777</v>
      </c>
      <c r="IY37" s="5">
        <f t="shared" si="150"/>
        <v>4</v>
      </c>
      <c r="IZ37" s="6">
        <v>-4.7E-2</v>
      </c>
      <c r="JA37" s="7">
        <f t="shared" si="151"/>
        <v>1188649.6056854581</v>
      </c>
      <c r="JB37" s="12">
        <f t="shared" si="152"/>
        <v>1128828.494317858</v>
      </c>
      <c r="JC37" s="12">
        <f t="shared" si="153"/>
        <v>810940.01028581744</v>
      </c>
      <c r="JE37" s="5">
        <f t="shared" si="154"/>
        <v>3</v>
      </c>
      <c r="JF37" s="6">
        <v>-4.7E-2</v>
      </c>
      <c r="JG37" s="7">
        <f t="shared" si="155"/>
        <v>1115998.1275800001</v>
      </c>
      <c r="JH37" s="12">
        <f t="shared" si="156"/>
        <v>1076235.0063961055</v>
      </c>
      <c r="JI37" s="12">
        <f t="shared" si="157"/>
        <v>844906.33260751725</v>
      </c>
      <c r="JK37" s="5">
        <f t="shared" si="158"/>
        <v>2</v>
      </c>
      <c r="JL37" s="6">
        <v>-4.7E-2</v>
      </c>
      <c r="JM37" s="7">
        <f t="shared" si="159"/>
        <v>941611.65</v>
      </c>
      <c r="JN37" s="12">
        <f>(JN38)*(1+JL37)-(((VLOOKUP((JK$91+JK38),$A$138:$E$227,5,FALSE))/(VLOOKUP(JK$91,$A$138:$E$227,5,FALSE)))*(IF(JK37&lt;=$D$125,$B$125,$C$125)))</f>
        <v>918827.87879177381</v>
      </c>
      <c r="JO37" s="12">
        <f t="shared" si="161"/>
        <v>821664.47091954027</v>
      </c>
      <c r="JQ37" s="5">
        <f t="shared" si="162"/>
        <v>1</v>
      </c>
      <c r="JR37" s="6">
        <v>-4.7E-2</v>
      </c>
      <c r="JS37" s="7">
        <f>(JS38+$B$124)*(1+JR37)</f>
        <v>714750</v>
      </c>
      <c r="JT37" s="12">
        <f>($B$124)*(1+JR37)-$B$125</f>
        <v>703750</v>
      </c>
      <c r="JU37" s="12">
        <f>JT37</f>
        <v>703750</v>
      </c>
      <c r="JW37" s="5"/>
      <c r="JX37" s="6"/>
      <c r="JY37" s="7"/>
      <c r="KC37" s="5"/>
      <c r="KD37" s="6"/>
      <c r="KE37" s="7"/>
      <c r="KI37" s="5"/>
      <c r="KJ37" s="6"/>
      <c r="KK37" s="7"/>
      <c r="KO37" s="5"/>
      <c r="KP37" s="6"/>
      <c r="KQ37" s="7"/>
      <c r="KU37" s="5"/>
      <c r="KV37" s="6"/>
      <c r="KW37" s="7"/>
      <c r="LA37" s="5"/>
      <c r="LB37" s="6"/>
      <c r="LC37" s="7"/>
      <c r="LG37" s="5"/>
      <c r="LH37" s="6"/>
      <c r="LI37" s="7"/>
      <c r="LM37" s="5"/>
      <c r="LN37" s="6"/>
      <c r="LO37" s="7"/>
      <c r="LS37" s="5"/>
      <c r="LT37" s="6"/>
      <c r="LU37" s="7"/>
      <c r="LY37" s="5"/>
      <c r="LZ37" s="6"/>
      <c r="MA37" s="7"/>
      <c r="ME37" s="5"/>
      <c r="MF37" s="6"/>
      <c r="MG37" s="7"/>
      <c r="MK37" s="5"/>
      <c r="ML37" s="6"/>
      <c r="MM37" s="7"/>
      <c r="MQ37" s="5"/>
      <c r="MR37" s="6"/>
      <c r="MS37" s="7"/>
      <c r="MW37" s="5"/>
      <c r="MX37" s="6"/>
      <c r="MY37" s="7"/>
      <c r="NC37" s="5"/>
      <c r="ND37" s="6"/>
      <c r="NE37" s="7"/>
      <c r="NI37" s="5"/>
      <c r="NJ37" s="6"/>
      <c r="NK37" s="7"/>
      <c r="NO37" s="5"/>
      <c r="NP37" s="6"/>
      <c r="NQ37" s="7"/>
      <c r="NU37" s="5"/>
      <c r="NV37" s="6"/>
      <c r="NW37" s="7"/>
      <c r="OA37" s="5"/>
      <c r="OB37" s="6"/>
      <c r="OC37" s="7"/>
      <c r="OG37" s="5"/>
      <c r="OH37" s="6"/>
      <c r="OI37" s="7"/>
      <c r="OM37" s="5"/>
      <c r="ON37" s="6"/>
      <c r="OO37" s="7"/>
      <c r="OS37" s="5"/>
      <c r="OT37" s="6"/>
      <c r="OU37" s="7"/>
      <c r="OY37" s="5"/>
      <c r="OZ37" s="6"/>
      <c r="PA37" s="7"/>
      <c r="PE37" s="5"/>
      <c r="PF37" s="6"/>
      <c r="PG37" s="7"/>
      <c r="PK37" s="5"/>
      <c r="PL37" s="6"/>
      <c r="PM37" s="7"/>
      <c r="PQ37" s="5"/>
      <c r="PR37" s="6"/>
      <c r="PS37" s="7"/>
      <c r="PW37" s="5"/>
      <c r="PX37" s="6"/>
      <c r="PY37" s="7"/>
      <c r="QC37" s="5"/>
      <c r="QD37" s="6"/>
      <c r="QE37" s="7"/>
      <c r="QI37" s="5"/>
      <c r="QJ37" s="6"/>
      <c r="QK37" s="7"/>
      <c r="QO37" s="5"/>
      <c r="QP37" s="6"/>
      <c r="QQ37" s="7"/>
    </row>
    <row r="38" spans="3:459">
      <c r="C38">
        <v>53</v>
      </c>
      <c r="D38" s="6">
        <v>0.31740000000000002</v>
      </c>
      <c r="E38" s="12">
        <f t="shared" si="286"/>
        <v>15202109.834486056</v>
      </c>
      <c r="F38" s="12">
        <f t="shared" si="287"/>
        <v>3380417.7395450999</v>
      </c>
      <c r="G38">
        <v>52</v>
      </c>
      <c r="H38" s="6">
        <v>0.31740000000000002</v>
      </c>
      <c r="I38" s="12">
        <f t="shared" si="1"/>
        <v>-340868.51506683708</v>
      </c>
      <c r="J38" s="12">
        <f t="shared" si="288"/>
        <v>-74920.971820603023</v>
      </c>
      <c r="K38">
        <v>51</v>
      </c>
      <c r="L38" s="6">
        <v>0.31740000000000002</v>
      </c>
      <c r="M38" s="12">
        <f t="shared" si="3"/>
        <v>5562485.8078844193</v>
      </c>
      <c r="N38" s="12">
        <f t="shared" si="289"/>
        <v>1222602.9217843649</v>
      </c>
      <c r="O38">
        <v>50</v>
      </c>
      <c r="P38" s="6">
        <v>0.31740000000000002</v>
      </c>
      <c r="Q38" s="12">
        <f t="shared" si="5"/>
        <v>20330933.955575295</v>
      </c>
      <c r="R38" s="12">
        <f t="shared" si="290"/>
        <v>4155036.6310237432</v>
      </c>
      <c r="S38">
        <v>49</v>
      </c>
      <c r="T38" s="6">
        <v>0.31740000000000002</v>
      </c>
      <c r="U38" s="12">
        <f t="shared" si="7"/>
        <v>65953490.440882616</v>
      </c>
      <c r="V38" s="12">
        <f t="shared" si="291"/>
        <v>12122556.726280482</v>
      </c>
      <c r="W38">
        <v>48</v>
      </c>
      <c r="X38" s="6">
        <v>0.31740000000000002</v>
      </c>
      <c r="Y38" s="12">
        <f t="shared" si="9"/>
        <v>74632539.822581992</v>
      </c>
      <c r="Z38" s="12">
        <f t="shared" si="292"/>
        <v>12374804.160813723</v>
      </c>
      <c r="AA38">
        <v>47</v>
      </c>
      <c r="AB38" s="6">
        <v>0.31740000000000002</v>
      </c>
      <c r="AC38" s="12">
        <f t="shared" si="11"/>
        <v>39303412.879677109</v>
      </c>
      <c r="AD38" s="12">
        <f t="shared" si="293"/>
        <v>6668445.3729015142</v>
      </c>
      <c r="AE38">
        <v>46</v>
      </c>
      <c r="AF38" s="6">
        <v>0.31740000000000002</v>
      </c>
      <c r="AG38" s="12">
        <f t="shared" si="13"/>
        <v>43817000.182780586</v>
      </c>
      <c r="AH38" s="12">
        <f t="shared" si="294"/>
        <v>7659527.0242392803</v>
      </c>
      <c r="AI38">
        <v>45</v>
      </c>
      <c r="AJ38" s="6">
        <v>0.31740000000000002</v>
      </c>
      <c r="AK38" s="12">
        <f t="shared" si="15"/>
        <v>21140846.132056143</v>
      </c>
      <c r="AL38" s="12">
        <f t="shared" si="295"/>
        <v>3749918.7226526323</v>
      </c>
      <c r="AM38">
        <v>44</v>
      </c>
      <c r="AN38" s="6">
        <v>0.31740000000000002</v>
      </c>
      <c r="AO38" s="12">
        <f t="shared" si="17"/>
        <v>10737951.877373772</v>
      </c>
      <c r="AP38" s="12">
        <f t="shared" si="296"/>
        <v>1946081.252840234</v>
      </c>
      <c r="AQ38">
        <v>43</v>
      </c>
      <c r="AR38" s="6">
        <v>0.31740000000000002</v>
      </c>
      <c r="AS38" s="12">
        <f t="shared" si="19"/>
        <v>35842744.332132503</v>
      </c>
      <c r="AT38" s="12">
        <f t="shared" si="297"/>
        <v>6541991.8960961634</v>
      </c>
      <c r="AU38">
        <v>42</v>
      </c>
      <c r="AV38" s="6">
        <v>0.31740000000000002</v>
      </c>
      <c r="AW38" s="12">
        <f t="shared" si="21"/>
        <v>23356052.263573792</v>
      </c>
      <c r="AX38" s="12">
        <f t="shared" si="298"/>
        <v>4202888.5821341015</v>
      </c>
      <c r="AY38">
        <v>41</v>
      </c>
      <c r="AZ38" s="6">
        <v>0.31740000000000002</v>
      </c>
      <c r="BA38" s="12">
        <f t="shared" si="23"/>
        <v>25761005.510638762</v>
      </c>
      <c r="BB38" s="12">
        <f t="shared" si="299"/>
        <v>4602544.6863480574</v>
      </c>
      <c r="BC38">
        <v>40</v>
      </c>
      <c r="BD38" s="6">
        <v>0.31740000000000002</v>
      </c>
      <c r="BE38" s="12">
        <f t="shared" si="25"/>
        <v>33932958.021414936</v>
      </c>
      <c r="BF38" s="12">
        <f t="shared" si="300"/>
        <v>6149803.4460404962</v>
      </c>
      <c r="BG38">
        <v>39</v>
      </c>
      <c r="BH38" s="6">
        <v>0.31740000000000002</v>
      </c>
      <c r="BI38" s="12">
        <f t="shared" si="27"/>
        <v>45831710.460530266</v>
      </c>
      <c r="BJ38" s="12">
        <f t="shared" si="301"/>
        <v>9248815.6070735883</v>
      </c>
      <c r="BK38">
        <v>38</v>
      </c>
      <c r="BL38" s="6">
        <v>0.31740000000000002</v>
      </c>
      <c r="BM38" s="12">
        <f t="shared" si="29"/>
        <v>38380109.028915636</v>
      </c>
      <c r="BN38" s="12">
        <f t="shared" si="302"/>
        <v>8337067.3854585374</v>
      </c>
      <c r="BO38">
        <v>37</v>
      </c>
      <c r="BP38" s="6">
        <v>0.31740000000000002</v>
      </c>
      <c r="BQ38" s="12">
        <f t="shared" si="31"/>
        <v>29589480.884568855</v>
      </c>
      <c r="BR38" s="12">
        <f t="shared" si="303"/>
        <v>6617698.8096593581</v>
      </c>
      <c r="BS38">
        <v>36</v>
      </c>
      <c r="BT38" s="6">
        <v>0.31740000000000002</v>
      </c>
      <c r="BU38" s="12">
        <f t="shared" si="33"/>
        <v>24453562.157091964</v>
      </c>
      <c r="BV38" s="12">
        <f t="shared" si="304"/>
        <v>5594773.861134151</v>
      </c>
      <c r="BW38">
        <v>35</v>
      </c>
      <c r="BX38" s="6">
        <v>0.31740000000000002</v>
      </c>
      <c r="BY38" s="12">
        <f t="shared" si="35"/>
        <v>16366622.921949897</v>
      </c>
      <c r="BZ38" s="12">
        <f t="shared" si="305"/>
        <v>3828695.8506360943</v>
      </c>
      <c r="CA38">
        <v>34</v>
      </c>
      <c r="CB38" s="6">
        <v>0.31740000000000002</v>
      </c>
      <c r="CC38" s="12">
        <f t="shared" si="37"/>
        <v>21151106.272903778</v>
      </c>
      <c r="CD38" s="12">
        <f t="shared" si="306"/>
        <v>5845100.062563384</v>
      </c>
      <c r="CE38">
        <v>33</v>
      </c>
      <c r="CF38" s="6">
        <v>0.31740000000000002</v>
      </c>
      <c r="CG38" s="12">
        <f t="shared" si="39"/>
        <v>21169190.24378911</v>
      </c>
      <c r="CH38" s="12">
        <f t="shared" si="307"/>
        <v>6448712.1950874282</v>
      </c>
      <c r="CI38">
        <v>32</v>
      </c>
      <c r="CJ38" s="6">
        <v>0.31740000000000002</v>
      </c>
      <c r="CK38" s="12">
        <f t="shared" si="284"/>
        <v>20465983.327266905</v>
      </c>
      <c r="CL38" s="12">
        <f t="shared" si="308"/>
        <v>6313413.8798766807</v>
      </c>
      <c r="CM38" s="5">
        <v>31</v>
      </c>
      <c r="CN38" s="6">
        <v>0.31740000000000002</v>
      </c>
      <c r="CO38" s="7">
        <f t="shared" si="309"/>
        <v>21893287.699112821</v>
      </c>
      <c r="CP38" s="12">
        <f t="shared" si="42"/>
        <v>17004285.698466275</v>
      </c>
      <c r="CQ38" s="12">
        <f t="shared" si="310"/>
        <v>5136255.9629043369</v>
      </c>
      <c r="CR38" s="9"/>
      <c r="CS38" s="5">
        <v>30</v>
      </c>
      <c r="CT38" s="6">
        <v>0.31740000000000002</v>
      </c>
      <c r="CU38" s="7">
        <f t="shared" si="311"/>
        <v>16736707.972718306</v>
      </c>
      <c r="CV38" s="12">
        <f t="shared" si="45"/>
        <v>12644417.508905899</v>
      </c>
      <c r="CW38" s="12">
        <f t="shared" si="312"/>
        <v>4128126.024758481</v>
      </c>
      <c r="CY38" s="5">
        <v>29</v>
      </c>
      <c r="CZ38" s="6">
        <v>0.31740000000000002</v>
      </c>
      <c r="DA38" s="7">
        <f t="shared" si="313"/>
        <v>13532267.11895076</v>
      </c>
      <c r="DB38" s="12">
        <f t="shared" si="48"/>
        <v>9946364.2379704043</v>
      </c>
      <c r="DC38" s="12">
        <f t="shared" si="314"/>
        <v>3387900.4152469891</v>
      </c>
      <c r="DE38" s="5">
        <f t="shared" si="315"/>
        <v>28</v>
      </c>
      <c r="DF38" s="6">
        <v>0.31740000000000002</v>
      </c>
      <c r="DG38" s="7">
        <f t="shared" si="316"/>
        <v>11453463.494668443</v>
      </c>
      <c r="DH38" s="12">
        <f t="shared" si="52"/>
        <v>8184544.5325536113</v>
      </c>
      <c r="DI38" s="12">
        <f t="shared" si="317"/>
        <v>2798314.7116442942</v>
      </c>
      <c r="DK38" s="5">
        <f t="shared" si="318"/>
        <v>27</v>
      </c>
      <c r="DL38" s="6">
        <v>0.31740000000000002</v>
      </c>
      <c r="DM38" s="7">
        <f t="shared" si="319"/>
        <v>11593747.84357571</v>
      </c>
      <c r="DN38" s="12">
        <f t="shared" si="56"/>
        <v>8684278.5208827406</v>
      </c>
      <c r="DO38" s="12">
        <f t="shared" si="320"/>
        <v>3002661.8536214102</v>
      </c>
      <c r="DQ38" s="5">
        <f t="shared" si="321"/>
        <v>26</v>
      </c>
      <c r="DR38" s="6">
        <v>0.31740000000000002</v>
      </c>
      <c r="DS38" s="7">
        <f t="shared" si="322"/>
        <v>7599467.647860324</v>
      </c>
      <c r="DT38" s="12">
        <f t="shared" si="60"/>
        <v>4892981.1919055171</v>
      </c>
      <c r="DU38" s="12">
        <f t="shared" si="323"/>
        <v>1679210.7689444383</v>
      </c>
      <c r="DW38" s="5">
        <f t="shared" si="324"/>
        <v>25</v>
      </c>
      <c r="DX38" s="6">
        <v>0.31740000000000002</v>
      </c>
      <c r="DY38" s="7">
        <f t="shared" si="325"/>
        <v>5731121.9063803339</v>
      </c>
      <c r="DZ38" s="12">
        <f t="shared" si="64"/>
        <v>3219878.5664185891</v>
      </c>
      <c r="EA38" s="12">
        <f t="shared" si="326"/>
        <v>1109161.2542418791</v>
      </c>
      <c r="EC38" s="5">
        <f t="shared" si="327"/>
        <v>24</v>
      </c>
      <c r="ED38" s="6">
        <v>0.31740000000000002</v>
      </c>
      <c r="EE38" s="7">
        <f t="shared" si="328"/>
        <v>5334253.449721084</v>
      </c>
      <c r="EF38" s="12">
        <f t="shared" si="68"/>
        <v>3070911.5753655536</v>
      </c>
      <c r="EG38" s="12">
        <f t="shared" si="329"/>
        <v>1089423.6437029471</v>
      </c>
      <c r="EI38" s="5">
        <f t="shared" si="330"/>
        <v>23</v>
      </c>
      <c r="EJ38" s="6">
        <v>0.31740000000000002</v>
      </c>
      <c r="EK38" s="7">
        <f t="shared" si="331"/>
        <v>5334253.449721084</v>
      </c>
      <c r="EL38" s="12">
        <f t="shared" si="72"/>
        <v>3934353.0464153746</v>
      </c>
      <c r="EM38" s="12">
        <f t="shared" si="332"/>
        <v>1446304.5903275029</v>
      </c>
      <c r="EO38" s="5">
        <f t="shared" si="333"/>
        <v>22</v>
      </c>
      <c r="EP38" s="6">
        <v>0.31740000000000002</v>
      </c>
      <c r="EQ38" s="7">
        <f t="shared" si="334"/>
        <v>5957397.1964720646</v>
      </c>
      <c r="ER38" s="12">
        <f t="shared" si="76"/>
        <v>2293617.0327258352</v>
      </c>
      <c r="ES38" s="12">
        <f t="shared" si="335"/>
        <v>854947.22299549135</v>
      </c>
      <c r="EU38" s="5">
        <f t="shared" si="336"/>
        <v>21</v>
      </c>
      <c r="EV38" s="6">
        <v>0.31740000000000002</v>
      </c>
      <c r="EW38" s="7">
        <f t="shared" si="337"/>
        <v>3699037.4652629481</v>
      </c>
      <c r="EX38" s="12">
        <f t="shared" si="80"/>
        <v>1988601.2913338291</v>
      </c>
      <c r="EY38" s="12">
        <f t="shared" si="338"/>
        <v>748920.53773883276</v>
      </c>
      <c r="FA38" s="5">
        <f t="shared" si="339"/>
        <v>20</v>
      </c>
      <c r="FB38" s="6">
        <v>0.31740000000000002</v>
      </c>
      <c r="FC38" s="7">
        <f t="shared" si="340"/>
        <v>3686503.3538598255</v>
      </c>
      <c r="FD38" s="12">
        <f t="shared" si="84"/>
        <v>2116673.1987468549</v>
      </c>
      <c r="FE38" s="12">
        <f t="shared" si="341"/>
        <v>810756.57227064623</v>
      </c>
      <c r="FG38" s="5">
        <f t="shared" si="342"/>
        <v>19</v>
      </c>
      <c r="FH38" s="6">
        <v>0.31740000000000002</v>
      </c>
      <c r="FI38" s="7">
        <f t="shared" si="343"/>
        <v>2911010.2288848897</v>
      </c>
      <c r="FJ38" s="12">
        <f t="shared" si="88"/>
        <v>1446476.4417850636</v>
      </c>
      <c r="FK38" s="12">
        <f t="shared" si="344"/>
        <v>557767.26546981896</v>
      </c>
      <c r="FM38" s="5">
        <f t="shared" si="345"/>
        <v>18</v>
      </c>
      <c r="FN38" s="6">
        <v>0.31740000000000002</v>
      </c>
      <c r="FO38" s="7">
        <f t="shared" si="346"/>
        <v>3192247.2079009642</v>
      </c>
      <c r="FP38" s="12">
        <f t="shared" si="92"/>
        <v>1851751.8017401241</v>
      </c>
      <c r="FQ38" s="12">
        <f t="shared" si="347"/>
        <v>723563.68602698937</v>
      </c>
      <c r="FS38" s="5">
        <f t="shared" si="348"/>
        <v>17</v>
      </c>
      <c r="FT38" s="6">
        <v>0.31740000000000002</v>
      </c>
      <c r="FU38" s="7">
        <f t="shared" si="349"/>
        <v>2603578.1811442506</v>
      </c>
      <c r="FV38" s="12">
        <f t="shared" si="96"/>
        <v>1370491.8126202722</v>
      </c>
      <c r="FW38" s="12">
        <f t="shared" si="350"/>
        <v>544321.29832861712</v>
      </c>
      <c r="FY38" s="5">
        <f t="shared" si="351"/>
        <v>16</v>
      </c>
      <c r="FZ38" s="6">
        <v>0.31740000000000002</v>
      </c>
      <c r="GA38" s="7">
        <f t="shared" si="352"/>
        <v>2236366.7592718173</v>
      </c>
      <c r="GB38" s="12">
        <f t="shared" si="100"/>
        <v>1092226.4916162253</v>
      </c>
      <c r="GC38" s="12">
        <f t="shared" si="353"/>
        <v>438013.70872013154</v>
      </c>
      <c r="GE38" s="5">
        <f t="shared" si="354"/>
        <v>15</v>
      </c>
      <c r="GF38" s="6">
        <v>0.31740000000000002</v>
      </c>
      <c r="GG38" s="7">
        <f t="shared" si="355"/>
        <v>1989650.141700905</v>
      </c>
      <c r="GH38" s="12">
        <f t="shared" si="104"/>
        <v>945519.46175928938</v>
      </c>
      <c r="GI38" s="12">
        <f t="shared" si="356"/>
        <v>386471.96508927253</v>
      </c>
      <c r="GK38" s="5">
        <f t="shared" si="357"/>
        <v>14</v>
      </c>
      <c r="GL38" s="6">
        <v>0.31740000000000002</v>
      </c>
      <c r="GM38" s="7">
        <f t="shared" si="358"/>
        <v>2209985.7177617513</v>
      </c>
      <c r="GN38" s="12">
        <f t="shared" si="108"/>
        <v>1281438.3923110506</v>
      </c>
      <c r="GO38" s="12">
        <f t="shared" si="359"/>
        <v>541893.61320094555</v>
      </c>
      <c r="GQ38" s="5">
        <f t="shared" si="360"/>
        <v>13</v>
      </c>
      <c r="GR38" s="6">
        <v>0.31740000000000002</v>
      </c>
      <c r="GS38" s="7">
        <f t="shared" si="111"/>
        <v>1785125.7817138543</v>
      </c>
      <c r="GT38" s="12">
        <f t="shared" si="112"/>
        <v>958400.82487873186</v>
      </c>
      <c r="GU38" s="12">
        <f t="shared" si="113"/>
        <v>420070.28442628228</v>
      </c>
      <c r="GW38" s="5">
        <f t="shared" si="114"/>
        <v>12</v>
      </c>
      <c r="GX38" s="6">
        <v>0.31740000000000002</v>
      </c>
      <c r="GY38" s="7">
        <f t="shared" si="115"/>
        <v>1610978.9565146232</v>
      </c>
      <c r="GZ38" s="12">
        <f t="shared" si="116"/>
        <v>878272.48757480236</v>
      </c>
      <c r="HA38" s="12">
        <f t="shared" si="117"/>
        <v>401883.04058692756</v>
      </c>
      <c r="HC38" s="5">
        <f t="shared" si="118"/>
        <v>11</v>
      </c>
      <c r="HD38" s="6">
        <v>0.31740000000000002</v>
      </c>
      <c r="HE38" s="7">
        <f t="shared" si="119"/>
        <v>1755644.024100505</v>
      </c>
      <c r="HF38" s="12">
        <f t="shared" si="120"/>
        <v>1131472.7770657984</v>
      </c>
      <c r="HG38" s="12">
        <f t="shared" si="121"/>
        <v>549738.70145356271</v>
      </c>
      <c r="HI38" s="5">
        <f t="shared" si="122"/>
        <v>10</v>
      </c>
      <c r="HJ38" s="6">
        <v>0.31740000000000002</v>
      </c>
      <c r="HK38" s="7">
        <f t="shared" si="123"/>
        <v>1695291.6416574975</v>
      </c>
      <c r="HL38" s="12">
        <f t="shared" si="124"/>
        <v>1184482.5919328309</v>
      </c>
      <c r="HM38" s="12">
        <f t="shared" si="125"/>
        <v>605943.5367471294</v>
      </c>
      <c r="HO38" s="5">
        <f t="shared" si="126"/>
        <v>9</v>
      </c>
      <c r="HP38" s="6">
        <v>0.31740000000000002</v>
      </c>
      <c r="HQ38" s="7">
        <f t="shared" si="127"/>
        <v>1484233.6207822603</v>
      </c>
      <c r="HR38" s="12">
        <f t="shared" si="128"/>
        <v>1056798.9757862133</v>
      </c>
      <c r="HS38" s="12">
        <f t="shared" si="129"/>
        <v>558283.26355801243</v>
      </c>
      <c r="HU38" s="5">
        <f t="shared" si="130"/>
        <v>8</v>
      </c>
      <c r="HV38" s="6">
        <v>0.31740000000000002</v>
      </c>
      <c r="HW38" s="7">
        <f t="shared" si="131"/>
        <v>1249775.6995472049</v>
      </c>
      <c r="HX38" s="12">
        <f t="shared" si="132"/>
        <v>893437.6221457331</v>
      </c>
      <c r="HY38" s="12">
        <f t="shared" si="133"/>
        <v>489208.775108075</v>
      </c>
      <c r="IA38" s="5">
        <f t="shared" si="134"/>
        <v>7</v>
      </c>
      <c r="IB38" s="6">
        <v>0.31740000000000002</v>
      </c>
      <c r="IC38" s="7">
        <f t="shared" si="135"/>
        <v>1458484.8868563483</v>
      </c>
      <c r="ID38" s="12">
        <f t="shared" si="136"/>
        <v>1191955.1747299877</v>
      </c>
      <c r="IE38" s="12">
        <f t="shared" si="137"/>
        <v>713947.44398994127</v>
      </c>
      <c r="IG38" s="5">
        <f t="shared" si="138"/>
        <v>6</v>
      </c>
      <c r="IH38" s="6">
        <v>0.31740000000000002</v>
      </c>
      <c r="II38" s="7">
        <f t="shared" si="139"/>
        <v>1968265.7042595795</v>
      </c>
      <c r="IJ38" s="12">
        <f t="shared" si="140"/>
        <v>1791281.0806495261</v>
      </c>
      <c r="IK38" s="12">
        <f t="shared" si="141"/>
        <v>1199559.6953964049</v>
      </c>
      <c r="IM38" s="5">
        <f t="shared" si="142"/>
        <v>5</v>
      </c>
      <c r="IN38" s="6">
        <v>0.31740000000000002</v>
      </c>
      <c r="IO38" s="7">
        <f t="shared" si="143"/>
        <v>1436690.2950799852</v>
      </c>
      <c r="IP38" s="12">
        <f t="shared" si="144"/>
        <v>1321339.8280667355</v>
      </c>
      <c r="IQ38" s="12">
        <f t="shared" si="145"/>
        <v>944299.41440244857</v>
      </c>
      <c r="IS38" s="5">
        <f t="shared" si="146"/>
        <v>4</v>
      </c>
      <c r="IT38" s="6">
        <v>0.31740000000000002</v>
      </c>
      <c r="IU38" s="7">
        <f t="shared" si="147"/>
        <v>1160211.8186868972</v>
      </c>
      <c r="IV38" s="12">
        <f t="shared" si="148"/>
        <v>1092020.8460112598</v>
      </c>
      <c r="IW38" s="12">
        <f t="shared" si="149"/>
        <v>821121.07315756683</v>
      </c>
      <c r="IY38" s="5">
        <f t="shared" si="150"/>
        <v>3</v>
      </c>
      <c r="IZ38" s="6">
        <v>0.31740000000000002</v>
      </c>
      <c r="JA38" s="7">
        <f t="shared" si="151"/>
        <v>1247271.3595860002</v>
      </c>
      <c r="JB38" s="12">
        <f t="shared" si="152"/>
        <v>1200567.1503860001</v>
      </c>
      <c r="JC38" s="12">
        <f t="shared" si="153"/>
        <v>964465.89844633685</v>
      </c>
      <c r="JE38" s="5">
        <f t="shared" si="154"/>
        <v>2</v>
      </c>
      <c r="JF38" s="6">
        <v>0.31740000000000002</v>
      </c>
      <c r="JG38" s="7">
        <f t="shared" si="155"/>
        <v>1171036.8600000001</v>
      </c>
      <c r="JH38" s="12">
        <f>(JH39)*(1+JF38)-(((VLOOKUP((JE$91+JE39),$A$138:$E$227,5,FALSE))/(VLOOKUP(JE$91,$A$138:$E$227,5,FALSE)))*(IF(JE38&lt;=$D$125,$B$125,$C$125)))</f>
        <v>1144015.4453587118</v>
      </c>
      <c r="JI38" s="12">
        <f t="shared" si="157"/>
        <v>1004322.0426478151</v>
      </c>
      <c r="JK38" s="5">
        <f t="shared" si="158"/>
        <v>1</v>
      </c>
      <c r="JL38" s="6">
        <v>0.31740000000000002</v>
      </c>
      <c r="JM38" s="7">
        <f>(JM39+$B$124)*(1+JL38)</f>
        <v>988050.00000000012</v>
      </c>
      <c r="JN38" s="12">
        <f>($B$124)*(1+JL38)-$B$125</f>
        <v>977050.00000000012</v>
      </c>
      <c r="JO38" s="12">
        <f>JN38</f>
        <v>977050.00000000012</v>
      </c>
      <c r="JQ38" s="5"/>
      <c r="JR38" s="6"/>
      <c r="JS38" s="7"/>
      <c r="JW38" s="5"/>
      <c r="JX38" s="6"/>
      <c r="JY38" s="7"/>
      <c r="KC38" s="5"/>
      <c r="KD38" s="6"/>
      <c r="KE38" s="7"/>
      <c r="KI38" s="5"/>
      <c r="KJ38" s="6"/>
      <c r="KK38" s="7"/>
      <c r="KO38" s="5"/>
      <c r="KP38" s="6"/>
      <c r="KQ38" s="7"/>
      <c r="KU38" s="5"/>
      <c r="KV38" s="6"/>
      <c r="KW38" s="7"/>
      <c r="LA38" s="5"/>
      <c r="LB38" s="6"/>
      <c r="LC38" s="7"/>
      <c r="LG38" s="5"/>
      <c r="LH38" s="6"/>
      <c r="LI38" s="7"/>
      <c r="LM38" s="5"/>
      <c r="LN38" s="6"/>
      <c r="LO38" s="7"/>
      <c r="LS38" s="5"/>
      <c r="LT38" s="6"/>
      <c r="LU38" s="7"/>
      <c r="LY38" s="5"/>
      <c r="LZ38" s="6"/>
      <c r="MA38" s="7"/>
      <c r="ME38" s="5"/>
      <c r="MF38" s="6"/>
      <c r="MG38" s="7"/>
      <c r="MK38" s="5"/>
      <c r="ML38" s="6"/>
      <c r="MM38" s="7"/>
      <c r="MQ38" s="5"/>
      <c r="MR38" s="6"/>
      <c r="MS38" s="7"/>
      <c r="MW38" s="5"/>
      <c r="MX38" s="6"/>
      <c r="MY38" s="7"/>
      <c r="NC38" s="5"/>
      <c r="ND38" s="6"/>
      <c r="NE38" s="7"/>
      <c r="NI38" s="5"/>
      <c r="NJ38" s="6"/>
      <c r="NK38" s="7"/>
      <c r="NO38" s="5"/>
      <c r="NP38" s="6"/>
      <c r="NQ38" s="7"/>
      <c r="NU38" s="5"/>
      <c r="NV38" s="6"/>
      <c r="NW38" s="7"/>
      <c r="OA38" s="5"/>
      <c r="OB38" s="6"/>
      <c r="OC38" s="7"/>
      <c r="OG38" s="5"/>
      <c r="OH38" s="6"/>
      <c r="OI38" s="7"/>
      <c r="OM38" s="5"/>
      <c r="ON38" s="6"/>
      <c r="OO38" s="7"/>
      <c r="OS38" s="5"/>
      <c r="OT38" s="6"/>
      <c r="OU38" s="7"/>
      <c r="OY38" s="5"/>
      <c r="OZ38" s="6"/>
      <c r="PA38" s="7"/>
      <c r="PE38" s="5"/>
      <c r="PF38" s="6"/>
      <c r="PG38" s="7"/>
      <c r="PK38" s="5"/>
      <c r="PL38" s="6"/>
      <c r="PM38" s="7"/>
      <c r="PQ38" s="5"/>
      <c r="PR38" s="6"/>
      <c r="PS38" s="7"/>
      <c r="PW38" s="5"/>
      <c r="PX38" s="6"/>
      <c r="PY38" s="7"/>
      <c r="QC38" s="5"/>
      <c r="QD38" s="6"/>
      <c r="QE38" s="7"/>
      <c r="QI38" s="5"/>
      <c r="QJ38" s="6"/>
      <c r="QK38" s="7"/>
      <c r="QO38" s="5"/>
      <c r="QP38" s="6"/>
      <c r="QQ38" s="7"/>
    </row>
    <row r="39" spans="3:459">
      <c r="C39">
        <v>52</v>
      </c>
      <c r="D39" s="6">
        <v>0.1852</v>
      </c>
      <c r="E39" s="12">
        <f t="shared" si="286"/>
        <v>11641887.907456918</v>
      </c>
      <c r="F39" s="12">
        <f t="shared" si="287"/>
        <v>2948823.7305857204</v>
      </c>
      <c r="G39">
        <v>51</v>
      </c>
      <c r="H39" s="6">
        <v>0.1852</v>
      </c>
      <c r="I39" s="12">
        <f t="shared" si="1"/>
        <v>-155136.85061231337</v>
      </c>
      <c r="J39" s="12">
        <f t="shared" si="288"/>
        <v>-38840.997737489881</v>
      </c>
      <c r="K39">
        <v>50</v>
      </c>
      <c r="L39" s="6">
        <v>0.1852</v>
      </c>
      <c r="M39" s="12">
        <f t="shared" si="3"/>
        <v>4325927.6119284909</v>
      </c>
      <c r="N39" s="12">
        <f t="shared" si="289"/>
        <v>1083065.3318298273</v>
      </c>
      <c r="O39">
        <v>49</v>
      </c>
      <c r="P39" s="6">
        <v>0.1852</v>
      </c>
      <c r="Q39" s="12">
        <f t="shared" si="5"/>
        <v>15544046.157890907</v>
      </c>
      <c r="R39" s="12">
        <f t="shared" si="290"/>
        <v>3618599.3251898303</v>
      </c>
      <c r="S39">
        <v>48</v>
      </c>
      <c r="T39" s="6">
        <v>0.1852</v>
      </c>
      <c r="U39" s="12">
        <f t="shared" si="7"/>
        <v>50187268.273948222</v>
      </c>
      <c r="V39" s="12">
        <f t="shared" si="291"/>
        <v>10507729.667898383</v>
      </c>
      <c r="W39">
        <v>47</v>
      </c>
      <c r="X39" s="6">
        <v>0.1852</v>
      </c>
      <c r="Y39" s="12">
        <f t="shared" si="9"/>
        <v>56788727.839031525</v>
      </c>
      <c r="Z39" s="12">
        <f t="shared" si="292"/>
        <v>10725835.858323671</v>
      </c>
      <c r="AA39">
        <v>46</v>
      </c>
      <c r="AB39" s="6">
        <v>0.1852</v>
      </c>
      <c r="AC39" s="12">
        <f t="shared" si="11"/>
        <v>29968294.414373223</v>
      </c>
      <c r="AD39" s="12">
        <f t="shared" si="293"/>
        <v>5791822.6393810622</v>
      </c>
      <c r="AE39">
        <v>45</v>
      </c>
      <c r="AF39" s="6">
        <v>0.1852</v>
      </c>
      <c r="AG39" s="12">
        <f t="shared" si="13"/>
        <v>33390479.603643086</v>
      </c>
      <c r="AH39" s="12">
        <f t="shared" si="294"/>
        <v>6648763.1421602629</v>
      </c>
      <c r="AI39">
        <v>44</v>
      </c>
      <c r="AJ39" s="6">
        <v>0.1852</v>
      </c>
      <c r="AK39" s="12">
        <f t="shared" si="15"/>
        <v>16175783.032365834</v>
      </c>
      <c r="AL39" s="12">
        <f t="shared" si="295"/>
        <v>3268313.4091749419</v>
      </c>
      <c r="AM39">
        <v>43</v>
      </c>
      <c r="AN39" s="6">
        <v>0.1852</v>
      </c>
      <c r="AO39" s="12">
        <f t="shared" si="17"/>
        <v>8276517.2250397662</v>
      </c>
      <c r="AP39" s="12">
        <f t="shared" si="296"/>
        <v>1708622.1504108449</v>
      </c>
      <c r="AQ39">
        <v>42</v>
      </c>
      <c r="AR39" s="6">
        <v>0.1852</v>
      </c>
      <c r="AS39" s="12">
        <f t="shared" si="19"/>
        <v>27331949.695852127</v>
      </c>
      <c r="AT39" s="12">
        <f t="shared" si="297"/>
        <v>5682484.4170000032</v>
      </c>
      <c r="AU39">
        <v>41</v>
      </c>
      <c r="AV39" s="6">
        <v>0.1852</v>
      </c>
      <c r="AW39" s="12">
        <f t="shared" si="21"/>
        <v>17855447.509707056</v>
      </c>
      <c r="AX39" s="12">
        <f t="shared" si="298"/>
        <v>3659974.5993543016</v>
      </c>
      <c r="AY39">
        <v>40</v>
      </c>
      <c r="AZ39" s="6">
        <v>0.1852</v>
      </c>
      <c r="BA39" s="12">
        <f t="shared" si="23"/>
        <v>19681887.945729095</v>
      </c>
      <c r="BB39" s="12">
        <f t="shared" si="299"/>
        <v>4005537.9567442816</v>
      </c>
      <c r="BC39">
        <v>39</v>
      </c>
      <c r="BD39" s="6">
        <v>0.1852</v>
      </c>
      <c r="BE39" s="12">
        <f t="shared" si="25"/>
        <v>25883171.34986227</v>
      </c>
      <c r="BF39" s="12">
        <f t="shared" si="300"/>
        <v>5343377.9799862085</v>
      </c>
      <c r="BG39">
        <v>38</v>
      </c>
      <c r="BH39" s="6">
        <v>0.1852</v>
      </c>
      <c r="BI39" s="12">
        <f t="shared" si="27"/>
        <v>34902362.897307143</v>
      </c>
      <c r="BJ39" s="12">
        <f t="shared" si="301"/>
        <v>8022944.3263209686</v>
      </c>
      <c r="BK39">
        <v>37</v>
      </c>
      <c r="BL39" s="6">
        <v>0.1852</v>
      </c>
      <c r="BM39" s="12">
        <f t="shared" si="29"/>
        <v>29238056.427653994</v>
      </c>
      <c r="BN39" s="12">
        <f t="shared" si="302"/>
        <v>7234599.6138704605</v>
      </c>
      <c r="BO39">
        <v>36</v>
      </c>
      <c r="BP39" s="6">
        <v>0.1852</v>
      </c>
      <c r="BQ39" s="12">
        <f t="shared" si="31"/>
        <v>22562334.003038816</v>
      </c>
      <c r="BR39" s="12">
        <f t="shared" si="303"/>
        <v>5747944.5337170633</v>
      </c>
      <c r="BS39">
        <v>35</v>
      </c>
      <c r="BT39" s="6">
        <v>0.1852</v>
      </c>
      <c r="BU39" s="12">
        <f t="shared" si="33"/>
        <v>18661519.47214026</v>
      </c>
      <c r="BV39" s="12">
        <f t="shared" si="304"/>
        <v>4863470.6677027326</v>
      </c>
      <c r="BW39">
        <v>34</v>
      </c>
      <c r="BX39" s="6">
        <v>0.1852</v>
      </c>
      <c r="BY39" s="12">
        <f t="shared" si="35"/>
        <v>12520771.732345266</v>
      </c>
      <c r="BZ39" s="12">
        <f t="shared" si="305"/>
        <v>3336428.1922208471</v>
      </c>
      <c r="CA39">
        <v>33</v>
      </c>
      <c r="CB39" s="6">
        <v>0.1852</v>
      </c>
      <c r="CC39" s="12">
        <f t="shared" si="37"/>
        <v>16137592.540184196</v>
      </c>
      <c r="CD39" s="12">
        <f t="shared" si="306"/>
        <v>5079915.6605265047</v>
      </c>
      <c r="CE39">
        <v>32</v>
      </c>
      <c r="CF39" s="6">
        <v>0.1852</v>
      </c>
      <c r="CG39" s="12">
        <f t="shared" si="39"/>
        <v>16143670.302449778</v>
      </c>
      <c r="CH39" s="12">
        <f t="shared" si="307"/>
        <v>5601829.958536745</v>
      </c>
      <c r="CI39">
        <v>31</v>
      </c>
      <c r="CJ39" s="6">
        <v>0.1852</v>
      </c>
      <c r="CK39" s="12">
        <f t="shared" si="284"/>
        <v>15608951.971509719</v>
      </c>
      <c r="CL39" s="12">
        <f t="shared" si="308"/>
        <v>5484844.0309843821</v>
      </c>
      <c r="CM39" s="5">
        <v>30</v>
      </c>
      <c r="CN39" s="6">
        <v>0.1852</v>
      </c>
      <c r="CO39" s="7">
        <f t="shared" si="309"/>
        <v>16618557.536900576</v>
      </c>
      <c r="CP39" s="12">
        <f t="shared" si="42"/>
        <v>12982848.677244909</v>
      </c>
      <c r="CQ39" s="12">
        <f t="shared" si="310"/>
        <v>4467012.3560066679</v>
      </c>
      <c r="CR39" s="9"/>
      <c r="CS39" s="5">
        <v>29</v>
      </c>
      <c r="CT39" s="6">
        <v>0.1852</v>
      </c>
      <c r="CU39" s="7">
        <f t="shared" si="311"/>
        <v>12704347.937390545</v>
      </c>
      <c r="CV39" s="12">
        <f t="shared" si="45"/>
        <v>9667760.1887698695</v>
      </c>
      <c r="CW39" s="12">
        <f t="shared" si="312"/>
        <v>3595331.0218851347</v>
      </c>
      <c r="CY39" s="5">
        <v>28</v>
      </c>
      <c r="CZ39" s="6">
        <v>0.1852</v>
      </c>
      <c r="DA39" s="7">
        <f t="shared" si="313"/>
        <v>10271950.143427022</v>
      </c>
      <c r="DB39" s="12">
        <f t="shared" si="48"/>
        <v>7616851.1535361446</v>
      </c>
      <c r="DC39" s="12">
        <f t="shared" si="314"/>
        <v>2955293.6393661471</v>
      </c>
      <c r="DE39" s="5">
        <f t="shared" si="315"/>
        <v>27</v>
      </c>
      <c r="DF39" s="6">
        <v>0.1852</v>
      </c>
      <c r="DG39" s="7">
        <f t="shared" si="316"/>
        <v>8693990.8111951128</v>
      </c>
      <c r="DH39" s="12">
        <f t="shared" si="52"/>
        <v>6279253.7524334798</v>
      </c>
      <c r="DI39" s="12">
        <f t="shared" si="317"/>
        <v>2445507.3179316334</v>
      </c>
      <c r="DK39" s="5">
        <f t="shared" si="318"/>
        <v>26</v>
      </c>
      <c r="DL39" s="6">
        <v>0.1852</v>
      </c>
      <c r="DM39" s="7">
        <f t="shared" si="319"/>
        <v>8800476.5777863283</v>
      </c>
      <c r="DN39" s="12">
        <f t="shared" si="56"/>
        <v>6657844.4816602739</v>
      </c>
      <c r="DO39" s="12">
        <f t="shared" si="320"/>
        <v>2622196.4356758618</v>
      </c>
      <c r="DQ39" s="5">
        <f t="shared" si="321"/>
        <v>25</v>
      </c>
      <c r="DR39" s="6">
        <v>0.1852</v>
      </c>
      <c r="DS39" s="7">
        <f t="shared" si="322"/>
        <v>5768534.7258693818</v>
      </c>
      <c r="DT39" s="12">
        <f t="shared" si="60"/>
        <v>3780474.3602873809</v>
      </c>
      <c r="DU39" s="12">
        <f t="shared" si="323"/>
        <v>1477872.1144900888</v>
      </c>
      <c r="DW39" s="5">
        <f t="shared" si="324"/>
        <v>24</v>
      </c>
      <c r="DX39" s="6">
        <v>0.1852</v>
      </c>
      <c r="DY39" s="7">
        <f t="shared" si="325"/>
        <v>4350327.8475636356</v>
      </c>
      <c r="DZ39" s="12">
        <f t="shared" si="64"/>
        <v>2510223.2569131586</v>
      </c>
      <c r="EA39" s="12">
        <f t="shared" si="326"/>
        <v>984977.7933422057</v>
      </c>
      <c r="EC39" s="5">
        <f t="shared" si="327"/>
        <v>23</v>
      </c>
      <c r="ED39" s="6">
        <v>0.1852</v>
      </c>
      <c r="EE39" s="7">
        <f t="shared" si="328"/>
        <v>4049076.5520882676</v>
      </c>
      <c r="EF39" s="12">
        <f t="shared" si="68"/>
        <v>2395230.6002405174</v>
      </c>
      <c r="EG39" s="12">
        <f t="shared" si="329"/>
        <v>967911.63347933069</v>
      </c>
      <c r="EI39" s="5">
        <f t="shared" si="330"/>
        <v>22</v>
      </c>
      <c r="EJ39" s="6">
        <v>0.1852</v>
      </c>
      <c r="EK39" s="7">
        <f t="shared" si="331"/>
        <v>4049076.5520882676</v>
      </c>
      <c r="EL39" s="12">
        <f t="shared" si="72"/>
        <v>3048399.451968852</v>
      </c>
      <c r="EM39" s="12">
        <f t="shared" si="332"/>
        <v>1276489.3752021841</v>
      </c>
      <c r="EO39" s="5">
        <f t="shared" si="333"/>
        <v>21</v>
      </c>
      <c r="EP39" s="6">
        <v>0.1852</v>
      </c>
      <c r="EQ39" s="7">
        <f t="shared" si="334"/>
        <v>4522086.8350326885</v>
      </c>
      <c r="ER39" s="12">
        <f t="shared" si="76"/>
        <v>1802110.0587114959</v>
      </c>
      <c r="ES39" s="12">
        <f t="shared" si="335"/>
        <v>765171.18159053265</v>
      </c>
      <c r="EU39" s="5">
        <f t="shared" si="336"/>
        <v>20</v>
      </c>
      <c r="EV39" s="6">
        <v>0.1852</v>
      </c>
      <c r="EW39" s="7">
        <f t="shared" si="337"/>
        <v>2807831.6876142006</v>
      </c>
      <c r="EX39" s="12">
        <f t="shared" si="80"/>
        <v>1569955.96964134</v>
      </c>
      <c r="EY39" s="12">
        <f t="shared" si="338"/>
        <v>673495.0206514094</v>
      </c>
      <c r="FA39" s="5">
        <f t="shared" si="339"/>
        <v>19</v>
      </c>
      <c r="FB39" s="6">
        <v>0.1852</v>
      </c>
      <c r="FC39" s="7">
        <f t="shared" si="340"/>
        <v>2798317.4084255542</v>
      </c>
      <c r="FD39" s="12">
        <f t="shared" si="84"/>
        <v>1666157.0869879015</v>
      </c>
      <c r="FE39" s="12">
        <f t="shared" si="341"/>
        <v>726961.65728022647</v>
      </c>
      <c r="FG39" s="5">
        <f t="shared" si="342"/>
        <v>18</v>
      </c>
      <c r="FH39" s="6">
        <v>0.1852</v>
      </c>
      <c r="FI39" s="7">
        <f t="shared" si="343"/>
        <v>2209663.1462614918</v>
      </c>
      <c r="FJ39" s="12">
        <f t="shared" si="88"/>
        <v>1157033.8862798417</v>
      </c>
      <c r="FK39" s="12">
        <f t="shared" si="344"/>
        <v>508214.00568660686</v>
      </c>
      <c r="FM39" s="5">
        <f t="shared" si="345"/>
        <v>17</v>
      </c>
      <c r="FN39" s="6">
        <v>0.1852</v>
      </c>
      <c r="FO39" s="7">
        <f t="shared" si="346"/>
        <v>2423141.9522551722</v>
      </c>
      <c r="FP39" s="12">
        <f t="shared" si="92"/>
        <v>1463889.5684906617</v>
      </c>
      <c r="FQ39" s="12">
        <f t="shared" si="347"/>
        <v>651570.17396948929</v>
      </c>
      <c r="FS39" s="5">
        <f t="shared" si="348"/>
        <v>16</v>
      </c>
      <c r="FT39" s="6">
        <v>0.1852</v>
      </c>
      <c r="FU39" s="7">
        <f t="shared" si="349"/>
        <v>1976300.4259482694</v>
      </c>
      <c r="FV39" s="12">
        <f t="shared" si="96"/>
        <v>1097636.0962523124</v>
      </c>
      <c r="FW39" s="12">
        <f t="shared" si="350"/>
        <v>496587.92641576065</v>
      </c>
      <c r="FY39" s="5">
        <f t="shared" si="351"/>
        <v>15</v>
      </c>
      <c r="FZ39" s="6">
        <v>0.1852</v>
      </c>
      <c r="GA39" s="7">
        <f t="shared" si="352"/>
        <v>1697560.9224774686</v>
      </c>
      <c r="GB39" s="12">
        <f t="shared" si="100"/>
        <v>885861.68507963978</v>
      </c>
      <c r="GC39" s="12">
        <f t="shared" si="353"/>
        <v>404668.88103198772</v>
      </c>
      <c r="GE39" s="5">
        <f t="shared" si="354"/>
        <v>14</v>
      </c>
      <c r="GF39" s="6">
        <v>0.1852</v>
      </c>
      <c r="GG39" s="7">
        <f t="shared" si="355"/>
        <v>1510285.5182183883</v>
      </c>
      <c r="GH39" s="12">
        <f t="shared" si="104"/>
        <v>773429.2456158977</v>
      </c>
      <c r="GI39" s="12">
        <f t="shared" si="356"/>
        <v>360103.22123844142</v>
      </c>
      <c r="GK39" s="5">
        <f t="shared" si="357"/>
        <v>13</v>
      </c>
      <c r="GL39" s="6">
        <v>0.1852</v>
      </c>
      <c r="GM39" s="7">
        <f t="shared" si="358"/>
        <v>1677535.8416287773</v>
      </c>
      <c r="GN39" s="12">
        <f t="shared" si="108"/>
        <v>1026552.7869676424</v>
      </c>
      <c r="GO39" s="12">
        <f t="shared" si="359"/>
        <v>494488.82417621423</v>
      </c>
      <c r="GQ39" s="5">
        <f t="shared" si="360"/>
        <v>12</v>
      </c>
      <c r="GR39" s="6">
        <v>0.1852</v>
      </c>
      <c r="GS39" s="7">
        <f t="shared" si="111"/>
        <v>1355037.0287793032</v>
      </c>
      <c r="GT39" s="12">
        <f t="shared" si="112"/>
        <v>779449.34923282091</v>
      </c>
      <c r="GU39" s="12">
        <f t="shared" si="113"/>
        <v>389154.06747934403</v>
      </c>
      <c r="GW39" s="5">
        <f t="shared" si="114"/>
        <v>11</v>
      </c>
      <c r="GX39" s="6">
        <v>0.1852</v>
      </c>
      <c r="GY39" s="7">
        <f t="shared" si="115"/>
        <v>1222847.2419269949</v>
      </c>
      <c r="GZ39" s="12">
        <f t="shared" si="116"/>
        <v>716437.13779232674</v>
      </c>
      <c r="HA39" s="12">
        <f t="shared" si="117"/>
        <v>373428.43492542946</v>
      </c>
      <c r="HC39" s="5">
        <f t="shared" si="118"/>
        <v>10</v>
      </c>
      <c r="HD39" s="6">
        <v>0.1852</v>
      </c>
      <c r="HE39" s="7">
        <f t="shared" si="119"/>
        <v>1332658.2845760626</v>
      </c>
      <c r="HF39" s="12">
        <f t="shared" si="120"/>
        <v>905737.67178672377</v>
      </c>
      <c r="HG39" s="12">
        <f t="shared" si="121"/>
        <v>501272.09360963624</v>
      </c>
      <c r="HI39" s="5">
        <f t="shared" si="122"/>
        <v>9</v>
      </c>
      <c r="HJ39" s="6">
        <v>0.1852</v>
      </c>
      <c r="HK39" s="7">
        <f t="shared" si="123"/>
        <v>1286846.5474855755</v>
      </c>
      <c r="HL39" s="12">
        <f t="shared" si="124"/>
        <v>943620.62244818034</v>
      </c>
      <c r="HM39" s="12">
        <f t="shared" si="125"/>
        <v>549869.70385706553</v>
      </c>
      <c r="HO39" s="5">
        <f t="shared" si="126"/>
        <v>8</v>
      </c>
      <c r="HP39" s="6">
        <v>0.1852</v>
      </c>
      <c r="HQ39" s="7">
        <f t="shared" si="127"/>
        <v>1126638.5462139519</v>
      </c>
      <c r="HR39" s="12">
        <f t="shared" si="128"/>
        <v>845291.70863374555</v>
      </c>
      <c r="HS39" s="12">
        <f t="shared" si="129"/>
        <v>508660.16434622178</v>
      </c>
      <c r="HU39" s="5">
        <f t="shared" si="130"/>
        <v>7</v>
      </c>
      <c r="HV39" s="6">
        <v>0.1852</v>
      </c>
      <c r="HW39" s="7">
        <f t="shared" si="131"/>
        <v>948668.36158130004</v>
      </c>
      <c r="HX39" s="12">
        <f t="shared" si="132"/>
        <v>719771.02971011016</v>
      </c>
      <c r="HY39" s="12">
        <f t="shared" si="133"/>
        <v>448934.78573427082</v>
      </c>
      <c r="IA39" s="5">
        <f t="shared" si="134"/>
        <v>6</v>
      </c>
      <c r="IB39" s="6">
        <v>0.1852</v>
      </c>
      <c r="IC39" s="7">
        <f t="shared" si="135"/>
        <v>1107093.4316504844</v>
      </c>
      <c r="ID39" s="12">
        <f t="shared" si="136"/>
        <v>942797.18509174057</v>
      </c>
      <c r="IE39" s="12">
        <f t="shared" si="137"/>
        <v>643255.47328367666</v>
      </c>
      <c r="IG39" s="5">
        <f t="shared" si="138"/>
        <v>5</v>
      </c>
      <c r="IH39" s="6">
        <v>0.1852</v>
      </c>
      <c r="II39" s="7">
        <f t="shared" si="139"/>
        <v>1494053.2141032179</v>
      </c>
      <c r="IJ39" s="12">
        <f t="shared" si="140"/>
        <v>1393714.5477006896</v>
      </c>
      <c r="IK39" s="12">
        <f t="shared" si="141"/>
        <v>1063140.965376368</v>
      </c>
      <c r="IM39" s="5">
        <f t="shared" si="142"/>
        <v>4</v>
      </c>
      <c r="IN39" s="6">
        <v>0.1852</v>
      </c>
      <c r="IO39" s="7">
        <f t="shared" si="143"/>
        <v>1090549.7913162175</v>
      </c>
      <c r="IP39" s="12">
        <f t="shared" si="144"/>
        <v>1034855.2036837122</v>
      </c>
      <c r="IQ39" s="12">
        <f t="shared" si="145"/>
        <v>842429.71192993259</v>
      </c>
      <c r="IS39" s="5">
        <f t="shared" si="146"/>
        <v>3</v>
      </c>
      <c r="IT39" s="6">
        <v>0.1852</v>
      </c>
      <c r="IU39" s="7">
        <f t="shared" si="147"/>
        <v>880683.02617799991</v>
      </c>
      <c r="IV39" s="12">
        <f t="shared" si="148"/>
        <v>840025.73693663243</v>
      </c>
      <c r="IW39" s="12">
        <f t="shared" si="149"/>
        <v>719494.95769828698</v>
      </c>
      <c r="IY39" s="5">
        <f t="shared" si="150"/>
        <v>2</v>
      </c>
      <c r="IZ39" s="6">
        <v>0.1852</v>
      </c>
      <c r="JA39" s="7">
        <f t="shared" si="151"/>
        <v>946767.39</v>
      </c>
      <c r="JB39" s="12">
        <f>(JB40)*(1+IZ39)-(((VLOOKUP((IY$91+IY40),$A$138:$E$227,5,FALSE))/(VLOOKUP(IY$91,$A$138:$E$227,5,FALSE)))*(IF(IY39&lt;=$D$125,$B$125,$C$125)))</f>
        <v>921709.39</v>
      </c>
      <c r="JC39" s="12">
        <f t="shared" si="153"/>
        <v>843438.31442166911</v>
      </c>
      <c r="JE39" s="5">
        <f t="shared" si="154"/>
        <v>1</v>
      </c>
      <c r="JF39" s="6">
        <v>0.1852</v>
      </c>
      <c r="JG39" s="7">
        <f>(JG40+$B$124)*(1+JF39)</f>
        <v>888900</v>
      </c>
      <c r="JH39" s="12">
        <f>($B$124)*(1+JF39)-$B$125</f>
        <v>877900</v>
      </c>
      <c r="JI39" s="12">
        <f>JH39</f>
        <v>877900</v>
      </c>
      <c r="JK39" s="5"/>
      <c r="JL39" s="6"/>
      <c r="JM39" s="7"/>
      <c r="JQ39" s="5"/>
      <c r="JR39" s="6"/>
      <c r="JS39" s="7"/>
      <c r="JW39" s="5"/>
      <c r="JX39" s="6"/>
      <c r="JY39" s="7"/>
      <c r="KC39" s="5"/>
      <c r="KD39" s="6"/>
      <c r="KE39" s="7"/>
      <c r="KI39" s="5"/>
      <c r="KJ39" s="6"/>
      <c r="KK39" s="7"/>
      <c r="KO39" s="5"/>
      <c r="KP39" s="6"/>
      <c r="KQ39" s="7"/>
      <c r="KU39" s="5"/>
      <c r="KV39" s="6"/>
      <c r="KW39" s="7"/>
      <c r="LA39" s="5"/>
      <c r="LB39" s="6"/>
      <c r="LC39" s="7"/>
      <c r="LG39" s="5"/>
      <c r="LH39" s="6"/>
      <c r="LI39" s="7"/>
      <c r="LM39" s="5"/>
      <c r="LN39" s="6"/>
      <c r="LO39" s="7"/>
      <c r="LS39" s="5"/>
      <c r="LT39" s="6"/>
      <c r="LU39" s="7"/>
      <c r="LY39" s="5"/>
      <c r="LZ39" s="6"/>
      <c r="MA39" s="7"/>
      <c r="ME39" s="5"/>
      <c r="MF39" s="6"/>
      <c r="MG39" s="7"/>
      <c r="MK39" s="5"/>
      <c r="ML39" s="6"/>
      <c r="MM39" s="7"/>
      <c r="MQ39" s="5"/>
      <c r="MR39" s="6"/>
      <c r="MS39" s="7"/>
      <c r="MW39" s="5"/>
      <c r="MX39" s="6"/>
      <c r="MY39" s="7"/>
      <c r="NC39" s="5"/>
      <c r="ND39" s="6"/>
      <c r="NE39" s="7"/>
      <c r="NI39" s="5"/>
      <c r="NJ39" s="6"/>
      <c r="NK39" s="7"/>
      <c r="NO39" s="5"/>
      <c r="NP39" s="6"/>
      <c r="NQ39" s="7"/>
      <c r="NU39" s="5"/>
      <c r="NV39" s="6"/>
      <c r="NW39" s="7"/>
      <c r="OA39" s="5"/>
      <c r="OB39" s="6"/>
      <c r="OC39" s="7"/>
      <c r="OG39" s="5"/>
      <c r="OH39" s="6"/>
      <c r="OI39" s="7"/>
      <c r="OM39" s="5"/>
      <c r="ON39" s="6"/>
      <c r="OO39" s="7"/>
      <c r="OS39" s="5"/>
      <c r="OT39" s="6"/>
      <c r="OU39" s="7"/>
      <c r="OY39" s="5"/>
      <c r="OZ39" s="6"/>
      <c r="PA39" s="7"/>
      <c r="PE39" s="5"/>
      <c r="PF39" s="6"/>
      <c r="PG39" s="7"/>
      <c r="PK39" s="5"/>
      <c r="PL39" s="6"/>
      <c r="PM39" s="7"/>
      <c r="PQ39" s="5"/>
      <c r="PR39" s="6"/>
      <c r="PS39" s="7"/>
      <c r="PW39" s="5"/>
      <c r="PX39" s="6"/>
      <c r="PY39" s="7"/>
      <c r="QC39" s="5"/>
      <c r="QD39" s="6"/>
      <c r="QE39" s="7"/>
      <c r="QI39" s="5"/>
      <c r="QJ39" s="6"/>
      <c r="QK39" s="7"/>
      <c r="QO39" s="5"/>
      <c r="QP39" s="6"/>
      <c r="QQ39" s="7"/>
    </row>
    <row r="40" spans="3:459">
      <c r="C40">
        <v>51</v>
      </c>
      <c r="D40" s="6">
        <v>6.5100000000000005E-2</v>
      </c>
      <c r="E40" s="12">
        <f t="shared" si="286"/>
        <v>9922652.0535059907</v>
      </c>
      <c r="F40" s="12">
        <f t="shared" si="287"/>
        <v>2746590.0884104581</v>
      </c>
      <c r="G40">
        <v>50</v>
      </c>
      <c r="H40" s="6">
        <v>6.5100000000000005E-2</v>
      </c>
      <c r="I40" s="12">
        <f t="shared" si="1"/>
        <v>-29794.371590284019</v>
      </c>
      <c r="J40" s="12">
        <f t="shared" si="288"/>
        <v>-8151.7400671017076</v>
      </c>
      <c r="K40">
        <v>49</v>
      </c>
      <c r="L40" s="6">
        <v>6.5100000000000005E-2</v>
      </c>
      <c r="M40" s="12">
        <f t="shared" si="3"/>
        <v>3751056.5080425241</v>
      </c>
      <c r="N40" s="12">
        <f t="shared" si="289"/>
        <v>1026289.0606004347</v>
      </c>
      <c r="O40">
        <v>48</v>
      </c>
      <c r="P40" s="6">
        <v>6.5100000000000005E-2</v>
      </c>
      <c r="Q40" s="12">
        <f t="shared" si="5"/>
        <v>13223855.958841722</v>
      </c>
      <c r="R40" s="12">
        <f t="shared" si="290"/>
        <v>3364148.9559293343</v>
      </c>
      <c r="S40">
        <v>47</v>
      </c>
      <c r="T40" s="6">
        <v>6.5100000000000005E-2</v>
      </c>
      <c r="U40" s="12">
        <f t="shared" si="7"/>
        <v>42465874.947042637</v>
      </c>
      <c r="V40" s="12">
        <f t="shared" si="291"/>
        <v>9716192.1878833547</v>
      </c>
      <c r="W40">
        <v>46</v>
      </c>
      <c r="X40" s="6">
        <v>6.5100000000000005E-2</v>
      </c>
      <c r="Y40" s="12">
        <f t="shared" si="9"/>
        <v>48048907.398189209</v>
      </c>
      <c r="Z40" s="12">
        <f t="shared" si="292"/>
        <v>9917294.4869862534</v>
      </c>
      <c r="AA40">
        <v>45</v>
      </c>
      <c r="AB40" s="6">
        <v>6.5100000000000005E-2</v>
      </c>
      <c r="AC40" s="12">
        <f t="shared" si="11"/>
        <v>25416403.718444563</v>
      </c>
      <c r="AD40" s="12">
        <f t="shared" si="293"/>
        <v>5367944.465335492</v>
      </c>
      <c r="AE40">
        <v>44</v>
      </c>
      <c r="AF40" s="6">
        <v>6.5100000000000005E-2</v>
      </c>
      <c r="AG40" s="12">
        <f t="shared" si="13"/>
        <v>28299984.279740945</v>
      </c>
      <c r="AH40" s="12">
        <f t="shared" si="294"/>
        <v>6158076.5792716295</v>
      </c>
      <c r="AI40">
        <v>43</v>
      </c>
      <c r="AJ40" s="6">
        <v>6.5100000000000005E-2</v>
      </c>
      <c r="AK40" s="12">
        <f t="shared" si="15"/>
        <v>13773423.298376137</v>
      </c>
      <c r="AL40" s="12">
        <f t="shared" si="295"/>
        <v>3041171.8642814513</v>
      </c>
      <c r="AM40">
        <v>42</v>
      </c>
      <c r="AN40" s="6">
        <v>6.5100000000000005E-2</v>
      </c>
      <c r="AO40" s="12">
        <f t="shared" si="17"/>
        <v>7105835.6175969765</v>
      </c>
      <c r="AP40" s="12">
        <f t="shared" si="296"/>
        <v>1603076.5153298778</v>
      </c>
      <c r="AQ40">
        <v>41</v>
      </c>
      <c r="AR40" s="6">
        <v>6.5100000000000005E-2</v>
      </c>
      <c r="AS40" s="12">
        <f t="shared" si="19"/>
        <v>23182792.33083025</v>
      </c>
      <c r="AT40" s="12">
        <f t="shared" si="297"/>
        <v>5267130.4175646324</v>
      </c>
      <c r="AU40">
        <v>40</v>
      </c>
      <c r="AV40" s="6">
        <v>6.5100000000000005E-2</v>
      </c>
      <c r="AW40" s="12">
        <f t="shared" si="21"/>
        <v>15188832.815190852</v>
      </c>
      <c r="AX40" s="12">
        <f t="shared" si="298"/>
        <v>3402298.5506027509</v>
      </c>
      <c r="AY40">
        <v>39</v>
      </c>
      <c r="AZ40" s="6">
        <v>6.5100000000000005E-2</v>
      </c>
      <c r="BA40" s="12">
        <f t="shared" si="23"/>
        <v>16730761.067897014</v>
      </c>
      <c r="BB40" s="12">
        <f t="shared" si="299"/>
        <v>3720921.2615002962</v>
      </c>
      <c r="BC40">
        <v>38</v>
      </c>
      <c r="BD40" s="6">
        <v>6.5100000000000005E-2</v>
      </c>
      <c r="BE40" s="12">
        <f t="shared" si="25"/>
        <v>21961264.342556901</v>
      </c>
      <c r="BF40" s="12">
        <f t="shared" si="300"/>
        <v>4954461.2356808372</v>
      </c>
      <c r="BG40">
        <v>37</v>
      </c>
      <c r="BH40" s="6">
        <v>6.5100000000000005E-2</v>
      </c>
      <c r="BI40" s="12">
        <f t="shared" si="27"/>
        <v>29558616.648200531</v>
      </c>
      <c r="BJ40" s="12">
        <f t="shared" si="301"/>
        <v>7425124.5020279726</v>
      </c>
      <c r="BK40">
        <v>36</v>
      </c>
      <c r="BL40" s="6">
        <v>6.5100000000000005E-2</v>
      </c>
      <c r="BM40" s="12">
        <f t="shared" si="29"/>
        <v>24771598.912592214</v>
      </c>
      <c r="BN40" s="12">
        <f t="shared" si="302"/>
        <v>6698240.3459649337</v>
      </c>
      <c r="BO40">
        <v>35</v>
      </c>
      <c r="BP40" s="6">
        <v>6.5100000000000005E-2</v>
      </c>
      <c r="BQ40" s="12">
        <f t="shared" si="31"/>
        <v>19136088.950159021</v>
      </c>
      <c r="BR40" s="12">
        <f t="shared" si="303"/>
        <v>5327487.1637242706</v>
      </c>
      <c r="BS40">
        <v>34</v>
      </c>
      <c r="BT40" s="6">
        <v>6.5100000000000005E-2</v>
      </c>
      <c r="BU40" s="12">
        <f t="shared" si="33"/>
        <v>15842585.075675685</v>
      </c>
      <c r="BV40" s="12">
        <f t="shared" si="304"/>
        <v>4511968.2295524348</v>
      </c>
      <c r="BW40">
        <v>33</v>
      </c>
      <c r="BX40" s="6">
        <v>6.5100000000000005E-2</v>
      </c>
      <c r="BY40" s="12">
        <f t="shared" si="35"/>
        <v>10659259.323259942</v>
      </c>
      <c r="BZ40" s="12">
        <f t="shared" si="305"/>
        <v>3103976.3149332954</v>
      </c>
      <c r="CA40">
        <v>32</v>
      </c>
      <c r="CB40" s="6">
        <v>6.5100000000000005E-2</v>
      </c>
      <c r="CC40" s="12">
        <f t="shared" si="37"/>
        <v>13696333.838816732</v>
      </c>
      <c r="CD40" s="12">
        <f t="shared" si="306"/>
        <v>4711538.8405529559</v>
      </c>
      <c r="CE40">
        <v>31</v>
      </c>
      <c r="CF40" s="6">
        <v>6.5100000000000005E-2</v>
      </c>
      <c r="CG40" s="12">
        <f t="shared" si="39"/>
        <v>13693997.636392431</v>
      </c>
      <c r="CH40" s="12">
        <f t="shared" si="307"/>
        <v>5192763.9037200101</v>
      </c>
      <c r="CI40">
        <v>30</v>
      </c>
      <c r="CJ40" s="6">
        <v>6.5100000000000005E-2</v>
      </c>
      <c r="CK40" s="12">
        <f t="shared" si="284"/>
        <v>13241922.858175598</v>
      </c>
      <c r="CL40" s="12">
        <f t="shared" si="308"/>
        <v>5084898.3775394298</v>
      </c>
      <c r="CM40" s="5">
        <v>29</v>
      </c>
      <c r="CN40" s="6">
        <v>6.5100000000000005E-2</v>
      </c>
      <c r="CO40" s="7">
        <f t="shared" si="309"/>
        <v>14021732.650101734</v>
      </c>
      <c r="CP40" s="12">
        <f t="shared" si="42"/>
        <v>11027708.544217525</v>
      </c>
      <c r="CQ40" s="12">
        <f t="shared" si="310"/>
        <v>4146418.4126257896</v>
      </c>
      <c r="CR40" s="9"/>
      <c r="CS40" s="5">
        <v>28</v>
      </c>
      <c r="CT40" s="6">
        <v>6.5100000000000005E-2</v>
      </c>
      <c r="CU40" s="7">
        <f t="shared" si="311"/>
        <v>10719159.582678489</v>
      </c>
      <c r="CV40" s="12">
        <f t="shared" si="45"/>
        <v>8225134.5596595118</v>
      </c>
      <c r="CW40" s="12">
        <f t="shared" si="312"/>
        <v>3342694.6850456255</v>
      </c>
      <c r="CY40" s="5">
        <v>27</v>
      </c>
      <c r="CZ40" s="6">
        <v>6.5100000000000005E-2</v>
      </c>
      <c r="DA40" s="7">
        <f t="shared" si="313"/>
        <v>8666849.5978965759</v>
      </c>
      <c r="DB40" s="12">
        <f t="shared" si="48"/>
        <v>6491876.3991335854</v>
      </c>
      <c r="DC40" s="12">
        <f t="shared" si="314"/>
        <v>2752555.5932326401</v>
      </c>
      <c r="DE40" s="5">
        <f t="shared" si="315"/>
        <v>26</v>
      </c>
      <c r="DF40" s="6">
        <v>6.5100000000000005E-2</v>
      </c>
      <c r="DG40" s="7">
        <f t="shared" si="316"/>
        <v>7335463.053657705</v>
      </c>
      <c r="DH40" s="12">
        <f t="shared" si="52"/>
        <v>5363047.4414625801</v>
      </c>
      <c r="DI40" s="12">
        <f t="shared" si="317"/>
        <v>2282512.9910864742</v>
      </c>
      <c r="DK40" s="5">
        <f t="shared" si="318"/>
        <v>25</v>
      </c>
      <c r="DL40" s="6">
        <v>6.5100000000000005E-2</v>
      </c>
      <c r="DM40" s="7">
        <f t="shared" si="319"/>
        <v>7425309.2961410126</v>
      </c>
      <c r="DN40" s="12">
        <f t="shared" si="56"/>
        <v>5681754.5438556746</v>
      </c>
      <c r="DO40" s="12">
        <f t="shared" si="320"/>
        <v>2445427.1556754825</v>
      </c>
      <c r="DQ40" s="5">
        <f t="shared" si="321"/>
        <v>24</v>
      </c>
      <c r="DR40" s="6">
        <v>6.5100000000000005E-2</v>
      </c>
      <c r="DS40" s="7">
        <f t="shared" si="322"/>
        <v>4867140.3356980942</v>
      </c>
      <c r="DT40" s="12">
        <f t="shared" si="60"/>
        <v>3254485.2626738851</v>
      </c>
      <c r="DU40" s="12">
        <f t="shared" si="323"/>
        <v>1390316.1042142836</v>
      </c>
      <c r="DW40" s="5">
        <f t="shared" si="324"/>
        <v>23</v>
      </c>
      <c r="DX40" s="6">
        <v>6.5100000000000005E-2</v>
      </c>
      <c r="DY40" s="7">
        <f t="shared" si="325"/>
        <v>3670543.2395913224</v>
      </c>
      <c r="DZ40" s="12">
        <f t="shared" si="64"/>
        <v>2182482.687136142</v>
      </c>
      <c r="EA40" s="12">
        <f t="shared" si="326"/>
        <v>935848.57624397776</v>
      </c>
      <c r="EC40" s="5">
        <f t="shared" si="327"/>
        <v>22</v>
      </c>
      <c r="ED40" s="6">
        <v>6.5100000000000005E-2</v>
      </c>
      <c r="EE40" s="7">
        <f t="shared" si="328"/>
        <v>3416365.6362540224</v>
      </c>
      <c r="EF40" s="12">
        <f t="shared" si="68"/>
        <v>2083589.0403942794</v>
      </c>
      <c r="EG40" s="12">
        <f t="shared" si="329"/>
        <v>920112.92023811385</v>
      </c>
      <c r="EI40" s="5">
        <f t="shared" si="330"/>
        <v>21</v>
      </c>
      <c r="EJ40" s="6">
        <v>6.5100000000000005E-2</v>
      </c>
      <c r="EK40" s="7">
        <f t="shared" si="331"/>
        <v>3416365.6362540224</v>
      </c>
      <c r="EL40" s="12">
        <f t="shared" si="72"/>
        <v>2632503.2134763827</v>
      </c>
      <c r="EM40" s="12">
        <f t="shared" si="332"/>
        <v>1204633.4704867927</v>
      </c>
      <c r="EO40" s="5">
        <f t="shared" si="333"/>
        <v>20</v>
      </c>
      <c r="EP40" s="6">
        <v>6.5100000000000005E-2</v>
      </c>
      <c r="EQ40" s="7">
        <f t="shared" si="334"/>
        <v>3815463.0737704085</v>
      </c>
      <c r="ER40" s="12">
        <f t="shared" si="76"/>
        <v>1580125.9121880603</v>
      </c>
      <c r="ES40" s="12">
        <f t="shared" si="335"/>
        <v>733178.42325525999</v>
      </c>
      <c r="EU40" s="5">
        <f t="shared" si="336"/>
        <v>19</v>
      </c>
      <c r="EV40" s="6">
        <v>6.5100000000000005E-2</v>
      </c>
      <c r="EW40" s="7">
        <f t="shared" si="337"/>
        <v>2369078.3729448197</v>
      </c>
      <c r="EX40" s="12">
        <f t="shared" si="80"/>
        <v>1383637.9600537245</v>
      </c>
      <c r="EY40" s="12">
        <f t="shared" si="338"/>
        <v>648649.47567318601</v>
      </c>
      <c r="FA40" s="5">
        <f t="shared" si="339"/>
        <v>18</v>
      </c>
      <c r="FB40" s="6">
        <v>6.5100000000000005E-2</v>
      </c>
      <c r="FC40" s="7">
        <f t="shared" si="340"/>
        <v>2361050.8002240583</v>
      </c>
      <c r="FD40" s="12">
        <f t="shared" si="84"/>
        <v>1463816.6353776969</v>
      </c>
      <c r="FE40" s="12">
        <f t="shared" si="341"/>
        <v>697947.77174808586</v>
      </c>
      <c r="FG40" s="5">
        <f t="shared" si="342"/>
        <v>17</v>
      </c>
      <c r="FH40" s="6">
        <v>6.5100000000000005E-2</v>
      </c>
      <c r="FI40" s="7">
        <f t="shared" si="343"/>
        <v>1864379.9749084471</v>
      </c>
      <c r="FJ40" s="12">
        <f t="shared" si="88"/>
        <v>1033862.5432668256</v>
      </c>
      <c r="FK40" s="12">
        <f t="shared" si="344"/>
        <v>496254.0207680763</v>
      </c>
      <c r="FM40" s="5">
        <f t="shared" si="345"/>
        <v>16</v>
      </c>
      <c r="FN40" s="6">
        <v>6.5100000000000005E-2</v>
      </c>
      <c r="FO40" s="7">
        <f t="shared" si="346"/>
        <v>2044500.465959477</v>
      </c>
      <c r="FP40" s="12">
        <f t="shared" si="92"/>
        <v>1292010.5334796957</v>
      </c>
      <c r="FQ40" s="12">
        <f t="shared" si="347"/>
        <v>628433.92348452401</v>
      </c>
      <c r="FS40" s="5">
        <f t="shared" si="348"/>
        <v>15</v>
      </c>
      <c r="FT40" s="6">
        <v>6.5100000000000005E-2</v>
      </c>
      <c r="FU40" s="7">
        <f t="shared" si="349"/>
        <v>1667482.6408608416</v>
      </c>
      <c r="FV40" s="12">
        <f t="shared" si="96"/>
        <v>982067.8162875151</v>
      </c>
      <c r="FW40" s="12">
        <f t="shared" si="350"/>
        <v>485534.3283725474</v>
      </c>
      <c r="FY40" s="5">
        <f t="shared" si="351"/>
        <v>14</v>
      </c>
      <c r="FZ40" s="6">
        <v>6.5100000000000005E-2</v>
      </c>
      <c r="GA40" s="7">
        <f t="shared" si="352"/>
        <v>1432299.1246013066</v>
      </c>
      <c r="GB40" s="12">
        <f t="shared" si="100"/>
        <v>802847.41984704405</v>
      </c>
      <c r="GC40" s="12">
        <f t="shared" si="353"/>
        <v>400781.43198764435</v>
      </c>
      <c r="GE40" s="5">
        <f t="shared" si="354"/>
        <v>13</v>
      </c>
      <c r="GF40" s="6">
        <v>6.5100000000000005E-2</v>
      </c>
      <c r="GG40" s="7">
        <f t="shared" si="355"/>
        <v>1274287.4774032976</v>
      </c>
      <c r="GH40" s="12">
        <f t="shared" si="104"/>
        <v>706938.24492072954</v>
      </c>
      <c r="GI40" s="12">
        <f t="shared" si="356"/>
        <v>359690.17901566724</v>
      </c>
      <c r="GK40" s="5">
        <f t="shared" si="357"/>
        <v>12</v>
      </c>
      <c r="GL40" s="6">
        <v>6.5100000000000005E-2</v>
      </c>
      <c r="GM40" s="7">
        <f t="shared" si="358"/>
        <v>1415403.1738346079</v>
      </c>
      <c r="GN40" s="12">
        <f t="shared" si="108"/>
        <v>918690.87261728058</v>
      </c>
      <c r="GO40" s="12">
        <f t="shared" si="359"/>
        <v>483598.87534573645</v>
      </c>
      <c r="GQ40" s="5">
        <f t="shared" si="360"/>
        <v>11</v>
      </c>
      <c r="GR40" s="6">
        <v>6.5100000000000005E-2</v>
      </c>
      <c r="GS40" s="7">
        <f t="shared" si="111"/>
        <v>1143298.2018050144</v>
      </c>
      <c r="GT40" s="12">
        <f t="shared" si="112"/>
        <v>708350.76423591829</v>
      </c>
      <c r="GU40" s="12">
        <f t="shared" si="113"/>
        <v>386476.176967117</v>
      </c>
      <c r="GW40" s="5">
        <f t="shared" si="114"/>
        <v>10</v>
      </c>
      <c r="GX40" s="6">
        <v>6.5100000000000005E-2</v>
      </c>
      <c r="GY40" s="7">
        <f t="shared" si="115"/>
        <v>1031764.4633201103</v>
      </c>
      <c r="GZ40" s="12">
        <f t="shared" si="116"/>
        <v>653048.69858893659</v>
      </c>
      <c r="HA40" s="12">
        <f t="shared" si="117"/>
        <v>371976.53871625831</v>
      </c>
      <c r="HC40" s="5">
        <f t="shared" si="118"/>
        <v>9</v>
      </c>
      <c r="HD40" s="6">
        <v>6.5100000000000005E-2</v>
      </c>
      <c r="HE40" s="7">
        <f t="shared" si="119"/>
        <v>1124416.3724063977</v>
      </c>
      <c r="HF40" s="12">
        <f t="shared" si="120"/>
        <v>809942.64342986245</v>
      </c>
      <c r="HG40" s="12">
        <f t="shared" si="121"/>
        <v>489853.31074638083</v>
      </c>
      <c r="HI40" s="5">
        <f t="shared" si="122"/>
        <v>8</v>
      </c>
      <c r="HJ40" s="6">
        <v>6.5100000000000005E-2</v>
      </c>
      <c r="HK40" s="7">
        <f t="shared" si="123"/>
        <v>1085763.2024009244</v>
      </c>
      <c r="HL40" s="12">
        <f t="shared" si="124"/>
        <v>839607.69027040317</v>
      </c>
      <c r="HM40" s="12">
        <f t="shared" si="125"/>
        <v>534662.17716419266</v>
      </c>
      <c r="HO40" s="5">
        <f t="shared" si="126"/>
        <v>7</v>
      </c>
      <c r="HP40" s="6">
        <v>6.5100000000000005E-2</v>
      </c>
      <c r="HQ40" s="7">
        <f t="shared" si="127"/>
        <v>950589.39100063441</v>
      </c>
      <c r="HR40" s="12">
        <f t="shared" si="128"/>
        <v>755269.76310520223</v>
      </c>
      <c r="HS40" s="12">
        <f t="shared" si="129"/>
        <v>496665.39621798106</v>
      </c>
      <c r="HU40" s="5">
        <f t="shared" si="130"/>
        <v>6</v>
      </c>
      <c r="HV40" s="6">
        <v>6.5100000000000005E-2</v>
      </c>
      <c r="HW40" s="7">
        <f t="shared" si="131"/>
        <v>800428.92472266289</v>
      </c>
      <c r="HX40" s="12">
        <f t="shared" si="132"/>
        <v>647881.89441394364</v>
      </c>
      <c r="HY40" s="12">
        <f t="shared" si="133"/>
        <v>441596.29923254397</v>
      </c>
      <c r="IA40" s="5">
        <f t="shared" si="134"/>
        <v>5</v>
      </c>
      <c r="IB40" s="6">
        <v>6.5100000000000005E-2</v>
      </c>
      <c r="IC40" s="7">
        <f t="shared" si="135"/>
        <v>934098.40672501223</v>
      </c>
      <c r="ID40" s="12">
        <f t="shared" si="136"/>
        <v>832574.36902909679</v>
      </c>
      <c r="IE40" s="12">
        <f t="shared" si="137"/>
        <v>620767.44954809465</v>
      </c>
      <c r="IG40" s="5">
        <f t="shared" si="138"/>
        <v>4</v>
      </c>
      <c r="IH40" s="6">
        <v>6.5100000000000005E-2</v>
      </c>
      <c r="II40" s="7">
        <f t="shared" si="139"/>
        <v>1260591.642004065</v>
      </c>
      <c r="IJ40" s="12">
        <f t="shared" si="140"/>
        <v>1209114.7170704512</v>
      </c>
      <c r="IK40" s="12">
        <f t="shared" si="141"/>
        <v>1007918.0281499282</v>
      </c>
      <c r="IM40" s="5">
        <f t="shared" si="142"/>
        <v>3</v>
      </c>
      <c r="IN40" s="6">
        <v>6.5100000000000005E-2</v>
      </c>
      <c r="IO40" s="7">
        <f t="shared" si="143"/>
        <v>920139.88467449998</v>
      </c>
      <c r="IP40" s="12">
        <f t="shared" si="144"/>
        <v>884549.26899406826</v>
      </c>
      <c r="IQ40" s="12">
        <f t="shared" si="145"/>
        <v>786895.02969712322</v>
      </c>
      <c r="IS40" s="5">
        <f t="shared" si="146"/>
        <v>2</v>
      </c>
      <c r="IT40" s="6">
        <v>6.5100000000000005E-2</v>
      </c>
      <c r="IU40" s="7">
        <f t="shared" si="147"/>
        <v>743067.0149999999</v>
      </c>
      <c r="IV40" s="12">
        <f>(IV41)*(1+IT40)-(((VLOOKUP((IS$91+IS41),$A$138:$E$227,5,FALSE))/(VLOOKUP(IS$91,$A$138:$E$227,5,FALSE)))*(IF(IS40&lt;=$D$125,$B$125,$C$125)))</f>
        <v>719598.77824786317</v>
      </c>
      <c r="IW40" s="12">
        <f t="shared" si="149"/>
        <v>673544.45643999998</v>
      </c>
      <c r="IY40" s="5">
        <f t="shared" si="150"/>
        <v>1</v>
      </c>
      <c r="IZ40" s="6">
        <v>6.5100000000000005E-2</v>
      </c>
      <c r="JA40" s="7">
        <f>(JA41+$B$124)*(1+IZ40)</f>
        <v>798825</v>
      </c>
      <c r="JB40" s="12">
        <f>($B$124)*(1+IZ40)-$B$125</f>
        <v>787825</v>
      </c>
      <c r="JC40" s="12">
        <f>JB40</f>
        <v>787825</v>
      </c>
      <c r="JE40" s="5"/>
      <c r="JF40" s="6"/>
      <c r="JG40" s="7"/>
      <c r="JK40" s="5"/>
      <c r="JL40" s="6"/>
      <c r="JM40" s="7"/>
      <c r="JQ40" s="5"/>
      <c r="JR40" s="6"/>
      <c r="JS40" s="7"/>
      <c r="JW40" s="5"/>
      <c r="JX40" s="6"/>
      <c r="JY40" s="7"/>
      <c r="KC40" s="5"/>
      <c r="KD40" s="6"/>
      <c r="KE40" s="7"/>
      <c r="KI40" s="5"/>
      <c r="KJ40" s="6"/>
      <c r="KK40" s="7"/>
      <c r="KO40" s="5"/>
      <c r="KP40" s="6"/>
      <c r="KQ40" s="7"/>
      <c r="KU40" s="5"/>
      <c r="KV40" s="6"/>
      <c r="KW40" s="7"/>
      <c r="LA40" s="5"/>
      <c r="LB40" s="6"/>
      <c r="LC40" s="7"/>
      <c r="LG40" s="5"/>
      <c r="LH40" s="6"/>
      <c r="LI40" s="7"/>
      <c r="LM40" s="5"/>
      <c r="LN40" s="6"/>
      <c r="LO40" s="7"/>
      <c r="LS40" s="5"/>
      <c r="LT40" s="6"/>
      <c r="LU40" s="7"/>
      <c r="LY40" s="5"/>
      <c r="LZ40" s="6"/>
      <c r="MA40" s="7"/>
      <c r="ME40" s="5"/>
      <c r="MF40" s="6"/>
      <c r="MG40" s="7"/>
      <c r="MK40" s="5"/>
      <c r="ML40" s="6"/>
      <c r="MM40" s="7"/>
      <c r="MQ40" s="5"/>
      <c r="MR40" s="6"/>
      <c r="MS40" s="7"/>
      <c r="MW40" s="5"/>
      <c r="MX40" s="6"/>
      <c r="MY40" s="7"/>
      <c r="NC40" s="5"/>
      <c r="ND40" s="6"/>
      <c r="NE40" s="7"/>
      <c r="NI40" s="5"/>
      <c r="NJ40" s="6"/>
      <c r="NK40" s="7"/>
      <c r="NO40" s="5"/>
      <c r="NP40" s="6"/>
      <c r="NQ40" s="7"/>
      <c r="NU40" s="5"/>
      <c r="NV40" s="6"/>
      <c r="NW40" s="7"/>
      <c r="OA40" s="5"/>
      <c r="OB40" s="6"/>
      <c r="OC40" s="7"/>
      <c r="OG40" s="5"/>
      <c r="OH40" s="6"/>
      <c r="OI40" s="7"/>
      <c r="OM40" s="5"/>
      <c r="ON40" s="6"/>
      <c r="OO40" s="7"/>
      <c r="OS40" s="5"/>
      <c r="OT40" s="6"/>
      <c r="OU40" s="7"/>
      <c r="OY40" s="5"/>
      <c r="OZ40" s="6"/>
      <c r="PA40" s="7"/>
      <c r="PE40" s="5"/>
      <c r="PF40" s="6"/>
      <c r="PG40" s="7"/>
      <c r="PK40" s="5"/>
      <c r="PL40" s="6"/>
      <c r="PM40" s="7"/>
      <c r="PQ40" s="5"/>
      <c r="PR40" s="6"/>
      <c r="PS40" s="7"/>
      <c r="PW40" s="5"/>
      <c r="PX40" s="6"/>
      <c r="PY40" s="7"/>
      <c r="QC40" s="5"/>
      <c r="QD40" s="6"/>
      <c r="QE40" s="7"/>
      <c r="QI40" s="5"/>
      <c r="QJ40" s="6"/>
      <c r="QK40" s="7"/>
      <c r="QO40" s="5"/>
      <c r="QP40" s="6"/>
      <c r="QQ40" s="7"/>
    </row>
    <row r="41" spans="3:459">
      <c r="C41">
        <v>50</v>
      </c>
      <c r="D41" s="6">
        <v>-6.9800000000000001E-2</v>
      </c>
      <c r="E41" s="12">
        <f t="shared" si="286"/>
        <v>9417926.5387251563</v>
      </c>
      <c r="F41" s="12">
        <f t="shared" si="287"/>
        <v>2785130.4123067558</v>
      </c>
      <c r="G41">
        <v>49</v>
      </c>
      <c r="H41" s="6">
        <v>-6.9800000000000001E-2</v>
      </c>
      <c r="I41" s="12">
        <f t="shared" si="1"/>
        <v>74973.947250712154</v>
      </c>
      <c r="J41" s="12">
        <f t="shared" si="288"/>
        <v>21915.461504054321</v>
      </c>
      <c r="K41">
        <v>48</v>
      </c>
      <c r="L41" s="6">
        <v>-6.9800000000000001E-2</v>
      </c>
      <c r="M41" s="12">
        <f t="shared" si="3"/>
        <v>3624735.3589799474</v>
      </c>
      <c r="N41" s="12">
        <f t="shared" si="289"/>
        <v>1059538.0280095232</v>
      </c>
      <c r="O41">
        <v>47</v>
      </c>
      <c r="P41" s="6">
        <v>-6.9800000000000001E-2</v>
      </c>
      <c r="Q41" s="12">
        <f t="shared" si="5"/>
        <v>12526317.235136241</v>
      </c>
      <c r="R41" s="12">
        <f t="shared" si="290"/>
        <v>3404588.786985748</v>
      </c>
      <c r="S41">
        <v>46</v>
      </c>
      <c r="T41" s="6">
        <v>-6.9800000000000001E-2</v>
      </c>
      <c r="U41" s="12">
        <f t="shared" si="7"/>
        <v>39993422.052541092</v>
      </c>
      <c r="V41" s="12">
        <f t="shared" si="291"/>
        <v>9776169.8350656014</v>
      </c>
      <c r="W41">
        <v>45</v>
      </c>
      <c r="X41" s="6">
        <v>-6.9800000000000001E-2</v>
      </c>
      <c r="Y41" s="12">
        <f t="shared" si="9"/>
        <v>45248574.063842371</v>
      </c>
      <c r="Z41" s="12">
        <f t="shared" si="292"/>
        <v>9977890.6910011377</v>
      </c>
      <c r="AA41">
        <v>44</v>
      </c>
      <c r="AB41" s="6">
        <v>-6.9800000000000001E-2</v>
      </c>
      <c r="AC41" s="12">
        <f t="shared" si="11"/>
        <v>23996290.651572641</v>
      </c>
      <c r="AD41" s="12">
        <f t="shared" si="293"/>
        <v>5414547.634201006</v>
      </c>
      <c r="AE41">
        <v>43</v>
      </c>
      <c r="AF41" s="6">
        <v>-6.9800000000000001E-2</v>
      </c>
      <c r="AG41" s="12">
        <f t="shared" si="13"/>
        <v>26699701.36775868</v>
      </c>
      <c r="AH41" s="12">
        <f t="shared" si="294"/>
        <v>6207110.061564411</v>
      </c>
      <c r="AI41">
        <v>42</v>
      </c>
      <c r="AJ41" s="6">
        <v>-6.9800000000000001E-2</v>
      </c>
      <c r="AK41" s="12">
        <f t="shared" si="15"/>
        <v>13059142.675423462</v>
      </c>
      <c r="AL41" s="12">
        <f t="shared" si="295"/>
        <v>3080618.2721511759</v>
      </c>
      <c r="AM41">
        <v>41</v>
      </c>
      <c r="AN41" s="6">
        <v>-6.9800000000000001E-2</v>
      </c>
      <c r="AO41" s="12">
        <f t="shared" si="17"/>
        <v>6796370.6140280096</v>
      </c>
      <c r="AP41" s="12">
        <f t="shared" si="296"/>
        <v>1638099.5838939305</v>
      </c>
      <c r="AQ41">
        <v>40</v>
      </c>
      <c r="AR41" s="6">
        <v>-6.9800000000000001E-2</v>
      </c>
      <c r="AS41" s="12">
        <f t="shared" si="19"/>
        <v>21889808.07844463</v>
      </c>
      <c r="AT41" s="12">
        <f t="shared" si="297"/>
        <v>5313423.4993831413</v>
      </c>
      <c r="AU41">
        <v>39</v>
      </c>
      <c r="AV41" s="6">
        <v>-6.9800000000000001E-2</v>
      </c>
      <c r="AW41" s="12">
        <f t="shared" si="21"/>
        <v>14386218.558463452</v>
      </c>
      <c r="AX41" s="12">
        <f t="shared" si="298"/>
        <v>3442855.7233929629</v>
      </c>
      <c r="AY41">
        <v>38</v>
      </c>
      <c r="AZ41" s="6">
        <v>-6.9800000000000001E-2</v>
      </c>
      <c r="BA41" s="12">
        <f t="shared" si="23"/>
        <v>15834807.2051713</v>
      </c>
      <c r="BB41" s="12">
        <f t="shared" si="299"/>
        <v>3762458.4641347192</v>
      </c>
      <c r="BC41">
        <v>37</v>
      </c>
      <c r="BD41" s="6">
        <v>-6.9800000000000001E-2</v>
      </c>
      <c r="BE41" s="12">
        <f t="shared" si="25"/>
        <v>20743820.36049306</v>
      </c>
      <c r="BF41" s="12">
        <f t="shared" si="300"/>
        <v>4999792.5997085841</v>
      </c>
      <c r="BG41">
        <v>36</v>
      </c>
      <c r="BH41" s="6">
        <v>-6.9800000000000001E-2</v>
      </c>
      <c r="BI41" s="12">
        <f t="shared" si="27"/>
        <v>27864091.071066462</v>
      </c>
      <c r="BJ41" s="12">
        <f t="shared" si="301"/>
        <v>7478055.2105255285</v>
      </c>
      <c r="BK41">
        <v>35</v>
      </c>
      <c r="BL41" s="6">
        <v>-6.9800000000000001E-2</v>
      </c>
      <c r="BM41" s="12">
        <f t="shared" si="29"/>
        <v>23361699.049999382</v>
      </c>
      <c r="BN41" s="12">
        <f t="shared" si="302"/>
        <v>6748935.2811109321</v>
      </c>
      <c r="BO41">
        <v>34</v>
      </c>
      <c r="BP41" s="6">
        <v>-6.9800000000000001E-2</v>
      </c>
      <c r="BQ41" s="12">
        <f t="shared" si="31"/>
        <v>18067643.949721791</v>
      </c>
      <c r="BR41" s="12">
        <f t="shared" si="303"/>
        <v>5373965.892737763</v>
      </c>
      <c r="BS41">
        <v>33</v>
      </c>
      <c r="BT41" s="6">
        <v>-6.9800000000000001E-2</v>
      </c>
      <c r="BU41" s="12">
        <f t="shared" si="33"/>
        <v>14973168.861447161</v>
      </c>
      <c r="BV41" s="12">
        <f t="shared" si="304"/>
        <v>4555938.5595514439</v>
      </c>
      <c r="BW41">
        <v>32</v>
      </c>
      <c r="BX41" s="6">
        <v>-6.9800000000000001E-2</v>
      </c>
      <c r="BY41" s="12">
        <f t="shared" si="35"/>
        <v>10104479.674473684</v>
      </c>
      <c r="BZ41" s="12">
        <f t="shared" si="305"/>
        <v>3143615.8987251464</v>
      </c>
      <c r="CA41">
        <v>31</v>
      </c>
      <c r="CB41" s="6">
        <v>-6.9800000000000001E-2</v>
      </c>
      <c r="CC41" s="12">
        <f t="shared" si="37"/>
        <v>12941078.904461849</v>
      </c>
      <c r="CD41" s="12">
        <f t="shared" si="306"/>
        <v>4756123.0161697399</v>
      </c>
      <c r="CE41">
        <v>30</v>
      </c>
      <c r="CF41" s="6">
        <v>-6.9800000000000001E-2</v>
      </c>
      <c r="CG41" s="12">
        <f t="shared" si="39"/>
        <v>12931284.9126308</v>
      </c>
      <c r="CH41" s="12">
        <f t="shared" si="307"/>
        <v>5238828.2466555554</v>
      </c>
      <c r="CI41">
        <v>29</v>
      </c>
      <c r="CJ41" s="6">
        <v>-6.9800000000000001E-2</v>
      </c>
      <c r="CK41" s="12">
        <f t="shared" si="284"/>
        <v>12505912.926650641</v>
      </c>
      <c r="CL41" s="12">
        <f t="shared" si="308"/>
        <v>5130630.9442669293</v>
      </c>
      <c r="CM41" s="5">
        <v>28</v>
      </c>
      <c r="CN41" s="6">
        <v>-6.9800000000000001E-2</v>
      </c>
      <c r="CO41" s="7">
        <f t="shared" si="309"/>
        <v>13164710.027323008</v>
      </c>
      <c r="CP41" s="12">
        <f t="shared" si="42"/>
        <v>10428594.289982235</v>
      </c>
      <c r="CQ41" s="12">
        <f t="shared" si="310"/>
        <v>4189264.3728988469</v>
      </c>
      <c r="CR41" s="9"/>
      <c r="CS41" s="5">
        <v>27</v>
      </c>
      <c r="CT41" s="6">
        <v>-6.9800000000000001E-2</v>
      </c>
      <c r="CU41" s="7">
        <f t="shared" si="311"/>
        <v>10063993.599360144</v>
      </c>
      <c r="CV41" s="12">
        <f t="shared" si="45"/>
        <v>7791712.9446036126</v>
      </c>
      <c r="CW41" s="12">
        <f t="shared" si="312"/>
        <v>3383068.5263749016</v>
      </c>
      <c r="CY41" s="5">
        <v>26</v>
      </c>
      <c r="CZ41" s="6">
        <v>-6.9800000000000001E-2</v>
      </c>
      <c r="DA41" s="7">
        <f t="shared" si="313"/>
        <v>8137122.8972834256</v>
      </c>
      <c r="DB41" s="12">
        <f t="shared" si="48"/>
        <v>6161516.3985679448</v>
      </c>
      <c r="DC41" s="12">
        <f t="shared" si="314"/>
        <v>2791114.2660179581</v>
      </c>
      <c r="DE41" s="5">
        <f t="shared" si="315"/>
        <v>25</v>
      </c>
      <c r="DF41" s="6">
        <v>-6.9800000000000001E-2</v>
      </c>
      <c r="DG41" s="7">
        <f t="shared" si="316"/>
        <v>6887112.0586402267</v>
      </c>
      <c r="DH41" s="12">
        <f t="shared" si="52"/>
        <v>5101432.8826092305</v>
      </c>
      <c r="DI41" s="12">
        <f t="shared" si="317"/>
        <v>2319625.8919214625</v>
      </c>
      <c r="DK41" s="5">
        <f t="shared" si="318"/>
        <v>24</v>
      </c>
      <c r="DL41" s="6">
        <v>-6.9800000000000001E-2</v>
      </c>
      <c r="DM41" s="7">
        <f t="shared" si="319"/>
        <v>6971466.8070049882</v>
      </c>
      <c r="DN41" s="12">
        <f t="shared" si="56"/>
        <v>5399922.2102020076</v>
      </c>
      <c r="DO41" s="12">
        <f t="shared" si="320"/>
        <v>2483041.1530672479</v>
      </c>
      <c r="DQ41" s="5">
        <f t="shared" si="321"/>
        <v>23</v>
      </c>
      <c r="DR41" s="6">
        <v>-6.9800000000000001E-2</v>
      </c>
      <c r="DS41" s="7">
        <f t="shared" si="322"/>
        <v>4569655.7465947745</v>
      </c>
      <c r="DT41" s="12">
        <f t="shared" si="60"/>
        <v>3121500.3114965814</v>
      </c>
      <c r="DU41" s="12">
        <f t="shared" si="323"/>
        <v>1424684.7575548498</v>
      </c>
      <c r="DW41" s="5">
        <f t="shared" si="324"/>
        <v>22</v>
      </c>
      <c r="DX41" s="6">
        <v>-6.9800000000000001E-2</v>
      </c>
      <c r="DY41" s="7">
        <f t="shared" si="325"/>
        <v>3446195.8873263756</v>
      </c>
      <c r="DZ41" s="12">
        <f t="shared" si="64"/>
        <v>2114773.6115888706</v>
      </c>
      <c r="EA41" s="12">
        <f t="shared" si="326"/>
        <v>968819.36394156818</v>
      </c>
      <c r="EC41" s="5">
        <f t="shared" si="327"/>
        <v>21</v>
      </c>
      <c r="ED41" s="6">
        <v>-6.9800000000000001E-2</v>
      </c>
      <c r="EE41" s="7">
        <f t="shared" si="328"/>
        <v>3207553.8787475568</v>
      </c>
      <c r="EF41" s="12">
        <f t="shared" si="68"/>
        <v>2020020.489158741</v>
      </c>
      <c r="EG41" s="12">
        <f t="shared" si="329"/>
        <v>953035.30770566245</v>
      </c>
      <c r="EI41" s="5">
        <f t="shared" si="330"/>
        <v>20</v>
      </c>
      <c r="EJ41" s="6">
        <v>-6.9800000000000001E-2</v>
      </c>
      <c r="EK41" s="7">
        <f t="shared" si="331"/>
        <v>3207553.8787475568</v>
      </c>
      <c r="EL41" s="12">
        <f t="shared" si="72"/>
        <v>2533154.3085492663</v>
      </c>
      <c r="EM41" s="12">
        <f t="shared" si="332"/>
        <v>1238430.9952907525</v>
      </c>
      <c r="EO41" s="5">
        <f t="shared" si="333"/>
        <v>19</v>
      </c>
      <c r="EP41" s="6">
        <v>-6.9800000000000001E-2</v>
      </c>
      <c r="EQ41" s="7">
        <f t="shared" si="334"/>
        <v>3582258.0732047777</v>
      </c>
      <c r="ER41" s="12">
        <f t="shared" si="76"/>
        <v>1544250.3845665699</v>
      </c>
      <c r="ES41" s="12">
        <f t="shared" si="335"/>
        <v>765525.83166547911</v>
      </c>
      <c r="EU41" s="5">
        <f t="shared" si="336"/>
        <v>18</v>
      </c>
      <c r="EV41" s="6">
        <v>-6.9800000000000001E-2</v>
      </c>
      <c r="EW41" s="7">
        <f t="shared" si="337"/>
        <v>2224277.882776096</v>
      </c>
      <c r="EX41" s="12">
        <f t="shared" si="80"/>
        <v>1359150.4404423602</v>
      </c>
      <c r="EY41" s="12">
        <f t="shared" si="338"/>
        <v>680736.88726429327</v>
      </c>
      <c r="FA41" s="5">
        <f t="shared" si="339"/>
        <v>17</v>
      </c>
      <c r="FB41" s="6">
        <v>-6.9800000000000001E-2</v>
      </c>
      <c r="FC41" s="7">
        <f t="shared" si="340"/>
        <v>2216740.9635001956</v>
      </c>
      <c r="FD41" s="12">
        <f t="shared" si="84"/>
        <v>1433420.4285653417</v>
      </c>
      <c r="FE41" s="12">
        <f t="shared" si="341"/>
        <v>730186.81660251587</v>
      </c>
      <c r="FG41" s="5">
        <f t="shared" si="342"/>
        <v>16</v>
      </c>
      <c r="FH41" s="6">
        <v>-6.9800000000000001E-2</v>
      </c>
      <c r="FI41" s="7">
        <f t="shared" si="343"/>
        <v>1750427.166377286</v>
      </c>
      <c r="FJ41" s="12">
        <f t="shared" si="88"/>
        <v>1029351.744687659</v>
      </c>
      <c r="FK41" s="12">
        <f t="shared" si="344"/>
        <v>527872.68958341482</v>
      </c>
      <c r="FM41" s="5">
        <f t="shared" si="345"/>
        <v>15</v>
      </c>
      <c r="FN41" s="6">
        <v>-6.9800000000000001E-2</v>
      </c>
      <c r="FO41" s="7">
        <f t="shared" si="346"/>
        <v>1919538.509022136</v>
      </c>
      <c r="FP41" s="12">
        <f t="shared" si="92"/>
        <v>1270949.3616173535</v>
      </c>
      <c r="FQ41" s="12">
        <f t="shared" si="347"/>
        <v>660459.15543876134</v>
      </c>
      <c r="FS41" s="5">
        <f t="shared" si="348"/>
        <v>14</v>
      </c>
      <c r="FT41" s="6">
        <v>-6.9800000000000001E-2</v>
      </c>
      <c r="FU41" s="7">
        <f t="shared" si="349"/>
        <v>1565564.3985173614</v>
      </c>
      <c r="FV41" s="12">
        <f t="shared" si="96"/>
        <v>979013.6399755897</v>
      </c>
      <c r="FW41" s="12">
        <f t="shared" si="350"/>
        <v>517120.02521787561</v>
      </c>
      <c r="FY41" s="5">
        <f t="shared" si="351"/>
        <v>13</v>
      </c>
      <c r="FZ41" s="6">
        <v>-6.9800000000000001E-2</v>
      </c>
      <c r="GA41" s="7">
        <f t="shared" si="352"/>
        <v>1344755.5390116484</v>
      </c>
      <c r="GB41" s="12">
        <f t="shared" si="100"/>
        <v>810199.58097192564</v>
      </c>
      <c r="GC41" s="12">
        <f t="shared" si="353"/>
        <v>432106.44318502699</v>
      </c>
      <c r="GE41" s="5">
        <f t="shared" si="354"/>
        <v>12</v>
      </c>
      <c r="GF41" s="6">
        <v>-6.9800000000000001E-2</v>
      </c>
      <c r="GG41" s="7">
        <f t="shared" si="355"/>
        <v>1196401.7250993312</v>
      </c>
      <c r="GH41" s="12">
        <f t="shared" si="104"/>
        <v>719087.88758959062</v>
      </c>
      <c r="GI41" s="12">
        <f t="shared" si="356"/>
        <v>390888.80043331598</v>
      </c>
      <c r="GK41" s="5">
        <f t="shared" si="357"/>
        <v>11</v>
      </c>
      <c r="GL41" s="6">
        <v>-6.9800000000000001E-2</v>
      </c>
      <c r="GM41" s="7">
        <f t="shared" si="358"/>
        <v>1328892.2860150295</v>
      </c>
      <c r="GN41" s="12">
        <f t="shared" si="108"/>
        <v>916047.08860787458</v>
      </c>
      <c r="GO41" s="12">
        <f t="shared" si="359"/>
        <v>515178.61906323204</v>
      </c>
      <c r="GQ41" s="5">
        <f t="shared" si="360"/>
        <v>10</v>
      </c>
      <c r="GR41" s="6">
        <v>-6.9800000000000001E-2</v>
      </c>
      <c r="GS41" s="7">
        <f t="shared" si="111"/>
        <v>1073418.6478312032</v>
      </c>
      <c r="GT41" s="12">
        <f t="shared" si="112"/>
        <v>716680.21920882561</v>
      </c>
      <c r="GU41" s="12">
        <f t="shared" si="113"/>
        <v>417757.18760719581</v>
      </c>
      <c r="GW41" s="5">
        <f t="shared" si="114"/>
        <v>9</v>
      </c>
      <c r="GX41" s="6">
        <v>-6.9800000000000001E-2</v>
      </c>
      <c r="GY41" s="7">
        <f t="shared" si="115"/>
        <v>968701.96537424694</v>
      </c>
      <c r="GZ41" s="12">
        <f t="shared" si="116"/>
        <v>662583.07944303763</v>
      </c>
      <c r="HA41" s="12">
        <f t="shared" si="117"/>
        <v>403212.9509089255</v>
      </c>
      <c r="HC41" s="5">
        <f t="shared" si="118"/>
        <v>8</v>
      </c>
      <c r="HD41" s="6">
        <v>-6.9800000000000001E-2</v>
      </c>
      <c r="HE41" s="7">
        <f t="shared" si="119"/>
        <v>1055690.8951332248</v>
      </c>
      <c r="HF41" s="12">
        <f t="shared" si="120"/>
        <v>807009.49960852228</v>
      </c>
      <c r="HG41" s="12">
        <f t="shared" si="121"/>
        <v>521452.29205473739</v>
      </c>
      <c r="HI41" s="5">
        <f t="shared" si="122"/>
        <v>7</v>
      </c>
      <c r="HJ41" s="6">
        <v>-6.9800000000000001E-2</v>
      </c>
      <c r="HK41" s="7">
        <f t="shared" si="123"/>
        <v>1019400.246362712</v>
      </c>
      <c r="HL41" s="12">
        <f t="shared" si="124"/>
        <v>832521.11823699402</v>
      </c>
      <c r="HM41" s="12">
        <f t="shared" si="125"/>
        <v>566398.98300568131</v>
      </c>
      <c r="HO41" s="5">
        <f t="shared" si="126"/>
        <v>6</v>
      </c>
      <c r="HP41" s="6">
        <v>-6.9800000000000001E-2</v>
      </c>
      <c r="HQ41" s="7">
        <f t="shared" si="127"/>
        <v>892488.3963953004</v>
      </c>
      <c r="HR41" s="12">
        <f t="shared" si="128"/>
        <v>751938.97386292997</v>
      </c>
      <c r="HS41" s="12">
        <f t="shared" si="129"/>
        <v>528285.33035498159</v>
      </c>
      <c r="HU41" s="5">
        <f t="shared" si="130"/>
        <v>5</v>
      </c>
      <c r="HV41" s="6">
        <v>-6.9800000000000001E-2</v>
      </c>
      <c r="HW41" s="7">
        <f t="shared" si="131"/>
        <v>751505.89120520419</v>
      </c>
      <c r="HX41" s="12">
        <f t="shared" si="132"/>
        <v>649606.58991736535</v>
      </c>
      <c r="HY41" s="12">
        <f t="shared" si="133"/>
        <v>473046.85009367124</v>
      </c>
      <c r="IA41" s="5">
        <f t="shared" si="134"/>
        <v>4</v>
      </c>
      <c r="IB41" s="6">
        <v>-6.9800000000000001E-2</v>
      </c>
      <c r="IC41" s="7">
        <f t="shared" si="135"/>
        <v>877005.35792415007</v>
      </c>
      <c r="ID41" s="12">
        <f t="shared" si="136"/>
        <v>819463.35605224187</v>
      </c>
      <c r="IE41" s="12">
        <f t="shared" si="137"/>
        <v>652769.10071853804</v>
      </c>
      <c r="IG41" s="5">
        <f t="shared" si="138"/>
        <v>3</v>
      </c>
      <c r="IH41" s="6">
        <v>-6.9800000000000001E-2</v>
      </c>
      <c r="II41" s="7">
        <f t="shared" si="139"/>
        <v>1183542.99315</v>
      </c>
      <c r="IJ41" s="12">
        <f t="shared" si="140"/>
        <v>1147601.628412073</v>
      </c>
      <c r="IK41" s="12">
        <f t="shared" si="141"/>
        <v>1022052.0485516069</v>
      </c>
      <c r="IM41" s="5">
        <f t="shared" si="142"/>
        <v>2</v>
      </c>
      <c r="IN41" s="6">
        <v>-6.9800000000000001E-2</v>
      </c>
      <c r="IO41" s="7">
        <f t="shared" si="143"/>
        <v>863899.995</v>
      </c>
      <c r="IP41" s="12">
        <f>(IP42)*(1+IN41)-(((VLOOKUP((IM$91+IM42),$A$138:$E$227,5,FALSE))/(VLOOKUP(IM$91,$A$138:$E$227,5,FALSE)))*(IF(IM41&lt;=$D$125,$B$125,$C$125)))</f>
        <v>842094.05399280577</v>
      </c>
      <c r="IQ41" s="12">
        <f t="shared" si="145"/>
        <v>800349.22054700856</v>
      </c>
      <c r="IS41" s="5">
        <f t="shared" si="146"/>
        <v>1</v>
      </c>
      <c r="IT41" s="6">
        <v>-6.9800000000000001E-2</v>
      </c>
      <c r="IU41" s="7">
        <f>(IU42+$B$124)*(1+IT41)</f>
        <v>697650</v>
      </c>
      <c r="IV41" s="12">
        <f>($B$124)*(1+IT41)-$B$125</f>
        <v>686650</v>
      </c>
      <c r="IW41" s="12">
        <f>IV41</f>
        <v>686650</v>
      </c>
      <c r="IY41" s="5"/>
      <c r="IZ41" s="6"/>
      <c r="JA41" s="7"/>
      <c r="JE41" s="5"/>
      <c r="JF41" s="6"/>
      <c r="JG41" s="7"/>
      <c r="JK41" s="5"/>
      <c r="JL41" s="6"/>
      <c r="JM41" s="7"/>
      <c r="JQ41" s="5"/>
      <c r="JR41" s="6"/>
      <c r="JS41" s="7"/>
      <c r="JW41" s="5"/>
      <c r="JX41" s="6"/>
      <c r="JY41" s="7"/>
      <c r="KC41" s="5"/>
      <c r="KD41" s="6"/>
      <c r="KE41" s="7"/>
      <c r="KI41" s="5"/>
      <c r="KJ41" s="6"/>
      <c r="KK41" s="7"/>
      <c r="KO41" s="5"/>
      <c r="KP41" s="6"/>
      <c r="KQ41" s="7"/>
      <c r="KU41" s="5"/>
      <c r="KV41" s="6"/>
      <c r="KW41" s="7"/>
      <c r="LA41" s="5"/>
      <c r="LB41" s="6"/>
      <c r="LC41" s="7"/>
      <c r="LG41" s="5"/>
      <c r="LH41" s="6"/>
      <c r="LI41" s="7"/>
      <c r="LM41" s="5"/>
      <c r="LN41" s="6"/>
      <c r="LO41" s="7"/>
      <c r="LS41" s="5"/>
      <c r="LT41" s="6"/>
      <c r="LU41" s="7"/>
      <c r="LY41" s="5"/>
      <c r="LZ41" s="6"/>
      <c r="MA41" s="7"/>
      <c r="ME41" s="5"/>
      <c r="MF41" s="6"/>
      <c r="MG41" s="7"/>
      <c r="MK41" s="5"/>
      <c r="ML41" s="6"/>
      <c r="MM41" s="7"/>
      <c r="MQ41" s="5"/>
      <c r="MR41" s="6"/>
      <c r="MS41" s="7"/>
      <c r="MW41" s="5"/>
      <c r="MX41" s="6"/>
      <c r="MY41" s="7"/>
      <c r="NC41" s="5"/>
      <c r="ND41" s="6"/>
      <c r="NE41" s="7"/>
      <c r="NI41" s="5"/>
      <c r="NJ41" s="6"/>
      <c r="NK41" s="7"/>
      <c r="NO41" s="5"/>
      <c r="NP41" s="6"/>
      <c r="NQ41" s="7"/>
      <c r="NU41" s="5"/>
      <c r="NV41" s="6"/>
      <c r="NW41" s="7"/>
      <c r="OA41" s="5"/>
      <c r="OB41" s="6"/>
      <c r="OC41" s="7"/>
      <c r="OG41" s="5"/>
      <c r="OH41" s="6"/>
      <c r="OI41" s="7"/>
      <c r="OM41" s="5"/>
      <c r="ON41" s="6"/>
      <c r="OO41" s="7"/>
      <c r="OS41" s="5"/>
      <c r="OT41" s="6"/>
      <c r="OU41" s="7"/>
      <c r="OY41" s="5"/>
      <c r="OZ41" s="6"/>
      <c r="PA41" s="7"/>
      <c r="PE41" s="5"/>
      <c r="PF41" s="6"/>
      <c r="PG41" s="7"/>
      <c r="PK41" s="5"/>
      <c r="PL41" s="6"/>
      <c r="PM41" s="7"/>
      <c r="PQ41" s="5"/>
      <c r="PR41" s="6"/>
      <c r="PS41" s="7"/>
      <c r="PW41" s="5"/>
      <c r="PX41" s="6"/>
      <c r="PY41" s="7"/>
      <c r="QC41" s="5"/>
      <c r="QD41" s="6"/>
      <c r="QE41" s="7"/>
      <c r="QI41" s="5"/>
      <c r="QJ41" s="6"/>
      <c r="QK41" s="7"/>
      <c r="QO41" s="5"/>
      <c r="QP41" s="6"/>
      <c r="QQ41" s="7"/>
    </row>
    <row r="42" spans="3:459">
      <c r="C42">
        <v>49</v>
      </c>
      <c r="D42" s="6">
        <v>0.23830000000000001</v>
      </c>
      <c r="E42" s="12">
        <f t="shared" si="286"/>
        <v>10233682.676231304</v>
      </c>
      <c r="F42" s="12">
        <f t="shared" si="287"/>
        <v>3184221.4082518267</v>
      </c>
      <c r="G42">
        <v>48</v>
      </c>
      <c r="H42" s="6">
        <v>0.23830000000000001</v>
      </c>
      <c r="I42" s="12">
        <f t="shared" si="1"/>
        <v>190932.62330475228</v>
      </c>
      <c r="J42" s="12">
        <f t="shared" si="288"/>
        <v>58722.083786173818</v>
      </c>
      <c r="K42">
        <v>47</v>
      </c>
      <c r="L42" s="6">
        <v>0.23830000000000001</v>
      </c>
      <c r="M42" s="12">
        <f t="shared" si="3"/>
        <v>4007059.7053615521</v>
      </c>
      <c r="N42" s="12">
        <f t="shared" si="289"/>
        <v>1232387.067656161</v>
      </c>
      <c r="O42">
        <v>46</v>
      </c>
      <c r="P42" s="6">
        <v>0.23830000000000001</v>
      </c>
      <c r="Q42" s="12">
        <f t="shared" si="5"/>
        <v>13584922.160424432</v>
      </c>
      <c r="R42" s="12">
        <f t="shared" si="290"/>
        <v>3884896.8048695768</v>
      </c>
      <c r="S42">
        <v>45</v>
      </c>
      <c r="T42" s="6">
        <v>0.23830000000000001</v>
      </c>
      <c r="U42" s="12">
        <f t="shared" si="7"/>
        <v>43126369.94761166</v>
      </c>
      <c r="V42" s="12">
        <f t="shared" si="291"/>
        <v>11091854.14120228</v>
      </c>
      <c r="W42">
        <v>44</v>
      </c>
      <c r="X42" s="6">
        <v>0.23830000000000001</v>
      </c>
      <c r="Y42" s="12">
        <f t="shared" si="9"/>
        <v>48790174.774747662</v>
      </c>
      <c r="Z42" s="12">
        <f t="shared" si="292"/>
        <v>11320022.564644691</v>
      </c>
      <c r="AA42">
        <v>43</v>
      </c>
      <c r="AB42" s="6">
        <v>0.23830000000000001</v>
      </c>
      <c r="AC42" s="12">
        <f t="shared" si="11"/>
        <v>25939846.481431074</v>
      </c>
      <c r="AD42" s="12">
        <f t="shared" si="293"/>
        <v>6158380.8193325568</v>
      </c>
      <c r="AE42">
        <v>42</v>
      </c>
      <c r="AF42" s="6">
        <v>0.23830000000000001</v>
      </c>
      <c r="AG42" s="12">
        <f t="shared" si="13"/>
        <v>28841910.863691397</v>
      </c>
      <c r="AH42" s="12">
        <f t="shared" si="294"/>
        <v>7054855.894715881</v>
      </c>
      <c r="AI42">
        <v>41</v>
      </c>
      <c r="AJ42" s="6">
        <v>0.23830000000000001</v>
      </c>
      <c r="AK42" s="12">
        <f t="shared" si="15"/>
        <v>14175786.485128941</v>
      </c>
      <c r="AL42" s="12">
        <f t="shared" si="295"/>
        <v>3518450.6024240898</v>
      </c>
      <c r="AM42">
        <v>40</v>
      </c>
      <c r="AN42" s="6">
        <v>0.23830000000000001</v>
      </c>
      <c r="AO42" s="12">
        <f t="shared" si="17"/>
        <v>7440162.0072397254</v>
      </c>
      <c r="AP42" s="12">
        <f t="shared" si="296"/>
        <v>1886803.674497844</v>
      </c>
      <c r="AQ42">
        <v>39</v>
      </c>
      <c r="AR42" s="6">
        <v>0.23830000000000001</v>
      </c>
      <c r="AS42" s="12">
        <f t="shared" si="19"/>
        <v>23665232.882971838</v>
      </c>
      <c r="AT42" s="12">
        <f t="shared" si="297"/>
        <v>6043998.32622662</v>
      </c>
      <c r="AU42">
        <v>38</v>
      </c>
      <c r="AV42" s="6">
        <v>0.23830000000000001</v>
      </c>
      <c r="AW42" s="12">
        <f t="shared" si="21"/>
        <v>15600489.896066003</v>
      </c>
      <c r="AX42" s="12">
        <f t="shared" si="298"/>
        <v>3928180.9090813673</v>
      </c>
      <c r="AY42">
        <v>37</v>
      </c>
      <c r="AZ42" s="6">
        <v>0.23830000000000001</v>
      </c>
      <c r="BA42" s="12">
        <f t="shared" si="23"/>
        <v>17158746.718960498</v>
      </c>
      <c r="BB42" s="12">
        <f t="shared" si="299"/>
        <v>4289686.6797401244</v>
      </c>
      <c r="BC42">
        <v>36</v>
      </c>
      <c r="BD42" s="6">
        <v>0.23830000000000001</v>
      </c>
      <c r="BE42" s="12">
        <f t="shared" si="25"/>
        <v>22434195.275854055</v>
      </c>
      <c r="BF42" s="12">
        <f t="shared" si="300"/>
        <v>5689247.3631212618</v>
      </c>
      <c r="BG42">
        <v>35</v>
      </c>
      <c r="BH42" s="6">
        <v>0.23830000000000001</v>
      </c>
      <c r="BI42" s="12">
        <f t="shared" si="27"/>
        <v>30075117.727969151</v>
      </c>
      <c r="BJ42" s="12">
        <f t="shared" si="301"/>
        <v>8492434.3224661089</v>
      </c>
      <c r="BK42">
        <v>34</v>
      </c>
      <c r="BL42" s="6">
        <v>0.23830000000000001</v>
      </c>
      <c r="BM42" s="12">
        <f t="shared" si="29"/>
        <v>25226344.016174514</v>
      </c>
      <c r="BN42" s="12">
        <f t="shared" si="302"/>
        <v>7667719.6739811003</v>
      </c>
      <c r="BO42">
        <v>33</v>
      </c>
      <c r="BP42" s="6">
        <v>0.23830000000000001</v>
      </c>
      <c r="BQ42" s="12">
        <f t="shared" si="31"/>
        <v>19531827.584054299</v>
      </c>
      <c r="BR42" s="12">
        <f t="shared" si="303"/>
        <v>6112478.4165925309</v>
      </c>
      <c r="BS42">
        <v>32</v>
      </c>
      <c r="BT42" s="6">
        <v>0.23830000000000001</v>
      </c>
      <c r="BU42" s="12">
        <f t="shared" si="33"/>
        <v>16202713.789577659</v>
      </c>
      <c r="BV42" s="12">
        <f t="shared" si="304"/>
        <v>5187199.7383899698</v>
      </c>
      <c r="BW42">
        <v>31</v>
      </c>
      <c r="BX42" s="6">
        <v>0.23830000000000001</v>
      </c>
      <c r="BY42" s="12">
        <f t="shared" si="35"/>
        <v>10966360.186951468</v>
      </c>
      <c r="BZ42" s="12">
        <f t="shared" si="305"/>
        <v>3589707.830980516</v>
      </c>
      <c r="CA42">
        <v>30</v>
      </c>
      <c r="CB42" s="6">
        <v>0.23830000000000001</v>
      </c>
      <c r="CC42" s="12">
        <f t="shared" si="37"/>
        <v>13999899.818790145</v>
      </c>
      <c r="CD42" s="12">
        <f t="shared" si="306"/>
        <v>5413630.325611297</v>
      </c>
      <c r="CE42">
        <v>29</v>
      </c>
      <c r="CF42" s="6">
        <v>0.23830000000000001</v>
      </c>
      <c r="CG42" s="12">
        <f t="shared" si="39"/>
        <v>13981225.054334758</v>
      </c>
      <c r="CH42" s="12">
        <f t="shared" si="307"/>
        <v>5959622.9098513257</v>
      </c>
      <c r="CI42">
        <v>28</v>
      </c>
      <c r="CJ42" s="6">
        <v>0.23830000000000001</v>
      </c>
      <c r="CK42" s="12">
        <f t="shared" si="284"/>
        <v>13522939.074017029</v>
      </c>
      <c r="CL42" s="12">
        <f t="shared" si="308"/>
        <v>5837239.8880649041</v>
      </c>
      <c r="CM42" s="5">
        <v>27</v>
      </c>
      <c r="CN42" s="6">
        <v>0.23830000000000001</v>
      </c>
      <c r="CO42" s="7">
        <f t="shared" si="309"/>
        <v>14152558.618923895</v>
      </c>
      <c r="CP42" s="12">
        <f t="shared" si="42"/>
        <v>11291415.976183685</v>
      </c>
      <c r="CQ42" s="12">
        <f t="shared" si="310"/>
        <v>4772450.9971279958</v>
      </c>
      <c r="CR42" s="9"/>
      <c r="CS42" s="5">
        <v>26</v>
      </c>
      <c r="CT42" s="6">
        <v>0.23830000000000001</v>
      </c>
      <c r="CU42" s="7">
        <f t="shared" si="311"/>
        <v>10819171.790324816</v>
      </c>
      <c r="CV42" s="12">
        <f t="shared" si="45"/>
        <v>8450663.7634837553</v>
      </c>
      <c r="CW42" s="12">
        <f t="shared" si="312"/>
        <v>3860555.0286418591</v>
      </c>
      <c r="CY42" s="5">
        <v>25</v>
      </c>
      <c r="CZ42" s="6">
        <v>0.23830000000000001</v>
      </c>
      <c r="DA42" s="7">
        <f t="shared" si="313"/>
        <v>8747713.2845446412</v>
      </c>
      <c r="DB42" s="12">
        <f t="shared" si="48"/>
        <v>6695057.8517117649</v>
      </c>
      <c r="DC42" s="12">
        <f t="shared" si="314"/>
        <v>3190989.8034237726</v>
      </c>
      <c r="DE42" s="5">
        <f t="shared" si="315"/>
        <v>24</v>
      </c>
      <c r="DF42" s="6">
        <v>0.23830000000000001</v>
      </c>
      <c r="DG42" s="7">
        <f t="shared" si="316"/>
        <v>7403904.5996992327</v>
      </c>
      <c r="DH42" s="12">
        <f t="shared" si="52"/>
        <v>5555160.5313032176</v>
      </c>
      <c r="DI42" s="12">
        <f t="shared" si="317"/>
        <v>2657684.7146162875</v>
      </c>
      <c r="DK42" s="5">
        <f t="shared" si="318"/>
        <v>23</v>
      </c>
      <c r="DL42" s="6">
        <v>0.23830000000000001</v>
      </c>
      <c r="DM42" s="7">
        <f t="shared" si="319"/>
        <v>7494589.1281498475</v>
      </c>
      <c r="DN42" s="12">
        <f t="shared" si="56"/>
        <v>5875256.7683183616</v>
      </c>
      <c r="DO42" s="12">
        <f t="shared" si="320"/>
        <v>2842525.3069741712</v>
      </c>
      <c r="DQ42" s="5">
        <f t="shared" si="321"/>
        <v>22</v>
      </c>
      <c r="DR42" s="6">
        <v>0.23830000000000001</v>
      </c>
      <c r="DS42" s="7">
        <f t="shared" si="322"/>
        <v>4912551.8669047244</v>
      </c>
      <c r="DT42" s="12">
        <f t="shared" si="60"/>
        <v>3426392.8709688596</v>
      </c>
      <c r="DU42" s="12">
        <f t="shared" si="323"/>
        <v>1645408.0873177797</v>
      </c>
      <c r="DW42" s="5">
        <f t="shared" si="324"/>
        <v>21</v>
      </c>
      <c r="DX42" s="6">
        <v>0.23830000000000001</v>
      </c>
      <c r="DY42" s="7">
        <f t="shared" si="325"/>
        <v>3704790.2465344821</v>
      </c>
      <c r="DZ42" s="12">
        <f t="shared" si="64"/>
        <v>2343860.1227862141</v>
      </c>
      <c r="EA42" s="12">
        <f t="shared" si="326"/>
        <v>1129774.3037890384</v>
      </c>
      <c r="EC42" s="5">
        <f t="shared" si="327"/>
        <v>20</v>
      </c>
      <c r="ED42" s="6">
        <v>0.23830000000000001</v>
      </c>
      <c r="EE42" s="7">
        <f t="shared" si="328"/>
        <v>3448241.1080924068</v>
      </c>
      <c r="EF42" s="12">
        <f t="shared" si="68"/>
        <v>2239956.4025806063</v>
      </c>
      <c r="EG42" s="12">
        <f t="shared" si="329"/>
        <v>1111920.8041587183</v>
      </c>
      <c r="EI42" s="5">
        <f t="shared" si="330"/>
        <v>19</v>
      </c>
      <c r="EJ42" s="6">
        <v>0.23830000000000001</v>
      </c>
      <c r="EK42" s="7">
        <f t="shared" si="331"/>
        <v>3448241.1080924068</v>
      </c>
      <c r="EL42" s="12">
        <f t="shared" si="72"/>
        <v>2789204.4129358227</v>
      </c>
      <c r="EM42" s="12">
        <f t="shared" si="332"/>
        <v>1434734.6440641102</v>
      </c>
      <c r="EO42" s="5">
        <f t="shared" si="333"/>
        <v>18</v>
      </c>
      <c r="EP42" s="6">
        <v>0.23830000000000001</v>
      </c>
      <c r="EQ42" s="7">
        <f t="shared" si="334"/>
        <v>3851062.2158726915</v>
      </c>
      <c r="ER42" s="12">
        <f t="shared" si="76"/>
        <v>1725185.5793870997</v>
      </c>
      <c r="ES42" s="12">
        <f t="shared" si="335"/>
        <v>899827.01083140087</v>
      </c>
      <c r="EU42" s="5">
        <f t="shared" si="336"/>
        <v>17</v>
      </c>
      <c r="EV42" s="6">
        <v>0.23830000000000001</v>
      </c>
      <c r="EW42" s="7">
        <f t="shared" si="337"/>
        <v>2391182.415368841</v>
      </c>
      <c r="EX42" s="12">
        <f t="shared" si="80"/>
        <v>1525530.0487678584</v>
      </c>
      <c r="EY42" s="12">
        <f t="shared" si="338"/>
        <v>803921.41059169522</v>
      </c>
      <c r="FA42" s="5">
        <f t="shared" si="339"/>
        <v>16</v>
      </c>
      <c r="FB42" s="6">
        <v>0.23830000000000001</v>
      </c>
      <c r="FC42" s="7">
        <f t="shared" si="340"/>
        <v>2383079.9435607349</v>
      </c>
      <c r="FD42" s="12">
        <f t="shared" si="84"/>
        <v>1604292.6747097466</v>
      </c>
      <c r="FE42" s="12">
        <f t="shared" si="341"/>
        <v>859854.70694874914</v>
      </c>
      <c r="FG42" s="5">
        <f t="shared" si="342"/>
        <v>15</v>
      </c>
      <c r="FH42" s="6">
        <v>0.23830000000000001</v>
      </c>
      <c r="FI42" s="7">
        <f t="shared" si="343"/>
        <v>1881775.0659828917</v>
      </c>
      <c r="FJ42" s="12">
        <f t="shared" si="88"/>
        <v>1169481.5573937423</v>
      </c>
      <c r="FK42" s="12">
        <f t="shared" si="344"/>
        <v>631015.22880957311</v>
      </c>
      <c r="FM42" s="5">
        <f t="shared" si="345"/>
        <v>14</v>
      </c>
      <c r="FN42" s="6">
        <v>0.23830000000000001</v>
      </c>
      <c r="FO42" s="7">
        <f t="shared" si="346"/>
        <v>2063576.1223630789</v>
      </c>
      <c r="FP42" s="12">
        <f t="shared" si="92"/>
        <v>1428380.5899540402</v>
      </c>
      <c r="FQ42" s="12">
        <f t="shared" si="347"/>
        <v>780985.07076623768</v>
      </c>
      <c r="FS42" s="5">
        <f t="shared" si="348"/>
        <v>13</v>
      </c>
      <c r="FT42" s="6">
        <v>0.23830000000000001</v>
      </c>
      <c r="FU42" s="7">
        <f t="shared" si="349"/>
        <v>1683040.6348283824</v>
      </c>
      <c r="FV42" s="12">
        <f t="shared" si="96"/>
        <v>1113534.4619226446</v>
      </c>
      <c r="FW42" s="12">
        <f t="shared" si="350"/>
        <v>618852.7854929805</v>
      </c>
      <c r="FY42" s="5">
        <f t="shared" si="351"/>
        <v>12</v>
      </c>
      <c r="FZ42" s="6">
        <v>0.23830000000000001</v>
      </c>
      <c r="GA42" s="7">
        <f t="shared" si="352"/>
        <v>1445662.8026356143</v>
      </c>
      <c r="GB42" s="12">
        <f t="shared" si="100"/>
        <v>931465.90085134981</v>
      </c>
      <c r="GC42" s="12">
        <f t="shared" si="353"/>
        <v>522693.09544176457</v>
      </c>
      <c r="GE42" s="5">
        <f t="shared" si="354"/>
        <v>11</v>
      </c>
      <c r="GF42" s="6">
        <v>0.23830000000000001</v>
      </c>
      <c r="GG42" s="7">
        <f t="shared" si="355"/>
        <v>1286176.8706722546</v>
      </c>
      <c r="GH42" s="12">
        <f t="shared" si="104"/>
        <v>832376.44252297748</v>
      </c>
      <c r="GI42" s="12">
        <f t="shared" si="356"/>
        <v>476071.41856530006</v>
      </c>
      <c r="GK42" s="5">
        <f t="shared" si="357"/>
        <v>10</v>
      </c>
      <c r="GL42" s="6">
        <v>0.23830000000000001</v>
      </c>
      <c r="GM42" s="7">
        <f t="shared" si="358"/>
        <v>1428609.2087884643</v>
      </c>
      <c r="GN42" s="12">
        <f t="shared" si="108"/>
        <v>1042131.3197736695</v>
      </c>
      <c r="GO42" s="12">
        <f t="shared" si="359"/>
        <v>616656.84209628997</v>
      </c>
      <c r="GQ42" s="5">
        <f t="shared" si="360"/>
        <v>9</v>
      </c>
      <c r="GR42" s="6">
        <v>0.23830000000000001</v>
      </c>
      <c r="GS42" s="7">
        <f t="shared" si="111"/>
        <v>1153965.4352087758</v>
      </c>
      <c r="GT42" s="12">
        <f t="shared" si="112"/>
        <v>825786.38450725609</v>
      </c>
      <c r="GU42" s="12">
        <f t="shared" si="113"/>
        <v>506462.51280031353</v>
      </c>
      <c r="GW42" s="5">
        <f t="shared" si="114"/>
        <v>8</v>
      </c>
      <c r="GX42" s="6">
        <v>0.23830000000000001</v>
      </c>
      <c r="GY42" s="7">
        <f t="shared" si="115"/>
        <v>1041391.0614644667</v>
      </c>
      <c r="GZ42" s="12">
        <f t="shared" si="116"/>
        <v>765298.68012473278</v>
      </c>
      <c r="HA42" s="12">
        <f t="shared" si="117"/>
        <v>490011.38511583611</v>
      </c>
      <c r="HC42" s="5">
        <f t="shared" si="118"/>
        <v>7</v>
      </c>
      <c r="HD42" s="6">
        <v>0.23830000000000001</v>
      </c>
      <c r="HE42" s="7">
        <f t="shared" si="119"/>
        <v>1134907.4340284076</v>
      </c>
      <c r="HF42" s="12">
        <f t="shared" si="120"/>
        <v>917478.03809620917</v>
      </c>
      <c r="HG42" s="12">
        <f t="shared" si="121"/>
        <v>623753.05467691913</v>
      </c>
      <c r="HI42" s="5">
        <f t="shared" si="122"/>
        <v>6</v>
      </c>
      <c r="HJ42" s="6">
        <v>0.23830000000000001</v>
      </c>
      <c r="HK42" s="7">
        <f t="shared" si="123"/>
        <v>1095893.6211166545</v>
      </c>
      <c r="HL42" s="12">
        <f t="shared" si="124"/>
        <v>942395.82414956857</v>
      </c>
      <c r="HM42" s="12">
        <f t="shared" si="125"/>
        <v>674592.69426533859</v>
      </c>
      <c r="HO42" s="5">
        <f t="shared" si="126"/>
        <v>5</v>
      </c>
      <c r="HP42" s="6">
        <v>0.23830000000000001</v>
      </c>
      <c r="HQ42" s="7">
        <f t="shared" si="127"/>
        <v>959458.60717619909</v>
      </c>
      <c r="HR42" s="12">
        <f t="shared" si="128"/>
        <v>854267.58093951549</v>
      </c>
      <c r="HS42" s="12">
        <f t="shared" si="129"/>
        <v>631481.97080241155</v>
      </c>
      <c r="HU42" s="5">
        <f t="shared" si="130"/>
        <v>4</v>
      </c>
      <c r="HV42" s="6">
        <v>0.23830000000000001</v>
      </c>
      <c r="HW42" s="7">
        <f t="shared" si="131"/>
        <v>807897.10944442509</v>
      </c>
      <c r="HX42" s="12">
        <f t="shared" si="132"/>
        <v>742640.04839384742</v>
      </c>
      <c r="HY42" s="12">
        <f t="shared" si="133"/>
        <v>569001.18815787591</v>
      </c>
      <c r="IA42" s="5">
        <f t="shared" si="134"/>
        <v>3</v>
      </c>
      <c r="IB42" s="6">
        <v>0.23830000000000001</v>
      </c>
      <c r="IC42" s="7">
        <f t="shared" si="135"/>
        <v>942813.75825000007</v>
      </c>
      <c r="ID42" s="12">
        <f t="shared" si="136"/>
        <v>895799.1495675965</v>
      </c>
      <c r="IE42" s="12">
        <f t="shared" si="137"/>
        <v>750795.69010521576</v>
      </c>
      <c r="IG42" s="5">
        <f t="shared" si="138"/>
        <v>2</v>
      </c>
      <c r="IH42" s="6">
        <v>0.23830000000000001</v>
      </c>
      <c r="II42" s="7">
        <f t="shared" si="139"/>
        <v>1272353.25</v>
      </c>
      <c r="IJ42" s="12">
        <f>(IJ43)*(1+IH42)-(((VLOOKUP((IG$91+IG43),$A$138:$E$227,5,FALSE))/(VLOOKUP(IG$91,$A$138:$E$227,5,FALSE)))*(IF(IG42&lt;=$D$125,$B$125,$C$125)))</f>
        <v>1246992.9864683303</v>
      </c>
      <c r="IK42" s="12">
        <f t="shared" si="141"/>
        <v>1168495.226528777</v>
      </c>
      <c r="IM42" s="5">
        <f t="shared" si="142"/>
        <v>1</v>
      </c>
      <c r="IN42" s="6">
        <v>0.23830000000000001</v>
      </c>
      <c r="IO42" s="7">
        <f>(IO43+$B$124)*(1+IN42)</f>
        <v>928725</v>
      </c>
      <c r="IP42" s="12">
        <f>($B$124)*(1+IN42)-$B$125</f>
        <v>917725</v>
      </c>
      <c r="IQ42" s="12">
        <f>IP42</f>
        <v>917725</v>
      </c>
      <c r="IS42" s="5"/>
      <c r="IT42" s="6"/>
      <c r="IU42" s="7"/>
      <c r="IY42" s="5"/>
      <c r="IZ42" s="6"/>
      <c r="JA42" s="7"/>
      <c r="JE42" s="5"/>
      <c r="JF42" s="6"/>
      <c r="JG42" s="7"/>
      <c r="JK42" s="5"/>
      <c r="JL42" s="6"/>
      <c r="JM42" s="7"/>
      <c r="JQ42" s="5"/>
      <c r="JR42" s="6"/>
      <c r="JS42" s="7"/>
      <c r="JW42" s="5"/>
      <c r="JX42" s="6"/>
      <c r="JY42" s="7"/>
      <c r="KC42" s="5"/>
      <c r="KD42" s="6"/>
      <c r="KE42" s="7"/>
      <c r="KI42" s="5"/>
      <c r="KJ42" s="6"/>
      <c r="KK42" s="7"/>
      <c r="KO42" s="5"/>
      <c r="KP42" s="6"/>
      <c r="KQ42" s="7"/>
      <c r="KU42" s="5"/>
      <c r="KV42" s="6"/>
      <c r="KW42" s="7"/>
      <c r="LA42" s="5"/>
      <c r="LB42" s="6"/>
      <c r="LC42" s="7"/>
      <c r="LG42" s="5"/>
      <c r="LH42" s="6"/>
      <c r="LI42" s="7"/>
      <c r="LM42" s="5"/>
      <c r="LN42" s="6"/>
      <c r="LO42" s="7"/>
      <c r="LS42" s="5"/>
      <c r="LT42" s="6"/>
      <c r="LU42" s="7"/>
      <c r="LY42" s="5"/>
      <c r="LZ42" s="6"/>
      <c r="MA42" s="7"/>
      <c r="ME42" s="5"/>
      <c r="MF42" s="6"/>
      <c r="MG42" s="7"/>
      <c r="MK42" s="5"/>
      <c r="ML42" s="6"/>
      <c r="MM42" s="7"/>
      <c r="MQ42" s="5"/>
      <c r="MR42" s="6"/>
      <c r="MS42" s="7"/>
      <c r="MW42" s="5"/>
      <c r="MX42" s="6"/>
      <c r="MY42" s="7"/>
      <c r="NC42" s="5"/>
      <c r="ND42" s="6"/>
      <c r="NE42" s="7"/>
      <c r="NI42" s="5"/>
      <c r="NJ42" s="6"/>
      <c r="NK42" s="7"/>
      <c r="NO42" s="5"/>
      <c r="NP42" s="6"/>
      <c r="NQ42" s="7"/>
      <c r="NU42" s="5"/>
      <c r="NV42" s="6"/>
      <c r="NW42" s="7"/>
      <c r="OA42" s="5"/>
      <c r="OB42" s="6"/>
      <c r="OC42" s="7"/>
      <c r="OG42" s="5"/>
      <c r="OH42" s="6"/>
      <c r="OI42" s="7"/>
      <c r="OM42" s="5"/>
      <c r="ON42" s="6"/>
      <c r="OO42" s="7"/>
      <c r="OS42" s="5"/>
      <c r="OT42" s="6"/>
      <c r="OU42" s="7"/>
      <c r="OY42" s="5"/>
      <c r="OZ42" s="6"/>
      <c r="PA42" s="7"/>
      <c r="PE42" s="5"/>
      <c r="PF42" s="6"/>
      <c r="PG42" s="7"/>
      <c r="PK42" s="5"/>
      <c r="PL42" s="6"/>
      <c r="PM42" s="7"/>
      <c r="PQ42" s="5"/>
      <c r="PR42" s="6"/>
      <c r="PS42" s="7"/>
      <c r="PW42" s="5"/>
      <c r="PX42" s="6"/>
      <c r="PY42" s="7"/>
      <c r="QC42" s="5"/>
      <c r="QD42" s="6"/>
      <c r="QE42" s="7"/>
      <c r="QI42" s="5"/>
      <c r="QJ42" s="6"/>
      <c r="QK42" s="7"/>
      <c r="QO42" s="5"/>
      <c r="QP42" s="6"/>
      <c r="QQ42" s="7"/>
    </row>
    <row r="43" spans="3:459">
      <c r="C43">
        <v>48</v>
      </c>
      <c r="D43" s="6">
        <v>0.37</v>
      </c>
      <c r="E43" s="12">
        <f t="shared" si="286"/>
        <v>8342161.7226862647</v>
      </c>
      <c r="F43" s="12">
        <f t="shared" si="287"/>
        <v>2770046.023080084</v>
      </c>
      <c r="G43">
        <v>47</v>
      </c>
      <c r="H43" s="6">
        <v>0.37</v>
      </c>
      <c r="I43" s="12">
        <f t="shared" si="1"/>
        <v>232961.70794950746</v>
      </c>
      <c r="J43" s="12">
        <f t="shared" si="288"/>
        <v>76461.520267496686</v>
      </c>
      <c r="K43">
        <v>46</v>
      </c>
      <c r="L43" s="6">
        <v>0.37</v>
      </c>
      <c r="M43" s="12">
        <f t="shared" si="3"/>
        <v>3314708.5237912256</v>
      </c>
      <c r="N43" s="12">
        <f t="shared" si="289"/>
        <v>1087936.9627030701</v>
      </c>
      <c r="O43">
        <v>45</v>
      </c>
      <c r="P43" s="6">
        <v>0.37</v>
      </c>
      <c r="Q43" s="12">
        <f t="shared" si="5"/>
        <v>11055340.241300002</v>
      </c>
      <c r="R43" s="12">
        <f t="shared" si="290"/>
        <v>3373894.622584837</v>
      </c>
      <c r="S43">
        <v>44</v>
      </c>
      <c r="T43" s="6">
        <v>0.37</v>
      </c>
      <c r="U43" s="12">
        <f t="shared" si="7"/>
        <v>34921273.765852392</v>
      </c>
      <c r="V43" s="12">
        <f t="shared" si="291"/>
        <v>9584917.7514719628</v>
      </c>
      <c r="W43">
        <v>43</v>
      </c>
      <c r="X43" s="6">
        <v>0.37</v>
      </c>
      <c r="Y43" s="12">
        <f t="shared" si="9"/>
        <v>39505351.772857189</v>
      </c>
      <c r="Z43" s="12">
        <f t="shared" si="292"/>
        <v>9781555.429363871</v>
      </c>
      <c r="AA43">
        <v>42</v>
      </c>
      <c r="AB43" s="6">
        <v>0.37</v>
      </c>
      <c r="AC43" s="12">
        <f t="shared" si="11"/>
        <v>21049996.0573324</v>
      </c>
      <c r="AD43" s="12">
        <f t="shared" si="293"/>
        <v>5333204.3753702044</v>
      </c>
      <c r="AE43">
        <v>41</v>
      </c>
      <c r="AF43" s="6">
        <v>0.37</v>
      </c>
      <c r="AG43" s="12">
        <f t="shared" si="13"/>
        <v>23390582.187284928</v>
      </c>
      <c r="AH43" s="12">
        <f t="shared" si="294"/>
        <v>6105794.9663546067</v>
      </c>
      <c r="AI43">
        <v>40</v>
      </c>
      <c r="AJ43" s="6">
        <v>0.37</v>
      </c>
      <c r="AK43" s="12">
        <f t="shared" si="15"/>
        <v>11545389.687754447</v>
      </c>
      <c r="AL43" s="12">
        <f t="shared" si="295"/>
        <v>3058087.8635510821</v>
      </c>
      <c r="AM43">
        <v>39</v>
      </c>
      <c r="AN43" s="6">
        <v>0.37</v>
      </c>
      <c r="AO43" s="12">
        <f t="shared" si="17"/>
        <v>6103900.4115159102</v>
      </c>
      <c r="AP43" s="12">
        <f t="shared" si="296"/>
        <v>1651919.3052279141</v>
      </c>
      <c r="AQ43">
        <v>38</v>
      </c>
      <c r="AR43" s="6">
        <v>0.37</v>
      </c>
      <c r="AS43" s="12">
        <f t="shared" si="19"/>
        <v>19205925.600988641</v>
      </c>
      <c r="AT43" s="12">
        <f t="shared" si="297"/>
        <v>5234628.4747416247</v>
      </c>
      <c r="AU43">
        <v>37</v>
      </c>
      <c r="AV43" s="6">
        <v>0.37</v>
      </c>
      <c r="AW43" s="12">
        <f t="shared" si="21"/>
        <v>12694526.97505359</v>
      </c>
      <c r="AX43" s="12">
        <f t="shared" si="298"/>
        <v>3411197.2677687192</v>
      </c>
      <c r="AY43">
        <v>36</v>
      </c>
      <c r="AZ43" s="6">
        <v>0.37</v>
      </c>
      <c r="BA43" s="12">
        <f t="shared" si="23"/>
        <v>13953603.100186139</v>
      </c>
      <c r="BB43" s="12">
        <f t="shared" si="299"/>
        <v>3722746.3165563792</v>
      </c>
      <c r="BC43">
        <v>35</v>
      </c>
      <c r="BD43" s="6">
        <v>0.37</v>
      </c>
      <c r="BE43" s="12">
        <f t="shared" si="25"/>
        <v>18212463.173862942</v>
      </c>
      <c r="BF43" s="12">
        <f t="shared" si="300"/>
        <v>4928900.7821778776</v>
      </c>
      <c r="BG43">
        <v>34</v>
      </c>
      <c r="BH43" s="6">
        <v>0.37</v>
      </c>
      <c r="BI43" s="12">
        <f t="shared" si="27"/>
        <v>24373221.163034573</v>
      </c>
      <c r="BJ43" s="12">
        <f t="shared" si="301"/>
        <v>7344713.4790718378</v>
      </c>
      <c r="BK43">
        <v>33</v>
      </c>
      <c r="BL43" s="6">
        <v>0.37</v>
      </c>
      <c r="BM43" s="12">
        <f t="shared" si="29"/>
        <v>20451459.453304194</v>
      </c>
      <c r="BN43" s="12">
        <f t="shared" si="302"/>
        <v>6633966.694066043</v>
      </c>
      <c r="BO43">
        <v>32</v>
      </c>
      <c r="BP43" s="6">
        <v>0.37</v>
      </c>
      <c r="BQ43" s="12">
        <f t="shared" si="31"/>
        <v>15850512.519599302</v>
      </c>
      <c r="BR43" s="12">
        <f t="shared" si="303"/>
        <v>5293645.2560657924</v>
      </c>
      <c r="BS43">
        <v>31</v>
      </c>
      <c r="BT43" s="6">
        <v>0.37</v>
      </c>
      <c r="BU43" s="12">
        <f t="shared" si="33"/>
        <v>13160317.899334732</v>
      </c>
      <c r="BV43" s="12">
        <f t="shared" si="304"/>
        <v>4496231.4512122497</v>
      </c>
      <c r="BW43">
        <v>30</v>
      </c>
      <c r="BX43" s="6">
        <v>0.37</v>
      </c>
      <c r="BY43" s="12">
        <f t="shared" si="35"/>
        <v>8929991.5518047474</v>
      </c>
      <c r="BZ43" s="12">
        <f t="shared" si="305"/>
        <v>3119498.0084999306</v>
      </c>
      <c r="CA43">
        <v>29</v>
      </c>
      <c r="CB43" s="6">
        <v>0.37</v>
      </c>
      <c r="CC43" s="12">
        <f t="shared" si="37"/>
        <v>11368393.13101751</v>
      </c>
      <c r="CD43" s="12">
        <f t="shared" si="306"/>
        <v>4691371.445621429</v>
      </c>
      <c r="CE43">
        <v>28</v>
      </c>
      <c r="CF43" s="6">
        <v>0.37</v>
      </c>
      <c r="CG43" s="12">
        <f t="shared" si="39"/>
        <v>11347496.407308569</v>
      </c>
      <c r="CH43" s="12">
        <f t="shared" si="307"/>
        <v>5161912.953036719</v>
      </c>
      <c r="CI43">
        <v>27</v>
      </c>
      <c r="CJ43" s="6">
        <v>0.37</v>
      </c>
      <c r="CK43" s="12">
        <f t="shared" si="284"/>
        <v>10976693.106692264</v>
      </c>
      <c r="CL43" s="12">
        <f t="shared" si="308"/>
        <v>5056442.1220847275</v>
      </c>
      <c r="CM43" s="5">
        <v>26</v>
      </c>
      <c r="CN43" s="6">
        <v>0.37</v>
      </c>
      <c r="CO43" s="7">
        <f t="shared" si="309"/>
        <v>11429022.54617128</v>
      </c>
      <c r="CP43" s="12">
        <f t="shared" si="42"/>
        <v>9175801.2594588865</v>
      </c>
      <c r="CQ43" s="12">
        <f t="shared" si="310"/>
        <v>4138797.1131916279</v>
      </c>
      <c r="CR43" s="9"/>
      <c r="CS43" s="5">
        <v>25</v>
      </c>
      <c r="CT43" s="6">
        <v>0.37</v>
      </c>
      <c r="CU43" s="7">
        <f t="shared" si="311"/>
        <v>8737116.8459378313</v>
      </c>
      <c r="CV43" s="12">
        <f t="shared" si="45"/>
        <v>6877439.275476329</v>
      </c>
      <c r="CW43" s="12">
        <f t="shared" si="312"/>
        <v>3352916.6525354846</v>
      </c>
      <c r="CY43" s="5">
        <v>24</v>
      </c>
      <c r="CZ43" s="6">
        <v>0.37</v>
      </c>
      <c r="DA43" s="7">
        <f t="shared" si="313"/>
        <v>7064292.4045422282</v>
      </c>
      <c r="DB43" s="12">
        <f t="shared" si="48"/>
        <v>5457483.0396012114</v>
      </c>
      <c r="DC43" s="12">
        <f t="shared" si="314"/>
        <v>2775879.0892405394</v>
      </c>
      <c r="DE43" s="5">
        <f t="shared" si="315"/>
        <v>23</v>
      </c>
      <c r="DF43" s="6">
        <v>0.37</v>
      </c>
      <c r="DG43" s="7">
        <f t="shared" si="316"/>
        <v>5979087.9429049771</v>
      </c>
      <c r="DH43" s="12">
        <f t="shared" si="52"/>
        <v>4536757.8924497385</v>
      </c>
      <c r="DI43" s="12">
        <f t="shared" si="317"/>
        <v>2316271.7838610946</v>
      </c>
      <c r="DK43" s="5">
        <f t="shared" si="318"/>
        <v>22</v>
      </c>
      <c r="DL43" s="6">
        <v>0.37</v>
      </c>
      <c r="DM43" s="7">
        <f t="shared" si="319"/>
        <v>6052321.0273357406</v>
      </c>
      <c r="DN43" s="12">
        <f t="shared" si="56"/>
        <v>4794689.6578071546</v>
      </c>
      <c r="DO43" s="12">
        <f t="shared" si="320"/>
        <v>2475569.1323418897</v>
      </c>
      <c r="DQ43" s="5">
        <f t="shared" si="321"/>
        <v>21</v>
      </c>
      <c r="DR43" s="6">
        <v>0.37</v>
      </c>
      <c r="DS43" s="7">
        <f t="shared" si="322"/>
        <v>3967174.2444518488</v>
      </c>
      <c r="DT43" s="12">
        <f t="shared" si="60"/>
        <v>2817463.2811767901</v>
      </c>
      <c r="DU43" s="12">
        <f t="shared" si="323"/>
        <v>1443882.3341155527</v>
      </c>
      <c r="DW43" s="5">
        <f t="shared" si="324"/>
        <v>20</v>
      </c>
      <c r="DX43" s="6">
        <v>0.37</v>
      </c>
      <c r="DY43" s="7">
        <f t="shared" si="325"/>
        <v>2991835.7801295989</v>
      </c>
      <c r="DZ43" s="12">
        <f t="shared" si="64"/>
        <v>1943066.2430399444</v>
      </c>
      <c r="EA43" s="12">
        <f t="shared" si="326"/>
        <v>999504.32463475061</v>
      </c>
      <c r="EC43" s="5">
        <f t="shared" si="327"/>
        <v>19</v>
      </c>
      <c r="ED43" s="6">
        <v>0.37</v>
      </c>
      <c r="EE43" s="7">
        <f t="shared" si="328"/>
        <v>2784657.2786016366</v>
      </c>
      <c r="EF43" s="12">
        <f t="shared" si="68"/>
        <v>1857701.0297902788</v>
      </c>
      <c r="EG43" s="12">
        <f t="shared" si="329"/>
        <v>984118.01194264297</v>
      </c>
      <c r="EI43" s="5">
        <f t="shared" si="330"/>
        <v>18</v>
      </c>
      <c r="EJ43" s="6">
        <v>0.37</v>
      </c>
      <c r="EK43" s="7">
        <f t="shared" si="331"/>
        <v>2784657.2786016366</v>
      </c>
      <c r="EL43" s="12">
        <f t="shared" si="72"/>
        <v>2299544.6105608502</v>
      </c>
      <c r="EM43" s="12">
        <f t="shared" si="332"/>
        <v>1262321.9935132498</v>
      </c>
      <c r="EO43" s="5">
        <f t="shared" si="333"/>
        <v>17</v>
      </c>
      <c r="EP43" s="6">
        <v>0.37</v>
      </c>
      <c r="EQ43" s="7">
        <f t="shared" si="334"/>
        <v>3109958.988833636</v>
      </c>
      <c r="ER43" s="12">
        <f t="shared" si="76"/>
        <v>1439637.2613796415</v>
      </c>
      <c r="ES43" s="12">
        <f t="shared" si="335"/>
        <v>801333.60038406146</v>
      </c>
      <c r="EU43" s="5">
        <f t="shared" si="336"/>
        <v>16</v>
      </c>
      <c r="EV43" s="6">
        <v>0.37</v>
      </c>
      <c r="EW43" s="7">
        <f t="shared" si="337"/>
        <v>1931020.2821358645</v>
      </c>
      <c r="EX43" s="12">
        <f t="shared" si="80"/>
        <v>1277928.1082232979</v>
      </c>
      <c r="EY43" s="12">
        <f t="shared" si="338"/>
        <v>718681.25855935935</v>
      </c>
      <c r="FA43" s="5">
        <f t="shared" si="339"/>
        <v>15</v>
      </c>
      <c r="FB43" s="6">
        <v>0.37</v>
      </c>
      <c r="FC43" s="7">
        <f t="shared" si="340"/>
        <v>1924477.0601314181</v>
      </c>
      <c r="FD43" s="12">
        <f t="shared" si="84"/>
        <v>1340762.1974256341</v>
      </c>
      <c r="FE43" s="12">
        <f t="shared" si="341"/>
        <v>766885.09564844333</v>
      </c>
      <c r="FG43" s="5">
        <f t="shared" si="342"/>
        <v>14</v>
      </c>
      <c r="FH43" s="6">
        <v>0.37</v>
      </c>
      <c r="FI43" s="7">
        <f t="shared" si="343"/>
        <v>1519643.9198763561</v>
      </c>
      <c r="FJ43" s="12">
        <f t="shared" si="88"/>
        <v>989325.3310132781</v>
      </c>
      <c r="FK43" s="12">
        <f t="shared" si="344"/>
        <v>569669.09655275126</v>
      </c>
      <c r="FM43" s="5">
        <f t="shared" si="345"/>
        <v>13</v>
      </c>
      <c r="FN43" s="6">
        <v>0.37</v>
      </c>
      <c r="FO43" s="7">
        <f t="shared" si="346"/>
        <v>1666458.9536970677</v>
      </c>
      <c r="FP43" s="12">
        <f t="shared" si="92"/>
        <v>1197810.717117558</v>
      </c>
      <c r="FQ43" s="12">
        <f t="shared" si="347"/>
        <v>698914.5067250242</v>
      </c>
      <c r="FS43" s="5">
        <f t="shared" si="348"/>
        <v>12</v>
      </c>
      <c r="FT43" s="6">
        <v>0.37</v>
      </c>
      <c r="FU43" s="7">
        <f t="shared" si="349"/>
        <v>1359154.1910913207</v>
      </c>
      <c r="FV43" s="12">
        <f t="shared" si="96"/>
        <v>942836.98978189181</v>
      </c>
      <c r="FW43" s="12">
        <f t="shared" si="350"/>
        <v>559187.38933321403</v>
      </c>
      <c r="FY43" s="5">
        <f t="shared" si="351"/>
        <v>11</v>
      </c>
      <c r="FZ43" s="6">
        <v>0.37</v>
      </c>
      <c r="GA43" s="7">
        <f t="shared" si="352"/>
        <v>1167457.6456719812</v>
      </c>
      <c r="GB43" s="12">
        <f t="shared" si="100"/>
        <v>795386.77163279359</v>
      </c>
      <c r="GC43" s="12">
        <f t="shared" si="353"/>
        <v>476316.07053633704</v>
      </c>
      <c r="GE43" s="5">
        <f t="shared" si="354"/>
        <v>10</v>
      </c>
      <c r="GF43" s="6">
        <v>0.37</v>
      </c>
      <c r="GG43" s="7">
        <f t="shared" si="355"/>
        <v>1038663.3858291646</v>
      </c>
      <c r="GH43" s="12">
        <f t="shared" si="104"/>
        <v>714551.62134511571</v>
      </c>
      <c r="GI43" s="12">
        <f t="shared" si="356"/>
        <v>436137.0740647731</v>
      </c>
      <c r="GK43" s="5">
        <f t="shared" si="357"/>
        <v>9</v>
      </c>
      <c r="GL43" s="6">
        <v>0.37</v>
      </c>
      <c r="GM43" s="7">
        <f t="shared" si="358"/>
        <v>1153685.8667434906</v>
      </c>
      <c r="GN43" s="12">
        <f t="shared" si="108"/>
        <v>882524.75807119929</v>
      </c>
      <c r="GO43" s="12">
        <f t="shared" si="359"/>
        <v>557294.90480887634</v>
      </c>
      <c r="GQ43" s="5">
        <f t="shared" si="360"/>
        <v>8</v>
      </c>
      <c r="GR43" s="6">
        <v>0.37</v>
      </c>
      <c r="GS43" s="7">
        <f t="shared" si="111"/>
        <v>931894.88428391819</v>
      </c>
      <c r="GT43" s="12">
        <f t="shared" si="112"/>
        <v>706372.72108454036</v>
      </c>
      <c r="GU43" s="12">
        <f t="shared" si="113"/>
        <v>462328.40285955515</v>
      </c>
      <c r="GW43" s="5">
        <f t="shared" si="114"/>
        <v>7</v>
      </c>
      <c r="GX43" s="6">
        <v>0.37</v>
      </c>
      <c r="GY43" s="7">
        <f t="shared" si="115"/>
        <v>840984.46375229489</v>
      </c>
      <c r="GZ43" s="12">
        <f t="shared" si="116"/>
        <v>655860.94864653354</v>
      </c>
      <c r="HA43" s="12">
        <f t="shared" si="117"/>
        <v>448150.66740530886</v>
      </c>
      <c r="HC43" s="5">
        <f t="shared" si="118"/>
        <v>6</v>
      </c>
      <c r="HD43" s="6">
        <v>0.37</v>
      </c>
      <c r="HE43" s="7">
        <f t="shared" si="119"/>
        <v>916504.42867512524</v>
      </c>
      <c r="HF43" s="12">
        <f t="shared" si="120"/>
        <v>776552.54964321514</v>
      </c>
      <c r="HG43" s="12">
        <f t="shared" si="121"/>
        <v>563410.48707319633</v>
      </c>
      <c r="HI43" s="5">
        <f t="shared" si="122"/>
        <v>5</v>
      </c>
      <c r="HJ43" s="6">
        <v>0.37</v>
      </c>
      <c r="HK43" s="7">
        <f t="shared" si="123"/>
        <v>884998.4826913143</v>
      </c>
      <c r="HL43" s="12">
        <f t="shared" si="124"/>
        <v>794884.41564100946</v>
      </c>
      <c r="HM43" s="12">
        <f t="shared" si="125"/>
        <v>607224.563196011</v>
      </c>
      <c r="HO43" s="5">
        <f t="shared" si="126"/>
        <v>4</v>
      </c>
      <c r="HP43" s="6">
        <v>0.37</v>
      </c>
      <c r="HQ43" s="7">
        <f t="shared" si="127"/>
        <v>774819.19339110004</v>
      </c>
      <c r="HR43" s="12">
        <f t="shared" si="128"/>
        <v>722645.17689199303</v>
      </c>
      <c r="HS43" s="12">
        <f t="shared" si="129"/>
        <v>570071.33916047821</v>
      </c>
      <c r="HU43" s="5">
        <f t="shared" si="130"/>
        <v>3</v>
      </c>
      <c r="HV43" s="6">
        <v>0.37</v>
      </c>
      <c r="HW43" s="7">
        <f t="shared" si="131"/>
        <v>652424.37975000008</v>
      </c>
      <c r="HX43" s="12">
        <f t="shared" si="132"/>
        <v>611319.43463262904</v>
      </c>
      <c r="HY43" s="12">
        <f t="shared" si="133"/>
        <v>499850.43983397313</v>
      </c>
      <c r="IA43" s="5">
        <f t="shared" si="134"/>
        <v>2</v>
      </c>
      <c r="IB43" s="6">
        <v>0.37</v>
      </c>
      <c r="IC43" s="7">
        <f t="shared" si="135"/>
        <v>761377.50000000012</v>
      </c>
      <c r="ID43" s="12">
        <f>(ID44)*(1+IB43)-(((VLOOKUP((IA$91+IA44),$A$138:$E$227,5,FALSE))/(VLOOKUP(IA$91,$A$138:$E$227,5,FALSE)))*(IF(IA43&lt;=$D$125,$B$125,$C$125)))</f>
        <v>734009.21673819737</v>
      </c>
      <c r="IE43" s="12">
        <f t="shared" si="137"/>
        <v>656522.63915547018</v>
      </c>
      <c r="IG43" s="5">
        <f t="shared" si="138"/>
        <v>1</v>
      </c>
      <c r="IH43" s="6">
        <v>0.37</v>
      </c>
      <c r="II43" s="7">
        <f>(II44+$B$124)*(1+IH43)</f>
        <v>1027500.0000000001</v>
      </c>
      <c r="IJ43" s="12">
        <f>($B$124)*(1+IH43)-$B$125</f>
        <v>1016500.0000000001</v>
      </c>
      <c r="IK43" s="12">
        <f>IJ43</f>
        <v>1016500.0000000001</v>
      </c>
      <c r="IM43" s="5"/>
      <c r="IN43" s="6"/>
      <c r="IO43" s="7"/>
      <c r="IS43" s="5"/>
      <c r="IT43" s="6"/>
      <c r="IU43" s="7"/>
      <c r="IY43" s="5"/>
      <c r="IZ43" s="6"/>
      <c r="JA43" s="7"/>
      <c r="JE43" s="5"/>
      <c r="JF43" s="6"/>
      <c r="JG43" s="7"/>
      <c r="JK43" s="5"/>
      <c r="JL43" s="6"/>
      <c r="JM43" s="7"/>
      <c r="JQ43" s="5"/>
      <c r="JR43" s="6"/>
      <c r="JS43" s="7"/>
      <c r="JW43" s="5"/>
      <c r="JX43" s="6"/>
      <c r="JY43" s="7"/>
      <c r="KC43" s="5"/>
      <c r="KD43" s="6"/>
      <c r="KE43" s="7"/>
      <c r="KI43" s="5"/>
      <c r="KJ43" s="6"/>
      <c r="KK43" s="7"/>
      <c r="KO43" s="5"/>
      <c r="KP43" s="6"/>
      <c r="KQ43" s="7"/>
      <c r="KU43" s="5"/>
      <c r="KV43" s="6"/>
      <c r="KW43" s="7"/>
      <c r="LA43" s="5"/>
      <c r="LB43" s="6"/>
      <c r="LC43" s="7"/>
      <c r="LG43" s="5"/>
      <c r="LH43" s="6"/>
      <c r="LI43" s="7"/>
      <c r="LM43" s="5"/>
      <c r="LN43" s="6"/>
      <c r="LO43" s="7"/>
      <c r="LS43" s="5"/>
      <c r="LT43" s="6"/>
      <c r="LU43" s="7"/>
      <c r="LY43" s="5"/>
      <c r="LZ43" s="6"/>
      <c r="MA43" s="7"/>
      <c r="ME43" s="5"/>
      <c r="MF43" s="6"/>
      <c r="MG43" s="7"/>
      <c r="MK43" s="5"/>
      <c r="ML43" s="6"/>
      <c r="MM43" s="7"/>
      <c r="MQ43" s="5"/>
      <c r="MR43" s="6"/>
      <c r="MS43" s="7"/>
      <c r="MW43" s="5"/>
      <c r="MX43" s="6"/>
      <c r="MY43" s="7"/>
      <c r="NC43" s="5"/>
      <c r="ND43" s="6"/>
      <c r="NE43" s="7"/>
      <c r="NI43" s="5"/>
      <c r="NJ43" s="6"/>
      <c r="NK43" s="7"/>
      <c r="NO43" s="5"/>
      <c r="NP43" s="6"/>
      <c r="NQ43" s="7"/>
      <c r="NU43" s="5"/>
      <c r="NV43" s="6"/>
      <c r="NW43" s="7"/>
      <c r="OA43" s="5"/>
      <c r="OB43" s="6"/>
      <c r="OC43" s="7"/>
      <c r="OG43" s="5"/>
      <c r="OH43" s="6"/>
      <c r="OI43" s="7"/>
      <c r="OM43" s="5"/>
      <c r="ON43" s="6"/>
      <c r="OO43" s="7"/>
      <c r="OS43" s="5"/>
      <c r="OT43" s="6"/>
      <c r="OU43" s="7"/>
      <c r="OY43" s="5"/>
      <c r="OZ43" s="6"/>
      <c r="PA43" s="7"/>
      <c r="PE43" s="5"/>
      <c r="PF43" s="6"/>
      <c r="PG43" s="7"/>
      <c r="PK43" s="5"/>
      <c r="PL43" s="6"/>
      <c r="PM43" s="7"/>
      <c r="PQ43" s="5"/>
      <c r="PR43" s="6"/>
      <c r="PS43" s="7"/>
      <c r="PW43" s="5"/>
      <c r="PX43" s="6"/>
      <c r="PY43" s="7"/>
      <c r="QC43" s="5"/>
      <c r="QD43" s="6"/>
      <c r="QE43" s="7"/>
      <c r="QI43" s="5"/>
      <c r="QJ43" s="6"/>
      <c r="QK43" s="7"/>
      <c r="QO43" s="5"/>
      <c r="QP43" s="6"/>
      <c r="QQ43" s="7"/>
    </row>
    <row r="44" spans="3:459">
      <c r="C44">
        <v>47</v>
      </c>
      <c r="D44" s="6">
        <v>-0.25900000000000001</v>
      </c>
      <c r="E44" s="12">
        <f t="shared" si="286"/>
        <v>6155115.7251792066</v>
      </c>
      <c r="F44" s="12">
        <f t="shared" si="287"/>
        <v>2285053.6919656713</v>
      </c>
      <c r="G44">
        <v>46</v>
      </c>
      <c r="H44" s="6">
        <v>-0.25900000000000001</v>
      </c>
      <c r="I44" s="12">
        <f t="shared" si="1"/>
        <v>236762.93191345784</v>
      </c>
      <c r="J44" s="12">
        <f t="shared" si="288"/>
        <v>86880.818363092912</v>
      </c>
      <c r="K44">
        <v>45</v>
      </c>
      <c r="L44" s="6">
        <v>-0.25900000000000001</v>
      </c>
      <c r="M44" s="12">
        <f t="shared" si="3"/>
        <v>2486213.162454858</v>
      </c>
      <c r="N44" s="12">
        <f t="shared" si="289"/>
        <v>912322.85575060244</v>
      </c>
      <c r="O44">
        <v>44</v>
      </c>
      <c r="P44" s="6">
        <v>-0.25900000000000001</v>
      </c>
      <c r="Q44" s="12">
        <f t="shared" si="5"/>
        <v>8141344.6190455863</v>
      </c>
      <c r="R44" s="12">
        <f t="shared" si="290"/>
        <v>2777840.76057564</v>
      </c>
      <c r="S44">
        <v>43</v>
      </c>
      <c r="T44" s="6">
        <v>-0.25900000000000001</v>
      </c>
      <c r="U44" s="12">
        <f t="shared" si="7"/>
        <v>25569762.38332342</v>
      </c>
      <c r="V44" s="12">
        <f t="shared" si="291"/>
        <v>7846515.0661271438</v>
      </c>
      <c r="W44">
        <v>42</v>
      </c>
      <c r="X44" s="6">
        <v>-0.25900000000000001</v>
      </c>
      <c r="Y44" s="12">
        <f t="shared" si="9"/>
        <v>28924463.185076538</v>
      </c>
      <c r="Z44" s="12">
        <f t="shared" si="292"/>
        <v>8006986.5898602428</v>
      </c>
      <c r="AA44">
        <v>41</v>
      </c>
      <c r="AB44" s="6">
        <v>-0.25900000000000001</v>
      </c>
      <c r="AC44" s="12">
        <f t="shared" si="11"/>
        <v>15451390.619154371</v>
      </c>
      <c r="AD44" s="12">
        <f t="shared" si="293"/>
        <v>4376788.7590737697</v>
      </c>
      <c r="AE44">
        <v>40</v>
      </c>
      <c r="AF44" s="6">
        <v>-0.25900000000000001</v>
      </c>
      <c r="AG44" s="12">
        <f t="shared" si="13"/>
        <v>17157305.589688439</v>
      </c>
      <c r="AH44" s="12">
        <f t="shared" si="294"/>
        <v>5007282.3180206595</v>
      </c>
      <c r="AI44">
        <v>39</v>
      </c>
      <c r="AJ44" s="6">
        <v>-0.25900000000000001</v>
      </c>
      <c r="AK44" s="12">
        <f t="shared" si="15"/>
        <v>8509963.9104523081</v>
      </c>
      <c r="AL44" s="12">
        <f t="shared" si="295"/>
        <v>2520118.0679021855</v>
      </c>
      <c r="AM44">
        <v>38</v>
      </c>
      <c r="AN44" s="6">
        <v>-0.25900000000000001</v>
      </c>
      <c r="AO44" s="12">
        <f t="shared" si="17"/>
        <v>4536314.9455078077</v>
      </c>
      <c r="AP44" s="12">
        <f t="shared" si="296"/>
        <v>1372575.9813660963</v>
      </c>
      <c r="AQ44">
        <v>37</v>
      </c>
      <c r="AR44" s="6">
        <v>-0.25900000000000001</v>
      </c>
      <c r="AS44" s="12">
        <f t="shared" si="19"/>
        <v>14099267.170455366</v>
      </c>
      <c r="AT44" s="12">
        <f t="shared" si="297"/>
        <v>4296343.2150314637</v>
      </c>
      <c r="AU44">
        <v>36</v>
      </c>
      <c r="AV44" s="6">
        <v>-0.25900000000000001</v>
      </c>
      <c r="AW44" s="12">
        <f t="shared" si="21"/>
        <v>9347569.2205813471</v>
      </c>
      <c r="AX44" s="12">
        <f t="shared" si="298"/>
        <v>2808282.5984579152</v>
      </c>
      <c r="AY44">
        <v>35</v>
      </c>
      <c r="AZ44" s="6">
        <v>-0.25900000000000001</v>
      </c>
      <c r="BA44" s="12">
        <f t="shared" si="23"/>
        <v>10267189.155731099</v>
      </c>
      <c r="BB44" s="12">
        <f t="shared" si="299"/>
        <v>3062530.6709154993</v>
      </c>
      <c r="BC44">
        <v>34</v>
      </c>
      <c r="BD44" s="6">
        <v>-0.25900000000000001</v>
      </c>
      <c r="BE44" s="12">
        <f t="shared" si="25"/>
        <v>13374681.925323159</v>
      </c>
      <c r="BF44" s="12">
        <f t="shared" si="300"/>
        <v>4046845.8186063636</v>
      </c>
      <c r="BG44">
        <v>33</v>
      </c>
      <c r="BH44" s="6">
        <v>-0.25900000000000001</v>
      </c>
      <c r="BI44" s="12">
        <f t="shared" si="27"/>
        <v>17863339.637344494</v>
      </c>
      <c r="BJ44" s="12">
        <f t="shared" si="301"/>
        <v>6018335.4572169213</v>
      </c>
      <c r="BK44">
        <v>32</v>
      </c>
      <c r="BL44" s="6">
        <v>-0.25900000000000001</v>
      </c>
      <c r="BM44" s="12">
        <f t="shared" si="29"/>
        <v>14995580.044091083</v>
      </c>
      <c r="BN44" s="12">
        <f t="shared" si="302"/>
        <v>5438311.2177068517</v>
      </c>
      <c r="BO44">
        <v>31</v>
      </c>
      <c r="BP44" s="6">
        <v>-0.25900000000000001</v>
      </c>
      <c r="BQ44" s="12">
        <f t="shared" si="31"/>
        <v>11635284.748763647</v>
      </c>
      <c r="BR44" s="12">
        <f t="shared" si="303"/>
        <v>4344505.4641306316</v>
      </c>
      <c r="BS44">
        <v>30</v>
      </c>
      <c r="BT44" s="6">
        <v>-0.25900000000000001</v>
      </c>
      <c r="BU44" s="12">
        <f t="shared" si="33"/>
        <v>9670165.6117509324</v>
      </c>
      <c r="BV44" s="12">
        <f t="shared" si="304"/>
        <v>3693754.2465486396</v>
      </c>
      <c r="BW44">
        <v>29</v>
      </c>
      <c r="BX44" s="6">
        <v>-0.25900000000000001</v>
      </c>
      <c r="BY44" s="12">
        <f t="shared" si="35"/>
        <v>6580927.4983093925</v>
      </c>
      <c r="BZ44" s="12">
        <f t="shared" si="305"/>
        <v>2570233.4864641828</v>
      </c>
      <c r="CA44">
        <v>28</v>
      </c>
      <c r="CB44" s="6">
        <v>-0.25900000000000001</v>
      </c>
      <c r="CC44" s="12">
        <f t="shared" si="37"/>
        <v>8351161.1718511777</v>
      </c>
      <c r="CD44" s="12">
        <f t="shared" si="306"/>
        <v>3853003.5449527968</v>
      </c>
      <c r="CE44">
        <v>27</v>
      </c>
      <c r="CF44" s="6">
        <v>-0.25900000000000001</v>
      </c>
      <c r="CG44" s="12">
        <f t="shared" si="39"/>
        <v>8330982.3170782309</v>
      </c>
      <c r="CH44" s="12">
        <f t="shared" si="307"/>
        <v>4237001.7363681132</v>
      </c>
      <c r="CI44">
        <v>26</v>
      </c>
      <c r="CJ44" s="6">
        <v>-0.25900000000000001</v>
      </c>
      <c r="CK44" s="12">
        <f t="shared" si="284"/>
        <v>8059721.2457607761</v>
      </c>
      <c r="CL44" s="12">
        <f t="shared" si="308"/>
        <v>4150929.3969583395</v>
      </c>
      <c r="CM44" s="5">
        <v>25</v>
      </c>
      <c r="CN44" s="6">
        <v>-0.25900000000000001</v>
      </c>
      <c r="CO44" s="7">
        <f t="shared" si="309"/>
        <v>8342352.2234826852</v>
      </c>
      <c r="CP44" s="12">
        <f t="shared" si="42"/>
        <v>6746213.0640560277</v>
      </c>
      <c r="CQ44" s="12">
        <f t="shared" si="310"/>
        <v>3402060.2361655934</v>
      </c>
      <c r="CR44" s="9"/>
      <c r="CS44" s="5">
        <v>24</v>
      </c>
      <c r="CT44" s="6">
        <v>-0.25900000000000001</v>
      </c>
      <c r="CU44" s="7">
        <f t="shared" si="311"/>
        <v>6377457.5517794378</v>
      </c>
      <c r="CV44" s="12">
        <f t="shared" si="45"/>
        <v>5064945.042735179</v>
      </c>
      <c r="CW44" s="12">
        <f t="shared" si="312"/>
        <v>2760721.1177140241</v>
      </c>
      <c r="CY44" s="5">
        <v>23</v>
      </c>
      <c r="CZ44" s="6">
        <v>-0.25900000000000001</v>
      </c>
      <c r="DA44" s="7">
        <f t="shared" si="313"/>
        <v>5156417.8135344731</v>
      </c>
      <c r="DB44" s="12">
        <f t="shared" si="48"/>
        <v>4026616.1837056079</v>
      </c>
      <c r="DC44" s="12">
        <f t="shared" si="314"/>
        <v>2289813.9242102704</v>
      </c>
      <c r="DE44" s="5">
        <f t="shared" si="315"/>
        <v>22</v>
      </c>
      <c r="DF44" s="6">
        <v>-0.25900000000000001</v>
      </c>
      <c r="DG44" s="7">
        <f t="shared" si="316"/>
        <v>4364297.7685437789</v>
      </c>
      <c r="DH44" s="12">
        <f t="shared" si="52"/>
        <v>3354392.1831722474</v>
      </c>
      <c r="DI44" s="12">
        <f t="shared" si="317"/>
        <v>1914738.8856734287</v>
      </c>
      <c r="DK44" s="5">
        <f t="shared" si="318"/>
        <v>21</v>
      </c>
      <c r="DL44" s="6">
        <v>-0.25900000000000001</v>
      </c>
      <c r="DM44" s="7">
        <f t="shared" si="319"/>
        <v>4417752.5746976202</v>
      </c>
      <c r="DN44" s="12">
        <f t="shared" si="56"/>
        <v>3542185.2168076532</v>
      </c>
      <c r="DO44" s="12">
        <f t="shared" si="320"/>
        <v>2044737.818285963</v>
      </c>
      <c r="DQ44" s="5">
        <f t="shared" si="321"/>
        <v>20</v>
      </c>
      <c r="DR44" s="6">
        <v>-0.25900000000000001</v>
      </c>
      <c r="DS44" s="7">
        <f t="shared" si="322"/>
        <v>2895747.6236874806</v>
      </c>
      <c r="DT44" s="12">
        <f t="shared" si="60"/>
        <v>2099271.9759266325</v>
      </c>
      <c r="DU44" s="12">
        <f t="shared" si="323"/>
        <v>1202801.7544472334</v>
      </c>
      <c r="DW44" s="5">
        <f t="shared" si="324"/>
        <v>19</v>
      </c>
      <c r="DX44" s="6">
        <v>-0.25900000000000001</v>
      </c>
      <c r="DY44" s="7">
        <f t="shared" si="325"/>
        <v>2183821.7373208748</v>
      </c>
      <c r="DZ44" s="12">
        <f t="shared" si="64"/>
        <v>1460866.5244980529</v>
      </c>
      <c r="EA44" s="12">
        <f t="shared" si="326"/>
        <v>840154.99692162697</v>
      </c>
      <c r="EC44" s="5">
        <f t="shared" si="327"/>
        <v>18</v>
      </c>
      <c r="ED44" s="6">
        <v>-0.25900000000000001</v>
      </c>
      <c r="EE44" s="7">
        <f t="shared" si="328"/>
        <v>2032596.5537238223</v>
      </c>
      <c r="EF44" s="12">
        <f t="shared" si="68"/>
        <v>1397322.2369145162</v>
      </c>
      <c r="EG44" s="12">
        <f t="shared" si="329"/>
        <v>827598.57808670914</v>
      </c>
      <c r="EI44" s="5">
        <f t="shared" si="330"/>
        <v>17</v>
      </c>
      <c r="EJ44" s="6">
        <v>-0.25900000000000001</v>
      </c>
      <c r="EK44" s="7">
        <f t="shared" si="331"/>
        <v>2032596.5537238223</v>
      </c>
      <c r="EL44" s="12">
        <f t="shared" si="72"/>
        <v>1718390.4819059849</v>
      </c>
      <c r="EM44" s="12">
        <f t="shared" si="332"/>
        <v>1054634.5017706258</v>
      </c>
      <c r="EO44" s="5">
        <f t="shared" si="333"/>
        <v>16</v>
      </c>
      <c r="EP44" s="6">
        <v>-0.25900000000000001</v>
      </c>
      <c r="EQ44" s="7">
        <f t="shared" si="334"/>
        <v>2270043.0575428</v>
      </c>
      <c r="ER44" s="12">
        <f t="shared" si="76"/>
        <v>1090170.666499109</v>
      </c>
      <c r="ES44" s="12">
        <f t="shared" si="335"/>
        <v>678432.38902305067</v>
      </c>
      <c r="EU44" s="5">
        <f t="shared" si="336"/>
        <v>15</v>
      </c>
      <c r="EV44" s="6">
        <v>-0.25900000000000001</v>
      </c>
      <c r="EW44" s="7">
        <f t="shared" si="337"/>
        <v>1409503.8555736237</v>
      </c>
      <c r="EX44" s="12">
        <f t="shared" si="80"/>
        <v>971731.98402986035</v>
      </c>
      <c r="EY44" s="12">
        <f t="shared" si="338"/>
        <v>610981.69811319548</v>
      </c>
      <c r="FA44" s="5">
        <f t="shared" si="339"/>
        <v>14</v>
      </c>
      <c r="FB44" s="6">
        <v>-0.25900000000000001</v>
      </c>
      <c r="FC44" s="7">
        <f t="shared" si="340"/>
        <v>1404727.7811178232</v>
      </c>
      <c r="FD44" s="12">
        <f t="shared" si="84"/>
        <v>1016942.9648577841</v>
      </c>
      <c r="FE44" s="12">
        <f t="shared" si="341"/>
        <v>650319.75005926972</v>
      </c>
      <c r="FG44" s="5">
        <f t="shared" si="342"/>
        <v>13</v>
      </c>
      <c r="FH44" s="6">
        <v>-0.25900000000000001</v>
      </c>
      <c r="FI44" s="7">
        <f t="shared" si="343"/>
        <v>1109229.1385958802</v>
      </c>
      <c r="FJ44" s="12">
        <f t="shared" si="88"/>
        <v>760164.47519217373</v>
      </c>
      <c r="FK44" s="12">
        <f t="shared" si="344"/>
        <v>489376.27158294449</v>
      </c>
      <c r="FM44" s="5">
        <f t="shared" si="345"/>
        <v>12</v>
      </c>
      <c r="FN44" s="6">
        <v>-0.25900000000000001</v>
      </c>
      <c r="FO44" s="7">
        <f t="shared" si="346"/>
        <v>1216393.3968591734</v>
      </c>
      <c r="FP44" s="12">
        <f t="shared" si="92"/>
        <v>911843.20496479445</v>
      </c>
      <c r="FQ44" s="12">
        <f t="shared" si="347"/>
        <v>594850.50280965131</v>
      </c>
      <c r="FS44" s="5">
        <f t="shared" si="348"/>
        <v>11</v>
      </c>
      <c r="FT44" s="6">
        <v>-0.25900000000000001</v>
      </c>
      <c r="FU44" s="7">
        <f t="shared" si="349"/>
        <v>992083.35116154782</v>
      </c>
      <c r="FV44" s="12">
        <f t="shared" si="96"/>
        <v>725123.73288593895</v>
      </c>
      <c r="FW44" s="12">
        <f t="shared" si="350"/>
        <v>480822.38940290798</v>
      </c>
      <c r="FY44" s="5">
        <f t="shared" si="351"/>
        <v>10</v>
      </c>
      <c r="FZ44" s="6">
        <v>-0.25900000000000001</v>
      </c>
      <c r="GA44" s="7">
        <f t="shared" si="352"/>
        <v>852158.86545400077</v>
      </c>
      <c r="GB44" s="12">
        <f t="shared" si="100"/>
        <v>617140.82151747984</v>
      </c>
      <c r="GC44" s="12">
        <f t="shared" si="353"/>
        <v>413192.99638080195</v>
      </c>
      <c r="GE44" s="5">
        <f t="shared" si="354"/>
        <v>9</v>
      </c>
      <c r="GF44" s="6">
        <v>-0.25900000000000001</v>
      </c>
      <c r="GG44" s="7">
        <f t="shared" si="355"/>
        <v>758148.4568096092</v>
      </c>
      <c r="GH44" s="12">
        <f t="shared" si="104"/>
        <v>557447.12754842488</v>
      </c>
      <c r="GI44" s="12">
        <f t="shared" si="356"/>
        <v>380403.83382059896</v>
      </c>
      <c r="GK44" s="5">
        <f t="shared" si="357"/>
        <v>8</v>
      </c>
      <c r="GL44" s="6">
        <v>-0.25900000000000001</v>
      </c>
      <c r="GM44" s="7">
        <f t="shared" si="358"/>
        <v>842106.47207554046</v>
      </c>
      <c r="GN44" s="12">
        <f t="shared" si="108"/>
        <v>678855.7349309444</v>
      </c>
      <c r="GO44" s="12">
        <f t="shared" si="359"/>
        <v>479277.97594910022</v>
      </c>
      <c r="GQ44" s="5">
        <f t="shared" si="360"/>
        <v>7</v>
      </c>
      <c r="GR44" s="6">
        <v>-0.25900000000000001</v>
      </c>
      <c r="GS44" s="7">
        <f t="shared" si="111"/>
        <v>680215.24400285992</v>
      </c>
      <c r="GT44" s="12">
        <f t="shared" si="112"/>
        <v>549057.29796397081</v>
      </c>
      <c r="GU44" s="12">
        <f t="shared" si="113"/>
        <v>401777.97984058812</v>
      </c>
      <c r="GW44" s="5">
        <f t="shared" si="114"/>
        <v>6</v>
      </c>
      <c r="GX44" s="6">
        <v>-0.25900000000000001</v>
      </c>
      <c r="GY44" s="7">
        <f t="shared" si="115"/>
        <v>613857.27281189407</v>
      </c>
      <c r="GZ44" s="12">
        <f t="shared" si="116"/>
        <v>510777.69564128172</v>
      </c>
      <c r="HA44" s="12">
        <f t="shared" si="117"/>
        <v>390207.85332252423</v>
      </c>
      <c r="HC44" s="5">
        <f t="shared" si="118"/>
        <v>5</v>
      </c>
      <c r="HD44" s="6">
        <v>-0.25900000000000001</v>
      </c>
      <c r="HE44" s="7">
        <f t="shared" si="119"/>
        <v>668981.33479936142</v>
      </c>
      <c r="HF44" s="12">
        <f t="shared" si="120"/>
        <v>597008.58101636602</v>
      </c>
      <c r="HG44" s="12">
        <f t="shared" si="121"/>
        <v>484268.7631420308</v>
      </c>
      <c r="HI44" s="5">
        <f t="shared" si="122"/>
        <v>4</v>
      </c>
      <c r="HJ44" s="6">
        <v>-0.25900000000000001</v>
      </c>
      <c r="HK44" s="7">
        <f t="shared" si="123"/>
        <v>645984.29393526586</v>
      </c>
      <c r="HL44" s="12">
        <f t="shared" si="124"/>
        <v>608872.8265875394</v>
      </c>
      <c r="HM44" s="12">
        <f t="shared" si="125"/>
        <v>520024.43129150354</v>
      </c>
      <c r="HO44" s="5">
        <f t="shared" si="126"/>
        <v>3</v>
      </c>
      <c r="HP44" s="6">
        <v>-0.25900000000000001</v>
      </c>
      <c r="HQ44" s="7">
        <f t="shared" si="127"/>
        <v>565561.45502999995</v>
      </c>
      <c r="HR44" s="12">
        <f t="shared" si="128"/>
        <v>537656.36191345507</v>
      </c>
      <c r="HS44" s="12">
        <f t="shared" si="129"/>
        <v>474199.06597946363</v>
      </c>
      <c r="HU44" s="5">
        <f t="shared" si="130"/>
        <v>2</v>
      </c>
      <c r="HV44" s="6">
        <v>-0.25900000000000001</v>
      </c>
      <c r="HW44" s="7">
        <f t="shared" si="131"/>
        <v>476222.17499999999</v>
      </c>
      <c r="HX44" s="12">
        <f>(HX45)*(1+HV44)-(((VLOOKUP((HU$91+HU45),$A$138:$E$227,5,FALSE))/(VLOOKUP(HU$91,$A$138:$E$227,5,FALSE)))*(IF(HU44&lt;=$D$125,$B$125,$C$125)))</f>
        <v>456038.31115023472</v>
      </c>
      <c r="HY44" s="12">
        <f t="shared" si="133"/>
        <v>416893.39173819742</v>
      </c>
      <c r="IA44" s="5">
        <f t="shared" si="134"/>
        <v>1</v>
      </c>
      <c r="IB44" s="6">
        <v>-0.25900000000000001</v>
      </c>
      <c r="IC44" s="7">
        <f>(IC45+$B$124)*(1+IB44)</f>
        <v>555750</v>
      </c>
      <c r="ID44" s="12">
        <f>($B$124)*(1+IB44)-$B$125</f>
        <v>544750</v>
      </c>
      <c r="IE44" s="12">
        <f>ID44</f>
        <v>544750</v>
      </c>
      <c r="IG44" s="5"/>
      <c r="IH44" s="6"/>
      <c r="II44" s="7"/>
      <c r="IM44" s="5"/>
      <c r="IN44" s="6"/>
      <c r="IO44" s="7"/>
      <c r="IS44" s="5"/>
      <c r="IT44" s="6"/>
      <c r="IU44" s="7"/>
      <c r="IY44" s="5"/>
      <c r="IZ44" s="6"/>
      <c r="JA44" s="7"/>
      <c r="JE44" s="5"/>
      <c r="JF44" s="6"/>
      <c r="JG44" s="7"/>
      <c r="JK44" s="5"/>
      <c r="JL44" s="6"/>
      <c r="JM44" s="7"/>
      <c r="JQ44" s="5"/>
      <c r="JR44" s="6"/>
      <c r="JS44" s="7"/>
      <c r="JW44" s="5"/>
      <c r="JX44" s="6"/>
      <c r="JY44" s="7"/>
      <c r="KC44" s="5"/>
      <c r="KD44" s="6"/>
      <c r="KE44" s="7"/>
      <c r="KI44" s="5"/>
      <c r="KJ44" s="6"/>
      <c r="KK44" s="7"/>
      <c r="KO44" s="5"/>
      <c r="KP44" s="6"/>
      <c r="KQ44" s="7"/>
      <c r="KU44" s="5"/>
      <c r="KV44" s="6"/>
      <c r="KW44" s="7"/>
      <c r="LA44" s="5"/>
      <c r="LB44" s="6"/>
      <c r="LC44" s="7"/>
      <c r="LG44" s="5"/>
      <c r="LH44" s="6"/>
      <c r="LI44" s="7"/>
      <c r="LM44" s="5"/>
      <c r="LN44" s="6"/>
      <c r="LO44" s="7"/>
      <c r="LS44" s="5"/>
      <c r="LT44" s="6"/>
      <c r="LU44" s="7"/>
      <c r="LY44" s="5"/>
      <c r="LZ44" s="6"/>
      <c r="MA44" s="7"/>
      <c r="ME44" s="5"/>
      <c r="MF44" s="6"/>
      <c r="MG44" s="7"/>
      <c r="MK44" s="5"/>
      <c r="ML44" s="6"/>
      <c r="MM44" s="7"/>
      <c r="MQ44" s="5"/>
      <c r="MR44" s="6"/>
      <c r="MS44" s="7"/>
      <c r="MW44" s="5"/>
      <c r="MX44" s="6"/>
      <c r="MY44" s="7"/>
      <c r="NC44" s="5"/>
      <c r="ND44" s="6"/>
      <c r="NE44" s="7"/>
      <c r="NI44" s="5"/>
      <c r="NJ44" s="6"/>
      <c r="NK44" s="7"/>
      <c r="NO44" s="5"/>
      <c r="NP44" s="6"/>
      <c r="NQ44" s="7"/>
      <c r="NU44" s="5"/>
      <c r="NV44" s="6"/>
      <c r="NW44" s="7"/>
      <c r="OA44" s="5"/>
      <c r="OB44" s="6"/>
      <c r="OC44" s="7"/>
      <c r="OG44" s="5"/>
      <c r="OH44" s="6"/>
      <c r="OI44" s="7"/>
      <c r="OM44" s="5"/>
      <c r="ON44" s="6"/>
      <c r="OO44" s="7"/>
      <c r="OS44" s="5"/>
      <c r="OT44" s="6"/>
      <c r="OU44" s="7"/>
      <c r="OY44" s="5"/>
      <c r="OZ44" s="6"/>
      <c r="PA44" s="7"/>
      <c r="PE44" s="5"/>
      <c r="PF44" s="6"/>
      <c r="PG44" s="7"/>
      <c r="PK44" s="5"/>
      <c r="PL44" s="6"/>
      <c r="PM44" s="7"/>
      <c r="PQ44" s="5"/>
      <c r="PR44" s="6"/>
      <c r="PS44" s="7"/>
      <c r="PW44" s="5"/>
      <c r="PX44" s="6"/>
      <c r="PY44" s="7"/>
      <c r="QC44" s="5"/>
      <c r="QD44" s="6"/>
      <c r="QE44" s="7"/>
      <c r="QI44" s="5"/>
      <c r="QJ44" s="6"/>
      <c r="QK44" s="7"/>
      <c r="QO44" s="5"/>
      <c r="QP44" s="6"/>
      <c r="QQ44" s="7"/>
    </row>
    <row r="45" spans="3:459">
      <c r="C45">
        <v>46</v>
      </c>
      <c r="D45" s="6">
        <v>-0.1431</v>
      </c>
      <c r="E45" s="12">
        <f t="shared" si="286"/>
        <v>8415553.2708962485</v>
      </c>
      <c r="F45" s="12">
        <f t="shared" si="287"/>
        <v>3417583.840058805</v>
      </c>
      <c r="G45">
        <v>45</v>
      </c>
      <c r="H45" s="6">
        <v>-0.1431</v>
      </c>
      <c r="I45" s="12">
        <f t="shared" si="1"/>
        <v>429847.93235947384</v>
      </c>
      <c r="J45" s="12">
        <f t="shared" si="288"/>
        <v>172544.59256683107</v>
      </c>
      <c r="K45">
        <v>44</v>
      </c>
      <c r="L45" s="6">
        <v>-0.1431</v>
      </c>
      <c r="M45" s="12">
        <f t="shared" si="3"/>
        <v>3465543.25022911</v>
      </c>
      <c r="N45" s="12">
        <f t="shared" si="289"/>
        <v>1391098.3469229527</v>
      </c>
      <c r="O45">
        <v>43</v>
      </c>
      <c r="P45" s="6">
        <v>-0.1431</v>
      </c>
      <c r="Q45" s="12">
        <f t="shared" si="5"/>
        <v>11105626.379686199</v>
      </c>
      <c r="R45" s="12">
        <f t="shared" si="290"/>
        <v>4145057.7332631587</v>
      </c>
      <c r="S45">
        <v>42</v>
      </c>
      <c r="T45" s="6">
        <v>-0.1431</v>
      </c>
      <c r="U45" s="12">
        <f t="shared" si="7"/>
        <v>34639034.576363914</v>
      </c>
      <c r="V45" s="12">
        <f t="shared" si="291"/>
        <v>11627657.146525916</v>
      </c>
      <c r="W45">
        <v>41</v>
      </c>
      <c r="X45" s="6">
        <v>-0.1431</v>
      </c>
      <c r="Y45" s="12">
        <f t="shared" si="9"/>
        <v>39180614.410391085</v>
      </c>
      <c r="Z45" s="12">
        <f t="shared" si="292"/>
        <v>11864552.251033919</v>
      </c>
      <c r="AA45">
        <v>40</v>
      </c>
      <c r="AB45" s="6">
        <v>-0.1431</v>
      </c>
      <c r="AC45" s="12">
        <f t="shared" si="11"/>
        <v>20995006.35636095</v>
      </c>
      <c r="AD45" s="12">
        <f t="shared" si="293"/>
        <v>6505494.9273231104</v>
      </c>
      <c r="AE45">
        <v>39</v>
      </c>
      <c r="AF45" s="6">
        <v>-0.1431</v>
      </c>
      <c r="AG45" s="12">
        <f t="shared" si="13"/>
        <v>23292982.061181508</v>
      </c>
      <c r="AH45" s="12">
        <f t="shared" si="294"/>
        <v>7436257.1838513734</v>
      </c>
      <c r="AI45">
        <v>38</v>
      </c>
      <c r="AJ45" s="6">
        <v>-0.1431</v>
      </c>
      <c r="AK45" s="12">
        <f t="shared" si="15"/>
        <v>11621144.748014031</v>
      </c>
      <c r="AL45" s="12">
        <f t="shared" si="295"/>
        <v>3764596.1859763763</v>
      </c>
      <c r="AM45">
        <v>37</v>
      </c>
      <c r="AN45" s="6">
        <v>-0.1431</v>
      </c>
      <c r="AO45" s="12">
        <f t="shared" si="17"/>
        <v>6255686.7499028621</v>
      </c>
      <c r="AP45" s="12">
        <f t="shared" si="296"/>
        <v>2070544.2059537643</v>
      </c>
      <c r="AQ45">
        <v>36</v>
      </c>
      <c r="AR45" s="6">
        <v>-0.1431</v>
      </c>
      <c r="AS45" s="12">
        <f t="shared" si="19"/>
        <v>19160213.056249283</v>
      </c>
      <c r="AT45" s="12">
        <f t="shared" si="297"/>
        <v>6386737.6854164274</v>
      </c>
      <c r="AU45">
        <v>35</v>
      </c>
      <c r="AV45" s="6">
        <v>-0.1431</v>
      </c>
      <c r="AW45" s="12">
        <f t="shared" si="21"/>
        <v>12749563.243506735</v>
      </c>
      <c r="AX45" s="12">
        <f t="shared" si="298"/>
        <v>4189997.3100726358</v>
      </c>
      <c r="AY45">
        <v>34</v>
      </c>
      <c r="AZ45" s="6">
        <v>-0.1431</v>
      </c>
      <c r="BA45" s="12">
        <f t="shared" si="23"/>
        <v>13991585.28380492</v>
      </c>
      <c r="BB45" s="12">
        <f t="shared" si="299"/>
        <v>4565329.4705372863</v>
      </c>
      <c r="BC45">
        <v>33</v>
      </c>
      <c r="BD45" s="6">
        <v>-0.1431</v>
      </c>
      <c r="BE45" s="12">
        <f t="shared" si="25"/>
        <v>18183307.505389165</v>
      </c>
      <c r="BF45" s="12">
        <f t="shared" si="300"/>
        <v>6018418.6813612022</v>
      </c>
      <c r="BG45">
        <v>32</v>
      </c>
      <c r="BH45" s="6">
        <v>-0.1431</v>
      </c>
      <c r="BI45" s="12">
        <f t="shared" si="27"/>
        <v>24227239.167789146</v>
      </c>
      <c r="BJ45" s="12">
        <f t="shared" si="301"/>
        <v>8928818.190945765</v>
      </c>
      <c r="BK45">
        <v>31</v>
      </c>
      <c r="BL45" s="6">
        <v>-0.1431</v>
      </c>
      <c r="BM45" s="12">
        <f t="shared" si="29"/>
        <v>20348585.610772211</v>
      </c>
      <c r="BN45" s="12">
        <f t="shared" si="302"/>
        <v>8072560.958264092</v>
      </c>
      <c r="BO45">
        <v>30</v>
      </c>
      <c r="BP45" s="6">
        <v>-0.1431</v>
      </c>
      <c r="BQ45" s="12">
        <f t="shared" si="31"/>
        <v>15810566.22989184</v>
      </c>
      <c r="BR45" s="12">
        <f t="shared" si="303"/>
        <v>6457836.9108008919</v>
      </c>
      <c r="BS45">
        <v>29</v>
      </c>
      <c r="BT45" s="6">
        <v>-0.1431</v>
      </c>
      <c r="BU45" s="12">
        <f t="shared" si="33"/>
        <v>13156147.014296396</v>
      </c>
      <c r="BV45" s="12">
        <f t="shared" si="304"/>
        <v>5497169.4097294798</v>
      </c>
      <c r="BW45">
        <v>28</v>
      </c>
      <c r="BX45" s="6">
        <v>-0.1431</v>
      </c>
      <c r="BY45" s="12">
        <f t="shared" si="35"/>
        <v>8984805.2430804037</v>
      </c>
      <c r="BZ45" s="12">
        <f t="shared" si="305"/>
        <v>3838578.765823083</v>
      </c>
      <c r="CA45">
        <v>27</v>
      </c>
      <c r="CB45" s="6">
        <v>-0.1431</v>
      </c>
      <c r="CC45" s="12">
        <f t="shared" si="37"/>
        <v>11357873.721545385</v>
      </c>
      <c r="CD45" s="12">
        <f t="shared" si="306"/>
        <v>5732260.2115780693</v>
      </c>
      <c r="CE45">
        <v>26</v>
      </c>
      <c r="CF45" s="6">
        <v>-0.1431</v>
      </c>
      <c r="CG45" s="12">
        <f t="shared" si="39"/>
        <v>11322496.16578999</v>
      </c>
      <c r="CH45" s="12">
        <f t="shared" si="307"/>
        <v>6299135.1908268249</v>
      </c>
      <c r="CI45">
        <v>25</v>
      </c>
      <c r="CJ45" s="6">
        <v>-0.1431</v>
      </c>
      <c r="CK45" s="12">
        <f t="shared" si="284"/>
        <v>10955426.782403206</v>
      </c>
      <c r="CL45" s="12">
        <f t="shared" si="308"/>
        <v>6172071.4267060319</v>
      </c>
      <c r="CM45" s="5">
        <v>24</v>
      </c>
      <c r="CN45" s="6">
        <v>-0.1431</v>
      </c>
      <c r="CO45" s="7">
        <f t="shared" si="309"/>
        <v>11258235.119409831</v>
      </c>
      <c r="CP45" s="12">
        <f t="shared" si="42"/>
        <v>9184483.7054765932</v>
      </c>
      <c r="CQ45" s="12">
        <f t="shared" si="310"/>
        <v>5066557.9126455383</v>
      </c>
      <c r="CR45" s="9"/>
      <c r="CS45" s="5">
        <v>23</v>
      </c>
      <c r="CT45" s="6">
        <v>-0.1431</v>
      </c>
      <c r="CU45" s="7">
        <f t="shared" si="311"/>
        <v>8606555.400512062</v>
      </c>
      <c r="CV45" s="12">
        <f t="shared" si="45"/>
        <v>6909560.611084911</v>
      </c>
      <c r="CW45" s="12">
        <f t="shared" si="312"/>
        <v>4119784.9652947588</v>
      </c>
      <c r="CY45" s="5">
        <v>22</v>
      </c>
      <c r="CZ45" s="6">
        <v>-0.1431</v>
      </c>
      <c r="DA45" s="7">
        <f t="shared" si="313"/>
        <v>6958728.4932988835</v>
      </c>
      <c r="DB45" s="12">
        <f t="shared" si="48"/>
        <v>5505223.887566451</v>
      </c>
      <c r="DC45" s="12">
        <f t="shared" si="314"/>
        <v>3424611.1037678625</v>
      </c>
      <c r="DE45" s="5">
        <f t="shared" si="315"/>
        <v>21</v>
      </c>
      <c r="DF45" s="6">
        <v>-0.1431</v>
      </c>
      <c r="DG45" s="7">
        <f t="shared" si="316"/>
        <v>5889740.5783316856</v>
      </c>
      <c r="DH45" s="12">
        <f t="shared" si="52"/>
        <v>4597771.3551277881</v>
      </c>
      <c r="DI45" s="12">
        <f t="shared" si="317"/>
        <v>2870908.8743286189</v>
      </c>
      <c r="DK45" s="5">
        <f t="shared" si="318"/>
        <v>20</v>
      </c>
      <c r="DL45" s="6">
        <v>-0.1431</v>
      </c>
      <c r="DM45" s="7">
        <f t="shared" si="319"/>
        <v>5961879.3180804588</v>
      </c>
      <c r="DN45" s="12">
        <f t="shared" si="56"/>
        <v>4850412.2497040508</v>
      </c>
      <c r="DO45" s="12">
        <f t="shared" si="320"/>
        <v>3062819.0027473932</v>
      </c>
      <c r="DQ45" s="5">
        <f t="shared" si="321"/>
        <v>19</v>
      </c>
      <c r="DR45" s="6">
        <v>-0.1431</v>
      </c>
      <c r="DS45" s="7">
        <f t="shared" si="322"/>
        <v>3907891.5299426191</v>
      </c>
      <c r="DT45" s="12">
        <f t="shared" si="60"/>
        <v>2903686.2705646832</v>
      </c>
      <c r="DU45" s="12">
        <f t="shared" si="323"/>
        <v>1819916.0428187097</v>
      </c>
      <c r="DW45" s="5">
        <f t="shared" si="324"/>
        <v>18</v>
      </c>
      <c r="DX45" s="6">
        <v>-0.1431</v>
      </c>
      <c r="DY45" s="7">
        <f t="shared" si="325"/>
        <v>2947127.8506354587</v>
      </c>
      <c r="DZ45" s="12">
        <f t="shared" si="64"/>
        <v>2041876.7929858712</v>
      </c>
      <c r="EA45" s="12">
        <f t="shared" si="326"/>
        <v>1284560.9871366513</v>
      </c>
      <c r="EC45" s="5">
        <f t="shared" si="327"/>
        <v>17</v>
      </c>
      <c r="ED45" s="6">
        <v>-0.1431</v>
      </c>
      <c r="EE45" s="7">
        <f t="shared" si="328"/>
        <v>2743045.2816785728</v>
      </c>
      <c r="EF45" s="12">
        <f t="shared" si="68"/>
        <v>1954081.5260830766</v>
      </c>
      <c r="EG45" s="12">
        <f t="shared" si="329"/>
        <v>1266024.6507017117</v>
      </c>
      <c r="EI45" s="5">
        <f t="shared" si="330"/>
        <v>16</v>
      </c>
      <c r="EJ45" s="6">
        <v>-0.1431</v>
      </c>
      <c r="EK45" s="7">
        <f t="shared" si="331"/>
        <v>2743045.2816785728</v>
      </c>
      <c r="EL45" s="12">
        <f t="shared" si="72"/>
        <v>2384981.9173915032</v>
      </c>
      <c r="EM45" s="12">
        <f t="shared" si="332"/>
        <v>1601185.0431313848</v>
      </c>
      <c r="EO45" s="5">
        <f t="shared" si="333"/>
        <v>15</v>
      </c>
      <c r="EP45" s="6">
        <v>-0.1431</v>
      </c>
      <c r="EQ45" s="7">
        <f t="shared" si="334"/>
        <v>3063485.9076151145</v>
      </c>
      <c r="ER45" s="12">
        <f t="shared" si="76"/>
        <v>1536272.0149134051</v>
      </c>
      <c r="ES45" s="12">
        <f t="shared" si="335"/>
        <v>1045818.9772884682</v>
      </c>
      <c r="EU45" s="5">
        <f t="shared" si="336"/>
        <v>14</v>
      </c>
      <c r="EV45" s="6">
        <v>-0.1431</v>
      </c>
      <c r="EW45" s="7">
        <f t="shared" si="337"/>
        <v>1902164.4474677783</v>
      </c>
      <c r="EX45" s="12">
        <f t="shared" si="80"/>
        <v>1375769.6283536642</v>
      </c>
      <c r="EY45" s="12">
        <f t="shared" si="338"/>
        <v>946245.30776437477</v>
      </c>
      <c r="FA45" s="5">
        <f t="shared" si="339"/>
        <v>13</v>
      </c>
      <c r="FB45" s="6">
        <v>-0.1431</v>
      </c>
      <c r="FC45" s="7">
        <f t="shared" si="340"/>
        <v>1895719.0028580609</v>
      </c>
      <c r="FD45" s="12">
        <f t="shared" si="84"/>
        <v>1435702.7213706295</v>
      </c>
      <c r="FE45" s="12">
        <f t="shared" si="341"/>
        <v>1004317.8661231165</v>
      </c>
      <c r="FG45" s="5">
        <f t="shared" si="342"/>
        <v>12</v>
      </c>
      <c r="FH45" s="6">
        <v>-0.1431</v>
      </c>
      <c r="FI45" s="7">
        <f t="shared" si="343"/>
        <v>1496935.4097110394</v>
      </c>
      <c r="FJ45" s="12">
        <f t="shared" si="88"/>
        <v>1088750.9786669011</v>
      </c>
      <c r="FK45" s="12">
        <f t="shared" si="344"/>
        <v>766726.04131471901</v>
      </c>
      <c r="FM45" s="5">
        <f t="shared" si="345"/>
        <v>11</v>
      </c>
      <c r="FN45" s="6">
        <v>-0.1431</v>
      </c>
      <c r="FO45" s="7">
        <f t="shared" si="346"/>
        <v>1641556.5409705446</v>
      </c>
      <c r="FP45" s="12">
        <f t="shared" si="92"/>
        <v>1292618.1471930603</v>
      </c>
      <c r="FQ45" s="12">
        <f t="shared" si="347"/>
        <v>922431.72945232468</v>
      </c>
      <c r="FS45" s="5">
        <f t="shared" si="348"/>
        <v>10</v>
      </c>
      <c r="FT45" s="6">
        <v>-0.1431</v>
      </c>
      <c r="FU45" s="7">
        <f t="shared" si="349"/>
        <v>1338843.928693047</v>
      </c>
      <c r="FV45" s="12">
        <f t="shared" si="96"/>
        <v>1039630.8385054534</v>
      </c>
      <c r="FW45" s="12">
        <f t="shared" si="350"/>
        <v>754098.42511311045</v>
      </c>
      <c r="FY45" s="5">
        <f t="shared" si="351"/>
        <v>9</v>
      </c>
      <c r="FZ45" s="6">
        <v>-0.1431</v>
      </c>
      <c r="GA45" s="7">
        <f t="shared" si="352"/>
        <v>1150011.9641754397</v>
      </c>
      <c r="GB45" s="12">
        <f t="shared" si="100"/>
        <v>893317.83242263435</v>
      </c>
      <c r="GC45" s="12">
        <f t="shared" si="353"/>
        <v>654260.94768981659</v>
      </c>
      <c r="GE45" s="5">
        <f t="shared" si="354"/>
        <v>8</v>
      </c>
      <c r="GF45" s="6">
        <v>-0.1431</v>
      </c>
      <c r="GG45" s="7">
        <f t="shared" si="355"/>
        <v>1023142.3168820638</v>
      </c>
      <c r="GH45" s="12">
        <f t="shared" si="104"/>
        <v>811618.61227984924</v>
      </c>
      <c r="GI45" s="12">
        <f t="shared" si="356"/>
        <v>605856.14719481708</v>
      </c>
      <c r="GK45" s="5">
        <f t="shared" si="357"/>
        <v>7</v>
      </c>
      <c r="GL45" s="6">
        <v>-0.1431</v>
      </c>
      <c r="GM45" s="7">
        <f t="shared" si="358"/>
        <v>1136445.9812085566</v>
      </c>
      <c r="GN45" s="12">
        <f t="shared" si="108"/>
        <v>973479.26605499303</v>
      </c>
      <c r="GO45" s="12">
        <f t="shared" si="359"/>
        <v>751818.49420679035</v>
      </c>
      <c r="GQ45" s="5">
        <f t="shared" si="360"/>
        <v>6</v>
      </c>
      <c r="GR45" s="6">
        <v>-0.1431</v>
      </c>
      <c r="GS45" s="7">
        <f t="shared" si="111"/>
        <v>917969.2901523076</v>
      </c>
      <c r="GT45" s="12">
        <f t="shared" si="112"/>
        <v>796294.69016552111</v>
      </c>
      <c r="GU45" s="12">
        <f t="shared" si="113"/>
        <v>637409.5994047951</v>
      </c>
      <c r="GW45" s="5">
        <f t="shared" si="114"/>
        <v>5</v>
      </c>
      <c r="GX45" s="6">
        <v>-0.1431</v>
      </c>
      <c r="GY45" s="7">
        <f t="shared" si="115"/>
        <v>828417.37221578148</v>
      </c>
      <c r="GZ45" s="12">
        <f t="shared" si="116"/>
        <v>742304.12761488534</v>
      </c>
      <c r="HA45" s="12">
        <f t="shared" si="117"/>
        <v>620329.27096455207</v>
      </c>
      <c r="HC45" s="5">
        <f t="shared" si="118"/>
        <v>4</v>
      </c>
      <c r="HD45" s="6">
        <v>-0.1431</v>
      </c>
      <c r="HE45" s="7">
        <f t="shared" si="119"/>
        <v>902808.81889252551</v>
      </c>
      <c r="HF45" s="12">
        <f t="shared" si="120"/>
        <v>855590.69905599591</v>
      </c>
      <c r="HG45" s="12">
        <f t="shared" si="121"/>
        <v>759186.11324686953</v>
      </c>
      <c r="HI45" s="5">
        <f t="shared" si="122"/>
        <v>3</v>
      </c>
      <c r="HJ45" s="6">
        <v>-0.1431</v>
      </c>
      <c r="HK45" s="7">
        <f t="shared" si="123"/>
        <v>871773.67602599983</v>
      </c>
      <c r="HL45" s="12">
        <f t="shared" si="124"/>
        <v>839071.82668348728</v>
      </c>
      <c r="HM45" s="12">
        <f t="shared" si="125"/>
        <v>783921.56577471341</v>
      </c>
      <c r="HO45" s="5">
        <f t="shared" si="126"/>
        <v>2</v>
      </c>
      <c r="HP45" s="6">
        <v>-0.1431</v>
      </c>
      <c r="HQ45" s="7">
        <f t="shared" si="127"/>
        <v>763240.83</v>
      </c>
      <c r="HR45" s="12">
        <f>(HR46)*(1+HP45)-(((VLOOKUP((HO$91+HO46),$A$138:$E$227,5,FALSE))/(VLOOKUP(HO$91,$A$138:$E$227,5,FALSE)))*(IF(HO45&lt;=$D$125,$B$125,$C$125)))</f>
        <v>742413.47014598548</v>
      </c>
      <c r="HS45" s="12">
        <f t="shared" si="129"/>
        <v>716272.15077464795</v>
      </c>
      <c r="HU45" s="5">
        <f t="shared" si="130"/>
        <v>1</v>
      </c>
      <c r="HV45" s="6">
        <v>-0.1431</v>
      </c>
      <c r="HW45" s="7">
        <f>(HW46+$B$124)*(1+HV45)</f>
        <v>642675</v>
      </c>
      <c r="HX45" s="12">
        <f>($B$124)*(1+HV45)-$B$125</f>
        <v>631675</v>
      </c>
      <c r="HY45" s="12">
        <f>HX45</f>
        <v>631675</v>
      </c>
      <c r="IA45" s="5"/>
      <c r="IB45" s="6"/>
      <c r="IC45" s="7"/>
      <c r="IG45" s="5"/>
      <c r="IH45" s="6"/>
      <c r="II45" s="7"/>
      <c r="IM45" s="5"/>
      <c r="IN45" s="6"/>
      <c r="IO45" s="7"/>
      <c r="IS45" s="5"/>
      <c r="IT45" s="6"/>
      <c r="IU45" s="7"/>
      <c r="IY45" s="5"/>
      <c r="IZ45" s="6"/>
      <c r="JA45" s="7"/>
      <c r="JE45" s="5"/>
      <c r="JF45" s="6"/>
      <c r="JG45" s="7"/>
      <c r="JK45" s="5"/>
      <c r="JL45" s="6"/>
      <c r="JM45" s="7"/>
      <c r="JQ45" s="5"/>
      <c r="JR45" s="6"/>
      <c r="JS45" s="7"/>
      <c r="JW45" s="5"/>
      <c r="JX45" s="6"/>
      <c r="JY45" s="7"/>
      <c r="KC45" s="5"/>
      <c r="KD45" s="6"/>
      <c r="KE45" s="7"/>
      <c r="KI45" s="5"/>
      <c r="KJ45" s="6"/>
      <c r="KK45" s="7"/>
      <c r="KO45" s="5"/>
      <c r="KP45" s="6"/>
      <c r="KQ45" s="7"/>
      <c r="KU45" s="5"/>
      <c r="KV45" s="6"/>
      <c r="KW45" s="7"/>
      <c r="LA45" s="5"/>
      <c r="LB45" s="6"/>
      <c r="LC45" s="7"/>
      <c r="LG45" s="5"/>
      <c r="LH45" s="6"/>
      <c r="LI45" s="7"/>
      <c r="LM45" s="5"/>
      <c r="LN45" s="6"/>
      <c r="LO45" s="7"/>
      <c r="LS45" s="5"/>
      <c r="LT45" s="6"/>
      <c r="LU45" s="7"/>
      <c r="LY45" s="5"/>
      <c r="LZ45" s="6"/>
      <c r="MA45" s="7"/>
      <c r="ME45" s="5"/>
      <c r="MF45" s="6"/>
      <c r="MG45" s="7"/>
      <c r="MK45" s="5"/>
      <c r="ML45" s="6"/>
      <c r="MM45" s="7"/>
      <c r="MQ45" s="5"/>
      <c r="MR45" s="6"/>
      <c r="MS45" s="7"/>
      <c r="MW45" s="5"/>
      <c r="MX45" s="6"/>
      <c r="MY45" s="7"/>
      <c r="NC45" s="5"/>
      <c r="ND45" s="6"/>
      <c r="NE45" s="7"/>
      <c r="NI45" s="5"/>
      <c r="NJ45" s="6"/>
      <c r="NK45" s="7"/>
      <c r="NO45" s="5"/>
      <c r="NP45" s="6"/>
      <c r="NQ45" s="7"/>
      <c r="NU45" s="5"/>
      <c r="NV45" s="6"/>
      <c r="NW45" s="7"/>
      <c r="OA45" s="5"/>
      <c r="OB45" s="6"/>
      <c r="OC45" s="7"/>
      <c r="OG45" s="5"/>
      <c r="OH45" s="6"/>
      <c r="OI45" s="7"/>
      <c r="OM45" s="5"/>
      <c r="ON45" s="6"/>
      <c r="OO45" s="7"/>
      <c r="OS45" s="5"/>
      <c r="OT45" s="6"/>
      <c r="OU45" s="7"/>
      <c r="OY45" s="5"/>
      <c r="OZ45" s="6"/>
      <c r="PA45" s="7"/>
      <c r="PE45" s="5"/>
      <c r="PF45" s="6"/>
      <c r="PG45" s="7"/>
      <c r="PK45" s="5"/>
      <c r="PL45" s="6"/>
      <c r="PM45" s="7"/>
      <c r="PQ45" s="5"/>
      <c r="PR45" s="6"/>
      <c r="PS45" s="7"/>
      <c r="PW45" s="5"/>
      <c r="PX45" s="6"/>
      <c r="PY45" s="7"/>
      <c r="QC45" s="5"/>
      <c r="QD45" s="6"/>
      <c r="QE45" s="7"/>
      <c r="QI45" s="5"/>
      <c r="QJ45" s="6"/>
      <c r="QK45" s="7"/>
      <c r="QO45" s="5"/>
      <c r="QP45" s="6"/>
      <c r="QQ45" s="7"/>
    </row>
    <row r="46" spans="3:459">
      <c r="C46">
        <v>45</v>
      </c>
      <c r="D46" s="6">
        <v>0.18759999999999999</v>
      </c>
      <c r="E46" s="12">
        <f t="shared" si="286"/>
        <v>9907137.4760954492</v>
      </c>
      <c r="F46" s="12">
        <f t="shared" si="287"/>
        <v>4170157.6237579384</v>
      </c>
      <c r="G46">
        <v>44</v>
      </c>
      <c r="H46" s="6">
        <v>0.18759999999999999</v>
      </c>
      <c r="I46" s="12">
        <f t="shared" si="1"/>
        <v>588849.07744746993</v>
      </c>
      <c r="J46" s="12">
        <f t="shared" si="288"/>
        <v>244995.60156573571</v>
      </c>
      <c r="K46">
        <v>43</v>
      </c>
      <c r="L46" s="6">
        <v>0.18759999999999999</v>
      </c>
      <c r="M46" s="12">
        <f t="shared" si="3"/>
        <v>4131497.3653102731</v>
      </c>
      <c r="N46" s="12">
        <f t="shared" si="289"/>
        <v>1718944.1592896758</v>
      </c>
      <c r="O46">
        <v>42</v>
      </c>
      <c r="P46" s="6">
        <v>0.18759999999999999</v>
      </c>
      <c r="Q46" s="12">
        <f t="shared" si="5"/>
        <v>13054036.338168707</v>
      </c>
      <c r="R46" s="12">
        <f t="shared" si="290"/>
        <v>5050101.6490725651</v>
      </c>
      <c r="S46">
        <v>41</v>
      </c>
      <c r="T46" s="6">
        <v>0.18759999999999999</v>
      </c>
      <c r="U46" s="12">
        <f t="shared" si="7"/>
        <v>40527955.660794191</v>
      </c>
      <c r="V46" s="12">
        <f t="shared" si="291"/>
        <v>14100967.541346885</v>
      </c>
      <c r="W46">
        <v>40</v>
      </c>
      <c r="X46" s="6">
        <v>0.18759999999999999</v>
      </c>
      <c r="Y46" s="12">
        <f t="shared" si="9"/>
        <v>45839286.005173236</v>
      </c>
      <c r="Z46" s="12">
        <f t="shared" si="292"/>
        <v>14387513.125711309</v>
      </c>
      <c r="AA46">
        <v>39</v>
      </c>
      <c r="AB46" s="6">
        <v>0.18759999999999999</v>
      </c>
      <c r="AC46" s="12">
        <f t="shared" si="11"/>
        <v>24614102.623619016</v>
      </c>
      <c r="AD46" s="12">
        <f t="shared" si="293"/>
        <v>7905259.2367827501</v>
      </c>
      <c r="AE46">
        <v>38</v>
      </c>
      <c r="AF46" s="6">
        <v>0.18759999999999999</v>
      </c>
      <c r="AG46" s="12">
        <f t="shared" si="13"/>
        <v>27292510.969094176</v>
      </c>
      <c r="AH46" s="12">
        <f t="shared" si="294"/>
        <v>9031098.5201868806</v>
      </c>
      <c r="AI46">
        <v>37</v>
      </c>
      <c r="AJ46" s="6">
        <v>0.18759999999999999</v>
      </c>
      <c r="AK46" s="12">
        <f t="shared" si="15"/>
        <v>13669918.827945158</v>
      </c>
      <c r="AL46" s="12">
        <f t="shared" si="295"/>
        <v>4589899.7524487386</v>
      </c>
      <c r="AM46">
        <v>36</v>
      </c>
      <c r="AN46" s="6">
        <v>0.18759999999999999</v>
      </c>
      <c r="AO46" s="12">
        <f t="shared" si="17"/>
        <v>7406144.296621779</v>
      </c>
      <c r="AP46" s="12">
        <f t="shared" si="296"/>
        <v>2540794.0287680551</v>
      </c>
      <c r="AQ46">
        <v>35</v>
      </c>
      <c r="AR46" s="6">
        <v>0.18759999999999999</v>
      </c>
      <c r="AS46" s="12">
        <f t="shared" si="19"/>
        <v>22464946.967264891</v>
      </c>
      <c r="AT46" s="12">
        <f t="shared" si="297"/>
        <v>7761611.8475708375</v>
      </c>
      <c r="AU46">
        <v>34</v>
      </c>
      <c r="AV46" s="6">
        <v>0.18759999999999999</v>
      </c>
      <c r="AW46" s="12">
        <f t="shared" si="21"/>
        <v>14985236.267700372</v>
      </c>
      <c r="AX46" s="12">
        <f t="shared" si="298"/>
        <v>5104460.0425256742</v>
      </c>
      <c r="AY46">
        <v>33</v>
      </c>
      <c r="AZ46" s="6">
        <v>0.18759999999999999</v>
      </c>
      <c r="BA46" s="12">
        <f t="shared" si="23"/>
        <v>16435439.059222879</v>
      </c>
      <c r="BB46" s="12">
        <f t="shared" si="299"/>
        <v>5558457.4920486128</v>
      </c>
      <c r="BC46">
        <v>32</v>
      </c>
      <c r="BD46" s="6">
        <v>0.18759999999999999</v>
      </c>
      <c r="BE46" s="12">
        <f t="shared" si="25"/>
        <v>21325645.70342106</v>
      </c>
      <c r="BF46" s="12">
        <f t="shared" si="300"/>
        <v>7316097.4311006553</v>
      </c>
      <c r="BG46">
        <v>31</v>
      </c>
      <c r="BH46" s="6">
        <v>0.18759999999999999</v>
      </c>
      <c r="BI46" s="12">
        <f t="shared" si="27"/>
        <v>28368118.148762397</v>
      </c>
      <c r="BJ46" s="12">
        <f t="shared" si="301"/>
        <v>10836483.088456681</v>
      </c>
      <c r="BK46">
        <v>30</v>
      </c>
      <c r="BL46" s="6">
        <v>0.18759999999999999</v>
      </c>
      <c r="BM46" s="12">
        <f t="shared" si="29"/>
        <v>23834994.646455079</v>
      </c>
      <c r="BN46" s="12">
        <f t="shared" si="302"/>
        <v>9800764.2220216729</v>
      </c>
      <c r="BO46">
        <v>29</v>
      </c>
      <c r="BP46" s="6">
        <v>0.18759999999999999</v>
      </c>
      <c r="BQ46" s="12">
        <f t="shared" si="31"/>
        <v>18536602.294029538</v>
      </c>
      <c r="BR46" s="12">
        <f t="shared" si="303"/>
        <v>7847612.6500271019</v>
      </c>
      <c r="BS46">
        <v>28</v>
      </c>
      <c r="BT46" s="6">
        <v>0.18759999999999999</v>
      </c>
      <c r="BU46" s="12">
        <f t="shared" si="33"/>
        <v>15436976.038167095</v>
      </c>
      <c r="BV46" s="12">
        <f t="shared" si="304"/>
        <v>6685600.3279653117</v>
      </c>
      <c r="BW46">
        <v>27</v>
      </c>
      <c r="BX46" s="6">
        <v>0.18759999999999999</v>
      </c>
      <c r="BY46" s="12">
        <f t="shared" si="35"/>
        <v>10567189.89765455</v>
      </c>
      <c r="BZ46" s="12">
        <f t="shared" si="305"/>
        <v>4679388.227185226</v>
      </c>
      <c r="CA46">
        <v>26</v>
      </c>
      <c r="CB46" s="6">
        <v>0.18759999999999999</v>
      </c>
      <c r="CC46" s="12">
        <f t="shared" si="37"/>
        <v>13323976.639059987</v>
      </c>
      <c r="CD46" s="12">
        <f t="shared" si="306"/>
        <v>6969963.4486566847</v>
      </c>
      <c r="CE46">
        <v>25</v>
      </c>
      <c r="CF46" s="6">
        <v>0.18759999999999999</v>
      </c>
      <c r="CG46" s="12">
        <f t="shared" si="39"/>
        <v>13276251.857186254</v>
      </c>
      <c r="CH46" s="12">
        <f t="shared" si="307"/>
        <v>7655648.8811511975</v>
      </c>
      <c r="CI46">
        <v>24</v>
      </c>
      <c r="CJ46" s="6">
        <v>0.18759999999999999</v>
      </c>
      <c r="CK46" s="12">
        <f t="shared" si="284"/>
        <v>12847096.256743152</v>
      </c>
      <c r="CL46" s="12">
        <f t="shared" si="308"/>
        <v>7501954.0185361467</v>
      </c>
      <c r="CM46" s="5">
        <v>23</v>
      </c>
      <c r="CN46" s="6">
        <v>0.18759999999999999</v>
      </c>
      <c r="CO46" s="7">
        <f t="shared" si="309"/>
        <v>13138330.166191891</v>
      </c>
      <c r="CP46" s="12">
        <f t="shared" si="42"/>
        <v>10781732.622476367</v>
      </c>
      <c r="CQ46" s="12">
        <f t="shared" si="310"/>
        <v>6164737.6308563165</v>
      </c>
      <c r="CR46" s="9"/>
      <c r="CS46" s="5">
        <v>22</v>
      </c>
      <c r="CT46" s="6">
        <v>0.18759999999999999</v>
      </c>
      <c r="CU46" s="7">
        <f t="shared" si="311"/>
        <v>10043827.051595358</v>
      </c>
      <c r="CV46" s="12">
        <f t="shared" si="45"/>
        <v>8122156.1112321541</v>
      </c>
      <c r="CW46" s="12">
        <f t="shared" si="312"/>
        <v>5019532.0006154915</v>
      </c>
      <c r="CY46" s="5">
        <v>21</v>
      </c>
      <c r="CZ46" s="6">
        <v>0.18759999999999999</v>
      </c>
      <c r="DA46" s="7">
        <f t="shared" si="313"/>
        <v>8120817.4737996077</v>
      </c>
      <c r="DB46" s="12">
        <f t="shared" si="48"/>
        <v>6480861.5972234691</v>
      </c>
      <c r="DC46" s="12">
        <f t="shared" si="314"/>
        <v>4178657.7208375167</v>
      </c>
      <c r="DE46" s="5">
        <f t="shared" si="315"/>
        <v>20</v>
      </c>
      <c r="DF46" s="6">
        <v>0.18759999999999999</v>
      </c>
      <c r="DG46" s="7">
        <f t="shared" si="316"/>
        <v>6873311.4462967506</v>
      </c>
      <c r="DH46" s="12">
        <f t="shared" si="52"/>
        <v>5421655.3482433697</v>
      </c>
      <c r="DI46" s="12">
        <f t="shared" si="317"/>
        <v>3508905.8944835435</v>
      </c>
      <c r="DK46" s="5">
        <f t="shared" si="318"/>
        <v>19</v>
      </c>
      <c r="DL46" s="6">
        <v>0.18759999999999999</v>
      </c>
      <c r="DM46" s="7">
        <f t="shared" si="319"/>
        <v>6957497.161956423</v>
      </c>
      <c r="DN46" s="12">
        <f t="shared" si="56"/>
        <v>5715861.294648557</v>
      </c>
      <c r="DO46" s="12">
        <f t="shared" si="320"/>
        <v>3741038.1709500286</v>
      </c>
      <c r="DQ46" s="5">
        <f t="shared" si="321"/>
        <v>18</v>
      </c>
      <c r="DR46" s="6">
        <v>0.18759999999999999</v>
      </c>
      <c r="DS46" s="7">
        <f t="shared" si="322"/>
        <v>4560498.9262955058</v>
      </c>
      <c r="DT46" s="12">
        <f t="shared" si="60"/>
        <v>3444452.607193382</v>
      </c>
      <c r="DU46" s="12">
        <f t="shared" si="323"/>
        <v>2237637.0951840216</v>
      </c>
      <c r="DW46" s="5">
        <f t="shared" si="324"/>
        <v>17</v>
      </c>
      <c r="DX46" s="6">
        <v>0.18759999999999999</v>
      </c>
      <c r="DY46" s="7">
        <f t="shared" si="325"/>
        <v>3439290.2913239105</v>
      </c>
      <c r="DZ46" s="12">
        <f t="shared" si="64"/>
        <v>2438514.8327109935</v>
      </c>
      <c r="EA46" s="12">
        <f t="shared" si="326"/>
        <v>1590077.7984587499</v>
      </c>
      <c r="EC46" s="5">
        <f t="shared" si="327"/>
        <v>16</v>
      </c>
      <c r="ED46" s="6">
        <v>0.18759999999999999</v>
      </c>
      <c r="EE46" s="7">
        <f t="shared" si="328"/>
        <v>3201126.4811279881</v>
      </c>
      <c r="EF46" s="12">
        <f t="shared" si="68"/>
        <v>2334444.9456286188</v>
      </c>
      <c r="EG46" s="12">
        <f t="shared" si="329"/>
        <v>1567656.4598381964</v>
      </c>
      <c r="EI46" s="5">
        <f t="shared" si="330"/>
        <v>15</v>
      </c>
      <c r="EJ46" s="6">
        <v>0.18759999999999999</v>
      </c>
      <c r="EK46" s="7">
        <f t="shared" si="331"/>
        <v>3201126.4811279881</v>
      </c>
      <c r="EL46" s="12">
        <f t="shared" si="72"/>
        <v>2835415.1383788283</v>
      </c>
      <c r="EM46" s="12">
        <f t="shared" si="332"/>
        <v>1973062.6023755351</v>
      </c>
      <c r="EO46" s="5">
        <f t="shared" si="333"/>
        <v>14</v>
      </c>
      <c r="EP46" s="6">
        <v>0.18759999999999999</v>
      </c>
      <c r="EQ46" s="7">
        <f t="shared" si="334"/>
        <v>3575079.831503226</v>
      </c>
      <c r="ER46" s="12">
        <f t="shared" si="76"/>
        <v>1844253.6823790949</v>
      </c>
      <c r="ES46" s="12">
        <f t="shared" si="335"/>
        <v>1301298.2187103103</v>
      </c>
      <c r="EU46" s="5">
        <f t="shared" si="336"/>
        <v>13</v>
      </c>
      <c r="EV46" s="6">
        <v>0.18759999999999999</v>
      </c>
      <c r="EW46" s="7">
        <f t="shared" si="337"/>
        <v>2219820.8046070468</v>
      </c>
      <c r="EX46" s="12">
        <f t="shared" si="80"/>
        <v>1656421.2577826318</v>
      </c>
      <c r="EY46" s="12">
        <f t="shared" si="338"/>
        <v>1180855.0572513652</v>
      </c>
      <c r="FA46" s="5">
        <f t="shared" si="339"/>
        <v>12</v>
      </c>
      <c r="FB46" s="6">
        <v>0.18759999999999999</v>
      </c>
      <c r="FC46" s="7">
        <f t="shared" si="340"/>
        <v>2212298.9880476845</v>
      </c>
      <c r="FD46" s="12">
        <f t="shared" si="84"/>
        <v>1725508.9595179111</v>
      </c>
      <c r="FE46" s="12">
        <f t="shared" si="341"/>
        <v>1251098.953616393</v>
      </c>
      <c r="FG46" s="5">
        <f t="shared" si="342"/>
        <v>11</v>
      </c>
      <c r="FH46" s="6">
        <v>0.18759999999999999</v>
      </c>
      <c r="FI46" s="7">
        <f t="shared" si="343"/>
        <v>1746919.605217691</v>
      </c>
      <c r="FJ46" s="12">
        <f t="shared" si="88"/>
        <v>1320283.555452096</v>
      </c>
      <c r="FK46" s="12">
        <f t="shared" si="344"/>
        <v>963710.62441758835</v>
      </c>
      <c r="FM46" s="5">
        <f t="shared" si="345"/>
        <v>10</v>
      </c>
      <c r="FN46" s="6">
        <v>0.18759999999999999</v>
      </c>
      <c r="FO46" s="7">
        <f t="shared" si="346"/>
        <v>1915692.0772208478</v>
      </c>
      <c r="FP46" s="12">
        <f t="shared" si="92"/>
        <v>1557541.8612174944</v>
      </c>
      <c r="FQ46" s="12">
        <f t="shared" si="347"/>
        <v>1152050.4277618451</v>
      </c>
      <c r="FS46" s="5">
        <f t="shared" si="348"/>
        <v>9</v>
      </c>
      <c r="FT46" s="6">
        <v>0.18759999999999999</v>
      </c>
      <c r="FU46" s="7">
        <f t="shared" si="349"/>
        <v>1562427.271202062</v>
      </c>
      <c r="FV46" s="12">
        <f t="shared" si="96"/>
        <v>1261512.5006493456</v>
      </c>
      <c r="FW46" s="12">
        <f t="shared" si="350"/>
        <v>948436.40559768316</v>
      </c>
      <c r="FY46" s="5">
        <f t="shared" si="351"/>
        <v>8</v>
      </c>
      <c r="FZ46" s="6">
        <v>0.18759999999999999</v>
      </c>
      <c r="GA46" s="7">
        <f t="shared" si="352"/>
        <v>1342060.8754527245</v>
      </c>
      <c r="GB46" s="12">
        <f t="shared" si="100"/>
        <v>1090301.518128338</v>
      </c>
      <c r="GC46" s="12">
        <f t="shared" si="353"/>
        <v>827674.14514851931</v>
      </c>
      <c r="GE46" s="5">
        <f t="shared" si="354"/>
        <v>7</v>
      </c>
      <c r="GF46" s="6">
        <v>0.18759999999999999</v>
      </c>
      <c r="GG46" s="7">
        <f t="shared" si="355"/>
        <v>1194004.337591392</v>
      </c>
      <c r="GH46" s="12">
        <f t="shared" si="104"/>
        <v>994056.82287913677</v>
      </c>
      <c r="GI46" s="12">
        <f t="shared" si="356"/>
        <v>769124.25711816421</v>
      </c>
      <c r="GK46" s="5">
        <f t="shared" si="357"/>
        <v>6</v>
      </c>
      <c r="GL46" s="6">
        <v>0.18759999999999999</v>
      </c>
      <c r="GM46" s="7">
        <f t="shared" si="358"/>
        <v>1326229.4097427432</v>
      </c>
      <c r="GN46" s="12">
        <f t="shared" si="108"/>
        <v>1181379.6835773424</v>
      </c>
      <c r="GO46" s="12">
        <f t="shared" si="359"/>
        <v>945678.62748648564</v>
      </c>
      <c r="GQ46" s="5">
        <f t="shared" si="360"/>
        <v>5</v>
      </c>
      <c r="GR46" s="6">
        <v>0.18759999999999999</v>
      </c>
      <c r="GS46" s="7">
        <f t="shared" si="111"/>
        <v>1071267.6976920383</v>
      </c>
      <c r="GT46" s="12">
        <f t="shared" si="112"/>
        <v>973010.49834359169</v>
      </c>
      <c r="GU46" s="12">
        <f t="shared" si="113"/>
        <v>807290.94874735957</v>
      </c>
      <c r="GW46" s="5">
        <f t="shared" si="114"/>
        <v>4</v>
      </c>
      <c r="GX46" s="6">
        <v>0.18759999999999999</v>
      </c>
      <c r="GY46" s="7">
        <f t="shared" si="115"/>
        <v>966760.84982586233</v>
      </c>
      <c r="GZ46" s="12">
        <f t="shared" si="116"/>
        <v>908160.81692073727</v>
      </c>
      <c r="HA46" s="12">
        <f t="shared" si="117"/>
        <v>786630.78059314471</v>
      </c>
      <c r="HC46" s="5">
        <f t="shared" si="118"/>
        <v>3</v>
      </c>
      <c r="HD46" s="6">
        <v>0.18759999999999999</v>
      </c>
      <c r="HE46" s="7">
        <f t="shared" si="119"/>
        <v>1053575.4684239998</v>
      </c>
      <c r="HF46" s="12">
        <f t="shared" si="120"/>
        <v>1012939.1112764865</v>
      </c>
      <c r="HG46" s="12">
        <f t="shared" si="121"/>
        <v>931608.23372873932</v>
      </c>
      <c r="HI46" s="5">
        <f t="shared" si="122"/>
        <v>2</v>
      </c>
      <c r="HJ46" s="6">
        <v>0.18759999999999999</v>
      </c>
      <c r="HK46" s="7">
        <f t="shared" si="123"/>
        <v>1017357.5399999998</v>
      </c>
      <c r="HL46" s="12">
        <f>(HL47)*(1+HJ46)-(((VLOOKUP((HI$91+HI47),$A$138:$E$227,5,FALSE))/(VLOOKUP(HI$91,$A$138:$E$227,5,FALSE)))*(IF(HI46&lt;=$D$125,$B$125,$C$125)))</f>
        <v>992934.6435175878</v>
      </c>
      <c r="HM46" s="12">
        <f t="shared" si="125"/>
        <v>961527.95163017011</v>
      </c>
      <c r="HO46" s="5">
        <f t="shared" si="126"/>
        <v>1</v>
      </c>
      <c r="HP46" s="6">
        <v>0.18759999999999999</v>
      </c>
      <c r="HQ46" s="7">
        <f>(HQ47+$B$124)*(1+HP46)</f>
        <v>890700</v>
      </c>
      <c r="HR46" s="12">
        <f>($B$124)*(1+HP46)-$B$125</f>
        <v>879700</v>
      </c>
      <c r="HS46" s="12">
        <f>HR46</f>
        <v>879700</v>
      </c>
      <c r="HU46" s="5"/>
      <c r="HV46" s="6"/>
      <c r="HW46" s="7"/>
      <c r="IA46" s="5"/>
      <c r="IB46" s="6"/>
      <c r="IC46" s="7"/>
      <c r="IG46" s="5"/>
      <c r="IH46" s="6"/>
      <c r="II46" s="7"/>
      <c r="IM46" s="5"/>
      <c r="IN46" s="6"/>
      <c r="IO46" s="7"/>
      <c r="IS46" s="5"/>
      <c r="IT46" s="6"/>
      <c r="IU46" s="7"/>
      <c r="IY46" s="5"/>
      <c r="IZ46" s="6"/>
      <c r="JA46" s="7"/>
      <c r="JE46" s="5"/>
      <c r="JF46" s="6"/>
      <c r="JG46" s="7"/>
      <c r="JK46" s="5"/>
      <c r="JL46" s="6"/>
      <c r="JM46" s="7"/>
      <c r="JQ46" s="5"/>
      <c r="JR46" s="6"/>
      <c r="JS46" s="7"/>
      <c r="JW46" s="5"/>
      <c r="JX46" s="6"/>
      <c r="JY46" s="7"/>
      <c r="KC46" s="5"/>
      <c r="KD46" s="6"/>
      <c r="KE46" s="7"/>
      <c r="KI46" s="5"/>
      <c r="KJ46" s="6"/>
      <c r="KK46" s="7"/>
      <c r="KO46" s="5"/>
      <c r="KP46" s="6"/>
      <c r="KQ46" s="7"/>
      <c r="KU46" s="5"/>
      <c r="KV46" s="6"/>
      <c r="KW46" s="7"/>
      <c r="LA46" s="5"/>
      <c r="LB46" s="6"/>
      <c r="LC46" s="7"/>
      <c r="LG46" s="5"/>
      <c r="LH46" s="6"/>
      <c r="LI46" s="7"/>
      <c r="LM46" s="5"/>
      <c r="LN46" s="6"/>
      <c r="LO46" s="7"/>
      <c r="LS46" s="5"/>
      <c r="LT46" s="6"/>
      <c r="LU46" s="7"/>
      <c r="LY46" s="5"/>
      <c r="LZ46" s="6"/>
      <c r="MA46" s="7"/>
      <c r="ME46" s="5"/>
      <c r="MF46" s="6"/>
      <c r="MG46" s="7"/>
      <c r="MK46" s="5"/>
      <c r="ML46" s="6"/>
      <c r="MM46" s="7"/>
      <c r="MQ46" s="5"/>
      <c r="MR46" s="6"/>
      <c r="MS46" s="7"/>
      <c r="MW46" s="5"/>
      <c r="MX46" s="6"/>
      <c r="MY46" s="7"/>
      <c r="NC46" s="5"/>
      <c r="ND46" s="6"/>
      <c r="NE46" s="7"/>
      <c r="NI46" s="5"/>
      <c r="NJ46" s="6"/>
      <c r="NK46" s="7"/>
      <c r="NO46" s="5"/>
      <c r="NP46" s="6"/>
      <c r="NQ46" s="7"/>
      <c r="NU46" s="5"/>
      <c r="NV46" s="6"/>
      <c r="NW46" s="7"/>
      <c r="OA46" s="5"/>
      <c r="OB46" s="6"/>
      <c r="OC46" s="7"/>
      <c r="OG46" s="5"/>
      <c r="OH46" s="6"/>
      <c r="OI46" s="7"/>
      <c r="OM46" s="5"/>
      <c r="ON46" s="6"/>
      <c r="OO46" s="7"/>
      <c r="OS46" s="5"/>
      <c r="OT46" s="6"/>
      <c r="OU46" s="7"/>
      <c r="OY46" s="5"/>
      <c r="OZ46" s="6"/>
      <c r="PA46" s="7"/>
      <c r="PE46" s="5"/>
      <c r="PF46" s="6"/>
      <c r="PG46" s="7"/>
      <c r="PK46" s="5"/>
      <c r="PL46" s="6"/>
      <c r="PM46" s="7"/>
      <c r="PQ46" s="5"/>
      <c r="PR46" s="6"/>
      <c r="PS46" s="7"/>
      <c r="PW46" s="5"/>
      <c r="PX46" s="6"/>
      <c r="PY46" s="7"/>
      <c r="QC46" s="5"/>
      <c r="QD46" s="6"/>
      <c r="QE46" s="7"/>
      <c r="QI46" s="5"/>
      <c r="QJ46" s="6"/>
      <c r="QK46" s="7"/>
      <c r="QO46" s="5"/>
      <c r="QP46" s="6"/>
      <c r="QQ46" s="7"/>
    </row>
    <row r="47" spans="3:459">
      <c r="C47">
        <v>44</v>
      </c>
      <c r="D47" s="6">
        <v>0.14219999999999999</v>
      </c>
      <c r="E47" s="12">
        <f t="shared" si="286"/>
        <v>8402163.3145806901</v>
      </c>
      <c r="F47" s="12">
        <f t="shared" si="287"/>
        <v>3652196.6166393454</v>
      </c>
      <c r="G47">
        <v>43</v>
      </c>
      <c r="H47" s="6">
        <v>0.14219999999999999</v>
      </c>
      <c r="I47" s="12">
        <f t="shared" si="1"/>
        <v>556546.26187720161</v>
      </c>
      <c r="J47" s="12">
        <f t="shared" si="288"/>
        <v>239119.12256533038</v>
      </c>
      <c r="K47">
        <v>42</v>
      </c>
      <c r="L47" s="6">
        <v>0.14219999999999999</v>
      </c>
      <c r="M47" s="12">
        <f t="shared" si="3"/>
        <v>3539577.8279455774</v>
      </c>
      <c r="N47" s="12">
        <f t="shared" si="289"/>
        <v>1520773.388388678</v>
      </c>
      <c r="O47">
        <v>41</v>
      </c>
      <c r="P47" s="6">
        <v>0.14219999999999999</v>
      </c>
      <c r="Q47" s="12">
        <f t="shared" si="5"/>
        <v>11057244.449292716</v>
      </c>
      <c r="R47" s="12">
        <f t="shared" si="290"/>
        <v>4417341.375471211</v>
      </c>
      <c r="S47">
        <v>40</v>
      </c>
      <c r="T47" s="6">
        <v>0.14219999999999999</v>
      </c>
      <c r="U47" s="12">
        <f t="shared" si="7"/>
        <v>34198534.386172086</v>
      </c>
      <c r="V47" s="12">
        <f t="shared" si="291"/>
        <v>12287413.108599519</v>
      </c>
      <c r="W47">
        <v>39</v>
      </c>
      <c r="X47" s="6">
        <v>0.14219999999999999</v>
      </c>
      <c r="Y47" s="12">
        <f t="shared" si="9"/>
        <v>38678736.443686493</v>
      </c>
      <c r="Z47" s="12">
        <f t="shared" si="292"/>
        <v>12536575.379988838</v>
      </c>
      <c r="AA47">
        <v>38</v>
      </c>
      <c r="AB47" s="6">
        <v>0.14219999999999999</v>
      </c>
      <c r="AC47" s="12">
        <f t="shared" si="11"/>
        <v>20804573.690239228</v>
      </c>
      <c r="AD47" s="12">
        <f t="shared" si="293"/>
        <v>6900009.3646019548</v>
      </c>
      <c r="AE47">
        <v>37</v>
      </c>
      <c r="AF47" s="6">
        <v>0.14219999999999999</v>
      </c>
      <c r="AG47" s="12">
        <f t="shared" si="13"/>
        <v>23057572.190805033</v>
      </c>
      <c r="AH47" s="12">
        <f t="shared" si="294"/>
        <v>7878969.391832876</v>
      </c>
      <c r="AI47">
        <v>36</v>
      </c>
      <c r="AJ47" s="6">
        <v>0.14219999999999999</v>
      </c>
      <c r="AK47" s="12">
        <f t="shared" si="15"/>
        <v>11585775.222324112</v>
      </c>
      <c r="AL47" s="12">
        <f t="shared" si="295"/>
        <v>4017178.3434189139</v>
      </c>
      <c r="AM47">
        <v>35</v>
      </c>
      <c r="AN47" s="6">
        <v>0.14219999999999999</v>
      </c>
      <c r="AO47" s="12">
        <f t="shared" si="17"/>
        <v>6309861.1528565316</v>
      </c>
      <c r="AP47" s="12">
        <f t="shared" si="296"/>
        <v>2235403.0717406305</v>
      </c>
      <c r="AQ47">
        <v>34</v>
      </c>
      <c r="AR47" s="6">
        <v>0.14219999999999999</v>
      </c>
      <c r="AS47" s="12">
        <f t="shared" si="19"/>
        <v>18989371.802947443</v>
      </c>
      <c r="AT47" s="12">
        <f t="shared" si="297"/>
        <v>6775102.5025591375</v>
      </c>
      <c r="AU47">
        <v>33</v>
      </c>
      <c r="AV47" s="6">
        <v>0.14219999999999999</v>
      </c>
      <c r="AW47" s="12">
        <f t="shared" si="21"/>
        <v>12692242.923772147</v>
      </c>
      <c r="AX47" s="12">
        <f t="shared" si="298"/>
        <v>4464608.0636384441</v>
      </c>
      <c r="AY47">
        <v>32</v>
      </c>
      <c r="AZ47" s="6">
        <v>0.14219999999999999</v>
      </c>
      <c r="BA47" s="12">
        <f t="shared" si="23"/>
        <v>13913897.015151652</v>
      </c>
      <c r="BB47" s="12">
        <f t="shared" si="299"/>
        <v>4859376.0932313558</v>
      </c>
      <c r="BC47">
        <v>31</v>
      </c>
      <c r="BD47" s="6">
        <v>0.14219999999999999</v>
      </c>
      <c r="BE47" s="12">
        <f t="shared" si="25"/>
        <v>18030559.541875798</v>
      </c>
      <c r="BF47" s="12">
        <f t="shared" si="300"/>
        <v>6387710.7924735872</v>
      </c>
      <c r="BG47">
        <v>30</v>
      </c>
      <c r="BH47" s="6">
        <v>0.14219999999999999</v>
      </c>
      <c r="BI47" s="12">
        <f t="shared" si="27"/>
        <v>23953059.262891151</v>
      </c>
      <c r="BJ47" s="12">
        <f t="shared" si="301"/>
        <v>9448819.8599846996</v>
      </c>
      <c r="BK47">
        <v>29</v>
      </c>
      <c r="BL47" s="6">
        <v>0.14219999999999999</v>
      </c>
      <c r="BM47" s="12">
        <f t="shared" si="29"/>
        <v>20131317.974348884</v>
      </c>
      <c r="BN47" s="12">
        <f t="shared" si="302"/>
        <v>8548222.9589571897</v>
      </c>
      <c r="BO47">
        <v>28</v>
      </c>
      <c r="BP47" s="6">
        <v>0.14219999999999999</v>
      </c>
      <c r="BQ47" s="12">
        <f t="shared" si="31"/>
        <v>15668124.253111362</v>
      </c>
      <c r="BR47" s="12">
        <f t="shared" si="303"/>
        <v>6849883.4674406461</v>
      </c>
      <c r="BS47">
        <v>27</v>
      </c>
      <c r="BT47" s="6">
        <v>0.14219999999999999</v>
      </c>
      <c r="BU47" s="12">
        <f t="shared" si="33"/>
        <v>13056791.597413644</v>
      </c>
      <c r="BV47" s="12">
        <f t="shared" si="304"/>
        <v>5839469.6088935398</v>
      </c>
      <c r="BW47">
        <v>26</v>
      </c>
      <c r="BX47" s="6">
        <v>0.14219999999999999</v>
      </c>
      <c r="BY47" s="12">
        <f t="shared" si="35"/>
        <v>8954982.4439220298</v>
      </c>
      <c r="BZ47" s="12">
        <f t="shared" si="305"/>
        <v>4094991.9718437428</v>
      </c>
      <c r="CA47">
        <v>25</v>
      </c>
      <c r="CB47" s="6">
        <v>0.14219999999999999</v>
      </c>
      <c r="CC47" s="12">
        <f t="shared" si="37"/>
        <v>11267535.766478015</v>
      </c>
      <c r="CD47" s="12">
        <f t="shared" si="306"/>
        <v>6086734.1452079741</v>
      </c>
      <c r="CE47">
        <v>24</v>
      </c>
      <c r="CF47" s="6">
        <v>0.14219999999999999</v>
      </c>
      <c r="CG47" s="12">
        <f t="shared" si="39"/>
        <v>11222867.273191268</v>
      </c>
      <c r="CH47" s="12">
        <f t="shared" si="307"/>
        <v>6682963.6777545987</v>
      </c>
      <c r="CI47">
        <v>23</v>
      </c>
      <c r="CJ47" s="6">
        <v>0.14219999999999999</v>
      </c>
      <c r="CK47" s="12">
        <f t="shared" si="284"/>
        <v>10860955.925179482</v>
      </c>
      <c r="CL47" s="12">
        <f t="shared" si="308"/>
        <v>6549320.1558871251</v>
      </c>
      <c r="CM47" s="5">
        <v>22</v>
      </c>
      <c r="CN47" s="6">
        <v>0.14219999999999999</v>
      </c>
      <c r="CO47" s="7">
        <f t="shared" si="309"/>
        <v>11062925.367288558</v>
      </c>
      <c r="CP47" s="12">
        <f t="shared" si="42"/>
        <v>9122769.2047682293</v>
      </c>
      <c r="CQ47" s="12">
        <f t="shared" si="310"/>
        <v>5386559.7063330002</v>
      </c>
      <c r="CR47" s="9"/>
      <c r="CS47" s="5">
        <v>21</v>
      </c>
      <c r="CT47" s="6">
        <v>0.14219999999999999</v>
      </c>
      <c r="CU47" s="7">
        <f t="shared" si="311"/>
        <v>8457247.4331385642</v>
      </c>
      <c r="CV47" s="12">
        <f t="shared" si="45"/>
        <v>6880009.614616679</v>
      </c>
      <c r="CW47" s="12">
        <f t="shared" si="312"/>
        <v>4390759.9048056193</v>
      </c>
      <c r="CY47" s="5">
        <v>20</v>
      </c>
      <c r="CZ47" s="6">
        <v>0.14219999999999999</v>
      </c>
      <c r="DA47" s="7">
        <f t="shared" si="313"/>
        <v>6838007.3036372578</v>
      </c>
      <c r="DB47" s="12">
        <f t="shared" si="48"/>
        <v>5496286.543541817</v>
      </c>
      <c r="DC47" s="12">
        <f t="shared" si="314"/>
        <v>3659587.7739662854</v>
      </c>
      <c r="DE47" s="5">
        <f t="shared" si="315"/>
        <v>19</v>
      </c>
      <c r="DF47" s="6">
        <v>0.14219999999999999</v>
      </c>
      <c r="DG47" s="7">
        <f t="shared" si="316"/>
        <v>5787564.3704081764</v>
      </c>
      <c r="DH47" s="12">
        <f t="shared" si="52"/>
        <v>4604251.2055422841</v>
      </c>
      <c r="DI47" s="12">
        <f t="shared" si="317"/>
        <v>3077213.1172719793</v>
      </c>
      <c r="DK47" s="5">
        <f t="shared" si="318"/>
        <v>18</v>
      </c>
      <c r="DL47" s="6">
        <v>0.14219999999999999</v>
      </c>
      <c r="DM47" s="7">
        <f t="shared" si="319"/>
        <v>5858451.6351940241</v>
      </c>
      <c r="DN47" s="12">
        <f t="shared" si="56"/>
        <v>4851547.4283220973</v>
      </c>
      <c r="DO47" s="12">
        <f t="shared" si="320"/>
        <v>3279060.9502981007</v>
      </c>
      <c r="DQ47" s="5">
        <f t="shared" si="321"/>
        <v>17</v>
      </c>
      <c r="DR47" s="6">
        <v>0.14219999999999999</v>
      </c>
      <c r="DS47" s="7">
        <f t="shared" si="322"/>
        <v>3840096.7718891087</v>
      </c>
      <c r="DT47" s="12">
        <f t="shared" si="60"/>
        <v>2939232.386724723</v>
      </c>
      <c r="DU47" s="12">
        <f t="shared" si="323"/>
        <v>1971796.6011444752</v>
      </c>
      <c r="DW47" s="5">
        <f t="shared" si="324"/>
        <v>16</v>
      </c>
      <c r="DX47" s="6">
        <v>0.14219999999999999</v>
      </c>
      <c r="DY47" s="7">
        <f t="shared" si="325"/>
        <v>2896000.5821184833</v>
      </c>
      <c r="DZ47" s="12">
        <f t="shared" si="64"/>
        <v>2092053.1284923884</v>
      </c>
      <c r="EA47" s="12">
        <f t="shared" si="326"/>
        <v>1408719.1920501511</v>
      </c>
      <c r="EC47" s="5">
        <f t="shared" si="327"/>
        <v>15</v>
      </c>
      <c r="ED47" s="6">
        <v>0.14219999999999999</v>
      </c>
      <c r="EE47" s="7">
        <f t="shared" si="328"/>
        <v>2695458.4718154161</v>
      </c>
      <c r="EF47" s="12">
        <f t="shared" si="68"/>
        <v>2003299.8136343018</v>
      </c>
      <c r="EG47" s="12">
        <f t="shared" si="329"/>
        <v>1389222.9863393654</v>
      </c>
      <c r="EI47" s="5">
        <f t="shared" si="330"/>
        <v>14</v>
      </c>
      <c r="EJ47" s="6">
        <v>0.14219999999999999</v>
      </c>
      <c r="EK47" s="7">
        <f t="shared" si="331"/>
        <v>2695458.4718154161</v>
      </c>
      <c r="EL47" s="12">
        <f t="shared" si="72"/>
        <v>2423818.648106026</v>
      </c>
      <c r="EM47" s="12">
        <f t="shared" si="332"/>
        <v>1741739.0285385014</v>
      </c>
      <c r="EO47" s="5">
        <f t="shared" si="333"/>
        <v>13</v>
      </c>
      <c r="EP47" s="6">
        <v>0.14219999999999999</v>
      </c>
      <c r="EQ47" s="7">
        <f t="shared" si="334"/>
        <v>3010340.0399993481</v>
      </c>
      <c r="ER47" s="12">
        <f t="shared" si="76"/>
        <v>1588725.9378228404</v>
      </c>
      <c r="ES47" s="12">
        <f t="shared" si="335"/>
        <v>1157614.3768055872</v>
      </c>
      <c r="EU47" s="5">
        <f t="shared" si="336"/>
        <v>12</v>
      </c>
      <c r="EV47" s="6">
        <v>0.14219999999999999</v>
      </c>
      <c r="EW47" s="7">
        <f t="shared" si="337"/>
        <v>1869165.3794266139</v>
      </c>
      <c r="EX47" s="12">
        <f t="shared" si="80"/>
        <v>1430198.0204154854</v>
      </c>
      <c r="EY47" s="12">
        <f t="shared" si="338"/>
        <v>1052884.4723159226</v>
      </c>
      <c r="FA47" s="5">
        <f t="shared" si="339"/>
        <v>11</v>
      </c>
      <c r="FB47" s="6">
        <v>0.14219999999999999</v>
      </c>
      <c r="FC47" s="7">
        <f t="shared" si="340"/>
        <v>1862831.7514716105</v>
      </c>
      <c r="FD47" s="12">
        <f t="shared" si="84"/>
        <v>1487777.7016201462</v>
      </c>
      <c r="FE47" s="12">
        <f t="shared" si="341"/>
        <v>1113964.2087507627</v>
      </c>
      <c r="FG47" s="5">
        <f t="shared" si="342"/>
        <v>10</v>
      </c>
      <c r="FH47" s="6">
        <v>0.14219999999999999</v>
      </c>
      <c r="FI47" s="7">
        <f t="shared" si="343"/>
        <v>1470966.323019275</v>
      </c>
      <c r="FJ47" s="12">
        <f t="shared" si="88"/>
        <v>1146331.724025005</v>
      </c>
      <c r="FK47" s="12">
        <f t="shared" si="344"/>
        <v>864069.13871231535</v>
      </c>
      <c r="FM47" s="5">
        <f t="shared" si="345"/>
        <v>9</v>
      </c>
      <c r="FN47" s="6">
        <v>0.14219999999999999</v>
      </c>
      <c r="FO47" s="7">
        <f t="shared" si="346"/>
        <v>1613078.5426244929</v>
      </c>
      <c r="FP47" s="12">
        <f t="shared" si="92"/>
        <v>1345656.0051732992</v>
      </c>
      <c r="FQ47" s="12">
        <f t="shared" si="347"/>
        <v>1027837.7526951833</v>
      </c>
      <c r="FS47" s="5">
        <f t="shared" si="348"/>
        <v>8</v>
      </c>
      <c r="FT47" s="6">
        <v>0.14219999999999999</v>
      </c>
      <c r="FU47" s="7">
        <f t="shared" si="349"/>
        <v>1315617.4395436696</v>
      </c>
      <c r="FV47" s="12">
        <f t="shared" si="96"/>
        <v>1095836.4881026482</v>
      </c>
      <c r="FW47" s="12">
        <f t="shared" si="350"/>
        <v>850787.62518522178</v>
      </c>
      <c r="FY47" s="5">
        <f t="shared" si="351"/>
        <v>7</v>
      </c>
      <c r="FZ47" s="6">
        <v>0.14219999999999999</v>
      </c>
      <c r="GA47" s="7">
        <f t="shared" si="352"/>
        <v>1130061.3636348303</v>
      </c>
      <c r="GB47" s="12">
        <f t="shared" si="100"/>
        <v>951347.88556548394</v>
      </c>
      <c r="GC47" s="12">
        <f t="shared" si="353"/>
        <v>745780.25200108299</v>
      </c>
      <c r="GE47" s="5">
        <f t="shared" si="354"/>
        <v>6</v>
      </c>
      <c r="GF47" s="6">
        <v>0.14219999999999999</v>
      </c>
      <c r="GG47" s="7">
        <f t="shared" si="355"/>
        <v>1005392.6722729808</v>
      </c>
      <c r="GH47" s="12">
        <f t="shared" si="104"/>
        <v>869678.68624519801</v>
      </c>
      <c r="GI47" s="12">
        <f t="shared" si="356"/>
        <v>694868.90006525884</v>
      </c>
      <c r="GK47" s="5">
        <f t="shared" si="357"/>
        <v>5</v>
      </c>
      <c r="GL47" s="6">
        <v>0.14219999999999999</v>
      </c>
      <c r="GM47" s="7">
        <f t="shared" si="358"/>
        <v>1116730.725616995</v>
      </c>
      <c r="GN47" s="12">
        <f t="shared" si="108"/>
        <v>1026319.3728736602</v>
      </c>
      <c r="GO47" s="12">
        <f t="shared" si="359"/>
        <v>848389.63235033711</v>
      </c>
      <c r="GQ47" s="5">
        <f t="shared" si="360"/>
        <v>4</v>
      </c>
      <c r="GR47" s="6">
        <v>0.14219999999999999</v>
      </c>
      <c r="GS47" s="7">
        <f t="shared" si="111"/>
        <v>902044.20486025442</v>
      </c>
      <c r="GT47" s="12">
        <f t="shared" si="112"/>
        <v>849754.84684645734</v>
      </c>
      <c r="GU47" s="12">
        <f t="shared" si="113"/>
        <v>728056.28837849747</v>
      </c>
      <c r="GW47" s="5">
        <f t="shared" si="114"/>
        <v>3</v>
      </c>
      <c r="GX47" s="6">
        <v>0.14219999999999999</v>
      </c>
      <c r="GY47" s="7">
        <f t="shared" si="115"/>
        <v>814045.84862399998</v>
      </c>
      <c r="GZ47" s="12">
        <f t="shared" si="116"/>
        <v>775395.97096916847</v>
      </c>
      <c r="HA47" s="12">
        <f t="shared" si="117"/>
        <v>693570.26549001003</v>
      </c>
      <c r="HC47" s="5">
        <f t="shared" si="118"/>
        <v>2</v>
      </c>
      <c r="HD47" s="6">
        <v>0.14219999999999999</v>
      </c>
      <c r="HE47" s="7">
        <f t="shared" si="119"/>
        <v>887146.73999999987</v>
      </c>
      <c r="HF47" s="12">
        <f>(HF48)*(1+HD47)-(((VLOOKUP((HC$91+HC48),$A$138:$E$227,5,FALSE))/(VLOOKUP(HC$91,$A$138:$E$227,5,FALSE)))*(IF(HC47&lt;=$D$125,$B$125,$C$125)))</f>
        <v>863000.52941798931</v>
      </c>
      <c r="HG47" s="12">
        <f t="shared" si="121"/>
        <v>819633.66864321602</v>
      </c>
      <c r="HI47" s="5">
        <f t="shared" si="122"/>
        <v>1</v>
      </c>
      <c r="HJ47" s="6">
        <v>0.14219999999999999</v>
      </c>
      <c r="HK47" s="7">
        <f>(HK48+$B$124)*(1+HJ47)</f>
        <v>856649.99999999988</v>
      </c>
      <c r="HL47" s="12">
        <f>($B$124)*(1+HJ47)-$B$125</f>
        <v>845649.99999999988</v>
      </c>
      <c r="HM47" s="12">
        <f>HL47</f>
        <v>845649.99999999988</v>
      </c>
      <c r="HO47" s="5"/>
      <c r="HP47" s="6"/>
      <c r="HQ47" s="7"/>
      <c r="HU47" s="5"/>
      <c r="HV47" s="6"/>
      <c r="HW47" s="7"/>
      <c r="IA47" s="5"/>
      <c r="IB47" s="6"/>
      <c r="IC47" s="7"/>
      <c r="IG47" s="5"/>
      <c r="IH47" s="6"/>
      <c r="II47" s="7"/>
      <c r="IM47" s="5"/>
      <c r="IN47" s="6"/>
      <c r="IO47" s="7"/>
      <c r="IS47" s="5"/>
      <c r="IT47" s="6"/>
      <c r="IU47" s="7"/>
      <c r="IY47" s="5"/>
      <c r="IZ47" s="6"/>
      <c r="JA47" s="7"/>
      <c r="JE47" s="5"/>
      <c r="JF47" s="6"/>
      <c r="JG47" s="7"/>
      <c r="JK47" s="5"/>
      <c r="JL47" s="6"/>
      <c r="JM47" s="7"/>
      <c r="JQ47" s="5"/>
      <c r="JR47" s="6"/>
      <c r="JS47" s="7"/>
      <c r="JW47" s="5"/>
      <c r="JX47" s="6"/>
      <c r="JY47" s="7"/>
      <c r="KC47" s="5"/>
      <c r="KD47" s="6"/>
      <c r="KE47" s="7"/>
      <c r="KI47" s="5"/>
      <c r="KJ47" s="6"/>
      <c r="KK47" s="7"/>
      <c r="KO47" s="5"/>
      <c r="KP47" s="6"/>
      <c r="KQ47" s="7"/>
      <c r="KU47" s="5"/>
      <c r="KV47" s="6"/>
      <c r="KW47" s="7"/>
      <c r="LA47" s="5"/>
      <c r="LB47" s="6"/>
      <c r="LC47" s="7"/>
      <c r="LG47" s="5"/>
      <c r="LH47" s="6"/>
      <c r="LI47" s="7"/>
      <c r="LM47" s="5"/>
      <c r="LN47" s="6"/>
      <c r="LO47" s="7"/>
      <c r="LS47" s="5"/>
      <c r="LT47" s="6"/>
      <c r="LU47" s="7"/>
      <c r="LY47" s="5"/>
      <c r="LZ47" s="6"/>
      <c r="MA47" s="7"/>
      <c r="ME47" s="5"/>
      <c r="MF47" s="6"/>
      <c r="MG47" s="7"/>
      <c r="MK47" s="5"/>
      <c r="ML47" s="6"/>
      <c r="MM47" s="7"/>
      <c r="MQ47" s="5"/>
      <c r="MR47" s="6"/>
      <c r="MS47" s="7"/>
      <c r="MW47" s="5"/>
      <c r="MX47" s="6"/>
      <c r="MY47" s="7"/>
      <c r="NC47" s="5"/>
      <c r="ND47" s="6"/>
      <c r="NE47" s="7"/>
      <c r="NI47" s="5"/>
      <c r="NJ47" s="6"/>
      <c r="NK47" s="7"/>
      <c r="NO47" s="5"/>
      <c r="NP47" s="6"/>
      <c r="NQ47" s="7"/>
      <c r="NU47" s="5"/>
      <c r="NV47" s="6"/>
      <c r="NW47" s="7"/>
      <c r="OA47" s="5"/>
      <c r="OB47" s="6"/>
      <c r="OC47" s="7"/>
      <c r="OG47" s="5"/>
      <c r="OH47" s="6"/>
      <c r="OI47" s="7"/>
      <c r="OM47" s="5"/>
      <c r="ON47" s="6"/>
      <c r="OO47" s="7"/>
      <c r="OS47" s="5"/>
      <c r="OT47" s="6"/>
      <c r="OU47" s="7"/>
      <c r="OY47" s="5"/>
      <c r="OZ47" s="6"/>
      <c r="PA47" s="7"/>
      <c r="PE47" s="5"/>
      <c r="PF47" s="6"/>
      <c r="PG47" s="7"/>
      <c r="PK47" s="5"/>
      <c r="PL47" s="6"/>
      <c r="PM47" s="7"/>
      <c r="PQ47" s="5"/>
      <c r="PR47" s="6"/>
      <c r="PS47" s="7"/>
      <c r="PW47" s="5"/>
      <c r="PX47" s="6"/>
      <c r="PY47" s="7"/>
      <c r="QC47" s="5"/>
      <c r="QD47" s="6"/>
      <c r="QE47" s="7"/>
      <c r="QI47" s="5"/>
      <c r="QJ47" s="6"/>
      <c r="QK47" s="7"/>
      <c r="QO47" s="5"/>
      <c r="QP47" s="6"/>
      <c r="QQ47" s="7"/>
    </row>
    <row r="48" spans="3:459">
      <c r="C48">
        <v>43</v>
      </c>
      <c r="D48" s="6">
        <v>3.56E-2</v>
      </c>
      <c r="E48" s="12">
        <f t="shared" si="286"/>
        <v>7416547.5885319151</v>
      </c>
      <c r="F48" s="12">
        <f t="shared" si="287"/>
        <v>3394345.8540106388</v>
      </c>
      <c r="G48">
        <v>42</v>
      </c>
      <c r="H48" s="6">
        <v>3.56E-2</v>
      </c>
      <c r="I48" s="12">
        <f t="shared" si="1"/>
        <v>548389.79450246051</v>
      </c>
      <c r="J48" s="12">
        <f t="shared" si="288"/>
        <v>248081.09751301788</v>
      </c>
      <c r="K48">
        <v>41</v>
      </c>
      <c r="L48" s="6">
        <v>3.56E-2</v>
      </c>
      <c r="M48" s="12">
        <f t="shared" si="3"/>
        <v>3160044.1160471779</v>
      </c>
      <c r="N48" s="12">
        <f t="shared" si="289"/>
        <v>1429543.7667832472</v>
      </c>
      <c r="O48">
        <v>40</v>
      </c>
      <c r="P48" s="6">
        <v>3.56E-2</v>
      </c>
      <c r="Q48" s="12">
        <f t="shared" si="5"/>
        <v>9746400.6206578165</v>
      </c>
      <c r="R48" s="12">
        <f t="shared" si="290"/>
        <v>4099676.4515465423</v>
      </c>
      <c r="S48">
        <v>39</v>
      </c>
      <c r="T48" s="6">
        <v>3.56E-2</v>
      </c>
      <c r="U48" s="12">
        <f t="shared" si="7"/>
        <v>30014035.098641738</v>
      </c>
      <c r="V48" s="12">
        <f t="shared" si="291"/>
        <v>11354515.923560236</v>
      </c>
      <c r="W48">
        <v>38</v>
      </c>
      <c r="X48" s="6">
        <v>3.56E-2</v>
      </c>
      <c r="Y48" s="12">
        <f t="shared" si="9"/>
        <v>33944400.790773399</v>
      </c>
      <c r="Z48" s="12">
        <f t="shared" si="292"/>
        <v>11584200.269867113</v>
      </c>
      <c r="AA48">
        <v>37</v>
      </c>
      <c r="AB48" s="6">
        <v>3.56E-2</v>
      </c>
      <c r="AC48" s="12">
        <f t="shared" si="11"/>
        <v>18293668.565657306</v>
      </c>
      <c r="AD48" s="12">
        <f t="shared" si="293"/>
        <v>6388265.2134041386</v>
      </c>
      <c r="AE48">
        <v>36</v>
      </c>
      <c r="AF48" s="6">
        <v>3.56E-2</v>
      </c>
      <c r="AG48" s="12">
        <f t="shared" si="13"/>
        <v>20263847.232054014</v>
      </c>
      <c r="AH48" s="12">
        <f t="shared" si="294"/>
        <v>7290696.3586226087</v>
      </c>
      <c r="AI48">
        <v>35</v>
      </c>
      <c r="AJ48" s="6">
        <v>3.56E-2</v>
      </c>
      <c r="AK48" s="12">
        <f t="shared" si="15"/>
        <v>10219135.844383251</v>
      </c>
      <c r="AL48" s="12">
        <f t="shared" si="295"/>
        <v>3730795.625727219</v>
      </c>
      <c r="AM48">
        <v>34</v>
      </c>
      <c r="AN48" s="6">
        <v>3.56E-2</v>
      </c>
      <c r="AO48" s="12">
        <f t="shared" si="17"/>
        <v>5598443.3583613746</v>
      </c>
      <c r="AP48" s="12">
        <f t="shared" si="296"/>
        <v>2088308.2368490843</v>
      </c>
      <c r="AQ48">
        <v>33</v>
      </c>
      <c r="AR48" s="6">
        <v>3.56E-2</v>
      </c>
      <c r="AS48" s="12">
        <f t="shared" si="19"/>
        <v>16698876.125012871</v>
      </c>
      <c r="AT48" s="12">
        <f t="shared" si="297"/>
        <v>6273122.7771212375</v>
      </c>
      <c r="AU48">
        <v>32</v>
      </c>
      <c r="AV48" s="6">
        <v>3.56E-2</v>
      </c>
      <c r="AW48" s="12">
        <f t="shared" si="21"/>
        <v>11186769.951022469</v>
      </c>
      <c r="AX48" s="12">
        <f t="shared" si="298"/>
        <v>4143248.1300083222</v>
      </c>
      <c r="AY48">
        <v>31</v>
      </c>
      <c r="AZ48" s="6">
        <v>3.56E-2</v>
      </c>
      <c r="BA48" s="12">
        <f t="shared" si="23"/>
        <v>12256869.458700046</v>
      </c>
      <c r="BB48" s="12">
        <f t="shared" si="299"/>
        <v>4507155.700421446</v>
      </c>
      <c r="BC48">
        <v>30</v>
      </c>
      <c r="BD48" s="6">
        <v>3.56E-2</v>
      </c>
      <c r="BE48" s="12">
        <f t="shared" si="25"/>
        <v>15859954.817842433</v>
      </c>
      <c r="BF48" s="12">
        <f t="shared" si="300"/>
        <v>5916014.8923697965</v>
      </c>
      <c r="BG48">
        <v>29</v>
      </c>
      <c r="BH48" s="6">
        <v>3.56E-2</v>
      </c>
      <c r="BI48" s="12">
        <f t="shared" si="27"/>
        <v>21037568.042641539</v>
      </c>
      <c r="BJ48" s="12">
        <f t="shared" si="301"/>
        <v>8737825.8801447656</v>
      </c>
      <c r="BK48">
        <v>28</v>
      </c>
      <c r="BL48" s="6">
        <v>3.56E-2</v>
      </c>
      <c r="BM48" s="12">
        <f t="shared" si="29"/>
        <v>17686892.717495054</v>
      </c>
      <c r="BN48" s="12">
        <f t="shared" si="302"/>
        <v>7907631.929250434</v>
      </c>
      <c r="BO48">
        <v>27</v>
      </c>
      <c r="BP48" s="6">
        <v>3.56E-2</v>
      </c>
      <c r="BQ48" s="12">
        <f t="shared" si="31"/>
        <v>13777573.929930428</v>
      </c>
      <c r="BR48" s="12">
        <f t="shared" si="303"/>
        <v>6342057.8407616252</v>
      </c>
      <c r="BS48">
        <v>26</v>
      </c>
      <c r="BT48" s="6">
        <v>3.56E-2</v>
      </c>
      <c r="BU48" s="12">
        <f t="shared" si="33"/>
        <v>11489993.214059742</v>
      </c>
      <c r="BV48" s="12">
        <f t="shared" si="304"/>
        <v>5410631.7251392445</v>
      </c>
      <c r="BW48">
        <v>25</v>
      </c>
      <c r="BX48" s="6">
        <v>3.56E-2</v>
      </c>
      <c r="BY48" s="12">
        <f t="shared" si="35"/>
        <v>7897554.5784682427</v>
      </c>
      <c r="BZ48" s="12">
        <f t="shared" si="305"/>
        <v>3802526.2785217469</v>
      </c>
      <c r="CA48">
        <v>24</v>
      </c>
      <c r="CB48" s="6">
        <v>3.56E-2</v>
      </c>
      <c r="CC48" s="12">
        <f t="shared" si="37"/>
        <v>9913387.016458543</v>
      </c>
      <c r="CD48" s="12">
        <f t="shared" si="306"/>
        <v>5638566.6892555207</v>
      </c>
      <c r="CE48">
        <v>23</v>
      </c>
      <c r="CF48" s="6">
        <v>3.56E-2</v>
      </c>
      <c r="CG48" s="12">
        <f t="shared" si="39"/>
        <v>9869766.2581217922</v>
      </c>
      <c r="CH48" s="12">
        <f t="shared" si="307"/>
        <v>6188186.7808858855</v>
      </c>
      <c r="CI48">
        <v>22</v>
      </c>
      <c r="CJ48" s="6">
        <v>3.56E-2</v>
      </c>
      <c r="CK48" s="12">
        <f t="shared" si="284"/>
        <v>9552360.2916997746</v>
      </c>
      <c r="CL48" s="12">
        <f t="shared" si="308"/>
        <v>6064990.6613966832</v>
      </c>
      <c r="CM48" s="5">
        <v>21</v>
      </c>
      <c r="CN48" s="6">
        <v>3.56E-2</v>
      </c>
      <c r="CO48" s="7">
        <f t="shared" si="309"/>
        <v>9685628.9330139719</v>
      </c>
      <c r="CP48" s="12">
        <f t="shared" si="42"/>
        <v>8031498.6126830047</v>
      </c>
      <c r="CQ48" s="12">
        <f t="shared" si="310"/>
        <v>4993127.4443928739</v>
      </c>
      <c r="CR48" s="9"/>
      <c r="CS48" s="5">
        <v>20</v>
      </c>
      <c r="CT48" s="6">
        <v>3.56E-2</v>
      </c>
      <c r="CU48" s="7">
        <f t="shared" si="311"/>
        <v>7404349.0046739327</v>
      </c>
      <c r="CV48" s="12">
        <f t="shared" si="45"/>
        <v>6064627.4633447975</v>
      </c>
      <c r="CW48" s="12">
        <f t="shared" si="312"/>
        <v>4075172.9515597317</v>
      </c>
      <c r="CY48" s="5">
        <v>19</v>
      </c>
      <c r="CZ48" s="6">
        <v>3.56E-2</v>
      </c>
      <c r="DA48" s="7">
        <f t="shared" si="313"/>
        <v>5986698.7424595151</v>
      </c>
      <c r="DB48" s="12">
        <f t="shared" si="48"/>
        <v>4851464.8461875347</v>
      </c>
      <c r="DC48" s="12">
        <f t="shared" si="314"/>
        <v>3401159.2175653358</v>
      </c>
      <c r="DE48" s="5">
        <f t="shared" si="315"/>
        <v>18</v>
      </c>
      <c r="DF48" s="6">
        <v>3.56E-2</v>
      </c>
      <c r="DG48" s="7">
        <f t="shared" si="316"/>
        <v>5067032.3677185932</v>
      </c>
      <c r="DH48" s="12">
        <f t="shared" si="52"/>
        <v>4070336.5641633663</v>
      </c>
      <c r="DI48" s="12">
        <f t="shared" si="317"/>
        <v>2864310.9155223696</v>
      </c>
      <c r="DK48" s="5">
        <f t="shared" si="318"/>
        <v>17</v>
      </c>
      <c r="DL48" s="6">
        <v>3.56E-2</v>
      </c>
      <c r="DM48" s="7">
        <f t="shared" si="319"/>
        <v>5129094.4100805679</v>
      </c>
      <c r="DN48" s="12">
        <f t="shared" si="56"/>
        <v>4286406.9737545699</v>
      </c>
      <c r="DO48" s="12">
        <f t="shared" si="320"/>
        <v>3050379.5659787813</v>
      </c>
      <c r="DQ48" s="5">
        <f t="shared" si="321"/>
        <v>16</v>
      </c>
      <c r="DR48" s="6">
        <v>3.56E-2</v>
      </c>
      <c r="DS48" s="7">
        <f t="shared" si="322"/>
        <v>3362017.8356584739</v>
      </c>
      <c r="DT48" s="12">
        <f t="shared" si="60"/>
        <v>2612459.7162040966</v>
      </c>
      <c r="DU48" s="12">
        <f t="shared" si="323"/>
        <v>1845308.8471600367</v>
      </c>
      <c r="DW48" s="5">
        <f t="shared" si="324"/>
        <v>15</v>
      </c>
      <c r="DX48" s="6">
        <v>3.56E-2</v>
      </c>
      <c r="DY48" s="7">
        <f t="shared" si="325"/>
        <v>2535458.3979324843</v>
      </c>
      <c r="DZ48" s="12">
        <f t="shared" si="64"/>
        <v>1870605.2944303616</v>
      </c>
      <c r="EA48" s="12">
        <f t="shared" si="326"/>
        <v>1326249.2563686164</v>
      </c>
      <c r="EC48" s="5">
        <f t="shared" si="327"/>
        <v>14</v>
      </c>
      <c r="ED48" s="6">
        <v>3.56E-2</v>
      </c>
      <c r="EE48" s="7">
        <f t="shared" si="328"/>
        <v>2359883.0956184701</v>
      </c>
      <c r="EF48" s="12">
        <f t="shared" si="68"/>
        <v>1791770.8660475567</v>
      </c>
      <c r="EG48" s="12">
        <f t="shared" si="329"/>
        <v>1308277.1402886924</v>
      </c>
      <c r="EI48" s="5">
        <f t="shared" si="330"/>
        <v>13</v>
      </c>
      <c r="EJ48" s="6">
        <v>3.56E-2</v>
      </c>
      <c r="EK48" s="7">
        <f t="shared" si="331"/>
        <v>2359883.0956184701</v>
      </c>
      <c r="EL48" s="12">
        <f t="shared" si="72"/>
        <v>2158612.2394101541</v>
      </c>
      <c r="EM48" s="12">
        <f t="shared" si="332"/>
        <v>1633235.7155325506</v>
      </c>
      <c r="EO48" s="5">
        <f t="shared" si="333"/>
        <v>12</v>
      </c>
      <c r="EP48" s="6">
        <v>3.56E-2</v>
      </c>
      <c r="EQ48" s="7">
        <f t="shared" si="334"/>
        <v>2635562.9837150662</v>
      </c>
      <c r="ER48" s="12">
        <f t="shared" si="76"/>
        <v>1426981.5720678901</v>
      </c>
      <c r="ES48" s="12">
        <f t="shared" si="335"/>
        <v>1094774.221956847</v>
      </c>
      <c r="EU48" s="5">
        <f t="shared" si="336"/>
        <v>11</v>
      </c>
      <c r="EV48" s="6">
        <v>3.56E-2</v>
      </c>
      <c r="EW48" s="7">
        <f t="shared" si="337"/>
        <v>1636460.671884621</v>
      </c>
      <c r="EX48" s="12">
        <f t="shared" si="80"/>
        <v>1287820.7613883787</v>
      </c>
      <c r="EY48" s="12">
        <f t="shared" si="338"/>
        <v>998231.43673755287</v>
      </c>
      <c r="FA48" s="5">
        <f t="shared" si="339"/>
        <v>10</v>
      </c>
      <c r="FB48" s="6">
        <v>3.56E-2</v>
      </c>
      <c r="FC48" s="7">
        <f t="shared" si="340"/>
        <v>1630915.5589840752</v>
      </c>
      <c r="FD48" s="12">
        <f t="shared" si="84"/>
        <v>1337633.3529277763</v>
      </c>
      <c r="FE48" s="12">
        <f t="shared" si="341"/>
        <v>1054536.3470171359</v>
      </c>
      <c r="FG48" s="5">
        <f t="shared" si="342"/>
        <v>9</v>
      </c>
      <c r="FH48" s="6">
        <v>3.56E-2</v>
      </c>
      <c r="FI48" s="7">
        <f t="shared" si="343"/>
        <v>1287836.0383639249</v>
      </c>
      <c r="FJ48" s="12">
        <f t="shared" si="88"/>
        <v>1038462.374387152</v>
      </c>
      <c r="FK48" s="12">
        <f t="shared" si="344"/>
        <v>824176.48760885093</v>
      </c>
      <c r="FM48" s="5">
        <f t="shared" si="345"/>
        <v>8</v>
      </c>
      <c r="FN48" s="6">
        <v>3.56E-2</v>
      </c>
      <c r="FO48" s="7">
        <f t="shared" si="346"/>
        <v>1412255.771865254</v>
      </c>
      <c r="FP48" s="12">
        <f t="shared" si="92"/>
        <v>1212512.9758035135</v>
      </c>
      <c r="FQ48" s="12">
        <f t="shared" si="347"/>
        <v>975142.71069912205</v>
      </c>
      <c r="FS48" s="5">
        <f t="shared" si="348"/>
        <v>7</v>
      </c>
      <c r="FT48" s="6">
        <v>3.56E-2</v>
      </c>
      <c r="FU48" s="7">
        <f t="shared" si="349"/>
        <v>1151827.5604479685</v>
      </c>
      <c r="FV48" s="12">
        <f t="shared" si="96"/>
        <v>993238.71896487253</v>
      </c>
      <c r="FW48" s="12">
        <f t="shared" si="350"/>
        <v>811933.23851890373</v>
      </c>
      <c r="FY48" s="5">
        <f t="shared" si="351"/>
        <v>6</v>
      </c>
      <c r="FZ48" s="6">
        <v>3.56E-2</v>
      </c>
      <c r="GA48" s="7">
        <f t="shared" si="352"/>
        <v>989372.5824153655</v>
      </c>
      <c r="GB48" s="12">
        <f t="shared" si="100"/>
        <v>866413.16436238377</v>
      </c>
      <c r="GC48" s="12">
        <f t="shared" si="353"/>
        <v>715134.67534672958</v>
      </c>
      <c r="GE48" s="5">
        <f t="shared" si="354"/>
        <v>5</v>
      </c>
      <c r="GF48" s="6">
        <v>3.56E-2</v>
      </c>
      <c r="GG48" s="7">
        <f t="shared" si="355"/>
        <v>880224.71745139279</v>
      </c>
      <c r="GH48" s="12">
        <f t="shared" si="104"/>
        <v>794279.33466688741</v>
      </c>
      <c r="GI48" s="12">
        <f t="shared" si="356"/>
        <v>668203.24979912757</v>
      </c>
      <c r="GK48" s="5">
        <f t="shared" si="357"/>
        <v>4</v>
      </c>
      <c r="GL48" s="6">
        <v>3.56E-2</v>
      </c>
      <c r="GM48" s="7">
        <f t="shared" si="358"/>
        <v>977701.56331377616</v>
      </c>
      <c r="GN48" s="12">
        <f t="shared" si="108"/>
        <v>930319.70424332889</v>
      </c>
      <c r="GO48" s="12">
        <f t="shared" si="359"/>
        <v>809722.70554511959</v>
      </c>
      <c r="GQ48" s="5">
        <f t="shared" si="360"/>
        <v>3</v>
      </c>
      <c r="GR48" s="6">
        <v>3.56E-2</v>
      </c>
      <c r="GS48" s="7">
        <f t="shared" si="111"/>
        <v>789742.78135200008</v>
      </c>
      <c r="GT48" s="12">
        <f t="shared" si="112"/>
        <v>755203.60403070983</v>
      </c>
      <c r="GU48" s="12">
        <f t="shared" si="113"/>
        <v>681281.55813352403</v>
      </c>
      <c r="GW48" s="5">
        <f t="shared" si="114"/>
        <v>2</v>
      </c>
      <c r="GX48" s="6">
        <v>3.56E-2</v>
      </c>
      <c r="GY48" s="7">
        <f t="shared" si="115"/>
        <v>712699.92</v>
      </c>
      <c r="GZ48" s="12">
        <f>(GZ49)*(1+GX48)-(((VLOOKUP((GW$91+GW49),$A$138:$E$227,5,FALSE))/(VLOOKUP(GW$91,$A$138:$E$227,5,FALSE)))*(IF(GW48&lt;=$D$125,$B$125,$C$125)))</f>
        <v>689628.54471910116</v>
      </c>
      <c r="HA48" s="12">
        <f t="shared" si="117"/>
        <v>649491.43365079374</v>
      </c>
      <c r="HC48" s="5">
        <f t="shared" si="118"/>
        <v>1</v>
      </c>
      <c r="HD48" s="6">
        <v>3.56E-2</v>
      </c>
      <c r="HE48" s="7">
        <f>(HE49+$B$124)*(1+HD48)</f>
        <v>776700</v>
      </c>
      <c r="HF48" s="12">
        <f>($B$124)*(1+HD48)-$B$125</f>
        <v>765700</v>
      </c>
      <c r="HG48" s="12">
        <f>HF48</f>
        <v>765700</v>
      </c>
      <c r="HI48" s="5"/>
      <c r="HJ48" s="6"/>
      <c r="HK48" s="7"/>
      <c r="HO48" s="5"/>
      <c r="HP48" s="6"/>
      <c r="HQ48" s="7"/>
      <c r="HU48" s="5"/>
      <c r="HV48" s="6"/>
      <c r="HW48" s="7"/>
      <c r="IA48" s="5"/>
      <c r="IB48" s="6"/>
      <c r="IC48" s="7"/>
      <c r="IG48" s="5"/>
      <c r="IH48" s="6"/>
      <c r="II48" s="7"/>
      <c r="IM48" s="5"/>
      <c r="IN48" s="6"/>
      <c r="IO48" s="7"/>
      <c r="IS48" s="5"/>
      <c r="IT48" s="6"/>
      <c r="IU48" s="7"/>
      <c r="IY48" s="5"/>
      <c r="IZ48" s="6"/>
      <c r="JA48" s="7"/>
      <c r="JE48" s="5"/>
      <c r="JF48" s="6"/>
      <c r="JG48" s="7"/>
      <c r="JK48" s="5"/>
      <c r="JL48" s="6"/>
      <c r="JM48" s="7"/>
      <c r="JQ48" s="5"/>
      <c r="JR48" s="6"/>
      <c r="JS48" s="7"/>
      <c r="JW48" s="5"/>
      <c r="JX48" s="6"/>
      <c r="JY48" s="7"/>
      <c r="KC48" s="5"/>
      <c r="KD48" s="6"/>
      <c r="KE48" s="7"/>
      <c r="KI48" s="5"/>
      <c r="KJ48" s="6"/>
      <c r="KK48" s="7"/>
      <c r="KO48" s="5"/>
      <c r="KP48" s="6"/>
      <c r="KQ48" s="7"/>
      <c r="KU48" s="5"/>
      <c r="KV48" s="6"/>
      <c r="KW48" s="7"/>
      <c r="LA48" s="5"/>
      <c r="LB48" s="6"/>
      <c r="LC48" s="7"/>
      <c r="LG48" s="5"/>
      <c r="LH48" s="6"/>
      <c r="LI48" s="7"/>
      <c r="LM48" s="5"/>
      <c r="LN48" s="6"/>
      <c r="LO48" s="7"/>
      <c r="LS48" s="5"/>
      <c r="LT48" s="6"/>
      <c r="LU48" s="7"/>
      <c r="LY48" s="5"/>
      <c r="LZ48" s="6"/>
      <c r="MA48" s="7"/>
      <c r="ME48" s="5"/>
      <c r="MF48" s="6"/>
      <c r="MG48" s="7"/>
      <c r="MK48" s="5"/>
      <c r="ML48" s="6"/>
      <c r="MM48" s="7"/>
      <c r="MQ48" s="5"/>
      <c r="MR48" s="6"/>
      <c r="MS48" s="7"/>
      <c r="MW48" s="5"/>
      <c r="MX48" s="6"/>
      <c r="MY48" s="7"/>
      <c r="NC48" s="5"/>
      <c r="ND48" s="6"/>
      <c r="NE48" s="7"/>
      <c r="NI48" s="5"/>
      <c r="NJ48" s="6"/>
      <c r="NK48" s="7"/>
      <c r="NO48" s="5"/>
      <c r="NP48" s="6"/>
      <c r="NQ48" s="7"/>
      <c r="NU48" s="5"/>
      <c r="NV48" s="6"/>
      <c r="NW48" s="7"/>
      <c r="OA48" s="5"/>
      <c r="OB48" s="6"/>
      <c r="OC48" s="7"/>
      <c r="OG48" s="5"/>
      <c r="OH48" s="6"/>
      <c r="OI48" s="7"/>
      <c r="OM48" s="5"/>
      <c r="ON48" s="6"/>
      <c r="OO48" s="7"/>
      <c r="OS48" s="5"/>
      <c r="OT48" s="6"/>
      <c r="OU48" s="7"/>
      <c r="OY48" s="5"/>
      <c r="OZ48" s="6"/>
      <c r="PA48" s="7"/>
      <c r="PE48" s="5"/>
      <c r="PF48" s="6"/>
      <c r="PG48" s="7"/>
      <c r="PK48" s="5"/>
      <c r="PL48" s="6"/>
      <c r="PM48" s="7"/>
      <c r="PQ48" s="5"/>
      <c r="PR48" s="6"/>
      <c r="PS48" s="7"/>
      <c r="PW48" s="5"/>
      <c r="PX48" s="6"/>
      <c r="PY48" s="7"/>
      <c r="QC48" s="5"/>
      <c r="QD48" s="6"/>
      <c r="QE48" s="7"/>
      <c r="QI48" s="5"/>
      <c r="QJ48" s="6"/>
      <c r="QK48" s="7"/>
      <c r="QO48" s="5"/>
      <c r="QP48" s="6"/>
      <c r="QQ48" s="7"/>
    </row>
    <row r="49" spans="3:459">
      <c r="C49">
        <v>42</v>
      </c>
      <c r="D49" s="6">
        <v>-8.2400000000000001E-2</v>
      </c>
      <c r="E49" s="12">
        <f t="shared" si="286"/>
        <v>7224890.6155657507</v>
      </c>
      <c r="F49" s="12">
        <f t="shared" si="287"/>
        <v>3510972.1249799859</v>
      </c>
      <c r="G49">
        <v>41</v>
      </c>
      <c r="H49" s="6">
        <v>-8.2400000000000001E-2</v>
      </c>
      <c r="I49" s="12">
        <f t="shared" si="1"/>
        <v>593574.33755904273</v>
      </c>
      <c r="J49" s="12">
        <f t="shared" si="288"/>
        <v>285115.76326571999</v>
      </c>
      <c r="K49">
        <v>40</v>
      </c>
      <c r="L49" s="6">
        <v>-8.2400000000000001E-2</v>
      </c>
      <c r="M49" s="12">
        <f t="shared" si="3"/>
        <v>3115449.8894562204</v>
      </c>
      <c r="N49" s="12">
        <f t="shared" si="289"/>
        <v>1496466.0985871172</v>
      </c>
      <c r="O49">
        <v>39</v>
      </c>
      <c r="P49" s="6">
        <v>-8.2400000000000001E-2</v>
      </c>
      <c r="Q49" s="12">
        <f t="shared" si="5"/>
        <v>9480225.352814598</v>
      </c>
      <c r="R49" s="12">
        <f t="shared" si="290"/>
        <v>4234145.592970565</v>
      </c>
      <c r="S49">
        <v>38</v>
      </c>
      <c r="T49" s="6">
        <v>-8.2400000000000001E-2</v>
      </c>
      <c r="U49" s="12">
        <f t="shared" si="7"/>
        <v>29058841.056336842</v>
      </c>
      <c r="V49" s="12">
        <f t="shared" si="291"/>
        <v>11672511.997348787</v>
      </c>
      <c r="W49">
        <v>37</v>
      </c>
      <c r="X49" s="6">
        <v>-8.2400000000000001E-2</v>
      </c>
      <c r="Y49" s="12">
        <f t="shared" si="9"/>
        <v>32862406.110001523</v>
      </c>
      <c r="Z49" s="12">
        <f t="shared" si="292"/>
        <v>11908006.708399428</v>
      </c>
      <c r="AA49">
        <v>36</v>
      </c>
      <c r="AB49" s="6">
        <v>-8.2400000000000001E-2</v>
      </c>
      <c r="AC49" s="12">
        <f t="shared" si="11"/>
        <v>17747757.489925064</v>
      </c>
      <c r="AD49" s="12">
        <f t="shared" si="293"/>
        <v>6580629.1816576077</v>
      </c>
      <c r="AE49">
        <v>35</v>
      </c>
      <c r="AF49" s="6">
        <v>-8.2400000000000001E-2</v>
      </c>
      <c r="AG49" s="12">
        <f t="shared" si="13"/>
        <v>19647769.00829972</v>
      </c>
      <c r="AH49" s="12">
        <f t="shared" si="294"/>
        <v>7505889.2840695558</v>
      </c>
      <c r="AI49">
        <v>34</v>
      </c>
      <c r="AJ49" s="6">
        <v>-8.2400000000000001E-2</v>
      </c>
      <c r="AK49" s="12">
        <f t="shared" si="15"/>
        <v>9947189.800527934</v>
      </c>
      <c r="AL49" s="12">
        <f t="shared" si="295"/>
        <v>3855933.1249237498</v>
      </c>
      <c r="AM49">
        <v>33</v>
      </c>
      <c r="AN49" s="6">
        <v>-8.2400000000000001E-2</v>
      </c>
      <c r="AO49" s="12">
        <f t="shared" si="17"/>
        <v>5483650.917609374</v>
      </c>
      <c r="AP49" s="12">
        <f t="shared" si="296"/>
        <v>2171895.4477048363</v>
      </c>
      <c r="AQ49">
        <v>32</v>
      </c>
      <c r="AR49" s="6">
        <v>-8.2400000000000001E-2</v>
      </c>
      <c r="AS49" s="12">
        <f t="shared" si="19"/>
        <v>16201946.002261924</v>
      </c>
      <c r="AT49" s="12">
        <f t="shared" si="297"/>
        <v>6462573.9671943625</v>
      </c>
      <c r="AU49">
        <v>31</v>
      </c>
      <c r="AV49" s="6">
        <v>-8.2400000000000001E-2</v>
      </c>
      <c r="AW49" s="12">
        <f t="shared" si="21"/>
        <v>10880426.758422622</v>
      </c>
      <c r="AX49" s="12">
        <f t="shared" si="298"/>
        <v>4278819.5117392335</v>
      </c>
      <c r="AY49">
        <v>30</v>
      </c>
      <c r="AZ49" s="6">
        <v>-8.2400000000000001E-2</v>
      </c>
      <c r="BA49" s="12">
        <f t="shared" si="23"/>
        <v>11914303.005516604</v>
      </c>
      <c r="BB49" s="12">
        <f t="shared" si="299"/>
        <v>4651932.9150753031</v>
      </c>
      <c r="BC49">
        <v>29</v>
      </c>
      <c r="BD49" s="6">
        <v>-8.2400000000000001E-2</v>
      </c>
      <c r="BE49" s="12">
        <f t="shared" si="25"/>
        <v>15392410.53472125</v>
      </c>
      <c r="BF49" s="12">
        <f t="shared" si="300"/>
        <v>6096432.2623474607</v>
      </c>
      <c r="BG49">
        <v>28</v>
      </c>
      <c r="BH49" s="6">
        <v>-8.2400000000000001E-2</v>
      </c>
      <c r="BI49" s="12">
        <f t="shared" si="27"/>
        <v>20384122.578219965</v>
      </c>
      <c r="BJ49" s="12">
        <f t="shared" si="301"/>
        <v>8989627.0920801517</v>
      </c>
      <c r="BK49">
        <v>27</v>
      </c>
      <c r="BL49" s="6">
        <v>-8.2400000000000001E-2</v>
      </c>
      <c r="BM49" s="12">
        <f t="shared" si="29"/>
        <v>17143678.359608952</v>
      </c>
      <c r="BN49" s="12">
        <f t="shared" si="302"/>
        <v>8138431.580825597</v>
      </c>
      <c r="BO49">
        <v>26</v>
      </c>
      <c r="BP49" s="6">
        <v>-8.2400000000000001E-2</v>
      </c>
      <c r="BQ49" s="12">
        <f t="shared" si="31"/>
        <v>13366885.229551498</v>
      </c>
      <c r="BR49" s="12">
        <f t="shared" si="303"/>
        <v>6533252.8930953937</v>
      </c>
      <c r="BS49">
        <v>25</v>
      </c>
      <c r="BT49" s="6">
        <v>-8.2400000000000001E-2</v>
      </c>
      <c r="BU49" s="12">
        <f t="shared" si="33"/>
        <v>11156528.658968985</v>
      </c>
      <c r="BV49" s="12">
        <f t="shared" si="304"/>
        <v>5578264.3294844925</v>
      </c>
      <c r="BW49">
        <v>24</v>
      </c>
      <c r="BX49" s="6">
        <v>-8.2400000000000001E-2</v>
      </c>
      <c r="BY49" s="12">
        <f t="shared" si="35"/>
        <v>7686232.3974275142</v>
      </c>
      <c r="BZ49" s="12">
        <f t="shared" si="305"/>
        <v>3929478.3604826047</v>
      </c>
      <c r="CA49">
        <v>23</v>
      </c>
      <c r="CB49" s="6">
        <v>-8.2400000000000001E-2</v>
      </c>
      <c r="CC49" s="12">
        <f t="shared" si="37"/>
        <v>9623533.4130021762</v>
      </c>
      <c r="CD49" s="12">
        <f t="shared" si="306"/>
        <v>5811965.4039198533</v>
      </c>
      <c r="CE49">
        <v>22</v>
      </c>
      <c r="CF49" s="6">
        <v>-8.2400000000000001E-2</v>
      </c>
      <c r="CG49" s="12">
        <f t="shared" si="39"/>
        <v>9576684.3949281722</v>
      </c>
      <c r="CH49" s="12">
        <f t="shared" si="307"/>
        <v>6375489.3303313944</v>
      </c>
      <c r="CI49">
        <v>21</v>
      </c>
      <c r="CJ49" s="6">
        <v>-8.2400000000000001E-2</v>
      </c>
      <c r="CK49" s="12">
        <f t="shared" si="284"/>
        <v>9269612.1009074673</v>
      </c>
      <c r="CL49" s="12">
        <f t="shared" si="308"/>
        <v>6249176.6972409887</v>
      </c>
      <c r="CM49" s="5">
        <v>20</v>
      </c>
      <c r="CN49" s="6">
        <v>-8.2400000000000001E-2</v>
      </c>
      <c r="CO49" s="7">
        <f t="shared" si="309"/>
        <v>9352673.7475994322</v>
      </c>
      <c r="CP49" s="12">
        <f t="shared" si="42"/>
        <v>7802002.63792192</v>
      </c>
      <c r="CQ49" s="12">
        <f t="shared" si="310"/>
        <v>5150198.3705383465</v>
      </c>
      <c r="CR49" s="9"/>
      <c r="CS49" s="5">
        <v>19</v>
      </c>
      <c r="CT49" s="6">
        <v>-8.2400000000000001E-2</v>
      </c>
      <c r="CU49" s="7">
        <f t="shared" si="311"/>
        <v>7149815.5703688031</v>
      </c>
      <c r="CV49" s="12">
        <f t="shared" si="45"/>
        <v>5899259.4946274003</v>
      </c>
      <c r="CW49" s="12">
        <f t="shared" si="312"/>
        <v>4209022.2236948302</v>
      </c>
      <c r="CY49" s="5">
        <v>18</v>
      </c>
      <c r="CZ49" s="6">
        <v>-8.2400000000000001E-2</v>
      </c>
      <c r="DA49" s="7">
        <f t="shared" si="313"/>
        <v>5780898.7470640354</v>
      </c>
      <c r="DB49" s="12">
        <f t="shared" si="48"/>
        <v>4726011.2968498683</v>
      </c>
      <c r="DC49" s="12">
        <f t="shared" si="314"/>
        <v>3517957.8473741994</v>
      </c>
      <c r="DE49" s="5">
        <f t="shared" si="315"/>
        <v>17</v>
      </c>
      <c r="DF49" s="6">
        <v>-8.2400000000000001E-2</v>
      </c>
      <c r="DG49" s="7">
        <f t="shared" si="316"/>
        <v>4892847.0140194986</v>
      </c>
      <c r="DH49" s="12">
        <f t="shared" si="52"/>
        <v>3971579.8987164297</v>
      </c>
      <c r="DI49" s="12">
        <f t="shared" si="317"/>
        <v>2967528.8007263211</v>
      </c>
      <c r="DK49" s="5">
        <f t="shared" si="318"/>
        <v>16</v>
      </c>
      <c r="DL49" s="6">
        <v>-8.2400000000000001E-2</v>
      </c>
      <c r="DM49" s="7">
        <f t="shared" si="319"/>
        <v>4952775.5987645499</v>
      </c>
      <c r="DN49" s="12">
        <f t="shared" si="56"/>
        <v>4179763.5260559735</v>
      </c>
      <c r="DO49" s="12">
        <f t="shared" si="320"/>
        <v>3158304.4621040919</v>
      </c>
      <c r="DQ49" s="5">
        <f t="shared" si="321"/>
        <v>15</v>
      </c>
      <c r="DR49" s="6">
        <v>-8.2400000000000001E-2</v>
      </c>
      <c r="DS49" s="7">
        <f t="shared" si="322"/>
        <v>3246444.4145021955</v>
      </c>
      <c r="DT49" s="12">
        <f t="shared" si="60"/>
        <v>2563665.147080394</v>
      </c>
      <c r="DU49" s="12">
        <f t="shared" si="323"/>
        <v>1922748.8603102956</v>
      </c>
      <c r="DW49" s="5">
        <f t="shared" si="324"/>
        <v>14</v>
      </c>
      <c r="DX49" s="6">
        <v>-8.2400000000000001E-2</v>
      </c>
      <c r="DY49" s="7">
        <f t="shared" si="325"/>
        <v>2448298.9551298609</v>
      </c>
      <c r="DZ49" s="12">
        <f t="shared" si="64"/>
        <v>1847159.837066611</v>
      </c>
      <c r="EA49" s="12">
        <f t="shared" si="326"/>
        <v>1390558.5290276734</v>
      </c>
      <c r="EC49" s="5">
        <f t="shared" si="327"/>
        <v>13</v>
      </c>
      <c r="ED49" s="6">
        <v>-8.2400000000000001E-2</v>
      </c>
      <c r="EE49" s="7">
        <f t="shared" si="328"/>
        <v>2278759.265757503</v>
      </c>
      <c r="EF49" s="12">
        <f t="shared" si="68"/>
        <v>1769851.1226045729</v>
      </c>
      <c r="EG49" s="12">
        <f t="shared" si="329"/>
        <v>1372131.7692102869</v>
      </c>
      <c r="EI49" s="5">
        <f t="shared" si="330"/>
        <v>12</v>
      </c>
      <c r="EJ49" s="6">
        <v>-8.2400000000000001E-2</v>
      </c>
      <c r="EK49" s="7">
        <f t="shared" si="331"/>
        <v>2278759.265757503</v>
      </c>
      <c r="EL49" s="12">
        <f t="shared" si="72"/>
        <v>2122694.6591932247</v>
      </c>
      <c r="EM49" s="12">
        <f t="shared" si="332"/>
        <v>1705310.8778911862</v>
      </c>
      <c r="EO49" s="5">
        <f t="shared" si="333"/>
        <v>11</v>
      </c>
      <c r="EP49" s="6">
        <v>-8.2400000000000001E-2</v>
      </c>
      <c r="EQ49" s="7">
        <f t="shared" si="334"/>
        <v>2544962.3249469544</v>
      </c>
      <c r="ER49" s="12">
        <f t="shared" si="76"/>
        <v>1415686.5781612128</v>
      </c>
      <c r="ES49" s="12">
        <f t="shared" si="335"/>
        <v>1153227.8305245836</v>
      </c>
      <c r="EU49" s="5">
        <f t="shared" si="336"/>
        <v>10</v>
      </c>
      <c r="EV49" s="6">
        <v>-8.2400000000000001E-2</v>
      </c>
      <c r="EW49" s="7">
        <f t="shared" si="337"/>
        <v>1580205.3610318857</v>
      </c>
      <c r="EX49" s="12">
        <f t="shared" si="80"/>
        <v>1280922.9751455521</v>
      </c>
      <c r="EY49" s="12">
        <f t="shared" si="338"/>
        <v>1054242.7857237267</v>
      </c>
      <c r="FA49" s="5">
        <f t="shared" si="339"/>
        <v>9</v>
      </c>
      <c r="FB49" s="6">
        <v>-8.2400000000000001E-2</v>
      </c>
      <c r="FC49" s="7">
        <f t="shared" si="340"/>
        <v>1574850.8680804125</v>
      </c>
      <c r="FD49" s="12">
        <f t="shared" si="84"/>
        <v>1328396.1415632907</v>
      </c>
      <c r="FE49" s="12">
        <f t="shared" si="341"/>
        <v>1111972.0510838781</v>
      </c>
      <c r="FG49" s="5">
        <f t="shared" si="342"/>
        <v>8</v>
      </c>
      <c r="FH49" s="6">
        <v>-8.2400000000000001E-2</v>
      </c>
      <c r="FI49" s="7">
        <f t="shared" si="343"/>
        <v>1243565.1200887649</v>
      </c>
      <c r="FJ49" s="12">
        <f t="shared" si="88"/>
        <v>1039264.5561868984</v>
      </c>
      <c r="FK49" s="12">
        <f t="shared" si="344"/>
        <v>875784.73835974582</v>
      </c>
      <c r="FM49" s="5">
        <f t="shared" si="345"/>
        <v>7</v>
      </c>
      <c r="FN49" s="6">
        <v>-8.2400000000000001E-2</v>
      </c>
      <c r="FO49" s="7">
        <f t="shared" si="346"/>
        <v>1363707.775072667</v>
      </c>
      <c r="FP49" s="12">
        <f t="shared" si="92"/>
        <v>1206851.6873140796</v>
      </c>
      <c r="FQ49" s="12">
        <f t="shared" si="347"/>
        <v>1030569.9801783152</v>
      </c>
      <c r="FS49" s="5">
        <f t="shared" si="348"/>
        <v>6</v>
      </c>
      <c r="FT49" s="6">
        <v>-8.2400000000000001E-2</v>
      </c>
      <c r="FU49" s="7">
        <f t="shared" si="349"/>
        <v>1112232.0977674474</v>
      </c>
      <c r="FV49" s="12">
        <f t="shared" si="96"/>
        <v>994532.39483496151</v>
      </c>
      <c r="FW49" s="12">
        <f t="shared" si="350"/>
        <v>863231.76967416599</v>
      </c>
      <c r="FY49" s="5">
        <f t="shared" si="351"/>
        <v>5</v>
      </c>
      <c r="FZ49" s="6">
        <v>-8.2400000000000001E-2</v>
      </c>
      <c r="GA49" s="7">
        <f t="shared" si="352"/>
        <v>955361.70569270512</v>
      </c>
      <c r="GB49" s="12">
        <f t="shared" si="100"/>
        <v>871725.87698777288</v>
      </c>
      <c r="GC49" s="12">
        <f t="shared" si="353"/>
        <v>763984.47646119411</v>
      </c>
      <c r="GE49" s="5">
        <f t="shared" si="354"/>
        <v>4</v>
      </c>
      <c r="GF49" s="6">
        <v>-8.2400000000000001E-2</v>
      </c>
      <c r="GG49" s="7">
        <f t="shared" si="355"/>
        <v>849965.93033158814</v>
      </c>
      <c r="GH49" s="12">
        <f t="shared" si="104"/>
        <v>801409.5326625898</v>
      </c>
      <c r="GI49" s="12">
        <f t="shared" si="356"/>
        <v>715865.8185019762</v>
      </c>
      <c r="GK49" s="5">
        <f t="shared" si="357"/>
        <v>3</v>
      </c>
      <c r="GL49" s="6">
        <v>-8.2400000000000001E-2</v>
      </c>
      <c r="GM49" s="7">
        <f t="shared" si="358"/>
        <v>944091.89196000004</v>
      </c>
      <c r="GN49" s="12">
        <f t="shared" si="108"/>
        <v>910542.68261458981</v>
      </c>
      <c r="GO49" s="12">
        <f t="shared" si="359"/>
        <v>841484.6701691011</v>
      </c>
      <c r="GQ49" s="5">
        <f t="shared" si="360"/>
        <v>2</v>
      </c>
      <c r="GR49" s="6">
        <v>-8.2400000000000001E-2</v>
      </c>
      <c r="GS49" s="7">
        <f t="shared" si="111"/>
        <v>762594.42</v>
      </c>
      <c r="GT49" s="12">
        <f>(GT50)*(1+GR49)-(((VLOOKUP((GQ$91+GQ50),$A$138:$E$227,5,FALSE))/(VLOOKUP(GQ$91,$A$138:$E$227,5,FALSE)))*(IF(GQ49&lt;=$D$125,$B$125,$C$125)))</f>
        <v>741016.94903225813</v>
      </c>
      <c r="GU49" s="12">
        <f t="shared" si="113"/>
        <v>709794.3247752809</v>
      </c>
      <c r="GW49" s="5">
        <f t="shared" si="114"/>
        <v>1</v>
      </c>
      <c r="GX49" s="6">
        <v>-8.2400000000000001E-2</v>
      </c>
      <c r="GY49" s="7">
        <f>(GY50+$B$124)*(1+GX49)</f>
        <v>688200</v>
      </c>
      <c r="GZ49" s="12">
        <f>($B$124)*(1+GX49)-$B$125</f>
        <v>677200</v>
      </c>
      <c r="HA49" s="12">
        <f>GZ49</f>
        <v>677200</v>
      </c>
      <c r="HC49" s="5"/>
      <c r="HD49" s="6"/>
      <c r="HE49" s="7"/>
      <c r="HI49" s="5"/>
      <c r="HJ49" s="6"/>
      <c r="HK49" s="7"/>
      <c r="HO49" s="5"/>
      <c r="HP49" s="6"/>
      <c r="HQ49" s="7"/>
      <c r="HU49" s="5"/>
      <c r="HV49" s="6"/>
      <c r="HW49" s="7"/>
      <c r="IA49" s="5"/>
      <c r="IB49" s="6"/>
      <c r="IC49" s="7"/>
      <c r="IG49" s="5"/>
      <c r="IH49" s="6"/>
      <c r="II49" s="7"/>
      <c r="IM49" s="5"/>
      <c r="IN49" s="6"/>
      <c r="IO49" s="7"/>
      <c r="IS49" s="5"/>
      <c r="IT49" s="6"/>
      <c r="IU49" s="7"/>
      <c r="IY49" s="5"/>
      <c r="IZ49" s="6"/>
      <c r="JA49" s="7"/>
      <c r="JE49" s="5"/>
      <c r="JF49" s="6"/>
      <c r="JG49" s="7"/>
      <c r="JK49" s="5"/>
      <c r="JL49" s="6"/>
      <c r="JM49" s="7"/>
      <c r="JQ49" s="5"/>
      <c r="JR49" s="6"/>
      <c r="JS49" s="7"/>
      <c r="JW49" s="5"/>
      <c r="JX49" s="6"/>
      <c r="JY49" s="7"/>
      <c r="KC49" s="5"/>
      <c r="KD49" s="6"/>
      <c r="KE49" s="7"/>
      <c r="KI49" s="5"/>
      <c r="KJ49" s="6"/>
      <c r="KK49" s="7"/>
      <c r="KO49" s="5"/>
      <c r="KP49" s="6"/>
      <c r="KQ49" s="7"/>
      <c r="KU49" s="5"/>
      <c r="KV49" s="6"/>
      <c r="KW49" s="7"/>
      <c r="LA49" s="5"/>
      <c r="LB49" s="6"/>
      <c r="LC49" s="7"/>
      <c r="LG49" s="5"/>
      <c r="LH49" s="6"/>
      <c r="LI49" s="7"/>
      <c r="LM49" s="5"/>
      <c r="LN49" s="6"/>
      <c r="LO49" s="7"/>
      <c r="LS49" s="5"/>
      <c r="LT49" s="6"/>
      <c r="LU49" s="7"/>
      <c r="LY49" s="5"/>
      <c r="LZ49" s="6"/>
      <c r="MA49" s="7"/>
      <c r="ME49" s="5"/>
      <c r="MF49" s="6"/>
      <c r="MG49" s="7"/>
      <c r="MK49" s="5"/>
      <c r="ML49" s="6"/>
      <c r="MM49" s="7"/>
      <c r="MQ49" s="5"/>
      <c r="MR49" s="6"/>
      <c r="MS49" s="7"/>
      <c r="MW49" s="5"/>
      <c r="MX49" s="6"/>
      <c r="MY49" s="7"/>
      <c r="NC49" s="5"/>
      <c r="ND49" s="6"/>
      <c r="NE49" s="7"/>
      <c r="NI49" s="5"/>
      <c r="NJ49" s="6"/>
      <c r="NK49" s="7"/>
      <c r="NO49" s="5"/>
      <c r="NP49" s="6"/>
      <c r="NQ49" s="7"/>
      <c r="NU49" s="5"/>
      <c r="NV49" s="6"/>
      <c r="NW49" s="7"/>
      <c r="OA49" s="5"/>
      <c r="OB49" s="6"/>
      <c r="OC49" s="7"/>
      <c r="OG49" s="5"/>
      <c r="OH49" s="6"/>
      <c r="OI49" s="7"/>
      <c r="OM49" s="5"/>
      <c r="ON49" s="6"/>
      <c r="OO49" s="7"/>
      <c r="OS49" s="5"/>
      <c r="OT49" s="6"/>
      <c r="OU49" s="7"/>
      <c r="OY49" s="5"/>
      <c r="OZ49" s="6"/>
      <c r="PA49" s="7"/>
      <c r="PE49" s="5"/>
      <c r="PF49" s="6"/>
      <c r="PG49" s="7"/>
      <c r="PK49" s="5"/>
      <c r="PL49" s="6"/>
      <c r="PM49" s="7"/>
      <c r="PQ49" s="5"/>
      <c r="PR49" s="6"/>
      <c r="PS49" s="7"/>
      <c r="PW49" s="5"/>
      <c r="PX49" s="6"/>
      <c r="PY49" s="7"/>
      <c r="QC49" s="5"/>
      <c r="QD49" s="6"/>
      <c r="QE49" s="7"/>
      <c r="QI49" s="5"/>
      <c r="QJ49" s="6"/>
      <c r="QK49" s="7"/>
      <c r="QO49" s="5"/>
      <c r="QP49" s="6"/>
      <c r="QQ49" s="7"/>
    </row>
    <row r="50" spans="3:459">
      <c r="C50">
        <v>41</v>
      </c>
      <c r="D50" s="6">
        <v>0.1081</v>
      </c>
      <c r="E50" s="12">
        <f t="shared" si="286"/>
        <v>7940959.8077724436</v>
      </c>
      <c r="F50" s="12">
        <f t="shared" si="287"/>
        <v>4028698.0842951108</v>
      </c>
      <c r="G50">
        <v>40</v>
      </c>
      <c r="H50" s="6">
        <v>0.1081</v>
      </c>
      <c r="I50" s="12">
        <f t="shared" si="1"/>
        <v>714941.67165422835</v>
      </c>
      <c r="J50" s="12">
        <f t="shared" si="288"/>
        <v>358519.13739845471</v>
      </c>
      <c r="K50">
        <v>39</v>
      </c>
      <c r="L50" s="6">
        <v>0.1081</v>
      </c>
      <c r="M50" s="12">
        <f t="shared" si="3"/>
        <v>3463280.3289092174</v>
      </c>
      <c r="N50" s="12">
        <f t="shared" si="289"/>
        <v>1736718.2881040357</v>
      </c>
      <c r="O50">
        <v>38</v>
      </c>
      <c r="P50" s="6">
        <v>0.1081</v>
      </c>
      <c r="Q50" s="12">
        <f t="shared" si="5"/>
        <v>10404746.255596505</v>
      </c>
      <c r="R50" s="12">
        <f t="shared" si="290"/>
        <v>4851479.9256300423</v>
      </c>
      <c r="S50">
        <v>37</v>
      </c>
      <c r="T50" s="6">
        <v>0.1081</v>
      </c>
      <c r="U50" s="12">
        <f t="shared" si="7"/>
        <v>31749701.799283084</v>
      </c>
      <c r="V50" s="12">
        <f t="shared" si="291"/>
        <v>13314391.077118713</v>
      </c>
      <c r="W50">
        <v>36</v>
      </c>
      <c r="X50" s="6">
        <v>0.1081</v>
      </c>
      <c r="Y50" s="12">
        <f t="shared" si="9"/>
        <v>35903658.247249283</v>
      </c>
      <c r="Z50" s="12">
        <f t="shared" si="292"/>
        <v>13582322.328138292</v>
      </c>
      <c r="AA50">
        <v>35</v>
      </c>
      <c r="AB50" s="6">
        <v>0.1081</v>
      </c>
      <c r="AC50" s="12">
        <f t="shared" si="11"/>
        <v>19429671.513550736</v>
      </c>
      <c r="AD50" s="12">
        <f t="shared" si="293"/>
        <v>7521163.1665357687</v>
      </c>
      <c r="AE50">
        <v>34</v>
      </c>
      <c r="AF50" s="6">
        <v>0.1081</v>
      </c>
      <c r="AG50" s="12">
        <f t="shared" si="13"/>
        <v>21497709.699285556</v>
      </c>
      <c r="AH50" s="12">
        <f t="shared" si="294"/>
        <v>8573866.6249350011</v>
      </c>
      <c r="AI50">
        <v>33</v>
      </c>
      <c r="AJ50" s="6">
        <v>0.1081</v>
      </c>
      <c r="AK50" s="12">
        <f t="shared" si="15"/>
        <v>10924783.244197646</v>
      </c>
      <c r="AL50" s="12">
        <f t="shared" si="295"/>
        <v>4421173.2777104843</v>
      </c>
      <c r="AM50">
        <v>32</v>
      </c>
      <c r="AN50" s="6">
        <v>0.1081</v>
      </c>
      <c r="AO50" s="12">
        <f t="shared" si="17"/>
        <v>6058626.4150615055</v>
      </c>
      <c r="AP50" s="12">
        <f t="shared" si="296"/>
        <v>2505179.8373128218</v>
      </c>
      <c r="AQ50">
        <v>31</v>
      </c>
      <c r="AR50" s="6">
        <v>0.1081</v>
      </c>
      <c r="AS50" s="12">
        <f t="shared" si="19"/>
        <v>17738837.478059676</v>
      </c>
      <c r="AT50" s="12">
        <f t="shared" si="297"/>
        <v>7386847.2782535888</v>
      </c>
      <c r="AU50">
        <v>30</v>
      </c>
      <c r="AV50" s="6">
        <v>0.1081</v>
      </c>
      <c r="AW50" s="12">
        <f t="shared" si="21"/>
        <v>11940619.521260176</v>
      </c>
      <c r="AX50" s="12">
        <f t="shared" si="298"/>
        <v>4902307.1348282248</v>
      </c>
      <c r="AY50">
        <v>29</v>
      </c>
      <c r="AZ50" s="6">
        <v>0.1081</v>
      </c>
      <c r="BA50" s="12">
        <f t="shared" si="23"/>
        <v>13067935.416184289</v>
      </c>
      <c r="BB50" s="12">
        <f t="shared" si="299"/>
        <v>5326812.3837232143</v>
      </c>
      <c r="BC50">
        <v>28</v>
      </c>
      <c r="BD50" s="6">
        <v>0.1081</v>
      </c>
      <c r="BE50" s="12">
        <f t="shared" si="25"/>
        <v>16857187.462480728</v>
      </c>
      <c r="BF50" s="12">
        <f t="shared" si="300"/>
        <v>6970273.9947500946</v>
      </c>
      <c r="BG50">
        <v>27</v>
      </c>
      <c r="BH50" s="6">
        <v>0.1081</v>
      </c>
      <c r="BI50" s="12">
        <f t="shared" si="27"/>
        <v>22288740.252753891</v>
      </c>
      <c r="BJ50" s="12">
        <f t="shared" si="301"/>
        <v>10261971.318716601</v>
      </c>
      <c r="BK50">
        <v>26</v>
      </c>
      <c r="BL50" s="6">
        <v>0.1081</v>
      </c>
      <c r="BM50" s="12">
        <f t="shared" si="29"/>
        <v>18752041.87650517</v>
      </c>
      <c r="BN50" s="12">
        <f t="shared" si="302"/>
        <v>9293533.9505260214</v>
      </c>
      <c r="BO50">
        <v>25</v>
      </c>
      <c r="BP50" s="6">
        <v>0.1081</v>
      </c>
      <c r="BQ50" s="12">
        <f t="shared" si="31"/>
        <v>14634115.671203494</v>
      </c>
      <c r="BR50" s="12">
        <f t="shared" si="303"/>
        <v>7467261.3688838938</v>
      </c>
      <c r="BS50">
        <v>24</v>
      </c>
      <c r="BT50" s="6">
        <v>0.1081</v>
      </c>
      <c r="BU50" s="12">
        <f t="shared" si="33"/>
        <v>12223767.065136209</v>
      </c>
      <c r="BV50" s="12">
        <f t="shared" si="304"/>
        <v>6380734.7143526254</v>
      </c>
      <c r="BW50">
        <v>23</v>
      </c>
      <c r="BX50" s="6">
        <v>0.1081</v>
      </c>
      <c r="BY50" s="12">
        <f t="shared" si="35"/>
        <v>8440402.9164220057</v>
      </c>
      <c r="BZ50" s="12">
        <f t="shared" si="305"/>
        <v>4504848.4773865249</v>
      </c>
      <c r="CA50">
        <v>22</v>
      </c>
      <c r="CB50" s="6">
        <v>0.1081</v>
      </c>
      <c r="CC50" s="12">
        <f t="shared" si="37"/>
        <v>10541856.83479384</v>
      </c>
      <c r="CD50" s="12">
        <f t="shared" si="306"/>
        <v>6646625.2770694299</v>
      </c>
      <c r="CE50">
        <v>21</v>
      </c>
      <c r="CF50" s="6">
        <v>0.1081</v>
      </c>
      <c r="CG50" s="12">
        <f t="shared" si="39"/>
        <v>10485775.595103981</v>
      </c>
      <c r="CH50" s="12">
        <f t="shared" si="307"/>
        <v>7287767.7889725612</v>
      </c>
      <c r="CI50">
        <v>20</v>
      </c>
      <c r="CJ50" s="6">
        <v>0.1081</v>
      </c>
      <c r="CK50" s="12">
        <f t="shared" si="284"/>
        <v>10150514.495322</v>
      </c>
      <c r="CL50" s="12">
        <f t="shared" si="308"/>
        <v>7144057.1228072718</v>
      </c>
      <c r="CM50" s="5">
        <v>19</v>
      </c>
      <c r="CN50" s="6">
        <v>0.1081</v>
      </c>
      <c r="CO50" s="7">
        <f t="shared" si="309"/>
        <v>10192538.957715161</v>
      </c>
      <c r="CP50" s="12">
        <f t="shared" si="42"/>
        <v>8552146.3016919773</v>
      </c>
      <c r="CQ50" s="12">
        <f t="shared" si="310"/>
        <v>5893707.8618698372</v>
      </c>
      <c r="CR50" s="9"/>
      <c r="CS50" s="5">
        <v>18</v>
      </c>
      <c r="CT50" s="6">
        <v>0.1081</v>
      </c>
      <c r="CU50" s="7">
        <f t="shared" si="311"/>
        <v>7791865.2684925934</v>
      </c>
      <c r="CV50" s="12">
        <f t="shared" si="45"/>
        <v>6474832.9759392859</v>
      </c>
      <c r="CW50" s="12">
        <f t="shared" si="312"/>
        <v>4822896.1169753028</v>
      </c>
      <c r="CY50" s="5">
        <v>17</v>
      </c>
      <c r="CZ50" s="6">
        <v>0.1081</v>
      </c>
      <c r="DA50" s="7">
        <f t="shared" si="313"/>
        <v>6300020.4305405794</v>
      </c>
      <c r="DB50" s="12">
        <f t="shared" si="48"/>
        <v>5194325.6142571066</v>
      </c>
      <c r="DC50" s="12">
        <f t="shared" si="314"/>
        <v>4036646.0052144667</v>
      </c>
      <c r="DE50" s="5">
        <f t="shared" si="315"/>
        <v>16</v>
      </c>
      <c r="DF50" s="6">
        <v>0.1081</v>
      </c>
      <c r="DG50" s="7">
        <f t="shared" si="316"/>
        <v>5332222.116411834</v>
      </c>
      <c r="DH50" s="12">
        <f t="shared" si="52"/>
        <v>4371981.5547692673</v>
      </c>
      <c r="DI50" s="12">
        <f t="shared" si="317"/>
        <v>3410402.0339255868</v>
      </c>
      <c r="DK50" s="5">
        <f t="shared" si="318"/>
        <v>15</v>
      </c>
      <c r="DL50" s="6">
        <v>0.1081</v>
      </c>
      <c r="DM50" s="7">
        <f t="shared" si="319"/>
        <v>5397532.2567181233</v>
      </c>
      <c r="DN50" s="12">
        <f t="shared" si="56"/>
        <v>4598371.9793880302</v>
      </c>
      <c r="DO50" s="12">
        <f t="shared" si="320"/>
        <v>3627454.7286081528</v>
      </c>
      <c r="DQ50" s="5">
        <f t="shared" si="321"/>
        <v>14</v>
      </c>
      <c r="DR50" s="6">
        <v>0.1081</v>
      </c>
      <c r="DS50" s="7">
        <f t="shared" si="322"/>
        <v>3537973.4246972487</v>
      </c>
      <c r="DT50" s="12">
        <f t="shared" si="60"/>
        <v>2837472.915301214</v>
      </c>
      <c r="DU50" s="12">
        <f t="shared" si="323"/>
        <v>2221716.3295760239</v>
      </c>
      <c r="DW50" s="5">
        <f t="shared" si="324"/>
        <v>13</v>
      </c>
      <c r="DX50" s="6">
        <v>0.1081</v>
      </c>
      <c r="DY50" s="7">
        <f t="shared" si="325"/>
        <v>2668154.9205861608</v>
      </c>
      <c r="DZ50" s="12">
        <f t="shared" si="64"/>
        <v>2056463.1466164645</v>
      </c>
      <c r="EA50" s="12">
        <f t="shared" si="326"/>
        <v>1616223.2354639661</v>
      </c>
      <c r="EC50" s="5">
        <f t="shared" si="327"/>
        <v>12</v>
      </c>
      <c r="ED50" s="6">
        <v>0.1081</v>
      </c>
      <c r="EE50" s="7">
        <f t="shared" si="328"/>
        <v>2483390.6557950121</v>
      </c>
      <c r="EF50" s="12">
        <f t="shared" si="68"/>
        <v>1970953.3290959962</v>
      </c>
      <c r="EG50" s="12">
        <f t="shared" si="329"/>
        <v>1595258.4129926539</v>
      </c>
      <c r="EI50" s="5">
        <f t="shared" si="330"/>
        <v>11</v>
      </c>
      <c r="EJ50" s="6">
        <v>0.1081</v>
      </c>
      <c r="EK50" s="7">
        <f t="shared" si="331"/>
        <v>2483390.6557950121</v>
      </c>
      <c r="EL50" s="12">
        <f t="shared" si="72"/>
        <v>2354007.5376371862</v>
      </c>
      <c r="EM50" s="12">
        <f t="shared" si="332"/>
        <v>1974328.9025344143</v>
      </c>
      <c r="EO50" s="5">
        <f t="shared" si="333"/>
        <v>10</v>
      </c>
      <c r="EP50" s="6">
        <v>0.1081</v>
      </c>
      <c r="EQ50" s="7">
        <f t="shared" si="334"/>
        <v>2773498.610447858</v>
      </c>
      <c r="ER50" s="12">
        <f t="shared" si="76"/>
        <v>1582949.1765127608</v>
      </c>
      <c r="ES50" s="12">
        <f t="shared" si="335"/>
        <v>1346203.1119903242</v>
      </c>
      <c r="EU50" s="5">
        <f t="shared" si="336"/>
        <v>9</v>
      </c>
      <c r="EV50" s="6">
        <v>0.1081</v>
      </c>
      <c r="EW50" s="7">
        <f t="shared" si="337"/>
        <v>1722106.9758412007</v>
      </c>
      <c r="EX50" s="12">
        <f t="shared" si="80"/>
        <v>1435672.9371087016</v>
      </c>
      <c r="EY50" s="12">
        <f t="shared" si="338"/>
        <v>1233584.0779262451</v>
      </c>
      <c r="FA50" s="5">
        <f t="shared" si="339"/>
        <v>8</v>
      </c>
      <c r="FB50" s="6">
        <v>0.1081</v>
      </c>
      <c r="FC50" s="7">
        <f t="shared" si="340"/>
        <v>1716271.6522236406</v>
      </c>
      <c r="FD50" s="12">
        <f t="shared" si="84"/>
        <v>1486742.6631841622</v>
      </c>
      <c r="FE50" s="12">
        <f t="shared" si="341"/>
        <v>1299264.8493515553</v>
      </c>
      <c r="FG50" s="5">
        <f t="shared" si="342"/>
        <v>7</v>
      </c>
      <c r="FH50" s="6">
        <v>0.1081</v>
      </c>
      <c r="FI50" s="7">
        <f t="shared" si="343"/>
        <v>1355236.6173591597</v>
      </c>
      <c r="FJ50" s="12">
        <f t="shared" si="88"/>
        <v>1171386.8310668031</v>
      </c>
      <c r="FK50" s="12">
        <f t="shared" si="344"/>
        <v>1030545.5991790056</v>
      </c>
      <c r="FM50" s="5">
        <f t="shared" si="345"/>
        <v>6</v>
      </c>
      <c r="FN50" s="6">
        <v>0.1081</v>
      </c>
      <c r="FO50" s="7">
        <f t="shared" si="346"/>
        <v>1486168.019913543</v>
      </c>
      <c r="FP50" s="12">
        <f t="shared" si="92"/>
        <v>1353512.7138856233</v>
      </c>
      <c r="FQ50" s="12">
        <f t="shared" si="347"/>
        <v>1206650.63056079</v>
      </c>
      <c r="FS50" s="5">
        <f t="shared" si="348"/>
        <v>5</v>
      </c>
      <c r="FT50" s="6">
        <v>0.1081</v>
      </c>
      <c r="FU50" s="7">
        <f t="shared" si="349"/>
        <v>1212109.9583341843</v>
      </c>
      <c r="FV50" s="12">
        <f t="shared" si="96"/>
        <v>1121507.739353834</v>
      </c>
      <c r="FW50" s="12">
        <f t="shared" si="350"/>
        <v>1016263.6113206296</v>
      </c>
      <c r="FY50" s="5">
        <f t="shared" si="351"/>
        <v>4</v>
      </c>
      <c r="FZ50" s="6">
        <v>0.1081</v>
      </c>
      <c r="GA50" s="7">
        <f t="shared" si="352"/>
        <v>1041152.6871106203</v>
      </c>
      <c r="GB50" s="12">
        <f t="shared" si="100"/>
        <v>987311.07913964929</v>
      </c>
      <c r="GC50" s="12">
        <f t="shared" si="353"/>
        <v>903346.2073066585</v>
      </c>
      <c r="GE50" s="5">
        <f t="shared" si="354"/>
        <v>3</v>
      </c>
      <c r="GF50" s="6">
        <v>0.1081</v>
      </c>
      <c r="GG50" s="7">
        <f t="shared" si="355"/>
        <v>926292.42625500017</v>
      </c>
      <c r="GH50" s="12">
        <f t="shared" si="104"/>
        <v>886795.98743613216</v>
      </c>
      <c r="GI50" s="12">
        <f t="shared" si="356"/>
        <v>826982.76834219939</v>
      </c>
      <c r="GK50" s="5">
        <f t="shared" si="357"/>
        <v>2</v>
      </c>
      <c r="GL50" s="6">
        <v>0.1081</v>
      </c>
      <c r="GM50" s="7">
        <f t="shared" si="358"/>
        <v>1028870.8500000001</v>
      </c>
      <c r="GN50" s="12">
        <f>(GN51)*(1+GL50)-(((VLOOKUP((GK$91+GK51),$A$138:$E$227,5,FALSE))/(VLOOKUP(GK$91,$A$138:$E$227,5,FALSE)))*(IF(GK50&lt;=$D$125,$B$125,$C$125)))</f>
        <v>1005280.5341945289</v>
      </c>
      <c r="GO50" s="12">
        <f t="shared" si="359"/>
        <v>969904.09310850443</v>
      </c>
      <c r="GQ50" s="5">
        <f t="shared" si="360"/>
        <v>1</v>
      </c>
      <c r="GR50" s="6">
        <v>0.1081</v>
      </c>
      <c r="GS50" s="7">
        <f>(GS51+$B$124)*(1+GR50)</f>
        <v>831075.00000000012</v>
      </c>
      <c r="GT50" s="12">
        <f>($B$124)*(1+GR50)-$B$125</f>
        <v>820075.00000000012</v>
      </c>
      <c r="GU50" s="12">
        <f>GT50</f>
        <v>820075.00000000012</v>
      </c>
      <c r="GW50" s="5"/>
      <c r="GX50" s="6"/>
      <c r="GY50" s="7"/>
      <c r="HC50" s="5"/>
      <c r="HD50" s="6"/>
      <c r="HE50" s="7"/>
      <c r="HI50" s="5"/>
      <c r="HJ50" s="6"/>
      <c r="HK50" s="7"/>
      <c r="HO50" s="5"/>
      <c r="HP50" s="6"/>
      <c r="HQ50" s="7"/>
      <c r="HU50" s="5"/>
      <c r="HV50" s="6"/>
      <c r="HW50" s="7"/>
      <c r="IA50" s="5"/>
      <c r="IB50" s="6"/>
      <c r="IC50" s="7"/>
      <c r="IG50" s="5"/>
      <c r="IH50" s="6"/>
      <c r="II50" s="7"/>
      <c r="IM50" s="5"/>
      <c r="IN50" s="6"/>
      <c r="IO50" s="7"/>
      <c r="IS50" s="5"/>
      <c r="IT50" s="6"/>
      <c r="IU50" s="7"/>
      <c r="IY50" s="5"/>
      <c r="IZ50" s="6"/>
      <c r="JA50" s="7"/>
      <c r="JE50" s="5"/>
      <c r="JF50" s="6"/>
      <c r="JG50" s="7"/>
      <c r="JK50" s="5"/>
      <c r="JL50" s="6"/>
      <c r="JM50" s="7"/>
      <c r="JQ50" s="5"/>
      <c r="JR50" s="6"/>
      <c r="JS50" s="7"/>
      <c r="JW50" s="5"/>
      <c r="JX50" s="6"/>
      <c r="JY50" s="7"/>
      <c r="KC50" s="5"/>
      <c r="KD50" s="6"/>
      <c r="KE50" s="7"/>
      <c r="KI50" s="5"/>
      <c r="KJ50" s="6"/>
      <c r="KK50" s="7"/>
      <c r="KO50" s="5"/>
      <c r="KP50" s="6"/>
      <c r="KQ50" s="7"/>
      <c r="KU50" s="5"/>
      <c r="KV50" s="6"/>
      <c r="KW50" s="7"/>
      <c r="LA50" s="5"/>
      <c r="LB50" s="6"/>
      <c r="LC50" s="7"/>
      <c r="LG50" s="5"/>
      <c r="LH50" s="6"/>
      <c r="LI50" s="7"/>
      <c r="LM50" s="5"/>
      <c r="LN50" s="6"/>
      <c r="LO50" s="7"/>
      <c r="LS50" s="5"/>
      <c r="LT50" s="6"/>
      <c r="LU50" s="7"/>
      <c r="LY50" s="5"/>
      <c r="LZ50" s="6"/>
      <c r="MA50" s="7"/>
      <c r="ME50" s="5"/>
      <c r="MF50" s="6"/>
      <c r="MG50" s="7"/>
      <c r="MK50" s="5"/>
      <c r="ML50" s="6"/>
      <c r="MM50" s="7"/>
      <c r="MQ50" s="5"/>
      <c r="MR50" s="6"/>
      <c r="MS50" s="7"/>
      <c r="MW50" s="5"/>
      <c r="MX50" s="6"/>
      <c r="MY50" s="7"/>
      <c r="NC50" s="5"/>
      <c r="ND50" s="6"/>
      <c r="NE50" s="7"/>
      <c r="NI50" s="5"/>
      <c r="NJ50" s="6"/>
      <c r="NK50" s="7"/>
      <c r="NO50" s="5"/>
      <c r="NP50" s="6"/>
      <c r="NQ50" s="7"/>
      <c r="NU50" s="5"/>
      <c r="NV50" s="6"/>
      <c r="NW50" s="7"/>
      <c r="OA50" s="5"/>
      <c r="OB50" s="6"/>
      <c r="OC50" s="7"/>
      <c r="OG50" s="5"/>
      <c r="OH50" s="6"/>
      <c r="OI50" s="7"/>
      <c r="OM50" s="5"/>
      <c r="ON50" s="6"/>
      <c r="OO50" s="7"/>
      <c r="OS50" s="5"/>
      <c r="OT50" s="6"/>
      <c r="OU50" s="7"/>
      <c r="OY50" s="5"/>
      <c r="OZ50" s="6"/>
      <c r="PA50" s="7"/>
      <c r="PE50" s="5"/>
      <c r="PF50" s="6"/>
      <c r="PG50" s="7"/>
      <c r="PK50" s="5"/>
      <c r="PL50" s="6"/>
      <c r="PM50" s="7"/>
      <c r="PQ50" s="5"/>
      <c r="PR50" s="6"/>
      <c r="PS50" s="7"/>
      <c r="PW50" s="5"/>
      <c r="PX50" s="6"/>
      <c r="PY50" s="7"/>
      <c r="QC50" s="5"/>
      <c r="QD50" s="6"/>
      <c r="QE50" s="7"/>
      <c r="QI50" s="5"/>
      <c r="QJ50" s="6"/>
      <c r="QK50" s="7"/>
      <c r="QO50" s="5"/>
      <c r="QP50" s="6"/>
      <c r="QQ50" s="7"/>
    </row>
    <row r="51" spans="3:459">
      <c r="C51">
        <v>40</v>
      </c>
      <c r="D51" s="6">
        <v>0.23799999999999999</v>
      </c>
      <c r="E51" s="12">
        <f t="shared" si="286"/>
        <v>7219648.7282278873</v>
      </c>
      <c r="F51" s="12">
        <f t="shared" si="287"/>
        <v>3796350.2431107131</v>
      </c>
      <c r="G51">
        <v>39</v>
      </c>
      <c r="H51" s="6">
        <v>0.23799999999999999</v>
      </c>
      <c r="I51" s="12">
        <f t="shared" si="1"/>
        <v>699184.39947453933</v>
      </c>
      <c r="J51" s="12">
        <f t="shared" si="288"/>
        <v>363405.87328311929</v>
      </c>
      <c r="K51">
        <v>38</v>
      </c>
      <c r="L51" s="6">
        <v>0.23799999999999999</v>
      </c>
      <c r="M51" s="12">
        <f t="shared" si="3"/>
        <v>3179410.6040183431</v>
      </c>
      <c r="N51" s="12">
        <f t="shared" si="289"/>
        <v>1652520.4051280753</v>
      </c>
      <c r="O51">
        <v>37</v>
      </c>
      <c r="P51" s="6">
        <v>0.23799999999999999</v>
      </c>
      <c r="Q51" s="12">
        <f t="shared" si="5"/>
        <v>9447780.7763180342</v>
      </c>
      <c r="R51" s="12">
        <f t="shared" si="290"/>
        <v>4565948.7642388074</v>
      </c>
      <c r="S51">
        <v>36</v>
      </c>
      <c r="T51" s="6">
        <v>0.23799999999999999</v>
      </c>
      <c r="U51" s="12">
        <f t="shared" si="7"/>
        <v>28716939.139808267</v>
      </c>
      <c r="V51" s="12">
        <f t="shared" si="291"/>
        <v>12481830.689947059</v>
      </c>
      <c r="W51">
        <v>35</v>
      </c>
      <c r="X51" s="6">
        <v>0.23799999999999999</v>
      </c>
      <c r="Y51" s="12">
        <f t="shared" si="9"/>
        <v>32472665.438886993</v>
      </c>
      <c r="Z51" s="12">
        <f t="shared" si="292"/>
        <v>12732443.287587909</v>
      </c>
      <c r="AA51">
        <v>34</v>
      </c>
      <c r="AB51" s="6">
        <v>0.23799999999999999</v>
      </c>
      <c r="AC51" s="12">
        <f t="shared" si="11"/>
        <v>17604161.640240714</v>
      </c>
      <c r="AD51" s="12">
        <f t="shared" si="293"/>
        <v>7063067.8921330525</v>
      </c>
      <c r="AE51">
        <v>33</v>
      </c>
      <c r="AF51" s="6">
        <v>0.23799999999999999</v>
      </c>
      <c r="AG51" s="12">
        <f t="shared" si="13"/>
        <v>19468396.613591596</v>
      </c>
      <c r="AH51" s="12">
        <f t="shared" si="294"/>
        <v>8047726.2597217541</v>
      </c>
      <c r="AI51">
        <v>32</v>
      </c>
      <c r="AJ51" s="6">
        <v>0.23799999999999999</v>
      </c>
      <c r="AK51" s="12">
        <f t="shared" si="15"/>
        <v>9925921.5585057791</v>
      </c>
      <c r="AL51" s="12">
        <f t="shared" si="295"/>
        <v>4163456.4591908744</v>
      </c>
      <c r="AM51">
        <v>31</v>
      </c>
      <c r="AN51" s="6">
        <v>0.23799999999999999</v>
      </c>
      <c r="AO51" s="12">
        <f t="shared" si="17"/>
        <v>5533056.2282744041</v>
      </c>
      <c r="AP51" s="12">
        <f t="shared" si="296"/>
        <v>2371309.8121176017</v>
      </c>
      <c r="AQ51">
        <v>30</v>
      </c>
      <c r="AR51" s="6">
        <v>0.23799999999999999</v>
      </c>
      <c r="AS51" s="12">
        <f t="shared" si="19"/>
        <v>16073350.538381735</v>
      </c>
      <c r="AT51" s="12">
        <f t="shared" si="297"/>
        <v>6937433.9709732719</v>
      </c>
      <c r="AU51">
        <v>29</v>
      </c>
      <c r="AV51" s="6">
        <v>0.23799999999999999</v>
      </c>
      <c r="AW51" s="12">
        <f t="shared" si="21"/>
        <v>10841702.869625127</v>
      </c>
      <c r="AX51" s="12">
        <f t="shared" si="298"/>
        <v>4613490.5828192029</v>
      </c>
      <c r="AY51">
        <v>28</v>
      </c>
      <c r="AZ51" s="6">
        <v>0.23799999999999999</v>
      </c>
      <c r="BA51" s="12">
        <f t="shared" si="23"/>
        <v>11859518.579989573</v>
      </c>
      <c r="BB51" s="12">
        <f t="shared" si="299"/>
        <v>5010556.4821232548</v>
      </c>
      <c r="BC51">
        <v>27</v>
      </c>
      <c r="BD51" s="6">
        <v>0.23799999999999999</v>
      </c>
      <c r="BE51" s="12">
        <f t="shared" si="25"/>
        <v>15278170.430439571</v>
      </c>
      <c r="BF51" s="12">
        <f t="shared" si="300"/>
        <v>6547787.3273312449</v>
      </c>
      <c r="BG51">
        <v>26</v>
      </c>
      <c r="BH51" s="6">
        <v>0.23799999999999999</v>
      </c>
      <c r="BI51" s="12">
        <f t="shared" si="27"/>
        <v>20173178.854275499</v>
      </c>
      <c r="BJ51" s="12">
        <f t="shared" si="301"/>
        <v>9626714.5292439312</v>
      </c>
      <c r="BK51">
        <v>25</v>
      </c>
      <c r="BL51" s="6">
        <v>0.23799999999999999</v>
      </c>
      <c r="BM51" s="12">
        <f t="shared" si="29"/>
        <v>16977325.530984446</v>
      </c>
      <c r="BN51" s="12">
        <f t="shared" si="302"/>
        <v>8720875.424730612</v>
      </c>
      <c r="BO51">
        <v>24</v>
      </c>
      <c r="BP51" s="6">
        <v>0.23799999999999999</v>
      </c>
      <c r="BQ51" s="12">
        <f t="shared" si="31"/>
        <v>13259551.281158531</v>
      </c>
      <c r="BR51" s="12">
        <f t="shared" si="303"/>
        <v>7012650.2216461534</v>
      </c>
      <c r="BS51">
        <v>23</v>
      </c>
      <c r="BT51" s="6">
        <v>0.23799999999999999</v>
      </c>
      <c r="BU51" s="12">
        <f t="shared" si="33"/>
        <v>11083150.415349307</v>
      </c>
      <c r="BV51" s="12">
        <f t="shared" si="304"/>
        <v>5996354.9359640628</v>
      </c>
      <c r="BW51">
        <v>22</v>
      </c>
      <c r="BX51" s="6">
        <v>0.23799999999999999</v>
      </c>
      <c r="BY51" s="12">
        <f t="shared" si="35"/>
        <v>7667730.0853991471</v>
      </c>
      <c r="BZ51" s="12">
        <f t="shared" si="305"/>
        <v>4241723.0259654857</v>
      </c>
      <c r="CA51">
        <v>21</v>
      </c>
      <c r="CB51" s="6">
        <v>0.23799999999999999</v>
      </c>
      <c r="CC51" s="12">
        <f t="shared" si="37"/>
        <v>9556392.2300719041</v>
      </c>
      <c r="CD51" s="12">
        <f t="shared" si="306"/>
        <v>6245058.7521746485</v>
      </c>
      <c r="CE51">
        <v>20</v>
      </c>
      <c r="CF51" s="6">
        <v>0.23799999999999999</v>
      </c>
      <c r="CG51" s="12">
        <f t="shared" si="39"/>
        <v>9501796.0040303264</v>
      </c>
      <c r="CH51" s="12">
        <f t="shared" si="307"/>
        <v>6844758.8235719977</v>
      </c>
      <c r="CI51">
        <v>19</v>
      </c>
      <c r="CJ51" s="6">
        <v>0.23799999999999999</v>
      </c>
      <c r="CK51" s="12">
        <f t="shared" si="284"/>
        <v>9198754.1695893873</v>
      </c>
      <c r="CL51" s="12">
        <f t="shared" si="308"/>
        <v>6710337.3881503129</v>
      </c>
      <c r="CM51" s="5">
        <v>18</v>
      </c>
      <c r="CN51" s="6">
        <v>0.23799999999999999</v>
      </c>
      <c r="CO51" s="7">
        <f t="shared" si="309"/>
        <v>9198212.2170518544</v>
      </c>
      <c r="CP51" s="12">
        <f t="shared" si="42"/>
        <v>7757132.2232520487</v>
      </c>
      <c r="CQ51" s="12">
        <f t="shared" si="310"/>
        <v>5540808.7308943206</v>
      </c>
      <c r="CR51" s="9"/>
      <c r="CS51" s="5">
        <v>17</v>
      </c>
      <c r="CT51" s="6">
        <v>0.23799999999999999</v>
      </c>
      <c r="CU51" s="7">
        <f t="shared" si="311"/>
        <v>7031734.7427963112</v>
      </c>
      <c r="CV51" s="12">
        <f t="shared" si="45"/>
        <v>5879531.2395004658</v>
      </c>
      <c r="CW51" s="12">
        <f t="shared" si="312"/>
        <v>4539212.5678818179</v>
      </c>
      <c r="CY51" s="5">
        <v>16</v>
      </c>
      <c r="CZ51" s="6">
        <v>0.23799999999999999</v>
      </c>
      <c r="DA51" s="7">
        <f t="shared" si="313"/>
        <v>5685425.8916529007</v>
      </c>
      <c r="DB51" s="12">
        <f t="shared" si="48"/>
        <v>4722434.2458641026</v>
      </c>
      <c r="DC51" s="12">
        <f t="shared" si="314"/>
        <v>3803784.4229604476</v>
      </c>
      <c r="DE51" s="5">
        <f t="shared" si="315"/>
        <v>15</v>
      </c>
      <c r="DF51" s="6">
        <v>0.23799999999999999</v>
      </c>
      <c r="DG51" s="7">
        <f t="shared" si="316"/>
        <v>4812040.5346194692</v>
      </c>
      <c r="DH51" s="12">
        <f t="shared" si="52"/>
        <v>3980182.4757565279</v>
      </c>
      <c r="DI51" s="12">
        <f t="shared" si="317"/>
        <v>3218019.8740159161</v>
      </c>
      <c r="DK51" s="5">
        <f t="shared" si="318"/>
        <v>14</v>
      </c>
      <c r="DL51" s="6">
        <v>0.23799999999999999</v>
      </c>
      <c r="DM51" s="7">
        <f t="shared" si="319"/>
        <v>4870979.3851801492</v>
      </c>
      <c r="DN51" s="12">
        <f t="shared" si="56"/>
        <v>4184100.4594937111</v>
      </c>
      <c r="DO51" s="12">
        <f t="shared" si="320"/>
        <v>3421042.6249355874</v>
      </c>
      <c r="DQ51" s="5">
        <f t="shared" si="321"/>
        <v>13</v>
      </c>
      <c r="DR51" s="6">
        <v>0.23799999999999999</v>
      </c>
      <c r="DS51" s="7">
        <f t="shared" si="322"/>
        <v>3192828.647863233</v>
      </c>
      <c r="DT51" s="12">
        <f t="shared" si="60"/>
        <v>2595241.8753206274</v>
      </c>
      <c r="DU51" s="12">
        <f t="shared" si="323"/>
        <v>2106168.9383301139</v>
      </c>
      <c r="DW51" s="5">
        <f t="shared" si="324"/>
        <v>12</v>
      </c>
      <c r="DX51" s="6">
        <v>0.23799999999999999</v>
      </c>
      <c r="DY51" s="7">
        <f t="shared" si="325"/>
        <v>2407864.7419783059</v>
      </c>
      <c r="DZ51" s="12">
        <f t="shared" si="64"/>
        <v>1890294.0063238959</v>
      </c>
      <c r="EA51" s="12">
        <f t="shared" si="326"/>
        <v>1539813.9625981888</v>
      </c>
      <c r="EC51" s="5">
        <f t="shared" si="327"/>
        <v>11</v>
      </c>
      <c r="ED51" s="6">
        <v>0.23799999999999999</v>
      </c>
      <c r="EE51" s="7">
        <f t="shared" si="328"/>
        <v>2241125.0390713941</v>
      </c>
      <c r="EF51" s="12">
        <f t="shared" si="68"/>
        <v>1812127.5575194482</v>
      </c>
      <c r="EG51" s="12">
        <f t="shared" si="329"/>
        <v>1520204.2731774098</v>
      </c>
      <c r="EI51" s="5">
        <f t="shared" si="330"/>
        <v>10</v>
      </c>
      <c r="EJ51" s="6">
        <v>0.23799999999999999</v>
      </c>
      <c r="EK51" s="7">
        <f t="shared" si="331"/>
        <v>2241125.0390713941</v>
      </c>
      <c r="EL51" s="12">
        <f t="shared" si="72"/>
        <v>2156643.59571015</v>
      </c>
      <c r="EM51" s="12">
        <f t="shared" si="332"/>
        <v>1874772.2442951456</v>
      </c>
      <c r="EO51" s="5">
        <f t="shared" si="333"/>
        <v>9</v>
      </c>
      <c r="EP51" s="6">
        <v>0.23799999999999999</v>
      </c>
      <c r="EQ51" s="7">
        <f t="shared" si="334"/>
        <v>2502931.6942946105</v>
      </c>
      <c r="ER51" s="12">
        <f t="shared" si="76"/>
        <v>1460360.1106233429</v>
      </c>
      <c r="ES51" s="12">
        <f t="shared" si="335"/>
        <v>1287247.5139233114</v>
      </c>
      <c r="EU51" s="5">
        <f t="shared" si="336"/>
        <v>8</v>
      </c>
      <c r="EV51" s="6">
        <v>0.23799999999999999</v>
      </c>
      <c r="EW51" s="7">
        <f t="shared" si="337"/>
        <v>1554107.9106950641</v>
      </c>
      <c r="EX51" s="12">
        <f t="shared" si="80"/>
        <v>1327125.3613181298</v>
      </c>
      <c r="EY51" s="12">
        <f t="shared" si="338"/>
        <v>1181907.9965538362</v>
      </c>
      <c r="FA51" s="5">
        <f t="shared" si="339"/>
        <v>7</v>
      </c>
      <c r="FB51" s="6">
        <v>0.23799999999999999</v>
      </c>
      <c r="FC51" s="7">
        <f t="shared" si="340"/>
        <v>1548841.8484104688</v>
      </c>
      <c r="FD51" s="12">
        <f t="shared" si="84"/>
        <v>1372684.344593958</v>
      </c>
      <c r="FE51" s="12">
        <f t="shared" si="341"/>
        <v>1243343.2665319133</v>
      </c>
      <c r="FG51" s="5">
        <f t="shared" si="342"/>
        <v>6</v>
      </c>
      <c r="FH51" s="6">
        <v>0.23799999999999999</v>
      </c>
      <c r="FI51" s="7">
        <f t="shared" si="343"/>
        <v>1223027.3597682156</v>
      </c>
      <c r="FJ51" s="12">
        <f t="shared" si="88"/>
        <v>1087886.3198870164</v>
      </c>
      <c r="FK51" s="12">
        <f t="shared" si="344"/>
        <v>991993.60476019734</v>
      </c>
      <c r="FM51" s="5">
        <f t="shared" si="345"/>
        <v>5</v>
      </c>
      <c r="FN51" s="6">
        <v>0.23799999999999999</v>
      </c>
      <c r="FO51" s="7">
        <f t="shared" si="346"/>
        <v>1341185.8315256231</v>
      </c>
      <c r="FP51" s="12">
        <f t="shared" si="92"/>
        <v>1251840.1134149416</v>
      </c>
      <c r="FQ51" s="12">
        <f t="shared" si="347"/>
        <v>1156715.4847359946</v>
      </c>
      <c r="FS51" s="5">
        <f t="shared" si="348"/>
        <v>4</v>
      </c>
      <c r="FT51" s="6">
        <v>0.23799999999999999</v>
      </c>
      <c r="FU51" s="7">
        <f t="shared" si="349"/>
        <v>1093863.3321308403</v>
      </c>
      <c r="FV51" s="12">
        <f t="shared" si="96"/>
        <v>1041976.8391574215</v>
      </c>
      <c r="FW51" s="12">
        <f t="shared" si="350"/>
        <v>978634.78206578491</v>
      </c>
      <c r="FY51" s="5">
        <f t="shared" si="351"/>
        <v>3</v>
      </c>
      <c r="FZ51" s="6">
        <v>0.23799999999999999</v>
      </c>
      <c r="GA51" s="7">
        <f t="shared" si="352"/>
        <v>939583.69020000019</v>
      </c>
      <c r="GB51" s="12">
        <f t="shared" si="100"/>
        <v>901844.1612102564</v>
      </c>
      <c r="GC51" s="12">
        <f t="shared" si="353"/>
        <v>855244.31093495444</v>
      </c>
      <c r="GE51" s="5">
        <f t="shared" si="354"/>
        <v>2</v>
      </c>
      <c r="GF51" s="6">
        <v>0.23799999999999999</v>
      </c>
      <c r="GG51" s="7">
        <f t="shared" si="355"/>
        <v>835928.55</v>
      </c>
      <c r="GH51" s="12">
        <f>(GH52)*(1+GF51)-(((VLOOKUP((GE$91+GE52),$A$138:$E$227,5,FALSE))/(VLOOKUP(GE$91,$A$138:$E$227,5,FALSE)))*(IF(GE51&lt;=$D$125,$B$125,$C$125)))</f>
        <v>810930.04685534595</v>
      </c>
      <c r="GI51" s="12">
        <f t="shared" si="356"/>
        <v>783816.88419452903</v>
      </c>
      <c r="GK51" s="5">
        <f t="shared" si="357"/>
        <v>1</v>
      </c>
      <c r="GL51" s="6">
        <v>0.23799999999999999</v>
      </c>
      <c r="GM51" s="7">
        <f>(GM52+$B$124)*(1+GL51)</f>
        <v>928500</v>
      </c>
      <c r="GN51" s="12">
        <f>($B$124)*(1+GL51)-$B$125</f>
        <v>917500</v>
      </c>
      <c r="GO51" s="12">
        <f>GN51</f>
        <v>917500</v>
      </c>
      <c r="GQ51" s="5"/>
      <c r="GR51" s="6"/>
      <c r="GS51" s="7"/>
      <c r="GW51" s="5"/>
      <c r="GX51" s="6"/>
      <c r="GY51" s="7"/>
      <c r="HC51" s="5"/>
      <c r="HD51" s="6"/>
      <c r="HE51" s="7"/>
      <c r="HI51" s="5"/>
      <c r="HJ51" s="6"/>
      <c r="HK51" s="7"/>
      <c r="HO51" s="5"/>
      <c r="HP51" s="6"/>
      <c r="HQ51" s="7"/>
      <c r="HU51" s="5"/>
      <c r="HV51" s="6"/>
      <c r="HW51" s="7"/>
      <c r="IA51" s="5"/>
      <c r="IB51" s="6"/>
      <c r="IC51" s="7"/>
      <c r="IG51" s="5"/>
      <c r="IH51" s="6"/>
      <c r="II51" s="7"/>
      <c r="IM51" s="5"/>
      <c r="IN51" s="6"/>
      <c r="IO51" s="7"/>
      <c r="IS51" s="5"/>
      <c r="IT51" s="6"/>
      <c r="IU51" s="7"/>
      <c r="IY51" s="5"/>
      <c r="IZ51" s="6"/>
      <c r="JA51" s="7"/>
      <c r="JE51" s="5"/>
      <c r="JF51" s="6"/>
      <c r="JG51" s="7"/>
      <c r="JK51" s="5"/>
      <c r="JL51" s="6"/>
      <c r="JM51" s="7"/>
      <c r="JQ51" s="5"/>
      <c r="JR51" s="6"/>
      <c r="JS51" s="7"/>
      <c r="JW51" s="5"/>
      <c r="JX51" s="6"/>
      <c r="JY51" s="7"/>
      <c r="KC51" s="5"/>
      <c r="KD51" s="6"/>
      <c r="KE51" s="7"/>
      <c r="KI51" s="5"/>
      <c r="KJ51" s="6"/>
      <c r="KK51" s="7"/>
      <c r="KO51" s="5"/>
      <c r="KP51" s="6"/>
      <c r="KQ51" s="7"/>
      <c r="KU51" s="5"/>
      <c r="KV51" s="6"/>
      <c r="KW51" s="7"/>
      <c r="LA51" s="5"/>
      <c r="LB51" s="6"/>
      <c r="LC51" s="7"/>
      <c r="LG51" s="5"/>
      <c r="LH51" s="6"/>
      <c r="LI51" s="7"/>
      <c r="LM51" s="5"/>
      <c r="LN51" s="6"/>
      <c r="LO51" s="7"/>
      <c r="LS51" s="5"/>
      <c r="LT51" s="6"/>
      <c r="LU51" s="7"/>
      <c r="LY51" s="5"/>
      <c r="LZ51" s="6"/>
      <c r="MA51" s="7"/>
      <c r="ME51" s="5"/>
      <c r="MF51" s="6"/>
      <c r="MG51" s="7"/>
      <c r="MK51" s="5"/>
      <c r="ML51" s="6"/>
      <c r="MM51" s="7"/>
      <c r="MQ51" s="5"/>
      <c r="MR51" s="6"/>
      <c r="MS51" s="7"/>
      <c r="MW51" s="5"/>
      <c r="MX51" s="6"/>
      <c r="MY51" s="7"/>
      <c r="NC51" s="5"/>
      <c r="ND51" s="6"/>
      <c r="NE51" s="7"/>
      <c r="NI51" s="5"/>
      <c r="NJ51" s="6"/>
      <c r="NK51" s="7"/>
      <c r="NO51" s="5"/>
      <c r="NP51" s="6"/>
      <c r="NQ51" s="7"/>
      <c r="NU51" s="5"/>
      <c r="NV51" s="6"/>
      <c r="NW51" s="7"/>
      <c r="OA51" s="5"/>
      <c r="OB51" s="6"/>
      <c r="OC51" s="7"/>
      <c r="OG51" s="5"/>
      <c r="OH51" s="6"/>
      <c r="OI51" s="7"/>
      <c r="OM51" s="5"/>
      <c r="ON51" s="6"/>
      <c r="OO51" s="7"/>
      <c r="OS51" s="5"/>
      <c r="OT51" s="6"/>
      <c r="OU51" s="7"/>
      <c r="OY51" s="5"/>
      <c r="OZ51" s="6"/>
      <c r="PA51" s="7"/>
      <c r="PE51" s="5"/>
      <c r="PF51" s="6"/>
      <c r="PG51" s="7"/>
      <c r="PK51" s="5"/>
      <c r="PL51" s="6"/>
      <c r="PM51" s="7"/>
      <c r="PQ51" s="5"/>
      <c r="PR51" s="6"/>
      <c r="PS51" s="7"/>
      <c r="PW51" s="5"/>
      <c r="PX51" s="6"/>
      <c r="PY51" s="7"/>
      <c r="QC51" s="5"/>
      <c r="QD51" s="6"/>
      <c r="QE51" s="7"/>
      <c r="QI51" s="5"/>
      <c r="QJ51" s="6"/>
      <c r="QK51" s="7"/>
      <c r="QO51" s="5"/>
      <c r="QP51" s="6"/>
      <c r="QQ51" s="7"/>
    </row>
    <row r="52" spans="3:459">
      <c r="C52">
        <v>39</v>
      </c>
      <c r="D52" s="6">
        <v>-9.9699999999999997E-2</v>
      </c>
      <c r="E52" s="12">
        <f t="shared" si="286"/>
        <v>5877787.3597328551</v>
      </c>
      <c r="F52" s="12">
        <f t="shared" si="287"/>
        <v>3197664.192559069</v>
      </c>
      <c r="G52">
        <v>38</v>
      </c>
      <c r="H52" s="6">
        <v>-9.9699999999999997E-2</v>
      </c>
      <c r="I52" s="12">
        <f t="shared" si="1"/>
        <v>611392.32449123857</v>
      </c>
      <c r="J52" s="12">
        <f t="shared" si="288"/>
        <v>328767.57071698678</v>
      </c>
      <c r="K52">
        <v>37</v>
      </c>
      <c r="L52" s="6">
        <v>-9.9699999999999997E-2</v>
      </c>
      <c r="M52" s="12">
        <f t="shared" si="3"/>
        <v>2614806.0599870412</v>
      </c>
      <c r="N52" s="12">
        <f t="shared" si="289"/>
        <v>1406074.9567854844</v>
      </c>
      <c r="O52">
        <v>36</v>
      </c>
      <c r="P52" s="6">
        <v>-9.9699999999999997E-2</v>
      </c>
      <c r="Q52" s="12">
        <f t="shared" si="5"/>
        <v>7681628.633292526</v>
      </c>
      <c r="R52" s="12">
        <f t="shared" si="290"/>
        <v>3840814.316646263</v>
      </c>
      <c r="S52">
        <v>35</v>
      </c>
      <c r="T52" s="6">
        <v>-9.9699999999999997E-2</v>
      </c>
      <c r="U52" s="12">
        <f t="shared" si="7"/>
        <v>23251987.171913769</v>
      </c>
      <c r="V52" s="12">
        <f t="shared" si="291"/>
        <v>10456082.281709651</v>
      </c>
      <c r="W52">
        <v>34</v>
      </c>
      <c r="X52" s="6">
        <v>-9.9699999999999997E-2</v>
      </c>
      <c r="Y52" s="12">
        <f t="shared" si="9"/>
        <v>26291742.380285922</v>
      </c>
      <c r="Z52" s="12">
        <f t="shared" si="292"/>
        <v>10665518.135399006</v>
      </c>
      <c r="AA52">
        <v>33</v>
      </c>
      <c r="AB52" s="6">
        <v>-9.9699999999999997E-2</v>
      </c>
      <c r="AC52" s="12">
        <f t="shared" si="11"/>
        <v>14280237.776666753</v>
      </c>
      <c r="AD52" s="12">
        <f t="shared" si="293"/>
        <v>5927645.8695597835</v>
      </c>
      <c r="AE52">
        <v>32</v>
      </c>
      <c r="AF52" s="6">
        <v>-9.9699999999999997E-2</v>
      </c>
      <c r="AG52" s="12">
        <f t="shared" si="13"/>
        <v>15784305.446690921</v>
      </c>
      <c r="AH52" s="12">
        <f t="shared" si="294"/>
        <v>6750520.5683961166</v>
      </c>
      <c r="AI52">
        <v>31</v>
      </c>
      <c r="AJ52" s="6">
        <v>-9.9699999999999997E-2</v>
      </c>
      <c r="AK52" s="12">
        <f t="shared" si="15"/>
        <v>8075479.2388014654</v>
      </c>
      <c r="AL52" s="12">
        <f t="shared" si="295"/>
        <v>3504453.2545742211</v>
      </c>
      <c r="AM52">
        <v>30</v>
      </c>
      <c r="AN52" s="6">
        <v>-9.9699999999999997E-2</v>
      </c>
      <c r="AO52" s="12">
        <f t="shared" si="17"/>
        <v>4525893.5608032346</v>
      </c>
      <c r="AP52" s="12">
        <f t="shared" si="296"/>
        <v>2006764.1260165283</v>
      </c>
      <c r="AQ52">
        <v>29</v>
      </c>
      <c r="AR52" s="6">
        <v>-9.9699999999999997E-2</v>
      </c>
      <c r="AS52" s="12">
        <f t="shared" si="19"/>
        <v>13039464.927815231</v>
      </c>
      <c r="AT52" s="12">
        <f t="shared" si="297"/>
        <v>5822654.1501564858</v>
      </c>
      <c r="AU52">
        <v>28</v>
      </c>
      <c r="AV52" s="6">
        <v>-9.9699999999999997E-2</v>
      </c>
      <c r="AW52" s="12">
        <f t="shared" si="21"/>
        <v>8814380.3470316045</v>
      </c>
      <c r="AX52" s="12">
        <f t="shared" si="298"/>
        <v>3880544.80686926</v>
      </c>
      <c r="AY52">
        <v>27</v>
      </c>
      <c r="AZ52" s="6">
        <v>-9.9699999999999997E-2</v>
      </c>
      <c r="BA52" s="12">
        <f t="shared" si="23"/>
        <v>9636935.1972812414</v>
      </c>
      <c r="BB52" s="12">
        <f t="shared" si="299"/>
        <v>4212371.0453524925</v>
      </c>
      <c r="BC52">
        <v>26</v>
      </c>
      <c r="BD52" s="6">
        <v>-9.9699999999999997E-2</v>
      </c>
      <c r="BE52" s="12">
        <f t="shared" si="25"/>
        <v>12397552.851728247</v>
      </c>
      <c r="BF52" s="12">
        <f t="shared" si="300"/>
        <v>5497028.1512379963</v>
      </c>
      <c r="BG52">
        <v>25</v>
      </c>
      <c r="BH52" s="6">
        <v>-9.9699999999999997E-2</v>
      </c>
      <c r="BI52" s="12">
        <f t="shared" si="27"/>
        <v>16345755.328201709</v>
      </c>
      <c r="BJ52" s="12">
        <f t="shared" si="301"/>
        <v>8070074.1714706542</v>
      </c>
      <c r="BK52">
        <v>24</v>
      </c>
      <c r="BL52" s="6">
        <v>-9.9699999999999997E-2</v>
      </c>
      <c r="BM52" s="12">
        <f t="shared" si="29"/>
        <v>13760684.893253919</v>
      </c>
      <c r="BN52" s="12">
        <f t="shared" si="302"/>
        <v>7313068.386666391</v>
      </c>
      <c r="BO52">
        <v>23</v>
      </c>
      <c r="BP52" s="6">
        <v>-9.9699999999999997E-2</v>
      </c>
      <c r="BQ52" s="12">
        <f t="shared" si="31"/>
        <v>10756280.629313057</v>
      </c>
      <c r="BR52" s="12">
        <f t="shared" si="303"/>
        <v>5885512.0424543144</v>
      </c>
      <c r="BS52">
        <v>22</v>
      </c>
      <c r="BT52" s="6">
        <v>-9.9699999999999997E-2</v>
      </c>
      <c r="BU52" s="12">
        <f t="shared" si="33"/>
        <v>8997253.5166006088</v>
      </c>
      <c r="BV52" s="12">
        <f t="shared" si="304"/>
        <v>5036198.5092921648</v>
      </c>
      <c r="BW52">
        <v>21</v>
      </c>
      <c r="BX52" s="6">
        <v>-9.9699999999999997E-2</v>
      </c>
      <c r="BY52" s="12">
        <f t="shared" si="35"/>
        <v>6237448.1862923391</v>
      </c>
      <c r="BZ52" s="12">
        <f t="shared" si="305"/>
        <v>3569860.2827207725</v>
      </c>
      <c r="CA52">
        <v>20</v>
      </c>
      <c r="CB52" s="6">
        <v>-9.9699999999999997E-2</v>
      </c>
      <c r="CC52" s="12">
        <f t="shared" si="37"/>
        <v>7756299.8439548388</v>
      </c>
      <c r="CD52" s="12">
        <f t="shared" si="306"/>
        <v>5244039.2026738683</v>
      </c>
      <c r="CE52">
        <v>19</v>
      </c>
      <c r="CF52" s="6">
        <v>-9.9699999999999997E-2</v>
      </c>
      <c r="CG52" s="12">
        <f t="shared" si="39"/>
        <v>7708757.3292815676</v>
      </c>
      <c r="CH52" s="12">
        <f t="shared" si="307"/>
        <v>5745205.9340872057</v>
      </c>
      <c r="CI52">
        <v>18</v>
      </c>
      <c r="CJ52" s="6">
        <v>-9.9699999999999997E-2</v>
      </c>
      <c r="CK52" s="12">
        <f t="shared" si="284"/>
        <v>7463553.4487797963</v>
      </c>
      <c r="CL52" s="12">
        <f t="shared" si="308"/>
        <v>5632870.5273809778</v>
      </c>
      <c r="CM52" s="5">
        <v>17</v>
      </c>
      <c r="CN52" s="6">
        <v>-9.9699999999999997E-2</v>
      </c>
      <c r="CO52" s="7">
        <f t="shared" si="309"/>
        <v>7429896.7827559412</v>
      </c>
      <c r="CP52" s="12">
        <f t="shared" si="42"/>
        <v>6299783.7021422042</v>
      </c>
      <c r="CQ52" s="12">
        <f t="shared" si="310"/>
        <v>4655500.5346019426</v>
      </c>
      <c r="CR52" s="9"/>
      <c r="CS52" s="5">
        <v>16</v>
      </c>
      <c r="CT52" s="6">
        <v>-9.9699999999999997E-2</v>
      </c>
      <c r="CU52" s="7">
        <f t="shared" si="311"/>
        <v>5679914.9780260995</v>
      </c>
      <c r="CV52" s="12">
        <f t="shared" si="45"/>
        <v>4780605.4177843304</v>
      </c>
      <c r="CW52" s="12">
        <f t="shared" si="312"/>
        <v>3818470.9940793077</v>
      </c>
      <c r="CY52" s="5">
        <v>15</v>
      </c>
      <c r="CZ52" s="6">
        <v>-9.9699999999999997E-2</v>
      </c>
      <c r="DA52" s="7">
        <f t="shared" si="313"/>
        <v>4592428.0223367531</v>
      </c>
      <c r="DB52" s="12">
        <f t="shared" si="48"/>
        <v>3844652.2850427865</v>
      </c>
      <c r="DC52" s="12">
        <f t="shared" si="314"/>
        <v>3203876.904202322</v>
      </c>
      <c r="DE52" s="5">
        <f t="shared" si="315"/>
        <v>14</v>
      </c>
      <c r="DF52" s="6">
        <v>-9.9699999999999997E-2</v>
      </c>
      <c r="DG52" s="7">
        <f t="shared" si="316"/>
        <v>3886947.1200480368</v>
      </c>
      <c r="DH52" s="12">
        <f t="shared" si="52"/>
        <v>3244982.0185092269</v>
      </c>
      <c r="DI52" s="12">
        <f t="shared" si="317"/>
        <v>2714356.0280611771</v>
      </c>
      <c r="DK52" s="5">
        <f t="shared" si="318"/>
        <v>13</v>
      </c>
      <c r="DL52" s="6">
        <v>-9.9699999999999997E-2</v>
      </c>
      <c r="DM52" s="7">
        <f t="shared" si="319"/>
        <v>3934555.238433077</v>
      </c>
      <c r="DN52" s="12">
        <f t="shared" si="56"/>
        <v>3409363.4162421953</v>
      </c>
      <c r="DO52" s="12">
        <f t="shared" si="320"/>
        <v>2884021.25461997</v>
      </c>
      <c r="DQ52" s="5">
        <f t="shared" si="321"/>
        <v>12</v>
      </c>
      <c r="DR52" s="6">
        <v>-9.9699999999999997E-2</v>
      </c>
      <c r="DS52" s="7">
        <f t="shared" si="322"/>
        <v>2579021.5249299137</v>
      </c>
      <c r="DT52" s="12">
        <f t="shared" si="60"/>
        <v>2126177.8412402738</v>
      </c>
      <c r="DU52" s="12">
        <f t="shared" si="323"/>
        <v>1785187.0553809844</v>
      </c>
      <c r="DW52" s="5">
        <f t="shared" si="324"/>
        <v>11</v>
      </c>
      <c r="DX52" s="6">
        <v>-9.9699999999999997E-2</v>
      </c>
      <c r="DY52" s="7">
        <f t="shared" si="325"/>
        <v>1944963.442631911</v>
      </c>
      <c r="DZ52" s="12">
        <f t="shared" si="64"/>
        <v>1556641.6514804936</v>
      </c>
      <c r="EA52" s="12">
        <f t="shared" si="326"/>
        <v>1311886.6748326174</v>
      </c>
      <c r="EC52" s="5">
        <f t="shared" si="327"/>
        <v>10</v>
      </c>
      <c r="ED52" s="6">
        <v>-9.9699999999999997E-2</v>
      </c>
      <c r="EE52" s="7">
        <f t="shared" si="328"/>
        <v>1810278.7068428062</v>
      </c>
      <c r="EF52" s="12">
        <f t="shared" si="68"/>
        <v>1492640.0864981143</v>
      </c>
      <c r="EG52" s="12">
        <f t="shared" si="329"/>
        <v>1295498.9429983634</v>
      </c>
      <c r="EI52" s="5">
        <f t="shared" si="330"/>
        <v>9</v>
      </c>
      <c r="EJ52" s="6">
        <v>-9.9699999999999997E-2</v>
      </c>
      <c r="EK52" s="7">
        <f t="shared" si="331"/>
        <v>1810278.7068428062</v>
      </c>
      <c r="EL52" s="12">
        <f t="shared" si="72"/>
        <v>1769914.4468664294</v>
      </c>
      <c r="EM52" s="12">
        <f t="shared" si="332"/>
        <v>1591809.8484396189</v>
      </c>
      <c r="EO52" s="5">
        <f t="shared" si="333"/>
        <v>8</v>
      </c>
      <c r="EP52" s="6">
        <v>-9.9699999999999997E-2</v>
      </c>
      <c r="EQ52" s="7">
        <f t="shared" si="334"/>
        <v>2021754.1957145482</v>
      </c>
      <c r="ER52" s="12">
        <f t="shared" si="76"/>
        <v>1207103.8718755764</v>
      </c>
      <c r="ES52" s="12">
        <f t="shared" si="335"/>
        <v>1100817.9963645195</v>
      </c>
      <c r="EU52" s="5">
        <f t="shared" si="336"/>
        <v>7</v>
      </c>
      <c r="EV52" s="6">
        <v>-9.9699999999999997E-2</v>
      </c>
      <c r="EW52" s="7">
        <f t="shared" si="337"/>
        <v>1255337.5692205688</v>
      </c>
      <c r="EX52" s="12">
        <f t="shared" si="80"/>
        <v>1099201.4282262265</v>
      </c>
      <c r="EY52" s="12">
        <f t="shared" si="338"/>
        <v>1012786.2216046678</v>
      </c>
      <c r="FA52" s="5">
        <f t="shared" si="339"/>
        <v>6</v>
      </c>
      <c r="FB52" s="6">
        <v>-9.9699999999999997E-2</v>
      </c>
      <c r="FC52" s="7">
        <f t="shared" si="340"/>
        <v>1251083.8840149182</v>
      </c>
      <c r="FD52" s="12">
        <f t="shared" si="84"/>
        <v>1135545.355382137</v>
      </c>
      <c r="FE52" s="12">
        <f t="shared" si="341"/>
        <v>1064127.4085027573</v>
      </c>
      <c r="FG52" s="5">
        <f t="shared" si="342"/>
        <v>5</v>
      </c>
      <c r="FH52" s="6">
        <v>-9.9699999999999997E-2</v>
      </c>
      <c r="FI52" s="7">
        <f t="shared" si="343"/>
        <v>987905.78333458456</v>
      </c>
      <c r="FJ52" s="12">
        <f t="shared" si="88"/>
        <v>905320.12914944789</v>
      </c>
      <c r="FK52" s="12">
        <f t="shared" si="344"/>
        <v>854075.59353721503</v>
      </c>
      <c r="FM52" s="5">
        <f t="shared" si="345"/>
        <v>4</v>
      </c>
      <c r="FN52" s="6">
        <v>-9.9699999999999997E-2</v>
      </c>
      <c r="FO52" s="7">
        <f t="shared" si="346"/>
        <v>1083348.8138332982</v>
      </c>
      <c r="FP52" s="12">
        <f t="shared" si="92"/>
        <v>1037404.8616139739</v>
      </c>
      <c r="FQ52" s="12">
        <f t="shared" si="347"/>
        <v>991732.94946744666</v>
      </c>
      <c r="FS52" s="5">
        <f t="shared" si="348"/>
        <v>3</v>
      </c>
      <c r="FT52" s="6">
        <v>-9.9699999999999997E-2</v>
      </c>
      <c r="FU52" s="7">
        <f t="shared" si="349"/>
        <v>883572.96618000022</v>
      </c>
      <c r="FV52" s="12">
        <f t="shared" si="96"/>
        <v>851121.8200867963</v>
      </c>
      <c r="FW52" s="12">
        <f t="shared" si="350"/>
        <v>827033.46668811329</v>
      </c>
      <c r="FY52" s="5">
        <f t="shared" si="351"/>
        <v>2</v>
      </c>
      <c r="FZ52" s="6">
        <v>-9.9699999999999997E-2</v>
      </c>
      <c r="GA52" s="7">
        <f t="shared" si="352"/>
        <v>758952.90000000014</v>
      </c>
      <c r="GB52" s="12">
        <f>(GB53)*(1+FZ52)-(((VLOOKUP((FY$91+FY53),$A$138:$E$227,5,FALSE))/(VLOOKUP(FY$91,$A$138:$E$227,5,FALSE)))*(IF(FY52&lt;=$D$125,$B$125,$C$125)))</f>
        <v>737838.0615384616</v>
      </c>
      <c r="GC52" s="12">
        <f t="shared" si="353"/>
        <v>723916.58867924532</v>
      </c>
      <c r="GE52" s="5">
        <f t="shared" si="354"/>
        <v>1</v>
      </c>
      <c r="GF52" s="6">
        <v>-9.9699999999999997E-2</v>
      </c>
      <c r="GG52" s="7">
        <f>(GG53+$B$124)*(1+GF52)</f>
        <v>675225</v>
      </c>
      <c r="GH52" s="12">
        <f>($B$124)*(1+GF52)-$B$125</f>
        <v>664225</v>
      </c>
      <c r="GI52" s="12">
        <f>GH52</f>
        <v>664225</v>
      </c>
      <c r="GK52" s="5"/>
      <c r="GL52" s="6"/>
      <c r="GM52" s="7"/>
      <c r="GQ52" s="5"/>
      <c r="GR52" s="6"/>
      <c r="GS52" s="7"/>
      <c r="GW52" s="5"/>
      <c r="GX52" s="6"/>
      <c r="GY52" s="7"/>
      <c r="HC52" s="5"/>
      <c r="HD52" s="6"/>
      <c r="HE52" s="7"/>
      <c r="HI52" s="5"/>
      <c r="HJ52" s="6"/>
      <c r="HK52" s="7"/>
      <c r="HO52" s="5"/>
      <c r="HP52" s="6"/>
      <c r="HQ52" s="7"/>
      <c r="HU52" s="5"/>
      <c r="HV52" s="6"/>
      <c r="HW52" s="7"/>
      <c r="IA52" s="5"/>
      <c r="IB52" s="6"/>
      <c r="IC52" s="7"/>
      <c r="IG52" s="5"/>
      <c r="IH52" s="6"/>
      <c r="II52" s="7"/>
      <c r="IM52" s="5"/>
      <c r="IN52" s="6"/>
      <c r="IO52" s="7"/>
      <c r="IS52" s="5"/>
      <c r="IT52" s="6"/>
      <c r="IU52" s="7"/>
      <c r="IY52" s="5"/>
      <c r="IZ52" s="6"/>
      <c r="JA52" s="7"/>
      <c r="JE52" s="5"/>
      <c r="JF52" s="6"/>
      <c r="JG52" s="7"/>
      <c r="JK52" s="5"/>
      <c r="JL52" s="6"/>
      <c r="JM52" s="7"/>
      <c r="JQ52" s="5"/>
      <c r="JR52" s="6"/>
      <c r="JS52" s="7"/>
      <c r="JW52" s="5"/>
      <c r="JX52" s="6"/>
      <c r="JY52" s="7"/>
      <c r="KC52" s="5"/>
      <c r="KD52" s="6"/>
      <c r="KE52" s="7"/>
      <c r="KI52" s="5"/>
      <c r="KJ52" s="6"/>
      <c r="KK52" s="7"/>
      <c r="KO52" s="5"/>
      <c r="KP52" s="6"/>
      <c r="KQ52" s="7"/>
      <c r="KU52" s="5"/>
      <c r="KV52" s="6"/>
      <c r="KW52" s="7"/>
      <c r="LA52" s="5"/>
      <c r="LB52" s="6"/>
      <c r="LC52" s="7"/>
      <c r="LG52" s="5"/>
      <c r="LH52" s="6"/>
      <c r="LI52" s="7"/>
      <c r="LM52" s="5"/>
      <c r="LN52" s="6"/>
      <c r="LO52" s="7"/>
      <c r="LS52" s="5"/>
      <c r="LT52" s="6"/>
      <c r="LU52" s="7"/>
      <c r="LY52" s="5"/>
      <c r="LZ52" s="6"/>
      <c r="MA52" s="7"/>
      <c r="ME52" s="5"/>
      <c r="MF52" s="6"/>
      <c r="MG52" s="7"/>
      <c r="MK52" s="5"/>
      <c r="ML52" s="6"/>
      <c r="MM52" s="7"/>
      <c r="MQ52" s="5"/>
      <c r="MR52" s="6"/>
      <c r="MS52" s="7"/>
      <c r="MW52" s="5"/>
      <c r="MX52" s="6"/>
      <c r="MY52" s="7"/>
      <c r="NC52" s="5"/>
      <c r="ND52" s="6"/>
      <c r="NE52" s="7"/>
      <c r="NI52" s="5"/>
      <c r="NJ52" s="6"/>
      <c r="NK52" s="7"/>
      <c r="NO52" s="5"/>
      <c r="NP52" s="6"/>
      <c r="NQ52" s="7"/>
      <c r="NU52" s="5"/>
      <c r="NV52" s="6"/>
      <c r="NW52" s="7"/>
      <c r="OA52" s="5"/>
      <c r="OB52" s="6"/>
      <c r="OC52" s="7"/>
      <c r="OG52" s="5"/>
      <c r="OH52" s="6"/>
      <c r="OI52" s="7"/>
      <c r="OM52" s="5"/>
      <c r="ON52" s="6"/>
      <c r="OO52" s="7"/>
      <c r="OS52" s="5"/>
      <c r="OT52" s="6"/>
      <c r="OU52" s="7"/>
      <c r="OY52" s="5"/>
      <c r="OZ52" s="6"/>
      <c r="PA52" s="7"/>
      <c r="PE52" s="5"/>
      <c r="PF52" s="6"/>
      <c r="PG52" s="7"/>
      <c r="PK52" s="5"/>
      <c r="PL52" s="6"/>
      <c r="PM52" s="7"/>
      <c r="PQ52" s="5"/>
      <c r="PR52" s="6"/>
      <c r="PS52" s="7"/>
      <c r="PW52" s="5"/>
      <c r="PX52" s="6"/>
      <c r="PY52" s="7"/>
      <c r="QC52" s="5"/>
      <c r="QD52" s="6"/>
      <c r="QE52" s="7"/>
      <c r="QI52" s="5"/>
      <c r="QJ52" s="6"/>
      <c r="QK52" s="7"/>
      <c r="QO52" s="5"/>
      <c r="QP52" s="6"/>
      <c r="QQ52" s="7"/>
    </row>
    <row r="53" spans="3:459">
      <c r="C53">
        <v>38</v>
      </c>
      <c r="D53" s="6">
        <v>0.124</v>
      </c>
      <c r="E53" s="12">
        <f t="shared" si="286"/>
        <v>6589949.870491364</v>
      </c>
      <c r="F53" s="12">
        <f t="shared" si="287"/>
        <v>3654042.7166506601</v>
      </c>
      <c r="G53">
        <v>37</v>
      </c>
      <c r="H53" s="6">
        <v>0.124</v>
      </c>
      <c r="I53" s="12">
        <f t="shared" si="1"/>
        <v>741066.0870548141</v>
      </c>
      <c r="J53" s="12">
        <f t="shared" si="288"/>
        <v>406161.22078965779</v>
      </c>
      <c r="K53">
        <v>36</v>
      </c>
      <c r="L53" s="6">
        <v>0.124</v>
      </c>
      <c r="M53" s="12">
        <f t="shared" si="3"/>
        <v>2966339.5908822077</v>
      </c>
      <c r="N53" s="12">
        <f t="shared" si="289"/>
        <v>1625782.2757719795</v>
      </c>
      <c r="O53">
        <v>35</v>
      </c>
      <c r="P53" s="6">
        <v>0.124</v>
      </c>
      <c r="Q53" s="12">
        <f t="shared" si="5"/>
        <v>8598943.2781212106</v>
      </c>
      <c r="R53" s="12">
        <f t="shared" si="290"/>
        <v>4382153.7859656177</v>
      </c>
      <c r="S53">
        <v>34</v>
      </c>
      <c r="T53" s="6">
        <v>0.124</v>
      </c>
      <c r="U53" s="12">
        <f t="shared" si="7"/>
        <v>25901033.498419479</v>
      </c>
      <c r="V53" s="12">
        <f t="shared" si="291"/>
        <v>11871307.020108929</v>
      </c>
      <c r="W53">
        <v>33</v>
      </c>
      <c r="X53" s="6">
        <v>0.124</v>
      </c>
      <c r="Y53" s="12">
        <f t="shared" si="9"/>
        <v>29285455.813237824</v>
      </c>
      <c r="Z53" s="12">
        <f t="shared" si="292"/>
        <v>12108409.615088716</v>
      </c>
      <c r="AA53">
        <v>32</v>
      </c>
      <c r="AB53" s="6">
        <v>0.124</v>
      </c>
      <c r="AC53" s="12">
        <f t="shared" si="11"/>
        <v>15941919.919959435</v>
      </c>
      <c r="AD53" s="12">
        <f t="shared" si="293"/>
        <v>6744658.4276751457</v>
      </c>
      <c r="AE53">
        <v>31</v>
      </c>
      <c r="AF53" s="6">
        <v>0.124</v>
      </c>
      <c r="AG53" s="12">
        <f t="shared" si="13"/>
        <v>17610188.276701599</v>
      </c>
      <c r="AH53" s="12">
        <f t="shared" si="294"/>
        <v>7676235.9154853122</v>
      </c>
      <c r="AI53">
        <v>30</v>
      </c>
      <c r="AJ53" s="6">
        <v>0.124</v>
      </c>
      <c r="AK53" s="12">
        <f t="shared" si="15"/>
        <v>9046550.787053287</v>
      </c>
      <c r="AL53" s="12">
        <f t="shared" si="295"/>
        <v>4001359.0019658771</v>
      </c>
      <c r="AM53">
        <v>29</v>
      </c>
      <c r="AN53" s="6">
        <v>0.124</v>
      </c>
      <c r="AO53" s="12">
        <f t="shared" si="17"/>
        <v>5102247.1790195713</v>
      </c>
      <c r="AP53" s="12">
        <f t="shared" si="296"/>
        <v>2305823.2443646141</v>
      </c>
      <c r="AQ53">
        <v>28</v>
      </c>
      <c r="AR53" s="6">
        <v>0.124</v>
      </c>
      <c r="AS53" s="12">
        <f t="shared" si="19"/>
        <v>14558089.55504474</v>
      </c>
      <c r="AT53" s="12">
        <f t="shared" si="297"/>
        <v>6625797.1692831833</v>
      </c>
      <c r="AU53">
        <v>27</v>
      </c>
      <c r="AV53" s="6">
        <v>0.124</v>
      </c>
      <c r="AW53" s="12">
        <f t="shared" si="21"/>
        <v>9866181.4996939469</v>
      </c>
      <c r="AX53" s="12">
        <f t="shared" si="298"/>
        <v>4427132.7242216431</v>
      </c>
      <c r="AY53">
        <v>26</v>
      </c>
      <c r="AZ53" s="6">
        <v>0.124</v>
      </c>
      <c r="BA53" s="12">
        <f t="shared" si="23"/>
        <v>10780371.310459204</v>
      </c>
      <c r="BB53" s="12">
        <f t="shared" si="299"/>
        <v>4802793.6286981711</v>
      </c>
      <c r="BC53">
        <v>25</v>
      </c>
      <c r="BD53" s="6">
        <v>0.124</v>
      </c>
      <c r="BE53" s="12">
        <f t="shared" si="25"/>
        <v>13845620.822166314</v>
      </c>
      <c r="BF53" s="12">
        <f t="shared" si="300"/>
        <v>6257155.563863623</v>
      </c>
      <c r="BG53">
        <v>24</v>
      </c>
      <c r="BH53" s="6">
        <v>0.124</v>
      </c>
      <c r="BI53" s="12">
        <f t="shared" si="27"/>
        <v>18223391.824294012</v>
      </c>
      <c r="BJ53" s="12">
        <f t="shared" si="301"/>
        <v>9170104.2192761526</v>
      </c>
      <c r="BK53">
        <v>23</v>
      </c>
      <c r="BL53" s="6">
        <v>0.124</v>
      </c>
      <c r="BM53" s="12">
        <f t="shared" si="29"/>
        <v>15347256.022876741</v>
      </c>
      <c r="BN53" s="12">
        <f t="shared" si="302"/>
        <v>8313097.0123915672</v>
      </c>
      <c r="BO53">
        <v>22</v>
      </c>
      <c r="BP53" s="6">
        <v>0.124</v>
      </c>
      <c r="BQ53" s="12">
        <f t="shared" si="31"/>
        <v>12008339.681794906</v>
      </c>
      <c r="BR53" s="12">
        <f t="shared" si="303"/>
        <v>6696958.6686933134</v>
      </c>
      <c r="BS53">
        <v>21</v>
      </c>
      <c r="BT53" s="6">
        <v>0.124</v>
      </c>
      <c r="BU53" s="12">
        <f t="shared" si="33"/>
        <v>10053147.864288112</v>
      </c>
      <c r="BV53" s="12">
        <f t="shared" si="304"/>
        <v>5735449.7430874491</v>
      </c>
      <c r="BW53">
        <v>20</v>
      </c>
      <c r="BX53" s="6">
        <v>0.124</v>
      </c>
      <c r="BY53" s="12">
        <f t="shared" si="35"/>
        <v>6986410.9393645693</v>
      </c>
      <c r="BZ53" s="12">
        <f t="shared" si="305"/>
        <v>4075406.381295999</v>
      </c>
      <c r="CA53">
        <v>19</v>
      </c>
      <c r="CB53" s="6">
        <v>0.124</v>
      </c>
      <c r="CC53" s="12">
        <f t="shared" si="37"/>
        <v>8664525.0882795677</v>
      </c>
      <c r="CD53" s="12">
        <f t="shared" si="306"/>
        <v>5970746.4550644457</v>
      </c>
      <c r="CE53">
        <v>18</v>
      </c>
      <c r="CF53" s="6">
        <v>0.124</v>
      </c>
      <c r="CG53" s="12">
        <f t="shared" si="39"/>
        <v>8607142.6122831609</v>
      </c>
      <c r="CH53" s="12">
        <f t="shared" si="307"/>
        <v>6538117.9458689392</v>
      </c>
      <c r="CI53">
        <v>17</v>
      </c>
      <c r="CJ53" s="6">
        <v>0.124</v>
      </c>
      <c r="CK53" s="12">
        <f t="shared" si="284"/>
        <v>8334225.7567253094</v>
      </c>
      <c r="CL53" s="12">
        <f t="shared" si="308"/>
        <v>6410942.8897887003</v>
      </c>
      <c r="CM53" s="5">
        <v>16</v>
      </c>
      <c r="CN53" s="6">
        <v>0.124</v>
      </c>
      <c r="CO53" s="7">
        <f t="shared" si="309"/>
        <v>8252689.9730711337</v>
      </c>
      <c r="CP53" s="12">
        <f t="shared" si="42"/>
        <v>7042518.5458436683</v>
      </c>
      <c r="CQ53" s="12">
        <f t="shared" si="310"/>
        <v>5304461.084209173</v>
      </c>
      <c r="CR53" s="9"/>
      <c r="CS53" s="5">
        <v>15</v>
      </c>
      <c r="CT53" s="6">
        <v>0.124</v>
      </c>
      <c r="CU53" s="7">
        <f t="shared" si="311"/>
        <v>6308913.6710275458</v>
      </c>
      <c r="CV53" s="12">
        <f t="shared" si="45"/>
        <v>5351732.1702792849</v>
      </c>
      <c r="CW53" s="12">
        <f t="shared" si="312"/>
        <v>4356858.8822145462</v>
      </c>
      <c r="CY53" s="5">
        <v>14</v>
      </c>
      <c r="CZ53" s="6">
        <v>0.124</v>
      </c>
      <c r="DA53" s="7">
        <f t="shared" si="313"/>
        <v>5100997.4701063568</v>
      </c>
      <c r="DB53" s="12">
        <f t="shared" si="48"/>
        <v>4310399.0725789033</v>
      </c>
      <c r="DC53" s="12">
        <f t="shared" si="314"/>
        <v>3661076.1353634917</v>
      </c>
      <c r="DE53" s="5">
        <f t="shared" si="315"/>
        <v>13</v>
      </c>
      <c r="DF53" s="6">
        <v>0.124</v>
      </c>
      <c r="DG53" s="7">
        <f t="shared" si="316"/>
        <v>4317391.0030523567</v>
      </c>
      <c r="DH53" s="12">
        <f t="shared" si="52"/>
        <v>3644170.4766892837</v>
      </c>
      <c r="DI53" s="12">
        <f t="shared" si="317"/>
        <v>3106888.9320491971</v>
      </c>
      <c r="DK53" s="5">
        <f t="shared" si="318"/>
        <v>12</v>
      </c>
      <c r="DL53" s="6">
        <v>0.124</v>
      </c>
      <c r="DM53" s="7">
        <f t="shared" si="319"/>
        <v>4370271.2856082162</v>
      </c>
      <c r="DN53" s="12">
        <f t="shared" si="56"/>
        <v>3826311.3409497556</v>
      </c>
      <c r="DO53" s="12">
        <f t="shared" si="320"/>
        <v>3298967.1497291159</v>
      </c>
      <c r="DQ53" s="5">
        <f t="shared" si="321"/>
        <v>11</v>
      </c>
      <c r="DR53" s="6">
        <v>0.124</v>
      </c>
      <c r="DS53" s="7">
        <f t="shared" si="322"/>
        <v>2864624.5972785889</v>
      </c>
      <c r="DT53" s="12">
        <f t="shared" si="60"/>
        <v>2401319.7582127354</v>
      </c>
      <c r="DU53" s="12">
        <f t="shared" si="323"/>
        <v>2054975.5623166678</v>
      </c>
      <c r="DW53" s="5">
        <f t="shared" si="324"/>
        <v>10</v>
      </c>
      <c r="DX53" s="6">
        <v>0.124</v>
      </c>
      <c r="DY53" s="7">
        <f t="shared" si="325"/>
        <v>2160350.3750215606</v>
      </c>
      <c r="DZ53" s="12">
        <f t="shared" si="64"/>
        <v>1768564.5522668744</v>
      </c>
      <c r="EA53" s="12">
        <f t="shared" si="326"/>
        <v>1519151.6025882126</v>
      </c>
      <c r="EC53" s="5">
        <f t="shared" si="327"/>
        <v>9</v>
      </c>
      <c r="ED53" s="6">
        <v>0.124</v>
      </c>
      <c r="EE53" s="7">
        <f t="shared" si="328"/>
        <v>2010750.5352024951</v>
      </c>
      <c r="EF53" s="12">
        <f t="shared" si="68"/>
        <v>1696329.3389863586</v>
      </c>
      <c r="EG53" s="12">
        <f t="shared" si="329"/>
        <v>1500599.0306417788</v>
      </c>
      <c r="EI53" s="5">
        <f t="shared" si="330"/>
        <v>8</v>
      </c>
      <c r="EJ53" s="6">
        <v>0.124</v>
      </c>
      <c r="EK53" s="7">
        <f t="shared" si="331"/>
        <v>2010750.5352024951</v>
      </c>
      <c r="EL53" s="12">
        <f t="shared" si="72"/>
        <v>2002966.8890626156</v>
      </c>
      <c r="EM53" s="12">
        <f t="shared" si="332"/>
        <v>1836052.981640731</v>
      </c>
      <c r="EO53" s="5">
        <f t="shared" si="333"/>
        <v>7</v>
      </c>
      <c r="EP53" s="6">
        <v>0.124</v>
      </c>
      <c r="EQ53" s="7">
        <f t="shared" si="334"/>
        <v>2245645.0024597892</v>
      </c>
      <c r="ER53" s="12">
        <f t="shared" si="76"/>
        <v>1377319.1420634394</v>
      </c>
      <c r="ES53" s="12">
        <f t="shared" si="335"/>
        <v>1280200.4846102481</v>
      </c>
      <c r="EU53" s="5">
        <f t="shared" si="336"/>
        <v>6</v>
      </c>
      <c r="EV53" s="6">
        <v>0.124</v>
      </c>
      <c r="EW53" s="7">
        <f t="shared" si="337"/>
        <v>1394354.7364440395</v>
      </c>
      <c r="EX53" s="12">
        <f t="shared" si="80"/>
        <v>1257093.3635329157</v>
      </c>
      <c r="EY53" s="12">
        <f t="shared" si="338"/>
        <v>1180539.6010100779</v>
      </c>
      <c r="FA53" s="5">
        <f t="shared" si="339"/>
        <v>5</v>
      </c>
      <c r="FB53" s="6">
        <v>0.124</v>
      </c>
      <c r="FC53" s="7">
        <f t="shared" si="340"/>
        <v>1389629.9944628659</v>
      </c>
      <c r="FD53" s="12">
        <f t="shared" si="84"/>
        <v>1296855.2462522816</v>
      </c>
      <c r="FE53" s="12">
        <f t="shared" si="341"/>
        <v>1238663.0236640382</v>
      </c>
      <c r="FG53" s="5">
        <f t="shared" si="342"/>
        <v>4</v>
      </c>
      <c r="FH53" s="6">
        <v>0.124</v>
      </c>
      <c r="FI53" s="7">
        <f t="shared" si="343"/>
        <v>1097307.3234861542</v>
      </c>
      <c r="FJ53" s="12">
        <f t="shared" si="88"/>
        <v>1040897.6220698077</v>
      </c>
      <c r="FK53" s="12">
        <f t="shared" si="344"/>
        <v>1000863.0981440459</v>
      </c>
      <c r="FM53" s="5">
        <f t="shared" si="345"/>
        <v>3</v>
      </c>
      <c r="FN53" s="6">
        <v>0.124</v>
      </c>
      <c r="FO53" s="7">
        <f t="shared" si="346"/>
        <v>1203319.7976600002</v>
      </c>
      <c r="FP53" s="12">
        <f t="shared" si="92"/>
        <v>1165068.7999126317</v>
      </c>
      <c r="FQ53" s="12">
        <f t="shared" si="347"/>
        <v>1135195.2409405129</v>
      </c>
      <c r="FS53" s="5">
        <f t="shared" si="348"/>
        <v>2</v>
      </c>
      <c r="FT53" s="6">
        <v>0.124</v>
      </c>
      <c r="FU53" s="7">
        <f t="shared" si="349"/>
        <v>981420.60000000021</v>
      </c>
      <c r="FV53" s="12">
        <f>(FV54)*(1+FT53)-(((VLOOKUP((FS$91+FS54),$A$138:$E$227,5,FALSE))/(VLOOKUP(FS$91,$A$138:$E$227,5,FALSE)))*(IF(FS53&lt;=$D$125,$B$125,$C$125)))</f>
        <v>957949.80388349539</v>
      </c>
      <c r="FW53" s="12">
        <f t="shared" si="350"/>
        <v>948738.74807692319</v>
      </c>
      <c r="FY53" s="5">
        <f t="shared" si="351"/>
        <v>1</v>
      </c>
      <c r="FZ53" s="6">
        <v>0.124</v>
      </c>
      <c r="GA53" s="7">
        <f>(GA54+$B$124)*(1+FZ53)</f>
        <v>843000.00000000012</v>
      </c>
      <c r="GB53" s="12">
        <f>($B$124)*(1+FZ53)-$B$125</f>
        <v>832000.00000000012</v>
      </c>
      <c r="GC53" s="12">
        <f>GB53</f>
        <v>832000.00000000012</v>
      </c>
      <c r="GE53" s="5"/>
      <c r="GF53" s="6"/>
      <c r="GG53" s="7"/>
      <c r="GK53" s="5"/>
      <c r="GL53" s="6"/>
      <c r="GM53" s="7"/>
      <c r="GQ53" s="5"/>
      <c r="GR53" s="6"/>
      <c r="GS53" s="7"/>
      <c r="GW53" s="5"/>
      <c r="GX53" s="6"/>
      <c r="GY53" s="7"/>
      <c r="HC53" s="5"/>
      <c r="HD53" s="6"/>
      <c r="HE53" s="7"/>
      <c r="HI53" s="5"/>
      <c r="HJ53" s="6"/>
      <c r="HK53" s="7"/>
      <c r="HO53" s="5"/>
      <c r="HP53" s="6"/>
      <c r="HQ53" s="7"/>
      <c r="HU53" s="5"/>
      <c r="HV53" s="6"/>
      <c r="HW53" s="7"/>
      <c r="IA53" s="5"/>
      <c r="IB53" s="6"/>
      <c r="IC53" s="7"/>
      <c r="IG53" s="5"/>
      <c r="IH53" s="6"/>
      <c r="II53" s="7"/>
      <c r="IM53" s="5"/>
      <c r="IN53" s="6"/>
      <c r="IO53" s="7"/>
      <c r="IS53" s="5"/>
      <c r="IT53" s="6"/>
      <c r="IU53" s="7"/>
      <c r="IY53" s="5"/>
      <c r="IZ53" s="6"/>
      <c r="JA53" s="7"/>
      <c r="JE53" s="5"/>
      <c r="JF53" s="6"/>
      <c r="JG53" s="7"/>
      <c r="JK53" s="5"/>
      <c r="JL53" s="6"/>
      <c r="JM53" s="7"/>
      <c r="JQ53" s="5"/>
      <c r="JR53" s="6"/>
      <c r="JS53" s="7"/>
      <c r="JW53" s="5"/>
      <c r="JX53" s="6"/>
      <c r="JY53" s="7"/>
      <c r="KC53" s="5"/>
      <c r="KD53" s="6"/>
      <c r="KE53" s="7"/>
      <c r="KI53" s="5"/>
      <c r="KJ53" s="6"/>
      <c r="KK53" s="7"/>
      <c r="KO53" s="5"/>
      <c r="KP53" s="6"/>
      <c r="KQ53" s="7"/>
      <c r="KU53" s="5"/>
      <c r="KV53" s="6"/>
      <c r="KW53" s="7"/>
      <c r="LA53" s="5"/>
      <c r="LB53" s="6"/>
      <c r="LC53" s="7"/>
      <c r="LG53" s="5"/>
      <c r="LH53" s="6"/>
      <c r="LI53" s="7"/>
      <c r="LM53" s="5"/>
      <c r="LN53" s="6"/>
      <c r="LO53" s="7"/>
      <c r="LS53" s="5"/>
      <c r="LT53" s="6"/>
      <c r="LU53" s="7"/>
      <c r="LY53" s="5"/>
      <c r="LZ53" s="6"/>
      <c r="MA53" s="7"/>
      <c r="ME53" s="5"/>
      <c r="MF53" s="6"/>
      <c r="MG53" s="7"/>
      <c r="MK53" s="5"/>
      <c r="ML53" s="6"/>
      <c r="MM53" s="7"/>
      <c r="MQ53" s="5"/>
      <c r="MR53" s="6"/>
      <c r="MS53" s="7"/>
      <c r="MW53" s="5"/>
      <c r="MX53" s="6"/>
      <c r="MY53" s="7"/>
      <c r="NC53" s="5"/>
      <c r="ND53" s="6"/>
      <c r="NE53" s="7"/>
      <c r="NI53" s="5"/>
      <c r="NJ53" s="6"/>
      <c r="NK53" s="7"/>
      <c r="NO53" s="5"/>
      <c r="NP53" s="6"/>
      <c r="NQ53" s="7"/>
      <c r="NU53" s="5"/>
      <c r="NV53" s="6"/>
      <c r="NW53" s="7"/>
      <c r="OA53" s="5"/>
      <c r="OB53" s="6"/>
      <c r="OC53" s="7"/>
      <c r="OG53" s="5"/>
      <c r="OH53" s="6"/>
      <c r="OI53" s="7"/>
      <c r="OM53" s="5"/>
      <c r="ON53" s="6"/>
      <c r="OO53" s="7"/>
      <c r="OS53" s="5"/>
      <c r="OT53" s="6"/>
      <c r="OU53" s="7"/>
      <c r="OY53" s="5"/>
      <c r="OZ53" s="6"/>
      <c r="PA53" s="7"/>
      <c r="PE53" s="5"/>
      <c r="PF53" s="6"/>
      <c r="PG53" s="7"/>
      <c r="PK53" s="5"/>
      <c r="PL53" s="6"/>
      <c r="PM53" s="7"/>
      <c r="PQ53" s="5"/>
      <c r="PR53" s="6"/>
      <c r="PS53" s="7"/>
      <c r="PW53" s="5"/>
      <c r="PX53" s="6"/>
      <c r="PY53" s="7"/>
      <c r="QC53" s="5"/>
      <c r="QD53" s="6"/>
      <c r="QE53" s="7"/>
      <c r="QI53" s="5"/>
      <c r="QJ53" s="6"/>
      <c r="QK53" s="7"/>
      <c r="QO53" s="5"/>
      <c r="QP53" s="6"/>
      <c r="QQ53" s="7"/>
    </row>
    <row r="54" spans="3:459">
      <c r="C54">
        <v>37</v>
      </c>
      <c r="D54" s="6">
        <v>0.16420000000000001</v>
      </c>
      <c r="E54" s="12">
        <f t="shared" si="286"/>
        <v>5911079.9970944291</v>
      </c>
      <c r="F54" s="12">
        <f t="shared" si="287"/>
        <v>3309439.6100237421</v>
      </c>
      <c r="G54">
        <v>36</v>
      </c>
      <c r="H54" s="6">
        <v>0.16420000000000001</v>
      </c>
      <c r="I54" s="12">
        <f t="shared" si="1"/>
        <v>708009.72345202591</v>
      </c>
      <c r="J54" s="12">
        <f t="shared" si="288"/>
        <v>391811.20618218917</v>
      </c>
      <c r="K54">
        <v>35</v>
      </c>
      <c r="L54" s="6">
        <v>0.16420000000000001</v>
      </c>
      <c r="M54" s="12">
        <f t="shared" si="3"/>
        <v>2687790.4208073583</v>
      </c>
      <c r="N54" s="12">
        <f t="shared" si="289"/>
        <v>1487417.9998642665</v>
      </c>
      <c r="O54">
        <v>34</v>
      </c>
      <c r="P54" s="6">
        <v>0.16420000000000001</v>
      </c>
      <c r="Q54" s="12">
        <f t="shared" si="5"/>
        <v>7702679.0059159361</v>
      </c>
      <c r="R54" s="12">
        <f t="shared" si="290"/>
        <v>3963514.4399373261</v>
      </c>
      <c r="S54">
        <v>33</v>
      </c>
      <c r="T54" s="6">
        <v>0.16420000000000001</v>
      </c>
      <c r="U54" s="12">
        <f t="shared" si="7"/>
        <v>23101857.690279379</v>
      </c>
      <c r="V54" s="12">
        <f t="shared" si="291"/>
        <v>10691150.969935119</v>
      </c>
      <c r="W54">
        <v>32</v>
      </c>
      <c r="X54" s="6">
        <v>0.16420000000000001</v>
      </c>
      <c r="Y54" s="12">
        <f t="shared" si="9"/>
        <v>26119229.495349381</v>
      </c>
      <c r="Z54" s="12">
        <f t="shared" si="292"/>
        <v>10904144.352427412</v>
      </c>
      <c r="AA54">
        <v>31</v>
      </c>
      <c r="AB54" s="6">
        <v>0.16420000000000001</v>
      </c>
      <c r="AC54" s="12">
        <f t="shared" si="11"/>
        <v>14246289.15557698</v>
      </c>
      <c r="AD54" s="12">
        <f t="shared" si="293"/>
        <v>6085793.4256833699</v>
      </c>
      <c r="AE54">
        <v>30</v>
      </c>
      <c r="AF54" s="6">
        <v>0.16420000000000001</v>
      </c>
      <c r="AG54" s="12">
        <f t="shared" si="13"/>
        <v>15728658.190492315</v>
      </c>
      <c r="AH54" s="12">
        <f t="shared" si="294"/>
        <v>6922645.6760742879</v>
      </c>
      <c r="AI54">
        <v>29</v>
      </c>
      <c r="AJ54" s="6">
        <v>0.16420000000000001</v>
      </c>
      <c r="AK54" s="12">
        <f t="shared" si="15"/>
        <v>8108876.2224286543</v>
      </c>
      <c r="AL54" s="12">
        <f t="shared" si="295"/>
        <v>3621439.8663273603</v>
      </c>
      <c r="AM54">
        <v>28</v>
      </c>
      <c r="AN54" s="6">
        <v>0.16420000000000001</v>
      </c>
      <c r="AO54" s="12">
        <f t="shared" si="17"/>
        <v>4598425.4072446395</v>
      </c>
      <c r="AP54" s="12">
        <f t="shared" si="296"/>
        <v>2098310.6227232823</v>
      </c>
      <c r="AQ54">
        <v>27</v>
      </c>
      <c r="AR54" s="6">
        <v>0.16420000000000001</v>
      </c>
      <c r="AS54" s="12">
        <f t="shared" si="19"/>
        <v>13010680.647689044</v>
      </c>
      <c r="AT54" s="12">
        <f t="shared" si="297"/>
        <v>5979018.2911710171</v>
      </c>
      <c r="AU54">
        <v>26</v>
      </c>
      <c r="AV54" s="6">
        <v>0.16420000000000001</v>
      </c>
      <c r="AW54" s="12">
        <f t="shared" si="21"/>
        <v>8837222.9915934969</v>
      </c>
      <c r="AX54" s="12">
        <f t="shared" si="298"/>
        <v>4003919.802016471</v>
      </c>
      <c r="AY54">
        <v>25</v>
      </c>
      <c r="AZ54" s="6">
        <v>0.16420000000000001</v>
      </c>
      <c r="BA54" s="12">
        <f t="shared" si="23"/>
        <v>9650987.0462238491</v>
      </c>
      <c r="BB54" s="12">
        <f t="shared" si="299"/>
        <v>4341382.5224113762</v>
      </c>
      <c r="BC54">
        <v>24</v>
      </c>
      <c r="BD54" s="6">
        <v>0.16420000000000001</v>
      </c>
      <c r="BE54" s="12">
        <f t="shared" si="25"/>
        <v>12377227.580862738</v>
      </c>
      <c r="BF54" s="12">
        <f t="shared" si="300"/>
        <v>5647861.1291315407</v>
      </c>
      <c r="BG54">
        <v>23</v>
      </c>
      <c r="BH54" s="6">
        <v>0.16420000000000001</v>
      </c>
      <c r="BI54" s="12">
        <f t="shared" si="27"/>
        <v>16266022.82801505</v>
      </c>
      <c r="BJ54" s="12">
        <f t="shared" si="301"/>
        <v>8264613.5404477753</v>
      </c>
      <c r="BK54">
        <v>22</v>
      </c>
      <c r="BL54" s="6">
        <v>0.16420000000000001</v>
      </c>
      <c r="BM54" s="12">
        <f t="shared" si="29"/>
        <v>13703416.937954944</v>
      </c>
      <c r="BN54" s="12">
        <f t="shared" si="302"/>
        <v>7494749.0696258424</v>
      </c>
      <c r="BO54">
        <v>21</v>
      </c>
      <c r="BP54" s="6">
        <v>0.16420000000000001</v>
      </c>
      <c r="BQ54" s="12">
        <f t="shared" si="31"/>
        <v>10731434.862315997</v>
      </c>
      <c r="BR54" s="12">
        <f t="shared" si="303"/>
        <v>6042943.9030517265</v>
      </c>
      <c r="BS54">
        <v>20</v>
      </c>
      <c r="BT54" s="6">
        <v>0.16420000000000001</v>
      </c>
      <c r="BU54" s="12">
        <f t="shared" si="33"/>
        <v>8990864.8878567908</v>
      </c>
      <c r="BV54" s="12">
        <f t="shared" si="304"/>
        <v>5179203.7218074724</v>
      </c>
      <c r="BW54">
        <v>19</v>
      </c>
      <c r="BX54" s="6">
        <v>0.16420000000000001</v>
      </c>
      <c r="BY54" s="12">
        <f t="shared" si="35"/>
        <v>6261423.0523070646</v>
      </c>
      <c r="BZ54" s="12">
        <f t="shared" si="305"/>
        <v>3687957.9143038373</v>
      </c>
      <c r="CA54">
        <v>18</v>
      </c>
      <c r="CB54" s="6">
        <v>0.16420000000000001</v>
      </c>
      <c r="CC54" s="12">
        <f t="shared" si="37"/>
        <v>7747384.3167264219</v>
      </c>
      <c r="CD54" s="12">
        <f t="shared" si="306"/>
        <v>5390574.8482077047</v>
      </c>
      <c r="CE54">
        <v>17</v>
      </c>
      <c r="CF54" s="6">
        <v>0.16420000000000001</v>
      </c>
      <c r="CG54" s="12">
        <f t="shared" si="39"/>
        <v>7692736.9067341955</v>
      </c>
      <c r="CH54" s="12">
        <f t="shared" si="307"/>
        <v>5900254.5206990428</v>
      </c>
      <c r="CI54">
        <v>16</v>
      </c>
      <c r="CJ54" s="6">
        <v>0.16420000000000001</v>
      </c>
      <c r="CK54" s="12">
        <f t="shared" si="284"/>
        <v>7449489.1074068584</v>
      </c>
      <c r="CL54" s="12">
        <f t="shared" si="308"/>
        <v>5786010.9572092099</v>
      </c>
      <c r="CM54" s="5">
        <v>15</v>
      </c>
      <c r="CN54" s="6">
        <v>0.16420000000000001</v>
      </c>
      <c r="CO54" s="7">
        <f t="shared" si="309"/>
        <v>7342250.8657216486</v>
      </c>
      <c r="CP54" s="12">
        <f t="shared" si="42"/>
        <v>6301021.6486456497</v>
      </c>
      <c r="CQ54" s="12">
        <f t="shared" si="310"/>
        <v>4792039.1179020321</v>
      </c>
      <c r="CR54" s="9"/>
      <c r="CS54" s="5">
        <v>14</v>
      </c>
      <c r="CT54" s="6">
        <v>0.16420000000000001</v>
      </c>
      <c r="CU54" s="7">
        <f t="shared" si="311"/>
        <v>5612912.5187077802</v>
      </c>
      <c r="CV54" s="12">
        <f t="shared" si="45"/>
        <v>4794112.6014057584</v>
      </c>
      <c r="CW54" s="12">
        <f t="shared" si="312"/>
        <v>3940791.5882105585</v>
      </c>
      <c r="CY54" s="5">
        <v>13</v>
      </c>
      <c r="CZ54" s="6">
        <v>0.16420000000000001</v>
      </c>
      <c r="DA54" s="7">
        <f t="shared" si="313"/>
        <v>4538253.9769629501</v>
      </c>
      <c r="DB54" s="12">
        <f t="shared" si="48"/>
        <v>3866298.7787329927</v>
      </c>
      <c r="DC54" s="12">
        <f t="shared" si="314"/>
        <v>3315757.8523114664</v>
      </c>
      <c r="DE54" s="5">
        <f t="shared" si="315"/>
        <v>12</v>
      </c>
      <c r="DF54" s="6">
        <v>0.16420000000000001</v>
      </c>
      <c r="DG54" s="7">
        <f t="shared" si="316"/>
        <v>3841095.1984451567</v>
      </c>
      <c r="DH54" s="12">
        <f t="shared" si="52"/>
        <v>3273450.5752794445</v>
      </c>
      <c r="DI54" s="12">
        <f t="shared" si="317"/>
        <v>2817921.8544476773</v>
      </c>
      <c r="DK54" s="5">
        <f t="shared" si="318"/>
        <v>11</v>
      </c>
      <c r="DL54" s="6">
        <v>0.16420000000000001</v>
      </c>
      <c r="DM54" s="7">
        <f t="shared" si="319"/>
        <v>3888141.713174569</v>
      </c>
      <c r="DN54" s="12">
        <f t="shared" si="56"/>
        <v>3435148.469735954</v>
      </c>
      <c r="DO54" s="12">
        <f t="shared" si="320"/>
        <v>2990469.0561779016</v>
      </c>
      <c r="DQ54" s="5">
        <f t="shared" si="321"/>
        <v>10</v>
      </c>
      <c r="DR54" s="6">
        <v>0.16420000000000001</v>
      </c>
      <c r="DS54" s="7">
        <f t="shared" si="322"/>
        <v>2548598.396155328</v>
      </c>
      <c r="DT54" s="12">
        <f t="shared" si="60"/>
        <v>2167594.2508790176</v>
      </c>
      <c r="DU54" s="12">
        <f t="shared" si="323"/>
        <v>1872969.789594491</v>
      </c>
      <c r="DW54" s="5">
        <f t="shared" si="324"/>
        <v>9</v>
      </c>
      <c r="DX54" s="6">
        <v>0.16420000000000001</v>
      </c>
      <c r="DY54" s="7">
        <f t="shared" si="325"/>
        <v>1922019.9066028115</v>
      </c>
      <c r="DZ54" s="12">
        <f t="shared" si="64"/>
        <v>1604528.4033818527</v>
      </c>
      <c r="EA54" s="12">
        <f t="shared" si="326"/>
        <v>1391629.8126418658</v>
      </c>
      <c r="EC54" s="5">
        <f t="shared" si="327"/>
        <v>8</v>
      </c>
      <c r="ED54" s="6">
        <v>0.16420000000000001</v>
      </c>
      <c r="EE54" s="7">
        <f t="shared" si="328"/>
        <v>1788923.9637032873</v>
      </c>
      <c r="EF54" s="12">
        <f t="shared" si="68"/>
        <v>1539361.5502354263</v>
      </c>
      <c r="EG54" s="12">
        <f t="shared" si="329"/>
        <v>1374963.7147733904</v>
      </c>
      <c r="EI54" s="5">
        <f t="shared" si="330"/>
        <v>7</v>
      </c>
      <c r="EJ54" s="6">
        <v>0.16420000000000001</v>
      </c>
      <c r="EK54" s="7">
        <f t="shared" si="331"/>
        <v>1788923.9637032873</v>
      </c>
      <c r="EL54" s="12">
        <f t="shared" si="72"/>
        <v>1811115.8023041708</v>
      </c>
      <c r="EM54" s="12">
        <f t="shared" si="332"/>
        <v>1676307.8299643784</v>
      </c>
      <c r="EO54" s="5">
        <f t="shared" si="333"/>
        <v>6</v>
      </c>
      <c r="EP54" s="6">
        <v>0.16420000000000001</v>
      </c>
      <c r="EQ54" s="7">
        <f t="shared" si="334"/>
        <v>1997904.8064588869</v>
      </c>
      <c r="ER54" s="12">
        <f t="shared" si="76"/>
        <v>1254088.0819683317</v>
      </c>
      <c r="ES54" s="12">
        <f t="shared" si="335"/>
        <v>1176975.8698084666</v>
      </c>
      <c r="EU54" s="5">
        <f t="shared" si="336"/>
        <v>5</v>
      </c>
      <c r="EV54" s="6">
        <v>0.16420000000000001</v>
      </c>
      <c r="EW54" s="7">
        <f t="shared" si="337"/>
        <v>1240529.1249502129</v>
      </c>
      <c r="EX54" s="12">
        <f t="shared" si="80"/>
        <v>1146831.6334736506</v>
      </c>
      <c r="EY54" s="12">
        <f t="shared" si="338"/>
        <v>1087448.7657209698</v>
      </c>
      <c r="FA54" s="5">
        <f t="shared" si="339"/>
        <v>4</v>
      </c>
      <c r="FB54" s="6">
        <v>0.16420000000000001</v>
      </c>
      <c r="FC54" s="7">
        <f t="shared" si="340"/>
        <v>1236325.6178495246</v>
      </c>
      <c r="FD54" s="12">
        <f t="shared" si="84"/>
        <v>1181730.1087414909</v>
      </c>
      <c r="FE54" s="12">
        <f t="shared" si="341"/>
        <v>1139662.0466180076</v>
      </c>
      <c r="FG54" s="5">
        <f t="shared" si="342"/>
        <v>3</v>
      </c>
      <c r="FH54" s="6">
        <v>0.16420000000000001</v>
      </c>
      <c r="FI54" s="7">
        <f t="shared" si="343"/>
        <v>976252.06715850008</v>
      </c>
      <c r="FJ54" s="12">
        <f t="shared" si="88"/>
        <v>936243.43600516685</v>
      </c>
      <c r="FK54" s="12">
        <f t="shared" si="344"/>
        <v>908974.20971375424</v>
      </c>
      <c r="FM54" s="5">
        <f t="shared" si="345"/>
        <v>2</v>
      </c>
      <c r="FN54" s="6">
        <v>0.16420000000000001</v>
      </c>
      <c r="FO54" s="7">
        <f t="shared" si="346"/>
        <v>1070569.2150000001</v>
      </c>
      <c r="FP54" s="12">
        <f>(FP55)*(1+FN54)-(((VLOOKUP((FM$91+FM55),$A$138:$E$227,5,FALSE))/(VLOOKUP(FM$91,$A$138:$E$227,5,FALSE)))*(IF(FM54&lt;=$D$125,$B$125,$C$125)))</f>
        <v>1046582.0939473686</v>
      </c>
      <c r="FQ54" s="12">
        <f t="shared" si="347"/>
        <v>1029647.1086084143</v>
      </c>
      <c r="FS54" s="5">
        <f t="shared" si="348"/>
        <v>1</v>
      </c>
      <c r="FT54" s="6">
        <v>0.16420000000000001</v>
      </c>
      <c r="FU54" s="7">
        <f>(FU55+$B$124)*(1+FT54)</f>
        <v>873150.00000000012</v>
      </c>
      <c r="FV54" s="12">
        <f>($B$124)*(1+FT54)-$B$125</f>
        <v>862150.00000000012</v>
      </c>
      <c r="FW54" s="12">
        <f>FV54</f>
        <v>862150.00000000012</v>
      </c>
      <c r="FY54" s="5"/>
      <c r="FZ54" s="6"/>
      <c r="GA54" s="7"/>
      <c r="GE54" s="5"/>
      <c r="GF54" s="6"/>
      <c r="GG54" s="7"/>
      <c r="GK54" s="5"/>
      <c r="GL54" s="6"/>
      <c r="GM54" s="7"/>
      <c r="GQ54" s="5"/>
      <c r="GR54" s="6"/>
      <c r="GS54" s="7"/>
      <c r="GW54" s="5"/>
      <c r="GX54" s="6"/>
      <c r="GY54" s="7"/>
      <c r="HC54" s="5"/>
      <c r="HD54" s="6"/>
      <c r="HE54" s="7"/>
      <c r="HI54" s="5"/>
      <c r="HJ54" s="6"/>
      <c r="HK54" s="7"/>
      <c r="HO54" s="5"/>
      <c r="HP54" s="6"/>
      <c r="HQ54" s="7"/>
      <c r="HU54" s="5"/>
      <c r="HV54" s="6"/>
      <c r="HW54" s="7"/>
      <c r="IA54" s="5"/>
      <c r="IB54" s="6"/>
      <c r="IC54" s="7"/>
      <c r="IG54" s="5"/>
      <c r="IH54" s="6"/>
      <c r="II54" s="7"/>
      <c r="IM54" s="5"/>
      <c r="IN54" s="6"/>
      <c r="IO54" s="7"/>
      <c r="IS54" s="5"/>
      <c r="IT54" s="6"/>
      <c r="IU54" s="7"/>
      <c r="IY54" s="5"/>
      <c r="IZ54" s="6"/>
      <c r="JA54" s="7"/>
      <c r="JE54" s="5"/>
      <c r="JF54" s="6"/>
      <c r="JG54" s="7"/>
      <c r="JK54" s="5"/>
      <c r="JL54" s="6"/>
      <c r="JM54" s="7"/>
      <c r="JQ54" s="5"/>
      <c r="JR54" s="6"/>
      <c r="JS54" s="7"/>
      <c r="JW54" s="5"/>
      <c r="JX54" s="6"/>
      <c r="JY54" s="7"/>
      <c r="KC54" s="5"/>
      <c r="KD54" s="6"/>
      <c r="KE54" s="7"/>
      <c r="KI54" s="5"/>
      <c r="KJ54" s="6"/>
      <c r="KK54" s="7"/>
      <c r="KO54" s="5"/>
      <c r="KP54" s="6"/>
      <c r="KQ54" s="7"/>
      <c r="KU54" s="5"/>
      <c r="KV54" s="6"/>
      <c r="KW54" s="7"/>
      <c r="LA54" s="5"/>
      <c r="LB54" s="6"/>
      <c r="LC54" s="7"/>
      <c r="LG54" s="5"/>
      <c r="LH54" s="6"/>
      <c r="LI54" s="7"/>
      <c r="LM54" s="5"/>
      <c r="LN54" s="6"/>
      <c r="LO54" s="7"/>
      <c r="LS54" s="5"/>
      <c r="LT54" s="6"/>
      <c r="LU54" s="7"/>
      <c r="LY54" s="5"/>
      <c r="LZ54" s="6"/>
      <c r="MA54" s="7"/>
      <c r="ME54" s="5"/>
      <c r="MF54" s="6"/>
      <c r="MG54" s="7"/>
      <c r="MK54" s="5"/>
      <c r="ML54" s="6"/>
      <c r="MM54" s="7"/>
      <c r="MQ54" s="5"/>
      <c r="MR54" s="6"/>
      <c r="MS54" s="7"/>
      <c r="MW54" s="5"/>
      <c r="MX54" s="6"/>
      <c r="MY54" s="7"/>
      <c r="NC54" s="5"/>
      <c r="ND54" s="6"/>
      <c r="NE54" s="7"/>
      <c r="NI54" s="5"/>
      <c r="NJ54" s="6"/>
      <c r="NK54" s="7"/>
      <c r="NO54" s="5"/>
      <c r="NP54" s="6"/>
      <c r="NQ54" s="7"/>
      <c r="NU54" s="5"/>
      <c r="NV54" s="6"/>
      <c r="NW54" s="7"/>
      <c r="OA54" s="5"/>
      <c r="OB54" s="6"/>
      <c r="OC54" s="7"/>
      <c r="OG54" s="5"/>
      <c r="OH54" s="6"/>
      <c r="OI54" s="7"/>
      <c r="OM54" s="5"/>
      <c r="ON54" s="6"/>
      <c r="OO54" s="7"/>
      <c r="OS54" s="5"/>
      <c r="OT54" s="6"/>
      <c r="OU54" s="7"/>
      <c r="OY54" s="5"/>
      <c r="OZ54" s="6"/>
      <c r="PA54" s="7"/>
      <c r="PE54" s="5"/>
      <c r="PF54" s="6"/>
      <c r="PG54" s="7"/>
      <c r="PK54" s="5"/>
      <c r="PL54" s="6"/>
      <c r="PM54" s="7"/>
      <c r="PQ54" s="5"/>
      <c r="PR54" s="6"/>
      <c r="PS54" s="7"/>
      <c r="PW54" s="5"/>
      <c r="PX54" s="6"/>
      <c r="PY54" s="7"/>
      <c r="QC54" s="5"/>
      <c r="QD54" s="6"/>
      <c r="QE54" s="7"/>
      <c r="QI54" s="5"/>
      <c r="QJ54" s="6"/>
      <c r="QK54" s="7"/>
      <c r="QO54" s="5"/>
      <c r="QP54" s="6"/>
      <c r="QQ54" s="7"/>
    </row>
    <row r="55" spans="3:459">
      <c r="C55">
        <v>36</v>
      </c>
      <c r="D55" s="6">
        <v>0.2261</v>
      </c>
      <c r="E55" s="12">
        <f t="shared" si="286"/>
        <v>5123401.316031035</v>
      </c>
      <c r="F55" s="12">
        <f t="shared" si="287"/>
        <v>2915619.827872925</v>
      </c>
      <c r="G55">
        <v>35</v>
      </c>
      <c r="H55" s="6">
        <v>0.2261</v>
      </c>
      <c r="I55" s="12">
        <f t="shared" si="1"/>
        <v>654715.89913057489</v>
      </c>
      <c r="J55" s="12">
        <f t="shared" si="288"/>
        <v>368277.69326094846</v>
      </c>
      <c r="K55">
        <v>34</v>
      </c>
      <c r="L55" s="6">
        <v>0.2261</v>
      </c>
      <c r="M55" s="12">
        <f t="shared" si="3"/>
        <v>2355266.2318529012</v>
      </c>
      <c r="N55" s="12">
        <f t="shared" si="289"/>
        <v>1324837.2554172571</v>
      </c>
      <c r="O55">
        <v>33</v>
      </c>
      <c r="P55" s="6">
        <v>0.2261</v>
      </c>
      <c r="Q55" s="12">
        <f t="shared" si="5"/>
        <v>6666363.9346404299</v>
      </c>
      <c r="R55" s="12">
        <f t="shared" si="290"/>
        <v>3486683.7684468036</v>
      </c>
      <c r="S55">
        <v>32</v>
      </c>
      <c r="T55" s="6">
        <v>0.2261</v>
      </c>
      <c r="U55" s="12">
        <f t="shared" si="7"/>
        <v>19899229.39795959</v>
      </c>
      <c r="V55" s="12">
        <f t="shared" si="291"/>
        <v>9360492.7760138866</v>
      </c>
      <c r="W55">
        <v>31</v>
      </c>
      <c r="X55" s="6">
        <v>0.2261</v>
      </c>
      <c r="Y55" s="12">
        <f t="shared" si="9"/>
        <v>22497070.916050211</v>
      </c>
      <c r="Z55" s="12">
        <f t="shared" si="292"/>
        <v>9546454.4347713068</v>
      </c>
      <c r="AA55">
        <v>30</v>
      </c>
      <c r="AB55" s="6">
        <v>0.2261</v>
      </c>
      <c r="AC55" s="12">
        <f t="shared" si="11"/>
        <v>12297299.800982865</v>
      </c>
      <c r="AD55" s="12">
        <f t="shared" si="293"/>
        <v>5339617.0188478231</v>
      </c>
      <c r="AE55">
        <v>29</v>
      </c>
      <c r="AF55" s="6">
        <v>0.2261</v>
      </c>
      <c r="AG55" s="12">
        <f t="shared" si="13"/>
        <v>13568819.751931107</v>
      </c>
      <c r="AH55" s="12">
        <f t="shared" si="294"/>
        <v>6070261.4679691792</v>
      </c>
      <c r="AI55">
        <v>28</v>
      </c>
      <c r="AJ55" s="6">
        <v>0.2261</v>
      </c>
      <c r="AK55" s="12">
        <f t="shared" si="15"/>
        <v>7022891.3721629716</v>
      </c>
      <c r="AL55" s="12">
        <f t="shared" si="295"/>
        <v>3188023.0571002965</v>
      </c>
      <c r="AM55">
        <v>27</v>
      </c>
      <c r="AN55" s="6">
        <v>0.2261</v>
      </c>
      <c r="AO55" s="12">
        <f t="shared" si="17"/>
        <v>4006330.6030713818</v>
      </c>
      <c r="AP55" s="12">
        <f t="shared" si="296"/>
        <v>1858199.3915561344</v>
      </c>
      <c r="AQ55">
        <v>26</v>
      </c>
      <c r="AR55" s="6">
        <v>0.2261</v>
      </c>
      <c r="AS55" s="12">
        <f t="shared" si="19"/>
        <v>11231714.772229761</v>
      </c>
      <c r="AT55" s="12">
        <f t="shared" si="297"/>
        <v>5246393.0843967963</v>
      </c>
      <c r="AU55">
        <v>25</v>
      </c>
      <c r="AV55" s="6">
        <v>0.2261</v>
      </c>
      <c r="AW55" s="12">
        <f t="shared" si="21"/>
        <v>7647687.0617658319</v>
      </c>
      <c r="AX55" s="12">
        <f t="shared" si="298"/>
        <v>3521961.1468658438</v>
      </c>
      <c r="AY55">
        <v>24</v>
      </c>
      <c r="AZ55" s="6">
        <v>0.2261</v>
      </c>
      <c r="BA55" s="12">
        <f t="shared" si="23"/>
        <v>8347086.1481754538</v>
      </c>
      <c r="BB55" s="12">
        <f t="shared" si="299"/>
        <v>3816595.3111723294</v>
      </c>
      <c r="BC55">
        <v>23</v>
      </c>
      <c r="BD55" s="6">
        <v>0.2261</v>
      </c>
      <c r="BE55" s="12">
        <f t="shared" si="25"/>
        <v>10688002.28630287</v>
      </c>
      <c r="BF55" s="12">
        <f t="shared" si="300"/>
        <v>4957264.2183181075</v>
      </c>
      <c r="BG55">
        <v>22</v>
      </c>
      <c r="BH55" s="6">
        <v>0.2261</v>
      </c>
      <c r="BI55" s="12">
        <f t="shared" si="27"/>
        <v>14022562.630134262</v>
      </c>
      <c r="BJ55" s="12">
        <f t="shared" si="301"/>
        <v>7241915.5688522346</v>
      </c>
      <c r="BK55">
        <v>21</v>
      </c>
      <c r="BL55" s="6">
        <v>0.2261</v>
      </c>
      <c r="BM55" s="12">
        <f t="shared" si="29"/>
        <v>11817788.188421972</v>
      </c>
      <c r="BN55" s="12">
        <f t="shared" si="302"/>
        <v>6569757.2494845819</v>
      </c>
      <c r="BO55">
        <v>20</v>
      </c>
      <c r="BP55" s="6">
        <v>0.2261</v>
      </c>
      <c r="BQ55" s="12">
        <f t="shared" si="31"/>
        <v>9263623.7110332958</v>
      </c>
      <c r="BR55" s="12">
        <f t="shared" si="303"/>
        <v>5302205.6767098466</v>
      </c>
      <c r="BS55">
        <v>19</v>
      </c>
      <c r="BT55" s="6">
        <v>0.2261</v>
      </c>
      <c r="BU55" s="12">
        <f t="shared" si="33"/>
        <v>7767517.2131439466</v>
      </c>
      <c r="BV55" s="12">
        <f t="shared" si="304"/>
        <v>4548085.736643496</v>
      </c>
      <c r="BW55">
        <v>18</v>
      </c>
      <c r="BX55" s="6">
        <v>0.2261</v>
      </c>
      <c r="BY55" s="12">
        <f t="shared" si="35"/>
        <v>5422055.5903119138</v>
      </c>
      <c r="BZ55" s="12">
        <f t="shared" si="305"/>
        <v>3246099.0705156852</v>
      </c>
      <c r="CA55">
        <v>17</v>
      </c>
      <c r="CB55" s="6">
        <v>0.2261</v>
      </c>
      <c r="CC55" s="12">
        <f t="shared" si="37"/>
        <v>6691720.1475658724</v>
      </c>
      <c r="CD55" s="12">
        <f t="shared" si="306"/>
        <v>4732631.0254166536</v>
      </c>
      <c r="CE55">
        <v>16</v>
      </c>
      <c r="CF55" s="6">
        <v>0.2261</v>
      </c>
      <c r="CG55" s="12">
        <f t="shared" si="39"/>
        <v>6641342.4074770892</v>
      </c>
      <c r="CH55" s="12">
        <f t="shared" si="307"/>
        <v>5177625.4953028625</v>
      </c>
      <c r="CI55">
        <v>15</v>
      </c>
      <c r="CJ55" s="6">
        <v>0.2261</v>
      </c>
      <c r="CK55" s="12">
        <f t="shared" si="284"/>
        <v>6431982.5694956686</v>
      </c>
      <c r="CL55" s="12">
        <f t="shared" si="308"/>
        <v>5077880.9759176336</v>
      </c>
      <c r="CM55" s="5">
        <v>14</v>
      </c>
      <c r="CN55" s="6">
        <v>0.2261</v>
      </c>
      <c r="CO55" s="7">
        <f t="shared" si="309"/>
        <v>6306692.0337756807</v>
      </c>
      <c r="CP55" s="12">
        <f t="shared" si="42"/>
        <v>5446202.0762380064</v>
      </c>
      <c r="CQ55" s="12">
        <f t="shared" si="310"/>
        <v>4210057.5260392483</v>
      </c>
      <c r="CR55" s="9"/>
      <c r="CS55" s="5">
        <v>13</v>
      </c>
      <c r="CT55" s="6">
        <v>0.2261</v>
      </c>
      <c r="CU55" s="7">
        <f t="shared" si="311"/>
        <v>4821261.3972751927</v>
      </c>
      <c r="CV55" s="12">
        <f t="shared" si="45"/>
        <v>4149294.5064403745</v>
      </c>
      <c r="CW55" s="12">
        <f t="shared" si="312"/>
        <v>3466844.7520916285</v>
      </c>
      <c r="CY55" s="5">
        <v>12</v>
      </c>
      <c r="CZ55" s="6">
        <v>0.2261</v>
      </c>
      <c r="DA55" s="7">
        <f t="shared" si="313"/>
        <v>3898173.8335019327</v>
      </c>
      <c r="DB55" s="12">
        <f t="shared" si="48"/>
        <v>3351039.2637076653</v>
      </c>
      <c r="DC55" s="12">
        <f t="shared" si="314"/>
        <v>2921136.2002714844</v>
      </c>
      <c r="DE55" s="5">
        <f t="shared" si="315"/>
        <v>11</v>
      </c>
      <c r="DF55" s="6">
        <v>0.2261</v>
      </c>
      <c r="DG55" s="7">
        <f t="shared" si="316"/>
        <v>3299343.066865793</v>
      </c>
      <c r="DH55" s="12">
        <f t="shared" si="52"/>
        <v>2841694.0382576827</v>
      </c>
      <c r="DI55" s="12">
        <f t="shared" si="317"/>
        <v>2486482.2834754726</v>
      </c>
      <c r="DK55" s="5">
        <f t="shared" si="318"/>
        <v>10</v>
      </c>
      <c r="DL55" s="6">
        <v>0.2261</v>
      </c>
      <c r="DM55" s="7">
        <f t="shared" si="319"/>
        <v>3339754.0913713868</v>
      </c>
      <c r="DN55" s="12">
        <f t="shared" si="56"/>
        <v>2980252.0497154309</v>
      </c>
      <c r="DO55" s="12">
        <f t="shared" si="320"/>
        <v>2637130.925570562</v>
      </c>
      <c r="DQ55" s="5">
        <f t="shared" si="321"/>
        <v>9</v>
      </c>
      <c r="DR55" s="6">
        <v>0.2261</v>
      </c>
      <c r="DS55" s="7">
        <f t="shared" si="322"/>
        <v>2189141.3813393987</v>
      </c>
      <c r="DT55" s="12">
        <f t="shared" si="60"/>
        <v>1891696.7462657732</v>
      </c>
      <c r="DU55" s="12">
        <f t="shared" si="323"/>
        <v>1661457.3396478994</v>
      </c>
      <c r="DW55" s="5">
        <f t="shared" si="324"/>
        <v>8</v>
      </c>
      <c r="DX55" s="6">
        <v>0.2261</v>
      </c>
      <c r="DY55" s="7">
        <f t="shared" si="325"/>
        <v>1650936.1850221709</v>
      </c>
      <c r="DZ55" s="12">
        <f t="shared" si="64"/>
        <v>1407935.0245839704</v>
      </c>
      <c r="EA55" s="12">
        <f t="shared" si="326"/>
        <v>1241205.8769358688</v>
      </c>
      <c r="EC55" s="5">
        <f t="shared" si="327"/>
        <v>7</v>
      </c>
      <c r="ED55" s="6">
        <v>0.2261</v>
      </c>
      <c r="EE55" s="7">
        <f t="shared" si="328"/>
        <v>1536612.2347563023</v>
      </c>
      <c r="EF55" s="12">
        <f t="shared" si="68"/>
        <v>1351098.1848111709</v>
      </c>
      <c r="EG55" s="12">
        <f t="shared" si="329"/>
        <v>1226654.9309469841</v>
      </c>
      <c r="EI55" s="5">
        <f t="shared" si="330"/>
        <v>6</v>
      </c>
      <c r="EJ55" s="6">
        <v>0.2261</v>
      </c>
      <c r="EK55" s="7">
        <f t="shared" si="331"/>
        <v>1536612.2347563023</v>
      </c>
      <c r="EL55" s="12">
        <f t="shared" si="72"/>
        <v>1583515.1947403864</v>
      </c>
      <c r="EM55" s="12">
        <f t="shared" si="332"/>
        <v>1489754.4266307584</v>
      </c>
      <c r="EO55" s="5">
        <f t="shared" si="333"/>
        <v>5</v>
      </c>
      <c r="EP55" s="6">
        <v>0.2261</v>
      </c>
      <c r="EQ55" s="7">
        <f t="shared" si="334"/>
        <v>1716118.198298305</v>
      </c>
      <c r="ER55" s="12">
        <f t="shared" si="76"/>
        <v>1104667.2386271353</v>
      </c>
      <c r="ES55" s="12">
        <f t="shared" si="335"/>
        <v>1053794.4052693066</v>
      </c>
      <c r="EU55" s="5">
        <f t="shared" si="336"/>
        <v>4</v>
      </c>
      <c r="EV55" s="6">
        <v>0.2261</v>
      </c>
      <c r="EW55" s="7">
        <f t="shared" si="337"/>
        <v>1065563.5843928987</v>
      </c>
      <c r="EX55" s="12">
        <f t="shared" si="80"/>
        <v>1012257.2227534986</v>
      </c>
      <c r="EY55" s="12">
        <f t="shared" si="338"/>
        <v>975629.49429860234</v>
      </c>
      <c r="FA55" s="5">
        <f t="shared" si="339"/>
        <v>3</v>
      </c>
      <c r="FB55" s="6">
        <v>0.2261</v>
      </c>
      <c r="FC55" s="7">
        <f t="shared" si="340"/>
        <v>1061952.944382</v>
      </c>
      <c r="FD55" s="12">
        <f t="shared" si="84"/>
        <v>1024854.9639322686</v>
      </c>
      <c r="FE55" s="12">
        <f t="shared" si="341"/>
        <v>1004627.5633283423</v>
      </c>
      <c r="FG55" s="5">
        <f t="shared" si="342"/>
        <v>2</v>
      </c>
      <c r="FH55" s="6">
        <v>0.2261</v>
      </c>
      <c r="FI55" s="7">
        <f t="shared" si="343"/>
        <v>838560.4425</v>
      </c>
      <c r="FJ55" s="12">
        <f>(FJ56)*(1+FH55)-(((VLOOKUP((FG$91+FG56),$A$138:$E$227,5,FALSE))/(VLOOKUP(FG$91,$A$138:$E$227,5,FALSE)))*(IF(FG55&lt;=$D$125,$B$125,$C$125)))</f>
        <v>813926.6758333334</v>
      </c>
      <c r="FK55" s="12">
        <f t="shared" si="344"/>
        <v>803217.11430921068</v>
      </c>
      <c r="FM55" s="5">
        <f t="shared" si="345"/>
        <v>1</v>
      </c>
      <c r="FN55" s="6">
        <v>0.2261</v>
      </c>
      <c r="FO55" s="7">
        <f>(FO56+$B$124)*(1+FN55)</f>
        <v>919575</v>
      </c>
      <c r="FP55" s="12">
        <f>($B$124)*(1+FN55)-$B$125</f>
        <v>908575</v>
      </c>
      <c r="FQ55" s="12">
        <f>FP55</f>
        <v>908575</v>
      </c>
      <c r="FS55" s="5"/>
      <c r="FT55" s="6"/>
      <c r="FU55" s="7"/>
      <c r="FY55" s="5"/>
      <c r="FZ55" s="6"/>
      <c r="GA55" s="7"/>
      <c r="GE55" s="5"/>
      <c r="GF55" s="6"/>
      <c r="GG55" s="7"/>
      <c r="GK55" s="5"/>
      <c r="GL55" s="6"/>
      <c r="GM55" s="7"/>
      <c r="GQ55" s="5"/>
      <c r="GR55" s="6"/>
      <c r="GS55" s="7"/>
      <c r="GW55" s="5"/>
      <c r="GX55" s="6"/>
      <c r="GY55" s="7"/>
      <c r="HC55" s="5"/>
      <c r="HD55" s="6"/>
      <c r="HE55" s="7"/>
      <c r="HI55" s="5"/>
      <c r="HJ55" s="6"/>
      <c r="HK55" s="7"/>
      <c r="HO55" s="5"/>
      <c r="HP55" s="6"/>
      <c r="HQ55" s="7"/>
      <c r="HU55" s="5"/>
      <c r="HV55" s="6"/>
      <c r="HW55" s="7"/>
      <c r="IA55" s="5"/>
      <c r="IB55" s="6"/>
      <c r="IC55" s="7"/>
      <c r="IG55" s="5"/>
      <c r="IH55" s="6"/>
      <c r="II55" s="7"/>
      <c r="IM55" s="5"/>
      <c r="IN55" s="6"/>
      <c r="IO55" s="7"/>
      <c r="IS55" s="5"/>
      <c r="IT55" s="6"/>
      <c r="IU55" s="7"/>
      <c r="IY55" s="5"/>
      <c r="IZ55" s="6"/>
      <c r="JA55" s="7"/>
      <c r="JE55" s="5"/>
      <c r="JF55" s="6"/>
      <c r="JG55" s="7"/>
      <c r="JK55" s="5"/>
      <c r="JL55" s="6"/>
      <c r="JM55" s="7"/>
      <c r="JQ55" s="5"/>
      <c r="JR55" s="6"/>
      <c r="JS55" s="7"/>
      <c r="JW55" s="5"/>
      <c r="JX55" s="6"/>
      <c r="JY55" s="7"/>
      <c r="KC55" s="5"/>
      <c r="KD55" s="6"/>
      <c r="KE55" s="7"/>
      <c r="KI55" s="5"/>
      <c r="KJ55" s="6"/>
      <c r="KK55" s="7"/>
      <c r="KO55" s="5"/>
      <c r="KP55" s="6"/>
      <c r="KQ55" s="7"/>
      <c r="KU55" s="5"/>
      <c r="KV55" s="6"/>
      <c r="KW55" s="7"/>
      <c r="LA55" s="5"/>
      <c r="LB55" s="6"/>
      <c r="LC55" s="7"/>
      <c r="LG55" s="5"/>
      <c r="LH55" s="6"/>
      <c r="LI55" s="7"/>
      <c r="LM55" s="5"/>
      <c r="LN55" s="6"/>
      <c r="LO55" s="7"/>
      <c r="LS55" s="5"/>
      <c r="LT55" s="6"/>
      <c r="LU55" s="7"/>
      <c r="LY55" s="5"/>
      <c r="LZ55" s="6"/>
      <c r="MA55" s="7"/>
      <c r="ME55" s="5"/>
      <c r="MF55" s="6"/>
      <c r="MG55" s="7"/>
      <c r="MK55" s="5"/>
      <c r="ML55" s="6"/>
      <c r="MM55" s="7"/>
      <c r="MQ55" s="5"/>
      <c r="MR55" s="6"/>
      <c r="MS55" s="7"/>
      <c r="MW55" s="5"/>
      <c r="MX55" s="6"/>
      <c r="MY55" s="7"/>
      <c r="NC55" s="5"/>
      <c r="ND55" s="6"/>
      <c r="NE55" s="7"/>
      <c r="NI55" s="5"/>
      <c r="NJ55" s="6"/>
      <c r="NK55" s="7"/>
      <c r="NO55" s="5"/>
      <c r="NP55" s="6"/>
      <c r="NQ55" s="7"/>
      <c r="NU55" s="5"/>
      <c r="NV55" s="6"/>
      <c r="NW55" s="7"/>
      <c r="OA55" s="5"/>
      <c r="OB55" s="6"/>
      <c r="OC55" s="7"/>
      <c r="OG55" s="5"/>
      <c r="OH55" s="6"/>
      <c r="OI55" s="7"/>
      <c r="OM55" s="5"/>
      <c r="ON55" s="6"/>
      <c r="OO55" s="7"/>
      <c r="OS55" s="5"/>
      <c r="OT55" s="6"/>
      <c r="OU55" s="7"/>
      <c r="OY55" s="5"/>
      <c r="OZ55" s="6"/>
      <c r="PA55" s="7"/>
      <c r="PE55" s="5"/>
      <c r="PF55" s="6"/>
      <c r="PG55" s="7"/>
      <c r="PK55" s="5"/>
      <c r="PL55" s="6"/>
      <c r="PM55" s="7"/>
      <c r="PQ55" s="5"/>
      <c r="PR55" s="6"/>
      <c r="PS55" s="7"/>
      <c r="PW55" s="5"/>
      <c r="PX55" s="6"/>
      <c r="PY55" s="7"/>
      <c r="QC55" s="5"/>
      <c r="QD55" s="6"/>
      <c r="QE55" s="7"/>
      <c r="QI55" s="5"/>
      <c r="QJ55" s="6"/>
      <c r="QK55" s="7"/>
      <c r="QO55" s="5"/>
      <c r="QP55" s="6"/>
      <c r="QQ55" s="7"/>
    </row>
    <row r="56" spans="3:459">
      <c r="C56">
        <v>35</v>
      </c>
      <c r="D56" s="6">
        <v>-8.8099999999999998E-2</v>
      </c>
      <c r="E56" s="12">
        <f t="shared" si="286"/>
        <v>4221611.6785228085</v>
      </c>
      <c r="F56" s="12">
        <f t="shared" si="287"/>
        <v>2434462.7346148198</v>
      </c>
      <c r="G56">
        <v>34</v>
      </c>
      <c r="H56" s="6">
        <v>-8.8099999999999998E-2</v>
      </c>
      <c r="I56" s="12">
        <f t="shared" si="1"/>
        <v>577480.81923489785</v>
      </c>
      <c r="J56" s="12">
        <f t="shared" si="288"/>
        <v>329164.06696389179</v>
      </c>
      <c r="K56">
        <v>33</v>
      </c>
      <c r="L56" s="6">
        <v>-8.8099999999999998E-2</v>
      </c>
      <c r="M56" s="12">
        <f t="shared" si="3"/>
        <v>1964439.7399773549</v>
      </c>
      <c r="N56" s="12">
        <f t="shared" si="289"/>
        <v>1119730.6517870924</v>
      </c>
      <c r="O56">
        <v>32</v>
      </c>
      <c r="P56" s="6">
        <v>-8.8099999999999998E-2</v>
      </c>
      <c r="Q56" s="12">
        <f t="shared" si="5"/>
        <v>5483828.7457845751</v>
      </c>
      <c r="R56" s="12">
        <f t="shared" si="290"/>
        <v>2906429.2352658249</v>
      </c>
      <c r="S56">
        <v>31</v>
      </c>
      <c r="T56" s="6">
        <v>-8.8099999999999998E-2</v>
      </c>
      <c r="U56" s="12">
        <f t="shared" si="7"/>
        <v>16281710.808038346</v>
      </c>
      <c r="V56" s="12">
        <f t="shared" si="291"/>
        <v>7760948.818498279</v>
      </c>
      <c r="W56">
        <v>30</v>
      </c>
      <c r="X56" s="6">
        <v>-8.8099999999999998E-2</v>
      </c>
      <c r="Y56" s="12">
        <f t="shared" si="9"/>
        <v>18406140.274422001</v>
      </c>
      <c r="Z56" s="12">
        <f t="shared" si="292"/>
        <v>7914640.3180014603</v>
      </c>
      <c r="AA56">
        <v>29</v>
      </c>
      <c r="AB56" s="6">
        <v>-8.8099999999999998E-2</v>
      </c>
      <c r="AC56" s="12">
        <f t="shared" si="11"/>
        <v>10085956.047690868</v>
      </c>
      <c r="AD56" s="12">
        <f t="shared" si="293"/>
        <v>4437820.6609839825</v>
      </c>
      <c r="AE56">
        <v>28</v>
      </c>
      <c r="AF56" s="6">
        <v>-8.8099999999999998E-2</v>
      </c>
      <c r="AG56" s="12">
        <f t="shared" si="13"/>
        <v>11121342.937330168</v>
      </c>
      <c r="AH56" s="12">
        <f t="shared" si="294"/>
        <v>5041675.4649230093</v>
      </c>
      <c r="AI56">
        <v>27</v>
      </c>
      <c r="AJ56" s="6">
        <v>-8.8099999999999998E-2</v>
      </c>
      <c r="AK56" s="12">
        <f t="shared" si="15"/>
        <v>5781729.327693264</v>
      </c>
      <c r="AL56" s="12">
        <f t="shared" si="295"/>
        <v>2659595.4907389018</v>
      </c>
      <c r="AM56">
        <v>26</v>
      </c>
      <c r="AN56" s="6">
        <v>-8.8099999999999998E-2</v>
      </c>
      <c r="AO56" s="12">
        <f t="shared" si="17"/>
        <v>3320293.1686935909</v>
      </c>
      <c r="AP56" s="12">
        <f t="shared" si="296"/>
        <v>1560537.7892859876</v>
      </c>
      <c r="AQ56">
        <v>25</v>
      </c>
      <c r="AR56" s="6">
        <v>-8.8099999999999998E-2</v>
      </c>
      <c r="AS56" s="12">
        <f t="shared" si="19"/>
        <v>9212902.8010296375</v>
      </c>
      <c r="AT56" s="12">
        <f t="shared" si="297"/>
        <v>4360773.9924873617</v>
      </c>
      <c r="AU56">
        <v>24</v>
      </c>
      <c r="AV56" s="6">
        <v>-8.8099999999999998E-2</v>
      </c>
      <c r="AW56" s="12">
        <f t="shared" si="21"/>
        <v>6290539.041602389</v>
      </c>
      <c r="AX56" s="12">
        <f t="shared" si="298"/>
        <v>2935584.8860811149</v>
      </c>
      <c r="AY56">
        <v>23</v>
      </c>
      <c r="AZ56" s="6">
        <v>-8.8099999999999998E-2</v>
      </c>
      <c r="BA56" s="12">
        <f t="shared" si="23"/>
        <v>6861347.0834082225</v>
      </c>
      <c r="BB56" s="12">
        <f t="shared" si="299"/>
        <v>3179090.8153124764</v>
      </c>
      <c r="BC56">
        <v>22</v>
      </c>
      <c r="BD56" s="6">
        <v>-8.8099999999999998E-2</v>
      </c>
      <c r="BE56" s="12">
        <f t="shared" si="25"/>
        <v>8769825.5748851635</v>
      </c>
      <c r="BF56" s="12">
        <f t="shared" si="300"/>
        <v>4121818.0201960267</v>
      </c>
      <c r="BG56">
        <v>21</v>
      </c>
      <c r="BH56" s="6">
        <v>-8.8099999999999998E-2</v>
      </c>
      <c r="BI56" s="12">
        <f t="shared" si="27"/>
        <v>11484097.383662658</v>
      </c>
      <c r="BJ56" s="12">
        <f t="shared" si="301"/>
        <v>6010010.9641167903</v>
      </c>
      <c r="BK56">
        <v>20</v>
      </c>
      <c r="BL56" s="6">
        <v>-8.8099999999999998E-2</v>
      </c>
      <c r="BM56" s="12">
        <f t="shared" si="29"/>
        <v>9682532.1633336544</v>
      </c>
      <c r="BN56" s="12">
        <f t="shared" si="302"/>
        <v>5454493.1186779579</v>
      </c>
      <c r="BO56">
        <v>19</v>
      </c>
      <c r="BP56" s="6">
        <v>-8.8099999999999998E-2</v>
      </c>
      <c r="BQ56" s="12">
        <f t="shared" si="31"/>
        <v>7598105.7859365027</v>
      </c>
      <c r="BR56" s="12">
        <f t="shared" si="303"/>
        <v>4406901.3558431715</v>
      </c>
      <c r="BS56">
        <v>18</v>
      </c>
      <c r="BT56" s="6">
        <v>-8.8099999999999998E-2</v>
      </c>
      <c r="BU56" s="12">
        <f t="shared" si="33"/>
        <v>6376929.4251693385</v>
      </c>
      <c r="BV56" s="12">
        <f t="shared" si="304"/>
        <v>3783644.7922671409</v>
      </c>
      <c r="BW56">
        <v>17</v>
      </c>
      <c r="BX56" s="6">
        <v>-8.8099999999999998E-2</v>
      </c>
      <c r="BY56" s="12">
        <f t="shared" si="35"/>
        <v>4463066.2102779578</v>
      </c>
      <c r="BZ56" s="12">
        <f t="shared" si="305"/>
        <v>2707593.5009019612</v>
      </c>
      <c r="CA56">
        <v>16</v>
      </c>
      <c r="CB56" s="6">
        <v>-8.8099999999999998E-2</v>
      </c>
      <c r="CC56" s="12">
        <f t="shared" si="37"/>
        <v>5492324.2412666464</v>
      </c>
      <c r="CD56" s="12">
        <f t="shared" si="306"/>
        <v>3936165.7062410968</v>
      </c>
      <c r="CE56">
        <v>15</v>
      </c>
      <c r="CF56" s="6">
        <v>-8.8099999999999998E-2</v>
      </c>
      <c r="CG56" s="12">
        <f t="shared" si="39"/>
        <v>5448024.9736035541</v>
      </c>
      <c r="CH56" s="12">
        <f t="shared" si="307"/>
        <v>4303939.7291468075</v>
      </c>
      <c r="CI56">
        <v>14</v>
      </c>
      <c r="CJ56" s="6">
        <v>-8.8099999999999998E-2</v>
      </c>
      <c r="CK56" s="12">
        <f t="shared" si="284"/>
        <v>5276880.0012198584</v>
      </c>
      <c r="CL56" s="12">
        <f t="shared" si="308"/>
        <v>4221504.0009758873</v>
      </c>
      <c r="CM56" s="5">
        <v>13</v>
      </c>
      <c r="CN56" s="6">
        <v>-8.8099999999999998E-2</v>
      </c>
      <c r="CO56" s="7">
        <f t="shared" si="309"/>
        <v>5143701.1938468972</v>
      </c>
      <c r="CP56" s="12">
        <f t="shared" si="42"/>
        <v>4473542.604091268</v>
      </c>
      <c r="CQ56" s="12">
        <f t="shared" si="310"/>
        <v>3504275.0398714934</v>
      </c>
      <c r="CR56" s="9"/>
      <c r="CS56" s="5">
        <v>12</v>
      </c>
      <c r="CT56" s="6">
        <v>-8.8099999999999998E-2</v>
      </c>
      <c r="CU56" s="7">
        <f t="shared" si="311"/>
        <v>3932192.6411183365</v>
      </c>
      <c r="CV56" s="12">
        <f t="shared" si="45"/>
        <v>3413424.6947650257</v>
      </c>
      <c r="CW56" s="12">
        <f t="shared" si="312"/>
        <v>2890032.9082343881</v>
      </c>
      <c r="CY56" s="5">
        <v>11</v>
      </c>
      <c r="CZ56" s="6">
        <v>-8.8099999999999998E-2</v>
      </c>
      <c r="DA56" s="7">
        <f t="shared" si="313"/>
        <v>3179327.8146170238</v>
      </c>
      <c r="DB56" s="12">
        <f t="shared" si="48"/>
        <v>2761156.8045406477</v>
      </c>
      <c r="DC56" s="12">
        <f t="shared" si="314"/>
        <v>2439021.8440109054</v>
      </c>
      <c r="DE56" s="5">
        <f t="shared" si="315"/>
        <v>10</v>
      </c>
      <c r="DF56" s="6">
        <v>-8.8099999999999998E-2</v>
      </c>
      <c r="DG56" s="7">
        <f t="shared" si="316"/>
        <v>2690924.9383131824</v>
      </c>
      <c r="DH56" s="12">
        <f t="shared" si="52"/>
        <v>2345632.2914471878</v>
      </c>
      <c r="DI56" s="12">
        <f t="shared" si="317"/>
        <v>2079793.9650831732</v>
      </c>
      <c r="DK56" s="5">
        <f t="shared" si="318"/>
        <v>9</v>
      </c>
      <c r="DL56" s="6">
        <v>-8.8099999999999998E-2</v>
      </c>
      <c r="DM56" s="7">
        <f t="shared" si="319"/>
        <v>2723883.9339135364</v>
      </c>
      <c r="DN56" s="12">
        <f t="shared" si="56"/>
        <v>2458327.5388959614</v>
      </c>
      <c r="DO56" s="12">
        <f t="shared" si="320"/>
        <v>2204300.3598767119</v>
      </c>
      <c r="DQ56" s="5">
        <f t="shared" si="321"/>
        <v>8</v>
      </c>
      <c r="DR56" s="6">
        <v>-8.8099999999999998E-2</v>
      </c>
      <c r="DS56" s="7">
        <f t="shared" si="322"/>
        <v>1785450.9267917778</v>
      </c>
      <c r="DT56" s="12">
        <f t="shared" si="60"/>
        <v>1570715.3165619117</v>
      </c>
      <c r="DU56" s="12">
        <f t="shared" si="323"/>
        <v>1397936.6317401014</v>
      </c>
      <c r="DW56" s="5">
        <f t="shared" si="324"/>
        <v>7</v>
      </c>
      <c r="DX56" s="6">
        <v>-8.8099999999999998E-2</v>
      </c>
      <c r="DY56" s="7">
        <f t="shared" si="325"/>
        <v>1346493.9116076755</v>
      </c>
      <c r="DZ56" s="12">
        <f t="shared" si="64"/>
        <v>1176058.1317431198</v>
      </c>
      <c r="EA56" s="12">
        <f t="shared" si="326"/>
        <v>1050611.9310238536</v>
      </c>
      <c r="EC56" s="5">
        <f t="shared" si="327"/>
        <v>6</v>
      </c>
      <c r="ED56" s="6">
        <v>-8.8099999999999998E-2</v>
      </c>
      <c r="EE56" s="7">
        <f t="shared" si="328"/>
        <v>1253251.9653831681</v>
      </c>
      <c r="EF56" s="12">
        <f t="shared" si="68"/>
        <v>1128897.8574928967</v>
      </c>
      <c r="EG56" s="12">
        <f t="shared" si="329"/>
        <v>1038586.0288934651</v>
      </c>
      <c r="EI56" s="5">
        <f t="shared" si="330"/>
        <v>5</v>
      </c>
      <c r="EJ56" s="6">
        <v>-8.8099999999999998E-2</v>
      </c>
      <c r="EK56" s="7">
        <f t="shared" si="331"/>
        <v>1253251.9653831681</v>
      </c>
      <c r="EL56" s="12">
        <f t="shared" si="72"/>
        <v>1317513.5034895183</v>
      </c>
      <c r="EM56" s="12">
        <f t="shared" si="332"/>
        <v>1256029.5399933408</v>
      </c>
      <c r="EO56" s="5">
        <f t="shared" si="333"/>
        <v>4</v>
      </c>
      <c r="EP56" s="6">
        <v>-8.8099999999999998E-2</v>
      </c>
      <c r="EQ56" s="7">
        <f t="shared" si="334"/>
        <v>1399655.9809952737</v>
      </c>
      <c r="ER56" s="12">
        <f t="shared" si="76"/>
        <v>926609.17909567268</v>
      </c>
      <c r="ES56" s="12">
        <f t="shared" si="335"/>
        <v>895722.2064591503</v>
      </c>
      <c r="EU56" s="5">
        <f t="shared" si="336"/>
        <v>3</v>
      </c>
      <c r="EV56" s="6">
        <v>-8.8099999999999998E-2</v>
      </c>
      <c r="EW56" s="7">
        <f t="shared" si="337"/>
        <v>869067.43690800003</v>
      </c>
      <c r="EX56" s="12">
        <f t="shared" si="80"/>
        <v>834899.43074526964</v>
      </c>
      <c r="EY56" s="12">
        <f t="shared" si="338"/>
        <v>815418.44402787997</v>
      </c>
      <c r="FA56" s="5">
        <f t="shared" si="339"/>
        <v>2</v>
      </c>
      <c r="FB56" s="6">
        <v>-8.8099999999999998E-2</v>
      </c>
      <c r="FC56" s="7">
        <f t="shared" si="340"/>
        <v>866122.62</v>
      </c>
      <c r="FD56" s="12">
        <f>(FD57)*(1+FB56)-(((VLOOKUP((FA$91+FA57),$A$138:$E$227,5,FALSE))/(VLOOKUP(FA$91,$A$138:$E$227,5,FALSE)))*(IF(FA56&lt;=$D$125,$B$125,$C$125)))</f>
        <v>845017.89449664438</v>
      </c>
      <c r="FE56" s="12">
        <f t="shared" si="341"/>
        <v>839384.44186666678</v>
      </c>
      <c r="FG56" s="5">
        <f t="shared" si="342"/>
        <v>1</v>
      </c>
      <c r="FH56" s="6">
        <v>-8.8099999999999998E-2</v>
      </c>
      <c r="FI56" s="7">
        <f>(FI57+$B$124)*(1+FH56)</f>
        <v>683925</v>
      </c>
      <c r="FJ56" s="12">
        <f>($B$124)*(1+FH56)-$B$125</f>
        <v>672925</v>
      </c>
      <c r="FK56" s="12">
        <f>FJ56</f>
        <v>672925</v>
      </c>
      <c r="FM56" s="5"/>
      <c r="FN56" s="6"/>
      <c r="FO56" s="7"/>
      <c r="FS56" s="5"/>
      <c r="FT56" s="6"/>
      <c r="FU56" s="7"/>
      <c r="FY56" s="5"/>
      <c r="FZ56" s="6"/>
      <c r="GA56" s="7"/>
      <c r="GE56" s="5"/>
      <c r="GF56" s="6"/>
      <c r="GG56" s="7"/>
      <c r="GK56" s="5"/>
      <c r="GL56" s="6"/>
      <c r="GM56" s="7"/>
      <c r="GQ56" s="5"/>
      <c r="GR56" s="6"/>
      <c r="GS56" s="7"/>
      <c r="GW56" s="5"/>
      <c r="GX56" s="6"/>
      <c r="GY56" s="7"/>
      <c r="HC56" s="5"/>
      <c r="HD56" s="6"/>
      <c r="HE56" s="7"/>
      <c r="HI56" s="5"/>
      <c r="HJ56" s="6"/>
      <c r="HK56" s="7"/>
      <c r="HO56" s="5"/>
      <c r="HP56" s="6"/>
      <c r="HQ56" s="7"/>
      <c r="HU56" s="5"/>
      <c r="HV56" s="6"/>
      <c r="HW56" s="7"/>
      <c r="IA56" s="5"/>
      <c r="IB56" s="6"/>
      <c r="IC56" s="7"/>
      <c r="IG56" s="5"/>
      <c r="IH56" s="6"/>
      <c r="II56" s="7"/>
      <c r="IM56" s="5"/>
      <c r="IN56" s="6"/>
      <c r="IO56" s="7"/>
      <c r="IS56" s="5"/>
      <c r="IT56" s="6"/>
      <c r="IU56" s="7"/>
      <c r="IY56" s="5"/>
      <c r="IZ56" s="6"/>
      <c r="JA56" s="7"/>
      <c r="JE56" s="5"/>
      <c r="JF56" s="6"/>
      <c r="JG56" s="7"/>
      <c r="JK56" s="5"/>
      <c r="JL56" s="6"/>
      <c r="JM56" s="7"/>
      <c r="JQ56" s="5"/>
      <c r="JR56" s="6"/>
      <c r="JS56" s="7"/>
      <c r="JW56" s="5"/>
      <c r="JX56" s="6"/>
      <c r="JY56" s="7"/>
      <c r="KC56" s="5"/>
      <c r="KD56" s="6"/>
      <c r="KE56" s="7"/>
      <c r="KI56" s="5"/>
      <c r="KJ56" s="6"/>
      <c r="KK56" s="7"/>
      <c r="KO56" s="5"/>
      <c r="KP56" s="6"/>
      <c r="KQ56" s="7"/>
      <c r="KU56" s="5"/>
      <c r="KV56" s="6"/>
      <c r="KW56" s="7"/>
      <c r="LA56" s="5"/>
      <c r="LB56" s="6"/>
      <c r="LC56" s="7"/>
      <c r="LG56" s="5"/>
      <c r="LH56" s="6"/>
      <c r="LI56" s="7"/>
      <c r="LM56" s="5"/>
      <c r="LN56" s="6"/>
      <c r="LO56" s="7"/>
      <c r="LS56" s="5"/>
      <c r="LT56" s="6"/>
      <c r="LU56" s="7"/>
      <c r="LY56" s="5"/>
      <c r="LZ56" s="6"/>
      <c r="MA56" s="7"/>
      <c r="ME56" s="5"/>
      <c r="MF56" s="6"/>
      <c r="MG56" s="7"/>
      <c r="MK56" s="5"/>
      <c r="ML56" s="6"/>
      <c r="MM56" s="7"/>
      <c r="MQ56" s="5"/>
      <c r="MR56" s="6"/>
      <c r="MS56" s="7"/>
      <c r="MW56" s="5"/>
      <c r="MX56" s="6"/>
      <c r="MY56" s="7"/>
      <c r="NC56" s="5"/>
      <c r="ND56" s="6"/>
      <c r="NE56" s="7"/>
      <c r="NI56" s="5"/>
      <c r="NJ56" s="6"/>
      <c r="NK56" s="7"/>
      <c r="NO56" s="5"/>
      <c r="NP56" s="6"/>
      <c r="NQ56" s="7"/>
      <c r="NU56" s="5"/>
      <c r="NV56" s="6"/>
      <c r="NW56" s="7"/>
      <c r="OA56" s="5"/>
      <c r="OB56" s="6"/>
      <c r="OC56" s="7"/>
      <c r="OG56" s="5"/>
      <c r="OH56" s="6"/>
      <c r="OI56" s="7"/>
      <c r="OM56" s="5"/>
      <c r="ON56" s="6"/>
      <c r="OO56" s="7"/>
      <c r="OS56" s="5"/>
      <c r="OT56" s="6"/>
      <c r="OU56" s="7"/>
      <c r="OY56" s="5"/>
      <c r="OZ56" s="6"/>
      <c r="PA56" s="7"/>
      <c r="PE56" s="5"/>
      <c r="PF56" s="6"/>
      <c r="PG56" s="7"/>
      <c r="PK56" s="5"/>
      <c r="PL56" s="6"/>
      <c r="PM56" s="7"/>
      <c r="PQ56" s="5"/>
      <c r="PR56" s="6"/>
      <c r="PS56" s="7"/>
      <c r="PW56" s="5"/>
      <c r="PX56" s="6"/>
      <c r="PY56" s="7"/>
      <c r="QC56" s="5"/>
      <c r="QD56" s="6"/>
      <c r="QE56" s="7"/>
      <c r="QI56" s="5"/>
      <c r="QJ56" s="6"/>
      <c r="QK56" s="7"/>
      <c r="QO56" s="5"/>
      <c r="QP56" s="6"/>
      <c r="QQ56" s="7"/>
    </row>
    <row r="57" spans="3:459">
      <c r="C57">
        <v>34</v>
      </c>
      <c r="D57" s="6">
        <v>0.26640000000000003</v>
      </c>
      <c r="E57" s="12">
        <f t="shared" si="286"/>
        <v>4686516.9425486252</v>
      </c>
      <c r="F57" s="12">
        <f t="shared" si="287"/>
        <v>2720696.0773856114</v>
      </c>
      <c r="G57">
        <v>33</v>
      </c>
      <c r="H57" s="6">
        <v>0.26640000000000003</v>
      </c>
      <c r="I57" s="12">
        <f t="shared" si="1"/>
        <v>690988.48358621146</v>
      </c>
      <c r="J57" s="12">
        <f t="shared" si="288"/>
        <v>396506.81440685288</v>
      </c>
      <c r="K57">
        <v>32</v>
      </c>
      <c r="L57" s="6">
        <v>0.26640000000000003</v>
      </c>
      <c r="M57" s="12">
        <f t="shared" si="3"/>
        <v>2211943.5452623349</v>
      </c>
      <c r="N57" s="12">
        <f t="shared" si="289"/>
        <v>1269269.6182545612</v>
      </c>
      <c r="O57">
        <v>31</v>
      </c>
      <c r="P57" s="6">
        <v>0.26640000000000003</v>
      </c>
      <c r="Q57" s="12">
        <f t="shared" si="5"/>
        <v>6075701.8525819508</v>
      </c>
      <c r="R57" s="12">
        <f t="shared" si="290"/>
        <v>3241733.538793725</v>
      </c>
      <c r="S57">
        <v>30</v>
      </c>
      <c r="T57" s="6">
        <v>0.26640000000000003</v>
      </c>
      <c r="U57" s="12">
        <f t="shared" si="7"/>
        <v>17923728.337510042</v>
      </c>
      <c r="V57" s="12">
        <f t="shared" si="291"/>
        <v>8600983.7324293163</v>
      </c>
      <c r="W57">
        <v>29</v>
      </c>
      <c r="X57" s="6">
        <v>0.26640000000000003</v>
      </c>
      <c r="Y57" s="12">
        <f t="shared" si="9"/>
        <v>20260892.330609128</v>
      </c>
      <c r="Z57" s="12">
        <f t="shared" si="292"/>
        <v>8770654.7337200586</v>
      </c>
      <c r="AA57">
        <v>28</v>
      </c>
      <c r="AB57" s="6">
        <v>0.26640000000000003</v>
      </c>
      <c r="AC57" s="12">
        <f t="shared" si="11"/>
        <v>11135144.057322828</v>
      </c>
      <c r="AD57" s="12">
        <f t="shared" si="293"/>
        <v>4932345.6898208493</v>
      </c>
      <c r="AE57">
        <v>27</v>
      </c>
      <c r="AF57" s="6">
        <v>0.26640000000000003</v>
      </c>
      <c r="AG57" s="12">
        <f t="shared" si="13"/>
        <v>12268362.109790988</v>
      </c>
      <c r="AH57" s="12">
        <f t="shared" si="294"/>
        <v>5598984.0501059536</v>
      </c>
      <c r="AI57">
        <v>26</v>
      </c>
      <c r="AJ57" s="6">
        <v>0.26640000000000003</v>
      </c>
      <c r="AK57" s="12">
        <f t="shared" si="15"/>
        <v>6411828.8397824448</v>
      </c>
      <c r="AL57" s="12">
        <f t="shared" si="295"/>
        <v>2969236.1741274409</v>
      </c>
      <c r="AM57">
        <v>25</v>
      </c>
      <c r="AN57" s="6">
        <v>0.26640000000000003</v>
      </c>
      <c r="AO57" s="12">
        <f t="shared" si="17"/>
        <v>3711068.0512420591</v>
      </c>
      <c r="AP57" s="12">
        <f t="shared" si="296"/>
        <v>1755908.0376682226</v>
      </c>
      <c r="AQ57">
        <v>24</v>
      </c>
      <c r="AR57" s="6">
        <v>0.26640000000000003</v>
      </c>
      <c r="AS57" s="12">
        <f t="shared" si="19"/>
        <v>10172478.432634914</v>
      </c>
      <c r="AT57" s="12">
        <f t="shared" si="297"/>
        <v>4847288.3806515364</v>
      </c>
      <c r="AU57">
        <v>23</v>
      </c>
      <c r="AV57" s="6">
        <v>0.26640000000000003</v>
      </c>
      <c r="AW57" s="12">
        <f t="shared" si="21"/>
        <v>6968773.7206800124</v>
      </c>
      <c r="AX57" s="12">
        <f t="shared" si="298"/>
        <v>3273920.539916784</v>
      </c>
      <c r="AY57">
        <v>22</v>
      </c>
      <c r="AZ57" s="6">
        <v>0.26640000000000003</v>
      </c>
      <c r="BA57" s="12">
        <f t="shared" si="23"/>
        <v>7595235.5355269993</v>
      </c>
      <c r="BB57" s="12">
        <f t="shared" si="299"/>
        <v>3542744.0920746741</v>
      </c>
      <c r="BC57">
        <v>21</v>
      </c>
      <c r="BD57" s="6">
        <v>0.26640000000000003</v>
      </c>
      <c r="BE57" s="12">
        <f t="shared" si="25"/>
        <v>9687087.7970382776</v>
      </c>
      <c r="BF57" s="12">
        <f t="shared" si="300"/>
        <v>4583487.8502765</v>
      </c>
      <c r="BG57">
        <v>20</v>
      </c>
      <c r="BH57" s="6">
        <v>0.26640000000000003</v>
      </c>
      <c r="BI57" s="12">
        <f t="shared" si="27"/>
        <v>12656455.997836372</v>
      </c>
      <c r="BJ57" s="12">
        <f t="shared" si="301"/>
        <v>6667998.6297325846</v>
      </c>
      <c r="BK57">
        <v>19</v>
      </c>
      <c r="BL57" s="6">
        <v>0.26640000000000003</v>
      </c>
      <c r="BM57" s="12">
        <f t="shared" si="29"/>
        <v>10676375.26176497</v>
      </c>
      <c r="BN57" s="12">
        <f t="shared" si="302"/>
        <v>6054722.8833499318</v>
      </c>
      <c r="BO57">
        <v>18</v>
      </c>
      <c r="BP57" s="6">
        <v>0.26640000000000003</v>
      </c>
      <c r="BQ57" s="12">
        <f t="shared" si="31"/>
        <v>8388891.2423155364</v>
      </c>
      <c r="BR57" s="12">
        <f t="shared" si="303"/>
        <v>4898211.6649761852</v>
      </c>
      <c r="BS57">
        <v>17</v>
      </c>
      <c r="BT57" s="6">
        <v>0.26640000000000003</v>
      </c>
      <c r="BU57" s="12">
        <f t="shared" si="33"/>
        <v>7048460.6019543232</v>
      </c>
      <c r="BV57" s="12">
        <f t="shared" si="304"/>
        <v>4210154.3192881532</v>
      </c>
      <c r="BW57">
        <v>16</v>
      </c>
      <c r="BX57" s="6">
        <v>0.26640000000000003</v>
      </c>
      <c r="BY57" s="12">
        <f t="shared" si="35"/>
        <v>4948477.6397943934</v>
      </c>
      <c r="BZ57" s="12">
        <f t="shared" si="305"/>
        <v>3022224.5988006028</v>
      </c>
      <c r="CA57">
        <v>15</v>
      </c>
      <c r="CB57" s="6">
        <v>0.26640000000000003</v>
      </c>
      <c r="CC57" s="12">
        <f t="shared" si="37"/>
        <v>6068850.4291950054</v>
      </c>
      <c r="CD57" s="12">
        <f t="shared" si="306"/>
        <v>4378533.0277749198</v>
      </c>
      <c r="CE57">
        <v>14</v>
      </c>
      <c r="CF57" s="6">
        <v>0.26640000000000003</v>
      </c>
      <c r="CG57" s="12">
        <f t="shared" si="39"/>
        <v>6016010.1514945254</v>
      </c>
      <c r="CH57" s="12">
        <f t="shared" si="307"/>
        <v>4784544.9862557128</v>
      </c>
      <c r="CI57">
        <v>13</v>
      </c>
      <c r="CJ57" s="6">
        <v>0.26640000000000003</v>
      </c>
      <c r="CK57" s="12">
        <f t="shared" si="284"/>
        <v>5827810.0682310099</v>
      </c>
      <c r="CL57" s="12">
        <f t="shared" si="308"/>
        <v>4693538.3099847054</v>
      </c>
      <c r="CM57" s="5">
        <v>12</v>
      </c>
      <c r="CN57" s="6">
        <v>0.26640000000000003</v>
      </c>
      <c r="CO57" s="7">
        <f t="shared" si="309"/>
        <v>5640641.7302850056</v>
      </c>
      <c r="CP57" s="12">
        <f t="shared" si="42"/>
        <v>4947736.0197737617</v>
      </c>
      <c r="CQ57" s="12">
        <f t="shared" si="310"/>
        <v>3901738.1363987718</v>
      </c>
      <c r="CR57" s="9"/>
      <c r="CS57" s="5">
        <v>11</v>
      </c>
      <c r="CT57" s="6">
        <v>0.26640000000000003</v>
      </c>
      <c r="CU57" s="7">
        <f t="shared" si="311"/>
        <v>4312087.5546861896</v>
      </c>
      <c r="CV57" s="12">
        <f t="shared" si="45"/>
        <v>3782056.986107213</v>
      </c>
      <c r="CW57" s="12">
        <f t="shared" si="312"/>
        <v>3223632.4646685636</v>
      </c>
      <c r="CY57" s="5">
        <v>10</v>
      </c>
      <c r="CZ57" s="6">
        <v>0.26640000000000003</v>
      </c>
      <c r="DA57" s="7">
        <f t="shared" si="313"/>
        <v>3486487.350166711</v>
      </c>
      <c r="DB57" s="12">
        <f t="shared" si="48"/>
        <v>3065159.6322969524</v>
      </c>
      <c r="DC57" s="12">
        <f t="shared" si="314"/>
        <v>2725729.2032170887</v>
      </c>
      <c r="DE57" s="5">
        <f t="shared" si="315"/>
        <v>9</v>
      </c>
      <c r="DF57" s="6">
        <v>0.26640000000000003</v>
      </c>
      <c r="DG57" s="7">
        <f t="shared" si="316"/>
        <v>2950899.1537593841</v>
      </c>
      <c r="DH57" s="12">
        <f t="shared" si="52"/>
        <v>2609350.6721278131</v>
      </c>
      <c r="DI57" s="12">
        <f t="shared" si="317"/>
        <v>2329151.9422348938</v>
      </c>
      <c r="DK57" s="5">
        <f t="shared" si="318"/>
        <v>8</v>
      </c>
      <c r="DL57" s="6">
        <v>0.26640000000000003</v>
      </c>
      <c r="DM57" s="7">
        <f t="shared" si="319"/>
        <v>2987042.3663927363</v>
      </c>
      <c r="DN57" s="12">
        <f t="shared" si="56"/>
        <v>2732519.7806410715</v>
      </c>
      <c r="DO57" s="12">
        <f t="shared" si="320"/>
        <v>2466603.426149155</v>
      </c>
      <c r="DQ57" s="5">
        <f t="shared" si="321"/>
        <v>7</v>
      </c>
      <c r="DR57" s="6">
        <v>0.26640000000000003</v>
      </c>
      <c r="DS57" s="7">
        <f t="shared" si="322"/>
        <v>1957945.9664346725</v>
      </c>
      <c r="DT57" s="12">
        <f t="shared" si="60"/>
        <v>1759428.8647115375</v>
      </c>
      <c r="DU57" s="12">
        <f t="shared" si="323"/>
        <v>1576401.0297918809</v>
      </c>
      <c r="DW57" s="5">
        <f t="shared" si="324"/>
        <v>6</v>
      </c>
      <c r="DX57" s="6">
        <v>0.26640000000000003</v>
      </c>
      <c r="DY57" s="7">
        <f t="shared" si="325"/>
        <v>1476580.6685027694</v>
      </c>
      <c r="DZ57" s="12">
        <f t="shared" si="64"/>
        <v>1326505.3419183667</v>
      </c>
      <c r="EA57" s="12">
        <f t="shared" si="326"/>
        <v>1192964.5356849742</v>
      </c>
      <c r="EC57" s="5">
        <f t="shared" si="327"/>
        <v>5</v>
      </c>
      <c r="ED57" s="6">
        <v>0.26640000000000003</v>
      </c>
      <c r="EE57" s="7">
        <f t="shared" si="328"/>
        <v>1374330.4807360105</v>
      </c>
      <c r="EF57" s="12">
        <f t="shared" si="68"/>
        <v>1273721.4093048256</v>
      </c>
      <c r="EG57" s="12">
        <f t="shared" si="329"/>
        <v>1179688.2851279592</v>
      </c>
      <c r="EI57" s="5">
        <f t="shared" si="330"/>
        <v>4</v>
      </c>
      <c r="EJ57" s="6">
        <v>0.26640000000000003</v>
      </c>
      <c r="EK57" s="7">
        <f t="shared" si="331"/>
        <v>1374330.4807360105</v>
      </c>
      <c r="EL57" s="12">
        <f t="shared" si="72"/>
        <v>1479309.1731089482</v>
      </c>
      <c r="EM57" s="12">
        <f t="shared" si="332"/>
        <v>1419739.6762052323</v>
      </c>
      <c r="EO57" s="5">
        <f t="shared" si="333"/>
        <v>3</v>
      </c>
      <c r="EP57" s="6">
        <v>0.26640000000000003</v>
      </c>
      <c r="EQ57" s="7">
        <f t="shared" si="334"/>
        <v>1534878.8035917026</v>
      </c>
      <c r="ER57" s="12">
        <f t="shared" si="76"/>
        <v>1028608.9367699311</v>
      </c>
      <c r="ES57" s="12">
        <f t="shared" si="335"/>
        <v>1000995.2740378523</v>
      </c>
      <c r="EU57" s="5">
        <f t="shared" si="336"/>
        <v>2</v>
      </c>
      <c r="EV57" s="6">
        <v>0.26640000000000003</v>
      </c>
      <c r="EW57" s="7">
        <f t="shared" si="337"/>
        <v>953029.32</v>
      </c>
      <c r="EX57" s="12">
        <f>(EX58)*(1+EV57)-(((VLOOKUP((EU$91+EU58),$A$138:$E$227,5,FALSE))/(VLOOKUP(EU$91,$A$138:$E$227,5,FALSE)))*(IF(EU57&lt;=$D$125,$B$125,$C$125)))</f>
        <v>927911.20668941969</v>
      </c>
      <c r="EY57" s="12">
        <f t="shared" si="338"/>
        <v>912342.22671140928</v>
      </c>
      <c r="FA57" s="5">
        <f t="shared" si="339"/>
        <v>1</v>
      </c>
      <c r="FB57" s="6">
        <v>0.26640000000000003</v>
      </c>
      <c r="FC57" s="7">
        <f>(FC58+$B$124)*(1+FB57)</f>
        <v>949800</v>
      </c>
      <c r="FD57" s="12">
        <f>($B$124)*(1+FB57)-$B$125</f>
        <v>938800</v>
      </c>
      <c r="FE57" s="12">
        <f>FD57</f>
        <v>938800</v>
      </c>
      <c r="FG57" s="5"/>
      <c r="FH57" s="6"/>
      <c r="FI57" s="7"/>
      <c r="FM57" s="5"/>
      <c r="FN57" s="6"/>
      <c r="FO57" s="7"/>
      <c r="FS57" s="5"/>
      <c r="FT57" s="6"/>
      <c r="FU57" s="7"/>
      <c r="FY57" s="5"/>
      <c r="FZ57" s="6"/>
      <c r="GA57" s="7"/>
      <c r="GE57" s="5"/>
      <c r="GF57" s="6"/>
      <c r="GG57" s="7"/>
      <c r="GK57" s="5"/>
      <c r="GL57" s="6"/>
      <c r="GM57" s="7"/>
      <c r="GQ57" s="5"/>
      <c r="GR57" s="6"/>
      <c r="GS57" s="7"/>
      <c r="GW57" s="5"/>
      <c r="GX57" s="6"/>
      <c r="GY57" s="7"/>
      <c r="HC57" s="5"/>
      <c r="HD57" s="6"/>
      <c r="HE57" s="7"/>
      <c r="HI57" s="5"/>
      <c r="HJ57" s="6"/>
      <c r="HK57" s="7"/>
      <c r="HO57" s="5"/>
      <c r="HP57" s="6"/>
      <c r="HQ57" s="7"/>
      <c r="HU57" s="5"/>
      <c r="HV57" s="6"/>
      <c r="HW57" s="7"/>
      <c r="IA57" s="5"/>
      <c r="IB57" s="6"/>
      <c r="IC57" s="7"/>
      <c r="IG57" s="5"/>
      <c r="IH57" s="6"/>
      <c r="II57" s="7"/>
      <c r="IM57" s="5"/>
      <c r="IN57" s="6"/>
      <c r="IO57" s="7"/>
      <c r="IS57" s="5"/>
      <c r="IT57" s="6"/>
      <c r="IU57" s="7"/>
      <c r="IY57" s="5"/>
      <c r="IZ57" s="6"/>
      <c r="JA57" s="7"/>
      <c r="JE57" s="5"/>
      <c r="JF57" s="6"/>
      <c r="JG57" s="7"/>
      <c r="JK57" s="5"/>
      <c r="JL57" s="6"/>
      <c r="JM57" s="7"/>
      <c r="JQ57" s="5"/>
      <c r="JR57" s="6"/>
      <c r="JS57" s="7"/>
      <c r="JW57" s="5"/>
      <c r="JX57" s="6"/>
      <c r="JY57" s="7"/>
      <c r="KC57" s="5"/>
      <c r="KD57" s="6"/>
      <c r="KE57" s="7"/>
      <c r="KI57" s="5"/>
      <c r="KJ57" s="6"/>
      <c r="KK57" s="7"/>
      <c r="KO57" s="5"/>
      <c r="KP57" s="6"/>
      <c r="KQ57" s="7"/>
      <c r="KU57" s="5"/>
      <c r="KV57" s="6"/>
      <c r="KW57" s="7"/>
      <c r="LA57" s="5"/>
      <c r="LB57" s="6"/>
      <c r="LC57" s="7"/>
      <c r="LG57" s="5"/>
      <c r="LH57" s="6"/>
      <c r="LI57" s="7"/>
      <c r="LM57" s="5"/>
      <c r="LN57" s="6"/>
      <c r="LO57" s="7"/>
      <c r="LS57" s="5"/>
      <c r="LT57" s="6"/>
      <c r="LU57" s="7"/>
      <c r="LY57" s="5"/>
      <c r="LZ57" s="6"/>
      <c r="MA57" s="7"/>
      <c r="ME57" s="5"/>
      <c r="MF57" s="6"/>
      <c r="MG57" s="7"/>
      <c r="MK57" s="5"/>
      <c r="ML57" s="6"/>
      <c r="MM57" s="7"/>
      <c r="MQ57" s="5"/>
      <c r="MR57" s="6"/>
      <c r="MS57" s="7"/>
      <c r="MW57" s="5"/>
      <c r="MX57" s="6"/>
      <c r="MY57" s="7"/>
      <c r="NC57" s="5"/>
      <c r="ND57" s="6"/>
      <c r="NE57" s="7"/>
      <c r="NI57" s="5"/>
      <c r="NJ57" s="6"/>
      <c r="NK57" s="7"/>
      <c r="NO57" s="5"/>
      <c r="NP57" s="6"/>
      <c r="NQ57" s="7"/>
      <c r="NU57" s="5"/>
      <c r="NV57" s="6"/>
      <c r="NW57" s="7"/>
      <c r="OA57" s="5"/>
      <c r="OB57" s="6"/>
      <c r="OC57" s="7"/>
      <c r="OG57" s="5"/>
      <c r="OH57" s="6"/>
      <c r="OI57" s="7"/>
      <c r="OM57" s="5"/>
      <c r="ON57" s="6"/>
      <c r="OO57" s="7"/>
      <c r="OS57" s="5"/>
      <c r="OT57" s="6"/>
      <c r="OU57" s="7"/>
      <c r="OY57" s="5"/>
      <c r="OZ57" s="6"/>
      <c r="PA57" s="7"/>
      <c r="PE57" s="5"/>
      <c r="PF57" s="6"/>
      <c r="PG57" s="7"/>
      <c r="PK57" s="5"/>
      <c r="PL57" s="6"/>
      <c r="PM57" s="7"/>
      <c r="PQ57" s="5"/>
      <c r="PR57" s="6"/>
      <c r="PS57" s="7"/>
      <c r="PW57" s="5"/>
      <c r="PX57" s="6"/>
      <c r="PY57" s="7"/>
      <c r="QC57" s="5"/>
      <c r="QD57" s="6"/>
      <c r="QE57" s="7"/>
      <c r="QI57" s="5"/>
      <c r="QJ57" s="6"/>
      <c r="QK57" s="7"/>
      <c r="QO57" s="5"/>
      <c r="QP57" s="6"/>
      <c r="QQ57" s="7"/>
    </row>
    <row r="58" spans="3:459">
      <c r="C58">
        <v>33</v>
      </c>
      <c r="D58" s="6">
        <v>3.3999999999999998E-3</v>
      </c>
      <c r="E58" s="12">
        <f t="shared" si="286"/>
        <v>3741466.5533217462</v>
      </c>
      <c r="F58" s="12">
        <f t="shared" si="287"/>
        <v>2209125.3028145465</v>
      </c>
      <c r="G58">
        <v>32</v>
      </c>
      <c r="H58" s="6">
        <v>3.3999999999999998E-3</v>
      </c>
      <c r="I58" s="12">
        <f t="shared" si="1"/>
        <v>586915.02316850715</v>
      </c>
      <c r="J58" s="12">
        <f t="shared" si="288"/>
        <v>342534.02376045979</v>
      </c>
      <c r="K58">
        <v>31</v>
      </c>
      <c r="L58" s="6">
        <v>3.3999999999999998E-3</v>
      </c>
      <c r="M58" s="12">
        <f t="shared" si="3"/>
        <v>1787921.8627737847</v>
      </c>
      <c r="N58" s="12">
        <f t="shared" si="289"/>
        <v>1043462.9301512532</v>
      </c>
      <c r="O58">
        <v>30</v>
      </c>
      <c r="P58" s="6">
        <v>3.3999999999999998E-3</v>
      </c>
      <c r="Q58" s="12">
        <f t="shared" si="5"/>
        <v>4842015.37245443</v>
      </c>
      <c r="R58" s="12">
        <f t="shared" si="290"/>
        <v>2627578.3079189565</v>
      </c>
      <c r="S58">
        <v>29</v>
      </c>
      <c r="T58" s="6">
        <v>3.3999999999999998E-3</v>
      </c>
      <c r="U58" s="12">
        <f t="shared" si="7"/>
        <v>14202657.785871385</v>
      </c>
      <c r="V58" s="12">
        <f t="shared" si="291"/>
        <v>6931672.5712614609</v>
      </c>
      <c r="W58">
        <v>28</v>
      </c>
      <c r="X58" s="6">
        <v>3.3999999999999998E-3</v>
      </c>
      <c r="Y58" s="12">
        <f t="shared" si="9"/>
        <v>16053533.36717508</v>
      </c>
      <c r="Z58" s="12">
        <f t="shared" si="292"/>
        <v>7067937.8988586525</v>
      </c>
      <c r="AA58">
        <v>27</v>
      </c>
      <c r="AB58" s="6">
        <v>3.3999999999999998E-3</v>
      </c>
      <c r="AC58" s="12">
        <f t="shared" si="11"/>
        <v>8846234.4678222537</v>
      </c>
      <c r="AD58" s="12">
        <f t="shared" si="293"/>
        <v>3985334.299496715</v>
      </c>
      <c r="AE58">
        <v>26</v>
      </c>
      <c r="AF58" s="6">
        <v>3.3999999999999998E-3</v>
      </c>
      <c r="AG58" s="12">
        <f t="shared" si="13"/>
        <v>9739495.7390308231</v>
      </c>
      <c r="AH58" s="12">
        <f t="shared" si="294"/>
        <v>4520721.5717003131</v>
      </c>
      <c r="AI58">
        <v>25</v>
      </c>
      <c r="AJ58" s="6">
        <v>3.3999999999999998E-3</v>
      </c>
      <c r="AK58" s="12">
        <f t="shared" si="15"/>
        <v>5114190.9732139111</v>
      </c>
      <c r="AL58" s="12">
        <f t="shared" si="295"/>
        <v>2408731.5846536509</v>
      </c>
      <c r="AM58">
        <v>24</v>
      </c>
      <c r="AN58" s="6">
        <v>3.3999999999999998E-3</v>
      </c>
      <c r="AO58" s="12">
        <f t="shared" si="17"/>
        <v>2980474.0260274857</v>
      </c>
      <c r="AP58" s="12">
        <f t="shared" si="296"/>
        <v>1434289.5483613499</v>
      </c>
      <c r="AQ58">
        <v>23</v>
      </c>
      <c r="AR58" s="6">
        <v>3.3999999999999998E-3</v>
      </c>
      <c r="AS58" s="12">
        <f t="shared" si="19"/>
        <v>8082309.0485737426</v>
      </c>
      <c r="AT58" s="12">
        <f t="shared" si="297"/>
        <v>3917023.4979435881</v>
      </c>
      <c r="AU58">
        <v>22</v>
      </c>
      <c r="AV58" s="6">
        <v>3.3999999999999998E-3</v>
      </c>
      <c r="AW58" s="12">
        <f t="shared" si="21"/>
        <v>5553246.1019718535</v>
      </c>
      <c r="AX58" s="12">
        <f t="shared" si="298"/>
        <v>2653428.1715906467</v>
      </c>
      <c r="AY58">
        <v>21</v>
      </c>
      <c r="AZ58" s="6">
        <v>3.3999999999999998E-3</v>
      </c>
      <c r="BA58" s="12">
        <f t="shared" si="23"/>
        <v>6048288.1256234916</v>
      </c>
      <c r="BB58" s="12">
        <f t="shared" si="299"/>
        <v>2869324.4008930558</v>
      </c>
      <c r="BC58">
        <v>20</v>
      </c>
      <c r="BD58" s="6">
        <v>3.3999999999999998E-3</v>
      </c>
      <c r="BE58" s="12">
        <f t="shared" si="25"/>
        <v>7699377.8050832488</v>
      </c>
      <c r="BF58" s="12">
        <f t="shared" si="300"/>
        <v>3705161.3328216318</v>
      </c>
      <c r="BG58">
        <v>19</v>
      </c>
      <c r="BH58" s="6">
        <v>3.3999999999999998E-3</v>
      </c>
      <c r="BI58" s="12">
        <f t="shared" si="27"/>
        <v>10039007.164399564</v>
      </c>
      <c r="BJ58" s="12">
        <f t="shared" si="301"/>
        <v>5379263.2246100055</v>
      </c>
      <c r="BK58">
        <v>18</v>
      </c>
      <c r="BL58" s="6">
        <v>3.3999999999999998E-3</v>
      </c>
      <c r="BM58" s="12">
        <f t="shared" si="29"/>
        <v>8472263.637120178</v>
      </c>
      <c r="BN58" s="12">
        <f t="shared" si="302"/>
        <v>4886732.2685095901</v>
      </c>
      <c r="BO58">
        <v>17</v>
      </c>
      <c r="BP58" s="6">
        <v>3.3999999999999998E-3</v>
      </c>
      <c r="BQ58" s="12">
        <f t="shared" si="31"/>
        <v>6664774.5993843693</v>
      </c>
      <c r="BR58" s="12">
        <f t="shared" si="303"/>
        <v>3957920.7518528332</v>
      </c>
      <c r="BS58">
        <v>16</v>
      </c>
      <c r="BT58" s="6">
        <v>3.3999999999999998E-3</v>
      </c>
      <c r="BU58" s="12">
        <f t="shared" si="33"/>
        <v>5605405.3387993108</v>
      </c>
      <c r="BV58" s="12">
        <f t="shared" si="304"/>
        <v>3405331.5710111856</v>
      </c>
      <c r="BW58">
        <v>15</v>
      </c>
      <c r="BX58" s="6">
        <v>3.3999999999999998E-3</v>
      </c>
      <c r="BY58" s="12">
        <f t="shared" si="35"/>
        <v>3946303.3156311377</v>
      </c>
      <c r="BZ58" s="12">
        <f t="shared" si="305"/>
        <v>2451287.383770877</v>
      </c>
      <c r="CA58">
        <v>14</v>
      </c>
      <c r="CB58" s="6">
        <v>3.3999999999999998E-3</v>
      </c>
      <c r="CC58" s="12">
        <f t="shared" si="37"/>
        <v>4825040.9227288719</v>
      </c>
      <c r="CD58" s="12">
        <f t="shared" si="306"/>
        <v>3540559.0388624831</v>
      </c>
      <c r="CE58">
        <v>13</v>
      </c>
      <c r="CF58" s="6">
        <v>3.3999999999999998E-3</v>
      </c>
      <c r="CG58" s="12">
        <f t="shared" si="39"/>
        <v>4780268.2173735527</v>
      </c>
      <c r="CH58" s="12">
        <f t="shared" si="307"/>
        <v>3866633.3362373104</v>
      </c>
      <c r="CI58">
        <v>12</v>
      </c>
      <c r="CJ58" s="6">
        <v>3.3999999999999998E-3</v>
      </c>
      <c r="CK58" s="12">
        <f t="shared" si="284"/>
        <v>4631285.5876745181</v>
      </c>
      <c r="CL58" s="12">
        <f t="shared" si="308"/>
        <v>3793544.5086753732</v>
      </c>
      <c r="CM58" s="5">
        <v>11</v>
      </c>
      <c r="CN58" s="6">
        <v>3.3999999999999998E-3</v>
      </c>
      <c r="CO58" s="7">
        <f t="shared" si="309"/>
        <v>4454075.9083109647</v>
      </c>
      <c r="CP58" s="12">
        <f t="shared" si="42"/>
        <v>3936969.8144071791</v>
      </c>
      <c r="CQ58" s="12">
        <f t="shared" si="310"/>
        <v>3157637.9057531981</v>
      </c>
      <c r="CR58" s="9"/>
      <c r="CS58" s="5">
        <v>10</v>
      </c>
      <c r="CT58" s="6">
        <v>3.3999999999999998E-3</v>
      </c>
      <c r="CU58" s="7">
        <f t="shared" si="311"/>
        <v>3404996.4898027396</v>
      </c>
      <c r="CV58" s="12">
        <f t="shared" si="45"/>
        <v>3014256.0300860028</v>
      </c>
      <c r="CW58" s="12">
        <f t="shared" si="312"/>
        <v>2613041.063624043</v>
      </c>
      <c r="CY58" s="5">
        <v>9</v>
      </c>
      <c r="CZ58" s="6">
        <v>3.3999999999999998E-3</v>
      </c>
      <c r="DA58" s="7">
        <f t="shared" si="313"/>
        <v>2753069.6068909597</v>
      </c>
      <c r="DB58" s="12">
        <f t="shared" si="48"/>
        <v>2447011.5929829092</v>
      </c>
      <c r="DC58" s="12">
        <f t="shared" si="314"/>
        <v>2213167.4817080921</v>
      </c>
      <c r="DE58" s="5">
        <f t="shared" si="315"/>
        <v>8</v>
      </c>
      <c r="DF58" s="6">
        <v>3.3999999999999998E-3</v>
      </c>
      <c r="DG58" s="7">
        <f t="shared" si="316"/>
        <v>2330147.7840803727</v>
      </c>
      <c r="DH58" s="12">
        <f t="shared" si="52"/>
        <v>2086986.4929597317</v>
      </c>
      <c r="DI58" s="12">
        <f t="shared" si="317"/>
        <v>1894670.3314924529</v>
      </c>
      <c r="DK58" s="5">
        <f t="shared" si="318"/>
        <v>7</v>
      </c>
      <c r="DL58" s="6">
        <v>3.3999999999999998E-3</v>
      </c>
      <c r="DM58" s="7">
        <f t="shared" si="319"/>
        <v>2358687.9077643212</v>
      </c>
      <c r="DN58" s="12">
        <f t="shared" si="56"/>
        <v>2183949.7642013314</v>
      </c>
      <c r="DO58" s="12">
        <f t="shared" si="320"/>
        <v>2005059.6811268195</v>
      </c>
      <c r="DQ58" s="5">
        <f t="shared" si="321"/>
        <v>6</v>
      </c>
      <c r="DR58" s="6">
        <v>3.3999999999999998E-3</v>
      </c>
      <c r="DS58" s="7">
        <f t="shared" si="322"/>
        <v>1546072.3045125336</v>
      </c>
      <c r="DT58" s="12">
        <f t="shared" si="60"/>
        <v>1415754.904279022</v>
      </c>
      <c r="DU58" s="12">
        <f t="shared" si="323"/>
        <v>1290124.7762542623</v>
      </c>
      <c r="DW58" s="5">
        <f t="shared" si="324"/>
        <v>5</v>
      </c>
      <c r="DX58" s="6">
        <v>3.3999999999999998E-3</v>
      </c>
      <c r="DY58" s="7">
        <f t="shared" si="325"/>
        <v>1165967.0471436903</v>
      </c>
      <c r="DZ58" s="12">
        <f t="shared" si="64"/>
        <v>1073802.5512267773</v>
      </c>
      <c r="EA58" s="12">
        <f t="shared" si="326"/>
        <v>982181.17313575523</v>
      </c>
      <c r="EC58" s="5">
        <f t="shared" si="327"/>
        <v>4</v>
      </c>
      <c r="ED58" s="6">
        <v>3.3999999999999998E-3</v>
      </c>
      <c r="EE58" s="7">
        <f t="shared" si="328"/>
        <v>1085226.2166266665</v>
      </c>
      <c r="EF58" s="12">
        <f t="shared" si="68"/>
        <v>1031358.7441982405</v>
      </c>
      <c r="EG58" s="12">
        <f t="shared" si="329"/>
        <v>971518.81706045859</v>
      </c>
      <c r="EI58" s="5">
        <f t="shared" si="330"/>
        <v>3</v>
      </c>
      <c r="EJ58" s="6">
        <v>3.3999999999999998E-3</v>
      </c>
      <c r="EK58" s="7">
        <f t="shared" si="331"/>
        <v>1085226.2166266665</v>
      </c>
      <c r="EL58" s="12">
        <f t="shared" si="72"/>
        <v>1177172.0716760003</v>
      </c>
      <c r="EM58" s="12">
        <f t="shared" si="332"/>
        <v>1149048.5068236727</v>
      </c>
      <c r="EO58" s="5">
        <f t="shared" si="333"/>
        <v>2</v>
      </c>
      <c r="EP58" s="6">
        <v>3.3999999999999998E-3</v>
      </c>
      <c r="EQ58" s="7">
        <f t="shared" si="334"/>
        <v>1212001.5821160001</v>
      </c>
      <c r="ER58" s="12">
        <f>(ER59)*(1+EP58)-(((VLOOKUP((EO$91+EO59),$A$138:$E$227,5,FALSE))/(VLOOKUP(EO$91,$A$138:$E$227,5,FALSE)))*(IF(EO58&lt;=$D$125,$B$125,$C$125)))</f>
        <v>821156.33689655177</v>
      </c>
      <c r="ES58" s="12">
        <f t="shared" si="335"/>
        <v>812748.59283276449</v>
      </c>
      <c r="EU58" s="5">
        <f t="shared" si="336"/>
        <v>1</v>
      </c>
      <c r="EV58" s="6">
        <v>3.3999999999999998E-3</v>
      </c>
      <c r="EW58" s="7">
        <f>(EW59+$B$124)*(1+EV58)</f>
        <v>752550</v>
      </c>
      <c r="EX58" s="12">
        <f>($B$124)*(1+EV58)-$B$125</f>
        <v>741550</v>
      </c>
      <c r="EY58" s="12">
        <f>EX58</f>
        <v>741550</v>
      </c>
      <c r="FA58" s="5"/>
      <c r="FB58" s="6"/>
      <c r="FC58" s="7"/>
      <c r="FG58" s="5"/>
      <c r="FH58" s="6"/>
      <c r="FI58" s="7"/>
      <c r="FM58" s="5"/>
      <c r="FN58" s="6"/>
      <c r="FO58" s="7"/>
      <c r="FS58" s="5"/>
      <c r="FT58" s="6"/>
      <c r="FU58" s="7"/>
      <c r="FY58" s="5"/>
      <c r="FZ58" s="6"/>
      <c r="GA58" s="7"/>
      <c r="GE58" s="5"/>
      <c r="GF58" s="6"/>
      <c r="GG58" s="7"/>
      <c r="GK58" s="5"/>
      <c r="GL58" s="6"/>
      <c r="GM58" s="7"/>
      <c r="GQ58" s="5"/>
      <c r="GR58" s="6"/>
      <c r="GS58" s="7"/>
      <c r="GW58" s="5"/>
      <c r="GX58" s="6"/>
      <c r="GY58" s="7"/>
      <c r="HC58" s="5"/>
      <c r="HD58" s="6"/>
      <c r="HE58" s="7"/>
      <c r="HI58" s="5"/>
      <c r="HJ58" s="6"/>
      <c r="HK58" s="7"/>
      <c r="HO58" s="5"/>
      <c r="HP58" s="6"/>
      <c r="HQ58" s="7"/>
      <c r="HU58" s="5"/>
      <c r="HV58" s="6"/>
      <c r="HW58" s="7"/>
      <c r="IA58" s="5"/>
      <c r="IB58" s="6"/>
      <c r="IC58" s="7"/>
      <c r="IG58" s="5"/>
      <c r="IH58" s="6"/>
      <c r="II58" s="7"/>
      <c r="IM58" s="5"/>
      <c r="IN58" s="6"/>
      <c r="IO58" s="7"/>
      <c r="IS58" s="5"/>
      <c r="IT58" s="6"/>
      <c r="IU58" s="7"/>
      <c r="IY58" s="5"/>
      <c r="IZ58" s="6"/>
      <c r="JA58" s="7"/>
      <c r="JE58" s="5"/>
      <c r="JF58" s="6"/>
      <c r="JG58" s="7"/>
      <c r="JK58" s="5"/>
      <c r="JL58" s="6"/>
      <c r="JM58" s="7"/>
      <c r="JQ58" s="5"/>
      <c r="JR58" s="6"/>
      <c r="JS58" s="7"/>
      <c r="JW58" s="5"/>
      <c r="JX58" s="6"/>
      <c r="JY58" s="7"/>
      <c r="KC58" s="5"/>
      <c r="KD58" s="6"/>
      <c r="KE58" s="7"/>
      <c r="KI58" s="5"/>
      <c r="KJ58" s="6"/>
      <c r="KK58" s="7"/>
      <c r="KO58" s="5"/>
      <c r="KP58" s="6"/>
      <c r="KQ58" s="7"/>
      <c r="KU58" s="5"/>
      <c r="KV58" s="6"/>
      <c r="KW58" s="7"/>
      <c r="LA58" s="5"/>
      <c r="LB58" s="6"/>
      <c r="LC58" s="7"/>
      <c r="LG58" s="5"/>
      <c r="LH58" s="6"/>
      <c r="LI58" s="7"/>
      <c r="LM58" s="5"/>
      <c r="LN58" s="6"/>
      <c r="LO58" s="7"/>
      <c r="LS58" s="5"/>
      <c r="LT58" s="6"/>
      <c r="LU58" s="7"/>
      <c r="LY58" s="5"/>
      <c r="LZ58" s="6"/>
      <c r="MA58" s="7"/>
      <c r="ME58" s="5"/>
      <c r="MF58" s="6"/>
      <c r="MG58" s="7"/>
      <c r="MK58" s="5"/>
      <c r="ML58" s="6"/>
      <c r="MM58" s="7"/>
      <c r="MQ58" s="5"/>
      <c r="MR58" s="6"/>
      <c r="MS58" s="7"/>
      <c r="MW58" s="5"/>
      <c r="MX58" s="6"/>
      <c r="MY58" s="7"/>
      <c r="NC58" s="5"/>
      <c r="ND58" s="6"/>
      <c r="NE58" s="7"/>
      <c r="NI58" s="5"/>
      <c r="NJ58" s="6"/>
      <c r="NK58" s="7"/>
      <c r="NO58" s="5"/>
      <c r="NP58" s="6"/>
      <c r="NQ58" s="7"/>
      <c r="NU58" s="5"/>
      <c r="NV58" s="6"/>
      <c r="NW58" s="7"/>
      <c r="OA58" s="5"/>
      <c r="OB58" s="6"/>
      <c r="OC58" s="7"/>
      <c r="OG58" s="5"/>
      <c r="OH58" s="6"/>
      <c r="OI58" s="7"/>
      <c r="OM58" s="5"/>
      <c r="ON58" s="6"/>
      <c r="OO58" s="7"/>
      <c r="OS58" s="5"/>
      <c r="OT58" s="6"/>
      <c r="OU58" s="7"/>
      <c r="OY58" s="5"/>
      <c r="OZ58" s="6"/>
      <c r="PA58" s="7"/>
      <c r="PE58" s="5"/>
      <c r="PF58" s="6"/>
      <c r="PG58" s="7"/>
      <c r="PK58" s="5"/>
      <c r="PL58" s="6"/>
      <c r="PM58" s="7"/>
      <c r="PQ58" s="5"/>
      <c r="PR58" s="6"/>
      <c r="PS58" s="7"/>
      <c r="PW58" s="5"/>
      <c r="PX58" s="6"/>
      <c r="PY58" s="7"/>
      <c r="QC58" s="5"/>
      <c r="QD58" s="6"/>
      <c r="QE58" s="7"/>
      <c r="QI58" s="5"/>
      <c r="QJ58" s="6"/>
      <c r="QK58" s="7"/>
      <c r="QO58" s="5"/>
      <c r="QP58" s="6"/>
      <c r="QQ58" s="7"/>
    </row>
    <row r="59" spans="3:459">
      <c r="C59">
        <v>32</v>
      </c>
      <c r="D59" s="6">
        <v>0.1206</v>
      </c>
      <c r="E59" s="12">
        <f t="shared" si="286"/>
        <v>3779425.7543119984</v>
      </c>
      <c r="F59" s="12">
        <f t="shared" si="287"/>
        <v>2254622.949986123</v>
      </c>
      <c r="G59">
        <v>31</v>
      </c>
      <c r="H59" s="6">
        <v>0.1206</v>
      </c>
      <c r="I59" s="12">
        <f t="shared" si="1"/>
        <v>636155.60289060883</v>
      </c>
      <c r="J59" s="12">
        <f t="shared" si="288"/>
        <v>375112.44170446252</v>
      </c>
      <c r="K59">
        <v>30</v>
      </c>
      <c r="L59" s="6">
        <v>0.1206</v>
      </c>
      <c r="M59" s="12">
        <f t="shared" si="3"/>
        <v>1833092.8558358725</v>
      </c>
      <c r="N59" s="12">
        <f t="shared" si="289"/>
        <v>1080892.683958394</v>
      </c>
      <c r="O59">
        <v>29</v>
      </c>
      <c r="P59" s="6">
        <v>0.1206</v>
      </c>
      <c r="Q59" s="12">
        <f t="shared" si="5"/>
        <v>4880703.9977300726</v>
      </c>
      <c r="R59" s="12">
        <f t="shared" si="290"/>
        <v>2675972.1918589016</v>
      </c>
      <c r="S59">
        <v>28</v>
      </c>
      <c r="T59" s="6">
        <v>0.1206</v>
      </c>
      <c r="U59" s="12">
        <f t="shared" si="7"/>
        <v>14215792.622423675</v>
      </c>
      <c r="V59" s="12">
        <f t="shared" si="291"/>
        <v>7009856.3620916745</v>
      </c>
      <c r="W59">
        <v>27</v>
      </c>
      <c r="X59" s="6">
        <v>0.1206</v>
      </c>
      <c r="Y59" s="12">
        <f t="shared" si="9"/>
        <v>16067044.949231412</v>
      </c>
      <c r="Z59" s="12">
        <f t="shared" si="292"/>
        <v>7147064.8222443182</v>
      </c>
      <c r="AA59">
        <v>26</v>
      </c>
      <c r="AB59" s="6">
        <v>0.1206</v>
      </c>
      <c r="AC59" s="12">
        <f t="shared" si="11"/>
        <v>8882624.4537703414</v>
      </c>
      <c r="AD59" s="12">
        <f t="shared" si="293"/>
        <v>4043125.6134402929</v>
      </c>
      <c r="AE59">
        <v>25</v>
      </c>
      <c r="AF59" s="6">
        <v>0.1206</v>
      </c>
      <c r="AG59" s="12">
        <f t="shared" si="13"/>
        <v>9770907.0081443079</v>
      </c>
      <c r="AH59" s="12">
        <f t="shared" si="294"/>
        <v>4582218.4589918135</v>
      </c>
      <c r="AI59">
        <v>24</v>
      </c>
      <c r="AJ59" s="6">
        <v>0.1206</v>
      </c>
      <c r="AK59" s="12">
        <f t="shared" si="15"/>
        <v>5160341.4644088335</v>
      </c>
      <c r="AL59" s="12">
        <f t="shared" si="295"/>
        <v>2455610.7658221344</v>
      </c>
      <c r="AM59">
        <v>23</v>
      </c>
      <c r="AN59" s="6">
        <v>0.1206</v>
      </c>
      <c r="AO59" s="12">
        <f t="shared" si="17"/>
        <v>3032503.9381696237</v>
      </c>
      <c r="AP59" s="12">
        <f t="shared" si="296"/>
        <v>1474424.3285583341</v>
      </c>
      <c r="AQ59">
        <v>22</v>
      </c>
      <c r="AR59" s="6">
        <v>0.1206</v>
      </c>
      <c r="AS59" s="12">
        <f t="shared" si="19"/>
        <v>8116613.9695280511</v>
      </c>
      <c r="AT59" s="12">
        <f t="shared" si="297"/>
        <v>3974342.0126654594</v>
      </c>
      <c r="AU59">
        <v>21</v>
      </c>
      <c r="AV59" s="6">
        <v>0.1206</v>
      </c>
      <c r="AW59" s="12">
        <f t="shared" si="21"/>
        <v>5597002.0094255209</v>
      </c>
      <c r="AX59" s="12">
        <f t="shared" si="298"/>
        <v>2702000.9700674932</v>
      </c>
      <c r="AY59">
        <v>20</v>
      </c>
      <c r="AZ59" s="6">
        <v>0.1206</v>
      </c>
      <c r="BA59" s="12">
        <f t="shared" si="23"/>
        <v>6090816.7587157991</v>
      </c>
      <c r="BB59" s="12">
        <f t="shared" si="299"/>
        <v>2919391.4809017107</v>
      </c>
      <c r="BC59">
        <v>19</v>
      </c>
      <c r="BD59" s="6">
        <v>0.1206</v>
      </c>
      <c r="BE59" s="12">
        <f t="shared" si="25"/>
        <v>7735417.8100609556</v>
      </c>
      <c r="BF59" s="12">
        <f t="shared" si="300"/>
        <v>3761013.4869606714</v>
      </c>
      <c r="BG59">
        <v>18</v>
      </c>
      <c r="BH59" s="6">
        <v>0.1206</v>
      </c>
      <c r="BI59" s="12">
        <f t="shared" si="27"/>
        <v>10060787.747205561</v>
      </c>
      <c r="BJ59" s="12">
        <f t="shared" si="301"/>
        <v>5446702.3321078382</v>
      </c>
      <c r="BK59">
        <v>17</v>
      </c>
      <c r="BL59" s="6">
        <v>0.1206</v>
      </c>
      <c r="BM59" s="12">
        <f t="shared" si="29"/>
        <v>8495391.141558405</v>
      </c>
      <c r="BN59" s="12">
        <f t="shared" si="302"/>
        <v>4950762.4238736909</v>
      </c>
      <c r="BO59">
        <v>16</v>
      </c>
      <c r="BP59" s="6">
        <v>0.1206</v>
      </c>
      <c r="BQ59" s="12">
        <f t="shared" si="31"/>
        <v>6692537.2142352797</v>
      </c>
      <c r="BR59" s="12">
        <f t="shared" si="303"/>
        <v>4015522.3285411675</v>
      </c>
      <c r="BS59">
        <v>15</v>
      </c>
      <c r="BT59" s="6">
        <v>0.1206</v>
      </c>
      <c r="BU59" s="12">
        <f t="shared" si="33"/>
        <v>5635626.2320821416</v>
      </c>
      <c r="BV59" s="12">
        <f t="shared" si="304"/>
        <v>3459108.514864211</v>
      </c>
      <c r="BW59">
        <v>14</v>
      </c>
      <c r="BX59" s="6">
        <v>0.1206</v>
      </c>
      <c r="BY59" s="12">
        <f t="shared" si="35"/>
        <v>3981064.3999679498</v>
      </c>
      <c r="BZ59" s="12">
        <f t="shared" si="305"/>
        <v>2498461.106186782</v>
      </c>
      <c r="CA59">
        <v>13</v>
      </c>
      <c r="CB59" s="6">
        <v>0.1206</v>
      </c>
      <c r="CC59" s="12">
        <f t="shared" si="37"/>
        <v>4849436.5593572892</v>
      </c>
      <c r="CD59" s="12">
        <f t="shared" si="306"/>
        <v>3595271.9319373006</v>
      </c>
      <c r="CE59">
        <v>12</v>
      </c>
      <c r="CF59" s="6">
        <v>0.1206</v>
      </c>
      <c r="CG59" s="12">
        <f t="shared" si="39"/>
        <v>4801033.3117086804</v>
      </c>
      <c r="CH59" s="12">
        <f t="shared" si="307"/>
        <v>3923603.0857757144</v>
      </c>
      <c r="CI59">
        <v>11</v>
      </c>
      <c r="CJ59" s="6">
        <v>0.1206</v>
      </c>
      <c r="CK59" s="12">
        <f t="shared" si="284"/>
        <v>4652093.4698769366</v>
      </c>
      <c r="CL59" s="12">
        <f t="shared" si="308"/>
        <v>3850008.3888636716</v>
      </c>
      <c r="CM59" s="5">
        <v>10</v>
      </c>
      <c r="CN59" s="6">
        <v>0.1206</v>
      </c>
      <c r="CO59" s="7">
        <f t="shared" si="309"/>
        <v>4438983.3648704048</v>
      </c>
      <c r="CP59" s="12">
        <f t="shared" si="42"/>
        <v>3960906.9859740161</v>
      </c>
      <c r="CQ59" s="12">
        <f t="shared" si="310"/>
        <v>3209700.4886341165</v>
      </c>
      <c r="CR59" s="9"/>
      <c r="CS59" s="5">
        <v>9</v>
      </c>
      <c r="CT59" s="6">
        <v>0.1206</v>
      </c>
      <c r="CU59" s="7">
        <f t="shared" si="311"/>
        <v>3393458.7301203301</v>
      </c>
      <c r="CV59" s="12">
        <f t="shared" si="45"/>
        <v>3038531.3228010773</v>
      </c>
      <c r="CW59" s="12">
        <f t="shared" si="312"/>
        <v>2661334.3310050815</v>
      </c>
      <c r="CY59" s="5">
        <v>8</v>
      </c>
      <c r="CZ59" s="6">
        <v>0.1206</v>
      </c>
      <c r="DA59" s="7">
        <f t="shared" si="313"/>
        <v>2743740.8878721939</v>
      </c>
      <c r="DB59" s="12">
        <f t="shared" si="48"/>
        <v>2471777.3612753274</v>
      </c>
      <c r="DC59" s="12">
        <f t="shared" si="314"/>
        <v>2258693.1059929719</v>
      </c>
      <c r="DE59" s="5">
        <f t="shared" si="315"/>
        <v>7</v>
      </c>
      <c r="DF59" s="6">
        <v>0.1206</v>
      </c>
      <c r="DG59" s="7">
        <f t="shared" si="316"/>
        <v>2322252.1268490856</v>
      </c>
      <c r="DH59" s="12">
        <f t="shared" si="52"/>
        <v>2112847.9228041526</v>
      </c>
      <c r="DI59" s="12">
        <f t="shared" si="317"/>
        <v>1937991.542985878</v>
      </c>
      <c r="DK59" s="5">
        <f t="shared" si="318"/>
        <v>6</v>
      </c>
      <c r="DL59" s="6">
        <v>0.1206</v>
      </c>
      <c r="DM59" s="7">
        <f t="shared" si="319"/>
        <v>2350695.5429183985</v>
      </c>
      <c r="DN59" s="12">
        <f t="shared" si="56"/>
        <v>2209115.3519304185</v>
      </c>
      <c r="DO59" s="12">
        <f t="shared" si="320"/>
        <v>2049144.9298940778</v>
      </c>
      <c r="DQ59" s="5">
        <f t="shared" si="321"/>
        <v>5</v>
      </c>
      <c r="DR59" s="6">
        <v>0.1206</v>
      </c>
      <c r="DS59" s="7">
        <f t="shared" si="322"/>
        <v>1540833.4707121123</v>
      </c>
      <c r="DT59" s="12">
        <f t="shared" si="60"/>
        <v>1443767.4432864548</v>
      </c>
      <c r="DU59" s="12">
        <f t="shared" si="323"/>
        <v>1329261.7495085634</v>
      </c>
      <c r="DW59" s="5">
        <f t="shared" si="324"/>
        <v>4</v>
      </c>
      <c r="DX59" s="6">
        <v>0.1206</v>
      </c>
      <c r="DY59" s="7">
        <f t="shared" si="325"/>
        <v>1162016.1920905823</v>
      </c>
      <c r="DZ59" s="12">
        <f t="shared" si="64"/>
        <v>1102851.364051688</v>
      </c>
      <c r="EA59" s="12">
        <f t="shared" si="326"/>
        <v>1019186.7778132842</v>
      </c>
      <c r="EC59" s="5">
        <f t="shared" si="327"/>
        <v>3</v>
      </c>
      <c r="ED59" s="6">
        <v>0.1206</v>
      </c>
      <c r="EE59" s="7">
        <f t="shared" si="328"/>
        <v>1081548.950196</v>
      </c>
      <c r="EF59" s="12">
        <f t="shared" si="68"/>
        <v>1039501.9737194782</v>
      </c>
      <c r="EG59" s="12">
        <f t="shared" si="329"/>
        <v>989319.11981577927</v>
      </c>
      <c r="EI59" s="5">
        <f t="shared" si="330"/>
        <v>2</v>
      </c>
      <c r="EJ59" s="6">
        <v>0.1206</v>
      </c>
      <c r="EK59" s="7">
        <f t="shared" si="331"/>
        <v>1081548.950196</v>
      </c>
      <c r="EL59" s="12">
        <f>(EL60)*(1+EJ59)-(((VLOOKUP((EI$91+EI60),$A$138:$E$227,5,FALSE))/(VLOOKUP(EI$91,$A$138:$E$227,5,FALSE)))*(IF(EI59&lt;=$D$125,$B$125,$C$125)))</f>
        <v>1184414.2938461539</v>
      </c>
      <c r="EM59" s="12">
        <f t="shared" si="332"/>
        <v>1168077.5449655175</v>
      </c>
      <c r="EO59" s="5">
        <f t="shared" si="333"/>
        <v>1</v>
      </c>
      <c r="EP59" s="6">
        <v>0.1206</v>
      </c>
      <c r="EQ59" s="7">
        <f t="shared" si="334"/>
        <v>1207894.74</v>
      </c>
      <c r="ER59" s="12">
        <f>($B$124)*(1+EP59)-$B$125</f>
        <v>829450</v>
      </c>
      <c r="ES59" s="12">
        <f>ER59</f>
        <v>829450</v>
      </c>
      <c r="EU59" s="5"/>
      <c r="EV59" s="6"/>
      <c r="EW59" s="7"/>
      <c r="EX59" t="e">
        <f>IF(EW59&gt;#REF!, 1, 0)</f>
        <v>#REF!</v>
      </c>
      <c r="EY59" t="e">
        <f t="shared" ref="EY59" si="361">IF(AND(EX60=0, EX59=1), EU59, 1000)</f>
        <v>#REF!</v>
      </c>
      <c r="FA59" s="5"/>
      <c r="FB59" s="6"/>
      <c r="FC59" s="7"/>
      <c r="FG59" s="5"/>
      <c r="FH59" s="6"/>
      <c r="FI59" s="7"/>
      <c r="FM59" s="5"/>
      <c r="FN59" s="6"/>
      <c r="FO59" s="7"/>
      <c r="FS59" s="5"/>
      <c r="FT59" s="6"/>
      <c r="FU59" s="7"/>
      <c r="FY59" s="5"/>
      <c r="FZ59" s="6"/>
      <c r="GA59" s="7"/>
      <c r="GE59" s="5"/>
      <c r="GF59" s="6"/>
      <c r="GG59" s="7"/>
      <c r="GK59" s="5"/>
      <c r="GL59" s="6"/>
      <c r="GM59" s="7"/>
      <c r="GQ59" s="5"/>
      <c r="GR59" s="6"/>
      <c r="GS59" s="7"/>
      <c r="GW59" s="5"/>
      <c r="GX59" s="6"/>
      <c r="GY59" s="7"/>
      <c r="HC59" s="5"/>
      <c r="HD59" s="6"/>
      <c r="HE59" s="7"/>
      <c r="HI59" s="5"/>
      <c r="HJ59" s="6"/>
      <c r="HK59" s="7"/>
      <c r="HO59" s="5"/>
      <c r="HP59" s="6"/>
      <c r="HQ59" s="7"/>
      <c r="HU59" s="5"/>
      <c r="HV59" s="6"/>
      <c r="HW59" s="7"/>
      <c r="IA59" s="5"/>
      <c r="IB59" s="6"/>
      <c r="IC59" s="7"/>
      <c r="IG59" s="5"/>
      <c r="IH59" s="6"/>
      <c r="II59" s="7"/>
      <c r="IM59" s="5"/>
      <c r="IN59" s="6"/>
      <c r="IO59" s="7"/>
      <c r="IS59" s="5"/>
      <c r="IT59" s="6"/>
      <c r="IU59" s="7"/>
      <c r="IY59" s="5"/>
      <c r="IZ59" s="6"/>
      <c r="JA59" s="7"/>
      <c r="JE59" s="5"/>
      <c r="JF59" s="6"/>
      <c r="JG59" s="7"/>
      <c r="JK59" s="5"/>
      <c r="JL59" s="6"/>
      <c r="JM59" s="7"/>
      <c r="JQ59" s="5"/>
      <c r="JR59" s="6"/>
      <c r="JS59" s="7"/>
      <c r="JW59" s="5"/>
      <c r="JX59" s="6"/>
      <c r="JY59" s="7"/>
      <c r="KC59" s="5"/>
      <c r="KD59" s="6"/>
      <c r="KE59" s="7"/>
      <c r="KI59" s="5"/>
      <c r="KJ59" s="6"/>
      <c r="KK59" s="7"/>
      <c r="KO59" s="5"/>
      <c r="KP59" s="6"/>
      <c r="KQ59" s="7"/>
      <c r="KU59" s="5"/>
      <c r="KV59" s="6"/>
      <c r="KW59" s="7"/>
      <c r="LA59" s="5"/>
      <c r="LB59" s="6"/>
      <c r="LC59" s="7"/>
      <c r="LG59" s="5"/>
      <c r="LH59" s="6"/>
      <c r="LI59" s="7"/>
      <c r="LM59" s="5"/>
      <c r="LN59" s="6"/>
      <c r="LO59" s="7"/>
      <c r="LS59" s="5"/>
      <c r="LT59" s="6"/>
      <c r="LU59" s="7"/>
      <c r="LY59" s="5"/>
      <c r="LZ59" s="6"/>
      <c r="MA59" s="7"/>
      <c r="ME59" s="5"/>
      <c r="MF59" s="6"/>
      <c r="MG59" s="7"/>
      <c r="MK59" s="5"/>
      <c r="ML59" s="6"/>
      <c r="MM59" s="7"/>
      <c r="MQ59" s="5"/>
      <c r="MR59" s="6"/>
      <c r="MS59" s="7"/>
      <c r="MW59" s="5"/>
      <c r="MX59" s="6"/>
      <c r="MY59" s="7"/>
      <c r="NC59" s="5"/>
      <c r="ND59" s="6"/>
      <c r="NE59" s="7"/>
      <c r="NI59" s="5"/>
      <c r="NJ59" s="6"/>
      <c r="NK59" s="7"/>
      <c r="NO59" s="5"/>
      <c r="NP59" s="6"/>
      <c r="NQ59" s="7"/>
      <c r="NU59" s="5"/>
      <c r="NV59" s="6"/>
      <c r="NW59" s="7"/>
      <c r="OA59" s="5"/>
      <c r="OB59" s="6"/>
      <c r="OC59" s="7"/>
      <c r="OG59" s="5"/>
      <c r="OH59" s="6"/>
      <c r="OI59" s="7"/>
      <c r="OM59" s="5"/>
      <c r="ON59" s="6"/>
      <c r="OO59" s="7"/>
      <c r="OS59" s="5"/>
      <c r="OT59" s="6"/>
      <c r="OU59" s="7"/>
      <c r="OY59" s="5"/>
      <c r="OZ59" s="6"/>
      <c r="PA59" s="7"/>
      <c r="PE59" s="5"/>
      <c r="PF59" s="6"/>
      <c r="PG59" s="7"/>
      <c r="PK59" s="5"/>
      <c r="PL59" s="6"/>
      <c r="PM59" s="7"/>
      <c r="PQ59" s="5"/>
      <c r="PR59" s="6"/>
      <c r="PS59" s="7"/>
      <c r="PW59" s="5"/>
      <c r="PX59" s="6"/>
      <c r="PY59" s="7"/>
      <c r="QC59" s="5"/>
      <c r="QD59" s="6"/>
      <c r="QE59" s="7"/>
      <c r="QI59" s="5"/>
      <c r="QJ59" s="6"/>
      <c r="QK59" s="7"/>
      <c r="QO59" s="5"/>
      <c r="QP59" s="6"/>
      <c r="QQ59" s="7"/>
    </row>
    <row r="60" spans="3:459">
      <c r="C60">
        <v>31</v>
      </c>
      <c r="D60" s="6">
        <v>0.43719999999999998</v>
      </c>
      <c r="E60" s="12">
        <f t="shared" si="286"/>
        <v>3417557.354678778</v>
      </c>
      <c r="F60" s="12">
        <f t="shared" si="287"/>
        <v>2067263.7145434567</v>
      </c>
      <c r="G60">
        <v>30</v>
      </c>
      <c r="H60" s="6">
        <v>0.43719999999999998</v>
      </c>
      <c r="I60" s="12">
        <f t="shared" si="1"/>
        <v>613093.69612088613</v>
      </c>
      <c r="J60" s="12">
        <f t="shared" si="288"/>
        <v>366570.00712122914</v>
      </c>
      <c r="K60">
        <v>29</v>
      </c>
      <c r="L60" s="6">
        <v>0.43719999999999998</v>
      </c>
      <c r="M60" s="12">
        <f t="shared" si="3"/>
        <v>1681215.4638750032</v>
      </c>
      <c r="N60" s="12">
        <f t="shared" si="289"/>
        <v>1005202.2528763131</v>
      </c>
      <c r="O60">
        <v>28</v>
      </c>
      <c r="P60" s="6">
        <v>0.43719999999999998</v>
      </c>
      <c r="Q60" s="12">
        <f t="shared" si="5"/>
        <v>4404266.4455310972</v>
      </c>
      <c r="R60" s="12">
        <f t="shared" si="290"/>
        <v>2448525.7511868686</v>
      </c>
      <c r="S60">
        <v>27</v>
      </c>
      <c r="T60" s="6">
        <v>0.43719999999999998</v>
      </c>
      <c r="U60" s="12">
        <f t="shared" si="7"/>
        <v>12740167.573855823</v>
      </c>
      <c r="V60" s="12">
        <f t="shared" si="291"/>
        <v>6370083.7869279115</v>
      </c>
      <c r="W60">
        <v>26</v>
      </c>
      <c r="X60" s="6">
        <v>0.43719999999999998</v>
      </c>
      <c r="Y60" s="12">
        <f t="shared" si="9"/>
        <v>14398078.538012251</v>
      </c>
      <c r="Z60" s="12">
        <f t="shared" si="292"/>
        <v>6494238.2216908401</v>
      </c>
      <c r="AA60">
        <v>25</v>
      </c>
      <c r="AB60" s="6">
        <v>0.43719999999999998</v>
      </c>
      <c r="AC60" s="12">
        <f t="shared" si="11"/>
        <v>7985484.1555233197</v>
      </c>
      <c r="AD60" s="12">
        <f t="shared" si="293"/>
        <v>3685608.0717799934</v>
      </c>
      <c r="AE60">
        <v>24</v>
      </c>
      <c r="AF60" s="6">
        <v>0.43719999999999998</v>
      </c>
      <c r="AG60" s="12">
        <f t="shared" si="13"/>
        <v>8776439.0472778883</v>
      </c>
      <c r="AH60" s="12">
        <f t="shared" si="294"/>
        <v>4173411.5749293449</v>
      </c>
      <c r="AI60">
        <v>23</v>
      </c>
      <c r="AJ60" s="6">
        <v>0.43719999999999998</v>
      </c>
      <c r="AK60" s="12">
        <f t="shared" si="15"/>
        <v>4661239.4633854209</v>
      </c>
      <c r="AL60" s="12">
        <f t="shared" si="295"/>
        <v>2249129.5312838745</v>
      </c>
      <c r="AM60">
        <v>22</v>
      </c>
      <c r="AN60" s="6">
        <v>0.43719999999999998</v>
      </c>
      <c r="AO60" s="12">
        <f t="shared" si="17"/>
        <v>2761204.7705061557</v>
      </c>
      <c r="AP60" s="12">
        <f t="shared" si="296"/>
        <v>1361293.260983804</v>
      </c>
      <c r="AQ60">
        <v>21</v>
      </c>
      <c r="AR60" s="6">
        <v>0.43719999999999998</v>
      </c>
      <c r="AS60" s="12">
        <f t="shared" si="19"/>
        <v>7297770.4579349039</v>
      </c>
      <c r="AT60" s="12">
        <f t="shared" si="297"/>
        <v>3623368.5490446021</v>
      </c>
      <c r="AU60">
        <v>20</v>
      </c>
      <c r="AV60" s="6">
        <v>0.43719999999999998</v>
      </c>
      <c r="AW60" s="12">
        <f t="shared" si="21"/>
        <v>5050102.5045229141</v>
      </c>
      <c r="AX60" s="12">
        <f t="shared" si="298"/>
        <v>2472078.1490671607</v>
      </c>
      <c r="AY60">
        <v>19</v>
      </c>
      <c r="AZ60" s="6">
        <v>0.43719999999999998</v>
      </c>
      <c r="BA60" s="12">
        <f t="shared" si="23"/>
        <v>5491171.4142185906</v>
      </c>
      <c r="BB60" s="12">
        <f t="shared" si="299"/>
        <v>2668786.1069104336</v>
      </c>
      <c r="BC60">
        <v>18</v>
      </c>
      <c r="BD60" s="6">
        <v>0.43719999999999998</v>
      </c>
      <c r="BE60" s="12">
        <f t="shared" si="25"/>
        <v>6957986.7372126803</v>
      </c>
      <c r="BF60" s="12">
        <f t="shared" si="300"/>
        <v>3430336.1186957615</v>
      </c>
      <c r="BG60">
        <v>17</v>
      </c>
      <c r="BH60" s="6">
        <v>0.43719999999999998</v>
      </c>
      <c r="BI60" s="12">
        <f t="shared" si="27"/>
        <v>9027486.8462827187</v>
      </c>
      <c r="BJ60" s="12">
        <f t="shared" si="301"/>
        <v>4955648.3736586943</v>
      </c>
      <c r="BK60">
        <v>16</v>
      </c>
      <c r="BL60" s="6">
        <v>0.43719999999999998</v>
      </c>
      <c r="BM60" s="12">
        <f t="shared" si="29"/>
        <v>7627048.3950555352</v>
      </c>
      <c r="BN60" s="12">
        <f t="shared" si="302"/>
        <v>4506892.233441907</v>
      </c>
      <c r="BO60">
        <v>15</v>
      </c>
      <c r="BP60" s="6">
        <v>0.43719999999999998</v>
      </c>
      <c r="BQ60" s="12">
        <f t="shared" si="31"/>
        <v>6016899.1738669276</v>
      </c>
      <c r="BR60" s="12">
        <f t="shared" si="303"/>
        <v>3660630.9659190397</v>
      </c>
      <c r="BS60">
        <v>14</v>
      </c>
      <c r="BT60" s="6">
        <v>0.43719999999999998</v>
      </c>
      <c r="BU60" s="12">
        <f t="shared" si="33"/>
        <v>5072731.2480604351</v>
      </c>
      <c r="BV60" s="12">
        <f t="shared" si="304"/>
        <v>3157154.4131285227</v>
      </c>
      <c r="BW60">
        <v>13</v>
      </c>
      <c r="BX60" s="6">
        <v>0.43719999999999998</v>
      </c>
      <c r="BY60" s="12">
        <f t="shared" si="35"/>
        <v>3595276.2785741095</v>
      </c>
      <c r="BZ60" s="12">
        <f t="shared" si="305"/>
        <v>2287903.0863653426</v>
      </c>
      <c r="CA60">
        <v>12</v>
      </c>
      <c r="CB60" s="6">
        <v>0.43719999999999998</v>
      </c>
      <c r="CC60" s="12">
        <f t="shared" si="37"/>
        <v>4363645.9714763146</v>
      </c>
      <c r="CD60" s="12">
        <f t="shared" si="306"/>
        <v>3280363.2303056209</v>
      </c>
      <c r="CE60">
        <v>11</v>
      </c>
      <c r="CF60" s="6">
        <v>0.43719999999999998</v>
      </c>
      <c r="CG60" s="12">
        <f t="shared" si="39"/>
        <v>4317099.9218884297</v>
      </c>
      <c r="CH60" s="12">
        <f t="shared" si="307"/>
        <v>3577456.9282781743</v>
      </c>
      <c r="CI60">
        <v>10</v>
      </c>
      <c r="CJ60" s="6">
        <v>0.43719999999999998</v>
      </c>
      <c r="CK60" s="12">
        <f t="shared" si="284"/>
        <v>4183779.6447233055</v>
      </c>
      <c r="CL60" s="12">
        <f t="shared" si="308"/>
        <v>3510864.0375300464</v>
      </c>
      <c r="CM60" s="5">
        <v>9</v>
      </c>
      <c r="CN60" s="6">
        <v>0.43719999999999998</v>
      </c>
      <c r="CO60" s="7">
        <f t="shared" si="309"/>
        <v>3961255.9029719834</v>
      </c>
      <c r="CP60" s="12">
        <f t="shared" si="42"/>
        <v>3567667.5553897563</v>
      </c>
      <c r="CQ60" s="12">
        <f t="shared" si="310"/>
        <v>2931475.0892188558</v>
      </c>
      <c r="CR60" s="9"/>
      <c r="CS60" s="5">
        <v>8</v>
      </c>
      <c r="CT60" s="6">
        <v>0.43719999999999998</v>
      </c>
      <c r="CU60" s="7">
        <f t="shared" si="311"/>
        <v>3028251.5885421471</v>
      </c>
      <c r="CV60" s="12">
        <f t="shared" si="45"/>
        <v>2742087.5346287829</v>
      </c>
      <c r="CW60" s="12">
        <f t="shared" si="312"/>
        <v>2435280.5377472406</v>
      </c>
      <c r="CY60" s="5">
        <v>7</v>
      </c>
      <c r="CZ60" s="6">
        <v>0.43719999999999998</v>
      </c>
      <c r="DA60" s="7">
        <f t="shared" si="313"/>
        <v>2448456.9765056167</v>
      </c>
      <c r="DB60" s="12">
        <f t="shared" si="48"/>
        <v>2235059.387787411</v>
      </c>
      <c r="DC60" s="12">
        <f t="shared" si="314"/>
        <v>2070946.6355372863</v>
      </c>
      <c r="DE60" s="5">
        <f t="shared" si="315"/>
        <v>6</v>
      </c>
      <c r="DF60" s="6">
        <v>0.43719999999999998</v>
      </c>
      <c r="DG60" s="7">
        <f t="shared" si="316"/>
        <v>2072329.2226031462</v>
      </c>
      <c r="DH60" s="12">
        <f t="shared" si="52"/>
        <v>1914648.1257553506</v>
      </c>
      <c r="DI60" s="12">
        <f t="shared" si="317"/>
        <v>1780756.6484298017</v>
      </c>
      <c r="DK60" s="5">
        <f t="shared" si="318"/>
        <v>5</v>
      </c>
      <c r="DL60" s="6">
        <v>0.43719999999999998</v>
      </c>
      <c r="DM60" s="7">
        <f t="shared" si="319"/>
        <v>2097711.5321420655</v>
      </c>
      <c r="DN60" s="12">
        <f t="shared" si="56"/>
        <v>2000229.6621143697</v>
      </c>
      <c r="DO60" s="12">
        <f t="shared" si="320"/>
        <v>1881334.8919886902</v>
      </c>
      <c r="DQ60" s="5">
        <f t="shared" si="321"/>
        <v>4</v>
      </c>
      <c r="DR60" s="6">
        <v>0.43719999999999998</v>
      </c>
      <c r="DS60" s="7">
        <f t="shared" si="322"/>
        <v>1375007.5590863039</v>
      </c>
      <c r="DT60" s="12">
        <f t="shared" si="60"/>
        <v>1317465.3872473461</v>
      </c>
      <c r="DU60" s="12">
        <f t="shared" si="323"/>
        <v>1229941.4629197251</v>
      </c>
      <c r="DW60" s="5">
        <f t="shared" si="324"/>
        <v>3</v>
      </c>
      <c r="DX60" s="6">
        <v>0.43719999999999998</v>
      </c>
      <c r="DY60" s="7">
        <f t="shared" si="325"/>
        <v>1036958.943504</v>
      </c>
      <c r="DZ60" s="12">
        <f t="shared" si="64"/>
        <v>994783.46343594021</v>
      </c>
      <c r="EA60" s="12">
        <f t="shared" si="326"/>
        <v>932174.713988923</v>
      </c>
      <c r="EC60" s="5">
        <f t="shared" si="327"/>
        <v>2</v>
      </c>
      <c r="ED60" s="6">
        <v>0.43719999999999998</v>
      </c>
      <c r="EE60" s="7">
        <f t="shared" si="328"/>
        <v>965151.66</v>
      </c>
      <c r="EF60" s="12">
        <f>(EF61)*(1+ED60)-(((VLOOKUP((EC$91+EC61),$A$138:$E$227,5,FALSE))/(VLOOKUP(EC$91,$A$138:$E$227,5,FALSE)))*(IF(EC60&lt;=$D$125,$B$125,$C$125)))</f>
        <v>937943.90927536238</v>
      </c>
      <c r="EG60" s="12">
        <f t="shared" si="329"/>
        <v>905148.66769230773</v>
      </c>
      <c r="EI60" s="5">
        <f t="shared" si="330"/>
        <v>1</v>
      </c>
      <c r="EJ60" s="6">
        <v>0.43719999999999998</v>
      </c>
      <c r="EK60" s="7">
        <f t="shared" si="331"/>
        <v>965151.66</v>
      </c>
      <c r="EL60" s="12">
        <f>($B$124)*(1+EJ60)-$B$125</f>
        <v>1066900</v>
      </c>
      <c r="EM60" s="12">
        <f>EL60</f>
        <v>1066900</v>
      </c>
      <c r="EO60" s="5">
        <f t="shared" si="333"/>
        <v>0</v>
      </c>
      <c r="EP60" s="6">
        <v>0.43719999999999998</v>
      </c>
      <c r="EQ60" s="7">
        <f>(EQ61+$B$124)*(1+EP60)</f>
        <v>1077900</v>
      </c>
      <c r="ER60" t="e">
        <f>IF(EQ60&gt;#REF!, 1, 0)</f>
        <v>#REF!</v>
      </c>
      <c r="ES60" t="e">
        <f t="shared" ref="ES60" si="362">IF(AND(ER61=0, ER60=1), EO60, 1000)</f>
        <v>#REF!</v>
      </c>
      <c r="EU60" s="5"/>
      <c r="EV60" s="6"/>
      <c r="EW60" s="7"/>
      <c r="FA60" s="5"/>
      <c r="FB60" s="6"/>
      <c r="FC60" s="7"/>
      <c r="FG60" s="5"/>
      <c r="FH60" s="6"/>
      <c r="FI60" s="7"/>
      <c r="FM60" s="5"/>
      <c r="FN60" s="6"/>
      <c r="FO60" s="7"/>
      <c r="FS60" s="5"/>
      <c r="FT60" s="6"/>
      <c r="FU60" s="7"/>
      <c r="FY60" s="5"/>
      <c r="FZ60" s="6"/>
      <c r="GA60" s="7"/>
      <c r="GE60" s="5"/>
      <c r="GF60" s="6"/>
      <c r="GG60" s="7"/>
      <c r="GK60" s="5"/>
      <c r="GL60" s="6"/>
      <c r="GM60" s="7"/>
      <c r="GQ60" s="5"/>
      <c r="GR60" s="6"/>
      <c r="GS60" s="7"/>
      <c r="GW60" s="5"/>
      <c r="GX60" s="6"/>
      <c r="GY60" s="7"/>
      <c r="HC60" s="5"/>
      <c r="HD60" s="6"/>
      <c r="HE60" s="7"/>
      <c r="HI60" s="5"/>
      <c r="HJ60" s="6"/>
      <c r="HK60" s="7"/>
      <c r="HO60" s="5"/>
      <c r="HP60" s="6"/>
      <c r="HQ60" s="7"/>
      <c r="HU60" s="5"/>
      <c r="HV60" s="6"/>
      <c r="HW60" s="7"/>
      <c r="IA60" s="5"/>
      <c r="IB60" s="6"/>
      <c r="IC60" s="7"/>
      <c r="IG60" s="5"/>
      <c r="IH60" s="6"/>
      <c r="II60" s="7"/>
      <c r="IM60" s="5"/>
      <c r="IN60" s="6"/>
      <c r="IO60" s="7"/>
      <c r="IS60" s="5"/>
      <c r="IT60" s="6"/>
      <c r="IU60" s="7"/>
      <c r="IY60" s="5"/>
      <c r="IZ60" s="6"/>
      <c r="JA60" s="7"/>
      <c r="JE60" s="5"/>
      <c r="JF60" s="6"/>
      <c r="JG60" s="7"/>
      <c r="JK60" s="5"/>
      <c r="JL60" s="6"/>
      <c r="JM60" s="7"/>
      <c r="JQ60" s="5"/>
      <c r="JR60" s="6"/>
      <c r="JS60" s="7"/>
      <c r="JW60" s="5"/>
      <c r="JX60" s="6"/>
      <c r="JY60" s="7"/>
      <c r="KC60" s="5"/>
      <c r="KD60" s="6"/>
      <c r="KE60" s="7"/>
      <c r="KI60" s="5"/>
      <c r="KJ60" s="6"/>
      <c r="KK60" s="7"/>
      <c r="KO60" s="5"/>
      <c r="KP60" s="6"/>
      <c r="KQ60" s="7"/>
      <c r="KU60" s="5"/>
      <c r="KV60" s="6"/>
      <c r="KW60" s="7"/>
      <c r="LA60" s="5"/>
      <c r="LB60" s="6"/>
      <c r="LC60" s="7"/>
      <c r="LG60" s="5"/>
      <c r="LH60" s="6"/>
      <c r="LI60" s="7"/>
      <c r="LM60" s="5"/>
      <c r="LN60" s="6"/>
      <c r="LO60" s="7"/>
      <c r="LS60" s="5"/>
      <c r="LT60" s="6"/>
      <c r="LU60" s="7"/>
      <c r="LY60" s="5"/>
      <c r="LZ60" s="6"/>
      <c r="MA60" s="7"/>
      <c r="ME60" s="5"/>
      <c r="MF60" s="6"/>
      <c r="MG60" s="7"/>
      <c r="MK60" s="5"/>
      <c r="ML60" s="6"/>
      <c r="MM60" s="7"/>
      <c r="MQ60" s="5"/>
      <c r="MR60" s="6"/>
      <c r="MS60" s="7"/>
      <c r="MW60" s="5"/>
      <c r="MX60" s="6"/>
      <c r="MY60" s="7"/>
      <c r="NC60" s="5"/>
      <c r="ND60" s="6"/>
      <c r="NE60" s="7"/>
      <c r="NI60" s="5"/>
      <c r="NJ60" s="6"/>
      <c r="NK60" s="7"/>
      <c r="NO60" s="5"/>
      <c r="NP60" s="6"/>
      <c r="NQ60" s="7"/>
      <c r="NU60" s="5"/>
      <c r="NV60" s="6"/>
      <c r="NW60" s="7"/>
      <c r="OA60" s="5"/>
      <c r="OB60" s="6"/>
      <c r="OC60" s="7"/>
      <c r="OG60" s="5"/>
      <c r="OH60" s="6"/>
      <c r="OI60" s="7"/>
      <c r="OM60" s="5"/>
      <c r="ON60" s="6"/>
      <c r="OO60" s="7"/>
      <c r="OS60" s="5"/>
      <c r="OT60" s="6"/>
      <c r="OU60" s="7"/>
      <c r="OY60" s="5"/>
      <c r="OZ60" s="6"/>
      <c r="PA60" s="7"/>
      <c r="PE60" s="5"/>
      <c r="PF60" s="6"/>
      <c r="PG60" s="7"/>
      <c r="PK60" s="5"/>
      <c r="PL60" s="6"/>
      <c r="PM60" s="7"/>
      <c r="PQ60" s="5"/>
      <c r="PR60" s="6"/>
      <c r="PS60" s="7"/>
      <c r="PW60" s="5"/>
      <c r="PX60" s="6"/>
      <c r="PY60" s="7"/>
      <c r="QC60" s="5"/>
      <c r="QD60" s="6"/>
      <c r="QE60" s="7"/>
      <c r="QI60" s="5"/>
      <c r="QJ60" s="6"/>
      <c r="QK60" s="7"/>
      <c r="QO60" s="5"/>
      <c r="QP60" s="6"/>
      <c r="QQ60" s="7"/>
    </row>
    <row r="61" spans="3:459">
      <c r="C61">
        <v>30</v>
      </c>
      <c r="D61" s="6">
        <v>-0.1046</v>
      </c>
      <c r="E61" s="12">
        <f t="shared" si="286"/>
        <v>2412435.7990546348</v>
      </c>
      <c r="F61" s="12">
        <f t="shared" si="287"/>
        <v>1512142.7291175791</v>
      </c>
      <c r="G61">
        <v>29</v>
      </c>
      <c r="H61" s="6">
        <v>-0.1046</v>
      </c>
      <c r="I61" s="12">
        <f t="shared" si="1"/>
        <v>461500.92869285931</v>
      </c>
      <c r="J61" s="12">
        <f t="shared" si="288"/>
        <v>285929.9232118802</v>
      </c>
      <c r="K61">
        <v>28</v>
      </c>
      <c r="L61" s="6">
        <v>-0.1046</v>
      </c>
      <c r="M61" s="12">
        <f t="shared" si="3"/>
        <v>1204697.2602779672</v>
      </c>
      <c r="N61" s="12">
        <f t="shared" si="289"/>
        <v>746388.5199548275</v>
      </c>
      <c r="O61">
        <v>27</v>
      </c>
      <c r="P61" s="6">
        <v>-0.1046</v>
      </c>
      <c r="Q61" s="12">
        <f t="shared" si="5"/>
        <v>3102023.8725870028</v>
      </c>
      <c r="R61" s="12">
        <f t="shared" si="290"/>
        <v>1787035.4918164255</v>
      </c>
      <c r="S61">
        <v>26</v>
      </c>
      <c r="T61" s="6">
        <v>-0.1046</v>
      </c>
      <c r="U61" s="12">
        <f t="shared" si="7"/>
        <v>8906323.1101139877</v>
      </c>
      <c r="V61" s="12">
        <f t="shared" si="291"/>
        <v>4614507.9882112322</v>
      </c>
      <c r="W61">
        <v>25</v>
      </c>
      <c r="X61" s="6">
        <v>-0.1046</v>
      </c>
      <c r="Y61" s="12">
        <f t="shared" si="9"/>
        <v>10064423.995212376</v>
      </c>
      <c r="Z61" s="12">
        <f t="shared" si="292"/>
        <v>4704024.2586318711</v>
      </c>
      <c r="AA61">
        <v>24</v>
      </c>
      <c r="AB61" s="6">
        <v>-0.1046</v>
      </c>
      <c r="AC61" s="12">
        <f t="shared" si="11"/>
        <v>5601505.8137512663</v>
      </c>
      <c r="AD61" s="12">
        <f t="shared" si="293"/>
        <v>2678981.0413593012</v>
      </c>
      <c r="AE61">
        <v>23</v>
      </c>
      <c r="AF61" s="6">
        <v>-0.1046</v>
      </c>
      <c r="AG61" s="12">
        <f t="shared" si="13"/>
        <v>6150519.9572585635</v>
      </c>
      <c r="AH61" s="12">
        <f t="shared" si="294"/>
        <v>3030690.9934317558</v>
      </c>
      <c r="AI61">
        <v>22</v>
      </c>
      <c r="AJ61" s="6">
        <v>-0.1046</v>
      </c>
      <c r="AK61" s="12">
        <f t="shared" si="15"/>
        <v>3286538.669933829</v>
      </c>
      <c r="AL61" s="12">
        <f t="shared" si="295"/>
        <v>1643269.3349669145</v>
      </c>
      <c r="AM61">
        <v>21</v>
      </c>
      <c r="AN61" s="6">
        <v>-0.1046</v>
      </c>
      <c r="AO61" s="12">
        <f t="shared" si="17"/>
        <v>1963579.0664736591</v>
      </c>
      <c r="AP61" s="12">
        <f t="shared" si="296"/>
        <v>1003132.7839593692</v>
      </c>
      <c r="AQ61">
        <v>20</v>
      </c>
      <c r="AR61" s="6">
        <v>-0.1046</v>
      </c>
      <c r="AS61" s="12">
        <f t="shared" si="19"/>
        <v>5119811.4341401141</v>
      </c>
      <c r="AT61" s="12">
        <f t="shared" si="297"/>
        <v>2634105.8827822325</v>
      </c>
      <c r="AU61">
        <v>19</v>
      </c>
      <c r="AV61" s="6">
        <v>-0.1046</v>
      </c>
      <c r="AW61" s="12">
        <f t="shared" si="21"/>
        <v>3556490.5502425749</v>
      </c>
      <c r="AX61" s="12">
        <f t="shared" si="298"/>
        <v>1804016.9457752188</v>
      </c>
      <c r="AY61">
        <v>18</v>
      </c>
      <c r="AZ61" s="6">
        <v>-0.1046</v>
      </c>
      <c r="BA61" s="12">
        <f t="shared" si="23"/>
        <v>3863691.923826626</v>
      </c>
      <c r="BB61" s="12">
        <f t="shared" si="299"/>
        <v>1945844.8456952935</v>
      </c>
      <c r="BC61">
        <v>17</v>
      </c>
      <c r="BD61" s="6">
        <v>-0.1046</v>
      </c>
      <c r="BE61" s="12">
        <f t="shared" si="25"/>
        <v>4883688.9792947862</v>
      </c>
      <c r="BF61" s="12">
        <f t="shared" si="300"/>
        <v>2494928.0655092928</v>
      </c>
      <c r="BG61">
        <v>16</v>
      </c>
      <c r="BH61" s="6">
        <v>-0.1046</v>
      </c>
      <c r="BI61" s="12">
        <f t="shared" si="27"/>
        <v>6319326.8353822585</v>
      </c>
      <c r="BJ61" s="12">
        <f t="shared" si="301"/>
        <v>3594689.5404167194</v>
      </c>
      <c r="BK61">
        <v>15</v>
      </c>
      <c r="BL61" s="6">
        <v>-0.1046</v>
      </c>
      <c r="BM61" s="12">
        <f t="shared" si="29"/>
        <v>5342205.4173565032</v>
      </c>
      <c r="BN61" s="12">
        <f t="shared" si="302"/>
        <v>3271133.0272943801</v>
      </c>
      <c r="BO61">
        <v>14</v>
      </c>
      <c r="BP61" s="6">
        <v>-0.1046</v>
      </c>
      <c r="BQ61" s="12">
        <f t="shared" si="31"/>
        <v>4220852.7127014427</v>
      </c>
      <c r="BR61" s="12">
        <f t="shared" si="303"/>
        <v>2660972.3623552569</v>
      </c>
      <c r="BS61">
        <v>13</v>
      </c>
      <c r="BT61" s="6">
        <v>-0.1046</v>
      </c>
      <c r="BU61" s="12">
        <f t="shared" si="33"/>
        <v>3563132.1286191526</v>
      </c>
      <c r="BV61" s="12">
        <f t="shared" si="304"/>
        <v>2297962.0249790186</v>
      </c>
      <c r="BW61">
        <v>12</v>
      </c>
      <c r="BX61" s="6">
        <v>-0.1046</v>
      </c>
      <c r="BY61" s="12">
        <f t="shared" si="35"/>
        <v>2534385.7053416134</v>
      </c>
      <c r="BZ61" s="12">
        <f t="shared" si="305"/>
        <v>1671225.3564209188</v>
      </c>
      <c r="CA61">
        <v>11</v>
      </c>
      <c r="CB61" s="6">
        <v>-0.1046</v>
      </c>
      <c r="CC61" s="12">
        <f t="shared" si="37"/>
        <v>3063980.6208046903</v>
      </c>
      <c r="CD61" s="12">
        <f t="shared" si="306"/>
        <v>2386796.4980906099</v>
      </c>
      <c r="CE61">
        <v>10</v>
      </c>
      <c r="CF61" s="6">
        <v>-0.1046</v>
      </c>
      <c r="CG61" s="12">
        <f t="shared" si="39"/>
        <v>3029016.4580670744</v>
      </c>
      <c r="CH61" s="12">
        <f t="shared" si="307"/>
        <v>2601003.2629054226</v>
      </c>
      <c r="CI61">
        <v>9</v>
      </c>
      <c r="CJ61" s="6">
        <v>-0.1046</v>
      </c>
      <c r="CK61" s="12">
        <f t="shared" si="284"/>
        <v>2935937.6876727701</v>
      </c>
      <c r="CL61" s="12">
        <f t="shared" si="308"/>
        <v>2552989.2936284957</v>
      </c>
      <c r="CM61" s="5">
        <v>8</v>
      </c>
      <c r="CN61" s="6">
        <v>-0.1046</v>
      </c>
      <c r="CO61" s="7">
        <f t="shared" si="309"/>
        <v>2756231.493857489</v>
      </c>
      <c r="CP61" s="12">
        <f t="shared" si="42"/>
        <v>2507777.757923482</v>
      </c>
      <c r="CQ61" s="12">
        <f t="shared" si="310"/>
        <v>2135245.5547536896</v>
      </c>
      <c r="CR61" s="9"/>
      <c r="CS61" s="5">
        <v>7</v>
      </c>
      <c r="CT61" s="6">
        <v>-0.1046</v>
      </c>
      <c r="CU61" s="7">
        <f t="shared" si="311"/>
        <v>2107049.5328013827</v>
      </c>
      <c r="CV61" s="12">
        <f t="shared" si="45"/>
        <v>1931441.0396519885</v>
      </c>
      <c r="CW61" s="12">
        <f t="shared" si="312"/>
        <v>1777485.594462337</v>
      </c>
      <c r="CY61" s="5">
        <v>6</v>
      </c>
      <c r="CZ61" s="6">
        <v>-0.1046</v>
      </c>
      <c r="DA61" s="7">
        <f t="shared" si="313"/>
        <v>1703629.9586039637</v>
      </c>
      <c r="DB61" s="12">
        <f t="shared" si="48"/>
        <v>1577676.5559963658</v>
      </c>
      <c r="DC61" s="12">
        <f t="shared" si="314"/>
        <v>1514798.1425327423</v>
      </c>
      <c r="DE61" s="5">
        <f t="shared" si="315"/>
        <v>5</v>
      </c>
      <c r="DF61" s="6">
        <v>-0.1046</v>
      </c>
      <c r="DG61" s="7">
        <f t="shared" si="316"/>
        <v>1441921.2514633636</v>
      </c>
      <c r="DH61" s="12">
        <f t="shared" si="52"/>
        <v>1354650.5460987301</v>
      </c>
      <c r="DI61" s="12">
        <f t="shared" si="317"/>
        <v>1305569.0045734136</v>
      </c>
      <c r="DK61" s="5">
        <f t="shared" si="318"/>
        <v>4</v>
      </c>
      <c r="DL61" s="6">
        <v>-0.1046</v>
      </c>
      <c r="DM61" s="7">
        <f t="shared" si="319"/>
        <v>1459582.1960353921</v>
      </c>
      <c r="DN61" s="12">
        <f t="shared" si="56"/>
        <v>1413947.657177177</v>
      </c>
      <c r="DO61" s="12">
        <f t="shared" si="320"/>
        <v>1378086.6658719587</v>
      </c>
      <c r="DQ61" s="5">
        <f t="shared" si="321"/>
        <v>3</v>
      </c>
      <c r="DR61" s="6">
        <v>-0.1046</v>
      </c>
      <c r="DS61" s="7">
        <f t="shared" si="322"/>
        <v>956726.66232</v>
      </c>
      <c r="DT61" s="12">
        <f t="shared" si="60"/>
        <v>924887.39130456909</v>
      </c>
      <c r="DU61" s="12">
        <f t="shared" si="323"/>
        <v>894728.01984898525</v>
      </c>
      <c r="DW61" s="5">
        <f t="shared" si="324"/>
        <v>2</v>
      </c>
      <c r="DX61" s="6">
        <v>-0.1046</v>
      </c>
      <c r="DY61" s="7">
        <f t="shared" si="325"/>
        <v>721513.32</v>
      </c>
      <c r="DZ61" s="12">
        <f>(DZ62)*(1+DX61)-(((VLOOKUP((DW$91+DW62),$A$138:$E$227,5,FALSE))/(VLOOKUP(DW$91,$A$138:$E$227,5,FALSE)))*(IF(DW61&lt;=$D$125,$B$125,$C$125)))</f>
        <v>700335.56179104466</v>
      </c>
      <c r="EA61" s="12">
        <f t="shared" si="326"/>
        <v>680035.98028985492</v>
      </c>
      <c r="EC61" s="5">
        <f t="shared" si="327"/>
        <v>1</v>
      </c>
      <c r="ED61" s="6">
        <v>-0.1046</v>
      </c>
      <c r="EE61" s="7">
        <f>(EE62+$B$124)*(1+ED61)</f>
        <v>671550</v>
      </c>
      <c r="EF61" s="12">
        <f>($B$124)*(1+ED61)-$B$125</f>
        <v>660550</v>
      </c>
      <c r="EG61" s="12">
        <f>EF61</f>
        <v>660550</v>
      </c>
      <c r="EI61" s="5">
        <f t="shared" si="330"/>
        <v>0</v>
      </c>
      <c r="EJ61" s="6">
        <v>-0.1046</v>
      </c>
      <c r="EK61" s="7">
        <f>(EK62+$B$124)*(1+EJ61)</f>
        <v>671550</v>
      </c>
      <c r="EM61">
        <f t="shared" ref="EM61" si="363">IF(AND(EL62=0, EL61=1), EI61, 1000)</f>
        <v>1000</v>
      </c>
      <c r="EO61" s="5"/>
      <c r="EP61" s="6"/>
      <c r="EQ61" s="7"/>
      <c r="EU61" s="5"/>
      <c r="EV61" s="6"/>
      <c r="EW61" s="7"/>
      <c r="FA61" s="5"/>
      <c r="FB61" s="6"/>
      <c r="FC61" s="7"/>
      <c r="FG61" s="5"/>
      <c r="FH61" s="6"/>
      <c r="FI61" s="7"/>
      <c r="FM61" s="5"/>
      <c r="FN61" s="6"/>
      <c r="FO61" s="7"/>
      <c r="FS61" s="5"/>
      <c r="FT61" s="6"/>
      <c r="FU61" s="7"/>
      <c r="FY61" s="5"/>
      <c r="FZ61" s="6"/>
      <c r="GA61" s="7"/>
      <c r="GE61" s="5"/>
      <c r="GF61" s="6"/>
      <c r="GG61" s="7"/>
      <c r="GK61" s="5"/>
      <c r="GL61" s="6"/>
      <c r="GM61" s="7"/>
      <c r="GQ61" s="5"/>
      <c r="GR61" s="6"/>
      <c r="GS61" s="7"/>
      <c r="GW61" s="5"/>
      <c r="GX61" s="6"/>
      <c r="GY61" s="7"/>
      <c r="HC61" s="5"/>
      <c r="HD61" s="6"/>
      <c r="HE61" s="7"/>
      <c r="HI61" s="5"/>
      <c r="HJ61" s="6"/>
      <c r="HK61" s="7"/>
      <c r="HO61" s="5"/>
      <c r="HP61" s="6"/>
      <c r="HQ61" s="7"/>
      <c r="HU61" s="5"/>
      <c r="HV61" s="6"/>
      <c r="HW61" s="7"/>
      <c r="IA61" s="5"/>
      <c r="IB61" s="6"/>
      <c r="IC61" s="7"/>
      <c r="IG61" s="5"/>
      <c r="IH61" s="6"/>
      <c r="II61" s="7"/>
      <c r="IM61" s="5"/>
      <c r="IN61" s="6"/>
      <c r="IO61" s="7"/>
      <c r="IS61" s="5"/>
      <c r="IT61" s="6"/>
      <c r="IU61" s="7"/>
      <c r="IY61" s="5"/>
      <c r="IZ61" s="6"/>
      <c r="JA61" s="7"/>
      <c r="JE61" s="5"/>
      <c r="JF61" s="6"/>
      <c r="JG61" s="7"/>
      <c r="JK61" s="5"/>
      <c r="JL61" s="6"/>
      <c r="JM61" s="7"/>
      <c r="JQ61" s="5"/>
      <c r="JR61" s="6"/>
      <c r="JS61" s="7"/>
      <c r="JW61" s="5"/>
      <c r="JX61" s="6"/>
      <c r="JY61" s="7"/>
      <c r="KC61" s="5"/>
      <c r="KD61" s="6"/>
      <c r="KE61" s="7"/>
      <c r="KI61" s="5"/>
      <c r="KJ61" s="6"/>
      <c r="KK61" s="7"/>
      <c r="KO61" s="5"/>
      <c r="KP61" s="6"/>
      <c r="KQ61" s="7"/>
      <c r="KU61" s="5"/>
      <c r="KV61" s="6"/>
      <c r="KW61" s="7"/>
      <c r="LA61" s="5"/>
      <c r="LB61" s="6"/>
      <c r="LC61" s="7"/>
      <c r="LG61" s="5"/>
      <c r="LH61" s="6"/>
      <c r="LI61" s="7"/>
      <c r="LM61" s="5"/>
      <c r="LN61" s="6"/>
      <c r="LO61" s="7"/>
      <c r="LS61" s="5"/>
      <c r="LT61" s="6"/>
      <c r="LU61" s="7"/>
      <c r="LY61" s="5"/>
      <c r="LZ61" s="6"/>
      <c r="MA61" s="7"/>
      <c r="ME61" s="5"/>
      <c r="MF61" s="6"/>
      <c r="MG61" s="7"/>
      <c r="MK61" s="5"/>
      <c r="ML61" s="6"/>
      <c r="MM61" s="7"/>
      <c r="MQ61" s="5"/>
      <c r="MR61" s="6"/>
      <c r="MS61" s="7"/>
      <c r="MW61" s="5"/>
      <c r="MX61" s="6"/>
      <c r="MY61" s="7"/>
      <c r="NC61" s="5"/>
      <c r="ND61" s="6"/>
      <c r="NE61" s="7"/>
      <c r="NI61" s="5"/>
      <c r="NJ61" s="6"/>
      <c r="NK61" s="7"/>
      <c r="NO61" s="5"/>
      <c r="NP61" s="6"/>
      <c r="NQ61" s="7"/>
      <c r="NU61" s="5"/>
      <c r="NV61" s="6"/>
      <c r="NW61" s="7"/>
      <c r="OA61" s="5"/>
      <c r="OB61" s="6"/>
      <c r="OC61" s="7"/>
      <c r="OG61" s="5"/>
      <c r="OH61" s="6"/>
      <c r="OI61" s="7"/>
      <c r="OM61" s="5"/>
      <c r="ON61" s="6"/>
      <c r="OO61" s="7"/>
      <c r="OS61" s="5"/>
      <c r="OT61" s="6"/>
      <c r="OU61" s="7"/>
      <c r="OY61" s="5"/>
      <c r="OZ61" s="6"/>
      <c r="PA61" s="7"/>
      <c r="PE61" s="5"/>
      <c r="PF61" s="6"/>
      <c r="PG61" s="7"/>
      <c r="PK61" s="5"/>
      <c r="PL61" s="6"/>
      <c r="PM61" s="7"/>
      <c r="PQ61" s="5"/>
      <c r="PR61" s="6"/>
      <c r="PS61" s="7"/>
      <c r="PW61" s="5"/>
      <c r="PX61" s="6"/>
      <c r="PY61" s="7"/>
      <c r="QC61" s="5"/>
      <c r="QD61" s="6"/>
      <c r="QE61" s="7"/>
      <c r="QI61" s="5"/>
      <c r="QJ61" s="6"/>
      <c r="QK61" s="7"/>
      <c r="QO61" s="5"/>
      <c r="QP61" s="6"/>
      <c r="QQ61" s="7"/>
    </row>
    <row r="62" spans="3:459">
      <c r="C62">
        <v>29</v>
      </c>
      <c r="D62" s="6">
        <v>7.4399999999999994E-2</v>
      </c>
      <c r="E62" s="12">
        <f t="shared" si="286"/>
        <v>2747707.2489735708</v>
      </c>
      <c r="F62" s="12">
        <f t="shared" si="287"/>
        <v>1773706.5450463723</v>
      </c>
      <c r="G62">
        <v>28</v>
      </c>
      <c r="H62" s="6">
        <v>7.4399999999999994E-2</v>
      </c>
      <c r="I62" s="12">
        <f t="shared" si="1"/>
        <v>569490.70954259357</v>
      </c>
      <c r="J62" s="12">
        <f t="shared" si="288"/>
        <v>363369.0721335205</v>
      </c>
      <c r="K62">
        <v>27</v>
      </c>
      <c r="L62" s="6">
        <v>7.4399999999999994E-2</v>
      </c>
      <c r="M62" s="12">
        <f t="shared" si="3"/>
        <v>1399506.7153334222</v>
      </c>
      <c r="N62" s="12">
        <f t="shared" si="289"/>
        <v>892968.83702244482</v>
      </c>
      <c r="O62">
        <v>26</v>
      </c>
      <c r="P62" s="6">
        <v>7.4399999999999994E-2</v>
      </c>
      <c r="Q62" s="12">
        <f t="shared" si="5"/>
        <v>3522559.0175174405</v>
      </c>
      <c r="R62" s="12">
        <f t="shared" si="290"/>
        <v>2089876.4320346008</v>
      </c>
      <c r="S62">
        <v>25</v>
      </c>
      <c r="T62" s="6">
        <v>7.4399999999999994E-2</v>
      </c>
      <c r="U62" s="12">
        <f t="shared" si="7"/>
        <v>10011419.709644949</v>
      </c>
      <c r="V62" s="12">
        <f t="shared" si="291"/>
        <v>5341914.2480568206</v>
      </c>
      <c r="W62">
        <v>24</v>
      </c>
      <c r="X62" s="6">
        <v>7.4399999999999994E-2</v>
      </c>
      <c r="Y62" s="12">
        <f t="shared" si="9"/>
        <v>11311827.162970744</v>
      </c>
      <c r="Z62" s="12">
        <f t="shared" si="292"/>
        <v>5444872.0299374107</v>
      </c>
      <c r="AA62">
        <v>23</v>
      </c>
      <c r="AB62" s="6">
        <v>7.4399999999999994E-2</v>
      </c>
      <c r="AC62" s="12">
        <f t="shared" si="11"/>
        <v>6325924.8229601728</v>
      </c>
      <c r="AD62" s="12">
        <f t="shared" si="293"/>
        <v>3115754.0172788911</v>
      </c>
      <c r="AE62">
        <v>22</v>
      </c>
      <c r="AF62" s="6">
        <v>7.4399999999999994E-2</v>
      </c>
      <c r="AG62" s="12">
        <f t="shared" si="13"/>
        <v>6937013.9716325002</v>
      </c>
      <c r="AH62" s="12">
        <f t="shared" si="294"/>
        <v>3520275.7467985824</v>
      </c>
      <c r="AI62">
        <v>21</v>
      </c>
      <c r="AJ62" s="6">
        <v>7.4399999999999994E-2</v>
      </c>
      <c r="AK62" s="12">
        <f t="shared" si="15"/>
        <v>3737478.9702187059</v>
      </c>
      <c r="AL62" s="12">
        <f t="shared" si="295"/>
        <v>1924522.7533215727</v>
      </c>
      <c r="AM62">
        <v>20</v>
      </c>
      <c r="AN62" s="6">
        <v>7.4399999999999994E-2</v>
      </c>
      <c r="AO62" s="12">
        <f t="shared" si="17"/>
        <v>2258546.4269923815</v>
      </c>
      <c r="AP62" s="12">
        <f t="shared" si="296"/>
        <v>1188265.0977833052</v>
      </c>
      <c r="AQ62">
        <v>19</v>
      </c>
      <c r="AR62" s="6">
        <v>7.4399999999999994E-2</v>
      </c>
      <c r="AS62" s="12">
        <f t="shared" si="19"/>
        <v>5783025.7910375744</v>
      </c>
      <c r="AT62" s="12">
        <f t="shared" si="297"/>
        <v>3064140.5310721477</v>
      </c>
      <c r="AU62">
        <v>18</v>
      </c>
      <c r="AV62" s="6">
        <v>7.4399999999999994E-2</v>
      </c>
      <c r="AW62" s="12">
        <f t="shared" si="21"/>
        <v>4038009.166166442</v>
      </c>
      <c r="AX62" s="12">
        <f t="shared" si="298"/>
        <v>2109407.7733705291</v>
      </c>
      <c r="AY62">
        <v>17</v>
      </c>
      <c r="AZ62" s="6">
        <v>7.4399999999999994E-2</v>
      </c>
      <c r="BA62" s="12">
        <f t="shared" si="23"/>
        <v>4381572.7821648056</v>
      </c>
      <c r="BB62" s="12">
        <f t="shared" si="299"/>
        <v>2272532.1519436864</v>
      </c>
      <c r="BC62">
        <v>16</v>
      </c>
      <c r="BD62" s="6">
        <v>7.4399999999999994E-2</v>
      </c>
      <c r="BE62" s="12">
        <f t="shared" si="25"/>
        <v>5519781.5317736268</v>
      </c>
      <c r="BF62" s="12">
        <f t="shared" si="300"/>
        <v>2904064.1641047816</v>
      </c>
      <c r="BG62">
        <v>15</v>
      </c>
      <c r="BH62" s="6">
        <v>7.4399999999999994E-2</v>
      </c>
      <c r="BI62" s="12">
        <f t="shared" si="27"/>
        <v>7116445.9335329942</v>
      </c>
      <c r="BJ62" s="12">
        <f t="shared" si="301"/>
        <v>4168962.7297189552</v>
      </c>
      <c r="BK62">
        <v>14</v>
      </c>
      <c r="BL62" s="6">
        <v>7.4399999999999994E-2</v>
      </c>
      <c r="BM62" s="12">
        <f t="shared" si="29"/>
        <v>6020995.6446244586</v>
      </c>
      <c r="BN62" s="12">
        <f t="shared" si="302"/>
        <v>3796821.8803788559</v>
      </c>
      <c r="BO62">
        <v>13</v>
      </c>
      <c r="BP62" s="6">
        <v>7.4399999999999994E-2</v>
      </c>
      <c r="BQ62" s="12">
        <f t="shared" si="31"/>
        <v>4767074.9604623569</v>
      </c>
      <c r="BR62" s="12">
        <f t="shared" si="303"/>
        <v>3095041.2056733207</v>
      </c>
      <c r="BS62">
        <v>12</v>
      </c>
      <c r="BT62" s="6">
        <v>7.4399999999999994E-2</v>
      </c>
      <c r="BU62" s="12">
        <f t="shared" si="33"/>
        <v>4031325.6450209254</v>
      </c>
      <c r="BV62" s="12">
        <f t="shared" si="304"/>
        <v>2677522.2567676296</v>
      </c>
      <c r="BW62">
        <v>11</v>
      </c>
      <c r="BX62" s="6">
        <v>7.4399999999999994E-2</v>
      </c>
      <c r="BY62" s="12">
        <f t="shared" si="35"/>
        <v>2881260.0076347096</v>
      </c>
      <c r="BZ62" s="12">
        <f t="shared" si="305"/>
        <v>1956676.5723489444</v>
      </c>
      <c r="CA62">
        <v>10</v>
      </c>
      <c r="CB62" s="6">
        <v>7.4399999999999994E-2</v>
      </c>
      <c r="CC62" s="12">
        <f t="shared" si="37"/>
        <v>3464923.2172343838</v>
      </c>
      <c r="CD62" s="12">
        <f t="shared" si="306"/>
        <v>2779695.8645723597</v>
      </c>
      <c r="CE62">
        <v>9</v>
      </c>
      <c r="CF62" s="6">
        <v>7.4399999999999994E-2</v>
      </c>
      <c r="CG62" s="12">
        <f t="shared" si="39"/>
        <v>3421882.0269464306</v>
      </c>
      <c r="CH62" s="12">
        <f t="shared" si="307"/>
        <v>3026067.3148742686</v>
      </c>
      <c r="CI62">
        <v>8</v>
      </c>
      <c r="CJ62" s="6">
        <v>7.4399999999999994E-2</v>
      </c>
      <c r="CK62" s="12">
        <f t="shared" si="284"/>
        <v>3317442.1349930423</v>
      </c>
      <c r="CL62" s="12">
        <f t="shared" si="308"/>
        <v>2970843.7029788438</v>
      </c>
      <c r="CM62" s="5">
        <v>7</v>
      </c>
      <c r="CN62" s="6">
        <v>7.4399999999999994E-2</v>
      </c>
      <c r="CO62" s="7">
        <f t="shared" si="309"/>
        <v>3078212.5238524559</v>
      </c>
      <c r="CP62" s="12">
        <f t="shared" si="42"/>
        <v>2840084.6554351952</v>
      </c>
      <c r="CQ62" s="12">
        <f t="shared" si="310"/>
        <v>2490372.7389077269</v>
      </c>
      <c r="CR62" s="9"/>
      <c r="CS62" s="5">
        <v>6</v>
      </c>
      <c r="CT62" s="6">
        <v>7.4399999999999994E-2</v>
      </c>
      <c r="CU62" s="7">
        <f t="shared" si="311"/>
        <v>2353193.5814176714</v>
      </c>
      <c r="CV62" s="12">
        <f t="shared" si="45"/>
        <v>2193477.1776288128</v>
      </c>
      <c r="CW62" s="12">
        <f t="shared" si="312"/>
        <v>2078892.5489467105</v>
      </c>
      <c r="CY62" s="5">
        <v>5</v>
      </c>
      <c r="CZ62" s="6">
        <v>7.4399999999999994E-2</v>
      </c>
      <c r="DA62" s="7">
        <f t="shared" si="313"/>
        <v>1902646.8155058788</v>
      </c>
      <c r="DB62" s="12">
        <f t="shared" si="48"/>
        <v>1796874.9598115187</v>
      </c>
      <c r="DC62" s="12">
        <f t="shared" si="314"/>
        <v>1776760.68787333</v>
      </c>
      <c r="DE62" s="5">
        <f t="shared" si="315"/>
        <v>4</v>
      </c>
      <c r="DF62" s="6">
        <v>7.4399999999999994E-2</v>
      </c>
      <c r="DG62" s="7">
        <f t="shared" si="316"/>
        <v>1610365.480749792</v>
      </c>
      <c r="DH62" s="12">
        <f t="shared" si="52"/>
        <v>1547664.0223895491</v>
      </c>
      <c r="DI62" s="12">
        <f t="shared" si="317"/>
        <v>1536114.2908791793</v>
      </c>
      <c r="DK62" s="5">
        <f t="shared" si="318"/>
        <v>3</v>
      </c>
      <c r="DL62" s="6">
        <v>7.4399999999999994E-2</v>
      </c>
      <c r="DM62" s="7">
        <f t="shared" si="319"/>
        <v>1630089.5644800002</v>
      </c>
      <c r="DN62" s="12">
        <f t="shared" si="56"/>
        <v>1591728.7274182902</v>
      </c>
      <c r="DO62" s="12">
        <f t="shared" si="320"/>
        <v>1597668.0137146269</v>
      </c>
      <c r="DQ62" s="5">
        <f t="shared" si="321"/>
        <v>2</v>
      </c>
      <c r="DR62" s="6">
        <v>7.4399999999999994E-2</v>
      </c>
      <c r="DS62" s="7">
        <f t="shared" si="322"/>
        <v>1068490.8</v>
      </c>
      <c r="DT62" s="12">
        <f>(DT63)*(1+DR62)-(((VLOOKUP((DQ$91+DQ63),$A$138:$E$227,5,FALSE))/(VLOOKUP(DQ$91,$A$138:$E$227,5,FALSE)))*(IF(DQ62&lt;=$D$125,$B$125,$C$125)))</f>
        <v>1045631.2014981272</v>
      </c>
      <c r="DU62" s="12">
        <f t="shared" si="323"/>
        <v>1041729.5925373132</v>
      </c>
      <c r="DW62" s="5">
        <f t="shared" si="324"/>
        <v>1</v>
      </c>
      <c r="DX62" s="6">
        <v>7.4399999999999994E-2</v>
      </c>
      <c r="DY62" s="7">
        <f>(DY63+$B$124)*(1+DX62)</f>
        <v>805800</v>
      </c>
      <c r="DZ62" s="12">
        <f>($B$124)*(1+DX62)-$B$125</f>
        <v>794800</v>
      </c>
      <c r="EA62" s="12">
        <f>DZ62</f>
        <v>794800</v>
      </c>
      <c r="EC62" s="5"/>
      <c r="ED62" s="6"/>
      <c r="EE62" s="7"/>
      <c r="EI62" s="5"/>
      <c r="EJ62" s="6"/>
      <c r="EK62" s="7"/>
      <c r="EO62" s="5"/>
      <c r="EP62" s="6"/>
      <c r="EQ62" s="7"/>
      <c r="EU62" s="5"/>
      <c r="EV62" s="6"/>
      <c r="EW62" s="7"/>
      <c r="FA62" s="5"/>
      <c r="FB62" s="6"/>
      <c r="FC62" s="7"/>
      <c r="FG62" s="5"/>
      <c r="FH62" s="6"/>
      <c r="FI62" s="7"/>
      <c r="FM62" s="5"/>
      <c r="FN62" s="6"/>
      <c r="FO62" s="7"/>
      <c r="FS62" s="5"/>
      <c r="FT62" s="6"/>
      <c r="FU62" s="7"/>
      <c r="FY62" s="5"/>
      <c r="FZ62" s="6"/>
      <c r="GA62" s="7"/>
      <c r="GE62" s="5"/>
      <c r="GF62" s="6"/>
      <c r="GG62" s="7"/>
      <c r="GK62" s="5"/>
      <c r="GL62" s="6"/>
      <c r="GM62" s="7"/>
      <c r="GQ62" s="5"/>
      <c r="GR62" s="6"/>
      <c r="GS62" s="7"/>
      <c r="GW62" s="5"/>
      <c r="GX62" s="6"/>
      <c r="GY62" s="7"/>
      <c r="HC62" s="5"/>
      <c r="HD62" s="6"/>
      <c r="HE62" s="7"/>
      <c r="HI62" s="5"/>
      <c r="HJ62" s="6"/>
      <c r="HK62" s="7"/>
      <c r="HO62" s="5"/>
      <c r="HP62" s="6"/>
      <c r="HQ62" s="7"/>
      <c r="HU62" s="5"/>
      <c r="HV62" s="6"/>
      <c r="HW62" s="7"/>
      <c r="IA62" s="5"/>
      <c r="IB62" s="6"/>
      <c r="IC62" s="7"/>
      <c r="IG62" s="5"/>
      <c r="IH62" s="6"/>
      <c r="II62" s="7"/>
      <c r="IM62" s="5"/>
      <c r="IN62" s="6"/>
      <c r="IO62" s="7"/>
      <c r="IS62" s="5"/>
      <c r="IT62" s="6"/>
      <c r="IU62" s="7"/>
      <c r="IY62" s="5"/>
      <c r="IZ62" s="6"/>
      <c r="JA62" s="7"/>
      <c r="JE62" s="5"/>
      <c r="JF62" s="6"/>
      <c r="JG62" s="7"/>
      <c r="JK62" s="5"/>
      <c r="JL62" s="6"/>
      <c r="JM62" s="7"/>
      <c r="JQ62" s="5"/>
      <c r="JR62" s="6"/>
      <c r="JS62" s="7"/>
      <c r="JW62" s="5"/>
      <c r="JX62" s="6"/>
      <c r="JY62" s="7"/>
      <c r="KC62" s="5"/>
      <c r="KD62" s="6"/>
      <c r="KE62" s="7"/>
      <c r="KI62" s="5"/>
      <c r="KJ62" s="6"/>
      <c r="KK62" s="7"/>
      <c r="KO62" s="5"/>
      <c r="KP62" s="6"/>
      <c r="KQ62" s="7"/>
      <c r="KU62" s="5"/>
      <c r="KV62" s="6"/>
      <c r="KW62" s="7"/>
      <c r="LA62" s="5"/>
      <c r="LB62" s="6"/>
      <c r="LC62" s="7"/>
      <c r="LG62" s="5"/>
      <c r="LH62" s="6"/>
      <c r="LI62" s="7"/>
      <c r="LM62" s="5"/>
      <c r="LN62" s="6"/>
      <c r="LO62" s="7"/>
      <c r="LS62" s="5"/>
      <c r="LT62" s="6"/>
      <c r="LU62" s="7"/>
      <c r="LY62" s="5"/>
      <c r="LZ62" s="6"/>
      <c r="MA62" s="7"/>
      <c r="ME62" s="5"/>
      <c r="MF62" s="6"/>
      <c r="MG62" s="7"/>
      <c r="MK62" s="5"/>
      <c r="ML62" s="6"/>
      <c r="MM62" s="7"/>
      <c r="MQ62" s="5"/>
      <c r="MR62" s="6"/>
      <c r="MS62" s="7"/>
      <c r="MW62" s="5"/>
      <c r="MX62" s="6"/>
      <c r="MY62" s="7"/>
      <c r="NC62" s="5"/>
      <c r="ND62" s="6"/>
      <c r="NE62" s="7"/>
      <c r="NI62" s="5"/>
      <c r="NJ62" s="6"/>
      <c r="NK62" s="7"/>
      <c r="NO62" s="5"/>
      <c r="NP62" s="6"/>
      <c r="NQ62" s="7"/>
      <c r="NU62" s="5"/>
      <c r="NV62" s="6"/>
      <c r="NW62" s="7"/>
      <c r="OA62" s="5"/>
      <c r="OB62" s="6"/>
      <c r="OC62" s="7"/>
      <c r="OG62" s="5"/>
      <c r="OH62" s="6"/>
      <c r="OI62" s="7"/>
      <c r="OM62" s="5"/>
      <c r="ON62" s="6"/>
      <c r="OO62" s="7"/>
      <c r="OS62" s="5"/>
      <c r="OT62" s="6"/>
      <c r="OU62" s="7"/>
      <c r="OY62" s="5"/>
      <c r="OZ62" s="6"/>
      <c r="PA62" s="7"/>
      <c r="PE62" s="5"/>
      <c r="PF62" s="6"/>
      <c r="PG62" s="7"/>
      <c r="PK62" s="5"/>
      <c r="PL62" s="6"/>
      <c r="PM62" s="7"/>
      <c r="PQ62" s="5"/>
      <c r="PR62" s="6"/>
      <c r="PS62" s="7"/>
      <c r="PW62" s="5"/>
      <c r="PX62" s="6"/>
      <c r="PY62" s="7"/>
      <c r="QC62" s="5"/>
      <c r="QD62" s="6"/>
      <c r="QE62" s="7"/>
      <c r="QI62" s="5"/>
      <c r="QJ62" s="6"/>
      <c r="QK62" s="7"/>
      <c r="QO62" s="5"/>
      <c r="QP62" s="6"/>
      <c r="QQ62" s="7"/>
    </row>
    <row r="63" spans="3:459">
      <c r="C63">
        <v>28</v>
      </c>
      <c r="D63" s="6">
        <v>0.32600000000000001</v>
      </c>
      <c r="E63" s="12">
        <f t="shared" si="286"/>
        <v>2600689.9082398331</v>
      </c>
      <c r="F63" s="12">
        <f t="shared" si="287"/>
        <v>1685091.2139531504</v>
      </c>
      <c r="G63">
        <v>27</v>
      </c>
      <c r="H63" s="6">
        <v>0.32600000000000001</v>
      </c>
      <c r="I63" s="12">
        <f t="shared" si="1"/>
        <v>573816.31925003976</v>
      </c>
      <c r="J63" s="12">
        <f t="shared" si="288"/>
        <v>367500.33929496934</v>
      </c>
      <c r="K63">
        <v>26</v>
      </c>
      <c r="L63" s="6">
        <v>0.32600000000000001</v>
      </c>
      <c r="M63" s="12">
        <f t="shared" si="3"/>
        <v>1346355.4162258669</v>
      </c>
      <c r="N63" s="12">
        <f t="shared" si="289"/>
        <v>862272.56994240929</v>
      </c>
      <c r="O63">
        <v>25</v>
      </c>
      <c r="P63" s="6">
        <v>0.32600000000000001</v>
      </c>
      <c r="Q63" s="12">
        <f t="shared" si="5"/>
        <v>3325693.461702615</v>
      </c>
      <c r="R63" s="12">
        <f t="shared" si="290"/>
        <v>1980469.1401150404</v>
      </c>
      <c r="S63">
        <v>24</v>
      </c>
      <c r="T63" s="6">
        <v>0.32600000000000001</v>
      </c>
      <c r="U63" s="12">
        <f t="shared" si="7"/>
        <v>9370479.789527854</v>
      </c>
      <c r="V63" s="12">
        <f t="shared" si="291"/>
        <v>5018646.4790355181</v>
      </c>
      <c r="W63">
        <v>23</v>
      </c>
      <c r="X63" s="6">
        <v>0.32600000000000001</v>
      </c>
      <c r="Y63" s="12">
        <f t="shared" si="9"/>
        <v>10586515.957153846</v>
      </c>
      <c r="Z63" s="12">
        <f t="shared" si="292"/>
        <v>5114833.552332757</v>
      </c>
      <c r="AA63">
        <v>22</v>
      </c>
      <c r="AB63" s="6">
        <v>0.32600000000000001</v>
      </c>
      <c r="AC63" s="12">
        <f t="shared" si="11"/>
        <v>5944558.7433630526</v>
      </c>
      <c r="AD63" s="12">
        <f t="shared" si="293"/>
        <v>2938882.9742469024</v>
      </c>
      <c r="AE63">
        <v>21</v>
      </c>
      <c r="AF63" s="6">
        <v>0.32600000000000001</v>
      </c>
      <c r="AG63" s="12">
        <f t="shared" si="13"/>
        <v>6511663.8297573747</v>
      </c>
      <c r="AH63" s="12">
        <f t="shared" si="294"/>
        <v>3316802.5499887755</v>
      </c>
      <c r="AI63">
        <v>20</v>
      </c>
      <c r="AJ63" s="6">
        <v>0.32600000000000001</v>
      </c>
      <c r="AK63" s="12">
        <f t="shared" si="15"/>
        <v>3532892.6282426687</v>
      </c>
      <c r="AL63" s="12">
        <f t="shared" si="295"/>
        <v>1825989.4483051996</v>
      </c>
      <c r="AM63">
        <v>19</v>
      </c>
      <c r="AN63" s="6">
        <v>0.32600000000000001</v>
      </c>
      <c r="AO63" s="12">
        <f t="shared" si="17"/>
        <v>2155219.381597288</v>
      </c>
      <c r="AP63" s="12">
        <f t="shared" si="296"/>
        <v>1138149.5610682305</v>
      </c>
      <c r="AQ63">
        <v>18</v>
      </c>
      <c r="AR63" s="6">
        <v>0.32600000000000001</v>
      </c>
      <c r="AS63" s="12">
        <f t="shared" si="19"/>
        <v>5435262.0154015571</v>
      </c>
      <c r="AT63" s="12">
        <f t="shared" si="297"/>
        <v>2890663.6935843485</v>
      </c>
      <c r="AU63">
        <v>17</v>
      </c>
      <c r="AV63" s="6">
        <v>0.32600000000000001</v>
      </c>
      <c r="AW63" s="12">
        <f t="shared" si="21"/>
        <v>3811837.0603080913</v>
      </c>
      <c r="AX63" s="12">
        <f t="shared" si="298"/>
        <v>1998716.0615847672</v>
      </c>
      <c r="AY63">
        <v>16</v>
      </c>
      <c r="AZ63" s="6">
        <v>0.32600000000000001</v>
      </c>
      <c r="BA63" s="12">
        <f t="shared" si="23"/>
        <v>4131994.1444373704</v>
      </c>
      <c r="BB63" s="12">
        <f t="shared" si="299"/>
        <v>2151113.0564673953</v>
      </c>
      <c r="BC63">
        <v>15</v>
      </c>
      <c r="BD63" s="6">
        <v>0.32600000000000001</v>
      </c>
      <c r="BE63" s="12">
        <f t="shared" si="25"/>
        <v>5190620.6332551856</v>
      </c>
      <c r="BF63" s="12">
        <f t="shared" si="300"/>
        <v>2741114.2669999292</v>
      </c>
      <c r="BG63">
        <v>14</v>
      </c>
      <c r="BH63" s="6">
        <v>0.32600000000000001</v>
      </c>
      <c r="BI63" s="12">
        <f t="shared" si="27"/>
        <v>6671310.6148695052</v>
      </c>
      <c r="BJ63" s="12">
        <f t="shared" si="301"/>
        <v>3922830.5862715817</v>
      </c>
      <c r="BK63">
        <v>13</v>
      </c>
      <c r="BL63" s="6">
        <v>0.32600000000000001</v>
      </c>
      <c r="BM63" s="12">
        <f t="shared" si="29"/>
        <v>5648333.5900237337</v>
      </c>
      <c r="BN63" s="12">
        <f t="shared" si="302"/>
        <v>3575162.4596030372</v>
      </c>
      <c r="BO63">
        <v>12</v>
      </c>
      <c r="BP63" s="6">
        <v>0.32600000000000001</v>
      </c>
      <c r="BQ63" s="12">
        <f t="shared" si="31"/>
        <v>4479971.9443541337</v>
      </c>
      <c r="BR63" s="12">
        <f t="shared" si="303"/>
        <v>2919532.2783431429</v>
      </c>
      <c r="BS63">
        <v>11</v>
      </c>
      <c r="BT63" s="6">
        <v>0.32600000000000001</v>
      </c>
      <c r="BU63" s="12">
        <f t="shared" si="33"/>
        <v>3794205.309332435</v>
      </c>
      <c r="BV63" s="12">
        <f t="shared" si="304"/>
        <v>2529470.2062216238</v>
      </c>
      <c r="BW63">
        <v>10</v>
      </c>
      <c r="BX63" s="6">
        <v>0.32600000000000001</v>
      </c>
      <c r="BY63" s="12">
        <f t="shared" si="35"/>
        <v>2722855.3907395136</v>
      </c>
      <c r="BZ63" s="12">
        <f t="shared" si="305"/>
        <v>1856028.7682194437</v>
      </c>
      <c r="CA63">
        <v>9</v>
      </c>
      <c r="CB63" s="6">
        <v>0.32600000000000001</v>
      </c>
      <c r="CC63" s="12">
        <f t="shared" si="37"/>
        <v>3259790.1769095245</v>
      </c>
      <c r="CD63" s="12">
        <f t="shared" si="306"/>
        <v>2624924.674290441</v>
      </c>
      <c r="CE63">
        <v>8</v>
      </c>
      <c r="CF63" s="6">
        <v>0.32600000000000001</v>
      </c>
      <c r="CG63" s="12">
        <f t="shared" si="39"/>
        <v>3216498.5830038548</v>
      </c>
      <c r="CH63" s="12">
        <f t="shared" si="307"/>
        <v>2855094.2478348822</v>
      </c>
      <c r="CI63">
        <v>7</v>
      </c>
      <c r="CJ63" s="6">
        <v>0.32600000000000001</v>
      </c>
      <c r="CK63" s="12">
        <f t="shared" si="284"/>
        <v>3118896.2537165321</v>
      </c>
      <c r="CL63" s="12">
        <f t="shared" si="308"/>
        <v>2803502.2505317144</v>
      </c>
      <c r="CM63" s="5">
        <v>6</v>
      </c>
      <c r="CN63" s="6">
        <v>0.32600000000000001</v>
      </c>
      <c r="CO63" s="7">
        <f t="shared" si="309"/>
        <v>2865052.6096914145</v>
      </c>
      <c r="CP63" s="12">
        <f t="shared" si="42"/>
        <v>2675258.2105292645</v>
      </c>
      <c r="CQ63" s="12">
        <f t="shared" si="310"/>
        <v>2354628.0130126486</v>
      </c>
      <c r="CR63" s="9"/>
      <c r="CS63" s="5">
        <v>5</v>
      </c>
      <c r="CT63" s="6">
        <v>0.32600000000000001</v>
      </c>
      <c r="CU63" s="7">
        <f t="shared" si="311"/>
        <v>2190239.7444319353</v>
      </c>
      <c r="CV63" s="12">
        <f t="shared" si="45"/>
        <v>2071044.9748100329</v>
      </c>
      <c r="CW63" s="12">
        <f t="shared" si="312"/>
        <v>1970207.5790327652</v>
      </c>
      <c r="CY63" s="5">
        <v>4</v>
      </c>
      <c r="CZ63" s="6">
        <v>0.32600000000000001</v>
      </c>
      <c r="DA63" s="7">
        <f t="shared" si="313"/>
        <v>1770892.4194954196</v>
      </c>
      <c r="DB63" s="12">
        <f t="shared" si="48"/>
        <v>1700683.7141223268</v>
      </c>
      <c r="DC63" s="12">
        <f t="shared" si="314"/>
        <v>1687944.5102712233</v>
      </c>
      <c r="DE63" s="5">
        <f t="shared" si="315"/>
        <v>3</v>
      </c>
      <c r="DF63" s="6">
        <v>0.32600000000000001</v>
      </c>
      <c r="DG63" s="7">
        <f t="shared" si="316"/>
        <v>1498850.9686799999</v>
      </c>
      <c r="DH63" s="12">
        <f t="shared" si="52"/>
        <v>1450806.7099371429</v>
      </c>
      <c r="DI63" s="12">
        <f t="shared" si="317"/>
        <v>1445372.9769411238</v>
      </c>
      <c r="DK63" s="5">
        <f t="shared" si="318"/>
        <v>2</v>
      </c>
      <c r="DL63" s="6">
        <v>0.32600000000000001</v>
      </c>
      <c r="DM63" s="7">
        <f t="shared" si="319"/>
        <v>1517209.2000000002</v>
      </c>
      <c r="DN63" s="12">
        <f>(DN64)*(1+DL63)-(((VLOOKUP((DK$91+DK64),$A$138:$E$227,5,FALSE))/(VLOOKUP(DK$91,$A$138:$E$227,5,FALSE)))*(IF(DK63&lt;=$D$125,$B$125,$C$125)))</f>
        <v>1491704.9843866173</v>
      </c>
      <c r="DO63" s="12">
        <f t="shared" si="320"/>
        <v>1502878.8044943823</v>
      </c>
      <c r="DQ63" s="5">
        <f t="shared" si="321"/>
        <v>1</v>
      </c>
      <c r="DR63" s="6">
        <v>0.32600000000000001</v>
      </c>
      <c r="DS63" s="7">
        <f>(DS64+$B$124)*(1+DR63)</f>
        <v>994500</v>
      </c>
      <c r="DT63" s="12">
        <f>($B$124)*(1+DR63)-$B$125</f>
        <v>983500</v>
      </c>
      <c r="DU63" s="12">
        <f>DT63</f>
        <v>983500</v>
      </c>
      <c r="DW63" s="5"/>
      <c r="DX63" s="6"/>
      <c r="DY63" s="7"/>
      <c r="EC63" s="5"/>
      <c r="ED63" s="6"/>
      <c r="EE63" s="7"/>
      <c r="EI63" s="5"/>
      <c r="EJ63" s="6"/>
      <c r="EK63" s="7"/>
      <c r="EO63" s="5"/>
      <c r="EP63" s="6"/>
      <c r="EQ63" s="7"/>
      <c r="EU63" s="5"/>
      <c r="EV63" s="6"/>
      <c r="EW63" s="7"/>
      <c r="FA63" s="5"/>
      <c r="FB63" s="6"/>
      <c r="FC63" s="7"/>
      <c r="FG63" s="5"/>
      <c r="FH63" s="6"/>
      <c r="FI63" s="7"/>
      <c r="FM63" s="5"/>
      <c r="FN63" s="6"/>
      <c r="FO63" s="7"/>
      <c r="FS63" s="5"/>
      <c r="FT63" s="6"/>
      <c r="FU63" s="7"/>
      <c r="FY63" s="5"/>
      <c r="FZ63" s="6"/>
      <c r="GA63" s="7"/>
      <c r="GE63" s="5"/>
      <c r="GF63" s="6"/>
      <c r="GG63" s="7"/>
      <c r="GK63" s="5"/>
      <c r="GL63" s="6"/>
      <c r="GM63" s="7"/>
      <c r="GQ63" s="5"/>
      <c r="GR63" s="6"/>
      <c r="GS63" s="7"/>
      <c r="GW63" s="5"/>
      <c r="GX63" s="6"/>
      <c r="GY63" s="7"/>
      <c r="HC63" s="5"/>
      <c r="HD63" s="6"/>
      <c r="HE63" s="7"/>
      <c r="HI63" s="5"/>
      <c r="HJ63" s="6"/>
      <c r="HK63" s="7"/>
      <c r="HO63" s="5"/>
      <c r="HP63" s="6"/>
      <c r="HQ63" s="7"/>
      <c r="HU63" s="5"/>
      <c r="HV63" s="6"/>
      <c r="HW63" s="7"/>
      <c r="IA63" s="5"/>
      <c r="IB63" s="6"/>
      <c r="IC63" s="7"/>
      <c r="IG63" s="5"/>
      <c r="IH63" s="6"/>
      <c r="II63" s="7"/>
      <c r="IM63" s="5"/>
      <c r="IN63" s="6"/>
      <c r="IO63" s="7"/>
      <c r="IS63" s="5"/>
      <c r="IT63" s="6"/>
      <c r="IU63" s="7"/>
      <c r="IY63" s="5"/>
      <c r="IZ63" s="6"/>
      <c r="JA63" s="7"/>
      <c r="JE63" s="5"/>
      <c r="JF63" s="6"/>
      <c r="JG63" s="7"/>
      <c r="JK63" s="5"/>
      <c r="JL63" s="6"/>
      <c r="JM63" s="7"/>
      <c r="JQ63" s="5"/>
      <c r="JR63" s="6"/>
      <c r="JS63" s="7"/>
      <c r="JW63" s="5"/>
      <c r="JX63" s="6"/>
      <c r="JY63" s="7"/>
      <c r="KC63" s="5"/>
      <c r="KD63" s="6"/>
      <c r="KE63" s="7"/>
      <c r="KI63" s="5"/>
      <c r="KJ63" s="6"/>
      <c r="KK63" s="7"/>
      <c r="KO63" s="5"/>
      <c r="KP63" s="6"/>
      <c r="KQ63" s="7"/>
      <c r="KU63" s="5"/>
      <c r="KV63" s="6"/>
      <c r="KW63" s="7"/>
      <c r="LA63" s="5"/>
      <c r="LB63" s="6"/>
      <c r="LC63" s="7"/>
      <c r="LG63" s="5"/>
      <c r="LH63" s="6"/>
      <c r="LI63" s="7"/>
      <c r="LM63" s="5"/>
      <c r="LN63" s="6"/>
      <c r="LO63" s="7"/>
      <c r="LS63" s="5"/>
      <c r="LT63" s="6"/>
      <c r="LU63" s="7"/>
      <c r="LY63" s="5"/>
      <c r="LZ63" s="6"/>
      <c r="MA63" s="7"/>
      <c r="ME63" s="5"/>
      <c r="MF63" s="6"/>
      <c r="MG63" s="7"/>
      <c r="MK63" s="5"/>
      <c r="ML63" s="6"/>
      <c r="MM63" s="7"/>
      <c r="MQ63" s="5"/>
      <c r="MR63" s="6"/>
      <c r="MS63" s="7"/>
      <c r="MW63" s="5"/>
      <c r="MX63" s="6"/>
      <c r="MY63" s="7"/>
      <c r="NC63" s="5"/>
      <c r="ND63" s="6"/>
      <c r="NE63" s="7"/>
      <c r="NI63" s="5"/>
      <c r="NJ63" s="6"/>
      <c r="NK63" s="7"/>
      <c r="NO63" s="5"/>
      <c r="NP63" s="6"/>
      <c r="NQ63" s="7"/>
      <c r="NU63" s="5"/>
      <c r="NV63" s="6"/>
      <c r="NW63" s="7"/>
      <c r="OA63" s="5"/>
      <c r="OB63" s="6"/>
      <c r="OC63" s="7"/>
      <c r="OG63" s="5"/>
      <c r="OH63" s="6"/>
      <c r="OI63" s="7"/>
      <c r="OM63" s="5"/>
      <c r="ON63" s="6"/>
      <c r="OO63" s="7"/>
      <c r="OS63" s="5"/>
      <c r="OT63" s="6"/>
      <c r="OU63" s="7"/>
      <c r="OY63" s="5"/>
      <c r="OZ63" s="6"/>
      <c r="PA63" s="7"/>
      <c r="PE63" s="5"/>
      <c r="PF63" s="6"/>
      <c r="PG63" s="7"/>
      <c r="PK63" s="5"/>
      <c r="PL63" s="6"/>
      <c r="PM63" s="7"/>
      <c r="PQ63" s="5"/>
      <c r="PR63" s="6"/>
      <c r="PS63" s="7"/>
      <c r="PW63" s="5"/>
      <c r="PX63" s="6"/>
      <c r="PY63" s="7"/>
      <c r="QC63" s="5"/>
      <c r="QD63" s="6"/>
      <c r="QE63" s="7"/>
      <c r="QI63" s="5"/>
      <c r="QJ63" s="6"/>
      <c r="QK63" s="7"/>
      <c r="QO63" s="5"/>
      <c r="QP63" s="6"/>
      <c r="QQ63" s="7"/>
    </row>
    <row r="64" spans="3:459">
      <c r="C64">
        <v>27</v>
      </c>
      <c r="D64" s="6">
        <v>0.52559999999999996</v>
      </c>
      <c r="E64" s="12">
        <f t="shared" si="286"/>
        <v>1996222.0861798758</v>
      </c>
      <c r="F64" s="12">
        <f t="shared" si="287"/>
        <v>1283815.6911119649</v>
      </c>
      <c r="G64">
        <v>26</v>
      </c>
      <c r="H64" s="6">
        <v>0.52559999999999996</v>
      </c>
      <c r="I64" s="12">
        <f t="shared" si="1"/>
        <v>468068.19344886695</v>
      </c>
      <c r="J64" s="12">
        <f t="shared" si="288"/>
        <v>297545.20847493032</v>
      </c>
      <c r="K64">
        <v>25</v>
      </c>
      <c r="L64" s="6">
        <v>0.52559999999999996</v>
      </c>
      <c r="M64" s="12">
        <f t="shared" si="3"/>
        <v>1050676.8638680428</v>
      </c>
      <c r="N64" s="12">
        <f t="shared" si="289"/>
        <v>667902.39301648829</v>
      </c>
      <c r="O64">
        <v>24</v>
      </c>
      <c r="P64" s="6">
        <v>0.52559999999999996</v>
      </c>
      <c r="Q64" s="12">
        <f t="shared" si="5"/>
        <v>2546056.4254850536</v>
      </c>
      <c r="R64" s="12">
        <f t="shared" si="290"/>
        <v>1504918.1102309425</v>
      </c>
      <c r="S64">
        <v>23</v>
      </c>
      <c r="T64" s="6">
        <v>0.52559999999999996</v>
      </c>
      <c r="U64" s="12">
        <f t="shared" si="7"/>
        <v>7108969.6648128508</v>
      </c>
      <c r="V64" s="12">
        <f t="shared" si="291"/>
        <v>3779117.7028559023</v>
      </c>
      <c r="W64">
        <v>22</v>
      </c>
      <c r="X64" s="6">
        <v>0.52559999999999996</v>
      </c>
      <c r="Y64" s="12">
        <f t="shared" si="9"/>
        <v>8030625.1737629408</v>
      </c>
      <c r="Z64" s="12">
        <f t="shared" si="292"/>
        <v>3851117.6483844589</v>
      </c>
      <c r="AA64">
        <v>21</v>
      </c>
      <c r="AB64" s="6">
        <v>0.52559999999999996</v>
      </c>
      <c r="AC64" s="12">
        <f t="shared" si="11"/>
        <v>4528839.0358558604</v>
      </c>
      <c r="AD64" s="12">
        <f t="shared" si="293"/>
        <v>2222329.9358103108</v>
      </c>
      <c r="AE64">
        <v>20</v>
      </c>
      <c r="AF64" s="6">
        <v>0.52559999999999996</v>
      </c>
      <c r="AG64" s="12">
        <f t="shared" si="13"/>
        <v>4955174.124118329</v>
      </c>
      <c r="AH64" s="12">
        <f t="shared" si="294"/>
        <v>2505218.1445356607</v>
      </c>
      <c r="AI64">
        <v>19</v>
      </c>
      <c r="AJ64" s="6">
        <v>0.52559999999999996</v>
      </c>
      <c r="AK64" s="12">
        <f t="shared" si="15"/>
        <v>2708096.6112394705</v>
      </c>
      <c r="AL64" s="12">
        <f t="shared" si="295"/>
        <v>1389283.7633867918</v>
      </c>
      <c r="AM64">
        <v>18</v>
      </c>
      <c r="AN64" s="6">
        <v>0.52559999999999996</v>
      </c>
      <c r="AO64" s="12">
        <f t="shared" si="17"/>
        <v>1668195.9971610752</v>
      </c>
      <c r="AP64" s="12">
        <f t="shared" si="296"/>
        <v>874407.56728517334</v>
      </c>
      <c r="AQ64">
        <v>17</v>
      </c>
      <c r="AR64" s="6">
        <v>0.52559999999999996</v>
      </c>
      <c r="AS64" s="12">
        <f t="shared" si="19"/>
        <v>4141531.271572988</v>
      </c>
      <c r="AT64" s="12">
        <f t="shared" si="297"/>
        <v>2186235.8385255178</v>
      </c>
      <c r="AU64">
        <v>16</v>
      </c>
      <c r="AV64" s="6">
        <v>0.52559999999999996</v>
      </c>
      <c r="AW64" s="12">
        <f t="shared" si="21"/>
        <v>2917836.610876604</v>
      </c>
      <c r="AX64" s="12">
        <f t="shared" si="298"/>
        <v>1518576.6748056675</v>
      </c>
      <c r="AY64">
        <v>15</v>
      </c>
      <c r="AZ64" s="6">
        <v>0.52559999999999996</v>
      </c>
      <c r="BA64" s="12">
        <f t="shared" si="23"/>
        <v>3159592.7931507886</v>
      </c>
      <c r="BB64" s="12">
        <f t="shared" si="299"/>
        <v>1632652.0380965041</v>
      </c>
      <c r="BC64">
        <v>14</v>
      </c>
      <c r="BD64" s="6">
        <v>0.52559999999999996</v>
      </c>
      <c r="BE64" s="12">
        <f t="shared" si="25"/>
        <v>3957337.2125893533</v>
      </c>
      <c r="BF64" s="12">
        <f t="shared" si="300"/>
        <v>2074291.9961899584</v>
      </c>
      <c r="BG64">
        <v>13</v>
      </c>
      <c r="BH64" s="6">
        <v>0.52559999999999996</v>
      </c>
      <c r="BI64" s="12">
        <f t="shared" si="27"/>
        <v>5069630.2587856408</v>
      </c>
      <c r="BJ64" s="12">
        <f t="shared" si="301"/>
        <v>2958854.8350533294</v>
      </c>
      <c r="BK64">
        <v>12</v>
      </c>
      <c r="BL64" s="6">
        <v>0.52559999999999996</v>
      </c>
      <c r="BM64" s="12">
        <f t="shared" si="29"/>
        <v>4295422.3527359543</v>
      </c>
      <c r="BN64" s="12">
        <f t="shared" si="302"/>
        <v>2698611.0691909902</v>
      </c>
      <c r="BO64">
        <v>11</v>
      </c>
      <c r="BP64" s="6">
        <v>0.52559999999999996</v>
      </c>
      <c r="BQ64" s="12">
        <f t="shared" si="31"/>
        <v>3413277.8485013228</v>
      </c>
      <c r="BR64" s="12">
        <f t="shared" si="303"/>
        <v>2207845.1510752048</v>
      </c>
      <c r="BS64">
        <v>10</v>
      </c>
      <c r="BT64" s="6">
        <v>0.52559999999999996</v>
      </c>
      <c r="BU64" s="12">
        <f t="shared" si="33"/>
        <v>2895328.2875810219</v>
      </c>
      <c r="BV64" s="12">
        <f t="shared" si="304"/>
        <v>1915867.7888082599</v>
      </c>
      <c r="BW64">
        <v>9</v>
      </c>
      <c r="BX64" s="6">
        <v>0.52559999999999996</v>
      </c>
      <c r="BY64" s="12">
        <f t="shared" si="35"/>
        <v>2086626.2290727773</v>
      </c>
      <c r="BZ64" s="12">
        <f t="shared" si="305"/>
        <v>1411769.4189265631</v>
      </c>
      <c r="CA64">
        <v>8</v>
      </c>
      <c r="CB64" s="6">
        <v>0.52559999999999996</v>
      </c>
      <c r="CC64" s="12">
        <f t="shared" si="37"/>
        <v>2486460.0232752739</v>
      </c>
      <c r="CD64" s="12">
        <f t="shared" si="306"/>
        <v>1987319.3494579326</v>
      </c>
      <c r="CE64">
        <v>7</v>
      </c>
      <c r="CF64" s="6">
        <v>0.52559999999999996</v>
      </c>
      <c r="CG64" s="12">
        <f t="shared" si="39"/>
        <v>2451203.6586412406</v>
      </c>
      <c r="CH64" s="12">
        <f t="shared" si="307"/>
        <v>2159610.6583567807</v>
      </c>
      <c r="CI64">
        <v>6</v>
      </c>
      <c r="CJ64" s="6">
        <v>0.52559999999999996</v>
      </c>
      <c r="CK64" s="12">
        <f t="shared" si="284"/>
        <v>2377278.471882754</v>
      </c>
      <c r="CL64" s="12">
        <f t="shared" si="308"/>
        <v>2120991.9451742047</v>
      </c>
      <c r="CM64" s="5">
        <v>5</v>
      </c>
      <c r="CN64" s="6">
        <v>0.52559999999999996</v>
      </c>
      <c r="CO64" s="7">
        <f t="shared" si="309"/>
        <v>2160673.1596466172</v>
      </c>
      <c r="CP64" s="12">
        <f t="shared" si="42"/>
        <v>2043245.3370378907</v>
      </c>
      <c r="CQ64" s="12">
        <f t="shared" si="310"/>
        <v>1784991.2795684177</v>
      </c>
      <c r="CR64" s="9"/>
      <c r="CS64" s="5">
        <v>4</v>
      </c>
      <c r="CT64" s="6">
        <v>0.52559999999999996</v>
      </c>
      <c r="CU64" s="7">
        <f t="shared" si="311"/>
        <v>1651764.5131462559</v>
      </c>
      <c r="CV64" s="12">
        <f t="shared" si="45"/>
        <v>1585656.4161997731</v>
      </c>
      <c r="CW64" s="12">
        <f t="shared" si="312"/>
        <v>1497236.9134377041</v>
      </c>
      <c r="CY64" s="5">
        <v>3</v>
      </c>
      <c r="CZ64" s="6">
        <v>0.52559999999999996</v>
      </c>
      <c r="DA64" s="7">
        <f t="shared" si="313"/>
        <v>1335514.6451699997</v>
      </c>
      <c r="DB64" s="12">
        <f t="shared" si="48"/>
        <v>1290925.1380016978</v>
      </c>
      <c r="DC64" s="12">
        <f t="shared" si="314"/>
        <v>1271729.225168959</v>
      </c>
      <c r="DE64" s="5">
        <f t="shared" si="315"/>
        <v>2</v>
      </c>
      <c r="DF64" s="6">
        <v>0.52559999999999996</v>
      </c>
      <c r="DG64" s="7">
        <f t="shared" si="316"/>
        <v>1130355.18</v>
      </c>
      <c r="DH64" s="12">
        <f>(DH65)*(1+DF64)-(((VLOOKUP((DE$91+DE65),$A$138:$E$227,5,FALSE))/(VLOOKUP(DE$91,$A$138:$E$227,5,FALSE)))*(IF(DE64&lt;=$D$125,$B$125,$C$125)))</f>
        <v>1102449.519849624</v>
      </c>
      <c r="DI64" s="12">
        <f t="shared" si="317"/>
        <v>1090154.5437918217</v>
      </c>
      <c r="DK64" s="5">
        <f t="shared" si="318"/>
        <v>1</v>
      </c>
      <c r="DL64" s="6">
        <v>0.52559999999999996</v>
      </c>
      <c r="DM64" s="7">
        <f>(DM65+$B$124)*(1+DL64)</f>
        <v>1144200</v>
      </c>
      <c r="DN64" s="12">
        <f>($B$124)*(1+DL64)-$B$125</f>
        <v>1133200</v>
      </c>
      <c r="DO64" s="12">
        <f>DN64</f>
        <v>1133200</v>
      </c>
      <c r="DQ64" s="5"/>
      <c r="DR64" s="6"/>
      <c r="DS64" s="7"/>
      <c r="DU64">
        <f t="shared" ref="DU64:DU65" si="364">IF(AND(DT65=0, DT64=1), DQ64, 1000)</f>
        <v>1000</v>
      </c>
      <c r="DW64" s="5"/>
      <c r="DX64" s="6"/>
      <c r="DY64" s="7"/>
      <c r="EC64" s="5"/>
      <c r="ED64" s="6"/>
      <c r="EE64" s="7"/>
      <c r="EI64" s="5"/>
      <c r="EJ64" s="6"/>
      <c r="EK64" s="7"/>
      <c r="EO64" s="5"/>
      <c r="EP64" s="6"/>
      <c r="EQ64" s="7"/>
      <c r="EU64" s="5"/>
      <c r="EV64" s="6"/>
      <c r="EW64" s="7"/>
      <c r="FA64" s="5"/>
      <c r="FB64" s="6"/>
      <c r="FC64" s="7"/>
      <c r="FG64" s="5"/>
      <c r="FH64" s="6"/>
      <c r="FI64" s="7"/>
      <c r="FM64" s="5"/>
      <c r="FN64" s="6"/>
      <c r="FO64" s="7"/>
      <c r="FS64" s="5"/>
      <c r="FT64" s="6"/>
      <c r="FU64" s="7"/>
      <c r="FY64" s="5"/>
      <c r="FZ64" s="6"/>
      <c r="GA64" s="7"/>
      <c r="GE64" s="5"/>
      <c r="GF64" s="6"/>
      <c r="GG64" s="7"/>
      <c r="GK64" s="5"/>
      <c r="GL64" s="6"/>
      <c r="GM64" s="7"/>
      <c r="GQ64" s="5"/>
      <c r="GR64" s="6"/>
      <c r="GS64" s="7"/>
      <c r="GW64" s="5"/>
      <c r="GX64" s="6"/>
      <c r="GY64" s="7"/>
      <c r="HC64" s="5"/>
      <c r="HD64" s="6"/>
      <c r="HE64" s="7"/>
      <c r="HI64" s="5"/>
      <c r="HJ64" s="6"/>
      <c r="HK64" s="7"/>
      <c r="HO64" s="5"/>
      <c r="HP64" s="6"/>
      <c r="HQ64" s="7"/>
      <c r="HU64" s="5"/>
      <c r="HV64" s="6"/>
      <c r="HW64" s="7"/>
      <c r="IA64" s="5"/>
      <c r="IB64" s="6"/>
      <c r="IC64" s="7"/>
      <c r="IG64" s="5"/>
      <c r="IH64" s="6"/>
      <c r="II64" s="7"/>
      <c r="IM64" s="5"/>
      <c r="IN64" s="6"/>
      <c r="IO64" s="7"/>
      <c r="IS64" s="5"/>
      <c r="IT64" s="6"/>
      <c r="IU64" s="7"/>
      <c r="IY64" s="5"/>
      <c r="IZ64" s="6"/>
      <c r="JA64" s="7"/>
      <c r="JE64" s="5"/>
      <c r="JF64" s="6"/>
      <c r="JG64" s="7"/>
      <c r="JK64" s="5"/>
      <c r="JL64" s="6"/>
      <c r="JM64" s="7"/>
      <c r="JQ64" s="5"/>
      <c r="JR64" s="6"/>
      <c r="JS64" s="7"/>
      <c r="JW64" s="5"/>
      <c r="JX64" s="6"/>
      <c r="JY64" s="7"/>
      <c r="KC64" s="5"/>
      <c r="KD64" s="6"/>
      <c r="KE64" s="7"/>
      <c r="KI64" s="5"/>
      <c r="KJ64" s="6"/>
      <c r="KK64" s="7"/>
      <c r="KO64" s="5"/>
      <c r="KP64" s="6"/>
      <c r="KQ64" s="7"/>
      <c r="KU64" s="5"/>
      <c r="KV64" s="6"/>
      <c r="KW64" s="7"/>
      <c r="LA64" s="5"/>
      <c r="LB64" s="6"/>
      <c r="LC64" s="7"/>
      <c r="LG64" s="5"/>
      <c r="LH64" s="6"/>
      <c r="LI64" s="7"/>
      <c r="LM64" s="5"/>
      <c r="LN64" s="6"/>
      <c r="LO64" s="7"/>
      <c r="LS64" s="5"/>
      <c r="LT64" s="6"/>
      <c r="LU64" s="7"/>
      <c r="LY64" s="5"/>
      <c r="LZ64" s="6"/>
      <c r="MA64" s="7"/>
      <c r="ME64" s="5"/>
      <c r="MF64" s="6"/>
      <c r="MG64" s="7"/>
      <c r="MK64" s="5"/>
      <c r="ML64" s="6"/>
      <c r="MM64" s="7"/>
      <c r="MQ64" s="5"/>
      <c r="MR64" s="6"/>
      <c r="MS64" s="7"/>
      <c r="MW64" s="5"/>
      <c r="MX64" s="6"/>
      <c r="MY64" s="7"/>
      <c r="NC64" s="5"/>
      <c r="ND64" s="6"/>
      <c r="NE64" s="7"/>
      <c r="NI64" s="5"/>
      <c r="NJ64" s="6"/>
      <c r="NK64" s="7"/>
      <c r="NO64" s="5"/>
      <c r="NP64" s="6"/>
      <c r="NQ64" s="7"/>
      <c r="NU64" s="5"/>
      <c r="NV64" s="6"/>
      <c r="NW64" s="7"/>
      <c r="OA64" s="5"/>
      <c r="OB64" s="6"/>
      <c r="OC64" s="7"/>
      <c r="OG64" s="5"/>
      <c r="OH64" s="6"/>
      <c r="OI64" s="7"/>
      <c r="OM64" s="5"/>
      <c r="ON64" s="6"/>
      <c r="OO64" s="7"/>
      <c r="OS64" s="5"/>
      <c r="OT64" s="6"/>
      <c r="OU64" s="7"/>
      <c r="OY64" s="5"/>
      <c r="OZ64" s="6"/>
      <c r="PA64" s="7"/>
      <c r="PE64" s="5"/>
      <c r="PF64" s="6"/>
      <c r="PG64" s="7"/>
      <c r="PK64" s="5"/>
      <c r="PL64" s="6"/>
      <c r="PM64" s="7"/>
      <c r="PQ64" s="5"/>
      <c r="PR64" s="6"/>
      <c r="PS64" s="7"/>
      <c r="PW64" s="5"/>
      <c r="PX64" s="6"/>
      <c r="PY64" s="7"/>
      <c r="QC64" s="5"/>
      <c r="QD64" s="6"/>
      <c r="QE64" s="7"/>
      <c r="QI64" s="5"/>
      <c r="QJ64" s="6"/>
      <c r="QK64" s="7"/>
      <c r="QO64" s="5"/>
      <c r="QP64" s="6"/>
      <c r="QQ64" s="7"/>
    </row>
    <row r="65" spans="3:461">
      <c r="C65">
        <v>26</v>
      </c>
      <c r="D65" s="6">
        <v>-1.21E-2</v>
      </c>
      <c r="E65" s="12">
        <f t="shared" si="286"/>
        <v>1339059.7043942099</v>
      </c>
      <c r="F65" s="12">
        <f t="shared" si="287"/>
        <v>870892.21376014408</v>
      </c>
      <c r="G65">
        <v>25</v>
      </c>
      <c r="H65" s="6">
        <v>-1.21E-2</v>
      </c>
      <c r="I65" s="12">
        <f t="shared" si="1"/>
        <v>337743.2983121443</v>
      </c>
      <c r="J65" s="12">
        <f t="shared" si="288"/>
        <v>217120.69177209277</v>
      </c>
      <c r="K65">
        <v>24</v>
      </c>
      <c r="L65" s="6">
        <v>-1.21E-2</v>
      </c>
      <c r="M65" s="12">
        <f t="shared" si="3"/>
        <v>719631.51961469802</v>
      </c>
      <c r="N65" s="12">
        <f t="shared" si="289"/>
        <v>462620.26260944875</v>
      </c>
      <c r="O65">
        <v>23</v>
      </c>
      <c r="P65" s="6">
        <v>-1.21E-2</v>
      </c>
      <c r="Q65" s="12">
        <f t="shared" si="5"/>
        <v>1702157.2774424397</v>
      </c>
      <c r="R65" s="12">
        <f t="shared" si="290"/>
        <v>1017454.9139599544</v>
      </c>
      <c r="S65">
        <v>22</v>
      </c>
      <c r="T65" s="6">
        <v>-1.21E-2</v>
      </c>
      <c r="U65" s="12">
        <f t="shared" si="7"/>
        <v>4696777.1573455809</v>
      </c>
      <c r="V65" s="12">
        <f t="shared" si="291"/>
        <v>2524959.1484978124</v>
      </c>
      <c r="W65">
        <v>21</v>
      </c>
      <c r="X65" s="6">
        <v>-1.21E-2</v>
      </c>
      <c r="Y65" s="12">
        <f t="shared" si="9"/>
        <v>5304918.2703839969</v>
      </c>
      <c r="Z65" s="12">
        <f t="shared" si="292"/>
        <v>2572685.9281185549</v>
      </c>
      <c r="AA65">
        <v>20</v>
      </c>
      <c r="AB65" s="6">
        <v>-1.21E-2</v>
      </c>
      <c r="AC65" s="12">
        <f t="shared" si="11"/>
        <v>3008636.2083719354</v>
      </c>
      <c r="AD65" s="12">
        <f t="shared" si="293"/>
        <v>1493007.4417484791</v>
      </c>
      <c r="AE65">
        <v>19</v>
      </c>
      <c r="AF65" s="6">
        <v>-1.21E-2</v>
      </c>
      <c r="AG65" s="12">
        <f t="shared" si="13"/>
        <v>3286911.6147171259</v>
      </c>
      <c r="AH65" s="12">
        <f t="shared" si="294"/>
        <v>1680526.2391034928</v>
      </c>
      <c r="AI65">
        <v>18</v>
      </c>
      <c r="AJ65" s="6">
        <v>-1.21E-2</v>
      </c>
      <c r="AK65" s="12">
        <f t="shared" si="15"/>
        <v>1813433.9749010464</v>
      </c>
      <c r="AL65" s="12">
        <f t="shared" si="295"/>
        <v>940804.09224189632</v>
      </c>
      <c r="AM65">
        <v>17</v>
      </c>
      <c r="AN65" s="6">
        <v>-1.21E-2</v>
      </c>
      <c r="AO65" s="12">
        <f t="shared" si="17"/>
        <v>1130984.5567083554</v>
      </c>
      <c r="AP65" s="12">
        <f t="shared" si="296"/>
        <v>599506.85148826358</v>
      </c>
      <c r="AQ65">
        <v>16</v>
      </c>
      <c r="AR65" s="6">
        <v>-1.21E-2</v>
      </c>
      <c r="AS65" s="12">
        <f t="shared" si="19"/>
        <v>2751941.6999793402</v>
      </c>
      <c r="AT65" s="12">
        <f t="shared" si="297"/>
        <v>1469081.6593874672</v>
      </c>
      <c r="AU65">
        <v>15</v>
      </c>
      <c r="AV65" s="6">
        <v>-1.21E-2</v>
      </c>
      <c r="AW65" s="12">
        <f t="shared" si="21"/>
        <v>1950366.7199917813</v>
      </c>
      <c r="AX65" s="12">
        <f t="shared" si="298"/>
        <v>1026508.7999956743</v>
      </c>
      <c r="AY65">
        <v>14</v>
      </c>
      <c r="AZ65" s="6">
        <v>-1.21E-2</v>
      </c>
      <c r="BA65" s="12">
        <f t="shared" si="23"/>
        <v>2109104.8420999106</v>
      </c>
      <c r="BB65" s="12">
        <f t="shared" si="299"/>
        <v>1102126.2144807803</v>
      </c>
      <c r="BC65">
        <v>13</v>
      </c>
      <c r="BD65" s="6">
        <v>-1.21E-2</v>
      </c>
      <c r="BE65" s="12">
        <f t="shared" si="25"/>
        <v>2631470.4084573579</v>
      </c>
      <c r="BF65" s="12">
        <f t="shared" si="300"/>
        <v>1394877.1714003289</v>
      </c>
      <c r="BG65">
        <v>12</v>
      </c>
      <c r="BH65" s="6">
        <v>-1.21E-2</v>
      </c>
      <c r="BI65" s="12">
        <f t="shared" si="27"/>
        <v>3356732.7822961407</v>
      </c>
      <c r="BJ65" s="12">
        <f t="shared" si="301"/>
        <v>1981229.4993251658</v>
      </c>
      <c r="BK65">
        <v>11</v>
      </c>
      <c r="BL65" s="6">
        <v>-1.21E-2</v>
      </c>
      <c r="BM65" s="12">
        <f t="shared" si="29"/>
        <v>2846862.763519858</v>
      </c>
      <c r="BN65" s="12">
        <f t="shared" si="302"/>
        <v>1808721.0790784056</v>
      </c>
      <c r="BO65">
        <v>10</v>
      </c>
      <c r="BP65" s="6">
        <v>-1.21E-2</v>
      </c>
      <c r="BQ65" s="12">
        <f t="shared" si="31"/>
        <v>2267735.4213726735</v>
      </c>
      <c r="BR65" s="12">
        <f t="shared" si="303"/>
        <v>1483405.8771385155</v>
      </c>
      <c r="BS65">
        <v>9</v>
      </c>
      <c r="BT65" s="6">
        <v>-1.21E-2</v>
      </c>
      <c r="BU65" s="12">
        <f t="shared" si="33"/>
        <v>1927546.7791247428</v>
      </c>
      <c r="BV65" s="12">
        <f t="shared" si="304"/>
        <v>1289862.1303917451</v>
      </c>
      <c r="BW65">
        <v>8</v>
      </c>
      <c r="BX65" s="6">
        <v>-1.21E-2</v>
      </c>
      <c r="BY65" s="12">
        <f t="shared" si="35"/>
        <v>1396805.7737371768</v>
      </c>
      <c r="BZ65" s="12">
        <f t="shared" si="305"/>
        <v>955709.21360964712</v>
      </c>
      <c r="CA65">
        <v>7</v>
      </c>
      <c r="CB65" s="6">
        <v>-1.21E-2</v>
      </c>
      <c r="CC65" s="12">
        <f t="shared" si="37"/>
        <v>1654427.705162693</v>
      </c>
      <c r="CD65" s="12">
        <f t="shared" si="306"/>
        <v>1337225.4007893947</v>
      </c>
      <c r="CE65">
        <v>6</v>
      </c>
      <c r="CF65" s="6">
        <v>-1.21E-2</v>
      </c>
      <c r="CG65" s="12">
        <f t="shared" si="39"/>
        <v>1629034.0138651242</v>
      </c>
      <c r="CH65" s="12">
        <f t="shared" si="307"/>
        <v>1451432.5612256934</v>
      </c>
      <c r="CI65">
        <v>5</v>
      </c>
      <c r="CJ65" s="6">
        <v>-1.21E-2</v>
      </c>
      <c r="CK65" s="12">
        <f t="shared" si="284"/>
        <v>1580298.5526237246</v>
      </c>
      <c r="CL65" s="12">
        <f t="shared" si="308"/>
        <v>1425833.2805627589</v>
      </c>
      <c r="CM65" s="5">
        <v>4</v>
      </c>
      <c r="CN65" s="6">
        <v>-1.21E-2</v>
      </c>
      <c r="CO65" s="7">
        <f t="shared" si="309"/>
        <v>1416277.6347972061</v>
      </c>
      <c r="CP65" s="12">
        <f t="shared" si="42"/>
        <v>1361815.5234463855</v>
      </c>
      <c r="CQ65" s="12">
        <f t="shared" si="310"/>
        <v>1203107.6992853405</v>
      </c>
      <c r="CR65" s="9"/>
      <c r="CS65" s="5">
        <v>3</v>
      </c>
      <c r="CT65" s="6">
        <v>-1.21E-2</v>
      </c>
      <c r="CU65" s="7">
        <f t="shared" si="311"/>
        <v>1082698.2912600001</v>
      </c>
      <c r="CV65" s="12">
        <f t="shared" si="45"/>
        <v>1047001.8500911025</v>
      </c>
      <c r="CW65" s="12">
        <f t="shared" si="312"/>
        <v>999768.68392157904</v>
      </c>
      <c r="CY65" s="5">
        <v>2</v>
      </c>
      <c r="CZ65" s="6">
        <v>-1.21E-2</v>
      </c>
      <c r="DA65" s="7">
        <f t="shared" si="313"/>
        <v>875402.88749999995</v>
      </c>
      <c r="DB65" s="12">
        <f>(DB66)*(1+CZ65)-(((VLOOKUP((CY$91+CY66),$A$138:$E$227,5,FALSE))/(VLOOKUP(CY$91,$A$138:$E$227,5,FALSE)))*(IF(CY65&lt;=$D$125,$B$125,$C$125)))</f>
        <v>853494.47806603776</v>
      </c>
      <c r="DC65" s="12">
        <f t="shared" si="314"/>
        <v>850285.8522086466</v>
      </c>
      <c r="DE65" s="5">
        <f t="shared" si="315"/>
        <v>1</v>
      </c>
      <c r="DF65" s="6">
        <v>-1.21E-2</v>
      </c>
      <c r="DG65" s="7">
        <f>(DG66+$B$124)*(1+DF65)</f>
        <v>740925</v>
      </c>
      <c r="DH65" s="12">
        <f>($B$124)*(1+DF65)-$B$125</f>
        <v>729925</v>
      </c>
      <c r="DI65" s="12">
        <f>DH65</f>
        <v>729925</v>
      </c>
      <c r="DK65" s="5"/>
      <c r="DL65" s="6"/>
      <c r="DM65" s="7"/>
      <c r="DQ65" s="5"/>
      <c r="DR65" s="6"/>
      <c r="DS65" s="7"/>
      <c r="DU65">
        <f t="shared" si="364"/>
        <v>1000</v>
      </c>
      <c r="DW65" s="5"/>
      <c r="DX65" s="6"/>
      <c r="DY65" s="7"/>
      <c r="EC65" s="5"/>
      <c r="ED65" s="6"/>
      <c r="EE65" s="7"/>
      <c r="EI65" s="5"/>
      <c r="EJ65" s="6"/>
      <c r="EK65" s="7"/>
      <c r="EO65" s="5"/>
      <c r="EP65" s="6"/>
      <c r="EQ65" s="7"/>
      <c r="EU65" s="5"/>
      <c r="EV65" s="6"/>
      <c r="EW65" s="7"/>
      <c r="FA65" s="5"/>
      <c r="FB65" s="6"/>
      <c r="FC65" s="7"/>
      <c r="FG65" s="5"/>
      <c r="FH65" s="6"/>
      <c r="FI65" s="7"/>
      <c r="FM65" s="5"/>
      <c r="FN65" s="6"/>
      <c r="FO65" s="7"/>
      <c r="FS65" s="5"/>
      <c r="FT65" s="6"/>
      <c r="FU65" s="7"/>
      <c r="FY65" s="5"/>
      <c r="FZ65" s="6"/>
      <c r="GA65" s="7"/>
      <c r="GE65" s="5"/>
      <c r="GF65" s="6"/>
      <c r="GG65" s="7"/>
      <c r="GK65" s="5"/>
      <c r="GL65" s="6"/>
      <c r="GM65" s="7"/>
      <c r="GQ65" s="5"/>
      <c r="GR65" s="6"/>
      <c r="GS65" s="7"/>
      <c r="GW65" s="5"/>
      <c r="GX65" s="6"/>
      <c r="GY65" s="7"/>
      <c r="HC65" s="5"/>
      <c r="HD65" s="6"/>
      <c r="HE65" s="7"/>
      <c r="HI65" s="5"/>
      <c r="HJ65" s="6"/>
      <c r="HK65" s="7"/>
      <c r="HO65" s="5"/>
      <c r="HP65" s="6"/>
      <c r="HQ65" s="7"/>
      <c r="HU65" s="5"/>
      <c r="HV65" s="6"/>
      <c r="HW65" s="7"/>
      <c r="IA65" s="5"/>
      <c r="IB65" s="6"/>
      <c r="IC65" s="7"/>
      <c r="IG65" s="5"/>
      <c r="IH65" s="6"/>
      <c r="II65" s="7"/>
      <c r="IM65" s="5"/>
      <c r="IN65" s="6"/>
      <c r="IO65" s="7"/>
      <c r="IS65" s="5"/>
      <c r="IT65" s="6"/>
      <c r="IU65" s="7"/>
      <c r="IY65" s="5"/>
      <c r="IZ65" s="6"/>
      <c r="JA65" s="7"/>
      <c r="JE65" s="5"/>
      <c r="JF65" s="6"/>
      <c r="JG65" s="7"/>
      <c r="JK65" s="5"/>
      <c r="JL65" s="6"/>
      <c r="JM65" s="7"/>
      <c r="JQ65" s="5"/>
      <c r="JR65" s="6"/>
      <c r="JS65" s="7"/>
      <c r="JW65" s="5"/>
      <c r="JX65" s="6"/>
      <c r="JY65" s="7"/>
      <c r="KC65" s="5"/>
      <c r="KD65" s="6"/>
      <c r="KE65" s="7"/>
      <c r="KI65" s="5"/>
      <c r="KJ65" s="6"/>
      <c r="KK65" s="7"/>
      <c r="KO65" s="5"/>
      <c r="KP65" s="6"/>
      <c r="KQ65" s="7"/>
      <c r="KU65" s="5"/>
      <c r="KV65" s="6"/>
      <c r="KW65" s="7"/>
      <c r="LA65" s="5"/>
      <c r="LB65" s="6"/>
      <c r="LC65" s="7"/>
      <c r="LG65" s="5"/>
      <c r="LH65" s="6"/>
      <c r="LI65" s="7"/>
      <c r="LM65" s="5"/>
      <c r="LN65" s="6"/>
      <c r="LO65" s="7"/>
      <c r="LS65" s="5"/>
      <c r="LT65" s="6"/>
      <c r="LU65" s="7"/>
      <c r="LY65" s="5"/>
      <c r="LZ65" s="6"/>
      <c r="MA65" s="7"/>
      <c r="ME65" s="5"/>
      <c r="MF65" s="6"/>
      <c r="MG65" s="7"/>
      <c r="MK65" s="5"/>
      <c r="ML65" s="6"/>
      <c r="MM65" s="7"/>
      <c r="MQ65" s="5"/>
      <c r="MR65" s="6"/>
      <c r="MS65" s="7"/>
      <c r="MW65" s="5"/>
      <c r="MX65" s="6"/>
      <c r="MY65" s="7"/>
      <c r="NC65" s="5"/>
      <c r="ND65" s="6"/>
      <c r="NE65" s="7"/>
      <c r="NI65" s="5"/>
      <c r="NJ65" s="6"/>
      <c r="NK65" s="7"/>
      <c r="NO65" s="5"/>
      <c r="NP65" s="6"/>
      <c r="NQ65" s="7"/>
      <c r="NU65" s="5"/>
      <c r="NV65" s="6"/>
      <c r="NW65" s="7"/>
      <c r="OA65" s="5"/>
      <c r="OB65" s="6"/>
      <c r="OC65" s="7"/>
      <c r="OG65" s="5"/>
      <c r="OH65" s="6"/>
      <c r="OI65" s="7"/>
      <c r="OM65" s="5"/>
      <c r="ON65" s="6"/>
      <c r="OO65" s="7"/>
      <c r="OS65" s="5"/>
      <c r="OT65" s="6"/>
      <c r="OU65" s="7"/>
      <c r="OY65" s="5"/>
      <c r="OZ65" s="6"/>
      <c r="PA65" s="7"/>
      <c r="PE65" s="5"/>
      <c r="PF65" s="6"/>
      <c r="PG65" s="7"/>
      <c r="PK65" s="5"/>
      <c r="PL65" s="6"/>
      <c r="PM65" s="7"/>
      <c r="PQ65" s="5"/>
      <c r="PR65" s="6"/>
      <c r="PS65" s="7"/>
      <c r="PW65" s="5"/>
      <c r="PX65" s="6"/>
      <c r="PY65" s="7"/>
      <c r="QC65" s="5"/>
      <c r="QD65" s="6"/>
      <c r="QE65" s="7"/>
      <c r="QI65" s="5"/>
      <c r="QJ65" s="6"/>
      <c r="QK65" s="7"/>
      <c r="QO65" s="5"/>
      <c r="QP65" s="6"/>
      <c r="QQ65" s="7"/>
    </row>
    <row r="66" spans="3:461">
      <c r="C66">
        <v>25</v>
      </c>
      <c r="D66" s="6">
        <v>0.18149999999999999</v>
      </c>
      <c r="E66" s="12">
        <f t="shared" si="286"/>
        <v>1402152.9223851277</v>
      </c>
      <c r="F66" s="12">
        <f t="shared" ref="F66:F88" si="365">E66*((VLOOKUP(C$91, $A$138:$E$227, 5, FALSE)) / VLOOKUP((C$91+C67), $A$138:$E$227, 5, FALSE))</f>
        <v>915367.75687783817</v>
      </c>
      <c r="G66">
        <v>24</v>
      </c>
      <c r="H66" s="6">
        <v>0.18149999999999999</v>
      </c>
      <c r="I66" s="12">
        <f t="shared" ref="I66:I87" si="366">(I67)*(1+H66)-(((VLOOKUP((G$91+G67),$A$138:$E$227,5,FALSE))/(VLOOKUP(G$91,$A$138:$E$227,5,FALSE)))*(IF(G66&lt;=$D$125,$B$125,$C$125)))</f>
        <v>389118.29636482539</v>
      </c>
      <c r="J66" s="12">
        <f t="shared" ref="J66:J88" si="367">I66*((VLOOKUP(G$91, $A$138:$E$227, 5, FALSE)) / VLOOKUP((G$91+G67), $A$138:$E$227, 5, FALSE))</f>
        <v>251091.42897503832</v>
      </c>
      <c r="K66">
        <v>23</v>
      </c>
      <c r="L66" s="6">
        <v>0.18149999999999999</v>
      </c>
      <c r="M66" s="12">
        <f t="shared" ref="M66:M86" si="368">(M67)*(1+L66)-(((VLOOKUP((K$91+K67),$A$138:$E$227,5,FALSE))/(VLOOKUP(K$91,$A$138:$E$227,5,FALSE)))*(IF(K66&lt;=$D$125,$B$125,$C$125)))</f>
        <v>775683.96222427837</v>
      </c>
      <c r="N66" s="12">
        <f t="shared" ref="N66:N87" si="369">M66*((VLOOKUP(K$91, $A$138:$E$227, 5, FALSE)) / VLOOKUP((K$91+K67), $A$138:$E$227, 5, FALSE))</f>
        <v>500535.68883151555</v>
      </c>
      <c r="O66">
        <v>22</v>
      </c>
      <c r="P66" s="6">
        <v>0.18149999999999999</v>
      </c>
      <c r="Q66" s="12">
        <f t="shared" ref="Q66:Q85" si="370">(Q67)*(1+P66)-(((VLOOKUP((O$91+O67),$A$138:$E$227,5,FALSE))/(VLOOKUP(O$91,$A$138:$E$227,5,FALSE)))*(IF(O66&lt;=$D$125,$B$125,$C$125)))</f>
        <v>1773809.0461460906</v>
      </c>
      <c r="R66" s="12">
        <f t="shared" ref="R66:R86" si="371">Q66*((VLOOKUP(O$91, $A$138:$E$227, 5, FALSE)) / VLOOKUP((O$91+O67), $A$138:$E$227, 5, FALSE))</f>
        <v>1064285.4276876543</v>
      </c>
      <c r="S66">
        <v>21</v>
      </c>
      <c r="T66" s="6">
        <v>0.18149999999999999</v>
      </c>
      <c r="U66" s="12">
        <f t="shared" ref="U66:U84" si="372">(U67)*(1+T66)-(((VLOOKUP((S$91+S67),$A$138:$E$227,5,FALSE))/(VLOOKUP(S$91,$A$138:$E$227,5,FALSE)))*(IF(S66&lt;=$D$125,$B$125,$C$125)))</f>
        <v>4810791.9355701758</v>
      </c>
      <c r="V66" s="12">
        <f t="shared" ref="V66:V85" si="373">U66*((VLOOKUP(S$91, $A$138:$E$227, 5, FALSE)) / VLOOKUP((S$91+S67), $A$138:$E$227, 5, FALSE))</f>
        <v>2596012.2520246608</v>
      </c>
      <c r="W66">
        <v>20</v>
      </c>
      <c r="X66" s="6">
        <v>0.18149999999999999</v>
      </c>
      <c r="Y66" s="12">
        <f t="shared" ref="Y66:Y83" si="374">(Y67)*(1+X66)-(((VLOOKUP((W$91+W67),$A$138:$E$227,5,FALSE))/(VLOOKUP(W$91,$A$138:$E$227,5,FALSE)))*(IF(W66&lt;=$D$125,$B$125,$C$125)))</f>
        <v>5432512.1323011201</v>
      </c>
      <c r="Z66" s="12">
        <f t="shared" ref="Z66:Z84" si="375">Y66*((VLOOKUP(W$91, $A$138:$E$227, 5, FALSE)) / VLOOKUP((W$91+W67), $A$138:$E$227, 5, FALSE))</f>
        <v>2644505.9059126209</v>
      </c>
      <c r="AA66">
        <v>19</v>
      </c>
      <c r="AB66" s="6">
        <v>0.18149999999999999</v>
      </c>
      <c r="AC66" s="12">
        <f t="shared" ref="AC66:AC82" si="376">(AC67)*(1+AB66)-(((VLOOKUP((AA$91+AA67),$A$138:$E$227,5,FALSE))/(VLOOKUP(AA$91,$A$138:$E$227,5,FALSE)))*(IF(AA66&lt;=$D$125,$B$125,$C$125)))</f>
        <v>3106681.6012010132</v>
      </c>
      <c r="AD66" s="12">
        <f t="shared" ref="AD66:AD83" si="377">AC66*((VLOOKUP(AA$91, $A$138:$E$227, 5, FALSE)) / VLOOKUP((AA$91+AA67), $A$138:$E$227, 5, FALSE))</f>
        <v>1547479.1372020142</v>
      </c>
      <c r="AE66">
        <v>18</v>
      </c>
      <c r="AF66" s="6">
        <v>0.18149999999999999</v>
      </c>
      <c r="AG66" s="12">
        <f t="shared" ref="AG66:AG81" si="378">(AG67)*(1+AF66)-(((VLOOKUP((AE$91+AE67),$A$138:$E$227,5,FALSE))/(VLOOKUP(AE$91,$A$138:$E$227,5,FALSE)))*(IF(AE66&lt;=$D$125,$B$125,$C$125)))</f>
        <v>3386565.5281965393</v>
      </c>
      <c r="AH66" s="12">
        <f t="shared" ref="AH66:AH82" si="379">AG66*((VLOOKUP(AE$91, $A$138:$E$227, 5, FALSE)) / VLOOKUP((AE$91+AE67), $A$138:$E$227, 5, FALSE))</f>
        <v>1738010.9880555824</v>
      </c>
      <c r="AI66">
        <v>17</v>
      </c>
      <c r="AJ66" s="6">
        <v>0.18149999999999999</v>
      </c>
      <c r="AK66" s="12">
        <f t="shared" ref="AK66:AK80" si="380">(AK67)*(1+AJ66)-(((VLOOKUP((AI$91+AI67),$A$138:$E$227,5,FALSE))/(VLOOKUP(AI$91,$A$138:$E$227,5,FALSE)))*(IF(AI66&lt;=$D$125,$B$125,$C$125)))</f>
        <v>1894179.6354464705</v>
      </c>
      <c r="AL66" s="12">
        <f t="shared" ref="AL66:AL81" si="381">AK66*((VLOOKUP(AI$91, $A$138:$E$227, 5, FALSE)) / VLOOKUP((AI$91+AI67), $A$138:$E$227, 5, FALSE))</f>
        <v>986402.97996835061</v>
      </c>
      <c r="AM66">
        <v>16</v>
      </c>
      <c r="AN66" s="6">
        <v>0.18149999999999999</v>
      </c>
      <c r="AO66" s="12">
        <f t="shared" ref="AO66:AO79" si="382">(AO67)*(1+AN66)-(((VLOOKUP((AM$91+AM67),$A$138:$E$227,5,FALSE))/(VLOOKUP(AM$91,$A$138:$E$227,5,FALSE)))*(IF(AM66&lt;=$D$125,$B$125,$C$125)))</f>
        <v>1202126.0263075274</v>
      </c>
      <c r="AP66" s="12">
        <f t="shared" ref="AP66:AP80" si="383">AO66*((VLOOKUP(AM$91, $A$138:$E$227, 5, FALSE)) / VLOOKUP((AM$91+AM67), $A$138:$E$227, 5, FALSE))</f>
        <v>639621.7724881561</v>
      </c>
      <c r="AQ66">
        <v>15</v>
      </c>
      <c r="AR66" s="6">
        <v>0.18149999999999999</v>
      </c>
      <c r="AS66" s="12">
        <f t="shared" ref="AS66:AS78" si="384">(AS67)*(1+AR66)-(((VLOOKUP((AQ$91+AQ67),$A$138:$E$227,5,FALSE))/(VLOOKUP(AQ$91,$A$138:$E$227,5,FALSE)))*(IF(AQ66&lt;=$D$125,$B$125,$C$125)))</f>
        <v>2842533.5388986049</v>
      </c>
      <c r="AT66" s="12">
        <f t="shared" ref="AT66:AT79" si="385">AS66*((VLOOKUP(AQ$91, $A$138:$E$227, 5, FALSE)) / VLOOKUP((AQ$91+AQ67), $A$138:$E$227, 5, FALSE))</f>
        <v>1523168.9151834033</v>
      </c>
      <c r="AU66">
        <v>14</v>
      </c>
      <c r="AV66" s="6">
        <v>0.18149999999999999</v>
      </c>
      <c r="AW66" s="12">
        <f t="shared" ref="AW66:AW77" si="386">(AW67)*(1+AV66)-(((VLOOKUP((AU$91+AU67),$A$138:$E$227,5,FALSE))/(VLOOKUP(AU$91,$A$138:$E$227,5,FALSE)))*(IF(AU66&lt;=$D$125,$B$125,$C$125)))</f>
        <v>2031953.3555944744</v>
      </c>
      <c r="AX66" s="12">
        <f t="shared" ref="AX66:AX78" si="387">AW66*((VLOOKUP(AU$91, $A$138:$E$227, 5, FALSE)) / VLOOKUP((AU$91+AU67), $A$138:$E$227, 5, FALSE))</f>
        <v>1073484.7916348167</v>
      </c>
      <c r="AY66">
        <v>13</v>
      </c>
      <c r="AZ66" s="6">
        <v>0.18149999999999999</v>
      </c>
      <c r="BA66" s="12">
        <f t="shared" ref="BA66:BA76" si="388">(BA67)*(1+AZ66)-(((VLOOKUP((AY$91+AY67),$A$138:$E$227,5,FALSE))/(VLOOKUP(AY$91,$A$138:$E$227,5,FALSE)))*(IF(AY66&lt;=$D$125,$B$125,$C$125)))</f>
        <v>2193050.8290741537</v>
      </c>
      <c r="BB66" s="12">
        <f t="shared" ref="BB66:BB77" si="389">BA66*((VLOOKUP(AY$91, $A$138:$E$227, 5, FALSE)) / VLOOKUP((AY$91+AY67), $A$138:$E$227, 5, FALSE))</f>
        <v>1150317.2273256881</v>
      </c>
      <c r="BC66">
        <v>12</v>
      </c>
      <c r="BD66" s="6">
        <v>0.18149999999999999</v>
      </c>
      <c r="BE66" s="12">
        <f t="shared" ref="BE66:BE75" si="390">(BE67)*(1+BD66)-(((VLOOKUP((BC$91+BC67),$A$138:$E$227,5,FALSE))/(VLOOKUP(BC$91,$A$138:$E$227,5,FALSE)))*(IF(BC66&lt;=$D$125,$B$125,$C$125)))</f>
        <v>2720990.1337566646</v>
      </c>
      <c r="BF66" s="12">
        <f t="shared" ref="BF66:BF76" si="391">BE66*((VLOOKUP(BC$91, $A$138:$E$227, 5, FALSE)) / VLOOKUP((BC$91+BC67), $A$138:$E$227, 5, FALSE))</f>
        <v>1447772.1089044895</v>
      </c>
      <c r="BG66">
        <v>11</v>
      </c>
      <c r="BH66" s="6">
        <v>0.18149999999999999</v>
      </c>
      <c r="BI66" s="12">
        <f t="shared" ref="BI66:BI74" si="392">(BI67)*(1+BH66)-(((VLOOKUP((BG$91+BG67),$A$138:$E$227,5,FALSE))/(VLOOKUP(BG$91,$A$138:$E$227,5,FALSE)))*(IF(BG66&lt;=$D$125,$B$125,$C$125)))</f>
        <v>3449297.3051663605</v>
      </c>
      <c r="BJ66" s="12">
        <f t="shared" ref="BJ66:BJ75" si="393">BI66*((VLOOKUP(BG$91, $A$138:$E$227, 5, FALSE)) / VLOOKUP((BG$91+BG67), $A$138:$E$227, 5, FALSE))</f>
        <v>2043545.9506079946</v>
      </c>
      <c r="BK66">
        <v>10</v>
      </c>
      <c r="BL66" s="6">
        <v>0.18149999999999999</v>
      </c>
      <c r="BM66" s="12">
        <f t="shared" ref="BM66:BM73" si="394">(BM67)*(1+BL66)-(((VLOOKUP((BK$91+BK67),$A$138:$E$227,5,FALSE))/(VLOOKUP(BK$91,$A$138:$E$227,5,FALSE)))*(IF(BK66&lt;=$D$125,$B$125,$C$125)))</f>
        <v>2929528.999322908</v>
      </c>
      <c r="BN66" s="12">
        <f t="shared" ref="BN66:BN74" si="395">BM66*((VLOOKUP(BK$91, $A$138:$E$227, 5, FALSE)) / VLOOKUP((BK$91+BK67), $A$138:$E$227, 5, FALSE))</f>
        <v>1868265.6637191374</v>
      </c>
      <c r="BO66">
        <v>9</v>
      </c>
      <c r="BP66" s="6">
        <v>0.18149999999999999</v>
      </c>
      <c r="BQ66" s="12">
        <f t="shared" ref="BQ66:BQ72" si="396">(BQ67)*(1+BP66)-(((VLOOKUP((BO$91+BO67),$A$138:$E$227,5,FALSE))/(VLOOKUP(BO$91,$A$138:$E$227,5,FALSE)))*(IF(BO66&lt;=$D$125,$B$125,$C$125)))</f>
        <v>2341934.9026603815</v>
      </c>
      <c r="BR66" s="12">
        <f t="shared" ref="BR66:BR73" si="397">BQ66*((VLOOKUP(BO$91, $A$138:$E$227, 5, FALSE)) / VLOOKUP((BO$91+BO67), $A$138:$E$227, 5, FALSE))</f>
        <v>1537723.2945770051</v>
      </c>
      <c r="BS66">
        <v>8</v>
      </c>
      <c r="BT66" s="6">
        <v>0.18149999999999999</v>
      </c>
      <c r="BU66" s="12">
        <f t="shared" ref="BU66:BU71" si="398">(BU67)*(1+BT66)-(((VLOOKUP((BS$91+BS67),$A$138:$E$227,5,FALSE))/(VLOOKUP(BS$91,$A$138:$E$227,5,FALSE)))*(IF(BS66&lt;=$D$125,$B$125,$C$125)))</f>
        <v>1996536.329384452</v>
      </c>
      <c r="BV66" s="12">
        <f t="shared" ref="BV66:BV72" si="399">BU66*((VLOOKUP(BS$91, $A$138:$E$227, 5, FALSE)) / VLOOKUP((BS$91+BS67), $A$138:$E$227, 5, FALSE))</f>
        <v>1341069.6853978585</v>
      </c>
      <c r="BW66">
        <v>7</v>
      </c>
      <c r="BX66" s="6">
        <v>0.18149999999999999</v>
      </c>
      <c r="BY66" s="12">
        <f t="shared" ref="BY66:BY70" si="400">(BY67)*(1+BX66)-(((VLOOKUP((BW$91+BW67),$A$138:$E$227,5,FALSE))/(VLOOKUP(BW$91,$A$138:$E$227,5,FALSE)))*(IF(BW66&lt;=$D$125,$B$125,$C$125)))</f>
        <v>1458297.325218474</v>
      </c>
      <c r="BZ66" s="12">
        <f t="shared" ref="BZ66:BZ71" si="401">BY66*((VLOOKUP(BW$91, $A$138:$E$227, 5, FALSE)) / VLOOKUP((BW$91+BW67), $A$138:$E$227, 5, FALSE))</f>
        <v>1001547.596942499</v>
      </c>
      <c r="CA66">
        <v>6</v>
      </c>
      <c r="CB66" s="6">
        <v>0.18149999999999999</v>
      </c>
      <c r="CC66" s="12">
        <f t="shared" ref="CC66:CC69" si="402">(CC67)*(1+CB66)-(((VLOOKUP((CA$91+CA67),$A$138:$E$227,5,FALSE))/(VLOOKUP(CA$91,$A$138:$E$227,5,FALSE)))*(IF(CA66&lt;=$D$125,$B$125,$C$125)))</f>
        <v>1712262.3587736213</v>
      </c>
      <c r="CD66" s="12">
        <f t="shared" ref="CD66:CD70" si="403">CC66*((VLOOKUP(CA$91, $A$138:$E$227, 5, FALSE)) / VLOOKUP((CA$91+CA67), $A$138:$E$227, 5, FALSE))</f>
        <v>1389193.9891936928</v>
      </c>
      <c r="CE66">
        <v>5</v>
      </c>
      <c r="CF66" s="6">
        <v>0.18149999999999999</v>
      </c>
      <c r="CG66" s="12">
        <f t="shared" ref="CG66:CG68" si="404">(CG67)*(1+CF66)-(((VLOOKUP((CE$91+CE67),$A$138:$E$227,5,FALSE))/(VLOOKUP(CE$91,$A$138:$E$227,5,FALSE)))*(IF(CE66&lt;=$D$125,$B$125,$C$125)))</f>
        <v>1683070.0475160172</v>
      </c>
      <c r="CH66" s="12">
        <f t="shared" ref="CH66:CH69" si="405">CG66*((VLOOKUP(CE$91, $A$138:$E$227, 5, FALSE)) / VLOOKUP((CE$91+CE67), $A$138:$E$227, 5, FALSE))</f>
        <v>1505236.2311747023</v>
      </c>
      <c r="CI66">
        <v>4</v>
      </c>
      <c r="CJ66" s="6">
        <v>0.18149999999999999</v>
      </c>
      <c r="CK66" s="12">
        <f t="shared" ref="CK66:CK67" si="406">(CK67)*(1+CJ66)-(((VLOOKUP((CI$91+CI67),$A$138:$E$227,5,FALSE))/(VLOOKUP(CI$91,$A$138:$E$227,5,FALSE)))*(IF(CI66&lt;=$D$125,$B$125,$C$125)))</f>
        <v>1633311.6232652338</v>
      </c>
      <c r="CL66" s="12">
        <f t="shared" ref="CL66:CL68" si="407">CK66*((VLOOKUP(CI$91, $A$138:$E$227, 5, FALSE)) / VLOOKUP((CI$91+CI67), $A$138:$E$227, 5, FALSE))</f>
        <v>1479225.6210704006</v>
      </c>
      <c r="CM66" s="5">
        <v>3</v>
      </c>
      <c r="CN66" s="6">
        <v>0.18149999999999999</v>
      </c>
      <c r="CO66" s="7">
        <f t="shared" ref="CO66:CO67" si="408">(CO67)*(1+CN66)</f>
        <v>1433624.4911400001</v>
      </c>
      <c r="CP66" s="12">
        <f t="shared" ref="CP66" si="409">(CP67)*(1+CN66)-(((VLOOKUP((CM$91+CM67),$A$138:$E$227,5,FALSE))/(VLOOKUP(CM$91,$A$138:$E$227,5,FALSE)))*(IF(CM66&lt;=$D$125,$B$125,$C$125)))</f>
        <v>1391098.8837697871</v>
      </c>
      <c r="CQ66" s="12">
        <f t="shared" ref="CQ66:CQ67" si="410">CP66*((VLOOKUP(CM$91, $A$138:$E$227, 5, FALSE)) / VLOOKUP((CM$91+CM67), $A$138:$E$227, 5, FALSE))</f>
        <v>1233615.9912675472</v>
      </c>
      <c r="CR66" s="9"/>
      <c r="CS66" s="5">
        <v>2</v>
      </c>
      <c r="CT66" s="6">
        <v>0.18149999999999999</v>
      </c>
      <c r="CU66" s="7">
        <f t="shared" ref="CU66" si="411">(CU67)*(1+CT66)</f>
        <v>1095959.4000000001</v>
      </c>
      <c r="CV66" s="12">
        <f>(CV67)*(1+CT66)-(((VLOOKUP((CS$91+CS67),$A$138:$E$227,5,FALSE))/(VLOOKUP(CS$91,$A$138:$E$227,5,FALSE)))*(IF(CS66&lt;=$D$125,$B$125,$C$125)))</f>
        <v>1071486.5220472442</v>
      </c>
      <c r="CW66" s="12">
        <f t="shared" ref="CW66" si="412">CV66*((VLOOKUP(CS$91, $A$138:$E$227, 5, FALSE)) / VLOOKUP((CS$91+CS67), $A$138:$E$227, 5, FALSE))</f>
        <v>1027009.723018868</v>
      </c>
      <c r="CX66" s="10"/>
      <c r="CY66" s="5">
        <v>1</v>
      </c>
      <c r="CZ66" s="6">
        <v>0.18149999999999999</v>
      </c>
      <c r="DA66" s="7">
        <f>(DA67+$B$124)*(1+CZ66)</f>
        <v>886125</v>
      </c>
      <c r="DB66" s="12">
        <f>($B$124)*(1+CZ66)-$B$125</f>
        <v>875125</v>
      </c>
      <c r="DC66" s="12">
        <f>DB66</f>
        <v>875125</v>
      </c>
      <c r="DD66" s="10"/>
      <c r="DE66" s="5"/>
      <c r="DF66" s="6"/>
      <c r="DG66" s="7"/>
      <c r="DJ66" s="10"/>
      <c r="DK66" s="5"/>
      <c r="DL66" s="6"/>
      <c r="DM66" s="7"/>
      <c r="DP66" s="10"/>
      <c r="DQ66" s="5"/>
      <c r="DR66" s="6"/>
      <c r="DS66" s="7"/>
      <c r="DU66">
        <f t="shared" ref="DU66" si="413">IF(AND(DT67=0, DT66=1), DQ66, 1000)</f>
        <v>1000</v>
      </c>
      <c r="DV66" s="10"/>
      <c r="DW66" s="5"/>
      <c r="DX66" s="6"/>
      <c r="DY66" s="7"/>
      <c r="EC66" s="5"/>
      <c r="ED66" s="6"/>
      <c r="EE66" s="7"/>
      <c r="EI66" s="5"/>
      <c r="EJ66" s="6"/>
      <c r="EK66" s="7"/>
      <c r="EO66" s="5"/>
      <c r="EP66" s="6"/>
      <c r="EQ66" s="7"/>
      <c r="EU66" s="5"/>
      <c r="EV66" s="6"/>
      <c r="EW66" s="7"/>
      <c r="FA66" s="5"/>
      <c r="FB66" s="6"/>
      <c r="FC66" s="7"/>
      <c r="FG66" s="5"/>
      <c r="FH66" s="6"/>
      <c r="FI66" s="7"/>
      <c r="FM66" s="5"/>
      <c r="FN66" s="6"/>
      <c r="FO66" s="7"/>
      <c r="FS66" s="5"/>
      <c r="FT66" s="6"/>
      <c r="FU66" s="7"/>
      <c r="FY66" s="5"/>
      <c r="FZ66" s="6"/>
      <c r="GA66" s="7"/>
      <c r="GE66" s="5"/>
      <c r="GF66" s="6"/>
      <c r="GG66" s="7"/>
      <c r="GK66" s="5"/>
      <c r="GL66" s="6"/>
      <c r="GM66" s="7"/>
      <c r="GQ66" s="5"/>
      <c r="GR66" s="6"/>
      <c r="GS66" s="7"/>
      <c r="GW66" s="5"/>
      <c r="GX66" s="6"/>
      <c r="GY66" s="7"/>
      <c r="HC66" s="5"/>
      <c r="HD66" s="6"/>
      <c r="HE66" s="7"/>
      <c r="HI66" s="5"/>
      <c r="HJ66" s="6"/>
      <c r="HK66" s="7"/>
      <c r="HO66" s="5"/>
      <c r="HP66" s="6"/>
      <c r="HQ66" s="7"/>
      <c r="HU66" s="5"/>
      <c r="HV66" s="6"/>
      <c r="HW66" s="7"/>
      <c r="IA66" s="5"/>
      <c r="IB66" s="6"/>
      <c r="IC66" s="7"/>
      <c r="IG66" s="5"/>
      <c r="IH66" s="6"/>
      <c r="II66" s="7"/>
      <c r="IM66" s="5"/>
      <c r="IN66" s="6"/>
      <c r="IO66" s="7"/>
      <c r="IS66" s="5"/>
      <c r="IT66" s="6"/>
      <c r="IU66" s="7"/>
      <c r="IY66" s="5"/>
      <c r="IZ66" s="6"/>
      <c r="JA66" s="7"/>
      <c r="JE66" s="5"/>
      <c r="JF66" s="6"/>
      <c r="JG66" s="7"/>
      <c r="JK66" s="5"/>
      <c r="JL66" s="6"/>
      <c r="JM66" s="7"/>
      <c r="JQ66" s="5"/>
      <c r="JR66" s="6"/>
      <c r="JS66" s="7"/>
      <c r="JW66" s="5"/>
      <c r="JX66" s="6"/>
      <c r="JY66" s="7"/>
      <c r="KC66" s="5"/>
      <c r="KD66" s="6"/>
      <c r="KE66" s="7"/>
      <c r="KI66" s="5"/>
      <c r="KJ66" s="6"/>
      <c r="KK66" s="7"/>
      <c r="KO66" s="5"/>
      <c r="KP66" s="6"/>
      <c r="KQ66" s="7"/>
      <c r="KU66" s="5"/>
      <c r="KV66" s="6"/>
      <c r="KW66" s="7"/>
      <c r="LA66" s="5"/>
      <c r="LB66" s="6"/>
      <c r="LC66" s="7"/>
      <c r="LG66" s="5"/>
      <c r="LH66" s="6"/>
      <c r="LI66" s="7"/>
      <c r="LM66" s="5"/>
      <c r="LN66" s="6"/>
      <c r="LO66" s="7"/>
      <c r="LS66" s="5"/>
      <c r="LT66" s="6"/>
      <c r="LU66" s="7"/>
      <c r="LY66" s="5"/>
      <c r="LZ66" s="6"/>
      <c r="MA66" s="7"/>
      <c r="ME66" s="5"/>
      <c r="MF66" s="6"/>
      <c r="MG66" s="7"/>
      <c r="MK66" s="5"/>
      <c r="ML66" s="6"/>
      <c r="MM66" s="7"/>
      <c r="MQ66" s="5"/>
      <c r="MR66" s="6"/>
      <c r="MS66" s="7"/>
      <c r="MW66" s="5"/>
      <c r="MX66" s="6"/>
      <c r="MY66" s="7"/>
      <c r="NC66" s="5"/>
      <c r="ND66" s="6"/>
      <c r="NE66" s="7"/>
      <c r="NI66" s="5"/>
      <c r="NJ66" s="6"/>
      <c r="NK66" s="7"/>
      <c r="NO66" s="5"/>
      <c r="NP66" s="6"/>
      <c r="NQ66" s="7"/>
      <c r="NU66" s="5"/>
      <c r="NV66" s="6"/>
      <c r="NW66" s="7"/>
      <c r="OA66" s="5"/>
      <c r="OB66" s="6"/>
      <c r="OC66" s="7"/>
      <c r="OG66" s="5"/>
      <c r="OH66" s="6"/>
      <c r="OI66" s="7"/>
      <c r="OM66" s="5"/>
      <c r="ON66" s="6"/>
      <c r="OO66" s="7"/>
      <c r="OS66" s="5"/>
      <c r="OT66" s="6"/>
      <c r="OU66" s="7"/>
      <c r="OY66" s="5"/>
      <c r="OZ66" s="6"/>
      <c r="PA66" s="7"/>
      <c r="PE66" s="5"/>
      <c r="PF66" s="6"/>
      <c r="PG66" s="7"/>
      <c r="PK66" s="5"/>
      <c r="PL66" s="6"/>
      <c r="PM66" s="7"/>
      <c r="PQ66" s="5"/>
      <c r="PR66" s="6"/>
      <c r="PS66" s="7"/>
      <c r="PW66" s="5"/>
      <c r="PX66" s="6"/>
      <c r="PY66" s="7"/>
      <c r="QC66" s="5"/>
      <c r="QD66" s="6"/>
      <c r="QE66" s="7"/>
      <c r="QI66" s="5"/>
      <c r="QJ66" s="6"/>
      <c r="QK66" s="7"/>
      <c r="QO66" s="5"/>
      <c r="QP66" s="6"/>
      <c r="QQ66" s="7"/>
    </row>
    <row r="67" spans="3:461">
      <c r="C67">
        <v>24</v>
      </c>
      <c r="D67" s="6">
        <v>0.23680000000000001</v>
      </c>
      <c r="E67" s="12">
        <f t="shared" si="286"/>
        <v>1225651.0195603566</v>
      </c>
      <c r="F67" s="12">
        <f t="shared" si="365"/>
        <v>834793.80466118781</v>
      </c>
      <c r="G67">
        <v>23</v>
      </c>
      <c r="H67" s="6">
        <v>0.23680000000000001</v>
      </c>
      <c r="I67" s="12">
        <f t="shared" si="366"/>
        <v>368691.93773592962</v>
      </c>
      <c r="J67" s="12">
        <f t="shared" si="367"/>
        <v>248213.86359387392</v>
      </c>
      <c r="K67">
        <v>22</v>
      </c>
      <c r="L67" s="6">
        <v>0.23680000000000001</v>
      </c>
      <c r="M67" s="12">
        <f t="shared" si="368"/>
        <v>695874.05018574162</v>
      </c>
      <c r="N67" s="12">
        <f t="shared" si="369"/>
        <v>468482.13614866865</v>
      </c>
      <c r="O67">
        <v>21</v>
      </c>
      <c r="P67" s="6">
        <v>0.23680000000000001</v>
      </c>
      <c r="Q67" s="12">
        <f t="shared" si="370"/>
        <v>1543638.6340635554</v>
      </c>
      <c r="R67" s="12">
        <f t="shared" si="371"/>
        <v>966293.47565395792</v>
      </c>
      <c r="S67">
        <v>20</v>
      </c>
      <c r="T67" s="6">
        <v>0.23680000000000001</v>
      </c>
      <c r="U67" s="12">
        <f t="shared" si="372"/>
        <v>4118820.4326403569</v>
      </c>
      <c r="V67" s="12">
        <f t="shared" si="373"/>
        <v>2318863.4719195715</v>
      </c>
      <c r="W67">
        <v>19</v>
      </c>
      <c r="X67" s="6">
        <v>0.23680000000000001</v>
      </c>
      <c r="Y67" s="12">
        <f t="shared" si="374"/>
        <v>4650139.6862275619</v>
      </c>
      <c r="Z67" s="12">
        <f t="shared" si="375"/>
        <v>2361685.1162336837</v>
      </c>
      <c r="AA67">
        <v>18</v>
      </c>
      <c r="AB67" s="6">
        <v>0.23680000000000001</v>
      </c>
      <c r="AC67" s="12">
        <f t="shared" si="376"/>
        <v>2680413.7739553838</v>
      </c>
      <c r="AD67" s="12">
        <f t="shared" si="377"/>
        <v>1392970.937646105</v>
      </c>
      <c r="AE67">
        <v>17</v>
      </c>
      <c r="AF67" s="6">
        <v>0.23680000000000001</v>
      </c>
      <c r="AG67" s="12">
        <f t="shared" si="378"/>
        <v>2915803.1405412448</v>
      </c>
      <c r="AH67" s="12">
        <f t="shared" si="379"/>
        <v>1561217.429581139</v>
      </c>
      <c r="AI67">
        <v>16</v>
      </c>
      <c r="AJ67" s="6">
        <v>0.23680000000000001</v>
      </c>
      <c r="AK67" s="12">
        <f t="shared" si="380"/>
        <v>1651957.9611499317</v>
      </c>
      <c r="AL67" s="12">
        <f t="shared" si="381"/>
        <v>897520.46708145901</v>
      </c>
      <c r="AM67">
        <v>15</v>
      </c>
      <c r="AN67" s="6">
        <v>0.23680000000000001</v>
      </c>
      <c r="AO67" s="12">
        <f t="shared" si="382"/>
        <v>1065179.0139914784</v>
      </c>
      <c r="AP67" s="12">
        <f t="shared" si="383"/>
        <v>591300.16131023015</v>
      </c>
      <c r="AQ67">
        <v>14</v>
      </c>
      <c r="AR67" s="6">
        <v>0.23680000000000001</v>
      </c>
      <c r="AS67" s="12">
        <f t="shared" si="384"/>
        <v>2453253.8759132992</v>
      </c>
      <c r="AT67" s="12">
        <f t="shared" si="385"/>
        <v>1371504.1353531042</v>
      </c>
      <c r="AU67">
        <v>13</v>
      </c>
      <c r="AV67" s="6">
        <v>0.23680000000000001</v>
      </c>
      <c r="AW67" s="12">
        <f t="shared" si="386"/>
        <v>1767870.5627424365</v>
      </c>
      <c r="AX67" s="12">
        <f t="shared" si="387"/>
        <v>974416.84560606745</v>
      </c>
      <c r="AY67">
        <v>12</v>
      </c>
      <c r="AZ67" s="6">
        <v>0.23680000000000001</v>
      </c>
      <c r="BA67" s="12">
        <f t="shared" si="388"/>
        <v>1904566.2917295559</v>
      </c>
      <c r="BB67" s="12">
        <f t="shared" si="389"/>
        <v>1042262.6557102689</v>
      </c>
      <c r="BC67">
        <v>11</v>
      </c>
      <c r="BD67" s="6">
        <v>0.23680000000000001</v>
      </c>
      <c r="BE67" s="12">
        <f t="shared" si="390"/>
        <v>2350717.8268980696</v>
      </c>
      <c r="BF67" s="12">
        <f t="shared" si="391"/>
        <v>1304926.0377662512</v>
      </c>
      <c r="BG67">
        <v>10</v>
      </c>
      <c r="BH67" s="6">
        <v>0.23680000000000001</v>
      </c>
      <c r="BI67" s="12">
        <f t="shared" si="392"/>
        <v>2962280.3621172407</v>
      </c>
      <c r="BJ67" s="12">
        <f t="shared" si="393"/>
        <v>1831015.8143795542</v>
      </c>
      <c r="BK67">
        <v>9</v>
      </c>
      <c r="BL67" s="6">
        <v>0.23680000000000001</v>
      </c>
      <c r="BM67" s="12">
        <f t="shared" si="394"/>
        <v>2519314.7858157014</v>
      </c>
      <c r="BN67" s="12">
        <f t="shared" si="395"/>
        <v>1676237.0031608406</v>
      </c>
      <c r="BO67">
        <v>8</v>
      </c>
      <c r="BP67" s="6">
        <v>0.23680000000000001</v>
      </c>
      <c r="BQ67" s="12">
        <f t="shared" si="396"/>
        <v>2020841.7755673258</v>
      </c>
      <c r="BR67" s="12">
        <f t="shared" si="397"/>
        <v>1384356.1769634436</v>
      </c>
      <c r="BS67">
        <v>7</v>
      </c>
      <c r="BT67" s="6">
        <v>0.23680000000000001</v>
      </c>
      <c r="BU67" s="12">
        <f t="shared" si="398"/>
        <v>1727633.7289316687</v>
      </c>
      <c r="BV67" s="12">
        <f t="shared" si="399"/>
        <v>1210703.951771012</v>
      </c>
      <c r="BW67">
        <v>6</v>
      </c>
      <c r="BX67" s="6">
        <v>0.23680000000000001</v>
      </c>
      <c r="BY67" s="12">
        <f t="shared" si="400"/>
        <v>1271247.2652558552</v>
      </c>
      <c r="BZ67" s="12">
        <f t="shared" si="401"/>
        <v>910893.70975025848</v>
      </c>
      <c r="CA67">
        <v>5</v>
      </c>
      <c r="CB67" s="6">
        <v>0.23680000000000001</v>
      </c>
      <c r="CC67" s="12">
        <f t="shared" si="402"/>
        <v>1480523.9974267185</v>
      </c>
      <c r="CD67" s="12">
        <f t="shared" si="403"/>
        <v>1253199.4466407264</v>
      </c>
      <c r="CE67">
        <v>4</v>
      </c>
      <c r="CF67" s="6">
        <v>0.23680000000000001</v>
      </c>
      <c r="CG67" s="12">
        <f t="shared" si="404"/>
        <v>1452911.0040740462</v>
      </c>
      <c r="CH67" s="12">
        <f t="shared" si="405"/>
        <v>1355668.9289982242</v>
      </c>
      <c r="CI67">
        <v>3</v>
      </c>
      <c r="CJ67" s="6">
        <v>0.23680000000000001</v>
      </c>
      <c r="CK67" s="12">
        <f t="shared" si="406"/>
        <v>1392685.1092666669</v>
      </c>
      <c r="CL67" s="12">
        <f t="shared" si="407"/>
        <v>1315922.9378897641</v>
      </c>
      <c r="CM67" s="5">
        <v>2</v>
      </c>
      <c r="CN67" s="6">
        <v>0.23680000000000001</v>
      </c>
      <c r="CO67" s="7">
        <f t="shared" si="408"/>
        <v>1213393.56</v>
      </c>
      <c r="CP67" s="12">
        <f>(CP68)*(1+CN67)-(((VLOOKUP((CM$91+CM68),$A$138:$E$227,5,FALSE))/(VLOOKUP(CM$91,$A$138:$E$227,5,FALSE)))*(IF(CM67&lt;=$D$125,$B$125,$C$125)))</f>
        <v>1187899.3982978724</v>
      </c>
      <c r="CQ67" s="12">
        <f t="shared" si="410"/>
        <v>1099040.7818897639</v>
      </c>
      <c r="CR67" s="9"/>
      <c r="CS67" s="5">
        <v>1</v>
      </c>
      <c r="CT67" s="6">
        <v>0.23680000000000001</v>
      </c>
      <c r="CU67" s="7">
        <f>($B$124)*(1+CT67)</f>
        <v>927600.00000000012</v>
      </c>
      <c r="CV67" s="12">
        <f>($B$124)*(1+CT67)-$B$125</f>
        <v>916600.00000000012</v>
      </c>
      <c r="CW67" s="12">
        <f>CV67</f>
        <v>916600.00000000012</v>
      </c>
      <c r="CY67" s="5"/>
      <c r="CZ67" s="6"/>
      <c r="DA67" s="7"/>
      <c r="DE67" s="5"/>
      <c r="DF67" s="6"/>
      <c r="DG67" s="7"/>
      <c r="DK67" s="5"/>
      <c r="DL67" s="6"/>
      <c r="DM67" s="7"/>
      <c r="DQ67" s="5"/>
      <c r="DR67" s="6"/>
      <c r="DS67" s="7"/>
      <c r="DW67" s="5"/>
      <c r="DX67" s="6"/>
      <c r="DY67" s="7"/>
      <c r="EC67" s="5"/>
      <c r="ED67" s="6"/>
      <c r="EE67" s="7"/>
      <c r="EI67" s="5"/>
      <c r="EJ67" s="6"/>
      <c r="EK67" s="7"/>
      <c r="EO67" s="5"/>
      <c r="EP67" s="6"/>
      <c r="EQ67" s="7"/>
      <c r="EU67" s="5"/>
      <c r="EV67" s="6"/>
      <c r="EW67" s="7"/>
      <c r="FA67" s="5"/>
      <c r="FB67" s="6"/>
      <c r="FC67" s="7"/>
      <c r="FG67" s="5"/>
      <c r="FH67" s="6"/>
      <c r="FI67" s="7"/>
      <c r="FM67" s="5"/>
      <c r="FN67" s="6"/>
      <c r="FO67" s="7"/>
      <c r="FS67" s="5"/>
      <c r="FT67" s="6"/>
      <c r="FU67" s="7"/>
      <c r="FY67" s="5"/>
      <c r="FZ67" s="6"/>
      <c r="GA67" s="7"/>
      <c r="GE67" s="5"/>
      <c r="GF67" s="6"/>
      <c r="GG67" s="7"/>
      <c r="GK67" s="5"/>
      <c r="GL67" s="6"/>
      <c r="GM67" s="7"/>
      <c r="GQ67" s="5"/>
      <c r="GR67" s="6"/>
      <c r="GS67" s="7"/>
      <c r="GW67" s="5"/>
      <c r="GX67" s="6"/>
      <c r="GY67" s="7"/>
      <c r="HC67" s="5"/>
      <c r="HD67" s="6"/>
      <c r="HE67" s="7"/>
      <c r="HI67" s="5"/>
      <c r="HJ67" s="6"/>
      <c r="HK67" s="7"/>
      <c r="HO67" s="5"/>
      <c r="HP67" s="6"/>
      <c r="HQ67" s="7"/>
      <c r="HU67" s="5"/>
      <c r="HV67" s="6"/>
      <c r="HW67" s="7"/>
      <c r="IA67" s="5"/>
      <c r="IB67" s="6"/>
      <c r="IC67" s="7"/>
      <c r="IG67" s="5"/>
      <c r="IH67" s="6"/>
      <c r="II67" s="7"/>
      <c r="IM67" s="5"/>
      <c r="IN67" s="6"/>
      <c r="IO67" s="7"/>
      <c r="IS67" s="5"/>
      <c r="IT67" s="6"/>
      <c r="IU67" s="7"/>
      <c r="IY67" s="5"/>
      <c r="IZ67" s="6"/>
      <c r="JA67" s="7"/>
      <c r="JE67" s="5"/>
      <c r="JF67" s="6"/>
      <c r="JG67" s="7"/>
    </row>
    <row r="68" spans="3:461">
      <c r="C68">
        <v>23</v>
      </c>
      <c r="D68" s="6">
        <v>0.30809999999999998</v>
      </c>
      <c r="E68" s="12">
        <f t="shared" ref="E68:E88" si="414">(E69)*(1+D68)-(((VLOOKUP((C$91+C69),$A$138:$E$227,5,FALSE))/(VLOOKUP(C$91,$A$138:$E$227,5,FALSE)))*(IF(C68&lt;=$D$125,$B$125,$C$125)))</f>
        <v>1026598.6920560502</v>
      </c>
      <c r="F68" s="12">
        <f t="shared" si="365"/>
        <v>755751.37755615613</v>
      </c>
      <c r="G68">
        <v>22</v>
      </c>
      <c r="H68" s="6">
        <v>0.30809999999999998</v>
      </c>
      <c r="I68" s="12">
        <f t="shared" si="366"/>
        <v>334131.09738413768</v>
      </c>
      <c r="J68" s="12">
        <f t="shared" si="367"/>
        <v>243133.69213909595</v>
      </c>
      <c r="K68">
        <v>21</v>
      </c>
      <c r="L68" s="6">
        <v>0.30809999999999998</v>
      </c>
      <c r="M68" s="12">
        <f t="shared" si="368"/>
        <v>598670.32155119139</v>
      </c>
      <c r="N68" s="12">
        <f t="shared" si="369"/>
        <v>435628.19142661162</v>
      </c>
      <c r="O68">
        <v>20</v>
      </c>
      <c r="P68" s="6">
        <v>0.30809999999999998</v>
      </c>
      <c r="Q68" s="12">
        <f t="shared" si="370"/>
        <v>1286839.5555994841</v>
      </c>
      <c r="R68" s="12">
        <f t="shared" si="371"/>
        <v>870670.16740560834</v>
      </c>
      <c r="S68">
        <v>19</v>
      </c>
      <c r="T68" s="6">
        <v>0.30809999999999998</v>
      </c>
      <c r="U68" s="12">
        <f t="shared" si="372"/>
        <v>3373307.8476124434</v>
      </c>
      <c r="V68" s="12">
        <f t="shared" si="373"/>
        <v>2052693.7115258698</v>
      </c>
      <c r="W68">
        <v>18</v>
      </c>
      <c r="X68" s="6">
        <v>0.30809999999999998</v>
      </c>
      <c r="Y68" s="12">
        <f t="shared" si="374"/>
        <v>3807575.5608581998</v>
      </c>
      <c r="Z68" s="12">
        <f t="shared" si="375"/>
        <v>2090115.9461732246</v>
      </c>
      <c r="AA68">
        <v>17</v>
      </c>
      <c r="AB68" s="6">
        <v>0.30809999999999998</v>
      </c>
      <c r="AC68" s="12">
        <f t="shared" si="376"/>
        <v>2213891.5319232345</v>
      </c>
      <c r="AD68" s="12">
        <f t="shared" si="377"/>
        <v>1243547.5838887955</v>
      </c>
      <c r="AE68">
        <v>16</v>
      </c>
      <c r="AF68" s="6">
        <v>0.30809999999999998</v>
      </c>
      <c r="AG68" s="12">
        <f t="shared" si="378"/>
        <v>2402840.0325888991</v>
      </c>
      <c r="AH68" s="12">
        <f t="shared" si="379"/>
        <v>1390579.7635408095</v>
      </c>
      <c r="AI68">
        <v>15</v>
      </c>
      <c r="AJ68" s="6">
        <v>0.30809999999999998</v>
      </c>
      <c r="AK68" s="12">
        <f t="shared" si="380"/>
        <v>1380316.4233944691</v>
      </c>
      <c r="AL68" s="12">
        <f t="shared" si="381"/>
        <v>810568.79331249685</v>
      </c>
      <c r="AM68">
        <v>14</v>
      </c>
      <c r="AN68" s="6">
        <v>0.30809999999999998</v>
      </c>
      <c r="AO68" s="12">
        <f t="shared" si="382"/>
        <v>904933.3499215456</v>
      </c>
      <c r="AP68" s="12">
        <f t="shared" si="383"/>
        <v>542960.00995292736</v>
      </c>
      <c r="AQ68">
        <v>13</v>
      </c>
      <c r="AR68" s="6">
        <v>0.30809999999999998</v>
      </c>
      <c r="AS68" s="12">
        <f t="shared" si="384"/>
        <v>2026937.1343339947</v>
      </c>
      <c r="AT68" s="12">
        <f t="shared" si="385"/>
        <v>1224787.5450018181</v>
      </c>
      <c r="AU68">
        <v>12</v>
      </c>
      <c r="AV68" s="6">
        <v>0.30809999999999998</v>
      </c>
      <c r="AW68" s="12">
        <f t="shared" si="386"/>
        <v>1473398.3943814745</v>
      </c>
      <c r="AX68" s="12">
        <f t="shared" si="387"/>
        <v>877769.25622726139</v>
      </c>
      <c r="AY68">
        <v>11</v>
      </c>
      <c r="AZ68" s="6">
        <v>0.30809999999999998</v>
      </c>
      <c r="BA68" s="12">
        <f t="shared" si="388"/>
        <v>1584238.7092613582</v>
      </c>
      <c r="BB68" s="12">
        <f t="shared" si="389"/>
        <v>937060.34292480338</v>
      </c>
      <c r="BC68">
        <v>10</v>
      </c>
      <c r="BD68" s="6">
        <v>0.30809999999999998</v>
      </c>
      <c r="BE68" s="12">
        <f t="shared" si="390"/>
        <v>1944340.5401759045</v>
      </c>
      <c r="BF68" s="12">
        <f t="shared" si="391"/>
        <v>1166604.3241055426</v>
      </c>
      <c r="BG68">
        <v>9</v>
      </c>
      <c r="BH68" s="6">
        <v>0.30809999999999998</v>
      </c>
      <c r="BI68" s="12">
        <f t="shared" si="392"/>
        <v>2434359.1477719713</v>
      </c>
      <c r="BJ68" s="12">
        <f t="shared" si="393"/>
        <v>1626359.0902136147</v>
      </c>
      <c r="BK68">
        <v>8</v>
      </c>
      <c r="BL68" s="6">
        <v>0.30809999999999998</v>
      </c>
      <c r="BM68" s="12">
        <f t="shared" si="394"/>
        <v>2073418.1300227612</v>
      </c>
      <c r="BN68" s="12">
        <f t="shared" si="395"/>
        <v>1491096.4424419005</v>
      </c>
      <c r="BO68">
        <v>7</v>
      </c>
      <c r="BP68" s="6">
        <v>0.30809999999999998</v>
      </c>
      <c r="BQ68" s="12">
        <f t="shared" si="396"/>
        <v>1669336.0923476727</v>
      </c>
      <c r="BR68" s="12">
        <f t="shared" si="397"/>
        <v>1236019.0641212554</v>
      </c>
      <c r="BS68">
        <v>6</v>
      </c>
      <c r="BT68" s="6">
        <v>0.30809999999999998</v>
      </c>
      <c r="BU68" s="12">
        <f t="shared" si="398"/>
        <v>1431470.5026647099</v>
      </c>
      <c r="BV68" s="12">
        <f t="shared" si="399"/>
        <v>1084262.7637205038</v>
      </c>
      <c r="BW68">
        <v>5</v>
      </c>
      <c r="BX68" s="6">
        <v>0.30809999999999998</v>
      </c>
      <c r="BY68" s="12">
        <f t="shared" si="400"/>
        <v>1061703.9109993426</v>
      </c>
      <c r="BZ68" s="12">
        <f t="shared" si="401"/>
        <v>822255.7949016185</v>
      </c>
      <c r="CA68">
        <v>4</v>
      </c>
      <c r="CB68" s="6">
        <v>0.30809999999999998</v>
      </c>
      <c r="CC68" s="12">
        <f t="shared" si="402"/>
        <v>1225716.2499125442</v>
      </c>
      <c r="CD68" s="12">
        <f t="shared" si="403"/>
        <v>1121399.9733242425</v>
      </c>
      <c r="CE68">
        <v>3</v>
      </c>
      <c r="CF68" s="6">
        <v>0.30809999999999998</v>
      </c>
      <c r="CG68" s="12">
        <f t="shared" si="404"/>
        <v>1184265.8745228904</v>
      </c>
      <c r="CH68" s="12">
        <f t="shared" si="405"/>
        <v>1194344.7330294682</v>
      </c>
      <c r="CI68">
        <v>2</v>
      </c>
      <c r="CJ68" s="6">
        <v>0.30809999999999998</v>
      </c>
      <c r="CK68" s="12">
        <f>(CK69)*(1+CJ68)-(((VLOOKUP((CI$91+CI69),$A$138:$E$227,5,FALSE))/(VLOOKUP(CI$91,$A$138:$E$227,5,FALSE)))*(IF(CI68&lt;=$D$125,$B$125,$C$125)))</f>
        <v>1135451.7916666667</v>
      </c>
      <c r="CL68" s="12">
        <f t="shared" si="407"/>
        <v>1159610.3404255318</v>
      </c>
      <c r="CM68" s="5">
        <v>1</v>
      </c>
      <c r="CN68" s="6">
        <v>0.30809999999999998</v>
      </c>
      <c r="CO68" s="7">
        <f>($B$124)*(1+CN68)</f>
        <v>981075</v>
      </c>
      <c r="CP68" s="12">
        <f>($B$124)*(1+CN68)-$B$125</f>
        <v>970075</v>
      </c>
      <c r="CQ68" s="12">
        <f>CP68</f>
        <v>970075</v>
      </c>
      <c r="CR68" s="9"/>
      <c r="CS68" s="5"/>
      <c r="CT68" s="6"/>
      <c r="CU68" s="7"/>
      <c r="CV68" s="12"/>
    </row>
    <row r="69" spans="3:461" s="18" customFormat="1">
      <c r="C69" s="18">
        <v>22</v>
      </c>
      <c r="D69" s="19">
        <v>0.183</v>
      </c>
      <c r="E69" s="12">
        <f t="shared" si="414"/>
        <v>815954.54257530416</v>
      </c>
      <c r="F69" s="12">
        <f t="shared" si="365"/>
        <v>588167.23277303169</v>
      </c>
      <c r="G69">
        <v>21</v>
      </c>
      <c r="H69" s="19">
        <v>0.183</v>
      </c>
      <c r="I69" s="12">
        <f t="shared" si="366"/>
        <v>286949.90257593169</v>
      </c>
      <c r="J69" s="12">
        <f t="shared" si="367"/>
        <v>204451.80558535134</v>
      </c>
      <c r="K69">
        <v>20</v>
      </c>
      <c r="L69" s="19">
        <v>0.183</v>
      </c>
      <c r="M69" s="12">
        <f t="shared" si="368"/>
        <v>489181.55471801083</v>
      </c>
      <c r="N69" s="12">
        <f t="shared" si="369"/>
        <v>348541.85773658275</v>
      </c>
      <c r="O69">
        <v>19</v>
      </c>
      <c r="P69" s="19">
        <v>0.183</v>
      </c>
      <c r="Q69" s="12">
        <f t="shared" si="370"/>
        <v>1017643.2828078843</v>
      </c>
      <c r="R69" s="12">
        <f t="shared" si="371"/>
        <v>674188.67486022331</v>
      </c>
      <c r="S69">
        <v>18</v>
      </c>
      <c r="T69" s="19">
        <v>0.183</v>
      </c>
      <c r="U69" s="12">
        <f t="shared" si="372"/>
        <v>2616473.1648292504</v>
      </c>
      <c r="V69" s="12">
        <f t="shared" si="373"/>
        <v>1558981.9273774284</v>
      </c>
      <c r="W69">
        <v>17</v>
      </c>
      <c r="X69" s="19">
        <v>0.183</v>
      </c>
      <c r="Y69" s="12">
        <f t="shared" si="374"/>
        <v>2952546.9946096609</v>
      </c>
      <c r="Z69" s="12">
        <f t="shared" si="375"/>
        <v>1586994.0096026927</v>
      </c>
      <c r="AA69">
        <v>16</v>
      </c>
      <c r="AB69" s="19">
        <v>0.183</v>
      </c>
      <c r="AC69" s="12">
        <f t="shared" si="376"/>
        <v>1733277.7485148883</v>
      </c>
      <c r="AD69" s="12">
        <f t="shared" si="377"/>
        <v>953302.7616831885</v>
      </c>
      <c r="AE69">
        <v>15</v>
      </c>
      <c r="AF69" s="19">
        <v>0.183</v>
      </c>
      <c r="AG69" s="12">
        <f t="shared" si="378"/>
        <v>1876521.8774428689</v>
      </c>
      <c r="AH69" s="12">
        <f t="shared" si="379"/>
        <v>1063362.3972176258</v>
      </c>
      <c r="AI69">
        <v>14</v>
      </c>
      <c r="AJ69" s="19">
        <v>0.183</v>
      </c>
      <c r="AK69" s="12">
        <f t="shared" si="380"/>
        <v>1094261.4325481295</v>
      </c>
      <c r="AL69" s="12">
        <f t="shared" si="381"/>
        <v>629200.32371517457</v>
      </c>
      <c r="AM69">
        <v>13</v>
      </c>
      <c r="AN69" s="19">
        <v>0.183</v>
      </c>
      <c r="AO69" s="12">
        <f t="shared" si="382"/>
        <v>730015.55685463315</v>
      </c>
      <c r="AP69" s="12">
        <f t="shared" si="383"/>
        <v>428884.13965209702</v>
      </c>
      <c r="AQ69">
        <v>12</v>
      </c>
      <c r="AR69" s="19">
        <v>0.183</v>
      </c>
      <c r="AS69" s="12">
        <f t="shared" si="384"/>
        <v>1587481.8604525176</v>
      </c>
      <c r="AT69" s="12">
        <f t="shared" si="385"/>
        <v>939260.10076773958</v>
      </c>
      <c r="AU69">
        <v>11</v>
      </c>
      <c r="AV69" s="19">
        <v>0.183</v>
      </c>
      <c r="AW69" s="12">
        <f t="shared" si="386"/>
        <v>1164861.6598414627</v>
      </c>
      <c r="AX69" s="12">
        <f t="shared" si="387"/>
        <v>679502.63490752003</v>
      </c>
      <c r="AY69">
        <v>10</v>
      </c>
      <c r="AZ69" s="19">
        <v>0.183</v>
      </c>
      <c r="BA69" s="12">
        <f t="shared" si="388"/>
        <v>1249872.4361453939</v>
      </c>
      <c r="BB69" s="12">
        <f t="shared" si="389"/>
        <v>723884.45260087401</v>
      </c>
      <c r="BC69">
        <v>9</v>
      </c>
      <c r="BD69" s="19">
        <v>0.183</v>
      </c>
      <c r="BE69" s="12">
        <f t="shared" si="390"/>
        <v>1524608.6233284187</v>
      </c>
      <c r="BF69" s="12">
        <f t="shared" si="391"/>
        <v>895707.56620544603</v>
      </c>
      <c r="BG69">
        <v>8</v>
      </c>
      <c r="BH69" s="19">
        <v>0.183</v>
      </c>
      <c r="BI69" s="12">
        <f t="shared" si="392"/>
        <v>1895316.5708819639</v>
      </c>
      <c r="BJ69" s="12">
        <f t="shared" si="393"/>
        <v>1239852.9234519515</v>
      </c>
      <c r="BK69">
        <v>7</v>
      </c>
      <c r="BL69" s="19">
        <v>0.183</v>
      </c>
      <c r="BM69" s="12">
        <f t="shared" si="394"/>
        <v>1616951.3847214449</v>
      </c>
      <c r="BN69" s="12">
        <f t="shared" si="395"/>
        <v>1138603.2667413508</v>
      </c>
      <c r="BO69">
        <v>6</v>
      </c>
      <c r="BP69" s="19">
        <v>0.183</v>
      </c>
      <c r="BQ69" s="12">
        <f t="shared" si="396"/>
        <v>1307127.3860767395</v>
      </c>
      <c r="BR69" s="12">
        <f t="shared" si="397"/>
        <v>947667.35490563617</v>
      </c>
      <c r="BS69">
        <v>5</v>
      </c>
      <c r="BT69" s="19">
        <v>0.183</v>
      </c>
      <c r="BU69" s="12">
        <f t="shared" si="398"/>
        <v>1124590.8143396862</v>
      </c>
      <c r="BV69" s="12">
        <f t="shared" si="399"/>
        <v>834071.52063526725</v>
      </c>
      <c r="BW69">
        <v>4</v>
      </c>
      <c r="BX69" s="19">
        <v>0.183</v>
      </c>
      <c r="BY69" s="12">
        <f t="shared" si="400"/>
        <v>841250.80248880549</v>
      </c>
      <c r="BZ69" s="12">
        <f t="shared" si="401"/>
        <v>637948.52522067749</v>
      </c>
      <c r="CA69">
        <v>3</v>
      </c>
      <c r="CB69" s="19">
        <v>0.183</v>
      </c>
      <c r="CC69" s="12">
        <f t="shared" si="402"/>
        <v>946211.68544186046</v>
      </c>
      <c r="CD69" s="12">
        <f t="shared" si="403"/>
        <v>847647.96820833336</v>
      </c>
      <c r="CE69">
        <v>2</v>
      </c>
      <c r="CF69" s="19">
        <v>0.183</v>
      </c>
      <c r="CG69" s="12">
        <f>(CG70)*(1+CF69)-(((VLOOKUP((CE$91+CE70),$A$138:$E$227,5,FALSE))/(VLOOKUP(CE$91,$A$138:$E$227,5,FALSE)))*(IF(CE69&lt;=$D$125,$B$125,$C$125)))</f>
        <v>913671.00949367089</v>
      </c>
      <c r="CH69" s="12">
        <f t="shared" si="405"/>
        <v>902250.12187499995</v>
      </c>
      <c r="CI69">
        <v>1</v>
      </c>
      <c r="CJ69" s="19">
        <v>0.183</v>
      </c>
      <c r="CK69" s="12">
        <f>($B$124)*(1+CJ69)-$B$125</f>
        <v>876250</v>
      </c>
      <c r="CL69" s="12">
        <f>CK69</f>
        <v>876250</v>
      </c>
      <c r="CN69" s="5"/>
      <c r="CO69" s="19"/>
      <c r="CP69" s="20"/>
      <c r="CR69" s="9"/>
      <c r="CV69" s="20"/>
    </row>
    <row r="70" spans="3:461" s="18" customFormat="1">
      <c r="C70" s="18">
        <v>21</v>
      </c>
      <c r="D70" s="19">
        <v>5.7000000000000002E-2</v>
      </c>
      <c r="E70" s="12">
        <f t="shared" si="414"/>
        <v>724913.81207534287</v>
      </c>
      <c r="F70" s="12">
        <f t="shared" si="365"/>
        <v>529156.49573432212</v>
      </c>
      <c r="G70">
        <v>20</v>
      </c>
      <c r="H70" s="19">
        <v>5.7000000000000002E-2</v>
      </c>
      <c r="I70" s="12">
        <f t="shared" si="366"/>
        <v>278153.14094152697</v>
      </c>
      <c r="J70" s="12">
        <f t="shared" si="367"/>
        <v>200692.7725780638</v>
      </c>
      <c r="K70">
        <v>19</v>
      </c>
      <c r="L70" s="19">
        <v>5.7000000000000002E-2</v>
      </c>
      <c r="M70" s="12">
        <f t="shared" si="368"/>
        <v>449101.28307346196</v>
      </c>
      <c r="N70" s="12">
        <f t="shared" si="369"/>
        <v>324035.10297705489</v>
      </c>
      <c r="O70">
        <v>18</v>
      </c>
      <c r="P70" s="19">
        <v>5.7000000000000002E-2</v>
      </c>
      <c r="Q70" s="12">
        <f t="shared" si="370"/>
        <v>898500.67766340566</v>
      </c>
      <c r="R70" s="12">
        <f t="shared" si="371"/>
        <v>602791.59387544938</v>
      </c>
      <c r="S70">
        <v>17</v>
      </c>
      <c r="T70" s="19">
        <v>5.7000000000000002E-2</v>
      </c>
      <c r="U70" s="12">
        <f t="shared" si="372"/>
        <v>2254288.0939804739</v>
      </c>
      <c r="V70" s="12">
        <f t="shared" si="373"/>
        <v>1360182.2676759823</v>
      </c>
      <c r="W70">
        <v>16</v>
      </c>
      <c r="X70" s="19">
        <v>5.7000000000000002E-2</v>
      </c>
      <c r="Y70" s="12">
        <f t="shared" si="374"/>
        <v>2542993.1936585233</v>
      </c>
      <c r="Z70" s="12">
        <f t="shared" si="375"/>
        <v>1384160.8522445126</v>
      </c>
      <c r="AA70">
        <v>15</v>
      </c>
      <c r="AB70" s="19">
        <v>5.7000000000000002E-2</v>
      </c>
      <c r="AC70" s="12">
        <f t="shared" si="376"/>
        <v>1511262.2172953025</v>
      </c>
      <c r="AD70" s="12">
        <f t="shared" si="377"/>
        <v>841715.6653290292</v>
      </c>
      <c r="AE70">
        <v>14</v>
      </c>
      <c r="AF70" s="19">
        <v>5.7000000000000002E-2</v>
      </c>
      <c r="AG70" s="12">
        <f t="shared" si="378"/>
        <v>1630991.5924881294</v>
      </c>
      <c r="AH70" s="12">
        <f t="shared" si="379"/>
        <v>935927.66488770291</v>
      </c>
      <c r="AI70">
        <v>13</v>
      </c>
      <c r="AJ70" s="19">
        <v>5.7000000000000002E-2</v>
      </c>
      <c r="AK70" s="12">
        <f t="shared" si="380"/>
        <v>969091.58545359899</v>
      </c>
      <c r="AL70" s="12">
        <f t="shared" si="381"/>
        <v>564281.17634007032</v>
      </c>
      <c r="AM70">
        <v>12</v>
      </c>
      <c r="AN70" s="19">
        <v>5.7000000000000002E-2</v>
      </c>
      <c r="AO70" s="12">
        <f t="shared" si="382"/>
        <v>660253.07408441859</v>
      </c>
      <c r="AP70" s="12">
        <f t="shared" si="383"/>
        <v>392808.79091098317</v>
      </c>
      <c r="AQ70">
        <v>11</v>
      </c>
      <c r="AR70" s="19">
        <v>5.7000000000000002E-2</v>
      </c>
      <c r="AS70" s="12">
        <f t="shared" si="384"/>
        <v>1384772.6845347676</v>
      </c>
      <c r="AT70" s="12">
        <f t="shared" si="385"/>
        <v>829695.02617694938</v>
      </c>
      <c r="AU70">
        <v>10</v>
      </c>
      <c r="AV70" s="19">
        <v>5.7000000000000002E-2</v>
      </c>
      <c r="AW70" s="12">
        <f t="shared" si="386"/>
        <v>1028140.5167117785</v>
      </c>
      <c r="AX70" s="12">
        <f t="shared" si="387"/>
        <v>607340.38961877208</v>
      </c>
      <c r="AY70">
        <v>9</v>
      </c>
      <c r="AZ70" s="19">
        <v>5.7000000000000002E-2</v>
      </c>
      <c r="BA70" s="12">
        <f t="shared" si="388"/>
        <v>1100313.6071821412</v>
      </c>
      <c r="BB70" s="12">
        <f t="shared" si="389"/>
        <v>645331.6092756018</v>
      </c>
      <c r="BC70">
        <v>8</v>
      </c>
      <c r="BD70" s="19">
        <v>5.7000000000000002E-2</v>
      </c>
      <c r="BE70" s="12">
        <f t="shared" si="390"/>
        <v>1331929.3771053699</v>
      </c>
      <c r="BF70" s="12">
        <f t="shared" si="391"/>
        <v>792413.68005003012</v>
      </c>
      <c r="BG70">
        <v>7</v>
      </c>
      <c r="BH70" s="19">
        <v>5.7000000000000002E-2</v>
      </c>
      <c r="BI70" s="12">
        <f t="shared" si="392"/>
        <v>1640893.0207045046</v>
      </c>
      <c r="BJ70" s="12">
        <f t="shared" si="393"/>
        <v>1087005.0812261908</v>
      </c>
      <c r="BK70">
        <v>6</v>
      </c>
      <c r="BL70" s="19">
        <v>5.7000000000000002E-2</v>
      </c>
      <c r="BM70" s="12">
        <f t="shared" si="394"/>
        <v>1402835.9552132736</v>
      </c>
      <c r="BN70" s="12">
        <f t="shared" si="395"/>
        <v>1000334.4997090432</v>
      </c>
      <c r="BO70">
        <v>5</v>
      </c>
      <c r="BP70" s="19">
        <v>5.7000000000000002E-2</v>
      </c>
      <c r="BQ70" s="12">
        <f t="shared" si="396"/>
        <v>1139904.2235178081</v>
      </c>
      <c r="BR70" s="12">
        <f t="shared" si="397"/>
        <v>836891.70840547932</v>
      </c>
      <c r="BS70">
        <v>4</v>
      </c>
      <c r="BT70" s="19">
        <v>5.7000000000000002E-2</v>
      </c>
      <c r="BU70" s="12">
        <f t="shared" si="398"/>
        <v>984818.47214026481</v>
      </c>
      <c r="BV70" s="12">
        <f t="shared" si="399"/>
        <v>739652.69215597957</v>
      </c>
      <c r="BW70">
        <v>3</v>
      </c>
      <c r="BX70" s="19">
        <v>5.7000000000000002E-2</v>
      </c>
      <c r="BY70" s="12">
        <f t="shared" si="400"/>
        <v>723378.10396813182</v>
      </c>
      <c r="BZ70" s="12">
        <f t="shared" si="401"/>
        <v>555505.54819493659</v>
      </c>
      <c r="CA70">
        <v>2</v>
      </c>
      <c r="CB70" s="19">
        <v>5.7000000000000002E-2</v>
      </c>
      <c r="CC70" s="12">
        <f>(CC71)*(1+CB70)-(((VLOOKUP((CA$91+CA71),$A$138:$E$227,5,FALSE))/(VLOOKUP(CA$91,$A$138:$E$227,5,FALSE)))*(IF(CA70&lt;=$D$125,$B$125,$C$125)))</f>
        <v>810220.41860465112</v>
      </c>
      <c r="CD70" s="12">
        <f t="shared" si="403"/>
        <v>735010.08438818564</v>
      </c>
      <c r="CE70">
        <v>1</v>
      </c>
      <c r="CF70" s="19">
        <v>5.7000000000000002E-2</v>
      </c>
      <c r="CG70" s="12">
        <f>($B$124)*(1+CF70)-$B$125</f>
        <v>781750</v>
      </c>
      <c r="CH70" s="12">
        <f>CG70</f>
        <v>781750</v>
      </c>
      <c r="CJ70" s="19"/>
      <c r="CK70" s="20"/>
      <c r="CN70" s="5"/>
      <c r="CO70" s="19"/>
      <c r="CP70" s="20"/>
      <c r="CV70" s="20"/>
    </row>
    <row r="71" spans="3:461" s="18" customFormat="1">
      <c r="C71" s="18">
        <v>20</v>
      </c>
      <c r="D71" s="19">
        <v>5.1999999999999998E-2</v>
      </c>
      <c r="E71" s="12">
        <f t="shared" si="414"/>
        <v>724703.95266915485</v>
      </c>
      <c r="F71" s="12">
        <f t="shared" si="365"/>
        <v>583133.87819425017</v>
      </c>
      <c r="G71">
        <v>19</v>
      </c>
      <c r="H71" s="19">
        <v>5.1999999999999998E-2</v>
      </c>
      <c r="I71" s="12">
        <f t="shared" si="366"/>
        <v>302490.14977289317</v>
      </c>
      <c r="J71" s="12">
        <f t="shared" si="367"/>
        <v>240585.18888913831</v>
      </c>
      <c r="K71">
        <v>18</v>
      </c>
      <c r="L71" s="19">
        <v>5.1999999999999998E-2</v>
      </c>
      <c r="M71" s="12">
        <f t="shared" si="368"/>
        <v>464219.70713517792</v>
      </c>
      <c r="N71" s="12">
        <f t="shared" si="369"/>
        <v>369216.60427960666</v>
      </c>
      <c r="O71">
        <v>17</v>
      </c>
      <c r="P71" s="19">
        <v>5.1999999999999998E-2</v>
      </c>
      <c r="Q71" s="12">
        <f t="shared" si="370"/>
        <v>892353.50879421108</v>
      </c>
      <c r="R71" s="12">
        <f t="shared" si="371"/>
        <v>659926.54836409097</v>
      </c>
      <c r="S71">
        <v>16</v>
      </c>
      <c r="T71" s="19">
        <v>5.1999999999999998E-2</v>
      </c>
      <c r="U71" s="12">
        <f t="shared" si="372"/>
        <v>2179761.9429524634</v>
      </c>
      <c r="V71" s="12">
        <f t="shared" si="373"/>
        <v>1449795.1527544293</v>
      </c>
      <c r="W71">
        <v>15</v>
      </c>
      <c r="X71" s="19">
        <v>5.1999999999999998E-2</v>
      </c>
      <c r="Y71" s="12">
        <f t="shared" si="374"/>
        <v>2458003.2854572288</v>
      </c>
      <c r="Z71" s="12">
        <f t="shared" si="375"/>
        <v>1474801.9712743373</v>
      </c>
      <c r="AA71">
        <v>14</v>
      </c>
      <c r="AB71" s="19">
        <v>5.1999999999999998E-2</v>
      </c>
      <c r="AC71" s="12">
        <f t="shared" si="376"/>
        <v>1480724.5540765743</v>
      </c>
      <c r="AD71" s="12">
        <f t="shared" si="377"/>
        <v>909096.00529352459</v>
      </c>
      <c r="AE71">
        <v>13</v>
      </c>
      <c r="AF71" s="19">
        <v>5.1999999999999998E-2</v>
      </c>
      <c r="AG71" s="12">
        <f t="shared" si="378"/>
        <v>1592498.5849128054</v>
      </c>
      <c r="AH71" s="12">
        <f t="shared" si="379"/>
        <v>1007347.9420843791</v>
      </c>
      <c r="AI71">
        <v>12</v>
      </c>
      <c r="AJ71" s="19">
        <v>5.1999999999999998E-2</v>
      </c>
      <c r="AK71" s="12">
        <f t="shared" si="380"/>
        <v>965575.51994705189</v>
      </c>
      <c r="AL71" s="12">
        <f t="shared" si="381"/>
        <v>619764.75233810779</v>
      </c>
      <c r="AM71">
        <v>11</v>
      </c>
      <c r="AN71" s="19">
        <v>5.1999999999999998E-2</v>
      </c>
      <c r="AO71" s="12">
        <f t="shared" si="382"/>
        <v>672354.40491893305</v>
      </c>
      <c r="AP71" s="12">
        <f t="shared" si="383"/>
        <v>440939.4004352073</v>
      </c>
      <c r="AQ71">
        <v>10</v>
      </c>
      <c r="AR71" s="19">
        <v>5.1999999999999998E-2</v>
      </c>
      <c r="AS71" s="12">
        <f t="shared" si="384"/>
        <v>1357467.4617502168</v>
      </c>
      <c r="AT71" s="12">
        <f t="shared" si="385"/>
        <v>896559.90496991063</v>
      </c>
      <c r="AU71">
        <v>9</v>
      </c>
      <c r="AV71" s="19">
        <v>5.1999999999999998E-2</v>
      </c>
      <c r="AW71" s="12">
        <f t="shared" si="386"/>
        <v>1020743.8325425665</v>
      </c>
      <c r="AX71" s="12">
        <f t="shared" si="387"/>
        <v>664670.40258585731</v>
      </c>
      <c r="AY71">
        <v>8</v>
      </c>
      <c r="AZ71" s="19">
        <v>5.1999999999999998E-2</v>
      </c>
      <c r="BA71" s="12">
        <f t="shared" si="388"/>
        <v>1089370.5641616194</v>
      </c>
      <c r="BB71" s="12">
        <f t="shared" si="389"/>
        <v>704290.73683007027</v>
      </c>
      <c r="BC71">
        <v>7</v>
      </c>
      <c r="BD71" s="19">
        <v>5.1999999999999998E-2</v>
      </c>
      <c r="BE71" s="12">
        <f t="shared" si="390"/>
        <v>1307809.7530939106</v>
      </c>
      <c r="BF71" s="12">
        <f t="shared" si="391"/>
        <v>857679.88458716939</v>
      </c>
      <c r="BG71">
        <v>6</v>
      </c>
      <c r="BH71" s="19">
        <v>5.1999999999999998E-2</v>
      </c>
      <c r="BI71" s="12">
        <f t="shared" si="392"/>
        <v>1595250.3736124185</v>
      </c>
      <c r="BJ71" s="12">
        <f t="shared" si="393"/>
        <v>1164903.761196045</v>
      </c>
      <c r="BK71">
        <v>5</v>
      </c>
      <c r="BL71" s="19">
        <v>5.1999999999999998E-2</v>
      </c>
      <c r="BM71" s="12">
        <f t="shared" si="394"/>
        <v>1366988.6103409966</v>
      </c>
      <c r="BN71" s="12">
        <f t="shared" si="395"/>
        <v>1074516.6285936206</v>
      </c>
      <c r="BO71">
        <v>4</v>
      </c>
      <c r="BP71" s="19">
        <v>5.1999999999999998E-2</v>
      </c>
      <c r="BQ71" s="12">
        <f t="shared" si="396"/>
        <v>1117092.0458688035</v>
      </c>
      <c r="BR71" s="12">
        <f t="shared" si="397"/>
        <v>904065.19061010133</v>
      </c>
      <c r="BS71">
        <v>3</v>
      </c>
      <c r="BT71" s="19">
        <v>5.1999999999999998E-2</v>
      </c>
      <c r="BU71" s="12">
        <f t="shared" si="398"/>
        <v>945567.20866224717</v>
      </c>
      <c r="BV71" s="12">
        <f t="shared" si="399"/>
        <v>782841.68903200002</v>
      </c>
      <c r="BW71">
        <v>2</v>
      </c>
      <c r="BX71" s="19">
        <v>5.1999999999999998E-2</v>
      </c>
      <c r="BY71" s="12">
        <f>(BY72)*(1+BX71)-(((VLOOKUP((BW$91+BW72),$A$138:$E$227,5,FALSE))/(VLOOKUP(BW$91,$A$138:$E$227,5,FALSE)))*(IF(BW71&lt;=$D$125,$B$125,$C$125)))</f>
        <v>697920.79450549453</v>
      </c>
      <c r="BZ71" s="12">
        <f t="shared" si="401"/>
        <v>590798.06790697679</v>
      </c>
      <c r="CA71">
        <v>1</v>
      </c>
      <c r="CB71" s="19">
        <v>5.1999999999999998E-2</v>
      </c>
      <c r="CC71" s="12">
        <f>($B$124)*(1+CB71)-$B$125</f>
        <v>778000</v>
      </c>
      <c r="CD71" s="12">
        <f>CC71</f>
        <v>778000</v>
      </c>
      <c r="CF71" s="19"/>
      <c r="CG71" s="20"/>
      <c r="CJ71" s="19"/>
      <c r="CK71" s="20"/>
      <c r="CN71" s="5"/>
      <c r="CO71" s="19"/>
      <c r="CP71" s="20"/>
      <c r="CR71" s="9"/>
      <c r="CV71" s="20"/>
    </row>
    <row r="72" spans="3:461" s="18" customFormat="1">
      <c r="C72" s="18">
        <v>19</v>
      </c>
      <c r="D72" s="19">
        <v>-8.43E-2</v>
      </c>
      <c r="E72" s="12">
        <f t="shared" si="414"/>
        <v>724322.42363438639</v>
      </c>
      <c r="F72" s="12">
        <f t="shared" si="365"/>
        <v>688504.28180631239</v>
      </c>
      <c r="G72">
        <v>18</v>
      </c>
      <c r="H72" s="19">
        <v>-8.43E-2</v>
      </c>
      <c r="I72" s="12">
        <f t="shared" si="366"/>
        <v>323393.01142443652</v>
      </c>
      <c r="J72" s="12">
        <f t="shared" si="367"/>
        <v>303847.27996471786</v>
      </c>
      <c r="K72">
        <v>17</v>
      </c>
      <c r="L72" s="19">
        <v>-8.43E-2</v>
      </c>
      <c r="M72" s="12">
        <f t="shared" si="368"/>
        <v>477128.33211101894</v>
      </c>
      <c r="N72" s="12">
        <f t="shared" si="369"/>
        <v>448290.90544496838</v>
      </c>
      <c r="O72">
        <v>16</v>
      </c>
      <c r="P72" s="19">
        <v>-8.43E-2</v>
      </c>
      <c r="Q72" s="12">
        <f t="shared" si="370"/>
        <v>886805.6525951142</v>
      </c>
      <c r="R72" s="12">
        <f t="shared" si="371"/>
        <v>774736.80638803937</v>
      </c>
      <c r="S72">
        <v>15</v>
      </c>
      <c r="T72" s="19">
        <v>-8.43E-2</v>
      </c>
      <c r="U72" s="12">
        <f t="shared" si="372"/>
        <v>2114892.4316134583</v>
      </c>
      <c r="V72" s="12">
        <f t="shared" si="373"/>
        <v>1661701.1962677175</v>
      </c>
      <c r="W72">
        <v>14</v>
      </c>
      <c r="X72" s="19">
        <v>-8.43E-2</v>
      </c>
      <c r="Y72" s="12">
        <f t="shared" si="374"/>
        <v>2384033.5413091527</v>
      </c>
      <c r="Z72" s="12">
        <f t="shared" si="375"/>
        <v>1689782.0155433007</v>
      </c>
      <c r="AA72">
        <v>13</v>
      </c>
      <c r="AB72" s="19">
        <v>-8.43E-2</v>
      </c>
      <c r="AC72" s="12">
        <f t="shared" si="376"/>
        <v>1453981.1696199721</v>
      </c>
      <c r="AD72" s="12">
        <f t="shared" si="377"/>
        <v>1054535.793350749</v>
      </c>
      <c r="AE72">
        <v>12</v>
      </c>
      <c r="AF72" s="19">
        <v>-8.43E-2</v>
      </c>
      <c r="AG72" s="12">
        <f t="shared" si="378"/>
        <v>1558864.1211987077</v>
      </c>
      <c r="AH72" s="12">
        <f t="shared" si="379"/>
        <v>1164865.4971594738</v>
      </c>
      <c r="AI72">
        <v>11</v>
      </c>
      <c r="AJ72" s="19">
        <v>-8.43E-2</v>
      </c>
      <c r="AK72" s="12">
        <f t="shared" si="380"/>
        <v>962276.28363292245</v>
      </c>
      <c r="AL72" s="12">
        <f t="shared" si="381"/>
        <v>729638.06121617206</v>
      </c>
      <c r="AM72">
        <v>10</v>
      </c>
      <c r="AN72" s="19">
        <v>-8.43E-2</v>
      </c>
      <c r="AO72" s="12">
        <f t="shared" si="382"/>
        <v>682603.69369771564</v>
      </c>
      <c r="AP72" s="12">
        <f t="shared" si="383"/>
        <v>528830.33412845002</v>
      </c>
      <c r="AQ72">
        <v>9</v>
      </c>
      <c r="AR72" s="19">
        <v>-8.43E-2</v>
      </c>
      <c r="AS72" s="12">
        <f t="shared" si="384"/>
        <v>1333545.624488103</v>
      </c>
      <c r="AT72" s="12">
        <f t="shared" si="385"/>
        <v>1040458.6740511573</v>
      </c>
      <c r="AU72">
        <v>8</v>
      </c>
      <c r="AV72" s="19">
        <v>-8.43E-2</v>
      </c>
      <c r="AW72" s="12">
        <f t="shared" si="386"/>
        <v>1014082.9478269913</v>
      </c>
      <c r="AX72" s="12">
        <f t="shared" si="387"/>
        <v>780063.80602076265</v>
      </c>
      <c r="AY72">
        <v>7</v>
      </c>
      <c r="AZ72" s="19">
        <v>-8.43E-2</v>
      </c>
      <c r="BA72" s="12">
        <f t="shared" si="388"/>
        <v>1079632.5492960657</v>
      </c>
      <c r="BB72" s="12">
        <f t="shared" si="389"/>
        <v>824554.52940743486</v>
      </c>
      <c r="BC72">
        <v>6</v>
      </c>
      <c r="BD72" s="19">
        <v>-8.43E-2</v>
      </c>
      <c r="BE72" s="12">
        <f t="shared" si="390"/>
        <v>1286648.7014686069</v>
      </c>
      <c r="BF72" s="12">
        <f t="shared" si="391"/>
        <v>996799.26872018457</v>
      </c>
      <c r="BG72">
        <v>5</v>
      </c>
      <c r="BH72" s="19">
        <v>-8.43E-2</v>
      </c>
      <c r="BI72" s="12">
        <f t="shared" si="392"/>
        <v>1555449.7872245144</v>
      </c>
      <c r="BJ72" s="12">
        <f t="shared" si="393"/>
        <v>1341789.1021662022</v>
      </c>
      <c r="BK72">
        <v>4</v>
      </c>
      <c r="BL72" s="19">
        <v>-8.43E-2</v>
      </c>
      <c r="BM72" s="12">
        <f t="shared" si="394"/>
        <v>1335697.9950706933</v>
      </c>
      <c r="BN72" s="12">
        <f t="shared" si="395"/>
        <v>1240290.9954227866</v>
      </c>
      <c r="BO72">
        <v>3</v>
      </c>
      <c r="BP72" s="19">
        <v>-8.43E-2</v>
      </c>
      <c r="BQ72" s="12">
        <f t="shared" si="396"/>
        <v>1074794.6767032242</v>
      </c>
      <c r="BR72" s="12">
        <f t="shared" si="397"/>
        <v>1027550.9546503351</v>
      </c>
      <c r="BS72">
        <v>2</v>
      </c>
      <c r="BT72" s="19">
        <v>-8.43E-2</v>
      </c>
      <c r="BU72" s="12">
        <f>(BU73)*(1+BT72)-(((VLOOKUP((BS$91+BS73),$A$138:$E$227,5,FALSE))/(VLOOKUP(BS$91,$A$138:$E$227,5,FALSE)))*(IF(BS72&lt;=$D$125,$B$125,$C$125)))</f>
        <v>911457.91398876405</v>
      </c>
      <c r="BV72" s="12">
        <f t="shared" si="399"/>
        <v>891425.87192307704</v>
      </c>
      <c r="BW72">
        <v>1</v>
      </c>
      <c r="BX72" s="19">
        <v>-8.43E-2</v>
      </c>
      <c r="BY72" s="12">
        <f>($B$124)*(1+BX72)-$B$125</f>
        <v>675775</v>
      </c>
      <c r="BZ72" s="12">
        <f>BY72</f>
        <v>675775</v>
      </c>
      <c r="CB72" s="19"/>
      <c r="CC72" s="20"/>
      <c r="CF72" s="19"/>
      <c r="CG72" s="20"/>
      <c r="CJ72" s="19"/>
      <c r="CK72" s="20"/>
      <c r="CN72" s="5"/>
      <c r="CO72" s="19"/>
      <c r="CP72" s="20"/>
      <c r="CR72" s="9"/>
      <c r="CV72" s="20"/>
      <c r="CY72" s="9"/>
      <c r="DC72" s="18">
        <f>CW72+1</f>
        <v>1</v>
      </c>
      <c r="DI72" s="18">
        <f>DC72+1</f>
        <v>2</v>
      </c>
      <c r="DO72" s="18">
        <f>DI72+1</f>
        <v>3</v>
      </c>
      <c r="DU72" s="18">
        <f>DO72+1</f>
        <v>4</v>
      </c>
      <c r="EA72" s="18">
        <f>DU72+1</f>
        <v>5</v>
      </c>
      <c r="EG72" s="18">
        <f>EA72+1</f>
        <v>6</v>
      </c>
      <c r="EM72" s="18">
        <f>EG72+1</f>
        <v>7</v>
      </c>
      <c r="ES72" s="18">
        <f>EM72+1</f>
        <v>8</v>
      </c>
      <c r="EY72" s="18">
        <f>ES72+1</f>
        <v>9</v>
      </c>
      <c r="FE72" s="18">
        <f>EY72+1</f>
        <v>10</v>
      </c>
      <c r="FK72" s="18">
        <f>FE72+1</f>
        <v>11</v>
      </c>
      <c r="FQ72" s="18">
        <f>FK72+1</f>
        <v>12</v>
      </c>
      <c r="FW72" s="18">
        <f>FQ72+1</f>
        <v>13</v>
      </c>
      <c r="GC72" s="18">
        <f>FW72+1</f>
        <v>14</v>
      </c>
      <c r="GI72" s="18">
        <f>GC72+1</f>
        <v>15</v>
      </c>
      <c r="GO72" s="18">
        <f>GI72+1</f>
        <v>16</v>
      </c>
      <c r="GU72" s="18">
        <f>GO72+1</f>
        <v>17</v>
      </c>
      <c r="HA72" s="18">
        <f>GU72+1</f>
        <v>18</v>
      </c>
      <c r="HG72" s="18">
        <f>HA72+1</f>
        <v>19</v>
      </c>
      <c r="HM72" s="18">
        <f>HG72+1</f>
        <v>20</v>
      </c>
      <c r="HS72" s="18">
        <f>HM72+1</f>
        <v>21</v>
      </c>
      <c r="HY72" s="18">
        <f>HS72+1</f>
        <v>22</v>
      </c>
      <c r="IE72" s="18">
        <f>HY72+1</f>
        <v>23</v>
      </c>
      <c r="IK72" s="18">
        <f>IE72+1</f>
        <v>24</v>
      </c>
      <c r="IQ72" s="18">
        <f>IK72+1</f>
        <v>25</v>
      </c>
      <c r="IW72" s="18">
        <f>IQ72+1</f>
        <v>26</v>
      </c>
      <c r="JC72" s="18">
        <f>IW72+1</f>
        <v>27</v>
      </c>
      <c r="JI72" s="18">
        <f>JC72+1</f>
        <v>28</v>
      </c>
      <c r="JO72" s="18">
        <f>JI72+1</f>
        <v>29</v>
      </c>
      <c r="JU72" s="18">
        <f>JO72+1</f>
        <v>30</v>
      </c>
      <c r="KA72" s="18">
        <f>JU72+1</f>
        <v>31</v>
      </c>
      <c r="KG72" s="18">
        <f>KA72+1</f>
        <v>32</v>
      </c>
      <c r="KM72" s="18">
        <f>KG72+1</f>
        <v>33</v>
      </c>
      <c r="KS72" s="18">
        <f>KM72+1</f>
        <v>34</v>
      </c>
      <c r="KY72" s="18">
        <f>KS72+1</f>
        <v>35</v>
      </c>
      <c r="LE72" s="18">
        <f>KY72+1</f>
        <v>36</v>
      </c>
      <c r="LK72" s="18">
        <f>LE72+1</f>
        <v>37</v>
      </c>
      <c r="LQ72" s="18">
        <f>LK72+1</f>
        <v>38</v>
      </c>
      <c r="LW72" s="18">
        <f>LQ72+1</f>
        <v>39</v>
      </c>
      <c r="MC72" s="18">
        <f>LW72+1</f>
        <v>40</v>
      </c>
      <c r="MI72" s="18">
        <f>MC72+1</f>
        <v>41</v>
      </c>
      <c r="MO72" s="18">
        <f>MI72+1</f>
        <v>42</v>
      </c>
      <c r="MU72" s="18">
        <f>MO72+1</f>
        <v>43</v>
      </c>
      <c r="NA72" s="18">
        <f>MU72+1</f>
        <v>44</v>
      </c>
      <c r="NG72" s="18">
        <f>NA72+1</f>
        <v>45</v>
      </c>
      <c r="NM72" s="18">
        <f>NG72+1</f>
        <v>46</v>
      </c>
      <c r="NS72" s="18">
        <f>NM72+1</f>
        <v>47</v>
      </c>
      <c r="NY72" s="18">
        <f>NS72+1</f>
        <v>48</v>
      </c>
      <c r="OE72" s="18">
        <f>NY72+1</f>
        <v>49</v>
      </c>
      <c r="OK72" s="18">
        <f>OE72+1</f>
        <v>50</v>
      </c>
      <c r="OQ72" s="18">
        <f>OK72+1</f>
        <v>51</v>
      </c>
      <c r="OW72" s="18">
        <f>OQ72+1</f>
        <v>52</v>
      </c>
      <c r="PC72" s="18">
        <f>OW72+1</f>
        <v>53</v>
      </c>
      <c r="PI72" s="18">
        <f>PC72+1</f>
        <v>54</v>
      </c>
      <c r="PO72" s="18">
        <f>PI72+1</f>
        <v>55</v>
      </c>
      <c r="PU72" s="18">
        <f>PO72+1</f>
        <v>56</v>
      </c>
      <c r="QA72" s="18">
        <f>PU72+1</f>
        <v>57</v>
      </c>
      <c r="QG72" s="18">
        <f>QA72+1</f>
        <v>58</v>
      </c>
      <c r="QM72" s="18">
        <f>QG72+1</f>
        <v>59</v>
      </c>
      <c r="QS72" s="18">
        <f>QM72+1</f>
        <v>60</v>
      </c>
    </row>
    <row r="73" spans="3:461" s="16" customFormat="1">
      <c r="C73">
        <v>18</v>
      </c>
      <c r="D73" s="11">
        <v>0.35820000000000002</v>
      </c>
      <c r="E73" s="12">
        <f t="shared" si="414"/>
        <v>825470.26021186518</v>
      </c>
      <c r="F73" s="12">
        <f t="shared" si="365"/>
        <v>802282.89335198142</v>
      </c>
      <c r="G73">
        <v>17</v>
      </c>
      <c r="H73" s="11">
        <v>0.35820000000000002</v>
      </c>
      <c r="I73" s="12">
        <f t="shared" si="366"/>
        <v>388034.11159314186</v>
      </c>
      <c r="J73" s="12">
        <f t="shared" si="367"/>
        <v>372774.34315970371</v>
      </c>
      <c r="K73">
        <v>16</v>
      </c>
      <c r="L73" s="11">
        <v>0.35820000000000002</v>
      </c>
      <c r="M73" s="12">
        <f t="shared" si="368"/>
        <v>555922.41637263563</v>
      </c>
      <c r="N73" s="12">
        <f t="shared" si="369"/>
        <v>534060.29887483537</v>
      </c>
      <c r="O73">
        <v>15</v>
      </c>
      <c r="P73" s="11">
        <v>0.35820000000000002</v>
      </c>
      <c r="Q73" s="12">
        <f t="shared" si="370"/>
        <v>1005946.571187751</v>
      </c>
      <c r="R73" s="12">
        <f t="shared" si="371"/>
        <v>898570.25179130561</v>
      </c>
      <c r="S73">
        <v>14</v>
      </c>
      <c r="T73" s="11">
        <v>0.35820000000000002</v>
      </c>
      <c r="U73" s="12">
        <f t="shared" si="372"/>
        <v>2351287.8123788107</v>
      </c>
      <c r="V73" s="12">
        <f t="shared" si="373"/>
        <v>1888955.939158258</v>
      </c>
      <c r="W73">
        <v>13</v>
      </c>
      <c r="X73" s="11">
        <v>0.35820000000000002</v>
      </c>
      <c r="Y73" s="12">
        <f t="shared" si="374"/>
        <v>2649731.487063997</v>
      </c>
      <c r="Z73" s="12">
        <f t="shared" si="375"/>
        <v>1920311.0215239078</v>
      </c>
      <c r="AA73">
        <v>12</v>
      </c>
      <c r="AB73" s="11">
        <v>0.35820000000000002</v>
      </c>
      <c r="AC73" s="12">
        <f t="shared" si="376"/>
        <v>1633007.3233412784</v>
      </c>
      <c r="AD73" s="12">
        <f t="shared" si="377"/>
        <v>1210994.1948373523</v>
      </c>
      <c r="AE73">
        <v>11</v>
      </c>
      <c r="AF73" s="11">
        <v>0.35820000000000002</v>
      </c>
      <c r="AG73" s="12">
        <f t="shared" si="378"/>
        <v>1746217.2982660667</v>
      </c>
      <c r="AH73" s="12">
        <f t="shared" si="379"/>
        <v>1334188.4975516014</v>
      </c>
      <c r="AI73">
        <v>10</v>
      </c>
      <c r="AJ73" s="11">
        <v>0.35820000000000002</v>
      </c>
      <c r="AK73" s="12">
        <f t="shared" si="380"/>
        <v>1094071.7495077283</v>
      </c>
      <c r="AL73" s="12">
        <f t="shared" si="381"/>
        <v>848212.92939363199</v>
      </c>
      <c r="AM73">
        <v>9</v>
      </c>
      <c r="AN73" s="11">
        <v>0.35820000000000002</v>
      </c>
      <c r="AO73" s="12">
        <f t="shared" si="382"/>
        <v>787732.98891889793</v>
      </c>
      <c r="AP73" s="12">
        <f t="shared" si="383"/>
        <v>623990.7384132843</v>
      </c>
      <c r="AQ73">
        <v>8</v>
      </c>
      <c r="AR73" s="11">
        <v>0.35820000000000002</v>
      </c>
      <c r="AS73" s="12">
        <f t="shared" si="384"/>
        <v>1498303.296618385</v>
      </c>
      <c r="AT73" s="12">
        <f t="shared" si="385"/>
        <v>1195275.663594442</v>
      </c>
      <c r="AU73">
        <v>7</v>
      </c>
      <c r="AV73" s="11">
        <v>0.35820000000000002</v>
      </c>
      <c r="AW73" s="12">
        <f t="shared" si="386"/>
        <v>1150030.520724027</v>
      </c>
      <c r="AX73" s="12">
        <f t="shared" si="387"/>
        <v>904518.38708631322</v>
      </c>
      <c r="AY73">
        <v>6</v>
      </c>
      <c r="AZ73" s="11">
        <v>0.35820000000000002</v>
      </c>
      <c r="BA73" s="12">
        <f t="shared" si="388"/>
        <v>1221921.0711320676</v>
      </c>
      <c r="BB73" s="12">
        <f t="shared" si="389"/>
        <v>954196.79150200787</v>
      </c>
      <c r="BC73">
        <v>5</v>
      </c>
      <c r="BD73" s="11">
        <v>0.35820000000000002</v>
      </c>
      <c r="BE73" s="12">
        <f t="shared" si="390"/>
        <v>1447386.8141573945</v>
      </c>
      <c r="BF73" s="12">
        <f t="shared" si="391"/>
        <v>1146525.5100909697</v>
      </c>
      <c r="BG73">
        <v>4</v>
      </c>
      <c r="BH73" s="11">
        <v>0.35820000000000002</v>
      </c>
      <c r="BI73" s="12">
        <f t="shared" si="392"/>
        <v>1736624.2844689402</v>
      </c>
      <c r="BJ73" s="12">
        <f t="shared" si="393"/>
        <v>1531741.6441664246</v>
      </c>
      <c r="BK73">
        <v>3</v>
      </c>
      <c r="BL73" s="11">
        <v>0.35820000000000002</v>
      </c>
      <c r="BM73" s="12">
        <f t="shared" si="394"/>
        <v>1471600.0315789529</v>
      </c>
      <c r="BN73" s="12">
        <f t="shared" si="395"/>
        <v>1397193.2884092303</v>
      </c>
      <c r="BO73">
        <v>2</v>
      </c>
      <c r="BP73" s="11">
        <v>0.35820000000000002</v>
      </c>
      <c r="BQ73" s="12">
        <f>(BQ74)*(1+BP73)-(((VLOOKUP((BO$91+BO74),$A$138:$E$227,5,FALSE))/(VLOOKUP(BO$91,$A$138:$E$227,5,FALSE)))*(IF(BO73&lt;=$D$125,$B$125,$C$125)))</f>
        <v>1186306.0214367816</v>
      </c>
      <c r="BR73" s="12">
        <f t="shared" si="397"/>
        <v>1159647.4591573032</v>
      </c>
      <c r="BS73">
        <v>1</v>
      </c>
      <c r="BT73" s="11">
        <v>0.35820000000000002</v>
      </c>
      <c r="BU73" s="12">
        <f>($B$124)*(1+BT73)-$B$125</f>
        <v>1007650</v>
      </c>
      <c r="BV73" s="12">
        <f>BU73</f>
        <v>1007650</v>
      </c>
      <c r="BW73"/>
      <c r="BX73" s="11"/>
      <c r="BY73" s="12"/>
      <c r="CA73"/>
      <c r="CB73" s="11"/>
      <c r="CC73" s="12"/>
      <c r="CE73"/>
      <c r="CF73" s="11"/>
      <c r="CG73" s="12"/>
      <c r="CI73"/>
      <c r="CJ73" s="11"/>
      <c r="CK73" s="12"/>
      <c r="CY73" s="17"/>
      <c r="KA73" s="16">
        <v>8</v>
      </c>
      <c r="KG73" s="16">
        <v>9</v>
      </c>
      <c r="KM73" s="16">
        <v>10</v>
      </c>
      <c r="KS73" s="16">
        <v>11</v>
      </c>
      <c r="KY73" s="16">
        <v>13</v>
      </c>
      <c r="LE73" s="16">
        <v>14</v>
      </c>
      <c r="LK73" s="16">
        <v>16</v>
      </c>
      <c r="LQ73" s="16">
        <v>18</v>
      </c>
      <c r="LW73" s="16">
        <v>20</v>
      </c>
      <c r="MC73" s="16">
        <v>21</v>
      </c>
      <c r="MI73" s="16">
        <v>24</v>
      </c>
      <c r="MO73" s="16">
        <v>26</v>
      </c>
      <c r="MU73" s="16">
        <v>28</v>
      </c>
      <c r="NA73" s="16">
        <v>30</v>
      </c>
      <c r="NG73" s="16">
        <v>33</v>
      </c>
      <c r="NM73" s="16">
        <v>36</v>
      </c>
      <c r="NS73" s="16">
        <v>38</v>
      </c>
      <c r="NY73" s="16">
        <v>40</v>
      </c>
      <c r="OE73" s="16">
        <v>42</v>
      </c>
      <c r="OK73" s="16">
        <v>43</v>
      </c>
      <c r="OQ73" s="16">
        <v>45</v>
      </c>
      <c r="OW73" s="16">
        <v>47</v>
      </c>
      <c r="PC73" s="16">
        <v>50</v>
      </c>
      <c r="PI73" s="16">
        <v>53</v>
      </c>
      <c r="PO73" s="16">
        <v>55</v>
      </c>
      <c r="PU73" s="16">
        <v>58</v>
      </c>
      <c r="QA73" s="16">
        <v>61</v>
      </c>
      <c r="QG73" s="16">
        <v>64</v>
      </c>
      <c r="QM73" s="16">
        <v>69</v>
      </c>
      <c r="QS73" s="16">
        <v>74</v>
      </c>
    </row>
    <row r="74" spans="3:461">
      <c r="C74">
        <v>17</v>
      </c>
      <c r="D74" s="11">
        <v>0.1903</v>
      </c>
      <c r="E74" s="12">
        <f t="shared" si="414"/>
        <v>630494.26611322816</v>
      </c>
      <c r="F74" s="12">
        <f t="shared" si="365"/>
        <v>626870.7358482097</v>
      </c>
      <c r="G74">
        <v>16</v>
      </c>
      <c r="H74" s="11">
        <v>0.1903</v>
      </c>
      <c r="I74" s="12">
        <f t="shared" si="366"/>
        <v>308689.57573890476</v>
      </c>
      <c r="J74" s="12">
        <f t="shared" si="367"/>
        <v>303367.34167444095</v>
      </c>
      <c r="K74">
        <v>15</v>
      </c>
      <c r="L74" s="11">
        <v>0.1903</v>
      </c>
      <c r="M74" s="12">
        <f t="shared" si="368"/>
        <v>432300.46130766766</v>
      </c>
      <c r="N74" s="12">
        <f t="shared" si="369"/>
        <v>424847.00507822522</v>
      </c>
      <c r="O74">
        <v>14</v>
      </c>
      <c r="P74" s="11">
        <v>0.1903</v>
      </c>
      <c r="Q74" s="12">
        <f t="shared" si="370"/>
        <v>765374.37553241663</v>
      </c>
      <c r="R74" s="12">
        <f t="shared" si="371"/>
        <v>699393.82591755316</v>
      </c>
      <c r="S74">
        <v>13</v>
      </c>
      <c r="T74" s="11">
        <v>0.1903</v>
      </c>
      <c r="U74" s="12">
        <f t="shared" si="372"/>
        <v>1758673.5898405742</v>
      </c>
      <c r="V74" s="12">
        <f t="shared" si="373"/>
        <v>1445346.6859034607</v>
      </c>
      <c r="W74">
        <v>12</v>
      </c>
      <c r="X74" s="11">
        <v>0.1903</v>
      </c>
      <c r="Y74" s="12">
        <f t="shared" si="374"/>
        <v>1981392.1630843808</v>
      </c>
      <c r="Z74" s="12">
        <f t="shared" si="375"/>
        <v>1468963.1553901446</v>
      </c>
      <c r="AA74">
        <v>11</v>
      </c>
      <c r="AB74" s="11">
        <v>0.1903</v>
      </c>
      <c r="AC74" s="12">
        <f t="shared" si="376"/>
        <v>1232117.4118655748</v>
      </c>
      <c r="AD74" s="12">
        <f t="shared" si="377"/>
        <v>934709.76072560856</v>
      </c>
      <c r="AE74">
        <v>10</v>
      </c>
      <c r="AF74" s="11">
        <v>0.1903</v>
      </c>
      <c r="AG74" s="12">
        <f t="shared" si="378"/>
        <v>1314594.3190608302</v>
      </c>
      <c r="AH74" s="12">
        <f t="shared" si="379"/>
        <v>1027499.0080015685</v>
      </c>
      <c r="AI74">
        <v>9</v>
      </c>
      <c r="AJ74" s="11">
        <v>0.1903</v>
      </c>
      <c r="AK74" s="12">
        <f t="shared" si="380"/>
        <v>834021.05851983605</v>
      </c>
      <c r="AL74" s="12">
        <f t="shared" si="381"/>
        <v>661464.97744676669</v>
      </c>
      <c r="AM74">
        <v>8</v>
      </c>
      <c r="AN74" s="11">
        <v>0.1903</v>
      </c>
      <c r="AO74" s="12">
        <f t="shared" si="382"/>
        <v>607867.272378464</v>
      </c>
      <c r="AP74" s="12">
        <f t="shared" si="383"/>
        <v>492582.10003082431</v>
      </c>
      <c r="AQ74">
        <v>7</v>
      </c>
      <c r="AR74" s="11">
        <v>0.1903</v>
      </c>
      <c r="AS74" s="12">
        <f t="shared" si="384"/>
        <v>1130841.50377058</v>
      </c>
      <c r="AT74" s="12">
        <f t="shared" si="385"/>
        <v>922870.65250242734</v>
      </c>
      <c r="AU74">
        <v>6</v>
      </c>
      <c r="AV74" s="11">
        <v>0.1903</v>
      </c>
      <c r="AW74" s="12">
        <f t="shared" si="386"/>
        <v>874814.73852664116</v>
      </c>
      <c r="AX74" s="12">
        <f t="shared" si="387"/>
        <v>703873.92755017104</v>
      </c>
      <c r="AY74">
        <v>5</v>
      </c>
      <c r="AZ74" s="11">
        <v>0.1903</v>
      </c>
      <c r="BA74" s="12">
        <f t="shared" si="388"/>
        <v>927947.5315263716</v>
      </c>
      <c r="BB74" s="12">
        <f t="shared" si="389"/>
        <v>741291.41886302107</v>
      </c>
      <c r="BC74">
        <v>4</v>
      </c>
      <c r="BD74" s="11">
        <v>0.1903</v>
      </c>
      <c r="BE74" s="12">
        <f t="shared" si="390"/>
        <v>1093549.6646907129</v>
      </c>
      <c r="BF74" s="12">
        <f t="shared" si="391"/>
        <v>886152.3144907502</v>
      </c>
      <c r="BG74">
        <v>3</v>
      </c>
      <c r="BH74" s="11">
        <v>0.1903</v>
      </c>
      <c r="BI74" s="12">
        <f t="shared" si="392"/>
        <v>1287804.1687885127</v>
      </c>
      <c r="BJ74" s="12">
        <f t="shared" si="393"/>
        <v>1161984.2212631984</v>
      </c>
      <c r="BK74">
        <v>2</v>
      </c>
      <c r="BL74" s="11">
        <v>0.1903</v>
      </c>
      <c r="BM74" s="12">
        <f>(BM75)*(1+BL74)-(((VLOOKUP((BK$91+BK75),$A$138:$E$227,5,FALSE))/(VLOOKUP(BK$91,$A$138:$E$227,5,FALSE)))*(IF(BK74&lt;=$D$125,$B$125,$C$125)))</f>
        <v>1092023.1412130177</v>
      </c>
      <c r="BN74" s="12">
        <f t="shared" si="395"/>
        <v>1060643.1658908045</v>
      </c>
      <c r="BO74">
        <v>1</v>
      </c>
      <c r="BP74" s="11">
        <v>0.1903</v>
      </c>
      <c r="BQ74" s="12">
        <f>($B$124)*(1+BP74)-$B$125</f>
        <v>881724.99999999988</v>
      </c>
      <c r="BR74" s="12">
        <f>BQ74</f>
        <v>881724.99999999988</v>
      </c>
      <c r="BT74" s="11"/>
      <c r="BU74" s="12"/>
      <c r="BX74" s="11"/>
      <c r="BY74" s="12"/>
      <c r="CB74" s="11"/>
      <c r="CC74" s="12"/>
      <c r="CF74" s="11"/>
      <c r="CG74" s="12"/>
      <c r="CJ74" s="11"/>
      <c r="CK74" s="12"/>
      <c r="CM74" s="16"/>
      <c r="CN74" s="16"/>
      <c r="CO74" s="16"/>
      <c r="CP74" s="16"/>
      <c r="CQ74" s="16"/>
      <c r="CR74" s="17"/>
      <c r="CS74" s="16">
        <f>VLOOKUP(30, CS1:CW68, 4, FALSE)</f>
        <v>12644417.508905899</v>
      </c>
      <c r="CT74" s="12"/>
      <c r="CV74" s="12"/>
      <c r="CY74" s="16">
        <f>VLOOKUP(30, CY1:DC68, 4, FALSE)</f>
        <v>9380394.5527480599</v>
      </c>
      <c r="DE74" s="16">
        <f>VLOOKUP(30, DE1:DI68, 4, FALSE)</f>
        <v>9168094.7357502487</v>
      </c>
      <c r="DK74" s="16">
        <f>VLOOKUP(30, DK1:DO68, 4, FALSE)</f>
        <v>11811854.686235758</v>
      </c>
      <c r="DQ74" s="16">
        <f>VLOOKUP(30, DQ1:DU68, 4, FALSE)</f>
        <v>6770510.1893571783</v>
      </c>
      <c r="DW74" s="16">
        <f>VLOOKUP(30, DW1:EA68, 4, FALSE)</f>
        <v>5497656.6578249866</v>
      </c>
      <c r="EC74" s="16">
        <f>VLOOKUP(30, EC1:EG68, 4, FALSE)</f>
        <v>6077284.7330223136</v>
      </c>
      <c r="EI74" s="16">
        <f>VLOOKUP(30, EI1:EM68, 4, FALSE)</f>
        <v>8469521.4569329005</v>
      </c>
      <c r="EO74" s="16">
        <f>VLOOKUP(30, EO1:ES68, 4, FALSE)</f>
        <v>5080758.9550873479</v>
      </c>
      <c r="EU74" s="16">
        <f>VLOOKUP(30, EU1:EY68, 4, FALSE)</f>
        <v>5429959.4128980944</v>
      </c>
      <c r="FA74" s="16">
        <f>VLOOKUP(30, FA1:FE68, 4, FALSE)</f>
        <v>5635255.8586610332</v>
      </c>
      <c r="FG74" s="16">
        <f>VLOOKUP(30, FG1:FK68, 4, FALSE)</f>
        <v>4043094.1552082058</v>
      </c>
      <c r="FM74" s="16">
        <f>VLOOKUP(30, FM1:FQ68, 4, FALSE)</f>
        <v>6315934.5370515669</v>
      </c>
      <c r="FS74" s="16">
        <f>VLOOKUP(30, FS1:FW68, 4, FALSE)</f>
        <v>4164290.8270455701</v>
      </c>
      <c r="FY74" s="16">
        <f>VLOOKUP(30, FY1:GC68, 4, FALSE)</f>
        <v>2532358.5967532704</v>
      </c>
      <c r="GE74" s="16">
        <f>VLOOKUP(30, GE1:GI68, 4, FALSE)</f>
        <v>2284058.1660417151</v>
      </c>
      <c r="GK74" s="16">
        <f>VLOOKUP(30, GK1:GO68, 4, FALSE)</f>
        <v>6082455.8066073079</v>
      </c>
      <c r="GQ74" s="16">
        <f>VLOOKUP(30, GQ1:GU68, 4, FALSE)</f>
        <v>4132985.3283068654</v>
      </c>
      <c r="GW74" s="16">
        <f>VLOOKUP(30, GW1:HA68, 4, FALSE)</f>
        <v>4295294.7680026833</v>
      </c>
      <c r="HC74" s="16">
        <f>VLOOKUP(30, HC1:HG68, 4, FALSE)</f>
        <v>10769879.347477138</v>
      </c>
      <c r="HI74" s="16">
        <f>VLOOKUP(30, HI1:HM68, 4, FALSE)</f>
        <v>11151626.768022753</v>
      </c>
      <c r="HO74" s="16">
        <f>VLOOKUP(30, HO1:HS68, 4, FALSE)</f>
        <v>7962667.0465635974</v>
      </c>
      <c r="HU74" s="16">
        <f>VLOOKUP(30, HU1:HY68, 4, FALSE)</f>
        <v>4310896.6332692765</v>
      </c>
      <c r="IA74" s="16">
        <f>VLOOKUP(30, IA1:IE68, 4, FALSE)</f>
        <v>10893002.571440864</v>
      </c>
      <c r="IG74" s="16">
        <f>VLOOKUP(30, IG1:IK68, 4, FALSE)</f>
        <v>23420502.228719056</v>
      </c>
      <c r="IM74" s="16">
        <f>VLOOKUP(30, IM1:IQ68, 4, FALSE)</f>
        <v>16326231.510922672</v>
      </c>
      <c r="IS74" s="16">
        <f>VLOOKUP(30, IS1:IW68, 4, FALSE)</f>
        <v>14350026.567770114</v>
      </c>
      <c r="IY74" s="16">
        <f>VLOOKUP(30, IY1:JC68, 4, FALSE)</f>
        <v>18700432.133499961</v>
      </c>
      <c r="JE74" s="16">
        <f>VLOOKUP(30, JE1:JI68, 4, FALSE)</f>
        <v>11737580.262568256</v>
      </c>
      <c r="JK74" s="16">
        <f>VLOOKUP(30, JK1:JO68, 4, FALSE)</f>
        <v>12711751.430794733</v>
      </c>
      <c r="JQ74" s="16">
        <f>VLOOKUP(30, JQ1:JU68, 4, FALSE)</f>
        <v>10735955.783041012</v>
      </c>
      <c r="JW74" s="16">
        <f>VLOOKUP(30, JW1:KA68, 4, FALSE)</f>
        <v>12494771.762611175</v>
      </c>
      <c r="KC74" s="16">
        <f>VLOOKUP(30, KC1:KG68, 4, FALSE)</f>
        <v>11775043.841703029</v>
      </c>
      <c r="KI74" s="16">
        <f>VLOOKUP(30, KI1:KM68, 4, FALSE)</f>
        <v>12384027.809767732</v>
      </c>
      <c r="KO74" s="16">
        <f>VLOOKUP(30, KO1:KS68, 4, FALSE)</f>
        <v>13574257.292048575</v>
      </c>
      <c r="KU74" s="16">
        <f>VLOOKUP(30, KU1:KY68, 4, FALSE)</f>
        <v>9847326.0296366215</v>
      </c>
      <c r="LA74" s="16">
        <f>VLOOKUP(30, LA1:LE68, 4, FALSE)</f>
        <v>8972977.7414416354</v>
      </c>
      <c r="LG74" s="16"/>
    </row>
    <row r="75" spans="3:461">
      <c r="C75">
        <v>16</v>
      </c>
      <c r="D75" s="11">
        <v>0.25059999999999999</v>
      </c>
      <c r="E75" s="12">
        <f t="shared" si="414"/>
        <v>555042.9946382026</v>
      </c>
      <c r="F75" s="12">
        <f t="shared" si="365"/>
        <v>568180.10693733173</v>
      </c>
      <c r="G75">
        <v>15</v>
      </c>
      <c r="H75" s="11">
        <v>0.25059999999999999</v>
      </c>
      <c r="I75" s="12">
        <f t="shared" si="366"/>
        <v>284983.52644575189</v>
      </c>
      <c r="J75" s="12">
        <f t="shared" si="367"/>
        <v>288356.11255753593</v>
      </c>
      <c r="K75">
        <v>14</v>
      </c>
      <c r="L75" s="11">
        <v>0.25059999999999999</v>
      </c>
      <c r="M75" s="12">
        <f t="shared" si="368"/>
        <v>388832.03990350442</v>
      </c>
      <c r="N75" s="12">
        <f t="shared" si="369"/>
        <v>393433.60250591277</v>
      </c>
      <c r="O75">
        <v>13</v>
      </c>
      <c r="P75" s="11">
        <v>0.25059999999999999</v>
      </c>
      <c r="Q75" s="12">
        <f t="shared" si="370"/>
        <v>670591.08141784591</v>
      </c>
      <c r="R75" s="12">
        <f t="shared" si="371"/>
        <v>630911.13577181962</v>
      </c>
      <c r="S75">
        <v>12</v>
      </c>
      <c r="T75" s="11">
        <v>0.25059999999999999</v>
      </c>
      <c r="U75" s="12">
        <f t="shared" si="372"/>
        <v>1508171.9619793925</v>
      </c>
      <c r="V75" s="12">
        <f t="shared" si="373"/>
        <v>1276145.5062902553</v>
      </c>
      <c r="W75">
        <v>11</v>
      </c>
      <c r="X75" s="11">
        <v>0.25059999999999999</v>
      </c>
      <c r="Y75" s="12">
        <f t="shared" si="374"/>
        <v>1698611.5091686556</v>
      </c>
      <c r="Z75" s="12">
        <f t="shared" si="375"/>
        <v>1296573.2821464888</v>
      </c>
      <c r="AA75">
        <v>10</v>
      </c>
      <c r="AB75" s="11">
        <v>0.25059999999999999</v>
      </c>
      <c r="AC75" s="12">
        <f t="shared" si="376"/>
        <v>1068354.9243140633</v>
      </c>
      <c r="AD75" s="12">
        <f t="shared" si="377"/>
        <v>834454.73378376535</v>
      </c>
      <c r="AE75">
        <v>9</v>
      </c>
      <c r="AF75" s="11">
        <v>0.25059999999999999</v>
      </c>
      <c r="AG75" s="12">
        <f t="shared" si="378"/>
        <v>1136668.6314391387</v>
      </c>
      <c r="AH75" s="12">
        <f t="shared" si="379"/>
        <v>914715.58506344887</v>
      </c>
      <c r="AI75">
        <v>8</v>
      </c>
      <c r="AJ75" s="11">
        <v>0.25059999999999999</v>
      </c>
      <c r="AK75" s="12">
        <f t="shared" si="380"/>
        <v>732460.00628107018</v>
      </c>
      <c r="AL75" s="12">
        <f t="shared" si="381"/>
        <v>598103.43708158401</v>
      </c>
      <c r="AM75">
        <v>7</v>
      </c>
      <c r="AN75" s="11">
        <v>0.25059999999999999</v>
      </c>
      <c r="AO75" s="12">
        <f t="shared" si="382"/>
        <v>541786.56555003673</v>
      </c>
      <c r="AP75" s="12">
        <f t="shared" si="383"/>
        <v>452023.11090269341</v>
      </c>
      <c r="AQ75">
        <v>6</v>
      </c>
      <c r="AR75" s="11">
        <v>0.25059999999999999</v>
      </c>
      <c r="AS75" s="12">
        <f t="shared" si="384"/>
        <v>980930.9141820228</v>
      </c>
      <c r="AT75" s="12">
        <f t="shared" si="385"/>
        <v>824214.14091033873</v>
      </c>
      <c r="AU75">
        <v>5</v>
      </c>
      <c r="AV75" s="11">
        <v>0.25059999999999999</v>
      </c>
      <c r="AW75" s="12">
        <f t="shared" si="386"/>
        <v>766277.78947522095</v>
      </c>
      <c r="AX75" s="12">
        <f t="shared" si="387"/>
        <v>634786.33447651449</v>
      </c>
      <c r="AY75">
        <v>4</v>
      </c>
      <c r="AZ75" s="11">
        <v>0.25059999999999999</v>
      </c>
      <c r="BA75" s="12">
        <f t="shared" si="388"/>
        <v>811141.29913543141</v>
      </c>
      <c r="BB75" s="12">
        <f t="shared" si="389"/>
        <v>667151.71940724843</v>
      </c>
      <c r="BC75">
        <v>3</v>
      </c>
      <c r="BD75" s="11">
        <v>0.25059999999999999</v>
      </c>
      <c r="BE75" s="12">
        <f t="shared" si="390"/>
        <v>930121.92957726587</v>
      </c>
      <c r="BF75" s="12">
        <f t="shared" si="391"/>
        <v>776018.88799049996</v>
      </c>
      <c r="BG75">
        <v>2</v>
      </c>
      <c r="BH75" s="11">
        <v>0.25059999999999999</v>
      </c>
      <c r="BI75" s="12">
        <f>(BI76)*(1+BH75)-(((VLOOKUP((BG$91+BG76),$A$138:$E$227,5,FALSE))/(VLOOKUP(BG$91,$A$138:$E$227,5,FALSE)))*(IF(BG75&lt;=$D$125,$B$125,$C$125)))</f>
        <v>1092157.6506687899</v>
      </c>
      <c r="BJ75" s="12">
        <f t="shared" si="393"/>
        <v>1014607.9950000001</v>
      </c>
      <c r="BK75">
        <v>1</v>
      </c>
      <c r="BL75" s="11">
        <v>0.25059999999999999</v>
      </c>
      <c r="BM75" s="12">
        <f>($B$124)*(1+BL75)-$B$125</f>
        <v>926950</v>
      </c>
      <c r="BN75" s="12">
        <f>BM75</f>
        <v>926950</v>
      </c>
      <c r="BP75" s="11"/>
      <c r="BQ75" s="12"/>
      <c r="BT75" s="11"/>
      <c r="BU75" s="12"/>
      <c r="BX75" s="11"/>
      <c r="BY75" s="12"/>
      <c r="CB75" s="11"/>
      <c r="CC75" s="12"/>
      <c r="CF75" s="11"/>
      <c r="CG75" s="12"/>
      <c r="CJ75" s="11"/>
      <c r="CK75" s="12"/>
    </row>
    <row r="76" spans="3:461">
      <c r="C76">
        <v>15</v>
      </c>
      <c r="D76" s="11">
        <v>0.19170000000000001</v>
      </c>
      <c r="E76" s="12">
        <f t="shared" si="414"/>
        <v>467255.19991980295</v>
      </c>
      <c r="F76" s="12">
        <f t="shared" si="365"/>
        <v>514873.56424284028</v>
      </c>
      <c r="G76">
        <v>14</v>
      </c>
      <c r="H76" s="11">
        <v>0.19170000000000001</v>
      </c>
      <c r="I76" s="12">
        <f t="shared" si="366"/>
        <v>251585.35843016906</v>
      </c>
      <c r="J76" s="12">
        <f t="shared" si="367"/>
        <v>274019.7216022861</v>
      </c>
      <c r="K76">
        <v>13</v>
      </c>
      <c r="L76" s="11">
        <v>0.19170000000000001</v>
      </c>
      <c r="M76" s="12">
        <f t="shared" si="368"/>
        <v>334624.3104993779</v>
      </c>
      <c r="N76" s="12">
        <f t="shared" si="369"/>
        <v>364463.42098976835</v>
      </c>
      <c r="O76">
        <v>12</v>
      </c>
      <c r="P76" s="11">
        <v>0.19170000000000001</v>
      </c>
      <c r="Q76" s="12">
        <f t="shared" si="370"/>
        <v>561712.67701157543</v>
      </c>
      <c r="R76" s="12">
        <f t="shared" si="371"/>
        <v>568868.25251490762</v>
      </c>
      <c r="S76">
        <v>11</v>
      </c>
      <c r="T76" s="11">
        <v>0.19170000000000001</v>
      </c>
      <c r="U76" s="12">
        <f t="shared" si="372"/>
        <v>1234308.737753029</v>
      </c>
      <c r="V76" s="12">
        <f t="shared" si="373"/>
        <v>1124242.9904374725</v>
      </c>
      <c r="W76">
        <v>10</v>
      </c>
      <c r="X76" s="11">
        <v>0.19170000000000001</v>
      </c>
      <c r="Y76" s="12">
        <f t="shared" si="374"/>
        <v>1389664.0290660891</v>
      </c>
      <c r="Z76" s="12">
        <f t="shared" si="375"/>
        <v>1141825.8582772324</v>
      </c>
      <c r="AA76">
        <v>9</v>
      </c>
      <c r="AB76" s="11">
        <v>0.19170000000000001</v>
      </c>
      <c r="AC76" s="12">
        <f t="shared" si="376"/>
        <v>884986.41869754845</v>
      </c>
      <c r="AD76" s="12">
        <f t="shared" si="377"/>
        <v>744065.01444634655</v>
      </c>
      <c r="AE76">
        <v>8</v>
      </c>
      <c r="AF76" s="11">
        <v>0.19170000000000001</v>
      </c>
      <c r="AG76" s="12">
        <f t="shared" si="378"/>
        <v>938707.854792775</v>
      </c>
      <c r="AH76" s="12">
        <f t="shared" si="379"/>
        <v>813148.20542558853</v>
      </c>
      <c r="AI76">
        <v>7</v>
      </c>
      <c r="AJ76" s="11">
        <v>0.19170000000000001</v>
      </c>
      <c r="AK76" s="12">
        <f t="shared" si="380"/>
        <v>615064.07861494704</v>
      </c>
      <c r="AL76" s="12">
        <f t="shared" si="381"/>
        <v>540629.57228574972</v>
      </c>
      <c r="AM76">
        <v>6</v>
      </c>
      <c r="AN76" s="11">
        <v>0.19170000000000001</v>
      </c>
      <c r="AO76" s="12">
        <f t="shared" si="382"/>
        <v>461973.46262477798</v>
      </c>
      <c r="AP76" s="12">
        <f t="shared" si="383"/>
        <v>414893.36452288978</v>
      </c>
      <c r="AQ76">
        <v>5</v>
      </c>
      <c r="AR76" s="11">
        <v>0.19170000000000001</v>
      </c>
      <c r="AS76" s="12">
        <f t="shared" si="384"/>
        <v>812917.91103001405</v>
      </c>
      <c r="AT76" s="12">
        <f t="shared" si="385"/>
        <v>735250.59468956687</v>
      </c>
      <c r="AU76">
        <v>4</v>
      </c>
      <c r="AV76" s="11">
        <v>0.19170000000000001</v>
      </c>
      <c r="AW76" s="12">
        <f t="shared" si="386"/>
        <v>641685.65103910654</v>
      </c>
      <c r="AX76" s="12">
        <f t="shared" si="387"/>
        <v>572203.76525780198</v>
      </c>
      <c r="AY76">
        <v>3</v>
      </c>
      <c r="AZ76" s="11">
        <v>0.19170000000000001</v>
      </c>
      <c r="BA76" s="12">
        <f t="shared" si="388"/>
        <v>659295.85787210613</v>
      </c>
      <c r="BB76" s="12">
        <f t="shared" si="389"/>
        <v>583707.79773390293</v>
      </c>
      <c r="BC76">
        <v>2</v>
      </c>
      <c r="BD76" s="11">
        <v>0.19170000000000001</v>
      </c>
      <c r="BE76" s="12">
        <f>(BE77)*(1+BD76)-(((VLOOKUP((BC$91+BC77),$A$138:$E$227,5,FALSE))/(VLOOKUP(BC$91,$A$138:$E$227,5,FALSE)))*(IF(BC76&lt;=$D$125,$B$125,$C$125)))</f>
        <v>754283.0055496454</v>
      </c>
      <c r="BF76" s="12">
        <f t="shared" si="391"/>
        <v>677413.39988853503</v>
      </c>
      <c r="BG76">
        <v>1</v>
      </c>
      <c r="BH76" s="11">
        <v>0.19170000000000001</v>
      </c>
      <c r="BI76" s="12">
        <f>($B$124)*(1+BH76)-$B$125</f>
        <v>882775</v>
      </c>
      <c r="BJ76" s="12">
        <f>BI76</f>
        <v>882775</v>
      </c>
      <c r="BL76" s="11"/>
      <c r="BM76" s="12"/>
      <c r="BP76" s="11"/>
      <c r="BQ76" s="12"/>
      <c r="BT76" s="11"/>
      <c r="BU76" s="12"/>
      <c r="BX76" s="11"/>
      <c r="BY76" s="12"/>
      <c r="CB76" s="11"/>
      <c r="CC76" s="12"/>
      <c r="CF76" s="11"/>
      <c r="CG76" s="12"/>
      <c r="CJ76" s="11"/>
      <c r="CK76" s="12"/>
    </row>
    <row r="77" spans="3:461">
      <c r="C77">
        <v>14</v>
      </c>
      <c r="D77" s="11">
        <v>-0.12770000000000001</v>
      </c>
      <c r="E77" s="12">
        <f t="shared" si="414"/>
        <v>414937.17667686037</v>
      </c>
      <c r="F77" s="12">
        <f t="shared" si="365"/>
        <v>509107.31606451666</v>
      </c>
      <c r="G77">
        <v>13</v>
      </c>
      <c r="H77" s="11">
        <v>-0.12770000000000001</v>
      </c>
      <c r="I77" s="12">
        <f t="shared" si="366"/>
        <v>234227.75705235533</v>
      </c>
      <c r="J77" s="12">
        <f t="shared" si="367"/>
        <v>284063.4500422182</v>
      </c>
      <c r="K77">
        <v>12</v>
      </c>
      <c r="L77" s="11">
        <v>-0.12770000000000001</v>
      </c>
      <c r="M77" s="12">
        <f t="shared" si="368"/>
        <v>303908.84463245841</v>
      </c>
      <c r="N77" s="12">
        <f t="shared" si="369"/>
        <v>368570.30093723681</v>
      </c>
      <c r="O77">
        <v>11</v>
      </c>
      <c r="P77" s="11">
        <v>-0.12770000000000001</v>
      </c>
      <c r="Q77" s="12">
        <f t="shared" si="370"/>
        <v>496211.56207183807</v>
      </c>
      <c r="R77" s="12">
        <f t="shared" si="371"/>
        <v>559557.71893207275</v>
      </c>
      <c r="S77">
        <v>10</v>
      </c>
      <c r="T77" s="11">
        <v>-0.12770000000000001</v>
      </c>
      <c r="U77" s="12">
        <f t="shared" si="372"/>
        <v>1063393.3042628949</v>
      </c>
      <c r="V77" s="12">
        <f t="shared" si="373"/>
        <v>1078476.897231163</v>
      </c>
      <c r="W77">
        <v>9</v>
      </c>
      <c r="X77" s="11">
        <v>-0.12770000000000001</v>
      </c>
      <c r="Y77" s="12">
        <f t="shared" si="374"/>
        <v>1196757.2853680169</v>
      </c>
      <c r="Z77" s="12">
        <f t="shared" si="375"/>
        <v>1094905.6015069091</v>
      </c>
      <c r="AA77">
        <v>8</v>
      </c>
      <c r="AB77" s="11">
        <v>-0.12770000000000001</v>
      </c>
      <c r="AC77" s="12">
        <f t="shared" si="376"/>
        <v>772567.11997932929</v>
      </c>
      <c r="AD77" s="12">
        <f t="shared" si="377"/>
        <v>723254.3250870317</v>
      </c>
      <c r="AE77">
        <v>7</v>
      </c>
      <c r="AF77" s="11">
        <v>-0.12770000000000001</v>
      </c>
      <c r="AG77" s="12">
        <f t="shared" si="378"/>
        <v>816766.13890572416</v>
      </c>
      <c r="AH77" s="12">
        <f t="shared" si="379"/>
        <v>787802.80064665584</v>
      </c>
      <c r="AI77">
        <v>6</v>
      </c>
      <c r="AJ77" s="11">
        <v>-0.12770000000000001</v>
      </c>
      <c r="AK77" s="12">
        <f t="shared" si="380"/>
        <v>544763.37450495572</v>
      </c>
      <c r="AL77" s="12">
        <f t="shared" si="381"/>
        <v>533172.66440910567</v>
      </c>
      <c r="AM77">
        <v>5</v>
      </c>
      <c r="AN77" s="11">
        <v>-0.12770000000000001</v>
      </c>
      <c r="AO77" s="12">
        <f t="shared" si="382"/>
        <v>415689.95380039181</v>
      </c>
      <c r="AP77" s="12">
        <f t="shared" si="383"/>
        <v>415689.95380039181</v>
      </c>
      <c r="AQ77">
        <v>4</v>
      </c>
      <c r="AR77" s="11">
        <v>-0.12770000000000001</v>
      </c>
      <c r="AS77" s="12">
        <f t="shared" si="384"/>
        <v>709983.15441346064</v>
      </c>
      <c r="AT77" s="12">
        <f t="shared" si="385"/>
        <v>715018.49593412341</v>
      </c>
      <c r="AU77">
        <v>3</v>
      </c>
      <c r="AV77" s="11">
        <v>-0.12770000000000001</v>
      </c>
      <c r="AW77" s="12">
        <f t="shared" si="386"/>
        <v>548813.76632107142</v>
      </c>
      <c r="AX77" s="12">
        <f t="shared" si="387"/>
        <v>544921.47010602837</v>
      </c>
      <c r="AY77">
        <v>2</v>
      </c>
      <c r="AZ77" s="11">
        <v>-0.12770000000000001</v>
      </c>
      <c r="BA77" s="12">
        <f>(BA78)*(1+AZ77)-(((VLOOKUP((AY$91+AY78),$A$138:$E$227,5,FALSE))/(VLOOKUP(AY$91,$A$138:$E$227,5,FALSE)))*(IF(AY77&lt;=$D$125,$B$125,$C$125)))</f>
        <v>563665.61911870504</v>
      </c>
      <c r="BB77" s="12">
        <f t="shared" si="389"/>
        <v>555670.36210992909</v>
      </c>
      <c r="BC77">
        <v>1</v>
      </c>
      <c r="BD77" s="11">
        <v>-0.12770000000000001</v>
      </c>
      <c r="BE77" s="12">
        <f>($B$124)*(1+BD77)-$B$125</f>
        <v>643225</v>
      </c>
      <c r="BF77" s="12">
        <f>BE77</f>
        <v>643225</v>
      </c>
      <c r="BH77" s="11"/>
      <c r="BI77" s="12"/>
      <c r="BL77" s="11"/>
      <c r="BM77" s="12"/>
      <c r="BP77" s="11"/>
      <c r="BQ77" s="12"/>
      <c r="BT77" s="11"/>
      <c r="BU77" s="12"/>
      <c r="BX77" s="11"/>
      <c r="BY77" s="12"/>
      <c r="CB77" s="11"/>
      <c r="CC77" s="12"/>
      <c r="CF77" s="11"/>
      <c r="CG77" s="12"/>
      <c r="CJ77" s="11"/>
      <c r="CK77" s="12"/>
    </row>
    <row r="78" spans="3:461">
      <c r="C78">
        <v>13</v>
      </c>
      <c r="D78" s="11">
        <v>-0.1067</v>
      </c>
      <c r="E78" s="12">
        <f t="shared" si="414"/>
        <v>503712.07580979425</v>
      </c>
      <c r="F78" s="12">
        <f t="shared" si="365"/>
        <v>626922.22384960006</v>
      </c>
      <c r="G78">
        <v>12</v>
      </c>
      <c r="H78" s="11">
        <v>-0.1067</v>
      </c>
      <c r="I78" s="12">
        <f t="shared" si="366"/>
        <v>296875.61522138998</v>
      </c>
      <c r="J78" s="12">
        <f t="shared" si="367"/>
        <v>365221.0805960985</v>
      </c>
      <c r="K78">
        <v>11</v>
      </c>
      <c r="L78" s="11">
        <v>-0.1067</v>
      </c>
      <c r="M78" s="12">
        <f t="shared" si="368"/>
        <v>376757.63698007743</v>
      </c>
      <c r="N78" s="12">
        <f t="shared" si="369"/>
        <v>463493.20808340464</v>
      </c>
      <c r="O78">
        <v>10</v>
      </c>
      <c r="P78" s="11">
        <v>-0.1067</v>
      </c>
      <c r="Q78" s="12">
        <f t="shared" si="370"/>
        <v>599352.67185227992</v>
      </c>
      <c r="R78" s="12">
        <f t="shared" si="371"/>
        <v>685590.46636339929</v>
      </c>
      <c r="S78">
        <v>9</v>
      </c>
      <c r="T78" s="11">
        <v>-0.1067</v>
      </c>
      <c r="U78" s="12">
        <f t="shared" si="372"/>
        <v>1252979.1629523267</v>
      </c>
      <c r="V78" s="12">
        <f t="shared" si="373"/>
        <v>1289036.11728189</v>
      </c>
      <c r="W78">
        <v>8</v>
      </c>
      <c r="X78" s="11">
        <v>-0.1067</v>
      </c>
      <c r="Y78" s="12">
        <f t="shared" si="374"/>
        <v>1409547.1546972778</v>
      </c>
      <c r="Z78" s="12">
        <f t="shared" si="375"/>
        <v>1308140.8845751714</v>
      </c>
      <c r="AA78">
        <v>7</v>
      </c>
      <c r="AB78" s="11">
        <v>-0.1067</v>
      </c>
      <c r="AC78" s="12">
        <f t="shared" si="376"/>
        <v>922403.50169068435</v>
      </c>
      <c r="AD78" s="12">
        <f t="shared" si="377"/>
        <v>875951.52678539802</v>
      </c>
      <c r="AE78">
        <v>6</v>
      </c>
      <c r="AF78" s="11">
        <v>-0.1067</v>
      </c>
      <c r="AG78" s="12">
        <f t="shared" si="378"/>
        <v>971992.52560150728</v>
      </c>
      <c r="AH78" s="12">
        <f t="shared" si="379"/>
        <v>951014.26965327328</v>
      </c>
      <c r="AI78">
        <v>5</v>
      </c>
      <c r="AJ78" s="11">
        <v>-0.1067</v>
      </c>
      <c r="AK78" s="12">
        <f t="shared" si="380"/>
        <v>659653.27114295447</v>
      </c>
      <c r="AL78" s="12">
        <f t="shared" si="381"/>
        <v>654907.56415631459</v>
      </c>
      <c r="AM78">
        <v>4</v>
      </c>
      <c r="AN78" s="11">
        <v>-0.1067</v>
      </c>
      <c r="AO78" s="12">
        <f t="shared" si="382"/>
        <v>510936.55141624651</v>
      </c>
      <c r="AP78" s="12">
        <f t="shared" si="383"/>
        <v>518288.15647259535</v>
      </c>
      <c r="AQ78">
        <v>3</v>
      </c>
      <c r="AR78" s="11">
        <v>-0.1067</v>
      </c>
      <c r="AS78" s="12">
        <f t="shared" si="384"/>
        <v>826442.38177774649</v>
      </c>
      <c r="AT78" s="12">
        <f t="shared" si="385"/>
        <v>844279.26771539554</v>
      </c>
      <c r="AU78">
        <v>2</v>
      </c>
      <c r="AV78" s="11">
        <v>-0.1067</v>
      </c>
      <c r="AW78" s="12">
        <f>(AW79)*(1+AV78)-(((VLOOKUP((AU$91+AU79),$A$138:$E$227,5,FALSE))/(VLOOKUP(AU$91,$A$138:$E$227,5,FALSE)))*(IF(AU78&lt;=$D$125,$B$125,$C$125)))</f>
        <v>641857.54642857146</v>
      </c>
      <c r="AX78" s="12">
        <f t="shared" si="387"/>
        <v>646475.22661870508</v>
      </c>
      <c r="AY78">
        <v>1</v>
      </c>
      <c r="AZ78" s="11">
        <v>-0.1067</v>
      </c>
      <c r="BA78" s="12">
        <f>($B$124)*(1+AZ78)-$B$125</f>
        <v>658975</v>
      </c>
      <c r="BB78" s="12">
        <f>BA78</f>
        <v>658975</v>
      </c>
      <c r="BD78" s="11"/>
      <c r="BE78" s="12"/>
      <c r="BH78" s="11"/>
      <c r="BI78" s="12"/>
      <c r="BL78" s="11"/>
      <c r="BM78" s="12"/>
      <c r="BP78" s="11"/>
      <c r="BQ78" s="12"/>
      <c r="BT78" s="11"/>
      <c r="BU78" s="12"/>
      <c r="BX78" s="11"/>
      <c r="BY78" s="12"/>
      <c r="CB78" s="11"/>
      <c r="CC78" s="12"/>
      <c r="CF78" s="11"/>
      <c r="CG78" s="12"/>
      <c r="CJ78" s="11"/>
      <c r="CK78" s="12"/>
    </row>
    <row r="79" spans="3:461">
      <c r="C79">
        <v>12</v>
      </c>
      <c r="D79" s="11">
        <v>-1.0999999999999999E-2</v>
      </c>
      <c r="E79" s="12">
        <f t="shared" si="414"/>
        <v>590860.98964801163</v>
      </c>
      <c r="F79" s="12">
        <f t="shared" si="365"/>
        <v>730135.36577932874</v>
      </c>
      <c r="G79">
        <v>11</v>
      </c>
      <c r="H79" s="11">
        <v>-1.0999999999999999E-2</v>
      </c>
      <c r="I79" s="12">
        <f t="shared" si="366"/>
        <v>359634.59099257883</v>
      </c>
      <c r="J79" s="12">
        <f t="shared" si="367"/>
        <v>439267.96471236419</v>
      </c>
      <c r="K79">
        <v>10</v>
      </c>
      <c r="L79" s="11">
        <v>-1.0999999999999999E-2</v>
      </c>
      <c r="M79" s="12">
        <f t="shared" si="368"/>
        <v>449058.10130119568</v>
      </c>
      <c r="N79" s="12">
        <f t="shared" si="369"/>
        <v>548492.39516074618</v>
      </c>
      <c r="O79">
        <v>9</v>
      </c>
      <c r="P79" s="11">
        <v>-1.0999999999999999E-2</v>
      </c>
      <c r="Q79" s="12">
        <f t="shared" si="370"/>
        <v>700301.22797114018</v>
      </c>
      <c r="R79" s="12">
        <f t="shared" si="371"/>
        <v>795342.10891008063</v>
      </c>
      <c r="S79">
        <v>8</v>
      </c>
      <c r="T79" s="11">
        <v>-1.0999999999999999E-2</v>
      </c>
      <c r="U79" s="12">
        <f t="shared" si="372"/>
        <v>1435284.9010558221</v>
      </c>
      <c r="V79" s="12">
        <f t="shared" si="373"/>
        <v>1466041.0060784472</v>
      </c>
      <c r="W79">
        <v>7</v>
      </c>
      <c r="X79" s="11">
        <v>-1.0999999999999999E-2</v>
      </c>
      <c r="Y79" s="12">
        <f t="shared" si="374"/>
        <v>1614096.8723750438</v>
      </c>
      <c r="Z79" s="12">
        <f t="shared" si="375"/>
        <v>1487274.9752598619</v>
      </c>
      <c r="AA79">
        <v>6</v>
      </c>
      <c r="AB79" s="11">
        <v>-1.0999999999999999E-2</v>
      </c>
      <c r="AC79" s="12">
        <f t="shared" si="376"/>
        <v>1067944.0398316281</v>
      </c>
      <c r="AD79" s="12">
        <f t="shared" si="377"/>
        <v>1006918.6661269636</v>
      </c>
      <c r="AE79">
        <v>5</v>
      </c>
      <c r="AF79" s="11">
        <v>-1.0999999999999999E-2</v>
      </c>
      <c r="AG79" s="12">
        <f t="shared" si="378"/>
        <v>1122416.0867652409</v>
      </c>
      <c r="AH79" s="12">
        <f t="shared" si="379"/>
        <v>1090347.0557148054</v>
      </c>
      <c r="AI79">
        <v>4</v>
      </c>
      <c r="AJ79" s="11">
        <v>-1.0999999999999999E-2</v>
      </c>
      <c r="AK79" s="12">
        <f t="shared" si="380"/>
        <v>772272.09498186759</v>
      </c>
      <c r="AL79" s="12">
        <f t="shared" si="381"/>
        <v>761239.63648212666</v>
      </c>
      <c r="AM79">
        <v>3</v>
      </c>
      <c r="AN79" s="11">
        <v>-1.0999999999999999E-2</v>
      </c>
      <c r="AO79" s="12">
        <f t="shared" si="382"/>
        <v>584104.46999602846</v>
      </c>
      <c r="AP79" s="12">
        <f t="shared" si="383"/>
        <v>588276.64478171442</v>
      </c>
      <c r="AQ79">
        <v>2</v>
      </c>
      <c r="AR79" s="11">
        <v>-1.0999999999999999E-2</v>
      </c>
      <c r="AS79" s="12">
        <f>(AS80)*(1+AR79)-(((VLOOKUP((AQ$91+AQ80),$A$138:$E$227,5,FALSE))/(VLOOKUP(AQ$91,$A$138:$E$227,5,FALSE)))*(IF(AQ79&lt;=$D$125,$B$125,$C$125)))</f>
        <v>937210.32957746484</v>
      </c>
      <c r="AT79" s="12">
        <f t="shared" si="385"/>
        <v>950599.04857142863</v>
      </c>
      <c r="AU79">
        <v>1</v>
      </c>
      <c r="AV79" s="11">
        <v>-1.0999999999999999E-2</v>
      </c>
      <c r="AW79" s="12">
        <f>($B$124)*(1+AV79)-$B$125</f>
        <v>730750</v>
      </c>
      <c r="AX79" s="12">
        <f>AW79</f>
        <v>730750</v>
      </c>
      <c r="AZ79" s="11"/>
      <c r="BA79" s="12"/>
      <c r="BD79" s="11"/>
      <c r="BE79" s="12"/>
      <c r="BH79" s="11"/>
      <c r="BI79" s="12"/>
      <c r="BL79" s="11"/>
      <c r="BM79" s="12"/>
      <c r="BP79" s="11"/>
      <c r="BQ79" s="12"/>
      <c r="BT79" s="11"/>
      <c r="BU79" s="12"/>
      <c r="BX79" s="11"/>
      <c r="BY79" s="12"/>
      <c r="CB79" s="11"/>
      <c r="CC79" s="12"/>
      <c r="CF79" s="11"/>
      <c r="CG79" s="12"/>
      <c r="CJ79" s="11"/>
      <c r="CK79" s="12"/>
    </row>
    <row r="80" spans="3:461">
      <c r="C80">
        <v>11</v>
      </c>
      <c r="D80" s="15">
        <v>0.2928</v>
      </c>
      <c r="E80" s="12">
        <f t="shared" si="414"/>
        <v>621980.22881234635</v>
      </c>
      <c r="F80" s="12">
        <f t="shared" si="365"/>
        <v>757764.64496152068</v>
      </c>
      <c r="G80">
        <v>10</v>
      </c>
      <c r="H80" s="15">
        <v>0.2928</v>
      </c>
      <c r="I80" s="12">
        <f t="shared" si="366"/>
        <v>388469.15520864585</v>
      </c>
      <c r="J80" s="12">
        <f t="shared" si="367"/>
        <v>467804.40521604544</v>
      </c>
      <c r="K80">
        <v>9</v>
      </c>
      <c r="L80" s="15">
        <v>0.2928</v>
      </c>
      <c r="M80" s="12">
        <f t="shared" si="368"/>
        <v>478887.26472190861</v>
      </c>
      <c r="N80" s="12">
        <f t="shared" si="369"/>
        <v>576688.1849820168</v>
      </c>
      <c r="O80">
        <v>8</v>
      </c>
      <c r="P80" s="15">
        <v>0.2928</v>
      </c>
      <c r="Q80" s="12">
        <f t="shared" si="370"/>
        <v>734799.1125487996</v>
      </c>
      <c r="R80" s="12">
        <f t="shared" si="371"/>
        <v>822768.02038914885</v>
      </c>
      <c r="S80">
        <v>7</v>
      </c>
      <c r="T80" s="15">
        <v>0.2928</v>
      </c>
      <c r="U80" s="12">
        <f t="shared" si="372"/>
        <v>1480945.9357193646</v>
      </c>
      <c r="V80" s="12">
        <f t="shared" si="373"/>
        <v>1491375.1324497827</v>
      </c>
      <c r="W80">
        <v>6</v>
      </c>
      <c r="X80" s="15">
        <v>0.2928</v>
      </c>
      <c r="Y80" s="12">
        <f t="shared" si="374"/>
        <v>1664969.6783720197</v>
      </c>
      <c r="Z80" s="12">
        <f t="shared" si="375"/>
        <v>1512542.8768309194</v>
      </c>
      <c r="AA80">
        <v>5</v>
      </c>
      <c r="AB80" s="15">
        <v>0.2928</v>
      </c>
      <c r="AC80" s="12">
        <f t="shared" si="376"/>
        <v>1111994.1573810009</v>
      </c>
      <c r="AD80" s="12">
        <f t="shared" si="377"/>
        <v>1033684.7096781136</v>
      </c>
      <c r="AE80">
        <v>4</v>
      </c>
      <c r="AF80" s="15">
        <v>0.2928</v>
      </c>
      <c r="AG80" s="12">
        <f t="shared" si="378"/>
        <v>1166125.8237678637</v>
      </c>
      <c r="AH80" s="12">
        <f t="shared" si="379"/>
        <v>1116852.9016368273</v>
      </c>
      <c r="AI80">
        <v>3</v>
      </c>
      <c r="AJ80" s="15">
        <v>0.2928</v>
      </c>
      <c r="AK80" s="12">
        <f t="shared" si="380"/>
        <v>792145.1114982029</v>
      </c>
      <c r="AL80" s="12">
        <f t="shared" si="381"/>
        <v>769831.16469543672</v>
      </c>
      <c r="AM80">
        <v>2</v>
      </c>
      <c r="AN80" s="15">
        <v>0.2928</v>
      </c>
      <c r="AO80" s="12">
        <f>(AO81)*(1+AN80)-(((VLOOKUP((AM$91+AM81),$A$138:$E$227,5,FALSE))/(VLOOKUP(AM$91,$A$138:$E$227,5,FALSE)))*(IF(AM80&lt;=$D$125,$B$125,$C$125)))</f>
        <v>601644.54581560288</v>
      </c>
      <c r="AP80" s="12">
        <f t="shared" si="383"/>
        <v>597407.6123943663</v>
      </c>
      <c r="AQ80">
        <v>1</v>
      </c>
      <c r="AR80" s="15">
        <v>0.2928</v>
      </c>
      <c r="AS80" s="12">
        <f>($B$124)*(1+AR80)-$B$125</f>
        <v>958600</v>
      </c>
      <c r="AT80" s="12">
        <f>AS80</f>
        <v>958600</v>
      </c>
      <c r="AV80" s="15"/>
      <c r="AW80" s="12"/>
      <c r="AZ80" s="15"/>
      <c r="BA80" s="12"/>
      <c r="BD80" s="15"/>
      <c r="BE80" s="12"/>
      <c r="BH80" s="15"/>
      <c r="BI80" s="12"/>
      <c r="BL80" s="15"/>
      <c r="BM80" s="12"/>
      <c r="BP80" s="15"/>
      <c r="BQ80" s="12"/>
      <c r="BT80" s="15"/>
      <c r="BU80" s="12"/>
      <c r="BX80" s="15"/>
      <c r="BY80" s="12"/>
      <c r="CB80" s="15"/>
      <c r="CC80" s="12"/>
      <c r="CF80" s="15"/>
      <c r="CG80" s="12"/>
      <c r="CJ80" s="15"/>
      <c r="CK80" s="12"/>
    </row>
    <row r="81" spans="1:457">
      <c r="C81">
        <v>10</v>
      </c>
      <c r="D81" s="15">
        <v>-0.35339999999999999</v>
      </c>
      <c r="E81" s="12">
        <f t="shared" si="414"/>
        <v>500158.18863628845</v>
      </c>
      <c r="F81" s="12">
        <f t="shared" si="365"/>
        <v>613669.26690835401</v>
      </c>
      <c r="G81">
        <v>9</v>
      </c>
      <c r="H81" s="15">
        <v>-0.35339999999999999</v>
      </c>
      <c r="I81" s="12">
        <f t="shared" si="366"/>
        <v>319756.68000495067</v>
      </c>
      <c r="J81" s="12">
        <f t="shared" si="367"/>
        <v>387790.01617621677</v>
      </c>
      <c r="K81">
        <v>8</v>
      </c>
      <c r="L81" s="15">
        <v>-0.35339999999999999</v>
      </c>
      <c r="M81" s="12">
        <f t="shared" si="368"/>
        <v>389696.43055667001</v>
      </c>
      <c r="N81" s="12">
        <f t="shared" si="369"/>
        <v>472610.56471766368</v>
      </c>
      <c r="O81">
        <v>7</v>
      </c>
      <c r="P81" s="15">
        <v>-0.35339999999999999</v>
      </c>
      <c r="Q81" s="12">
        <f t="shared" si="370"/>
        <v>589102.38658646995</v>
      </c>
      <c r="R81" s="12">
        <f t="shared" si="371"/>
        <v>664306.94657623209</v>
      </c>
      <c r="S81">
        <v>6</v>
      </c>
      <c r="T81" s="15">
        <v>-0.35339999999999999</v>
      </c>
      <c r="U81" s="12">
        <f t="shared" si="372"/>
        <v>1168576.8452270841</v>
      </c>
      <c r="V81" s="12">
        <f t="shared" si="373"/>
        <v>1185152.4033154116</v>
      </c>
      <c r="W81">
        <v>5</v>
      </c>
      <c r="X81" s="15">
        <v>-0.35339999999999999</v>
      </c>
      <c r="Y81" s="12">
        <f t="shared" si="374"/>
        <v>1313422.7523096947</v>
      </c>
      <c r="Z81" s="12">
        <f t="shared" si="375"/>
        <v>1201642.0925386569</v>
      </c>
      <c r="AA81">
        <v>4</v>
      </c>
      <c r="AB81" s="15">
        <v>-0.35339999999999999</v>
      </c>
      <c r="AC81" s="12">
        <f t="shared" si="376"/>
        <v>885107.42934230214</v>
      </c>
      <c r="AD81" s="12">
        <f t="shared" si="377"/>
        <v>828611.21044811269</v>
      </c>
      <c r="AE81">
        <v>3</v>
      </c>
      <c r="AF81" s="15">
        <v>-0.35339999999999999</v>
      </c>
      <c r="AG81" s="12">
        <f t="shared" si="378"/>
        <v>910899.68895847048</v>
      </c>
      <c r="AH81" s="12">
        <f t="shared" si="379"/>
        <v>878598.28154859564</v>
      </c>
      <c r="AI81">
        <v>2</v>
      </c>
      <c r="AJ81" s="15">
        <v>-0.35339999999999999</v>
      </c>
      <c r="AK81" s="12">
        <f>(AK82)*(1+AJ81)-(((VLOOKUP((AI$91+AI82),$A$138:$E$227,5,FALSE))/(VLOOKUP(AI$91,$A$138:$E$227,5,FALSE)))*(IF(AI81&lt;=$D$125,$B$125,$C$125)))</f>
        <v>621491.29956521734</v>
      </c>
      <c r="AL81" s="12">
        <f t="shared" si="381"/>
        <v>608268.08042553195</v>
      </c>
      <c r="AM81">
        <v>1</v>
      </c>
      <c r="AN81" s="15">
        <v>-0.35339999999999999</v>
      </c>
      <c r="AO81" s="12">
        <f>($B$124)*(1+AN81)-$B$125</f>
        <v>473950.00000000006</v>
      </c>
      <c r="AP81" s="12">
        <f>AO81</f>
        <v>473950.00000000006</v>
      </c>
      <c r="AR81" s="15"/>
      <c r="AS81" s="12"/>
      <c r="AV81" s="15"/>
      <c r="AW81" s="12"/>
      <c r="AZ81" s="15"/>
      <c r="BA81" s="12"/>
      <c r="BD81" s="15"/>
      <c r="BE81" s="12"/>
      <c r="BH81" s="15"/>
      <c r="BI81" s="12"/>
      <c r="BL81" s="15"/>
      <c r="BM81" s="12"/>
      <c r="BP81" s="15"/>
      <c r="BQ81" s="12"/>
      <c r="BT81" s="15"/>
      <c r="BU81" s="12"/>
      <c r="BX81" s="15"/>
      <c r="BY81" s="12"/>
      <c r="CB81" s="15"/>
      <c r="CC81" s="12"/>
      <c r="CF81" s="15"/>
      <c r="CG81" s="12"/>
      <c r="CJ81" s="15"/>
      <c r="CK81" s="12"/>
    </row>
    <row r="82" spans="1:457">
      <c r="C82">
        <v>9</v>
      </c>
      <c r="D82" s="15">
        <v>0.31940000000000002</v>
      </c>
      <c r="E82" s="12">
        <f t="shared" si="414"/>
        <v>811334.75980252319</v>
      </c>
      <c r="F82" s="12">
        <f t="shared" si="365"/>
        <v>1017108.0684480907</v>
      </c>
      <c r="G82">
        <v>8</v>
      </c>
      <c r="H82" s="15">
        <v>0.31940000000000002</v>
      </c>
      <c r="I82" s="12">
        <f t="shared" si="366"/>
        <v>532776.86685773858</v>
      </c>
      <c r="J82" s="12">
        <f t="shared" si="367"/>
        <v>660180.03067154565</v>
      </c>
      <c r="K82">
        <v>7</v>
      </c>
      <c r="L82" s="15">
        <v>0.31940000000000002</v>
      </c>
      <c r="M82" s="12">
        <f t="shared" si="368"/>
        <v>640942.2713608616</v>
      </c>
      <c r="N82" s="12">
        <f t="shared" si="369"/>
        <v>794211.0753819372</v>
      </c>
      <c r="O82">
        <v>6</v>
      </c>
      <c r="P82" s="15">
        <v>0.31940000000000002</v>
      </c>
      <c r="Q82" s="12">
        <f t="shared" si="370"/>
        <v>952221.09522328409</v>
      </c>
      <c r="R82" s="12">
        <f t="shared" si="371"/>
        <v>1097124.3053659578</v>
      </c>
      <c r="S82">
        <v>5</v>
      </c>
      <c r="T82" s="15">
        <v>0.31940000000000002</v>
      </c>
      <c r="U82" s="12">
        <f t="shared" si="372"/>
        <v>1853011.5447069339</v>
      </c>
      <c r="V82" s="12">
        <f t="shared" si="373"/>
        <v>1920149.6441528371</v>
      </c>
      <c r="W82">
        <v>4</v>
      </c>
      <c r="X82" s="15">
        <v>0.31940000000000002</v>
      </c>
      <c r="Y82" s="12">
        <f t="shared" si="374"/>
        <v>2081988.0142037009</v>
      </c>
      <c r="Z82" s="12">
        <f t="shared" si="375"/>
        <v>1946206.187190416</v>
      </c>
      <c r="AA82">
        <v>3</v>
      </c>
      <c r="AB82" s="15">
        <v>0.31940000000000002</v>
      </c>
      <c r="AC82" s="12">
        <f t="shared" si="376"/>
        <v>1387035.9253669998</v>
      </c>
      <c r="AD82" s="12">
        <f t="shared" si="377"/>
        <v>1326730.0155684345</v>
      </c>
      <c r="AE82">
        <v>2</v>
      </c>
      <c r="AF82" s="15">
        <v>0.31940000000000002</v>
      </c>
      <c r="AG82" s="12">
        <f>(AG83)*(1+AF82)-(((VLOOKUP((AE$91+AE83),$A$138:$E$227,5,FALSE))/(VLOOKUP(AE$91,$A$138:$E$227,5,FALSE)))*(IF(AE82&lt;=$D$125,$B$125,$C$125)))</f>
        <v>1426390.5052941174</v>
      </c>
      <c r="AH82" s="12">
        <f t="shared" si="379"/>
        <v>1405718.1791304345</v>
      </c>
      <c r="AI82">
        <v>1</v>
      </c>
      <c r="AJ82" s="15">
        <v>0.31940000000000002</v>
      </c>
      <c r="AK82" s="12">
        <f>($B$124)*(1+AJ82)-$B$125</f>
        <v>978549.99999999988</v>
      </c>
      <c r="AL82" s="12">
        <f>AK82</f>
        <v>978549.99999999988</v>
      </c>
      <c r="AN82" s="15"/>
      <c r="AO82" s="12"/>
      <c r="AR82" s="15"/>
      <c r="AS82" s="12"/>
      <c r="AV82" s="15"/>
      <c r="AW82" s="12"/>
      <c r="AZ82" s="15"/>
      <c r="BA82" s="12"/>
      <c r="BD82" s="15"/>
      <c r="BE82" s="12"/>
      <c r="BH82" s="15"/>
      <c r="BI82" s="12"/>
      <c r="BL82" s="15"/>
      <c r="BM82" s="12"/>
      <c r="BP82" s="15"/>
      <c r="BQ82" s="12"/>
      <c r="BT82" s="15"/>
      <c r="BU82" s="12"/>
      <c r="BX82" s="15"/>
      <c r="BY82" s="12"/>
      <c r="CB82" s="15"/>
      <c r="CC82" s="12"/>
      <c r="CF82" s="15"/>
      <c r="CG82" s="12"/>
      <c r="CJ82" s="15"/>
      <c r="CK82" s="12"/>
    </row>
    <row r="83" spans="1:457">
      <c r="C83">
        <v>8</v>
      </c>
      <c r="D83" s="15">
        <v>0.46739999999999998</v>
      </c>
      <c r="E83" s="12">
        <f t="shared" si="414"/>
        <v>633064.57150270848</v>
      </c>
      <c r="F83" s="12">
        <f>E83*((VLOOKUP(C$91, $A$138:$E$227, 5, FALSE)) / VLOOKUP((C$91+C84), $A$138:$E$227, 5, FALSE))</f>
        <v>805295.37404388667</v>
      </c>
      <c r="G83">
        <v>7</v>
      </c>
      <c r="H83" s="15">
        <v>0.46739999999999998</v>
      </c>
      <c r="I83" s="12">
        <f t="shared" si="366"/>
        <v>422152.03363159625</v>
      </c>
      <c r="J83" s="12">
        <f t="shared" si="367"/>
        <v>530794.101110316</v>
      </c>
      <c r="K83">
        <v>6</v>
      </c>
      <c r="L83" s="15">
        <v>0.46739999999999998</v>
      </c>
      <c r="M83" s="12">
        <f t="shared" si="368"/>
        <v>504132.78586982802</v>
      </c>
      <c r="N83" s="12">
        <f t="shared" si="369"/>
        <v>633872.84105691616</v>
      </c>
      <c r="O83">
        <v>5</v>
      </c>
      <c r="P83" s="15">
        <v>0.46739999999999998</v>
      </c>
      <c r="Q83" s="12">
        <f t="shared" si="370"/>
        <v>741442.19423400087</v>
      </c>
      <c r="R83" s="12">
        <f t="shared" si="371"/>
        <v>866833.15355298633</v>
      </c>
      <c r="S83">
        <v>4</v>
      </c>
      <c r="T83" s="15">
        <v>0.46739999999999998</v>
      </c>
      <c r="U83" s="12">
        <f t="shared" si="372"/>
        <v>1426377.5910701705</v>
      </c>
      <c r="V83" s="12">
        <f t="shared" si="373"/>
        <v>1499794.0847281942</v>
      </c>
      <c r="W83">
        <v>3</v>
      </c>
      <c r="X83" s="15">
        <v>0.46739999999999998</v>
      </c>
      <c r="Y83" s="12">
        <f t="shared" si="374"/>
        <v>1586899.6938488451</v>
      </c>
      <c r="Z83" s="12">
        <f t="shared" si="375"/>
        <v>1505221.0331360369</v>
      </c>
      <c r="AA83">
        <v>2</v>
      </c>
      <c r="AB83" s="15">
        <v>0.46739999999999998</v>
      </c>
      <c r="AC83" s="12">
        <f>(AC84)*(1+AB83)-(((VLOOKUP((AA$91+AA84),$A$138:$E$227,5,FALSE))/(VLOOKUP(AA$91,$A$138:$E$227,5,FALSE)))*(IF(AA83&lt;=$D$125,$B$125,$C$125)))</f>
        <v>1059978.7216666667</v>
      </c>
      <c r="AD83" s="12">
        <f t="shared" si="377"/>
        <v>1028802.8769117647</v>
      </c>
      <c r="AE83">
        <v>1</v>
      </c>
      <c r="AF83" s="15">
        <v>0.46739999999999998</v>
      </c>
      <c r="AG83" s="12">
        <f>($B$124)*(1+AF83)-$B$125</f>
        <v>1089550</v>
      </c>
      <c r="AH83" s="12">
        <f>AG83</f>
        <v>1089550</v>
      </c>
      <c r="AJ83" s="15"/>
      <c r="AK83" s="12"/>
      <c r="AN83" s="15"/>
      <c r="AO83" s="12"/>
      <c r="AR83" s="15"/>
      <c r="AS83" s="12"/>
      <c r="AV83" s="15"/>
      <c r="AW83" s="12"/>
      <c r="AZ83" s="15"/>
      <c r="BA83" s="12"/>
      <c r="BD83" s="15"/>
      <c r="BE83" s="12"/>
      <c r="BH83" s="15"/>
      <c r="BI83" s="12"/>
      <c r="BL83" s="15"/>
      <c r="BM83" s="12"/>
      <c r="BP83" s="15"/>
      <c r="BQ83" s="12"/>
      <c r="BT83" s="15"/>
      <c r="BU83" s="12"/>
      <c r="BX83" s="15"/>
      <c r="BY83" s="12"/>
      <c r="CB83" s="15"/>
      <c r="CC83" s="12"/>
      <c r="CF83" s="15"/>
      <c r="CG83" s="12"/>
      <c r="CJ83" s="15"/>
      <c r="CK83" s="12"/>
    </row>
    <row r="84" spans="1:457">
      <c r="C84">
        <v>7</v>
      </c>
      <c r="D84" s="15">
        <v>-1.1900000000000001E-2</v>
      </c>
      <c r="E84" s="12">
        <f t="shared" si="414"/>
        <v>447491.06346709159</v>
      </c>
      <c r="F84" s="12">
        <f t="shared" si="365"/>
        <v>586484.49984702165</v>
      </c>
      <c r="G84">
        <v>6</v>
      </c>
      <c r="H84" s="15">
        <v>-1.1900000000000001E-2</v>
      </c>
      <c r="I84" s="12">
        <f t="shared" si="366"/>
        <v>303946.90115469758</v>
      </c>
      <c r="J84" s="12">
        <f t="shared" si="367"/>
        <v>393749.39467767649</v>
      </c>
      <c r="K84">
        <v>5</v>
      </c>
      <c r="L84" s="15">
        <v>-1.1900000000000001E-2</v>
      </c>
      <c r="M84" s="12">
        <f t="shared" si="368"/>
        <v>359814.9345731464</v>
      </c>
      <c r="N84" s="12">
        <f t="shared" si="369"/>
        <v>466123.89251521247</v>
      </c>
      <c r="O84">
        <v>4</v>
      </c>
      <c r="P84" s="15">
        <v>-1.1900000000000001E-2</v>
      </c>
      <c r="Q84" s="12">
        <f t="shared" si="370"/>
        <v>522763.09908170329</v>
      </c>
      <c r="R84" s="12">
        <f t="shared" si="371"/>
        <v>629691.91480296082</v>
      </c>
      <c r="S84">
        <v>3</v>
      </c>
      <c r="T84" s="15">
        <v>-1.1900000000000001E-2</v>
      </c>
      <c r="U84" s="12">
        <f t="shared" si="372"/>
        <v>979173.45613446156</v>
      </c>
      <c r="V84" s="12">
        <f t="shared" si="373"/>
        <v>1060771.2441456669</v>
      </c>
      <c r="W84">
        <v>2</v>
      </c>
      <c r="X84" s="15">
        <v>-1.1900000000000001E-2</v>
      </c>
      <c r="Y84" s="12">
        <f>(Y85)*(1+X84)-(((VLOOKUP((W$91+W85),$A$138:$E$227,5,FALSE))/(VLOOKUP(W$91,$A$138:$E$227,5,FALSE)))*(IF(W84&lt;=$D$125,$B$125,$C$125)))</f>
        <v>1089339.3710465117</v>
      </c>
      <c r="Z84" s="12">
        <f t="shared" si="375"/>
        <v>1064581.6580681819</v>
      </c>
      <c r="AA84">
        <v>1</v>
      </c>
      <c r="AB84" s="15">
        <v>-1.1900000000000001E-2</v>
      </c>
      <c r="AC84" s="12">
        <f>($B$124)*(1+AB84)-$B$125</f>
        <v>730075</v>
      </c>
      <c r="AD84" s="12">
        <f>AC84</f>
        <v>730075</v>
      </c>
      <c r="AF84" s="15"/>
      <c r="AG84" s="12"/>
      <c r="AJ84" s="15"/>
      <c r="AK84" s="12"/>
      <c r="AN84" s="15"/>
      <c r="AO84" s="12"/>
      <c r="AR84" s="15"/>
      <c r="AS84" s="12"/>
      <c r="AV84" s="15"/>
      <c r="AW84" s="12"/>
      <c r="AZ84" s="15"/>
      <c r="BA84" s="12"/>
      <c r="BD84" s="15"/>
      <c r="BE84" s="12"/>
      <c r="BH84" s="15"/>
      <c r="BI84" s="12"/>
      <c r="BL84" s="15"/>
      <c r="BM84" s="12"/>
      <c r="BP84" s="15"/>
      <c r="BQ84" s="12"/>
      <c r="BT84" s="15"/>
      <c r="BU84" s="12"/>
      <c r="BX84" s="15"/>
      <c r="BY84" s="12"/>
      <c r="CB84" s="15"/>
      <c r="CC84" s="12"/>
      <c r="CF84" s="15"/>
      <c r="CG84" s="12"/>
      <c r="CJ84" s="15"/>
      <c r="CK84" s="12"/>
    </row>
    <row r="85" spans="1:457">
      <c r="C85">
        <v>6</v>
      </c>
      <c r="D85" s="15">
        <v>0.49980000000000002</v>
      </c>
      <c r="E85" s="12">
        <f t="shared" si="414"/>
        <v>476046.18649680825</v>
      </c>
      <c r="F85" s="12">
        <f>E85*((VLOOKUP(C$91, $A$138:$E$227, 5, FALSE)) / VLOOKUP((C$91+C86), $A$138:$E$227, 5, FALSE))</f>
        <v>638418.52917789016</v>
      </c>
      <c r="G85">
        <v>5</v>
      </c>
      <c r="H85" s="15">
        <v>0.49980000000000002</v>
      </c>
      <c r="I85" s="12">
        <f t="shared" si="366"/>
        <v>331044.22213494551</v>
      </c>
      <c r="J85" s="12">
        <f>I85*((VLOOKUP(G$91, $A$138:$E$227, 5, FALSE)) / VLOOKUP((G$91+G86), $A$138:$E$227, 5, FALSE))</f>
        <v>438826.06189981155</v>
      </c>
      <c r="K85">
        <v>4</v>
      </c>
      <c r="L85" s="15">
        <v>0.49980000000000002</v>
      </c>
      <c r="M85" s="12">
        <f t="shared" si="368"/>
        <v>387585.09190364182</v>
      </c>
      <c r="N85" s="12">
        <f t="shared" si="369"/>
        <v>513775.58694203687</v>
      </c>
      <c r="O85">
        <v>3</v>
      </c>
      <c r="P85" s="15">
        <v>0.49980000000000002</v>
      </c>
      <c r="Q85" s="12">
        <f t="shared" si="370"/>
        <v>538300.95592895604</v>
      </c>
      <c r="R85" s="12">
        <f t="shared" si="371"/>
        <v>663487.22474964347</v>
      </c>
      <c r="S85">
        <v>2</v>
      </c>
      <c r="T85" s="15">
        <v>0.49980000000000002</v>
      </c>
      <c r="U85" s="12">
        <f>(U86)*(1+T85)-(((VLOOKUP((S$91+S86),$A$138:$E$227,5,FALSE))/(VLOOKUP(S$91,$A$138:$E$227,5,FALSE)))*(IF(S85&lt;=$D$125,$B$125,$C$125)))</f>
        <v>1001242.0830769232</v>
      </c>
      <c r="V85" s="12">
        <f t="shared" si="373"/>
        <v>1109904.0145736434</v>
      </c>
      <c r="W85">
        <v>1</v>
      </c>
      <c r="X85" s="15">
        <v>0.49980000000000002</v>
      </c>
      <c r="Y85" s="12">
        <f>($B$124)*(1+X85)-$B$125</f>
        <v>1113850</v>
      </c>
      <c r="Z85" s="12">
        <f>Y85</f>
        <v>1113850</v>
      </c>
      <c r="AB85" s="15"/>
      <c r="AC85" s="12"/>
      <c r="AF85" s="15"/>
      <c r="AG85" s="12"/>
      <c r="AJ85" s="15"/>
      <c r="AK85" s="12"/>
      <c r="AN85" s="15"/>
      <c r="AO85" s="12"/>
      <c r="AR85" s="15"/>
      <c r="AS85" s="12"/>
      <c r="AV85" s="15"/>
      <c r="AW85" s="12"/>
      <c r="AZ85" s="15"/>
      <c r="BA85" s="12"/>
      <c r="BD85" s="15"/>
      <c r="BE85" s="12"/>
      <c r="BH85" s="15"/>
      <c r="BI85" s="12"/>
      <c r="BL85" s="15"/>
      <c r="BM85" s="12"/>
      <c r="BP85" s="15"/>
      <c r="BQ85" s="12"/>
      <c r="BT85" s="15"/>
      <c r="BU85" s="12"/>
      <c r="BX85" s="15"/>
      <c r="BY85" s="12"/>
      <c r="CB85" s="15"/>
      <c r="CC85" s="12"/>
      <c r="CF85" s="15"/>
      <c r="CG85" s="12"/>
      <c r="CJ85" s="15"/>
      <c r="CK85" s="12"/>
    </row>
    <row r="86" spans="1:457">
      <c r="C86">
        <v>5</v>
      </c>
      <c r="D86" s="15">
        <v>-8.6400000000000005E-2</v>
      </c>
      <c r="E86" s="12">
        <f t="shared" si="414"/>
        <v>332321.72869271907</v>
      </c>
      <c r="F86" s="12">
        <f t="shared" si="365"/>
        <v>402039.57387300977</v>
      </c>
      <c r="G86">
        <v>4</v>
      </c>
      <c r="H86" s="15">
        <v>-8.6400000000000005E-2</v>
      </c>
      <c r="I86" s="12">
        <f t="shared" si="366"/>
        <v>235815.30942946655</v>
      </c>
      <c r="J86" s="12">
        <f>I86*((VLOOKUP(G$91, $A$138:$E$227, 5, FALSE)) / VLOOKUP((G$91+G87), $A$138:$E$227, 5, FALSE))</f>
        <v>281988.93645062082</v>
      </c>
      <c r="K86">
        <v>3</v>
      </c>
      <c r="L86" s="15">
        <v>-8.6400000000000005E-2</v>
      </c>
      <c r="M86" s="12">
        <f t="shared" si="368"/>
        <v>263957.41933436255</v>
      </c>
      <c r="N86" s="12">
        <f t="shared" si="369"/>
        <v>315641.38955367828</v>
      </c>
      <c r="O86">
        <v>2</v>
      </c>
      <c r="P86" s="15">
        <v>-8.6400000000000005E-2</v>
      </c>
      <c r="Q86" s="12">
        <f>(Q87)*(1+P86)-(((VLOOKUP((O$91+O87),$A$138:$E$227,5,FALSE))/(VLOOKUP(O$91,$A$138:$E$227,5,FALSE)))*(IF(O86&lt;=$D$125,$B$125,$C$125)))</f>
        <v>364865.63823899371</v>
      </c>
      <c r="R86" s="12">
        <f t="shared" si="371"/>
        <v>405689.76559440559</v>
      </c>
      <c r="S86">
        <v>1</v>
      </c>
      <c r="T86" s="15">
        <v>-8.6400000000000005E-2</v>
      </c>
      <c r="U86" s="12">
        <f>($B$124)*(1+T86)-$B$125</f>
        <v>674200</v>
      </c>
      <c r="V86" s="12">
        <f>U86</f>
        <v>674200</v>
      </c>
      <c r="X86" s="15"/>
      <c r="Y86" s="12"/>
      <c r="AB86" s="15"/>
      <c r="AC86" s="12"/>
      <c r="AF86" s="15"/>
      <c r="AG86" s="12"/>
      <c r="AJ86" s="15"/>
      <c r="AK86" s="12"/>
      <c r="AN86" s="15"/>
      <c r="AO86" s="12"/>
      <c r="AR86" s="15"/>
      <c r="AS86" s="12"/>
      <c r="AV86" s="15"/>
      <c r="AW86" s="12"/>
      <c r="AZ86" s="15"/>
      <c r="BA86" s="12"/>
      <c r="BD86" s="15"/>
      <c r="BE86" s="12"/>
      <c r="BH86" s="15"/>
      <c r="BI86" s="12"/>
      <c r="BL86" s="15"/>
      <c r="BM86" s="12"/>
      <c r="BP86" s="15"/>
      <c r="BQ86" s="12"/>
      <c r="BT86" s="15"/>
      <c r="BU86" s="12"/>
      <c r="BX86" s="15"/>
      <c r="BY86" s="12"/>
      <c r="CB86" s="15"/>
      <c r="CC86" s="12"/>
      <c r="CF86" s="15"/>
      <c r="CG86" s="12"/>
      <c r="CJ86" s="15"/>
      <c r="CK86" s="12"/>
    </row>
    <row r="87" spans="1:457">
      <c r="C87">
        <v>4</v>
      </c>
      <c r="D87" s="15">
        <v>-0.43840000000000001</v>
      </c>
      <c r="E87" s="12">
        <f t="shared" si="414"/>
        <v>390892.53125436819</v>
      </c>
      <c r="F87" s="12">
        <f t="shared" si="365"/>
        <v>425310.74155349494</v>
      </c>
      <c r="G87">
        <v>3</v>
      </c>
      <c r="H87" s="15">
        <v>-0.43840000000000001</v>
      </c>
      <c r="I87" s="12">
        <f t="shared" si="366"/>
        <v>268185.35446456139</v>
      </c>
      <c r="J87" s="12">
        <f>I87*((VLOOKUP(G$91, $A$138:$E$227, 5, FALSE)) / VLOOKUP((G$91+G88), $A$138:$E$227, 5, FALSE))</f>
        <v>288425.75857509434</v>
      </c>
      <c r="K87">
        <v>2</v>
      </c>
      <c r="L87" s="15">
        <v>-0.43840000000000001</v>
      </c>
      <c r="M87" s="12">
        <f>(M88)*(1+L87)-(((VLOOKUP((K$91+K88),$A$138:$E$227,5,FALSE))/(VLOOKUP(K$91,$A$138:$E$227,5,FALSE)))*(IF(K87&lt;=$D$125,$B$125,$C$125)))</f>
        <v>298988.88982456143</v>
      </c>
      <c r="N87" s="12">
        <f t="shared" si="369"/>
        <v>321554.08905660379</v>
      </c>
      <c r="O87">
        <v>1</v>
      </c>
      <c r="P87" s="15">
        <v>-0.43840000000000001</v>
      </c>
      <c r="Q87" s="12">
        <f>($B$124)*(1+P87)-$B$125</f>
        <v>410200</v>
      </c>
      <c r="R87" s="12">
        <f>Q87</f>
        <v>410200</v>
      </c>
      <c r="T87" s="15"/>
      <c r="U87" s="12"/>
      <c r="X87" s="15"/>
      <c r="Y87" s="12"/>
      <c r="AB87" s="15"/>
      <c r="AC87" s="12"/>
      <c r="AF87" s="15"/>
      <c r="AG87" s="12"/>
      <c r="AJ87" s="15"/>
      <c r="AK87" s="12"/>
      <c r="AN87" s="15"/>
      <c r="AO87" s="12"/>
      <c r="AR87" s="15"/>
      <c r="AS87" s="12"/>
      <c r="AV87" s="15"/>
      <c r="AW87" s="12"/>
      <c r="AZ87" s="15"/>
      <c r="BA87" s="12"/>
      <c r="BD87" s="15"/>
      <c r="BE87" s="12"/>
      <c r="BH87" s="15"/>
      <c r="BI87" s="12"/>
      <c r="BL87" s="15"/>
      <c r="BM87" s="12"/>
      <c r="BP87" s="15"/>
      <c r="BQ87" s="12"/>
      <c r="BT87" s="15"/>
      <c r="BU87" s="12"/>
      <c r="BX87" s="15"/>
      <c r="BY87" s="12"/>
      <c r="CB87" s="15"/>
      <c r="CC87" s="12"/>
      <c r="CF87" s="15"/>
      <c r="CG87" s="12"/>
      <c r="CJ87" s="15"/>
      <c r="CK87" s="12"/>
    </row>
    <row r="88" spans="1:457">
      <c r="C88">
        <v>3</v>
      </c>
      <c r="D88" s="15">
        <v>-0.25119999999999998</v>
      </c>
      <c r="E88" s="12">
        <f t="shared" si="414"/>
        <v>714035.53747144504</v>
      </c>
      <c r="F88" s="12">
        <f t="shared" si="365"/>
        <v>722386.83030736831</v>
      </c>
      <c r="G88">
        <v>2</v>
      </c>
      <c r="H88" s="15">
        <v>-0.25119999999999998</v>
      </c>
      <c r="I88" s="12">
        <f>(I89)*(1+H88)-(((VLOOKUP((G$91+G89),$A$138:$E$227,5,FALSE))/(VLOOKUP(G$91,$A$138:$E$227,5,FALSE)))*(IF(G88&lt;=$D$125,$B$125,$C$125)))</f>
        <v>495750.40000000002</v>
      </c>
      <c r="J88" s="12">
        <f t="shared" si="367"/>
        <v>495750.40000000002</v>
      </c>
      <c r="K88">
        <v>1</v>
      </c>
      <c r="L88" s="15">
        <v>-0.25119999999999998</v>
      </c>
      <c r="M88" s="12">
        <f>($B$124)*(1+L88)-$B$125</f>
        <v>550600</v>
      </c>
      <c r="N88" s="12">
        <f>M88</f>
        <v>550600</v>
      </c>
      <c r="P88" s="15"/>
      <c r="Q88" s="12"/>
      <c r="T88" s="15"/>
      <c r="U88" s="12"/>
      <c r="X88" s="15"/>
      <c r="Y88" s="12"/>
      <c r="AB88" s="15"/>
      <c r="AC88" s="12"/>
      <c r="AF88" s="15"/>
      <c r="AG88" s="12"/>
      <c r="AJ88" s="15"/>
      <c r="AK88" s="12"/>
      <c r="AN88" s="15"/>
      <c r="AO88" s="12"/>
      <c r="AR88" s="15"/>
      <c r="AS88" s="12"/>
      <c r="AV88" s="15"/>
      <c r="AW88" s="12"/>
      <c r="AZ88" s="15"/>
      <c r="BA88" s="12"/>
      <c r="BD88" s="15"/>
      <c r="BE88" s="12"/>
      <c r="BH88" s="15"/>
      <c r="BI88" s="12"/>
      <c r="BL88" s="15"/>
      <c r="BM88" s="12"/>
      <c r="BP88" s="15"/>
      <c r="BQ88" s="12"/>
      <c r="BT88" s="15"/>
      <c r="BU88" s="12"/>
      <c r="BX88" s="15"/>
      <c r="BY88" s="12"/>
      <c r="CB88" s="15"/>
      <c r="CC88" s="12"/>
      <c r="CF88" s="15"/>
      <c r="CG88" s="12"/>
      <c r="CJ88" s="15"/>
      <c r="CK88" s="12"/>
    </row>
    <row r="89" spans="1:457">
      <c r="C89">
        <v>2</v>
      </c>
      <c r="D89" s="15">
        <v>-8.3000000000000004E-2</v>
      </c>
      <c r="E89" s="12">
        <f>(E90)*(1+D89)-(((VLOOKUP((C$91+C90),$A$138:$E$227,5,FALSE))/(VLOOKUP(C$91,$A$138:$E$227,5,FALSE)))*(IF(C89&lt;=$D$125,$B$125,$C$125)))</f>
        <v>968093.44263005781</v>
      </c>
      <c r="F89" s="12">
        <f>E89*((VLOOKUP(C$91, $A$138:$E$227, 5, FALSE)) / VLOOKUP((C$91+C90), $A$138:$E$227, 5, FALSE))</f>
        <v>979416.17295321624</v>
      </c>
      <c r="G89">
        <v>1</v>
      </c>
      <c r="H89" s="15">
        <v>-8.3000000000000004E-2</v>
      </c>
      <c r="I89" s="12">
        <f>($B$124)*(1+H89)-$B$125</f>
        <v>676750</v>
      </c>
      <c r="J89" s="12">
        <f>I89</f>
        <v>676750</v>
      </c>
      <c r="L89" s="15"/>
      <c r="M89" s="12"/>
      <c r="P89" s="15"/>
      <c r="Q89" s="12"/>
      <c r="T89" s="15"/>
      <c r="U89" s="12"/>
      <c r="X89" s="15"/>
      <c r="Y89" s="12"/>
      <c r="AB89" s="15"/>
      <c r="AC89" s="12"/>
      <c r="AF89" s="15"/>
      <c r="AG89" s="12"/>
      <c r="AJ89" s="15"/>
      <c r="AK89" s="12"/>
      <c r="AN89" s="15"/>
      <c r="AO89" s="12"/>
      <c r="AR89" s="15"/>
      <c r="AS89" s="12"/>
      <c r="AV89" s="15"/>
      <c r="AW89" s="12"/>
      <c r="AZ89" s="15"/>
      <c r="BA89" s="12"/>
      <c r="BD89" s="15"/>
      <c r="BE89" s="12"/>
      <c r="BH89" s="15"/>
      <c r="BI89" s="12"/>
      <c r="BL89" s="15"/>
      <c r="BM89" s="12"/>
      <c r="BP89" s="15"/>
      <c r="BQ89" s="12"/>
      <c r="BT89" s="15"/>
      <c r="BU89" s="12"/>
      <c r="BX89" s="15"/>
      <c r="BY89" s="12"/>
      <c r="CB89" s="15"/>
      <c r="CC89" s="12"/>
      <c r="CF89" s="15"/>
      <c r="CG89" s="12"/>
      <c r="CJ89" s="15"/>
      <c r="CK89" s="12"/>
    </row>
    <row r="90" spans="1:457">
      <c r="C90">
        <v>1</v>
      </c>
      <c r="D90" s="15">
        <v>0.43809999999999999</v>
      </c>
      <c r="E90" s="12">
        <f>($B$124)*(1+D90)-$B$125</f>
        <v>1067575</v>
      </c>
      <c r="F90" s="12">
        <f>E90</f>
        <v>1067575</v>
      </c>
      <c r="H90" s="15"/>
      <c r="I90" s="12"/>
      <c r="L90" s="15"/>
      <c r="M90" s="12"/>
      <c r="P90" s="15"/>
      <c r="Q90" s="12"/>
      <c r="T90" s="15"/>
      <c r="U90" s="12"/>
      <c r="X90" s="15"/>
      <c r="Y90" s="12"/>
      <c r="AB90" s="15"/>
      <c r="AC90" s="12"/>
      <c r="AF90" s="15"/>
      <c r="AG90" s="12"/>
      <c r="AJ90" s="15"/>
      <c r="AK90" s="12"/>
      <c r="AN90" s="15"/>
      <c r="AO90" s="12"/>
      <c r="AR90" s="15"/>
      <c r="AS90" s="12"/>
      <c r="AV90" s="15"/>
      <c r="AW90" s="12"/>
      <c r="AZ90" s="15"/>
      <c r="BA90" s="12"/>
      <c r="BD90" s="15"/>
      <c r="BE90" s="12"/>
      <c r="BH90" s="15"/>
      <c r="BI90" s="12"/>
      <c r="BL90" s="15"/>
      <c r="BM90" s="12"/>
      <c r="BP90" s="15"/>
      <c r="BQ90" s="12"/>
      <c r="BT90" s="15"/>
      <c r="BU90" s="12"/>
      <c r="BX90" s="15"/>
      <c r="BY90" s="12"/>
      <c r="CB90" s="15"/>
      <c r="CC90" s="12"/>
      <c r="CF90" s="15"/>
      <c r="CG90" s="12"/>
      <c r="CJ90" s="15"/>
      <c r="CK90" s="12"/>
    </row>
    <row r="91" spans="1:457">
      <c r="A91" t="s">
        <v>5</v>
      </c>
      <c r="B91" s="11"/>
      <c r="C91" s="12">
        <v>1928</v>
      </c>
      <c r="G91" s="12">
        <f>C91+1</f>
        <v>1929</v>
      </c>
      <c r="H91" s="12"/>
      <c r="K91" s="12">
        <f>G91+1</f>
        <v>1930</v>
      </c>
      <c r="L91" s="12"/>
      <c r="O91" s="12">
        <f>K91+1</f>
        <v>1931</v>
      </c>
      <c r="P91" s="12"/>
      <c r="S91" s="12">
        <f>O91+1</f>
        <v>1932</v>
      </c>
      <c r="T91" s="12"/>
      <c r="W91" s="12">
        <f>S91+1</f>
        <v>1933</v>
      </c>
      <c r="X91" s="12"/>
      <c r="AA91" s="12">
        <f>W91+1</f>
        <v>1934</v>
      </c>
      <c r="AB91" s="12"/>
      <c r="AE91" s="12">
        <f>AA91+1</f>
        <v>1935</v>
      </c>
      <c r="AF91" s="12"/>
      <c r="AI91" s="12">
        <f>AE91+1</f>
        <v>1936</v>
      </c>
      <c r="AJ91" s="12"/>
      <c r="AM91" s="12">
        <f>AI91+1</f>
        <v>1937</v>
      </c>
      <c r="AN91" s="12"/>
      <c r="AQ91" s="12">
        <f>AM91+1</f>
        <v>1938</v>
      </c>
      <c r="AR91" s="12"/>
      <c r="AU91" s="12">
        <f>AQ91+1</f>
        <v>1939</v>
      </c>
      <c r="AV91" s="12"/>
      <c r="AY91" s="12">
        <f>AU91+1</f>
        <v>1940</v>
      </c>
      <c r="AZ91" s="12"/>
      <c r="BC91" s="12">
        <f>AY91+1</f>
        <v>1941</v>
      </c>
      <c r="BD91" s="12"/>
      <c r="BG91" s="12">
        <f>BC91+1</f>
        <v>1942</v>
      </c>
      <c r="BH91" s="12"/>
      <c r="BK91" s="12">
        <f>BG91+1</f>
        <v>1943</v>
      </c>
      <c r="BL91" s="12"/>
      <c r="BO91" s="12">
        <f>BK91+1</f>
        <v>1944</v>
      </c>
      <c r="BP91" s="12"/>
      <c r="BS91" s="12">
        <f>BO91+1</f>
        <v>1945</v>
      </c>
      <c r="BT91" s="12"/>
      <c r="BW91" s="12">
        <f>BS91+1</f>
        <v>1946</v>
      </c>
      <c r="BX91" s="12"/>
      <c r="CA91" s="12">
        <f>BW91+1</f>
        <v>1947</v>
      </c>
      <c r="CB91" s="12"/>
      <c r="CE91" s="12">
        <f>CA91+1</f>
        <v>1948</v>
      </c>
      <c r="CF91" s="12"/>
      <c r="CI91" s="12">
        <f>CE91+1</f>
        <v>1949</v>
      </c>
      <c r="CJ91" s="12"/>
      <c r="CM91" s="12">
        <f>CI91+1</f>
        <v>1950</v>
      </c>
      <c r="CS91">
        <v>1951</v>
      </c>
      <c r="CY91">
        <v>1952</v>
      </c>
      <c r="DE91">
        <v>1953</v>
      </c>
      <c r="DK91">
        <v>1954</v>
      </c>
      <c r="DQ91">
        <v>1955</v>
      </c>
      <c r="DW91">
        <v>1956</v>
      </c>
      <c r="EC91">
        <v>1957</v>
      </c>
      <c r="EI91">
        <v>1958</v>
      </c>
      <c r="EO91">
        <v>1959</v>
      </c>
      <c r="EU91">
        <v>1960</v>
      </c>
      <c r="FA91">
        <v>1961</v>
      </c>
      <c r="FG91">
        <v>1962</v>
      </c>
      <c r="FM91">
        <v>1963</v>
      </c>
      <c r="FS91">
        <v>1964</v>
      </c>
      <c r="FY91">
        <v>1965</v>
      </c>
      <c r="GE91">
        <v>1966</v>
      </c>
      <c r="GK91">
        <v>1967</v>
      </c>
      <c r="GQ91">
        <v>1968</v>
      </c>
      <c r="GW91">
        <v>1969</v>
      </c>
      <c r="HC91">
        <v>1970</v>
      </c>
      <c r="HI91">
        <v>1971</v>
      </c>
      <c r="HO91">
        <v>1972</v>
      </c>
      <c r="HU91">
        <v>1973</v>
      </c>
      <c r="IA91">
        <v>1974</v>
      </c>
      <c r="IG91">
        <v>1975</v>
      </c>
      <c r="IM91">
        <v>1976</v>
      </c>
      <c r="IS91">
        <v>1977</v>
      </c>
      <c r="IY91">
        <v>1978</v>
      </c>
      <c r="JE91">
        <v>1979</v>
      </c>
      <c r="JK91">
        <v>1980</v>
      </c>
      <c r="JQ91">
        <v>1981</v>
      </c>
      <c r="JW91">
        <v>1982</v>
      </c>
      <c r="KC91">
        <v>1983</v>
      </c>
      <c r="KI91">
        <v>1984</v>
      </c>
      <c r="KO91">
        <v>1985</v>
      </c>
      <c r="KU91">
        <v>1986</v>
      </c>
      <c r="LA91">
        <v>1987</v>
      </c>
      <c r="LG91">
        <v>1988</v>
      </c>
      <c r="LM91">
        <v>1989</v>
      </c>
      <c r="LS91">
        <v>1990</v>
      </c>
      <c r="LY91">
        <v>1991</v>
      </c>
      <c r="ME91">
        <v>1992</v>
      </c>
      <c r="MK91">
        <v>1993</v>
      </c>
      <c r="MQ91">
        <v>1994</v>
      </c>
      <c r="MW91">
        <v>1995</v>
      </c>
      <c r="NC91">
        <v>1996</v>
      </c>
      <c r="NI91">
        <v>1997</v>
      </c>
      <c r="NO91">
        <v>1998</v>
      </c>
      <c r="NU91">
        <v>1999</v>
      </c>
      <c r="OA91">
        <v>2000</v>
      </c>
      <c r="OG91">
        <v>2001</v>
      </c>
      <c r="OM91">
        <v>2002</v>
      </c>
      <c r="OS91">
        <v>2003</v>
      </c>
      <c r="OY91">
        <v>2004</v>
      </c>
      <c r="PE91">
        <v>2005</v>
      </c>
      <c r="PK91">
        <v>2006</v>
      </c>
      <c r="PQ91">
        <v>2007</v>
      </c>
      <c r="PW91">
        <v>2008</v>
      </c>
      <c r="QC91">
        <v>2009</v>
      </c>
      <c r="QI91">
        <v>2010</v>
      </c>
      <c r="QO91">
        <v>2011</v>
      </c>
    </row>
    <row r="92" spans="1:457" s="21" customFormat="1">
      <c r="B92" s="22"/>
      <c r="HZ92" s="23"/>
    </row>
    <row r="93" spans="1:457" s="21" customFormat="1">
      <c r="A93" s="21" t="s">
        <v>6</v>
      </c>
      <c r="B93" s="22"/>
      <c r="C93" s="21">
        <f>VLOOKUP(50, C$1:F$90, 4, FALSE)</f>
        <v>2785130.4123067558</v>
      </c>
      <c r="G93" s="21">
        <f>VLOOKUP(50, G$1:J$90, 4, FALSE)</f>
        <v>-8151.7400671017076</v>
      </c>
      <c r="K93" s="21">
        <f>VLOOKUP(50, K$1:N$90, 4, FALSE)</f>
        <v>1083065.3318298273</v>
      </c>
      <c r="O93" s="21">
        <f>VLOOKUP(50, O$1:R$90, 4, FALSE)</f>
        <v>4155036.6310237432</v>
      </c>
      <c r="S93" s="21">
        <f>VLOOKUP(50, S$1:V$90, 4, FALSE)</f>
        <v>10301121.521601196</v>
      </c>
      <c r="W93" s="21">
        <f>VLOOKUP(50, W$1:Z$90, 4, FALSE)</f>
        <v>11653166.977841808</v>
      </c>
      <c r="AA93" s="21">
        <f>VLOOKUP(50, AA$1:AD$90, 4, FALSE)</f>
        <v>7343049.7975606015</v>
      </c>
      <c r="AE93" s="21">
        <f>VLOOKUP(50, AE$1:AH$90, 4, FALSE)</f>
        <v>8578728.9198381118</v>
      </c>
      <c r="AI93" s="21">
        <f>VLOOKUP(50, AI$1:AL$90, 4, FALSE)</f>
        <v>5205481.3227150813</v>
      </c>
      <c r="AM93" s="21">
        <f>VLOOKUP(50, AM$1:AP$90, 4, FALSE)</f>
        <v>2939713.6729763085</v>
      </c>
      <c r="AQ93" s="21">
        <f>VLOOKUP(50, AQ$1:AT$90, 4, FALSE)</f>
        <v>10920743.174769001</v>
      </c>
      <c r="AU93" s="21">
        <f>VLOOKUP(50, AU$1:AX$90, 4, FALSE)</f>
        <v>7707078.3751813574</v>
      </c>
      <c r="AY93" s="21">
        <f>VLOOKUP(50, AY$1:BB$90, 4, FALSE)</f>
        <v>10616153.789190434</v>
      </c>
      <c r="BC93" s="21">
        <f>VLOOKUP(50, BC$1:BF$90, 4, FALSE)</f>
        <v>13194029.360764634</v>
      </c>
      <c r="BG93" s="21">
        <f>VLOOKUP(50, BG$1:BJ$90, 4, FALSE)</f>
        <v>24730370.470288027</v>
      </c>
      <c r="BK93" s="21">
        <f>VLOOKUP(50, BK$1:BN$90, 4, FALSE)</f>
        <v>23259984.387233373</v>
      </c>
      <c r="BO93" s="21">
        <f>VLOOKUP(50, BO$1:BR$90, 4, FALSE)</f>
        <v>19481946.469531782</v>
      </c>
      <c r="BS93" s="21">
        <f>VLOOKUP(50, BS$1:BV$90, 4, FALSE)</f>
        <v>16132100.299853673</v>
      </c>
      <c r="BW93" s="21">
        <f>VLOOKUP(50, BW$1:BZ$90, 4, FALSE)</f>
        <v>14373104.314731862</v>
      </c>
      <c r="CA93" s="21">
        <f>VLOOKUP(50, CA$1:CD$90, 4, FALSE)</f>
        <v>26851453.224110812</v>
      </c>
      <c r="CE93" s="21">
        <f>VLOOKUP(50, CE$1:CH$90, 4, FALSE)</f>
        <v>38410641.089070044</v>
      </c>
      <c r="CI93" s="21">
        <f>VLOOKUP(50, CI$1:CL$90, 4, FALSE)</f>
        <v>47439489.940674156</v>
      </c>
      <c r="CM93" s="21">
        <f>VLOOKUP(50, CM$1:CQ$90, 5, FALSE)</f>
        <v>45368889.110729836</v>
      </c>
      <c r="CS93" s="21">
        <f>VLOOKUP(50, CS$1:CW$90, 5, FALSE)</f>
        <v>31794171.322450321</v>
      </c>
      <c r="CY93" s="21">
        <f>VLOOKUP(50, CY$1:DC$90, 5, FALSE)</f>
        <v>21779592.342674017</v>
      </c>
      <c r="DE93" s="21">
        <f>VLOOKUP(50, DE$1:DI$90, 5, FALSE)</f>
        <v>13572089.076926744</v>
      </c>
      <c r="DK93" s="21">
        <f>VLOOKUP(50, DK$1:DO$90, 5, FALSE)</f>
        <v>18337956.918162569</v>
      </c>
      <c r="DQ93" s="21">
        <f>VLOOKUP(50, DQ$1:DU$90, 5, FALSE)</f>
        <v>10127938.420522815</v>
      </c>
      <c r="DW93" s="21">
        <f>VLOOKUP(50, DW$1:EA$90, 5, FALSE)</f>
        <v>5998525.5056598587</v>
      </c>
      <c r="EC93" s="21">
        <f>VLOOKUP(50, EC$1:EG$90, 5, FALSE)</f>
        <v>6474259.41300188</v>
      </c>
      <c r="EI93" s="21">
        <f>VLOOKUP(50, EI$1:EM$90, 5, FALSE)</f>
        <v>9740304.5857184306</v>
      </c>
      <c r="EO93" s="21">
        <f>VLOOKUP(50, EO$1:ES$90, 5, FALSE)</f>
        <v>2789769.7956650322</v>
      </c>
      <c r="EU93" s="21">
        <f>VLOOKUP(50, EU$1:EY$90, 5, FALSE)</f>
        <v>2783043.8208123203</v>
      </c>
      <c r="FA93" s="21">
        <f>VLOOKUP(50, FA$1:FE$90, 5, FALSE)</f>
        <v>3541148.7252550889</v>
      </c>
      <c r="FG93" s="21">
        <f>VLOOKUP(50, FG$1:FK$90, 5, FALSE)</f>
        <v>1647419.9856302589</v>
      </c>
      <c r="FM93" s="21">
        <f>VLOOKUP(50, FM$1:FQ$90, 5, FALSE)</f>
        <v>3212214.9762917464</v>
      </c>
      <c r="FS93" s="21">
        <f>VLOOKUP(50, FS$1:FW$90, 5, FALSE)</f>
        <v>2197447.1553848237</v>
      </c>
      <c r="FY93" s="21">
        <f>VLOOKUP(50, FY$1:GC$90, 5, FALSE)</f>
        <v>1132710.0067621097</v>
      </c>
      <c r="GE93" s="21">
        <f>VLOOKUP(50, GE$1:GI$90, 5, FALSE)</f>
        <v>483228.04130279407</v>
      </c>
      <c r="GK93" s="21">
        <f>VLOOKUP(50, GK$1:GO$90, 5, FALSE)</f>
        <v>2650052.1038101334</v>
      </c>
      <c r="GQ93" s="21" t="e">
        <f>VLOOKUP(50, GQ$1:GU$90, 5, FALSE)</f>
        <v>#N/A</v>
      </c>
      <c r="GW93" s="21" t="e">
        <f>VLOOKUP(50, GW$1:HA$90, 5, FALSE)</f>
        <v>#N/A</v>
      </c>
      <c r="HC93" s="21" t="e">
        <f>VLOOKUP(50, HC$1:HG$90, 5, FALSE)</f>
        <v>#N/A</v>
      </c>
      <c r="HI93" s="21" t="e">
        <f>VLOOKUP(50, HI$1:HM$90, 5, FALSE)</f>
        <v>#N/A</v>
      </c>
      <c r="HO93" s="21" t="e">
        <f>VLOOKUP(50, HO$1:HS$90, 5, FALSE)</f>
        <v>#N/A</v>
      </c>
      <c r="HU93" s="21" t="e">
        <f>VLOOKUP(50, HU$1:HY$90, 5, FALSE)</f>
        <v>#N/A</v>
      </c>
      <c r="HZ93" s="23"/>
      <c r="IA93" s="21" t="e">
        <f>VLOOKUP(50, IA$1:IE$90, 5, FALSE)</f>
        <v>#N/A</v>
      </c>
      <c r="IG93" s="21" t="e">
        <f>VLOOKUP(50, IG$1:IK$90, 5, FALSE)</f>
        <v>#N/A</v>
      </c>
      <c r="IM93" s="21" t="e">
        <f>VLOOKUP(50, IM$1:IQ$90, 5, FALSE)</f>
        <v>#N/A</v>
      </c>
      <c r="IS93" s="21" t="e">
        <f>VLOOKUP(50, IS$1:IW$90, 5, FALSE)</f>
        <v>#N/A</v>
      </c>
      <c r="IY93" s="21" t="e">
        <f>VLOOKUP(50, IY$1:JC$90, 5, FALSE)</f>
        <v>#N/A</v>
      </c>
      <c r="JE93" s="21" t="e">
        <f>VLOOKUP(50, JE$1:JI$90, 5, FALSE)</f>
        <v>#N/A</v>
      </c>
      <c r="JK93" s="21" t="e">
        <f>VLOOKUP(50, JK$1:JO$90, 5, FALSE)</f>
        <v>#N/A</v>
      </c>
      <c r="JQ93" s="21" t="e">
        <f>VLOOKUP(50, JQ$1:JU$90, 5, FALSE)</f>
        <v>#N/A</v>
      </c>
      <c r="JW93" s="21" t="e">
        <f>VLOOKUP(50, JW$1:KA$90, 5, FALSE)</f>
        <v>#N/A</v>
      </c>
      <c r="KC93" s="21" t="e">
        <f>VLOOKUP(50, KC$1:KG$90, 5, FALSE)</f>
        <v>#N/A</v>
      </c>
      <c r="KI93" s="21" t="e">
        <f>VLOOKUP(50, KI$1:KM$90, 5, FALSE)</f>
        <v>#N/A</v>
      </c>
      <c r="KO93" s="21" t="e">
        <f>VLOOKUP(50, KO$1:KS$90, 5, FALSE)</f>
        <v>#N/A</v>
      </c>
      <c r="KU93" s="21" t="e">
        <f>VLOOKUP(50, KU$1:KY$90, 5, FALSE)</f>
        <v>#N/A</v>
      </c>
      <c r="LA93" s="21" t="e">
        <f>VLOOKUP(50, LA$1:LE$90, 5, FALSE)</f>
        <v>#N/A</v>
      </c>
      <c r="LG93" s="21" t="e">
        <f>VLOOKUP(50, LG$1:LK$90, 5, FALSE)</f>
        <v>#N/A</v>
      </c>
      <c r="LM93" s="21" t="e">
        <f>VLOOKUP(50, LM$1:LQ$90, 5, FALSE)</f>
        <v>#N/A</v>
      </c>
      <c r="LS93" s="21" t="e">
        <f>VLOOKUP(50, LS$1:LW$90, 5, FALSE)</f>
        <v>#N/A</v>
      </c>
      <c r="LY93" s="21" t="e">
        <f>VLOOKUP(50, LY$1:MC$90, 5, FALSE)</f>
        <v>#N/A</v>
      </c>
      <c r="ME93" s="21" t="e">
        <f>VLOOKUP(50, ME$1:MI$90, 5, FALSE)</f>
        <v>#N/A</v>
      </c>
      <c r="MK93" s="21" t="e">
        <f>VLOOKUP(50, MK$1:MO$90, 5, FALSE)</f>
        <v>#N/A</v>
      </c>
      <c r="MQ93" s="21" t="e">
        <f>VLOOKUP(50, MQ$1:MU$90, 5, FALSE)</f>
        <v>#N/A</v>
      </c>
      <c r="MW93" s="21" t="e">
        <f>VLOOKUP(50, MW$1:NA$90, 5, FALSE)</f>
        <v>#N/A</v>
      </c>
      <c r="NC93" s="21" t="e">
        <f>VLOOKUP(50, NC$1:NG$90, 5, FALSE)</f>
        <v>#N/A</v>
      </c>
      <c r="NI93" s="21" t="e">
        <f>VLOOKUP(50, NI$1:NM$90, 5, FALSE)</f>
        <v>#N/A</v>
      </c>
      <c r="NO93" s="21" t="e">
        <f>VLOOKUP(50, NO$1:NS$90, 5, FALSE)</f>
        <v>#N/A</v>
      </c>
      <c r="NU93" s="21" t="e">
        <f>VLOOKUP(50, NU$1:NY$90, 5, FALSE)</f>
        <v>#N/A</v>
      </c>
      <c r="OA93" s="21" t="e">
        <f>VLOOKUP(50, OA$1:OE$90, 5, FALSE)</f>
        <v>#N/A</v>
      </c>
      <c r="OG93" s="21" t="e">
        <f>VLOOKUP(50, OG$1:OK$90, 5, FALSE)</f>
        <v>#N/A</v>
      </c>
      <c r="OM93" s="21" t="e">
        <f>VLOOKUP(50, OM$1:OQ$90, 5, FALSE)</f>
        <v>#N/A</v>
      </c>
      <c r="OS93" s="21" t="e">
        <f>VLOOKUP(50, OS$1:OW$90, 5, FALSE)</f>
        <v>#N/A</v>
      </c>
      <c r="OY93" s="21" t="e">
        <f>VLOOKUP(50, OY$1:PC$90, 5, FALSE)</f>
        <v>#N/A</v>
      </c>
      <c r="PE93" s="21" t="e">
        <f>VLOOKUP(50, PE$1:PI$90, 5, FALSE)</f>
        <v>#N/A</v>
      </c>
      <c r="PK93" s="21" t="e">
        <f>VLOOKUP(50, PK$1:PO$90, 5, FALSE)</f>
        <v>#N/A</v>
      </c>
      <c r="PQ93" s="21" t="e">
        <f>VLOOKUP(50, PQ$1:PU$90, 5, FALSE)</f>
        <v>#N/A</v>
      </c>
      <c r="PW93" s="21" t="e">
        <f>VLOOKUP(50, PW$1:QA$90, 5, FALSE)</f>
        <v>#N/A</v>
      </c>
      <c r="QC93" s="21" t="e">
        <f>VLOOKUP(50, QC$1:QG$90, 5, FALSE)</f>
        <v>#N/A</v>
      </c>
    </row>
    <row r="94" spans="1:457" s="21" customFormat="1">
      <c r="A94" s="21" t="s">
        <v>7</v>
      </c>
      <c r="B94" s="22"/>
      <c r="C94" s="21">
        <f>VLOOKUP(40, C$1:F$90, 4, FALSE)</f>
        <v>3796350.2431107131</v>
      </c>
      <c r="G94" s="21">
        <f>VLOOKUP(40, G$1:J$90, 4, FALSE)</f>
        <v>358519.13739845471</v>
      </c>
      <c r="K94" s="21">
        <f>VLOOKUP(40, K$1:N$90, 4, FALSE)</f>
        <v>1496466.0985871172</v>
      </c>
      <c r="O94" s="21">
        <f>VLOOKUP(40, O$1:R$90, 4, FALSE)</f>
        <v>4099676.4515465423</v>
      </c>
      <c r="S94" s="21">
        <f>VLOOKUP(40, S$1:V$90, 4, FALSE)</f>
        <v>12287413.108599519</v>
      </c>
      <c r="W94" s="21">
        <f>VLOOKUP(40, W$1:Z$90, 4, FALSE)</f>
        <v>14387513.125711309</v>
      </c>
      <c r="AA94" s="21">
        <f>VLOOKUP(40, AA$1:AD$90, 4, FALSE)</f>
        <v>6505494.9273231104</v>
      </c>
      <c r="AE94" s="21">
        <f>VLOOKUP(40, AE$1:AH$90, 4, FALSE)</f>
        <v>5007282.3180206595</v>
      </c>
      <c r="AI94" s="21">
        <f>VLOOKUP(40, AI$1:AL$90, 4, FALSE)</f>
        <v>3058087.8635510821</v>
      </c>
      <c r="AM94" s="21">
        <f>VLOOKUP(40, AM$1:AP$90, 4, FALSE)</f>
        <v>1886803.674497844</v>
      </c>
      <c r="AQ94" s="21">
        <f>VLOOKUP(40, AQ$1:AT$90, 4, FALSE)</f>
        <v>5313423.4993831413</v>
      </c>
      <c r="AU94" s="21">
        <f>VLOOKUP(40, AU$1:AX$90, 4, FALSE)</f>
        <v>3402298.5506027509</v>
      </c>
      <c r="AY94" s="21">
        <f>VLOOKUP(40, AY$1:BB$90, 4, FALSE)</f>
        <v>4005537.9567442816</v>
      </c>
      <c r="BC94" s="21">
        <f>VLOOKUP(40, BC$1:BF$90, 4, FALSE)</f>
        <v>6149803.4460404962</v>
      </c>
      <c r="BG94" s="21">
        <f>VLOOKUP(40, BG$1:BJ$90, 4, FALSE)</f>
        <v>7852053.2767988481</v>
      </c>
      <c r="BK94" s="21">
        <f>VLOOKUP(40, BK$1:BN$90, 4, FALSE)</f>
        <v>7830227.4249920808</v>
      </c>
      <c r="BO94" s="21">
        <f>VLOOKUP(40, BO$1:BR$90, 4, FALSE)</f>
        <v>7286372.7293070806</v>
      </c>
      <c r="BS94" s="21">
        <f>VLOOKUP(40, BS$1:BV$90, 4, FALSE)</f>
        <v>6229347.3838908914</v>
      </c>
      <c r="BW94" s="21">
        <f>VLOOKUP(40, BW$1:BZ$90, 4, FALSE)</f>
        <v>5319106.2192366337</v>
      </c>
      <c r="CA94" s="21">
        <f>VLOOKUP(40, CA$1:CD$90, 4, FALSE)</f>
        <v>9354058.3403504863</v>
      </c>
      <c r="CE94" s="21">
        <f>VLOOKUP(40, CE$1:CH$90, 4, FALSE)</f>
        <v>10760707.579769757</v>
      </c>
      <c r="CI94" s="21">
        <f>VLOOKUP(40, CI$1:CL$90, 4, FALSE)</f>
        <v>11762784.211402545</v>
      </c>
      <c r="CM94" s="21">
        <f>VLOOKUP(40, CM$1:CQ$90, 5, FALSE)</f>
        <v>11904495.820763053</v>
      </c>
      <c r="CS94" s="21">
        <f>VLOOKUP(40, CS$1:CW$90, 5, FALSE)</f>
        <v>8697117.3698165528</v>
      </c>
      <c r="CY94" s="21">
        <f>VLOOKUP(40, CY$1:DC$90, 5, FALSE)</f>
        <v>8660833.1312185675</v>
      </c>
      <c r="DE94" s="21">
        <f>VLOOKUP(40, DE$1:DI$90, 5, FALSE)</f>
        <v>7350014.6761669563</v>
      </c>
      <c r="DK94" s="21">
        <f>VLOOKUP(40, DK$1:DO$90, 5, FALSE)</f>
        <v>8422879.2028716113</v>
      </c>
      <c r="DQ94" s="21">
        <f>VLOOKUP(40, DQ$1:DU$90, 5, FALSE)</f>
        <v>4293232.2530316338</v>
      </c>
      <c r="DW94" s="21">
        <f>VLOOKUP(40, DW$1:EA$90, 5, FALSE)</f>
        <v>3399405.2743798043</v>
      </c>
      <c r="EC94" s="21">
        <f>VLOOKUP(40, EC$1:EG$90, 5, FALSE)</f>
        <v>3934535.4644180178</v>
      </c>
      <c r="EI94" s="21">
        <f>VLOOKUP(40, EI$1:EM$90, 5, FALSE)</f>
        <v>7273541.4194869529</v>
      </c>
      <c r="EO94" s="21">
        <f>VLOOKUP(40, EO$1:ES$90, 5, FALSE)</f>
        <v>4509518.3709215699</v>
      </c>
      <c r="EU94" s="21">
        <f>VLOOKUP(40, EU$1:EY$90, 5, FALSE)</f>
        <v>4340454.3869940471</v>
      </c>
      <c r="FA94" s="21">
        <f>VLOOKUP(40, FA$1:FE$90, 5, FALSE)</f>
        <v>4325271.4213319449</v>
      </c>
      <c r="FG94" s="21">
        <f>VLOOKUP(40, FG$1:FK$90, 5, FALSE)</f>
        <v>1865390.4048697168</v>
      </c>
      <c r="FM94" s="21">
        <f>VLOOKUP(40, FM$1:FQ$90, 5, FALSE)</f>
        <v>2309163.4026091755</v>
      </c>
      <c r="FS94" s="21">
        <f>VLOOKUP(40, FS$1:FW$90, 5, FALSE)</f>
        <v>1641642.3579206038</v>
      </c>
      <c r="FY94" s="21">
        <f>VLOOKUP(40, FY$1:GC$90, 5, FALSE)</f>
        <v>969155.30285959702</v>
      </c>
      <c r="GE94" s="21">
        <f>VLOOKUP(40, GE$1:GI$90, 5, FALSE)</f>
        <v>569466.89871358802</v>
      </c>
      <c r="GK94" s="21">
        <f>VLOOKUP(40, GK$1:GO$90, 5, FALSE)</f>
        <v>1901227.4614671222</v>
      </c>
      <c r="GQ94" s="21">
        <f>VLOOKUP(40, GQ$1:GU$90, 5, FALSE)</f>
        <v>883219.48959229281</v>
      </c>
      <c r="GW94" s="21">
        <f>VLOOKUP(40, GW$1:HA$90, 5, FALSE)</f>
        <v>411683.02027753822</v>
      </c>
      <c r="HC94" s="21">
        <f>VLOOKUP(40, HC$1:HG$90, 5, FALSE)</f>
        <v>1466129.6029476481</v>
      </c>
      <c r="HI94" s="21">
        <f>VLOOKUP(40, HI$1:HM$90, 5, FALSE)</f>
        <v>2026099.5741127506</v>
      </c>
      <c r="HO94" s="21">
        <f>VLOOKUP(40, HO$1:HS$90, 5, FALSE)</f>
        <v>1651254.5245057594</v>
      </c>
      <c r="HU94" s="21">
        <f>VLOOKUP(40, HU$1:HY$90, 5, FALSE)</f>
        <v>1251279.5888444914</v>
      </c>
      <c r="HZ94" s="23"/>
      <c r="IA94" s="21">
        <f>VLOOKUP(40, IA$1:IE$90, 5, FALSE)</f>
        <v>4043641.5608259845</v>
      </c>
      <c r="IG94" s="21">
        <f>VLOOKUP(40, IG$1:IK$90, 5, FALSE)</f>
        <v>10395662.672931461</v>
      </c>
      <c r="IM94" s="21">
        <f>VLOOKUP(40, IM$1:IQ$90, 5, FALSE)</f>
        <v>7368065.4298603823</v>
      </c>
      <c r="IS94" s="21">
        <f>VLOOKUP(40, IS$1:IW$90, 5, FALSE)</f>
        <v>6496115.7080302518</v>
      </c>
      <c r="IY94" s="21" t="e">
        <f>VLOOKUP(40, IY$1:JC$90, 5, FALSE)</f>
        <v>#N/A</v>
      </c>
      <c r="JE94" s="21" t="e">
        <f>VLOOKUP(40, JE$1:JI$90, 5, FALSE)</f>
        <v>#N/A</v>
      </c>
      <c r="JK94" s="21" t="e">
        <f>VLOOKUP(40, JK$1:JO$90, 5, FALSE)</f>
        <v>#N/A</v>
      </c>
      <c r="JQ94" s="21" t="e">
        <f>VLOOKUP(40, JQ$1:JU$90, 5, FALSE)</f>
        <v>#N/A</v>
      </c>
      <c r="JW94" s="21" t="e">
        <f>VLOOKUP(40, JW$1:KA$90, 5, FALSE)</f>
        <v>#N/A</v>
      </c>
      <c r="KC94" s="21" t="e">
        <f>VLOOKUP(40, KC$1:KG$90, 5, FALSE)</f>
        <v>#N/A</v>
      </c>
      <c r="KI94" s="21" t="e">
        <f>VLOOKUP(40, KI$1:KM$90, 5, FALSE)</f>
        <v>#N/A</v>
      </c>
      <c r="KO94" s="21" t="e">
        <f>VLOOKUP(40, KO$1:KS$90, 5, FALSE)</f>
        <v>#N/A</v>
      </c>
      <c r="KU94" s="21" t="e">
        <f>VLOOKUP(40, KU$1:KY$90, 5, FALSE)</f>
        <v>#N/A</v>
      </c>
      <c r="LA94" s="21" t="e">
        <f>VLOOKUP(40, LA$1:LE$90, 5, FALSE)</f>
        <v>#N/A</v>
      </c>
      <c r="LG94" s="21" t="e">
        <f>VLOOKUP(40, LG$1:LK$90, 5, FALSE)</f>
        <v>#N/A</v>
      </c>
      <c r="LM94" s="21" t="e">
        <f>VLOOKUP(40, LM$1:LQ$90, 5, FALSE)</f>
        <v>#N/A</v>
      </c>
      <c r="LS94" s="21" t="e">
        <f>VLOOKUP(40, LS$1:LW$90, 5, FALSE)</f>
        <v>#N/A</v>
      </c>
      <c r="LY94" s="21" t="e">
        <f>VLOOKUP(40, LY$1:MC$90, 5, FALSE)</f>
        <v>#N/A</v>
      </c>
      <c r="ME94" s="21" t="e">
        <f>VLOOKUP(40, ME$1:MI$90, 5, FALSE)</f>
        <v>#N/A</v>
      </c>
      <c r="MK94" s="21" t="e">
        <f>VLOOKUP(40, MK$1:MO$90, 5, FALSE)</f>
        <v>#N/A</v>
      </c>
      <c r="MQ94" s="21" t="e">
        <f>VLOOKUP(40, MQ$1:MU$90, 5, FALSE)</f>
        <v>#N/A</v>
      </c>
      <c r="MW94" s="21" t="e">
        <f>VLOOKUP(40, MW$1:NA$90, 5, FALSE)</f>
        <v>#N/A</v>
      </c>
      <c r="NC94" s="21" t="e">
        <f>VLOOKUP(40, NC$1:NG$90, 5, FALSE)</f>
        <v>#N/A</v>
      </c>
      <c r="NI94" s="21" t="e">
        <f>VLOOKUP(40, NI$1:NM$90, 5, FALSE)</f>
        <v>#N/A</v>
      </c>
      <c r="NO94" s="21" t="e">
        <f>VLOOKUP(40, NO$1:NS$90, 5, FALSE)</f>
        <v>#N/A</v>
      </c>
      <c r="NU94" s="21" t="e">
        <f>VLOOKUP(40, NU$1:NY$90, 5, FALSE)</f>
        <v>#N/A</v>
      </c>
      <c r="OA94" s="21" t="e">
        <f>VLOOKUP(40, OA$1:OE$90, 5, FALSE)</f>
        <v>#N/A</v>
      </c>
      <c r="OG94" s="21" t="e">
        <f>VLOOKUP(40, OG$1:OK$90, 5, FALSE)</f>
        <v>#N/A</v>
      </c>
      <c r="OM94" s="21" t="e">
        <f>VLOOKUP(40, OM$1:OQ$90, 5, FALSE)</f>
        <v>#N/A</v>
      </c>
      <c r="OS94" s="21" t="e">
        <f>VLOOKUP(40, OS$1:OW$90, 5, FALSE)</f>
        <v>#N/A</v>
      </c>
      <c r="OY94" s="21" t="e">
        <f>VLOOKUP(40, OY$1:PC$90, 5, FALSE)</f>
        <v>#N/A</v>
      </c>
      <c r="PE94" s="21" t="e">
        <f>VLOOKUP(40, PE$1:PI$90, 5, FALSE)</f>
        <v>#N/A</v>
      </c>
      <c r="PK94" s="21" t="e">
        <f>VLOOKUP(40, PK$1:PO$90, 5, FALSE)</f>
        <v>#N/A</v>
      </c>
      <c r="PQ94" s="21" t="e">
        <f>VLOOKUP(40, PQ$1:PU$90, 5, FALSE)</f>
        <v>#N/A</v>
      </c>
      <c r="PW94" s="21" t="e">
        <f>VLOOKUP(40, PW$1:QA$90, 5, FALSE)</f>
        <v>#N/A</v>
      </c>
      <c r="QC94" s="21" t="e">
        <f>VLOOKUP(40, QC$1:QG$90, 5, FALSE)</f>
        <v>#N/A</v>
      </c>
    </row>
    <row r="95" spans="1:457" s="21" customFormat="1">
      <c r="A95" s="21" t="s">
        <v>8</v>
      </c>
      <c r="B95" s="22"/>
      <c r="C95" s="21">
        <f>VLOOKUP(30, C$1:F$90, 4, FALSE)</f>
        <v>1512142.7291175791</v>
      </c>
      <c r="G95" s="21">
        <f>VLOOKUP(30, G$1:J$90, 4, FALSE)</f>
        <v>366570.00712122914</v>
      </c>
      <c r="K95" s="21">
        <f>VLOOKUP(30, K$1:N$90, 4, FALSE)</f>
        <v>1080892.683958394</v>
      </c>
      <c r="O95" s="21">
        <f>VLOOKUP(30, O$1:R$90, 4, FALSE)</f>
        <v>2627578.3079189565</v>
      </c>
      <c r="S95" s="21">
        <f>VLOOKUP(30, S$1:V$90, 4, FALSE)</f>
        <v>8600983.7324293163</v>
      </c>
      <c r="W95" s="21">
        <f>VLOOKUP(30, W$1:Z$90, 4, FALSE)</f>
        <v>7914640.3180014603</v>
      </c>
      <c r="AA95" s="21">
        <f>VLOOKUP(30, AA$1:AD$90, 4, FALSE)</f>
        <v>5339617.0188478231</v>
      </c>
      <c r="AE95" s="21">
        <f>VLOOKUP(30, AE$1:AH$90, 4, FALSE)</f>
        <v>6922645.6760742879</v>
      </c>
      <c r="AI95" s="21">
        <f>VLOOKUP(30, AI$1:AL$90, 4, FALSE)</f>
        <v>4001359.0019658771</v>
      </c>
      <c r="AM95" s="21">
        <f>VLOOKUP(30, AM$1:AP$90, 4, FALSE)</f>
        <v>2006764.1260165283</v>
      </c>
      <c r="AQ95" s="21">
        <f>VLOOKUP(30, AQ$1:AT$90, 4, FALSE)</f>
        <v>6937433.9709732719</v>
      </c>
      <c r="AU95" s="21">
        <f>VLOOKUP(30, AU$1:AX$90, 4, FALSE)</f>
        <v>4902307.1348282248</v>
      </c>
      <c r="AY95" s="21">
        <f>VLOOKUP(30, AY$1:BB$90, 4, FALSE)</f>
        <v>4651932.9150753031</v>
      </c>
      <c r="BC95" s="21">
        <f>VLOOKUP(30, BC$1:BF$90, 4, FALSE)</f>
        <v>5916014.8923697965</v>
      </c>
      <c r="BG95" s="21">
        <f>VLOOKUP(30, BG$1:BJ$90, 4, FALSE)</f>
        <v>9448819.8599846996</v>
      </c>
      <c r="BK95" s="21">
        <f>VLOOKUP(30, BK$1:BN$90, 4, FALSE)</f>
        <v>9800764.2220216729</v>
      </c>
      <c r="BO95" s="21">
        <f>VLOOKUP(30, BO$1:BR$90, 4, FALSE)</f>
        <v>6457836.9108008919</v>
      </c>
      <c r="BS95" s="21">
        <f>VLOOKUP(30, BS$1:BV$90, 4, FALSE)</f>
        <v>3693754.2465486396</v>
      </c>
      <c r="BW95" s="21">
        <f>VLOOKUP(30, BW$1:BZ$90, 4, FALSE)</f>
        <v>3119498.0084999306</v>
      </c>
      <c r="CA95" s="21">
        <f>VLOOKUP(30, CA$1:CD$90, 4, FALSE)</f>
        <v>5413630.325611297</v>
      </c>
      <c r="CE95" s="21">
        <f>VLOOKUP(30, CE$1:CH$90, 4, FALSE)</f>
        <v>5238828.2466555554</v>
      </c>
      <c r="CI95" s="21">
        <f>VLOOKUP(30, CI$1:CL$90, 4, FALSE)</f>
        <v>5084898.3775394298</v>
      </c>
      <c r="CM95" s="21">
        <f>VLOOKUP(30, CM$1:CQ$90, 5, FALSE)</f>
        <v>4467012.3560066679</v>
      </c>
      <c r="CS95" s="21">
        <f>VLOOKUP(30, CS$1:CW$90, 5, FALSE)</f>
        <v>4128126.024758481</v>
      </c>
      <c r="CY95" s="21">
        <f>VLOOKUP(30, CY$1:DC$90, 5, FALSE)</f>
        <v>2857246.6166416504</v>
      </c>
      <c r="DE95" s="21">
        <f>VLOOKUP(30, DE$1:DI$90, 5, FALSE)</f>
        <v>2586122.1630006004</v>
      </c>
      <c r="DK95" s="21">
        <f>VLOOKUP(30, DK$1:DO$90, 5, FALSE)</f>
        <v>3248863.9167662766</v>
      </c>
      <c r="DQ95" s="21">
        <f>VLOOKUP(30, DQ$1:DU$90, 5, FALSE)</f>
        <v>1774019.8435312724</v>
      </c>
      <c r="DW95" s="21">
        <f>VLOOKUP(30, DW$1:EA$90, 5, FALSE)</f>
        <v>1396561.1225564897</v>
      </c>
      <c r="EC95" s="21">
        <f>VLOOKUP(30, EC$1:EG$90, 5, FALSE)</f>
        <v>1530411.1188997799</v>
      </c>
      <c r="EI95" s="21">
        <f>VLOOKUP(30, EI$1:EM$90, 5, FALSE)</f>
        <v>2178312.173275908</v>
      </c>
      <c r="EO95" s="21">
        <f>VLOOKUP(30, EO$1:ES$90, 5, FALSE)</f>
        <v>1273483.2298836049</v>
      </c>
      <c r="EU95" s="21">
        <f>VLOOKUP(30, EU$1:EY$90, 5, FALSE)</f>
        <v>1313772.1783477636</v>
      </c>
      <c r="FA95" s="21">
        <f>VLOOKUP(30, FA$1:FE$90, 5, FALSE)</f>
        <v>1318136.7707072119</v>
      </c>
      <c r="FG95" s="21">
        <f>VLOOKUP(30, FG$1:FK$90, 5, FALSE)</f>
        <v>901135.39863481559</v>
      </c>
      <c r="FM95" s="21">
        <f>VLOOKUP(30, FM$1:FQ$90, 5, FALSE)</f>
        <v>1390328.819162691</v>
      </c>
      <c r="FS95" s="21">
        <f>VLOOKUP(30, FS$1:FW$90, 5, FALSE)</f>
        <v>902360.35452810745</v>
      </c>
      <c r="FY95" s="21">
        <f>VLOOKUP(30, FY$1:GC$90, 5, FALSE)</f>
        <v>540421.26004584157</v>
      </c>
      <c r="GE95" s="21">
        <f>VLOOKUP(30, GE$1:GI$90, 5, FALSE)</f>
        <v>483253.82355373609</v>
      </c>
      <c r="GK95" s="21">
        <f>VLOOKUP(30, GK$1:GO$90, 5, FALSE)</f>
        <v>1296067.3318483187</v>
      </c>
      <c r="GQ95" s="21">
        <f>VLOOKUP(30, GQ$1:GU$90, 5, FALSE)</f>
        <v>885825.26521221944</v>
      </c>
      <c r="GW95" s="21">
        <f>VLOOKUP(30, GW$1:HA$90, 5, FALSE)</f>
        <v>946240.6790897001</v>
      </c>
      <c r="HC95" s="21">
        <f>VLOOKUP(30, HC$1:HG$90, 5, FALSE)</f>
        <v>2477793.3008803148</v>
      </c>
      <c r="HI95" s="21">
        <f>VLOOKUP(30, HI$1:HM$90, 5, FALSE)</f>
        <v>2629352.7569153169</v>
      </c>
      <c r="HO95" s="21">
        <f>VLOOKUP(30, HO$1:HS$90, 5, FALSE)</f>
        <v>1869021.2199529633</v>
      </c>
      <c r="HU95" s="21">
        <f>VLOOKUP(30, HU$1:HY$90, 5, FALSE)</f>
        <v>1036951.9851906899</v>
      </c>
      <c r="HZ95" s="23"/>
      <c r="IA95" s="21">
        <f>VLOOKUP(30, IA$1:IE$90, 5, FALSE)</f>
        <v>2793692.459158747</v>
      </c>
      <c r="IG95" s="21">
        <f>VLOOKUP(30, IG$1:IK$90, 5, FALSE)</f>
        <v>6588597.0092670778</v>
      </c>
      <c r="IM95" s="21">
        <f>VLOOKUP(30, IM$1:IQ$90, 5, FALSE)</f>
        <v>4760033.9381609894</v>
      </c>
      <c r="IS95" s="21">
        <f>VLOOKUP(30, IS$1:IW$90, 5, FALSE)</f>
        <v>4233366.3853482185</v>
      </c>
      <c r="IY95" s="21">
        <f>VLOOKUP(30, IY$1:JC$90, 5, FALSE)</f>
        <v>5774133.5089308536</v>
      </c>
      <c r="JE95" s="21">
        <f>VLOOKUP(30, JE$1:JI$90, 5, FALSE)</f>
        <v>3796177.3460243009</v>
      </c>
      <c r="JK95" s="21">
        <f>VLOOKUP(30, JK$1:JO$90, 5, FALSE)</f>
        <v>4683907.4054826824</v>
      </c>
      <c r="JQ95" s="21">
        <f>VLOOKUP(30, JQ$1:JU$90, 5, FALSE)</f>
        <v>4310494.6449236358</v>
      </c>
      <c r="JW95" s="21">
        <f>VLOOKUP(30, JW$1:KA$90, 5, FALSE)</f>
        <v>5350290.2840040941</v>
      </c>
      <c r="KC95" s="21">
        <f>VLOOKUP(30, KC$1:KG$90, 5, FALSE)</f>
        <v>5080622.4503940018</v>
      </c>
      <c r="KI95" s="21">
        <f>VLOOKUP(30, KI$1:KM$90, 5, FALSE)</f>
        <v>5479991.4617653815</v>
      </c>
      <c r="KO95" s="21">
        <f>VLOOKUP(30, KO$1:KS$90, 5, FALSE)</f>
        <v>6122215.4290904626</v>
      </c>
      <c r="KU95" s="21">
        <f>VLOOKUP(30, KU$1:KY$90, 5, FALSE)</f>
        <v>4618034.2601983408</v>
      </c>
      <c r="LA95" s="21">
        <f>VLOOKUP(30, LA$1:LE$90, 5, FALSE)</f>
        <v>4264081.730120983</v>
      </c>
      <c r="LG95" s="21" t="e">
        <f>VLOOKUP(30, LG$1:LK$90, 5, FALSE)</f>
        <v>#N/A</v>
      </c>
      <c r="LM95" s="21" t="e">
        <f>VLOOKUP(30, LM$1:LQ$90, 5, FALSE)</f>
        <v>#N/A</v>
      </c>
      <c r="LS95" s="21" t="e">
        <f>VLOOKUP(30, LS$1:LW$90, 5, FALSE)</f>
        <v>#N/A</v>
      </c>
      <c r="LY95" s="21" t="e">
        <f>VLOOKUP(30, LY$1:MC$90, 5, FALSE)</f>
        <v>#N/A</v>
      </c>
      <c r="ME95" s="21" t="e">
        <f>VLOOKUP(30, ME$1:MI$90, 5, FALSE)</f>
        <v>#N/A</v>
      </c>
      <c r="MK95" s="21" t="e">
        <f>VLOOKUP(30, MK$1:MO$90, 5, FALSE)</f>
        <v>#N/A</v>
      </c>
      <c r="MQ95" s="21" t="e">
        <f>VLOOKUP(30, MQ$1:MU$90, 5, FALSE)</f>
        <v>#N/A</v>
      </c>
      <c r="MW95" s="21" t="e">
        <f>VLOOKUP(30, MW$1:NA$90, 5, FALSE)</f>
        <v>#N/A</v>
      </c>
      <c r="NC95" s="21" t="e">
        <f>VLOOKUP(30, NC$1:NG$90, 5, FALSE)</f>
        <v>#N/A</v>
      </c>
      <c r="NI95" s="21" t="e">
        <f>VLOOKUP(30, NI$1:NM$90, 5, FALSE)</f>
        <v>#N/A</v>
      </c>
      <c r="NO95" s="21" t="e">
        <f>VLOOKUP(30, NO$1:NS$90, 5, FALSE)</f>
        <v>#N/A</v>
      </c>
      <c r="NU95" s="21" t="e">
        <f>VLOOKUP(30, NU$1:NY$90, 5, FALSE)</f>
        <v>#N/A</v>
      </c>
      <c r="OA95" s="21" t="e">
        <f>VLOOKUP(30, OA$1:OE$90, 5, FALSE)</f>
        <v>#N/A</v>
      </c>
      <c r="OG95" s="21" t="e">
        <f>VLOOKUP(30, OG$1:OK$90, 5, FALSE)</f>
        <v>#N/A</v>
      </c>
      <c r="OM95" s="21" t="e">
        <f>VLOOKUP(30, OM$1:OQ$90, 5, FALSE)</f>
        <v>#N/A</v>
      </c>
      <c r="OS95" s="21" t="e">
        <f>VLOOKUP(30, OS$1:OW$90, 5, FALSE)</f>
        <v>#N/A</v>
      </c>
      <c r="OY95" s="21" t="e">
        <f>VLOOKUP(30, OY$1:PC$90, 5, FALSE)</f>
        <v>#N/A</v>
      </c>
      <c r="PE95" s="21" t="e">
        <f>VLOOKUP(30, PE$1:PI$90, 5, FALSE)</f>
        <v>#N/A</v>
      </c>
      <c r="PK95" s="21" t="e">
        <f>VLOOKUP(30, PK$1:PO$90, 5, FALSE)</f>
        <v>#N/A</v>
      </c>
      <c r="PQ95" s="21" t="e">
        <f>VLOOKUP(30, PQ$1:PU$90, 5, FALSE)</f>
        <v>#N/A</v>
      </c>
      <c r="PW95" s="21" t="e">
        <f>VLOOKUP(30, PW$1:QA$90, 5, FALSE)</f>
        <v>#N/A</v>
      </c>
      <c r="QC95" s="21" t="e">
        <f>VLOOKUP(30, QC$1:QG$90, 5, FALSE)</f>
        <v>#N/A</v>
      </c>
    </row>
    <row r="96" spans="1:457" s="21" customFormat="1">
      <c r="A96" s="21" t="s">
        <v>9</v>
      </c>
      <c r="B96" s="22"/>
      <c r="C96" s="21">
        <f>VLOOKUP(20, C$1:F$90, 4, FALSE)</f>
        <v>583133.87819425017</v>
      </c>
      <c r="G96" s="21">
        <f>VLOOKUP(20, G$1:J$90, 4, FALSE)</f>
        <v>200692.7725780638</v>
      </c>
      <c r="K96" s="21">
        <f>VLOOKUP(20, K$1:N$90, 4, FALSE)</f>
        <v>348541.85773658275</v>
      </c>
      <c r="O96" s="21">
        <f>VLOOKUP(20, O$1:R$90, 4, FALSE)</f>
        <v>870670.16740560834</v>
      </c>
      <c r="S96" s="21">
        <f>VLOOKUP(20, S$1:V$90, 4, FALSE)</f>
        <v>2318863.4719195715</v>
      </c>
      <c r="W96" s="21">
        <f>VLOOKUP(20, W$1:Z$90, 4, FALSE)</f>
        <v>2644505.9059126209</v>
      </c>
      <c r="AA96" s="21">
        <f>VLOOKUP(20, AA$1:AD$90, 4, FALSE)</f>
        <v>1493007.4417484791</v>
      </c>
      <c r="AE96" s="21">
        <f>VLOOKUP(20, AE$1:AH$90, 4, FALSE)</f>
        <v>2505218.1445356607</v>
      </c>
      <c r="AI96" s="21">
        <f>VLOOKUP(20, AI$1:AL$90, 4, FALSE)</f>
        <v>1825989.4483051996</v>
      </c>
      <c r="AM96" s="21">
        <f>VLOOKUP(20, AM$1:AP$90, 4, FALSE)</f>
        <v>1188265.0977833052</v>
      </c>
      <c r="AQ96" s="21">
        <f>VLOOKUP(20, AQ$1:AT$90, 4, FALSE)</f>
        <v>2634105.8827822325</v>
      </c>
      <c r="AU96" s="21">
        <f>VLOOKUP(20, AU$1:AX$90, 4, FALSE)</f>
        <v>2472078.1490671607</v>
      </c>
      <c r="AY96" s="21">
        <f>VLOOKUP(20, AY$1:BB$90, 4, FALSE)</f>
        <v>2919391.4809017107</v>
      </c>
      <c r="BC96" s="21">
        <f>VLOOKUP(20, BC$1:BF$90, 4, FALSE)</f>
        <v>3705161.3328216318</v>
      </c>
      <c r="BG96" s="21">
        <f>VLOOKUP(20, BG$1:BJ$90, 4, FALSE)</f>
        <v>6667998.6297325846</v>
      </c>
      <c r="BK96" s="21">
        <f>VLOOKUP(20, BK$1:BN$90, 4, FALSE)</f>
        <v>5454493.1186779579</v>
      </c>
      <c r="BO96" s="21">
        <f>VLOOKUP(20, BO$1:BR$90, 4, FALSE)</f>
        <v>5302205.6767098466</v>
      </c>
      <c r="BS96" s="21">
        <f>VLOOKUP(20, BS$1:BV$90, 4, FALSE)</f>
        <v>5179203.7218074724</v>
      </c>
      <c r="BW96" s="21">
        <f>VLOOKUP(20, BW$1:BZ$90, 4, FALSE)</f>
        <v>4075406.381295999</v>
      </c>
      <c r="CA96" s="21">
        <f>VLOOKUP(20, CA$1:CD$90, 4, FALSE)</f>
        <v>5244039.2026738683</v>
      </c>
      <c r="CE96" s="21">
        <f>VLOOKUP(20, CE$1:CH$90, 4, FALSE)</f>
        <v>6844758.8235719977</v>
      </c>
      <c r="CI96" s="21">
        <f>VLOOKUP(20, CI$1:CL$90, 4, FALSE)</f>
        <v>7144057.1228072718</v>
      </c>
      <c r="CM96" s="21">
        <f>VLOOKUP(20, CM$1:CQ$90, 5, FALSE)</f>
        <v>5150198.3705383465</v>
      </c>
      <c r="CS96" s="21">
        <f>VLOOKUP(20, CS$1:CW$90, 5, FALSE)</f>
        <v>4075172.9515597317</v>
      </c>
      <c r="CY96" s="21">
        <f>VLOOKUP(20, CY$1:DC$90, 5, FALSE)</f>
        <v>3659587.7739662854</v>
      </c>
      <c r="DE96" s="21">
        <f>VLOOKUP(20, DE$1:DI$90, 5, FALSE)</f>
        <v>3508905.8944835435</v>
      </c>
      <c r="DK96" s="21">
        <f>VLOOKUP(20, DK$1:DO$90, 5, FALSE)</f>
        <v>3062819.0027473932</v>
      </c>
      <c r="DQ96" s="21">
        <f>VLOOKUP(20, DQ$1:DU$90, 5, FALSE)</f>
        <v>1202801.7544472334</v>
      </c>
      <c r="DW96" s="21">
        <f>VLOOKUP(20, DW$1:EA$90, 5, FALSE)</f>
        <v>999504.32463475061</v>
      </c>
      <c r="EC96" s="21">
        <f>VLOOKUP(20, EC$1:EG$90, 5, FALSE)</f>
        <v>1111920.8041587183</v>
      </c>
      <c r="EI96" s="21">
        <f>VLOOKUP(20, EI$1:EM$90, 5, FALSE)</f>
        <v>1238430.9952907525</v>
      </c>
      <c r="EO96" s="21">
        <f>VLOOKUP(20, EO$1:ES$90, 5, FALSE)</f>
        <v>733178.42325525999</v>
      </c>
      <c r="EU96" s="21">
        <f>VLOOKUP(20, EU$1:EY$90, 5, FALSE)</f>
        <v>673495.0206514094</v>
      </c>
      <c r="FA96" s="21">
        <f>VLOOKUP(20, FA$1:FE$90, 5, FALSE)</f>
        <v>810756.57227064623</v>
      </c>
      <c r="FG96" s="21">
        <f>VLOOKUP(20, FG$1:FK$90, 5, FALSE)</f>
        <v>445342.08586936747</v>
      </c>
      <c r="FM96" s="21">
        <f>VLOOKUP(20, FM$1:FQ$90, 5, FALSE)</f>
        <v>621742.56139811443</v>
      </c>
      <c r="FS96" s="21">
        <f>VLOOKUP(20, FS$1:FW$90, 5, FALSE)</f>
        <v>503229.00986910058</v>
      </c>
      <c r="FY96" s="21">
        <f>VLOOKUP(20, FY$1:GC$90, 5, FALSE)</f>
        <v>361722.47652901377</v>
      </c>
      <c r="GE96" s="21">
        <f>VLOOKUP(20, GE$1:GI$90, 5, FALSE)</f>
        <v>354183.74984448054</v>
      </c>
      <c r="GK96" s="21">
        <f>VLOOKUP(20, GK$1:GO$90, 5, FALSE)</f>
        <v>629659.80099908286</v>
      </c>
      <c r="GQ96" s="21">
        <f>VLOOKUP(20, GQ$1:GU$90, 5, FALSE)</f>
        <v>417650.2502905791</v>
      </c>
      <c r="GW96" s="21">
        <f>VLOOKUP(20, GW$1:HA$90, 5, FALSE)</f>
        <v>402849.24566054047</v>
      </c>
      <c r="HC96" s="21">
        <f>VLOOKUP(20, HC$1:HG$90, 5, FALSE)</f>
        <v>832961.03029050608</v>
      </c>
      <c r="HI96" s="21">
        <f>VLOOKUP(20, HI$1:HM$90, 5, FALSE)</f>
        <v>862561.5213362599</v>
      </c>
      <c r="HO96" s="21">
        <f>VLOOKUP(20, HO$1:HS$90, 5, FALSE)</f>
        <v>902550.16924208822</v>
      </c>
      <c r="HU96" s="21">
        <f>VLOOKUP(20, HU$1:HY$90, 5, FALSE)</f>
        <v>717148.45637318911</v>
      </c>
      <c r="IA96" s="21">
        <f>VLOOKUP(20, IA$1:IE$90, 5, FALSE)</f>
        <v>1421278.1354154325</v>
      </c>
      <c r="IG96" s="21">
        <f>VLOOKUP(20, IG$1:IK$90, 5, FALSE)</f>
        <v>2842987.2602798808</v>
      </c>
      <c r="IM96" s="21">
        <f>VLOOKUP(20, IM$1:IQ$90, 5, FALSE)</f>
        <v>2734164.8997821263</v>
      </c>
      <c r="IS96" s="21">
        <f>VLOOKUP(20, IS$1:IW$90, 5, FALSE)</f>
        <v>2641624.1301822034</v>
      </c>
      <c r="IY96" s="21">
        <f>VLOOKUP(20, IY$1:JC$90, 5, FALSE)</f>
        <v>4413144.936574758</v>
      </c>
      <c r="JE96" s="21">
        <f>VLOOKUP(20, JE$1:JI$90, 5, FALSE)</f>
        <v>6017499.3286399907</v>
      </c>
      <c r="JK96" s="21">
        <f>VLOOKUP(20, JK$1:JO$90, 5, FALSE)</f>
        <v>7029061.2690104051</v>
      </c>
      <c r="JQ96" s="21">
        <f>VLOOKUP(20, JQ$1:JU$90, 5, FALSE)</f>
        <v>5186463.3526794473</v>
      </c>
      <c r="JW96" s="21">
        <f>VLOOKUP(20, JW$1:KA$90, 5, FALSE)</f>
        <v>5371532.2819380704</v>
      </c>
      <c r="KC96" s="21">
        <f>VLOOKUP(20, KC$1:KG$90, 5, FALSE)</f>
        <v>3521344.7606279682</v>
      </c>
      <c r="KI96" s="21">
        <f>VLOOKUP(20, KI$1:KM$90, 5, FALSE)</f>
        <v>3689994.0858529396</v>
      </c>
      <c r="KO96" s="21">
        <f>VLOOKUP(20, KO$1:KS$90, 5, FALSE)</f>
        <v>3996077.2655487689</v>
      </c>
      <c r="KU96" s="21">
        <f>VLOOKUP(20, KU$1:KY$90, 5, FALSE)</f>
        <v>3086183.2243893584</v>
      </c>
      <c r="LA96" s="21">
        <f>VLOOKUP(20, LA$1:LE$90, 5, FALSE)</f>
        <v>2879927.1667155125</v>
      </c>
      <c r="LG96" s="21">
        <f>VLOOKUP(20, LG$1:LK$90, 5, FALSE)</f>
        <v>2994595.2822668436</v>
      </c>
      <c r="LM96" s="21">
        <f>VLOOKUP(20, LM$1:LQ$90, 5, FALSE)</f>
        <v>1612758.9680956032</v>
      </c>
      <c r="LS96" s="21">
        <f>VLOOKUP(20, LS$1:LW$90, 5, FALSE)</f>
        <v>1532858.2811330534</v>
      </c>
      <c r="LY96" s="21">
        <f>VLOOKUP(20, LY$1:MC$90, 5, FALSE)</f>
        <v>1985343.0279172191</v>
      </c>
      <c r="ME96" s="21">
        <f>VLOOKUP(20, ME$1:MI$90, 5, FALSE)</f>
        <v>1467645.0291948414</v>
      </c>
      <c r="MK96" s="21">
        <f>VLOOKUP(20, MK$1:MO$90, 5, FALSE)</f>
        <v>1595102.1511258376</v>
      </c>
      <c r="MQ96" s="21">
        <f>VLOOKUP(20, MQ$1:MU$90, 5, FALSE)</f>
        <v>1918525.6336645801</v>
      </c>
      <c r="MW96" s="21">
        <f>VLOOKUP(20, MW$1:NA$90, 5, FALSE)</f>
        <v>2232177.2484072815</v>
      </c>
      <c r="NC96" s="21">
        <f>VLOOKUP(20, NC$1:NG$90, 5, FALSE)</f>
        <v>1502930.59722783</v>
      </c>
      <c r="NI96" s="21">
        <f>VLOOKUP(20, NI$1:NM$90, 5, FALSE)</f>
        <v>1289371.8891837259</v>
      </c>
      <c r="NO96" s="21" t="e">
        <f>VLOOKUP(20, NO$1:NS$90, 5, FALSE)</f>
        <v>#N/A</v>
      </c>
      <c r="NU96" s="21" t="e">
        <f>VLOOKUP(20, NU$1:NY$90, 5, FALSE)</f>
        <v>#N/A</v>
      </c>
      <c r="OA96" s="21" t="e">
        <f>VLOOKUP(20, OA$1:OE$90, 5, FALSE)</f>
        <v>#N/A</v>
      </c>
      <c r="OG96" s="21" t="e">
        <f>VLOOKUP(20, OG$1:OK$90, 5, FALSE)</f>
        <v>#N/A</v>
      </c>
      <c r="OM96" s="21" t="e">
        <f>VLOOKUP(20, OM$1:OQ$90, 5, FALSE)</f>
        <v>#N/A</v>
      </c>
      <c r="OS96" s="21" t="e">
        <f>VLOOKUP(20, OS$1:OW$90, 5, FALSE)</f>
        <v>#N/A</v>
      </c>
      <c r="OY96" s="21" t="e">
        <f>VLOOKUP(20, OY$1:PC$90, 5, FALSE)</f>
        <v>#N/A</v>
      </c>
      <c r="PE96" s="21" t="e">
        <f>VLOOKUP(20, PE$1:PI$90, 5, FALSE)</f>
        <v>#N/A</v>
      </c>
      <c r="PK96" s="21" t="e">
        <f>VLOOKUP(20, PK$1:PO$90, 5, FALSE)</f>
        <v>#N/A</v>
      </c>
      <c r="PQ96" s="21" t="e">
        <f>VLOOKUP(20, PQ$1:PU$90, 5, FALSE)</f>
        <v>#N/A</v>
      </c>
      <c r="PW96" s="21" t="e">
        <f>VLOOKUP(20, PW$1:QA$90, 5, FALSE)</f>
        <v>#N/A</v>
      </c>
      <c r="QC96" s="21" t="e">
        <f>VLOOKUP(20, QC$1:QG$90, 5, FALSE)</f>
        <v>#N/A</v>
      </c>
    </row>
    <row r="97" spans="1:445" s="21" customFormat="1">
      <c r="A97" s="21" t="s">
        <v>10</v>
      </c>
      <c r="B97" s="22"/>
      <c r="C97" s="21">
        <f>VLOOKUP(10, C$1:F$90, 4, FALSE)</f>
        <v>613669.26690835401</v>
      </c>
      <c r="G97" s="21">
        <f>VLOOKUP(10, G$1:J$90, 4, FALSE)</f>
        <v>467804.40521604544</v>
      </c>
      <c r="K97" s="21">
        <f>VLOOKUP(10, K$1:N$90, 4, FALSE)</f>
        <v>548492.39516074618</v>
      </c>
      <c r="O97" s="21">
        <f>VLOOKUP(10, O$1:R$90, 4, FALSE)</f>
        <v>685590.46636339929</v>
      </c>
      <c r="S97" s="21">
        <f>VLOOKUP(10, S$1:V$90, 4, FALSE)</f>
        <v>1078476.897231163</v>
      </c>
      <c r="W97" s="21">
        <f>VLOOKUP(10, W$1:Z$90, 4, FALSE)</f>
        <v>1141825.8582772324</v>
      </c>
      <c r="AA97" s="21">
        <f>VLOOKUP(10, AA$1:AD$90, 4, FALSE)</f>
        <v>834454.73378376535</v>
      </c>
      <c r="AE97" s="21">
        <f>VLOOKUP(10, AE$1:AH$90, 4, FALSE)</f>
        <v>1027499.0080015685</v>
      </c>
      <c r="AI97" s="21">
        <f>VLOOKUP(10, AI$1:AL$90, 4, FALSE)</f>
        <v>848212.92939363199</v>
      </c>
      <c r="AM97" s="21">
        <f>VLOOKUP(10, AM$1:AP$90, 4, FALSE)</f>
        <v>528830.33412845002</v>
      </c>
      <c r="AQ97" s="21">
        <f>VLOOKUP(10, AQ$1:AT$90, 4, FALSE)</f>
        <v>896559.90496991063</v>
      </c>
      <c r="AU97" s="21">
        <f>VLOOKUP(10, AU$1:AX$90, 4, FALSE)</f>
        <v>607340.38961877208</v>
      </c>
      <c r="AY97" s="21">
        <f>VLOOKUP(10, AY$1:BB$90, 4, FALSE)</f>
        <v>723884.45260087401</v>
      </c>
      <c r="BC97" s="21">
        <f>VLOOKUP(10, BC$1:BF$90, 4, FALSE)</f>
        <v>1166604.3241055426</v>
      </c>
      <c r="BG97" s="21">
        <f>VLOOKUP(10, BG$1:BJ$90, 4, FALSE)</f>
        <v>1831015.8143795542</v>
      </c>
      <c r="BK97" s="21">
        <f>VLOOKUP(10, BK$1:BN$90, 4, FALSE)</f>
        <v>1868265.6637191374</v>
      </c>
      <c r="BO97" s="21">
        <f>VLOOKUP(10, BO$1:BR$90, 4, FALSE)</f>
        <v>1483405.8771385155</v>
      </c>
      <c r="BS97" s="21">
        <f>VLOOKUP(10, BS$1:BV$90, 4, FALSE)</f>
        <v>1915867.7888082599</v>
      </c>
      <c r="BW97" s="21">
        <f>VLOOKUP(10, BW$1:BZ$90, 4, FALSE)</f>
        <v>1856028.7682194437</v>
      </c>
      <c r="CA97" s="21">
        <f>VLOOKUP(10, CA$1:CD$90, 4, FALSE)</f>
        <v>2779695.8645723597</v>
      </c>
      <c r="CE97" s="21">
        <f>VLOOKUP(10, CE$1:CH$90, 4, FALSE)</f>
        <v>2601003.2629054226</v>
      </c>
      <c r="CI97" s="21">
        <f>VLOOKUP(10, CI$1:CL$90, 4, FALSE)</f>
        <v>3510864.0375300464</v>
      </c>
      <c r="CM97" s="21">
        <f>VLOOKUP(10, CM$1:CQ$90, 5, FALSE)</f>
        <v>3209700.4886341165</v>
      </c>
      <c r="CS97" s="21">
        <f>VLOOKUP(10, CS$1:CW$90, 5, FALSE)</f>
        <v>2613041.063624043</v>
      </c>
      <c r="CY97" s="21">
        <f>VLOOKUP(10, CY$1:DC$90, 5, FALSE)</f>
        <v>2725729.2032170887</v>
      </c>
      <c r="DE97" s="21">
        <f>VLOOKUP(10, DE$1:DI$90, 5, FALSE)</f>
        <v>2079793.9650831732</v>
      </c>
      <c r="DK97" s="21">
        <f>VLOOKUP(10, DK$1:DO$90, 5, FALSE)</f>
        <v>2637130.925570562</v>
      </c>
      <c r="DQ97" s="21">
        <f>VLOOKUP(10, DQ$1:DU$90, 5, FALSE)</f>
        <v>1872969.789594491</v>
      </c>
      <c r="DW97" s="21">
        <f>VLOOKUP(10, DW$1:EA$90, 5, FALSE)</f>
        <v>1519151.6025882126</v>
      </c>
      <c r="EC97" s="21">
        <f>VLOOKUP(10, EC$1:EG$90, 5, FALSE)</f>
        <v>1295498.9429983634</v>
      </c>
      <c r="EI97" s="21">
        <f>VLOOKUP(10, EI$1:EM$90, 5, FALSE)</f>
        <v>1874772.2442951456</v>
      </c>
      <c r="EO97" s="21">
        <f>VLOOKUP(10, EO$1:ES$90, 5, FALSE)</f>
        <v>1346203.1119903242</v>
      </c>
      <c r="EU97" s="21">
        <f>VLOOKUP(10, EU$1:EY$90, 5, FALSE)</f>
        <v>1054242.7857237267</v>
      </c>
      <c r="FA97" s="21">
        <f>VLOOKUP(10, FA$1:FE$90, 5, FALSE)</f>
        <v>1054536.3470171359</v>
      </c>
      <c r="FG97" s="21">
        <f>VLOOKUP(10, FG$1:FK$90, 5, FALSE)</f>
        <v>864069.13871231535</v>
      </c>
      <c r="FM97" s="21">
        <f>VLOOKUP(10, FM$1:FQ$90, 5, FALSE)</f>
        <v>1152050.4277618451</v>
      </c>
      <c r="FS97" s="21">
        <f>VLOOKUP(10, FS$1:FW$90, 5, FALSE)</f>
        <v>754098.42511311045</v>
      </c>
      <c r="FY97" s="21">
        <f>VLOOKUP(10, FY$1:GC$90, 5, FALSE)</f>
        <v>413192.99638080195</v>
      </c>
      <c r="GE97" s="21">
        <f>VLOOKUP(10, GE$1:GI$90, 5, FALSE)</f>
        <v>436137.0740647731</v>
      </c>
      <c r="GK97" s="21">
        <f>VLOOKUP(10, GK$1:GO$90, 5, FALSE)</f>
        <v>616656.84209628997</v>
      </c>
      <c r="GQ97" s="21">
        <f>VLOOKUP(10, GQ$1:GU$90, 5, FALSE)</f>
        <v>417757.18760719581</v>
      </c>
      <c r="GW97" s="21">
        <f>VLOOKUP(10, GW$1:HA$90, 5, FALSE)</f>
        <v>371976.53871625831</v>
      </c>
      <c r="HC97" s="21">
        <f>VLOOKUP(10, HC$1:HG$90, 5, FALSE)</f>
        <v>501272.09360963624</v>
      </c>
      <c r="HI97" s="21">
        <f>VLOOKUP(10, HI$1:HM$90, 5, FALSE)</f>
        <v>605943.5367471294</v>
      </c>
      <c r="HO97" s="21">
        <f>VLOOKUP(10, HO$1:HS$90, 5, FALSE)</f>
        <v>445781.83130215103</v>
      </c>
      <c r="HU97" s="21">
        <f>VLOOKUP(10, HU$1:HY$90, 5, FALSE)</f>
        <v>399854.72962441476</v>
      </c>
      <c r="IA97" s="21">
        <f>VLOOKUP(10, IA$1:IE$90, 5, FALSE)</f>
        <v>692678.54144333233</v>
      </c>
      <c r="IG97" s="21">
        <f>VLOOKUP(10, IG$1:IK$90, 5, FALSE)</f>
        <v>1228248.3702011032</v>
      </c>
      <c r="IM97" s="21">
        <f>VLOOKUP(10, IM$1:IQ$90, 5, FALSE)</f>
        <v>1158771.1704267231</v>
      </c>
      <c r="IS97" s="21">
        <f>VLOOKUP(10, IS$1:IW$90, 5, FALSE)</f>
        <v>1089021.8241549458</v>
      </c>
      <c r="IY97" s="21">
        <f>VLOOKUP(10, IY$1:JC$90, 5, FALSE)</f>
        <v>1389894.0516074335</v>
      </c>
      <c r="JE97" s="21">
        <f>VLOOKUP(10, JE$1:JI$90, 5, FALSE)</f>
        <v>1641935.9812255707</v>
      </c>
      <c r="JK97" s="21">
        <f>VLOOKUP(10, JK$1:JO$90, 5, FALSE)</f>
        <v>2007785.7974941488</v>
      </c>
      <c r="JQ97" s="21">
        <f>VLOOKUP(10, JQ$1:JU$90, 5, FALSE)</f>
        <v>1549479.0733257451</v>
      </c>
      <c r="JW97" s="21">
        <f>VLOOKUP(10, JW$1:KA$90, 5, FALSE)</f>
        <v>2267326.2838420379</v>
      </c>
      <c r="KC97" s="21">
        <f>VLOOKUP(10, KC$1:KG$90, 5, FALSE)</f>
        <v>2031744.7624448116</v>
      </c>
      <c r="KI97" s="21">
        <f>VLOOKUP(10, KI$1:KM$90, 5, FALSE)</f>
        <v>1824999.163372451</v>
      </c>
      <c r="KO97" s="21">
        <f>VLOOKUP(10, KO$1:KS$90, 5, FALSE)</f>
        <v>1780702.405538053</v>
      </c>
      <c r="KU97" s="21">
        <f>VLOOKUP(10, KU$1:KY$90, 5, FALSE)</f>
        <v>1835076.7629942715</v>
      </c>
      <c r="LA97" s="21">
        <f>VLOOKUP(10, LA$1:LE$90, 5, FALSE)</f>
        <v>1860740.4001802821</v>
      </c>
      <c r="LG97" s="21">
        <f>VLOOKUP(10, LG$1:LK$90, 5, FALSE)</f>
        <v>2408546.2408197219</v>
      </c>
      <c r="LM97" s="21">
        <f>VLOOKUP(10, LM$1:LQ$90, 5, FALSE)</f>
        <v>2745908.8725930965</v>
      </c>
      <c r="LS97" s="21">
        <f>VLOOKUP(10, LS$1:LW$90, 5, FALSE)</f>
        <v>2572175.2359355059</v>
      </c>
      <c r="LY97" s="21">
        <f>VLOOKUP(10, LY$1:MC$90, 5, FALSE)</f>
        <v>2583730.6149946782</v>
      </c>
      <c r="ME97" s="21">
        <f>VLOOKUP(10, ME$1:MI$90, 5, FALSE)</f>
        <v>1695166.6453491191</v>
      </c>
      <c r="MK97" s="21">
        <f>VLOOKUP(10, MK$1:MO$90, 5, FALSE)</f>
        <v>1260016.4431531897</v>
      </c>
      <c r="MQ97" s="21">
        <f>VLOOKUP(10, MQ$1:MU$90, 5, FALSE)</f>
        <v>1467591.5827756536</v>
      </c>
      <c r="MW97" s="21">
        <f>VLOOKUP(10, MW$1:NA$90, 5, FALSE)</f>
        <v>1636155.5883187598</v>
      </c>
      <c r="NC97" s="21">
        <f>VLOOKUP(10, NC$1:NG$90, 5, FALSE)</f>
        <v>1190125.2642984539</v>
      </c>
      <c r="NI97" s="21">
        <f>VLOOKUP(10, NI$1:NM$90, 5, FALSE)</f>
        <v>1076151.3269998685</v>
      </c>
      <c r="NO97" s="21">
        <f>VLOOKUP(10, NO$1:NS$90, 5, FALSE)</f>
        <v>792721.59890857316</v>
      </c>
      <c r="NU97" s="21">
        <f>VLOOKUP(10, NU$1:NY$90, 5, FALSE)</f>
        <v>344330.23980870418</v>
      </c>
      <c r="OA97" s="21">
        <f>VLOOKUP(10, OA$1:OE$90, 5, FALSE)</f>
        <v>333751.59617406031</v>
      </c>
      <c r="OG97" s="21">
        <f>VLOOKUP(10, OG$1:OK$90, 5, FALSE)</f>
        <v>457791.29541423789</v>
      </c>
      <c r="OM97" s="21">
        <f>VLOOKUP(10, OM$1:OQ$90, 5, FALSE)</f>
        <v>563221.3465376423</v>
      </c>
      <c r="OS97" s="21">
        <f>VLOOKUP(10, OS$1:OW$90, 5, FALSE)</f>
        <v>924160.18229990883</v>
      </c>
      <c r="OY97" s="21">
        <f>VLOOKUP(10, OY$1:PC$90, 5, FALSE)</f>
        <v>895987.46158706758</v>
      </c>
      <c r="PE97" s="21">
        <f>VLOOKUP(10, PE$1:PI$90, 5, FALSE)</f>
        <v>937413.83506249497</v>
      </c>
      <c r="PK97" s="21">
        <f>VLOOKUP(10, PK$1:PO$90, 5, FALSE)</f>
        <v>964332.37098328711</v>
      </c>
      <c r="PQ97" s="21">
        <f>VLOOKUP(10, PQ$1:PU$90, 5, FALSE)</f>
        <v>932313.14930578042</v>
      </c>
      <c r="PW97" s="21" t="e">
        <f>VLOOKUP(10, PW$1:QA$90, 5, FALSE)</f>
        <v>#N/A</v>
      </c>
      <c r="QC97" s="21" t="e">
        <f>VLOOKUP(10, QC$1:QG$90, 5, FALSE)</f>
        <v>#N/A</v>
      </c>
    </row>
    <row r="98" spans="1:445" s="21" customFormat="1">
      <c r="B98" s="22"/>
      <c r="Y98" s="21">
        <v>2</v>
      </c>
      <c r="Z98" s="21">
        <v>4</v>
      </c>
      <c r="AA98" s="21">
        <v>6</v>
      </c>
      <c r="AB98" s="21">
        <v>8</v>
      </c>
      <c r="AC98" s="21">
        <v>10</v>
      </c>
      <c r="AD98" s="21">
        <v>12</v>
      </c>
      <c r="AE98" s="21">
        <v>14</v>
      </c>
      <c r="AF98" s="21">
        <v>16</v>
      </c>
      <c r="AG98" s="21">
        <v>18</v>
      </c>
      <c r="AH98" s="21">
        <v>20</v>
      </c>
      <c r="AI98" s="21">
        <v>22</v>
      </c>
      <c r="AJ98" s="21">
        <v>24</v>
      </c>
      <c r="AK98" s="21">
        <v>26</v>
      </c>
      <c r="AL98" s="21">
        <v>28</v>
      </c>
      <c r="AM98" s="21">
        <v>30</v>
      </c>
      <c r="AN98" s="21">
        <v>32</v>
      </c>
      <c r="AO98" s="21">
        <v>34</v>
      </c>
      <c r="AP98" s="21">
        <v>36</v>
      </c>
      <c r="AQ98" s="21">
        <v>38</v>
      </c>
      <c r="AR98" s="21">
        <v>40</v>
      </c>
      <c r="AS98" s="21">
        <v>42</v>
      </c>
      <c r="AT98" s="21">
        <v>44</v>
      </c>
      <c r="AU98" s="21">
        <v>46</v>
      </c>
      <c r="AV98" s="21">
        <v>48</v>
      </c>
      <c r="AW98" s="21">
        <v>50</v>
      </c>
      <c r="AX98" s="21">
        <v>52</v>
      </c>
      <c r="AY98" s="21">
        <v>54</v>
      </c>
      <c r="AZ98" s="21">
        <v>56</v>
      </c>
      <c r="BA98" s="21">
        <v>58</v>
      </c>
      <c r="BB98" s="21">
        <v>60</v>
      </c>
      <c r="BC98" s="21">
        <v>62</v>
      </c>
      <c r="BD98" s="21">
        <v>64</v>
      </c>
      <c r="BE98" s="21">
        <v>66</v>
      </c>
      <c r="BF98" s="21">
        <v>68</v>
      </c>
      <c r="BG98" s="21">
        <v>70</v>
      </c>
      <c r="BH98" s="21">
        <v>72</v>
      </c>
      <c r="BI98" s="21">
        <v>74</v>
      </c>
      <c r="BJ98" s="21">
        <v>76</v>
      </c>
      <c r="BK98" s="21">
        <v>78</v>
      </c>
      <c r="BL98" s="21">
        <v>80</v>
      </c>
      <c r="BM98" s="21">
        <v>82</v>
      </c>
      <c r="BN98" s="21">
        <v>84</v>
      </c>
      <c r="BO98" s="21">
        <v>86</v>
      </c>
      <c r="BP98" s="21">
        <v>88</v>
      </c>
      <c r="BQ98" s="21">
        <v>90</v>
      </c>
      <c r="BR98" s="21">
        <v>92</v>
      </c>
      <c r="BS98" s="21">
        <v>94</v>
      </c>
      <c r="BT98" s="21">
        <v>96</v>
      </c>
      <c r="BU98" s="21">
        <v>98</v>
      </c>
      <c r="BV98" s="21">
        <v>100</v>
      </c>
      <c r="BW98" s="21">
        <v>102</v>
      </c>
      <c r="BX98" s="21">
        <v>104</v>
      </c>
      <c r="BY98" s="21">
        <v>106</v>
      </c>
      <c r="BZ98" s="21">
        <v>108</v>
      </c>
      <c r="CA98" s="21">
        <v>110</v>
      </c>
      <c r="CB98" s="21">
        <v>112</v>
      </c>
      <c r="CC98" s="21">
        <v>114</v>
      </c>
      <c r="CD98" s="21">
        <v>116</v>
      </c>
      <c r="CE98" s="21">
        <v>118</v>
      </c>
      <c r="CF98" s="21">
        <v>120</v>
      </c>
    </row>
    <row r="99" spans="1:445">
      <c r="A99" t="s">
        <v>5</v>
      </c>
      <c r="B99">
        <v>1928</v>
      </c>
      <c r="C99">
        <v>1929</v>
      </c>
      <c r="D99">
        <v>1930</v>
      </c>
      <c r="E99" s="12">
        <v>1931</v>
      </c>
      <c r="F99">
        <v>1932</v>
      </c>
      <c r="G99">
        <v>1933</v>
      </c>
      <c r="H99">
        <v>1934</v>
      </c>
      <c r="I99">
        <v>1935</v>
      </c>
      <c r="J99">
        <v>1936</v>
      </c>
      <c r="K99" s="12">
        <v>1937</v>
      </c>
      <c r="L99">
        <v>1938</v>
      </c>
      <c r="M99">
        <v>1939</v>
      </c>
      <c r="N99">
        <v>1940</v>
      </c>
      <c r="O99">
        <v>1941</v>
      </c>
      <c r="P99">
        <v>1942</v>
      </c>
      <c r="Q99">
        <v>1943</v>
      </c>
      <c r="R99">
        <v>1944</v>
      </c>
      <c r="S99">
        <v>1945</v>
      </c>
      <c r="T99">
        <v>1946</v>
      </c>
      <c r="U99">
        <v>1947</v>
      </c>
      <c r="V99">
        <v>1948</v>
      </c>
      <c r="W99">
        <v>1949</v>
      </c>
      <c r="X99">
        <v>1950</v>
      </c>
      <c r="Y99">
        <v>1951</v>
      </c>
      <c r="Z99">
        <v>1952</v>
      </c>
      <c r="AA99">
        <v>1953</v>
      </c>
      <c r="AB99">
        <v>1954</v>
      </c>
      <c r="AC99">
        <v>1955</v>
      </c>
      <c r="AD99">
        <v>1956</v>
      </c>
      <c r="AE99">
        <v>1957</v>
      </c>
      <c r="AF99">
        <v>1958</v>
      </c>
      <c r="AG99">
        <v>1959</v>
      </c>
      <c r="AH99">
        <v>1960</v>
      </c>
      <c r="AI99">
        <v>1961</v>
      </c>
      <c r="AJ99">
        <v>1962</v>
      </c>
      <c r="AK99">
        <v>1963</v>
      </c>
      <c r="AL99">
        <v>1964</v>
      </c>
      <c r="AM99">
        <v>1965</v>
      </c>
      <c r="AN99">
        <v>1966</v>
      </c>
      <c r="AO99">
        <v>1967</v>
      </c>
      <c r="AP99">
        <v>1968</v>
      </c>
      <c r="AQ99">
        <v>1969</v>
      </c>
      <c r="AR99">
        <v>1970</v>
      </c>
      <c r="AS99">
        <v>1971</v>
      </c>
      <c r="AT99">
        <v>1972</v>
      </c>
      <c r="AU99">
        <v>1973</v>
      </c>
      <c r="AV99">
        <v>1974</v>
      </c>
      <c r="AW99">
        <v>1975</v>
      </c>
      <c r="AX99">
        <v>1976</v>
      </c>
      <c r="AY99">
        <v>1977</v>
      </c>
      <c r="AZ99">
        <v>1978</v>
      </c>
      <c r="BA99">
        <v>1979</v>
      </c>
      <c r="BB99">
        <v>1980</v>
      </c>
      <c r="BC99">
        <v>1981</v>
      </c>
      <c r="BD99">
        <v>1982</v>
      </c>
      <c r="BE99">
        <v>1983</v>
      </c>
      <c r="BF99">
        <v>1984</v>
      </c>
      <c r="BG99">
        <v>1985</v>
      </c>
      <c r="BH99">
        <v>1986</v>
      </c>
      <c r="BI99">
        <v>1987</v>
      </c>
      <c r="BJ99">
        <v>1988</v>
      </c>
      <c r="BK99">
        <v>1989</v>
      </c>
      <c r="BL99">
        <v>1990</v>
      </c>
      <c r="BM99">
        <v>1991</v>
      </c>
      <c r="BN99">
        <v>1992</v>
      </c>
      <c r="BO99">
        <v>1993</v>
      </c>
      <c r="BP99">
        <v>1994</v>
      </c>
      <c r="BQ99">
        <v>1995</v>
      </c>
      <c r="BR99">
        <v>1996</v>
      </c>
      <c r="BS99">
        <v>1997</v>
      </c>
      <c r="BT99">
        <v>1998</v>
      </c>
      <c r="BU99">
        <v>1999</v>
      </c>
      <c r="BV99">
        <v>2000</v>
      </c>
      <c r="BW99">
        <v>2001</v>
      </c>
      <c r="BX99">
        <v>2002</v>
      </c>
      <c r="BY99">
        <v>2003</v>
      </c>
      <c r="BZ99">
        <v>2004</v>
      </c>
      <c r="CA99">
        <v>2005</v>
      </c>
      <c r="CB99">
        <v>2006</v>
      </c>
      <c r="CC99">
        <v>2007</v>
      </c>
      <c r="CD99">
        <v>2008</v>
      </c>
      <c r="CE99">
        <v>2009</v>
      </c>
      <c r="CF99">
        <v>2011</v>
      </c>
    </row>
    <row r="100" spans="1:445">
      <c r="A100" s="21"/>
      <c r="C100">
        <v>1</v>
      </c>
      <c r="D100">
        <v>2</v>
      </c>
      <c r="E100">
        <v>3</v>
      </c>
      <c r="F100">
        <v>4</v>
      </c>
      <c r="G100">
        <v>5</v>
      </c>
      <c r="H100">
        <v>6</v>
      </c>
      <c r="I100">
        <v>7</v>
      </c>
      <c r="J100">
        <v>8</v>
      </c>
      <c r="K100">
        <v>9</v>
      </c>
      <c r="L100">
        <v>10</v>
      </c>
      <c r="M100">
        <v>11</v>
      </c>
      <c r="N100">
        <v>12</v>
      </c>
      <c r="O100">
        <v>13</v>
      </c>
      <c r="P100">
        <v>14</v>
      </c>
      <c r="Q100">
        <v>15</v>
      </c>
      <c r="R100">
        <v>16</v>
      </c>
      <c r="S100">
        <v>17</v>
      </c>
      <c r="T100">
        <v>18</v>
      </c>
      <c r="U100">
        <v>19</v>
      </c>
      <c r="V100">
        <v>20</v>
      </c>
      <c r="W100">
        <v>21</v>
      </c>
      <c r="X100">
        <v>22</v>
      </c>
      <c r="Y100">
        <v>23</v>
      </c>
      <c r="Z100">
        <v>24</v>
      </c>
      <c r="AA100">
        <v>25</v>
      </c>
      <c r="AB100">
        <v>26</v>
      </c>
      <c r="AC100">
        <v>27</v>
      </c>
      <c r="AD100">
        <v>28</v>
      </c>
      <c r="AE100">
        <v>29</v>
      </c>
      <c r="AF100">
        <v>30</v>
      </c>
      <c r="AG100">
        <v>31</v>
      </c>
      <c r="AH100">
        <v>32</v>
      </c>
      <c r="AI100">
        <v>33</v>
      </c>
      <c r="AJ100">
        <v>34</v>
      </c>
      <c r="AK100">
        <v>35</v>
      </c>
      <c r="AL100">
        <v>36</v>
      </c>
      <c r="AM100">
        <v>37</v>
      </c>
      <c r="AN100">
        <v>38</v>
      </c>
      <c r="AO100">
        <v>39</v>
      </c>
      <c r="AP100">
        <v>40</v>
      </c>
      <c r="AQ100">
        <v>41</v>
      </c>
      <c r="AR100">
        <v>42</v>
      </c>
      <c r="AS100">
        <v>43</v>
      </c>
      <c r="AT100">
        <v>44</v>
      </c>
      <c r="AU100">
        <v>45</v>
      </c>
      <c r="AV100">
        <v>46</v>
      </c>
      <c r="AW100">
        <v>47</v>
      </c>
      <c r="AX100">
        <v>48</v>
      </c>
      <c r="AY100">
        <v>49</v>
      </c>
      <c r="AZ100">
        <v>50</v>
      </c>
      <c r="BA100">
        <v>51</v>
      </c>
      <c r="BB100">
        <v>52</v>
      </c>
      <c r="BC100">
        <v>53</v>
      </c>
      <c r="BD100">
        <v>54</v>
      </c>
      <c r="BE100">
        <v>55</v>
      </c>
      <c r="BF100">
        <v>56</v>
      </c>
      <c r="BG100">
        <v>57</v>
      </c>
      <c r="BH100">
        <v>58</v>
      </c>
      <c r="BI100">
        <v>59</v>
      </c>
      <c r="BJ100">
        <v>60</v>
      </c>
      <c r="BK100">
        <v>61</v>
      </c>
      <c r="BL100">
        <v>62</v>
      </c>
      <c r="BM100">
        <v>63</v>
      </c>
      <c r="BN100">
        <v>64</v>
      </c>
      <c r="BO100">
        <v>65</v>
      </c>
      <c r="BP100">
        <v>66</v>
      </c>
      <c r="BQ100">
        <v>67</v>
      </c>
      <c r="BR100">
        <v>68</v>
      </c>
      <c r="BS100">
        <v>69</v>
      </c>
      <c r="BT100">
        <v>70</v>
      </c>
      <c r="BU100">
        <v>71</v>
      </c>
      <c r="BV100">
        <v>72</v>
      </c>
      <c r="BW100">
        <v>73</v>
      </c>
      <c r="BX100">
        <v>74</v>
      </c>
      <c r="BY100">
        <v>75</v>
      </c>
      <c r="BZ100">
        <v>76</v>
      </c>
      <c r="CA100">
        <v>77</v>
      </c>
      <c r="CB100">
        <v>78</v>
      </c>
      <c r="CC100">
        <v>79</v>
      </c>
      <c r="CD100">
        <v>80</v>
      </c>
      <c r="CE100">
        <v>81</v>
      </c>
      <c r="CF100">
        <v>82</v>
      </c>
    </row>
    <row r="101" spans="1:445">
      <c r="A101" t="s">
        <v>6</v>
      </c>
      <c r="B101">
        <f>C93</f>
        <v>2785130.4123067558</v>
      </c>
      <c r="C101">
        <f ca="1">OFFSET($C93, 0, 4*C$100)</f>
        <v>-8151.7400671017076</v>
      </c>
      <c r="D101">
        <f ca="1">OFFSET($C93, 0, 4*D$100)</f>
        <v>1083065.3318298273</v>
      </c>
      <c r="E101">
        <f t="shared" ref="E101:X101" ca="1" si="415">OFFSET($C93, 0, 4*E$100)</f>
        <v>4155036.6310237432</v>
      </c>
      <c r="F101">
        <f t="shared" ca="1" si="415"/>
        <v>10301121.521601196</v>
      </c>
      <c r="G101">
        <f t="shared" ca="1" si="415"/>
        <v>11653166.977841808</v>
      </c>
      <c r="H101">
        <f t="shared" ca="1" si="415"/>
        <v>7343049.7975606015</v>
      </c>
      <c r="I101">
        <f t="shared" ca="1" si="415"/>
        <v>8578728.9198381118</v>
      </c>
      <c r="J101">
        <f t="shared" ca="1" si="415"/>
        <v>5205481.3227150813</v>
      </c>
      <c r="K101">
        <f t="shared" ca="1" si="415"/>
        <v>2939713.6729763085</v>
      </c>
      <c r="L101">
        <f t="shared" ca="1" si="415"/>
        <v>10920743.174769001</v>
      </c>
      <c r="M101">
        <f t="shared" ca="1" si="415"/>
        <v>7707078.3751813574</v>
      </c>
      <c r="N101">
        <f t="shared" ca="1" si="415"/>
        <v>10616153.789190434</v>
      </c>
      <c r="O101">
        <f t="shared" ca="1" si="415"/>
        <v>13194029.360764634</v>
      </c>
      <c r="P101">
        <f t="shared" ca="1" si="415"/>
        <v>24730370.470288027</v>
      </c>
      <c r="Q101">
        <f t="shared" ca="1" si="415"/>
        <v>23259984.387233373</v>
      </c>
      <c r="R101">
        <f t="shared" ca="1" si="415"/>
        <v>19481946.469531782</v>
      </c>
      <c r="S101">
        <f t="shared" ca="1" si="415"/>
        <v>16132100.299853673</v>
      </c>
      <c r="T101">
        <f t="shared" ca="1" si="415"/>
        <v>14373104.314731862</v>
      </c>
      <c r="U101">
        <f t="shared" ca="1" si="415"/>
        <v>26851453.224110812</v>
      </c>
      <c r="V101">
        <f t="shared" ca="1" si="415"/>
        <v>38410641.089070044</v>
      </c>
      <c r="W101">
        <f t="shared" ca="1" si="415"/>
        <v>47439489.940674156</v>
      </c>
      <c r="X101">
        <f t="shared" ca="1" si="415"/>
        <v>45368889.110729836</v>
      </c>
      <c r="Y101">
        <f ca="1">OFFSET($C93, 0, 4*Y$100+Y$98)</f>
        <v>31794171.322450321</v>
      </c>
      <c r="Z101">
        <f ca="1">OFFSET($C93, 0, 4*Z$100+Z$98)</f>
        <v>21779592.342674017</v>
      </c>
      <c r="AA101">
        <f t="shared" ref="AA101:CE101" ca="1" si="416">OFFSET($C93, 0, 4*AA$100+AA$98)</f>
        <v>13572089.076926744</v>
      </c>
      <c r="AB101">
        <f t="shared" ca="1" si="416"/>
        <v>18337956.918162569</v>
      </c>
      <c r="AC101">
        <f t="shared" ca="1" si="416"/>
        <v>10127938.420522815</v>
      </c>
      <c r="AD101">
        <f t="shared" ca="1" si="416"/>
        <v>5998525.5056598587</v>
      </c>
      <c r="AE101">
        <f t="shared" ca="1" si="416"/>
        <v>6474259.41300188</v>
      </c>
      <c r="AF101">
        <f t="shared" ca="1" si="416"/>
        <v>9740304.5857184306</v>
      </c>
      <c r="AG101">
        <f t="shared" ca="1" si="416"/>
        <v>2789769.7956650322</v>
      </c>
      <c r="AH101">
        <f t="shared" ca="1" si="416"/>
        <v>2783043.8208123203</v>
      </c>
      <c r="AI101">
        <f t="shared" ca="1" si="416"/>
        <v>3541148.7252550889</v>
      </c>
      <c r="AJ101">
        <f t="shared" ca="1" si="416"/>
        <v>1647419.9856302589</v>
      </c>
      <c r="AK101">
        <f t="shared" ca="1" si="416"/>
        <v>3212214.9762917464</v>
      </c>
      <c r="AL101">
        <f t="shared" ca="1" si="416"/>
        <v>2197447.1553848237</v>
      </c>
      <c r="AM101">
        <f t="shared" ca="1" si="416"/>
        <v>1132710.0067621097</v>
      </c>
      <c r="AN101">
        <f t="shared" ca="1" si="416"/>
        <v>483228.04130279407</v>
      </c>
      <c r="AO101">
        <f ca="1">OFFSET($C93, 0, 4*AO$100+AO$98)</f>
        <v>2650052.1038101334</v>
      </c>
      <c r="AP101" t="e">
        <f t="shared" ca="1" si="416"/>
        <v>#N/A</v>
      </c>
      <c r="AQ101" t="e">
        <f t="shared" ca="1" si="416"/>
        <v>#N/A</v>
      </c>
      <c r="AR101" t="e">
        <f t="shared" ca="1" si="416"/>
        <v>#N/A</v>
      </c>
      <c r="AS101" t="e">
        <f t="shared" ca="1" si="416"/>
        <v>#N/A</v>
      </c>
      <c r="AT101" t="e">
        <f t="shared" ca="1" si="416"/>
        <v>#N/A</v>
      </c>
      <c r="AU101" t="e">
        <f t="shared" ca="1" si="416"/>
        <v>#N/A</v>
      </c>
      <c r="AV101" t="e">
        <f t="shared" ca="1" si="416"/>
        <v>#N/A</v>
      </c>
      <c r="AW101" t="e">
        <f t="shared" ca="1" si="416"/>
        <v>#N/A</v>
      </c>
      <c r="AX101" t="e">
        <f t="shared" ca="1" si="416"/>
        <v>#N/A</v>
      </c>
      <c r="AY101" t="e">
        <f t="shared" ca="1" si="416"/>
        <v>#N/A</v>
      </c>
      <c r="AZ101" t="e">
        <f t="shared" ca="1" si="416"/>
        <v>#N/A</v>
      </c>
      <c r="BA101" t="e">
        <f t="shared" ca="1" si="416"/>
        <v>#N/A</v>
      </c>
      <c r="BB101" t="e">
        <f t="shared" ca="1" si="416"/>
        <v>#N/A</v>
      </c>
      <c r="BC101" t="e">
        <f t="shared" ca="1" si="416"/>
        <v>#N/A</v>
      </c>
      <c r="BD101" t="e">
        <f t="shared" ca="1" si="416"/>
        <v>#N/A</v>
      </c>
      <c r="BE101" t="e">
        <f t="shared" ca="1" si="416"/>
        <v>#N/A</v>
      </c>
      <c r="BF101" t="e">
        <f t="shared" ca="1" si="416"/>
        <v>#N/A</v>
      </c>
      <c r="BG101" t="e">
        <f t="shared" ca="1" si="416"/>
        <v>#N/A</v>
      </c>
      <c r="BH101" t="e">
        <f t="shared" ca="1" si="416"/>
        <v>#N/A</v>
      </c>
      <c r="BI101" t="e">
        <f t="shared" ca="1" si="416"/>
        <v>#N/A</v>
      </c>
      <c r="BJ101" t="e">
        <f t="shared" ca="1" si="416"/>
        <v>#N/A</v>
      </c>
      <c r="BK101" t="e">
        <f t="shared" ca="1" si="416"/>
        <v>#N/A</v>
      </c>
      <c r="BL101" t="e">
        <f t="shared" ca="1" si="416"/>
        <v>#N/A</v>
      </c>
      <c r="BM101" t="e">
        <f t="shared" ca="1" si="416"/>
        <v>#N/A</v>
      </c>
      <c r="BN101" t="e">
        <f t="shared" ca="1" si="416"/>
        <v>#N/A</v>
      </c>
      <c r="BO101" t="e">
        <f t="shared" ca="1" si="416"/>
        <v>#N/A</v>
      </c>
      <c r="BP101" t="e">
        <f t="shared" ca="1" si="416"/>
        <v>#N/A</v>
      </c>
      <c r="BQ101" t="e">
        <f t="shared" ca="1" si="416"/>
        <v>#N/A</v>
      </c>
      <c r="BR101" t="e">
        <f t="shared" ca="1" si="416"/>
        <v>#N/A</v>
      </c>
      <c r="BS101" t="e">
        <f t="shared" ca="1" si="416"/>
        <v>#N/A</v>
      </c>
      <c r="BT101" t="e">
        <f t="shared" ca="1" si="416"/>
        <v>#N/A</v>
      </c>
      <c r="BU101" t="e">
        <f t="shared" ca="1" si="416"/>
        <v>#N/A</v>
      </c>
      <c r="BV101" t="e">
        <f t="shared" ca="1" si="416"/>
        <v>#N/A</v>
      </c>
      <c r="BW101" t="e">
        <f t="shared" ca="1" si="416"/>
        <v>#N/A</v>
      </c>
      <c r="BX101" t="e">
        <f t="shared" ca="1" si="416"/>
        <v>#N/A</v>
      </c>
      <c r="BY101" t="e">
        <f t="shared" ca="1" si="416"/>
        <v>#N/A</v>
      </c>
      <c r="BZ101" t="e">
        <f t="shared" ca="1" si="416"/>
        <v>#N/A</v>
      </c>
      <c r="CA101" t="e">
        <f t="shared" ca="1" si="416"/>
        <v>#N/A</v>
      </c>
      <c r="CB101" t="e">
        <f t="shared" ca="1" si="416"/>
        <v>#N/A</v>
      </c>
      <c r="CC101" t="e">
        <f t="shared" ca="1" si="416"/>
        <v>#N/A</v>
      </c>
      <c r="CD101" t="e">
        <f t="shared" ca="1" si="416"/>
        <v>#N/A</v>
      </c>
      <c r="CE101" t="e">
        <f t="shared" ca="1" si="416"/>
        <v>#N/A</v>
      </c>
    </row>
    <row r="102" spans="1:445">
      <c r="A102" t="s">
        <v>7</v>
      </c>
      <c r="B102">
        <f t="shared" ref="B102:B105" si="417">C94</f>
        <v>3796350.2431107131</v>
      </c>
      <c r="C102">
        <f t="shared" ref="C102:X102" ca="1" si="418">OFFSET($C94, 0, 4*C$100)</f>
        <v>358519.13739845471</v>
      </c>
      <c r="D102">
        <f t="shared" ca="1" si="418"/>
        <v>1496466.0985871172</v>
      </c>
      <c r="E102">
        <f t="shared" ca="1" si="418"/>
        <v>4099676.4515465423</v>
      </c>
      <c r="F102">
        <f t="shared" ca="1" si="418"/>
        <v>12287413.108599519</v>
      </c>
      <c r="G102">
        <f t="shared" ca="1" si="418"/>
        <v>14387513.125711309</v>
      </c>
      <c r="H102">
        <f t="shared" ca="1" si="418"/>
        <v>6505494.9273231104</v>
      </c>
      <c r="I102">
        <f t="shared" ca="1" si="418"/>
        <v>5007282.3180206595</v>
      </c>
      <c r="J102">
        <f t="shared" ca="1" si="418"/>
        <v>3058087.8635510821</v>
      </c>
      <c r="K102">
        <f t="shared" ca="1" si="418"/>
        <v>1886803.674497844</v>
      </c>
      <c r="L102">
        <f t="shared" ca="1" si="418"/>
        <v>5313423.4993831413</v>
      </c>
      <c r="M102">
        <f t="shared" ca="1" si="418"/>
        <v>3402298.5506027509</v>
      </c>
      <c r="N102">
        <f t="shared" ca="1" si="418"/>
        <v>4005537.9567442816</v>
      </c>
      <c r="O102">
        <f t="shared" ca="1" si="418"/>
        <v>6149803.4460404962</v>
      </c>
      <c r="P102">
        <f t="shared" ca="1" si="418"/>
        <v>7852053.2767988481</v>
      </c>
      <c r="Q102">
        <f t="shared" ca="1" si="418"/>
        <v>7830227.4249920808</v>
      </c>
      <c r="R102">
        <f t="shared" ca="1" si="418"/>
        <v>7286372.7293070806</v>
      </c>
      <c r="S102">
        <f t="shared" ca="1" si="418"/>
        <v>6229347.3838908914</v>
      </c>
      <c r="T102">
        <f t="shared" ca="1" si="418"/>
        <v>5319106.2192366337</v>
      </c>
      <c r="U102">
        <f t="shared" ca="1" si="418"/>
        <v>9354058.3403504863</v>
      </c>
      <c r="V102">
        <f t="shared" ca="1" si="418"/>
        <v>10760707.579769757</v>
      </c>
      <c r="W102">
        <f t="shared" ca="1" si="418"/>
        <v>11762784.211402545</v>
      </c>
      <c r="X102">
        <f t="shared" ca="1" si="418"/>
        <v>11904495.820763053</v>
      </c>
      <c r="Y102">
        <f t="shared" ref="Y102:CE102" ca="1" si="419">OFFSET($C94, 0, 4*Y$100+Y$98)</f>
        <v>8697117.3698165528</v>
      </c>
      <c r="Z102">
        <f t="shared" ca="1" si="419"/>
        <v>8660833.1312185675</v>
      </c>
      <c r="AA102">
        <f t="shared" ca="1" si="419"/>
        <v>7350014.6761669563</v>
      </c>
      <c r="AB102">
        <f t="shared" ca="1" si="419"/>
        <v>8422879.2028716113</v>
      </c>
      <c r="AC102">
        <f t="shared" ca="1" si="419"/>
        <v>4293232.2530316338</v>
      </c>
      <c r="AD102">
        <f t="shared" ca="1" si="419"/>
        <v>3399405.2743798043</v>
      </c>
      <c r="AE102">
        <f t="shared" ca="1" si="419"/>
        <v>3934535.4644180178</v>
      </c>
      <c r="AF102">
        <f t="shared" ca="1" si="419"/>
        <v>7273541.4194869529</v>
      </c>
      <c r="AG102">
        <f t="shared" ca="1" si="419"/>
        <v>4509518.3709215699</v>
      </c>
      <c r="AH102">
        <f t="shared" ca="1" si="419"/>
        <v>4340454.3869940471</v>
      </c>
      <c r="AI102">
        <f t="shared" ca="1" si="419"/>
        <v>4325271.4213319449</v>
      </c>
      <c r="AJ102">
        <f t="shared" ca="1" si="419"/>
        <v>1865390.4048697168</v>
      </c>
      <c r="AK102">
        <f t="shared" ca="1" si="419"/>
        <v>2309163.4026091755</v>
      </c>
      <c r="AL102">
        <f t="shared" ca="1" si="419"/>
        <v>1641642.3579206038</v>
      </c>
      <c r="AM102">
        <f t="shared" ca="1" si="419"/>
        <v>969155.30285959702</v>
      </c>
      <c r="AN102">
        <f t="shared" ca="1" si="419"/>
        <v>569466.89871358802</v>
      </c>
      <c r="AO102">
        <f t="shared" ca="1" si="419"/>
        <v>1901227.4614671222</v>
      </c>
      <c r="AP102">
        <f t="shared" ca="1" si="419"/>
        <v>883219.48959229281</v>
      </c>
      <c r="AQ102">
        <f t="shared" ca="1" si="419"/>
        <v>411683.02027753822</v>
      </c>
      <c r="AR102">
        <f t="shared" ca="1" si="419"/>
        <v>1466129.6029476481</v>
      </c>
      <c r="AS102">
        <f t="shared" ca="1" si="419"/>
        <v>2026099.5741127506</v>
      </c>
      <c r="AT102">
        <f t="shared" ca="1" si="419"/>
        <v>1651254.5245057594</v>
      </c>
      <c r="AU102">
        <f t="shared" ca="1" si="419"/>
        <v>1251279.5888444914</v>
      </c>
      <c r="AV102">
        <f t="shared" ca="1" si="419"/>
        <v>4043641.5608259845</v>
      </c>
      <c r="AW102">
        <f t="shared" ca="1" si="419"/>
        <v>10395662.672931461</v>
      </c>
      <c r="AX102">
        <f t="shared" ca="1" si="419"/>
        <v>7368065.4298603823</v>
      </c>
      <c r="AY102">
        <f t="shared" ca="1" si="419"/>
        <v>6496115.7080302518</v>
      </c>
      <c r="AZ102" t="e">
        <f t="shared" ca="1" si="419"/>
        <v>#N/A</v>
      </c>
      <c r="BA102" t="e">
        <f t="shared" ca="1" si="419"/>
        <v>#N/A</v>
      </c>
      <c r="BB102" t="e">
        <f t="shared" ca="1" si="419"/>
        <v>#N/A</v>
      </c>
      <c r="BC102" t="e">
        <f t="shared" ca="1" si="419"/>
        <v>#N/A</v>
      </c>
      <c r="BD102" t="e">
        <f t="shared" ca="1" si="419"/>
        <v>#N/A</v>
      </c>
      <c r="BE102" t="e">
        <f t="shared" ca="1" si="419"/>
        <v>#N/A</v>
      </c>
      <c r="BF102" t="e">
        <f t="shared" ca="1" si="419"/>
        <v>#N/A</v>
      </c>
      <c r="BG102" t="e">
        <f t="shared" ca="1" si="419"/>
        <v>#N/A</v>
      </c>
      <c r="BH102" t="e">
        <f t="shared" ca="1" si="419"/>
        <v>#N/A</v>
      </c>
      <c r="BI102" t="e">
        <f t="shared" ca="1" si="419"/>
        <v>#N/A</v>
      </c>
      <c r="BJ102" t="e">
        <f t="shared" ca="1" si="419"/>
        <v>#N/A</v>
      </c>
      <c r="BK102" t="e">
        <f t="shared" ca="1" si="419"/>
        <v>#N/A</v>
      </c>
      <c r="BL102" t="e">
        <f t="shared" ca="1" si="419"/>
        <v>#N/A</v>
      </c>
      <c r="BM102" t="e">
        <f t="shared" ca="1" si="419"/>
        <v>#N/A</v>
      </c>
      <c r="BN102" t="e">
        <f t="shared" ca="1" si="419"/>
        <v>#N/A</v>
      </c>
      <c r="BO102" t="e">
        <f t="shared" ca="1" si="419"/>
        <v>#N/A</v>
      </c>
      <c r="BP102" t="e">
        <f t="shared" ca="1" si="419"/>
        <v>#N/A</v>
      </c>
      <c r="BQ102" t="e">
        <f t="shared" ca="1" si="419"/>
        <v>#N/A</v>
      </c>
      <c r="BR102" t="e">
        <f t="shared" ca="1" si="419"/>
        <v>#N/A</v>
      </c>
      <c r="BS102" t="e">
        <f t="shared" ca="1" si="419"/>
        <v>#N/A</v>
      </c>
      <c r="BT102" t="e">
        <f t="shared" ca="1" si="419"/>
        <v>#N/A</v>
      </c>
      <c r="BU102" t="e">
        <f t="shared" ca="1" si="419"/>
        <v>#N/A</v>
      </c>
      <c r="BV102" t="e">
        <f t="shared" ca="1" si="419"/>
        <v>#N/A</v>
      </c>
      <c r="BW102" t="e">
        <f t="shared" ca="1" si="419"/>
        <v>#N/A</v>
      </c>
      <c r="BX102" t="e">
        <f t="shared" ca="1" si="419"/>
        <v>#N/A</v>
      </c>
      <c r="BY102" t="e">
        <f t="shared" ca="1" si="419"/>
        <v>#N/A</v>
      </c>
      <c r="BZ102" t="e">
        <f t="shared" ca="1" si="419"/>
        <v>#N/A</v>
      </c>
      <c r="CA102" t="e">
        <f t="shared" ca="1" si="419"/>
        <v>#N/A</v>
      </c>
      <c r="CB102" t="e">
        <f t="shared" ca="1" si="419"/>
        <v>#N/A</v>
      </c>
      <c r="CC102" t="e">
        <f t="shared" ca="1" si="419"/>
        <v>#N/A</v>
      </c>
      <c r="CD102" t="e">
        <f t="shared" ca="1" si="419"/>
        <v>#N/A</v>
      </c>
      <c r="CE102" t="e">
        <f t="shared" ca="1" si="419"/>
        <v>#N/A</v>
      </c>
    </row>
    <row r="103" spans="1:445">
      <c r="A103" t="s">
        <v>8</v>
      </c>
      <c r="B103">
        <f>C95</f>
        <v>1512142.7291175791</v>
      </c>
      <c r="C103">
        <f t="shared" ref="C103:X103" ca="1" si="420">OFFSET($C95, 0, 4*C$100)</f>
        <v>366570.00712122914</v>
      </c>
      <c r="D103">
        <f t="shared" ca="1" si="420"/>
        <v>1080892.683958394</v>
      </c>
      <c r="E103">
        <f t="shared" ca="1" si="420"/>
        <v>2627578.3079189565</v>
      </c>
      <c r="F103">
        <f t="shared" ca="1" si="420"/>
        <v>8600983.7324293163</v>
      </c>
      <c r="G103">
        <f t="shared" ca="1" si="420"/>
        <v>7914640.3180014603</v>
      </c>
      <c r="H103">
        <f t="shared" ca="1" si="420"/>
        <v>5339617.0188478231</v>
      </c>
      <c r="I103">
        <f t="shared" ca="1" si="420"/>
        <v>6922645.6760742879</v>
      </c>
      <c r="J103">
        <f t="shared" ca="1" si="420"/>
        <v>4001359.0019658771</v>
      </c>
      <c r="K103">
        <f t="shared" ca="1" si="420"/>
        <v>2006764.1260165283</v>
      </c>
      <c r="L103">
        <f t="shared" ca="1" si="420"/>
        <v>6937433.9709732719</v>
      </c>
      <c r="M103">
        <f t="shared" ca="1" si="420"/>
        <v>4902307.1348282248</v>
      </c>
      <c r="N103">
        <f t="shared" ca="1" si="420"/>
        <v>4651932.9150753031</v>
      </c>
      <c r="O103">
        <f t="shared" ca="1" si="420"/>
        <v>5916014.8923697965</v>
      </c>
      <c r="P103">
        <f t="shared" ca="1" si="420"/>
        <v>9448819.8599846996</v>
      </c>
      <c r="Q103">
        <f t="shared" ca="1" si="420"/>
        <v>9800764.2220216729</v>
      </c>
      <c r="R103">
        <f t="shared" ca="1" si="420"/>
        <v>6457836.9108008919</v>
      </c>
      <c r="S103">
        <f t="shared" ca="1" si="420"/>
        <v>3693754.2465486396</v>
      </c>
      <c r="T103">
        <f t="shared" ca="1" si="420"/>
        <v>3119498.0084999306</v>
      </c>
      <c r="U103">
        <f t="shared" ca="1" si="420"/>
        <v>5413630.325611297</v>
      </c>
      <c r="V103">
        <f t="shared" ca="1" si="420"/>
        <v>5238828.2466555554</v>
      </c>
      <c r="W103">
        <f t="shared" ca="1" si="420"/>
        <v>5084898.3775394298</v>
      </c>
      <c r="X103">
        <f t="shared" ca="1" si="420"/>
        <v>4467012.3560066679</v>
      </c>
      <c r="Y103">
        <f t="shared" ref="Y103:CE103" ca="1" si="421">OFFSET($C95, 0, 4*Y$100+Y$98)</f>
        <v>4128126.024758481</v>
      </c>
      <c r="Z103">
        <f t="shared" ca="1" si="421"/>
        <v>2857246.6166416504</v>
      </c>
      <c r="AA103">
        <f t="shared" ca="1" si="421"/>
        <v>2586122.1630006004</v>
      </c>
      <c r="AB103">
        <f t="shared" ca="1" si="421"/>
        <v>3248863.9167662766</v>
      </c>
      <c r="AC103">
        <f t="shared" ca="1" si="421"/>
        <v>1774019.8435312724</v>
      </c>
      <c r="AD103">
        <f t="shared" ca="1" si="421"/>
        <v>1396561.1225564897</v>
      </c>
      <c r="AE103">
        <f t="shared" ca="1" si="421"/>
        <v>1530411.1188997799</v>
      </c>
      <c r="AF103">
        <f t="shared" ca="1" si="421"/>
        <v>2178312.173275908</v>
      </c>
      <c r="AG103">
        <f t="shared" ca="1" si="421"/>
        <v>1273483.2298836049</v>
      </c>
      <c r="AH103">
        <f t="shared" ca="1" si="421"/>
        <v>1313772.1783477636</v>
      </c>
      <c r="AI103">
        <f t="shared" ca="1" si="421"/>
        <v>1318136.7707072119</v>
      </c>
      <c r="AJ103">
        <f t="shared" ca="1" si="421"/>
        <v>901135.39863481559</v>
      </c>
      <c r="AK103">
        <f t="shared" ca="1" si="421"/>
        <v>1390328.819162691</v>
      </c>
      <c r="AL103">
        <f t="shared" ca="1" si="421"/>
        <v>902360.35452810745</v>
      </c>
      <c r="AM103">
        <f t="shared" ca="1" si="421"/>
        <v>540421.26004584157</v>
      </c>
      <c r="AN103">
        <f t="shared" ca="1" si="421"/>
        <v>483253.82355373609</v>
      </c>
      <c r="AO103">
        <f t="shared" ca="1" si="421"/>
        <v>1296067.3318483187</v>
      </c>
      <c r="AP103">
        <f t="shared" ca="1" si="421"/>
        <v>885825.26521221944</v>
      </c>
      <c r="AQ103">
        <f t="shared" ca="1" si="421"/>
        <v>946240.6790897001</v>
      </c>
      <c r="AR103">
        <f t="shared" ca="1" si="421"/>
        <v>2477793.3008803148</v>
      </c>
      <c r="AS103">
        <f t="shared" ca="1" si="421"/>
        <v>2629352.7569153169</v>
      </c>
      <c r="AT103">
        <f t="shared" ca="1" si="421"/>
        <v>1869021.2199529633</v>
      </c>
      <c r="AU103">
        <f t="shared" ca="1" si="421"/>
        <v>1036951.9851906899</v>
      </c>
      <c r="AV103">
        <f t="shared" ca="1" si="421"/>
        <v>2793692.459158747</v>
      </c>
      <c r="AW103">
        <f t="shared" ca="1" si="421"/>
        <v>6588597.0092670778</v>
      </c>
      <c r="AX103">
        <f t="shared" ca="1" si="421"/>
        <v>4760033.9381609894</v>
      </c>
      <c r="AY103">
        <f t="shared" ca="1" si="421"/>
        <v>4233366.3853482185</v>
      </c>
      <c r="AZ103">
        <f t="shared" ca="1" si="421"/>
        <v>5774133.5089308536</v>
      </c>
      <c r="BA103">
        <f t="shared" ca="1" si="421"/>
        <v>3796177.3460243009</v>
      </c>
      <c r="BB103">
        <f t="shared" ca="1" si="421"/>
        <v>4683907.4054826824</v>
      </c>
      <c r="BC103">
        <f t="shared" ca="1" si="421"/>
        <v>4310494.6449236358</v>
      </c>
      <c r="BD103">
        <f t="shared" ca="1" si="421"/>
        <v>5350290.2840040941</v>
      </c>
      <c r="BE103">
        <f t="shared" ca="1" si="421"/>
        <v>5080622.4503940018</v>
      </c>
      <c r="BF103">
        <f t="shared" ca="1" si="421"/>
        <v>5479991.4617653815</v>
      </c>
      <c r="BG103">
        <f t="shared" ca="1" si="421"/>
        <v>6122215.4290904626</v>
      </c>
      <c r="BH103">
        <f t="shared" ca="1" si="421"/>
        <v>4618034.2601983408</v>
      </c>
      <c r="BI103">
        <f t="shared" ca="1" si="421"/>
        <v>4264081.730120983</v>
      </c>
      <c r="BJ103" t="e">
        <f t="shared" ca="1" si="421"/>
        <v>#N/A</v>
      </c>
      <c r="BK103" t="e">
        <f t="shared" ca="1" si="421"/>
        <v>#N/A</v>
      </c>
      <c r="BL103" t="e">
        <f t="shared" ca="1" si="421"/>
        <v>#N/A</v>
      </c>
      <c r="BM103" t="e">
        <f t="shared" ca="1" si="421"/>
        <v>#N/A</v>
      </c>
      <c r="BN103" t="e">
        <f t="shared" ca="1" si="421"/>
        <v>#N/A</v>
      </c>
      <c r="BO103" t="e">
        <f t="shared" ca="1" si="421"/>
        <v>#N/A</v>
      </c>
      <c r="BP103" t="e">
        <f t="shared" ca="1" si="421"/>
        <v>#N/A</v>
      </c>
      <c r="BQ103" t="e">
        <f t="shared" ca="1" si="421"/>
        <v>#N/A</v>
      </c>
      <c r="BR103" t="e">
        <f t="shared" ca="1" si="421"/>
        <v>#N/A</v>
      </c>
      <c r="BS103" t="e">
        <f t="shared" ca="1" si="421"/>
        <v>#N/A</v>
      </c>
      <c r="BT103" t="e">
        <f t="shared" ca="1" si="421"/>
        <v>#N/A</v>
      </c>
      <c r="BU103" t="e">
        <f t="shared" ca="1" si="421"/>
        <v>#N/A</v>
      </c>
      <c r="BV103" t="e">
        <f t="shared" ca="1" si="421"/>
        <v>#N/A</v>
      </c>
      <c r="BW103" t="e">
        <f t="shared" ca="1" si="421"/>
        <v>#N/A</v>
      </c>
      <c r="BX103" t="e">
        <f t="shared" ca="1" si="421"/>
        <v>#N/A</v>
      </c>
      <c r="BY103" t="e">
        <f t="shared" ca="1" si="421"/>
        <v>#N/A</v>
      </c>
      <c r="BZ103" t="e">
        <f t="shared" ca="1" si="421"/>
        <v>#N/A</v>
      </c>
      <c r="CA103" t="e">
        <f t="shared" ca="1" si="421"/>
        <v>#N/A</v>
      </c>
      <c r="CB103" t="e">
        <f t="shared" ca="1" si="421"/>
        <v>#N/A</v>
      </c>
      <c r="CC103" t="e">
        <f t="shared" ca="1" si="421"/>
        <v>#N/A</v>
      </c>
      <c r="CD103" t="e">
        <f t="shared" ca="1" si="421"/>
        <v>#N/A</v>
      </c>
      <c r="CE103" t="e">
        <f t="shared" ca="1" si="421"/>
        <v>#N/A</v>
      </c>
    </row>
    <row r="104" spans="1:445">
      <c r="A104" t="s">
        <v>9</v>
      </c>
      <c r="B104">
        <f t="shared" si="417"/>
        <v>583133.87819425017</v>
      </c>
      <c r="C104">
        <f t="shared" ref="C104:X104" ca="1" si="422">OFFSET($C96, 0, 4*C$100)</f>
        <v>200692.7725780638</v>
      </c>
      <c r="D104">
        <f t="shared" ca="1" si="422"/>
        <v>348541.85773658275</v>
      </c>
      <c r="E104">
        <f t="shared" ca="1" si="422"/>
        <v>870670.16740560834</v>
      </c>
      <c r="F104">
        <f t="shared" ca="1" si="422"/>
        <v>2318863.4719195715</v>
      </c>
      <c r="G104">
        <f t="shared" ca="1" si="422"/>
        <v>2644505.9059126209</v>
      </c>
      <c r="H104">
        <f t="shared" ca="1" si="422"/>
        <v>1493007.4417484791</v>
      </c>
      <c r="I104">
        <f t="shared" ca="1" si="422"/>
        <v>2505218.1445356607</v>
      </c>
      <c r="J104">
        <f t="shared" ca="1" si="422"/>
        <v>1825989.4483051996</v>
      </c>
      <c r="K104">
        <f t="shared" ca="1" si="422"/>
        <v>1188265.0977833052</v>
      </c>
      <c r="L104">
        <f t="shared" ca="1" si="422"/>
        <v>2634105.8827822325</v>
      </c>
      <c r="M104">
        <f t="shared" ca="1" si="422"/>
        <v>2472078.1490671607</v>
      </c>
      <c r="N104">
        <f t="shared" ca="1" si="422"/>
        <v>2919391.4809017107</v>
      </c>
      <c r="O104">
        <f t="shared" ca="1" si="422"/>
        <v>3705161.3328216318</v>
      </c>
      <c r="P104">
        <f t="shared" ca="1" si="422"/>
        <v>6667998.6297325846</v>
      </c>
      <c r="Q104">
        <f t="shared" ca="1" si="422"/>
        <v>5454493.1186779579</v>
      </c>
      <c r="R104">
        <f t="shared" ca="1" si="422"/>
        <v>5302205.6767098466</v>
      </c>
      <c r="S104">
        <f t="shared" ca="1" si="422"/>
        <v>5179203.7218074724</v>
      </c>
      <c r="T104">
        <f t="shared" ca="1" si="422"/>
        <v>4075406.381295999</v>
      </c>
      <c r="U104">
        <f t="shared" ca="1" si="422"/>
        <v>5244039.2026738683</v>
      </c>
      <c r="V104">
        <f t="shared" ca="1" si="422"/>
        <v>6844758.8235719977</v>
      </c>
      <c r="W104">
        <f t="shared" ca="1" si="422"/>
        <v>7144057.1228072718</v>
      </c>
      <c r="X104">
        <f t="shared" ca="1" si="422"/>
        <v>5150198.3705383465</v>
      </c>
      <c r="Y104">
        <f t="shared" ref="Y104:CE104" ca="1" si="423">OFFSET($C96, 0, 4*Y$100+Y$98)</f>
        <v>4075172.9515597317</v>
      </c>
      <c r="Z104">
        <f t="shared" ca="1" si="423"/>
        <v>3659587.7739662854</v>
      </c>
      <c r="AA104">
        <f t="shared" ca="1" si="423"/>
        <v>3508905.8944835435</v>
      </c>
      <c r="AB104">
        <f t="shared" ca="1" si="423"/>
        <v>3062819.0027473932</v>
      </c>
      <c r="AC104">
        <f t="shared" ca="1" si="423"/>
        <v>1202801.7544472334</v>
      </c>
      <c r="AD104">
        <f t="shared" ca="1" si="423"/>
        <v>999504.32463475061</v>
      </c>
      <c r="AE104">
        <f t="shared" ca="1" si="423"/>
        <v>1111920.8041587183</v>
      </c>
      <c r="AF104">
        <f t="shared" ca="1" si="423"/>
        <v>1238430.9952907525</v>
      </c>
      <c r="AG104">
        <f t="shared" ca="1" si="423"/>
        <v>733178.42325525999</v>
      </c>
      <c r="AH104">
        <f t="shared" ca="1" si="423"/>
        <v>673495.0206514094</v>
      </c>
      <c r="AI104">
        <f t="shared" ca="1" si="423"/>
        <v>810756.57227064623</v>
      </c>
      <c r="AJ104">
        <f t="shared" ca="1" si="423"/>
        <v>445342.08586936747</v>
      </c>
      <c r="AK104">
        <f t="shared" ca="1" si="423"/>
        <v>621742.56139811443</v>
      </c>
      <c r="AL104">
        <f t="shared" ca="1" si="423"/>
        <v>503229.00986910058</v>
      </c>
      <c r="AM104">
        <f t="shared" ca="1" si="423"/>
        <v>361722.47652901377</v>
      </c>
      <c r="AN104">
        <f t="shared" ca="1" si="423"/>
        <v>354183.74984448054</v>
      </c>
      <c r="AO104">
        <f t="shared" ca="1" si="423"/>
        <v>629659.80099908286</v>
      </c>
      <c r="AP104">
        <f t="shared" ca="1" si="423"/>
        <v>417650.2502905791</v>
      </c>
      <c r="AQ104">
        <f t="shared" ca="1" si="423"/>
        <v>402849.24566054047</v>
      </c>
      <c r="AR104">
        <f t="shared" ca="1" si="423"/>
        <v>832961.03029050608</v>
      </c>
      <c r="AS104">
        <f t="shared" ca="1" si="423"/>
        <v>862561.5213362599</v>
      </c>
      <c r="AT104">
        <f t="shared" ca="1" si="423"/>
        <v>902550.16924208822</v>
      </c>
      <c r="AU104">
        <f t="shared" ca="1" si="423"/>
        <v>717148.45637318911</v>
      </c>
      <c r="AV104">
        <f t="shared" ca="1" si="423"/>
        <v>1421278.1354154325</v>
      </c>
      <c r="AW104">
        <f t="shared" ca="1" si="423"/>
        <v>2842987.2602798808</v>
      </c>
      <c r="AX104">
        <f t="shared" ca="1" si="423"/>
        <v>2734164.8997821263</v>
      </c>
      <c r="AY104">
        <f t="shared" ca="1" si="423"/>
        <v>2641624.1301822034</v>
      </c>
      <c r="AZ104">
        <f t="shared" ca="1" si="423"/>
        <v>4413144.936574758</v>
      </c>
      <c r="BA104">
        <f t="shared" ca="1" si="423"/>
        <v>6017499.3286399907</v>
      </c>
      <c r="BB104">
        <f t="shared" ca="1" si="423"/>
        <v>7029061.2690104051</v>
      </c>
      <c r="BC104">
        <f t="shared" ca="1" si="423"/>
        <v>5186463.3526794473</v>
      </c>
      <c r="BD104">
        <f t="shared" ca="1" si="423"/>
        <v>5371532.2819380704</v>
      </c>
      <c r="BE104">
        <f t="shared" ca="1" si="423"/>
        <v>3521344.7606279682</v>
      </c>
      <c r="BF104">
        <f t="shared" ca="1" si="423"/>
        <v>3689994.0858529396</v>
      </c>
      <c r="BG104">
        <f t="shared" ca="1" si="423"/>
        <v>3996077.2655487689</v>
      </c>
      <c r="BH104">
        <f t="shared" ca="1" si="423"/>
        <v>3086183.2243893584</v>
      </c>
      <c r="BI104">
        <f t="shared" ca="1" si="423"/>
        <v>2879927.1667155125</v>
      </c>
      <c r="BJ104">
        <f t="shared" ca="1" si="423"/>
        <v>2994595.2822668436</v>
      </c>
      <c r="BK104">
        <f t="shared" ca="1" si="423"/>
        <v>1612758.9680956032</v>
      </c>
      <c r="BL104">
        <f t="shared" ca="1" si="423"/>
        <v>1532858.2811330534</v>
      </c>
      <c r="BM104">
        <f t="shared" ca="1" si="423"/>
        <v>1985343.0279172191</v>
      </c>
      <c r="BN104">
        <f t="shared" ca="1" si="423"/>
        <v>1467645.0291948414</v>
      </c>
      <c r="BO104">
        <f t="shared" ca="1" si="423"/>
        <v>1595102.1511258376</v>
      </c>
      <c r="BP104">
        <f t="shared" ca="1" si="423"/>
        <v>1918525.6336645801</v>
      </c>
      <c r="BQ104">
        <f t="shared" ca="1" si="423"/>
        <v>2232177.2484072815</v>
      </c>
      <c r="BR104">
        <f t="shared" ca="1" si="423"/>
        <v>1502930.59722783</v>
      </c>
      <c r="BS104">
        <f t="shared" ca="1" si="423"/>
        <v>1289371.8891837259</v>
      </c>
      <c r="BT104" t="e">
        <f t="shared" ca="1" si="423"/>
        <v>#N/A</v>
      </c>
      <c r="BU104" t="e">
        <f t="shared" ca="1" si="423"/>
        <v>#N/A</v>
      </c>
      <c r="BV104" t="e">
        <f t="shared" ca="1" si="423"/>
        <v>#N/A</v>
      </c>
      <c r="BW104" t="e">
        <f t="shared" ca="1" si="423"/>
        <v>#N/A</v>
      </c>
      <c r="BX104" t="e">
        <f t="shared" ca="1" si="423"/>
        <v>#N/A</v>
      </c>
      <c r="BY104" t="e">
        <f t="shared" ca="1" si="423"/>
        <v>#N/A</v>
      </c>
      <c r="BZ104" t="e">
        <f t="shared" ca="1" si="423"/>
        <v>#N/A</v>
      </c>
      <c r="CA104" t="e">
        <f t="shared" ca="1" si="423"/>
        <v>#N/A</v>
      </c>
      <c r="CB104" t="e">
        <f t="shared" ca="1" si="423"/>
        <v>#N/A</v>
      </c>
      <c r="CC104" t="e">
        <f t="shared" ca="1" si="423"/>
        <v>#N/A</v>
      </c>
      <c r="CD104" t="e">
        <f t="shared" ca="1" si="423"/>
        <v>#N/A</v>
      </c>
      <c r="CE104" t="e">
        <f t="shared" ca="1" si="423"/>
        <v>#N/A</v>
      </c>
    </row>
    <row r="105" spans="1:445">
      <c r="A105" t="s">
        <v>10</v>
      </c>
      <c r="B105">
        <f t="shared" si="417"/>
        <v>613669.26690835401</v>
      </c>
      <c r="C105">
        <f t="shared" ref="C105:X105" ca="1" si="424">OFFSET($C97, 0, 4*C$100)</f>
        <v>467804.40521604544</v>
      </c>
      <c r="D105">
        <f t="shared" ca="1" si="424"/>
        <v>548492.39516074618</v>
      </c>
      <c r="E105">
        <f t="shared" ca="1" si="424"/>
        <v>685590.46636339929</v>
      </c>
      <c r="F105">
        <f t="shared" ca="1" si="424"/>
        <v>1078476.897231163</v>
      </c>
      <c r="G105">
        <f t="shared" ca="1" si="424"/>
        <v>1141825.8582772324</v>
      </c>
      <c r="H105">
        <f t="shared" ca="1" si="424"/>
        <v>834454.73378376535</v>
      </c>
      <c r="I105">
        <f t="shared" ca="1" si="424"/>
        <v>1027499.0080015685</v>
      </c>
      <c r="J105">
        <f t="shared" ca="1" si="424"/>
        <v>848212.92939363199</v>
      </c>
      <c r="K105">
        <f t="shared" ca="1" si="424"/>
        <v>528830.33412845002</v>
      </c>
      <c r="L105">
        <f t="shared" ca="1" si="424"/>
        <v>896559.90496991063</v>
      </c>
      <c r="M105">
        <f t="shared" ca="1" si="424"/>
        <v>607340.38961877208</v>
      </c>
      <c r="N105">
        <f t="shared" ca="1" si="424"/>
        <v>723884.45260087401</v>
      </c>
      <c r="O105">
        <f t="shared" ca="1" si="424"/>
        <v>1166604.3241055426</v>
      </c>
      <c r="P105">
        <f t="shared" ca="1" si="424"/>
        <v>1831015.8143795542</v>
      </c>
      <c r="Q105">
        <f t="shared" ca="1" si="424"/>
        <v>1868265.6637191374</v>
      </c>
      <c r="R105">
        <f t="shared" ca="1" si="424"/>
        <v>1483405.8771385155</v>
      </c>
      <c r="S105">
        <f t="shared" ca="1" si="424"/>
        <v>1915867.7888082599</v>
      </c>
      <c r="T105">
        <f t="shared" ca="1" si="424"/>
        <v>1856028.7682194437</v>
      </c>
      <c r="U105">
        <f t="shared" ca="1" si="424"/>
        <v>2779695.8645723597</v>
      </c>
      <c r="V105">
        <f t="shared" ca="1" si="424"/>
        <v>2601003.2629054226</v>
      </c>
      <c r="W105">
        <f t="shared" ca="1" si="424"/>
        <v>3510864.0375300464</v>
      </c>
      <c r="X105">
        <f t="shared" ca="1" si="424"/>
        <v>3209700.4886341165</v>
      </c>
      <c r="Y105">
        <f t="shared" ref="Y105:CE105" ca="1" si="425">OFFSET($C97, 0, 4*Y$100+Y$98)</f>
        <v>2613041.063624043</v>
      </c>
      <c r="Z105">
        <f t="shared" ca="1" si="425"/>
        <v>2725729.2032170887</v>
      </c>
      <c r="AA105">
        <f t="shared" ca="1" si="425"/>
        <v>2079793.9650831732</v>
      </c>
      <c r="AB105">
        <f t="shared" ca="1" si="425"/>
        <v>2637130.925570562</v>
      </c>
      <c r="AC105">
        <f t="shared" ca="1" si="425"/>
        <v>1872969.789594491</v>
      </c>
      <c r="AD105">
        <f t="shared" ca="1" si="425"/>
        <v>1519151.6025882126</v>
      </c>
      <c r="AE105">
        <f t="shared" ca="1" si="425"/>
        <v>1295498.9429983634</v>
      </c>
      <c r="AF105">
        <f t="shared" ca="1" si="425"/>
        <v>1874772.2442951456</v>
      </c>
      <c r="AG105">
        <f t="shared" ca="1" si="425"/>
        <v>1346203.1119903242</v>
      </c>
      <c r="AH105">
        <f t="shared" ca="1" si="425"/>
        <v>1054242.7857237267</v>
      </c>
      <c r="AI105">
        <f t="shared" ca="1" si="425"/>
        <v>1054536.3470171359</v>
      </c>
      <c r="AJ105">
        <f t="shared" ca="1" si="425"/>
        <v>864069.13871231535</v>
      </c>
      <c r="AK105">
        <f t="shared" ca="1" si="425"/>
        <v>1152050.4277618451</v>
      </c>
      <c r="AL105">
        <f t="shared" ca="1" si="425"/>
        <v>754098.42511311045</v>
      </c>
      <c r="AM105">
        <f t="shared" ca="1" si="425"/>
        <v>413192.99638080195</v>
      </c>
      <c r="AN105">
        <f t="shared" ca="1" si="425"/>
        <v>436137.0740647731</v>
      </c>
      <c r="AO105">
        <f t="shared" ca="1" si="425"/>
        <v>616656.84209628997</v>
      </c>
      <c r="AP105">
        <f t="shared" ca="1" si="425"/>
        <v>417757.18760719581</v>
      </c>
      <c r="AQ105">
        <f t="shared" ca="1" si="425"/>
        <v>371976.53871625831</v>
      </c>
      <c r="AR105">
        <f t="shared" ca="1" si="425"/>
        <v>501272.09360963624</v>
      </c>
      <c r="AS105">
        <f t="shared" ca="1" si="425"/>
        <v>605943.5367471294</v>
      </c>
      <c r="AT105">
        <f t="shared" ca="1" si="425"/>
        <v>445781.83130215103</v>
      </c>
      <c r="AU105">
        <f t="shared" ca="1" si="425"/>
        <v>399854.72962441476</v>
      </c>
      <c r="AV105">
        <f t="shared" ca="1" si="425"/>
        <v>692678.54144333233</v>
      </c>
      <c r="AW105">
        <f t="shared" ca="1" si="425"/>
        <v>1228248.3702011032</v>
      </c>
      <c r="AX105">
        <f t="shared" ca="1" si="425"/>
        <v>1158771.1704267231</v>
      </c>
      <c r="AY105">
        <f t="shared" ca="1" si="425"/>
        <v>1089021.8241549458</v>
      </c>
      <c r="AZ105">
        <f t="shared" ca="1" si="425"/>
        <v>1389894.0516074335</v>
      </c>
      <c r="BA105">
        <f t="shared" ca="1" si="425"/>
        <v>1641935.9812255707</v>
      </c>
      <c r="BB105">
        <f t="shared" ca="1" si="425"/>
        <v>2007785.7974941488</v>
      </c>
      <c r="BC105">
        <f t="shared" ca="1" si="425"/>
        <v>1549479.0733257451</v>
      </c>
      <c r="BD105">
        <f t="shared" ca="1" si="425"/>
        <v>2267326.2838420379</v>
      </c>
      <c r="BE105">
        <f t="shared" ca="1" si="425"/>
        <v>2031744.7624448116</v>
      </c>
      <c r="BF105">
        <f t="shared" ca="1" si="425"/>
        <v>1824999.163372451</v>
      </c>
      <c r="BG105">
        <f t="shared" ca="1" si="425"/>
        <v>1780702.405538053</v>
      </c>
      <c r="BH105">
        <f t="shared" ca="1" si="425"/>
        <v>1835076.7629942715</v>
      </c>
      <c r="BI105">
        <f t="shared" ca="1" si="425"/>
        <v>1860740.4001802821</v>
      </c>
      <c r="BJ105">
        <f t="shared" ca="1" si="425"/>
        <v>2408546.2408197219</v>
      </c>
      <c r="BK105">
        <f t="shared" ca="1" si="425"/>
        <v>2745908.8725930965</v>
      </c>
      <c r="BL105">
        <f t="shared" ca="1" si="425"/>
        <v>2572175.2359355059</v>
      </c>
      <c r="BM105">
        <f t="shared" ca="1" si="425"/>
        <v>2583730.6149946782</v>
      </c>
      <c r="BN105">
        <f t="shared" ca="1" si="425"/>
        <v>1695166.6453491191</v>
      </c>
      <c r="BO105">
        <f t="shared" ca="1" si="425"/>
        <v>1260016.4431531897</v>
      </c>
      <c r="BP105">
        <f t="shared" ca="1" si="425"/>
        <v>1467591.5827756536</v>
      </c>
      <c r="BQ105">
        <f t="shared" ca="1" si="425"/>
        <v>1636155.5883187598</v>
      </c>
      <c r="BR105">
        <f t="shared" ca="1" si="425"/>
        <v>1190125.2642984539</v>
      </c>
      <c r="BS105">
        <f t="shared" ca="1" si="425"/>
        <v>1076151.3269998685</v>
      </c>
      <c r="BT105">
        <f t="shared" ca="1" si="425"/>
        <v>792721.59890857316</v>
      </c>
      <c r="BU105">
        <f t="shared" ca="1" si="425"/>
        <v>344330.23980870418</v>
      </c>
      <c r="BV105">
        <f t="shared" ca="1" si="425"/>
        <v>333751.59617406031</v>
      </c>
      <c r="BW105">
        <f t="shared" ca="1" si="425"/>
        <v>457791.29541423789</v>
      </c>
      <c r="BX105">
        <f t="shared" ca="1" si="425"/>
        <v>563221.3465376423</v>
      </c>
      <c r="BY105">
        <f t="shared" ca="1" si="425"/>
        <v>924160.18229990883</v>
      </c>
      <c r="BZ105">
        <f t="shared" ca="1" si="425"/>
        <v>895987.46158706758</v>
      </c>
      <c r="CA105">
        <f t="shared" ca="1" si="425"/>
        <v>937413.83506249497</v>
      </c>
      <c r="CB105">
        <f t="shared" ca="1" si="425"/>
        <v>964332.37098328711</v>
      </c>
      <c r="CC105">
        <f t="shared" ca="1" si="425"/>
        <v>932313.14930578042</v>
      </c>
      <c r="CD105" t="e">
        <f t="shared" ca="1" si="425"/>
        <v>#N/A</v>
      </c>
      <c r="CE105" t="e">
        <f t="shared" ca="1" si="425"/>
        <v>#N/A</v>
      </c>
    </row>
    <row r="106" spans="1:445" s="25" customFormat="1">
      <c r="A106" s="24" t="s">
        <v>5</v>
      </c>
      <c r="B106" s="25">
        <v>1928</v>
      </c>
      <c r="C106" s="25">
        <v>1929</v>
      </c>
      <c r="D106" s="25">
        <v>1930</v>
      </c>
      <c r="E106" s="26">
        <v>1931</v>
      </c>
      <c r="F106" s="25">
        <v>1932</v>
      </c>
      <c r="G106" s="25">
        <v>1933</v>
      </c>
      <c r="H106" s="25">
        <v>1934</v>
      </c>
      <c r="I106" s="25">
        <v>1935</v>
      </c>
      <c r="J106" s="25">
        <v>1936</v>
      </c>
      <c r="K106" s="26">
        <v>1937</v>
      </c>
      <c r="L106" s="25">
        <v>1938</v>
      </c>
      <c r="M106" s="25">
        <v>1939</v>
      </c>
      <c r="N106" s="25">
        <v>1940</v>
      </c>
      <c r="O106" s="25">
        <v>1941</v>
      </c>
      <c r="P106" s="25">
        <v>1942</v>
      </c>
      <c r="Q106" s="25">
        <v>1943</v>
      </c>
      <c r="R106" s="25">
        <v>1944</v>
      </c>
      <c r="S106" s="25">
        <v>1945</v>
      </c>
      <c r="T106" s="25">
        <v>1946</v>
      </c>
      <c r="U106" s="25">
        <v>1947</v>
      </c>
      <c r="V106" s="25">
        <v>1948</v>
      </c>
      <c r="W106" s="25">
        <v>1949</v>
      </c>
      <c r="X106" s="25">
        <v>1950</v>
      </c>
      <c r="Y106" s="25">
        <v>1951</v>
      </c>
      <c r="Z106" s="25">
        <v>1952</v>
      </c>
      <c r="AA106" s="25">
        <v>1953</v>
      </c>
      <c r="AB106" s="25">
        <v>1954</v>
      </c>
      <c r="AC106" s="25">
        <v>1955</v>
      </c>
      <c r="AD106" s="25">
        <v>1956</v>
      </c>
      <c r="AE106" s="25">
        <v>1957</v>
      </c>
      <c r="AF106" s="25">
        <v>1958</v>
      </c>
      <c r="AG106" s="25">
        <v>1959</v>
      </c>
      <c r="AH106" s="25">
        <v>1960</v>
      </c>
      <c r="AI106" s="25">
        <v>1961</v>
      </c>
      <c r="AJ106" s="25">
        <v>1962</v>
      </c>
      <c r="AK106" s="25">
        <v>1963</v>
      </c>
      <c r="AL106" s="25">
        <v>1964</v>
      </c>
      <c r="AM106" s="25">
        <v>1965</v>
      </c>
      <c r="AN106" s="25">
        <v>1966</v>
      </c>
      <c r="AO106" s="25">
        <v>1967</v>
      </c>
      <c r="AP106" s="25">
        <v>1968</v>
      </c>
      <c r="AQ106" s="25">
        <v>1969</v>
      </c>
      <c r="AR106" s="25">
        <v>1970</v>
      </c>
      <c r="AS106" s="25">
        <v>1971</v>
      </c>
      <c r="AT106" s="25">
        <v>1972</v>
      </c>
      <c r="AU106" s="25">
        <v>1973</v>
      </c>
      <c r="AV106" s="25">
        <v>1974</v>
      </c>
      <c r="AW106" s="25">
        <v>1975</v>
      </c>
      <c r="AX106" s="25">
        <v>1976</v>
      </c>
      <c r="AY106" s="25">
        <v>1977</v>
      </c>
      <c r="AZ106" s="25">
        <v>1978</v>
      </c>
      <c r="BA106" s="25">
        <v>1979</v>
      </c>
      <c r="BB106" s="25">
        <v>1980</v>
      </c>
      <c r="BC106" s="25">
        <v>1981</v>
      </c>
      <c r="BD106" s="25">
        <v>1982</v>
      </c>
      <c r="BE106" s="25">
        <v>1983</v>
      </c>
      <c r="BF106" s="25">
        <v>1984</v>
      </c>
      <c r="BG106" s="25">
        <v>1985</v>
      </c>
      <c r="BH106" s="25">
        <v>1986</v>
      </c>
      <c r="BI106" s="25">
        <v>1987</v>
      </c>
      <c r="BJ106" s="25">
        <v>1988</v>
      </c>
      <c r="BK106" s="25">
        <v>1989</v>
      </c>
      <c r="BL106" s="25">
        <v>1990</v>
      </c>
      <c r="BM106" s="25">
        <v>1991</v>
      </c>
      <c r="BN106" s="25">
        <v>1992</v>
      </c>
      <c r="BO106" s="25">
        <v>1993</v>
      </c>
      <c r="BP106" s="25">
        <v>1994</v>
      </c>
      <c r="BQ106" s="25">
        <v>1995</v>
      </c>
      <c r="BR106" s="25">
        <v>1996</v>
      </c>
      <c r="BS106" s="25">
        <v>1997</v>
      </c>
      <c r="BT106" s="25">
        <v>1998</v>
      </c>
      <c r="BU106" s="25">
        <v>1999</v>
      </c>
      <c r="BV106" s="25">
        <v>2000</v>
      </c>
      <c r="BW106" s="25">
        <v>2001</v>
      </c>
      <c r="BX106" s="25">
        <v>2002</v>
      </c>
      <c r="BY106" s="25">
        <v>2003</v>
      </c>
      <c r="BZ106" s="25">
        <v>2004</v>
      </c>
      <c r="CA106" s="25">
        <v>2005</v>
      </c>
      <c r="CB106" s="25">
        <v>2006</v>
      </c>
      <c r="CC106" s="25">
        <v>2007</v>
      </c>
      <c r="CD106" s="25">
        <v>2008</v>
      </c>
      <c r="CE106" s="25">
        <v>2009</v>
      </c>
      <c r="CF106" s="25">
        <v>2011</v>
      </c>
    </row>
    <row r="107" spans="1:445" s="28" customFormat="1">
      <c r="A107" s="27" t="s">
        <v>6</v>
      </c>
      <c r="B107" s="28">
        <f>IF(B101&lt;0, 0, IF(ISNA(B101), "", B101))</f>
        <v>2785130.4123067558</v>
      </c>
      <c r="C107" s="28">
        <f t="shared" ref="C107:BN108" ca="1" si="426">IF(C101&lt;0, 0, IF(C101="#N/A", "", C101))</f>
        <v>0</v>
      </c>
      <c r="D107" s="28">
        <f t="shared" ca="1" si="426"/>
        <v>1083065.3318298273</v>
      </c>
      <c r="E107" s="28">
        <f t="shared" ca="1" si="426"/>
        <v>4155036.6310237432</v>
      </c>
      <c r="F107" s="28">
        <f t="shared" ca="1" si="426"/>
        <v>10301121.521601196</v>
      </c>
      <c r="G107" s="28">
        <f t="shared" ca="1" si="426"/>
        <v>11653166.977841808</v>
      </c>
      <c r="H107" s="28">
        <f t="shared" ca="1" si="426"/>
        <v>7343049.7975606015</v>
      </c>
      <c r="I107" s="28">
        <f t="shared" ca="1" si="426"/>
        <v>8578728.9198381118</v>
      </c>
      <c r="J107" s="28">
        <f t="shared" ca="1" si="426"/>
        <v>5205481.3227150813</v>
      </c>
      <c r="K107" s="28">
        <f t="shared" ca="1" si="426"/>
        <v>2939713.6729763085</v>
      </c>
      <c r="L107" s="28">
        <f t="shared" ca="1" si="426"/>
        <v>10920743.174769001</v>
      </c>
      <c r="M107" s="28">
        <f t="shared" ca="1" si="426"/>
        <v>7707078.3751813574</v>
      </c>
      <c r="N107" s="28">
        <f t="shared" ca="1" si="426"/>
        <v>10616153.789190434</v>
      </c>
      <c r="O107" s="28">
        <f t="shared" ca="1" si="426"/>
        <v>13194029.360764634</v>
      </c>
      <c r="P107" s="28">
        <f t="shared" ca="1" si="426"/>
        <v>24730370.470288027</v>
      </c>
      <c r="Q107" s="28">
        <f t="shared" ca="1" si="426"/>
        <v>23259984.387233373</v>
      </c>
      <c r="R107" s="28">
        <f t="shared" ca="1" si="426"/>
        <v>19481946.469531782</v>
      </c>
      <c r="S107" s="28">
        <f t="shared" ca="1" si="426"/>
        <v>16132100.299853673</v>
      </c>
      <c r="T107" s="28">
        <f t="shared" ca="1" si="426"/>
        <v>14373104.314731862</v>
      </c>
      <c r="U107" s="28">
        <f t="shared" ca="1" si="426"/>
        <v>26851453.224110812</v>
      </c>
      <c r="V107" s="28">
        <f t="shared" ca="1" si="426"/>
        <v>38410641.089070044</v>
      </c>
      <c r="W107" s="28">
        <f t="shared" ca="1" si="426"/>
        <v>47439489.940674156</v>
      </c>
      <c r="X107" s="28">
        <f t="shared" ca="1" si="426"/>
        <v>45368889.110729836</v>
      </c>
      <c r="Y107" s="28">
        <f t="shared" ca="1" si="426"/>
        <v>31794171.322450321</v>
      </c>
      <c r="Z107" s="28">
        <f t="shared" ca="1" si="426"/>
        <v>21779592.342674017</v>
      </c>
      <c r="AA107" s="28">
        <f t="shared" ca="1" si="426"/>
        <v>13572089.076926744</v>
      </c>
      <c r="AB107" s="28">
        <f t="shared" ca="1" si="426"/>
        <v>18337956.918162569</v>
      </c>
      <c r="AC107" s="28">
        <f t="shared" ca="1" si="426"/>
        <v>10127938.420522815</v>
      </c>
      <c r="AD107" s="28">
        <f t="shared" ca="1" si="426"/>
        <v>5998525.5056598587</v>
      </c>
      <c r="AE107" s="28">
        <f t="shared" ca="1" si="426"/>
        <v>6474259.41300188</v>
      </c>
      <c r="AF107" s="28">
        <f t="shared" ca="1" si="426"/>
        <v>9740304.5857184306</v>
      </c>
      <c r="AG107" s="28">
        <f t="shared" ca="1" si="426"/>
        <v>2789769.7956650322</v>
      </c>
      <c r="AH107" s="28">
        <f t="shared" ca="1" si="426"/>
        <v>2783043.8208123203</v>
      </c>
      <c r="AI107" s="28">
        <f t="shared" ca="1" si="426"/>
        <v>3541148.7252550889</v>
      </c>
      <c r="AJ107" s="28">
        <f t="shared" ca="1" si="426"/>
        <v>1647419.9856302589</v>
      </c>
      <c r="AK107" s="28">
        <f t="shared" ca="1" si="426"/>
        <v>3212214.9762917464</v>
      </c>
      <c r="AL107" s="28">
        <f t="shared" ca="1" si="426"/>
        <v>2197447.1553848237</v>
      </c>
      <c r="AM107" s="28">
        <f t="shared" ca="1" si="426"/>
        <v>1132710.0067621097</v>
      </c>
      <c r="AN107" s="28">
        <f t="shared" ca="1" si="426"/>
        <v>483228.04130279407</v>
      </c>
      <c r="AO107" s="28">
        <f t="shared" ca="1" si="426"/>
        <v>2650052.1038101334</v>
      </c>
      <c r="AP107" s="28" t="e">
        <f t="shared" ca="1" si="426"/>
        <v>#N/A</v>
      </c>
      <c r="AQ107" s="28" t="e">
        <f t="shared" ca="1" si="426"/>
        <v>#N/A</v>
      </c>
      <c r="AR107" s="28" t="e">
        <f t="shared" ca="1" si="426"/>
        <v>#N/A</v>
      </c>
      <c r="AS107" s="28" t="e">
        <f t="shared" ca="1" si="426"/>
        <v>#N/A</v>
      </c>
      <c r="AT107" s="28" t="e">
        <f t="shared" ca="1" si="426"/>
        <v>#N/A</v>
      </c>
      <c r="AU107" s="28" t="e">
        <f t="shared" ca="1" si="426"/>
        <v>#N/A</v>
      </c>
      <c r="AV107" s="28" t="e">
        <f t="shared" ca="1" si="426"/>
        <v>#N/A</v>
      </c>
      <c r="AW107" s="28" t="e">
        <f t="shared" ca="1" si="426"/>
        <v>#N/A</v>
      </c>
      <c r="AX107" s="28" t="e">
        <f t="shared" ca="1" si="426"/>
        <v>#N/A</v>
      </c>
      <c r="AY107" s="28" t="e">
        <f t="shared" ca="1" si="426"/>
        <v>#N/A</v>
      </c>
      <c r="AZ107" s="28" t="e">
        <f t="shared" ca="1" si="426"/>
        <v>#N/A</v>
      </c>
      <c r="BA107" s="28" t="e">
        <f t="shared" ca="1" si="426"/>
        <v>#N/A</v>
      </c>
      <c r="BB107" s="28" t="e">
        <f t="shared" ca="1" si="426"/>
        <v>#N/A</v>
      </c>
      <c r="BC107" s="28" t="e">
        <f t="shared" ca="1" si="426"/>
        <v>#N/A</v>
      </c>
      <c r="BD107" s="28" t="e">
        <f t="shared" ca="1" si="426"/>
        <v>#N/A</v>
      </c>
      <c r="BE107" s="28" t="e">
        <f t="shared" ca="1" si="426"/>
        <v>#N/A</v>
      </c>
      <c r="BF107" s="28" t="e">
        <f t="shared" ca="1" si="426"/>
        <v>#N/A</v>
      </c>
      <c r="BG107" s="28" t="e">
        <f t="shared" ca="1" si="426"/>
        <v>#N/A</v>
      </c>
      <c r="BH107" s="28" t="e">
        <f t="shared" ca="1" si="426"/>
        <v>#N/A</v>
      </c>
      <c r="BI107" s="28" t="e">
        <f t="shared" ca="1" si="426"/>
        <v>#N/A</v>
      </c>
      <c r="BJ107" s="28" t="e">
        <f t="shared" ca="1" si="426"/>
        <v>#N/A</v>
      </c>
      <c r="BK107" s="28" t="e">
        <f t="shared" ca="1" si="426"/>
        <v>#N/A</v>
      </c>
      <c r="BL107" s="28" t="e">
        <f t="shared" ca="1" si="426"/>
        <v>#N/A</v>
      </c>
      <c r="BM107" s="28" t="e">
        <f t="shared" ca="1" si="426"/>
        <v>#N/A</v>
      </c>
      <c r="BN107" s="28" t="e">
        <f t="shared" ca="1" si="426"/>
        <v>#N/A</v>
      </c>
      <c r="BO107" s="28" t="e">
        <f t="shared" ref="BO107:CE111" ca="1" si="427">IF(BO101&lt;0, 0, IF(BO101="#N/A", "", BO101))</f>
        <v>#N/A</v>
      </c>
      <c r="BP107" s="28" t="e">
        <f t="shared" ca="1" si="427"/>
        <v>#N/A</v>
      </c>
      <c r="BQ107" s="28" t="e">
        <f t="shared" ca="1" si="427"/>
        <v>#N/A</v>
      </c>
      <c r="BR107" s="28" t="e">
        <f t="shared" ca="1" si="427"/>
        <v>#N/A</v>
      </c>
      <c r="BS107" s="28" t="e">
        <f t="shared" ca="1" si="427"/>
        <v>#N/A</v>
      </c>
      <c r="BT107" s="28" t="e">
        <f t="shared" ca="1" si="427"/>
        <v>#N/A</v>
      </c>
      <c r="BU107" s="28" t="e">
        <f ca="1">IF(BU101&lt;0, 0, IF(BU101="#N/A", "", BU101))</f>
        <v>#N/A</v>
      </c>
      <c r="BV107" s="28" t="e">
        <f t="shared" ca="1" si="427"/>
        <v>#N/A</v>
      </c>
      <c r="BW107" s="28" t="e">
        <f t="shared" ca="1" si="427"/>
        <v>#N/A</v>
      </c>
      <c r="BX107" s="28" t="e">
        <f t="shared" ca="1" si="427"/>
        <v>#N/A</v>
      </c>
      <c r="BY107" s="28" t="e">
        <f t="shared" ca="1" si="427"/>
        <v>#N/A</v>
      </c>
      <c r="BZ107" s="28" t="e">
        <f t="shared" ca="1" si="427"/>
        <v>#N/A</v>
      </c>
      <c r="CA107" s="28" t="e">
        <f t="shared" ca="1" si="427"/>
        <v>#N/A</v>
      </c>
      <c r="CB107" s="28" t="e">
        <f t="shared" ca="1" si="427"/>
        <v>#N/A</v>
      </c>
      <c r="CC107" s="28" t="e">
        <f t="shared" ca="1" si="427"/>
        <v>#N/A</v>
      </c>
      <c r="CD107" s="28" t="e">
        <f t="shared" ca="1" si="427"/>
        <v>#N/A</v>
      </c>
      <c r="CE107" s="28" t="e">
        <f t="shared" ca="1" si="427"/>
        <v>#N/A</v>
      </c>
      <c r="HZ107" s="29"/>
    </row>
    <row r="108" spans="1:445" s="28" customFormat="1">
      <c r="A108" s="27" t="s">
        <v>7</v>
      </c>
      <c r="B108" s="28">
        <f t="shared" ref="B108:B111" si="428">IF(B102&lt;0, 0, IF(ISNA(B102), "", B102))</f>
        <v>3796350.2431107131</v>
      </c>
      <c r="C108" s="28">
        <f t="shared" ref="C108:Q108" ca="1" si="429">IF(C102&lt;0, 0, IF(C102="#N/A", "", C102))</f>
        <v>358519.13739845471</v>
      </c>
      <c r="D108" s="28">
        <f t="shared" ca="1" si="429"/>
        <v>1496466.0985871172</v>
      </c>
      <c r="E108" s="28">
        <f t="shared" ca="1" si="429"/>
        <v>4099676.4515465423</v>
      </c>
      <c r="F108" s="28">
        <f t="shared" ca="1" si="429"/>
        <v>12287413.108599519</v>
      </c>
      <c r="G108" s="28">
        <f t="shared" ca="1" si="429"/>
        <v>14387513.125711309</v>
      </c>
      <c r="H108" s="28">
        <f t="shared" ca="1" si="429"/>
        <v>6505494.9273231104</v>
      </c>
      <c r="I108" s="28">
        <f t="shared" ca="1" si="429"/>
        <v>5007282.3180206595</v>
      </c>
      <c r="J108" s="28">
        <f t="shared" ca="1" si="429"/>
        <v>3058087.8635510821</v>
      </c>
      <c r="K108" s="28">
        <f t="shared" ca="1" si="429"/>
        <v>1886803.674497844</v>
      </c>
      <c r="L108" s="28">
        <f t="shared" ca="1" si="429"/>
        <v>5313423.4993831413</v>
      </c>
      <c r="M108" s="28">
        <f t="shared" ca="1" si="429"/>
        <v>3402298.5506027509</v>
      </c>
      <c r="N108" s="28">
        <f t="shared" ca="1" si="429"/>
        <v>4005537.9567442816</v>
      </c>
      <c r="O108" s="28">
        <f t="shared" ca="1" si="429"/>
        <v>6149803.4460404962</v>
      </c>
      <c r="P108" s="28">
        <f t="shared" ca="1" si="429"/>
        <v>7852053.2767988481</v>
      </c>
      <c r="Q108" s="28">
        <f t="shared" ca="1" si="429"/>
        <v>7830227.4249920808</v>
      </c>
      <c r="R108" s="28">
        <f t="shared" ca="1" si="426"/>
        <v>7286372.7293070806</v>
      </c>
      <c r="S108" s="28">
        <f t="shared" ca="1" si="426"/>
        <v>6229347.3838908914</v>
      </c>
      <c r="T108" s="28">
        <f t="shared" ca="1" si="426"/>
        <v>5319106.2192366337</v>
      </c>
      <c r="U108" s="28">
        <f t="shared" ca="1" si="426"/>
        <v>9354058.3403504863</v>
      </c>
      <c r="V108" s="28">
        <f t="shared" ca="1" si="426"/>
        <v>10760707.579769757</v>
      </c>
      <c r="W108" s="28">
        <f t="shared" ca="1" si="426"/>
        <v>11762784.211402545</v>
      </c>
      <c r="X108" s="28">
        <f t="shared" ca="1" si="426"/>
        <v>11904495.820763053</v>
      </c>
      <c r="Y108" s="28">
        <f t="shared" ca="1" si="426"/>
        <v>8697117.3698165528</v>
      </c>
      <c r="Z108" s="28">
        <f t="shared" ca="1" si="426"/>
        <v>8660833.1312185675</v>
      </c>
      <c r="AA108" s="28">
        <f t="shared" ca="1" si="426"/>
        <v>7350014.6761669563</v>
      </c>
      <c r="AB108" s="28">
        <f t="shared" ca="1" si="426"/>
        <v>8422879.2028716113</v>
      </c>
      <c r="AC108" s="28">
        <f t="shared" ca="1" si="426"/>
        <v>4293232.2530316338</v>
      </c>
      <c r="AD108" s="28">
        <f t="shared" ca="1" si="426"/>
        <v>3399405.2743798043</v>
      </c>
      <c r="AE108" s="28">
        <f t="shared" ca="1" si="426"/>
        <v>3934535.4644180178</v>
      </c>
      <c r="AF108" s="28">
        <f t="shared" ca="1" si="426"/>
        <v>7273541.4194869529</v>
      </c>
      <c r="AG108" s="28">
        <f t="shared" ca="1" si="426"/>
        <v>4509518.3709215699</v>
      </c>
      <c r="AH108" s="28">
        <f t="shared" ca="1" si="426"/>
        <v>4340454.3869940471</v>
      </c>
      <c r="AI108" s="28">
        <f t="shared" ca="1" si="426"/>
        <v>4325271.4213319449</v>
      </c>
      <c r="AJ108" s="28">
        <f t="shared" ca="1" si="426"/>
        <v>1865390.4048697168</v>
      </c>
      <c r="AK108" s="28">
        <f t="shared" ca="1" si="426"/>
        <v>2309163.4026091755</v>
      </c>
      <c r="AL108" s="28">
        <f t="shared" ca="1" si="426"/>
        <v>1641642.3579206038</v>
      </c>
      <c r="AM108" s="28">
        <f t="shared" ca="1" si="426"/>
        <v>969155.30285959702</v>
      </c>
      <c r="AN108" s="28">
        <f t="shared" ca="1" si="426"/>
        <v>569466.89871358802</v>
      </c>
      <c r="AO108" s="28">
        <f t="shared" ca="1" si="426"/>
        <v>1901227.4614671222</v>
      </c>
      <c r="AP108" s="28">
        <f t="shared" ca="1" si="426"/>
        <v>883219.48959229281</v>
      </c>
      <c r="AQ108" s="28">
        <f t="shared" ca="1" si="426"/>
        <v>411683.02027753822</v>
      </c>
      <c r="AR108" s="28">
        <f t="shared" ca="1" si="426"/>
        <v>1466129.6029476481</v>
      </c>
      <c r="AS108" s="28">
        <f t="shared" ca="1" si="426"/>
        <v>2026099.5741127506</v>
      </c>
      <c r="AT108" s="28">
        <f t="shared" ca="1" si="426"/>
        <v>1651254.5245057594</v>
      </c>
      <c r="AU108" s="28">
        <f t="shared" ca="1" si="426"/>
        <v>1251279.5888444914</v>
      </c>
      <c r="AV108" s="28">
        <f t="shared" ca="1" si="426"/>
        <v>4043641.5608259845</v>
      </c>
      <c r="AW108" s="28">
        <f t="shared" ca="1" si="426"/>
        <v>10395662.672931461</v>
      </c>
      <c r="AX108" s="28">
        <f t="shared" ca="1" si="426"/>
        <v>7368065.4298603823</v>
      </c>
      <c r="AY108" s="28">
        <f t="shared" ca="1" si="426"/>
        <v>6496115.7080302518</v>
      </c>
      <c r="AZ108" s="28" t="e">
        <f t="shared" ca="1" si="426"/>
        <v>#N/A</v>
      </c>
      <c r="BA108" s="28" t="e">
        <f t="shared" ca="1" si="426"/>
        <v>#N/A</v>
      </c>
      <c r="BB108" s="28" t="e">
        <f t="shared" ca="1" si="426"/>
        <v>#N/A</v>
      </c>
      <c r="BC108" s="28" t="e">
        <f t="shared" ca="1" si="426"/>
        <v>#N/A</v>
      </c>
      <c r="BD108" s="28" t="e">
        <f t="shared" ca="1" si="426"/>
        <v>#N/A</v>
      </c>
      <c r="BE108" s="28" t="e">
        <f t="shared" ca="1" si="426"/>
        <v>#N/A</v>
      </c>
      <c r="BF108" s="28" t="e">
        <f t="shared" ca="1" si="426"/>
        <v>#N/A</v>
      </c>
      <c r="BG108" s="28" t="e">
        <f t="shared" ca="1" si="426"/>
        <v>#N/A</v>
      </c>
      <c r="BH108" s="28" t="e">
        <f t="shared" ca="1" si="426"/>
        <v>#N/A</v>
      </c>
      <c r="BI108" s="28" t="e">
        <f t="shared" ca="1" si="426"/>
        <v>#N/A</v>
      </c>
      <c r="BJ108" s="28" t="e">
        <f t="shared" ca="1" si="426"/>
        <v>#N/A</v>
      </c>
      <c r="BK108" s="28" t="e">
        <f t="shared" ca="1" si="426"/>
        <v>#N/A</v>
      </c>
      <c r="BL108" s="28" t="e">
        <f t="shared" ca="1" si="426"/>
        <v>#N/A</v>
      </c>
      <c r="BM108" s="28" t="e">
        <f t="shared" ca="1" si="426"/>
        <v>#N/A</v>
      </c>
      <c r="BN108" s="28" t="e">
        <f t="shared" ca="1" si="426"/>
        <v>#N/A</v>
      </c>
      <c r="BO108" s="28" t="e">
        <f t="shared" ca="1" si="427"/>
        <v>#N/A</v>
      </c>
      <c r="BP108" s="28" t="e">
        <f t="shared" ca="1" si="427"/>
        <v>#N/A</v>
      </c>
      <c r="BQ108" s="28" t="e">
        <f t="shared" ca="1" si="427"/>
        <v>#N/A</v>
      </c>
      <c r="BR108" s="28" t="e">
        <f t="shared" ca="1" si="427"/>
        <v>#N/A</v>
      </c>
      <c r="BS108" s="28" t="e">
        <f t="shared" ca="1" si="427"/>
        <v>#N/A</v>
      </c>
      <c r="BT108" s="28" t="e">
        <f t="shared" ca="1" si="427"/>
        <v>#N/A</v>
      </c>
      <c r="BU108" s="28" t="e">
        <f t="shared" ca="1" si="427"/>
        <v>#N/A</v>
      </c>
      <c r="BV108" s="28" t="e">
        <f t="shared" ca="1" si="427"/>
        <v>#N/A</v>
      </c>
      <c r="BW108" s="28" t="e">
        <f t="shared" ca="1" si="427"/>
        <v>#N/A</v>
      </c>
      <c r="BX108" s="28" t="e">
        <f t="shared" ca="1" si="427"/>
        <v>#N/A</v>
      </c>
      <c r="BY108" s="28" t="e">
        <f t="shared" ca="1" si="427"/>
        <v>#N/A</v>
      </c>
      <c r="BZ108" s="28" t="e">
        <f t="shared" ca="1" si="427"/>
        <v>#N/A</v>
      </c>
      <c r="CA108" s="28" t="e">
        <f t="shared" ca="1" si="427"/>
        <v>#N/A</v>
      </c>
      <c r="CB108" s="28" t="e">
        <f t="shared" ca="1" si="427"/>
        <v>#N/A</v>
      </c>
      <c r="CC108" s="28" t="e">
        <f t="shared" ca="1" si="427"/>
        <v>#N/A</v>
      </c>
      <c r="CD108" s="28" t="e">
        <f t="shared" ca="1" si="427"/>
        <v>#N/A</v>
      </c>
      <c r="CE108" s="28" t="e">
        <f t="shared" ca="1" si="427"/>
        <v>#N/A</v>
      </c>
      <c r="HZ108" s="29"/>
    </row>
    <row r="109" spans="1:445" s="28" customFormat="1">
      <c r="A109" s="27" t="s">
        <v>8</v>
      </c>
      <c r="B109" s="28">
        <f t="shared" si="428"/>
        <v>1512142.7291175791</v>
      </c>
      <c r="C109" s="28">
        <f ca="1">IF(C103&lt;0, 0, IF(C103="#N/A", "", C103))</f>
        <v>366570.00712122914</v>
      </c>
      <c r="D109" s="28">
        <f t="shared" ref="C109:BN111" ca="1" si="430">IF(D103&lt;0, 0, IF(D103="#N/A", "", D103))</f>
        <v>1080892.683958394</v>
      </c>
      <c r="E109" s="28">
        <f t="shared" ca="1" si="430"/>
        <v>2627578.3079189565</v>
      </c>
      <c r="F109" s="28">
        <f t="shared" ca="1" si="430"/>
        <v>8600983.7324293163</v>
      </c>
      <c r="G109" s="28">
        <f t="shared" ca="1" si="430"/>
        <v>7914640.3180014603</v>
      </c>
      <c r="H109" s="28">
        <f t="shared" ca="1" si="430"/>
        <v>5339617.0188478231</v>
      </c>
      <c r="I109" s="28">
        <f t="shared" ca="1" si="430"/>
        <v>6922645.6760742879</v>
      </c>
      <c r="J109" s="28">
        <f t="shared" ca="1" si="430"/>
        <v>4001359.0019658771</v>
      </c>
      <c r="K109" s="28">
        <f t="shared" ca="1" si="430"/>
        <v>2006764.1260165283</v>
      </c>
      <c r="L109" s="28">
        <f t="shared" ca="1" si="430"/>
        <v>6937433.9709732719</v>
      </c>
      <c r="M109" s="28">
        <f t="shared" ca="1" si="430"/>
        <v>4902307.1348282248</v>
      </c>
      <c r="N109" s="28">
        <f t="shared" ca="1" si="430"/>
        <v>4651932.9150753031</v>
      </c>
      <c r="O109" s="28">
        <f t="shared" ca="1" si="430"/>
        <v>5916014.8923697965</v>
      </c>
      <c r="P109" s="28">
        <f t="shared" ca="1" si="430"/>
        <v>9448819.8599846996</v>
      </c>
      <c r="Q109" s="28">
        <f t="shared" ca="1" si="430"/>
        <v>9800764.2220216729</v>
      </c>
      <c r="R109" s="28">
        <f t="shared" ca="1" si="430"/>
        <v>6457836.9108008919</v>
      </c>
      <c r="S109" s="28">
        <f t="shared" ca="1" si="430"/>
        <v>3693754.2465486396</v>
      </c>
      <c r="T109" s="28">
        <f t="shared" ca="1" si="430"/>
        <v>3119498.0084999306</v>
      </c>
      <c r="U109" s="28">
        <f t="shared" ca="1" si="430"/>
        <v>5413630.325611297</v>
      </c>
      <c r="V109" s="28">
        <f t="shared" ca="1" si="430"/>
        <v>5238828.2466555554</v>
      </c>
      <c r="W109" s="28">
        <f t="shared" ca="1" si="430"/>
        <v>5084898.3775394298</v>
      </c>
      <c r="X109" s="28">
        <f t="shared" ca="1" si="430"/>
        <v>4467012.3560066679</v>
      </c>
      <c r="Y109" s="28">
        <f t="shared" ca="1" si="430"/>
        <v>4128126.024758481</v>
      </c>
      <c r="Z109" s="28">
        <f t="shared" ca="1" si="430"/>
        <v>2857246.6166416504</v>
      </c>
      <c r="AA109" s="28">
        <f t="shared" ca="1" si="430"/>
        <v>2586122.1630006004</v>
      </c>
      <c r="AB109" s="28">
        <f t="shared" ca="1" si="430"/>
        <v>3248863.9167662766</v>
      </c>
      <c r="AC109" s="28">
        <f t="shared" ca="1" si="430"/>
        <v>1774019.8435312724</v>
      </c>
      <c r="AD109" s="28">
        <f t="shared" ca="1" si="430"/>
        <v>1396561.1225564897</v>
      </c>
      <c r="AE109" s="28">
        <f t="shared" ca="1" si="430"/>
        <v>1530411.1188997799</v>
      </c>
      <c r="AF109" s="28">
        <f t="shared" ca="1" si="430"/>
        <v>2178312.173275908</v>
      </c>
      <c r="AG109" s="28">
        <f t="shared" ca="1" si="430"/>
        <v>1273483.2298836049</v>
      </c>
      <c r="AH109" s="28">
        <f t="shared" ca="1" si="430"/>
        <v>1313772.1783477636</v>
      </c>
      <c r="AI109" s="28">
        <f t="shared" ca="1" si="430"/>
        <v>1318136.7707072119</v>
      </c>
      <c r="AJ109" s="28">
        <f t="shared" ca="1" si="430"/>
        <v>901135.39863481559</v>
      </c>
      <c r="AK109" s="28">
        <f t="shared" ca="1" si="430"/>
        <v>1390328.819162691</v>
      </c>
      <c r="AL109" s="28">
        <f t="shared" ca="1" si="430"/>
        <v>902360.35452810745</v>
      </c>
      <c r="AM109" s="28">
        <f t="shared" ca="1" si="430"/>
        <v>540421.26004584157</v>
      </c>
      <c r="AN109" s="28">
        <f t="shared" ca="1" si="430"/>
        <v>483253.82355373609</v>
      </c>
      <c r="AO109" s="28">
        <f t="shared" ca="1" si="430"/>
        <v>1296067.3318483187</v>
      </c>
      <c r="AP109" s="28">
        <f t="shared" ca="1" si="430"/>
        <v>885825.26521221944</v>
      </c>
      <c r="AQ109" s="28">
        <f t="shared" ca="1" si="430"/>
        <v>946240.6790897001</v>
      </c>
      <c r="AR109" s="28">
        <f t="shared" ca="1" si="430"/>
        <v>2477793.3008803148</v>
      </c>
      <c r="AS109" s="28">
        <f t="shared" ca="1" si="430"/>
        <v>2629352.7569153169</v>
      </c>
      <c r="AT109" s="28">
        <f t="shared" ca="1" si="430"/>
        <v>1869021.2199529633</v>
      </c>
      <c r="AU109" s="28">
        <f t="shared" ca="1" si="430"/>
        <v>1036951.9851906899</v>
      </c>
      <c r="AV109" s="28">
        <f t="shared" ca="1" si="430"/>
        <v>2793692.459158747</v>
      </c>
      <c r="AW109" s="28">
        <f t="shared" ca="1" si="430"/>
        <v>6588597.0092670778</v>
      </c>
      <c r="AX109" s="28">
        <f t="shared" ca="1" si="430"/>
        <v>4760033.9381609894</v>
      </c>
      <c r="AY109" s="28">
        <f t="shared" ca="1" si="430"/>
        <v>4233366.3853482185</v>
      </c>
      <c r="AZ109" s="28">
        <f t="shared" ca="1" si="430"/>
        <v>5774133.5089308536</v>
      </c>
      <c r="BA109" s="28">
        <f t="shared" ca="1" si="430"/>
        <v>3796177.3460243009</v>
      </c>
      <c r="BB109" s="28">
        <f t="shared" ca="1" si="430"/>
        <v>4683907.4054826824</v>
      </c>
      <c r="BC109" s="28">
        <f t="shared" ca="1" si="430"/>
        <v>4310494.6449236358</v>
      </c>
      <c r="BD109" s="28">
        <f t="shared" ca="1" si="430"/>
        <v>5350290.2840040941</v>
      </c>
      <c r="BE109" s="28">
        <f t="shared" ca="1" si="430"/>
        <v>5080622.4503940018</v>
      </c>
      <c r="BF109" s="28">
        <f t="shared" ca="1" si="430"/>
        <v>5479991.4617653815</v>
      </c>
      <c r="BG109" s="28">
        <f t="shared" ca="1" si="430"/>
        <v>6122215.4290904626</v>
      </c>
      <c r="BH109" s="28">
        <f t="shared" ca="1" si="430"/>
        <v>4618034.2601983408</v>
      </c>
      <c r="BI109" s="28">
        <f t="shared" ca="1" si="430"/>
        <v>4264081.730120983</v>
      </c>
      <c r="BJ109" s="28" t="e">
        <f t="shared" ca="1" si="430"/>
        <v>#N/A</v>
      </c>
      <c r="BK109" s="28" t="e">
        <f t="shared" ca="1" si="430"/>
        <v>#N/A</v>
      </c>
      <c r="BL109" s="28" t="e">
        <f t="shared" ca="1" si="430"/>
        <v>#N/A</v>
      </c>
      <c r="BM109" s="28" t="e">
        <f t="shared" ca="1" si="430"/>
        <v>#N/A</v>
      </c>
      <c r="BN109" s="28" t="e">
        <f t="shared" ca="1" si="430"/>
        <v>#N/A</v>
      </c>
      <c r="BO109" s="28" t="e">
        <f t="shared" ca="1" si="427"/>
        <v>#N/A</v>
      </c>
      <c r="BP109" s="28" t="e">
        <f t="shared" ca="1" si="427"/>
        <v>#N/A</v>
      </c>
      <c r="BQ109" s="28" t="e">
        <f t="shared" ca="1" si="427"/>
        <v>#N/A</v>
      </c>
      <c r="BR109" s="28" t="e">
        <f t="shared" ca="1" si="427"/>
        <v>#N/A</v>
      </c>
      <c r="BS109" s="28" t="e">
        <f t="shared" ca="1" si="427"/>
        <v>#N/A</v>
      </c>
      <c r="BT109" s="28" t="e">
        <f t="shared" ca="1" si="427"/>
        <v>#N/A</v>
      </c>
      <c r="BU109" s="28" t="e">
        <f t="shared" ca="1" si="427"/>
        <v>#N/A</v>
      </c>
      <c r="BV109" s="28" t="e">
        <f t="shared" ca="1" si="427"/>
        <v>#N/A</v>
      </c>
      <c r="BW109" s="28" t="e">
        <f t="shared" ca="1" si="427"/>
        <v>#N/A</v>
      </c>
      <c r="BX109" s="28" t="e">
        <f t="shared" ca="1" si="427"/>
        <v>#N/A</v>
      </c>
      <c r="BY109" s="28" t="e">
        <f t="shared" ca="1" si="427"/>
        <v>#N/A</v>
      </c>
      <c r="BZ109" s="28" t="e">
        <f t="shared" ca="1" si="427"/>
        <v>#N/A</v>
      </c>
      <c r="CA109" s="28" t="e">
        <f t="shared" ca="1" si="427"/>
        <v>#N/A</v>
      </c>
      <c r="CB109" s="28" t="e">
        <f t="shared" ca="1" si="427"/>
        <v>#N/A</v>
      </c>
      <c r="CC109" s="28" t="e">
        <f t="shared" ca="1" si="427"/>
        <v>#N/A</v>
      </c>
      <c r="CD109" s="28" t="e">
        <f t="shared" ca="1" si="427"/>
        <v>#N/A</v>
      </c>
      <c r="CE109" s="28" t="e">
        <f t="shared" ca="1" si="427"/>
        <v>#N/A</v>
      </c>
      <c r="HZ109" s="29"/>
    </row>
    <row r="110" spans="1:445" s="28" customFormat="1">
      <c r="A110" s="27" t="s">
        <v>9</v>
      </c>
      <c r="B110" s="28">
        <f t="shared" si="428"/>
        <v>583133.87819425017</v>
      </c>
      <c r="C110" s="28">
        <f t="shared" ca="1" si="430"/>
        <v>200692.7725780638</v>
      </c>
      <c r="D110" s="28">
        <f t="shared" ca="1" si="430"/>
        <v>348541.85773658275</v>
      </c>
      <c r="E110" s="28">
        <f t="shared" ca="1" si="430"/>
        <v>870670.16740560834</v>
      </c>
      <c r="F110" s="28">
        <f t="shared" ca="1" si="430"/>
        <v>2318863.4719195715</v>
      </c>
      <c r="G110" s="28">
        <f t="shared" ca="1" si="430"/>
        <v>2644505.9059126209</v>
      </c>
      <c r="H110" s="28">
        <f t="shared" ca="1" si="430"/>
        <v>1493007.4417484791</v>
      </c>
      <c r="I110" s="28">
        <f t="shared" ca="1" si="430"/>
        <v>2505218.1445356607</v>
      </c>
      <c r="J110" s="28">
        <f t="shared" ca="1" si="430"/>
        <v>1825989.4483051996</v>
      </c>
      <c r="K110" s="28">
        <f t="shared" ca="1" si="430"/>
        <v>1188265.0977833052</v>
      </c>
      <c r="L110" s="28">
        <f t="shared" ca="1" si="430"/>
        <v>2634105.8827822325</v>
      </c>
      <c r="M110" s="28">
        <f t="shared" ca="1" si="430"/>
        <v>2472078.1490671607</v>
      </c>
      <c r="N110" s="28">
        <f t="shared" ca="1" si="430"/>
        <v>2919391.4809017107</v>
      </c>
      <c r="O110" s="28">
        <f t="shared" ca="1" si="430"/>
        <v>3705161.3328216318</v>
      </c>
      <c r="P110" s="28">
        <f t="shared" ca="1" si="430"/>
        <v>6667998.6297325846</v>
      </c>
      <c r="Q110" s="28">
        <f t="shared" ca="1" si="430"/>
        <v>5454493.1186779579</v>
      </c>
      <c r="R110" s="28">
        <f t="shared" ca="1" si="430"/>
        <v>5302205.6767098466</v>
      </c>
      <c r="S110" s="28">
        <f t="shared" ca="1" si="430"/>
        <v>5179203.7218074724</v>
      </c>
      <c r="T110" s="28">
        <f t="shared" ca="1" si="430"/>
        <v>4075406.381295999</v>
      </c>
      <c r="U110" s="28">
        <f t="shared" ca="1" si="430"/>
        <v>5244039.2026738683</v>
      </c>
      <c r="V110" s="28">
        <f t="shared" ca="1" si="430"/>
        <v>6844758.8235719977</v>
      </c>
      <c r="W110" s="28">
        <f t="shared" ca="1" si="430"/>
        <v>7144057.1228072718</v>
      </c>
      <c r="X110" s="28">
        <f t="shared" ca="1" si="430"/>
        <v>5150198.3705383465</v>
      </c>
      <c r="Y110" s="28">
        <f t="shared" ca="1" si="430"/>
        <v>4075172.9515597317</v>
      </c>
      <c r="Z110" s="28">
        <f t="shared" ca="1" si="430"/>
        <v>3659587.7739662854</v>
      </c>
      <c r="AA110" s="28">
        <f t="shared" ca="1" si="430"/>
        <v>3508905.8944835435</v>
      </c>
      <c r="AB110" s="28">
        <f t="shared" ca="1" si="430"/>
        <v>3062819.0027473932</v>
      </c>
      <c r="AC110" s="28">
        <f t="shared" ca="1" si="430"/>
        <v>1202801.7544472334</v>
      </c>
      <c r="AD110" s="28">
        <f t="shared" ca="1" si="430"/>
        <v>999504.32463475061</v>
      </c>
      <c r="AE110" s="28">
        <f t="shared" ca="1" si="430"/>
        <v>1111920.8041587183</v>
      </c>
      <c r="AF110" s="28">
        <f t="shared" ca="1" si="430"/>
        <v>1238430.9952907525</v>
      </c>
      <c r="AG110" s="28">
        <f t="shared" ca="1" si="430"/>
        <v>733178.42325525999</v>
      </c>
      <c r="AH110" s="28">
        <f t="shared" ca="1" si="430"/>
        <v>673495.0206514094</v>
      </c>
      <c r="AI110" s="28">
        <f t="shared" ca="1" si="430"/>
        <v>810756.57227064623</v>
      </c>
      <c r="AJ110" s="28">
        <f t="shared" ca="1" si="430"/>
        <v>445342.08586936747</v>
      </c>
      <c r="AK110" s="28">
        <f t="shared" ca="1" si="430"/>
        <v>621742.56139811443</v>
      </c>
      <c r="AL110" s="28">
        <f t="shared" ca="1" si="430"/>
        <v>503229.00986910058</v>
      </c>
      <c r="AM110" s="28">
        <f t="shared" ca="1" si="430"/>
        <v>361722.47652901377</v>
      </c>
      <c r="AN110" s="28">
        <f t="shared" ca="1" si="430"/>
        <v>354183.74984448054</v>
      </c>
      <c r="AO110" s="28">
        <f t="shared" ca="1" si="430"/>
        <v>629659.80099908286</v>
      </c>
      <c r="AP110" s="28">
        <f t="shared" ca="1" si="430"/>
        <v>417650.2502905791</v>
      </c>
      <c r="AQ110" s="28">
        <f t="shared" ca="1" si="430"/>
        <v>402849.24566054047</v>
      </c>
      <c r="AR110" s="28">
        <f t="shared" ca="1" si="430"/>
        <v>832961.03029050608</v>
      </c>
      <c r="AS110" s="28">
        <f t="shared" ca="1" si="430"/>
        <v>862561.5213362599</v>
      </c>
      <c r="AT110" s="28">
        <f t="shared" ca="1" si="430"/>
        <v>902550.16924208822</v>
      </c>
      <c r="AU110" s="28">
        <f t="shared" ca="1" si="430"/>
        <v>717148.45637318911</v>
      </c>
      <c r="AV110" s="28">
        <f t="shared" ca="1" si="430"/>
        <v>1421278.1354154325</v>
      </c>
      <c r="AW110" s="28">
        <f t="shared" ca="1" si="430"/>
        <v>2842987.2602798808</v>
      </c>
      <c r="AX110" s="28">
        <f t="shared" ca="1" si="430"/>
        <v>2734164.8997821263</v>
      </c>
      <c r="AY110" s="28">
        <f t="shared" ca="1" si="430"/>
        <v>2641624.1301822034</v>
      </c>
      <c r="AZ110" s="28">
        <f t="shared" ca="1" si="430"/>
        <v>4413144.936574758</v>
      </c>
      <c r="BA110" s="28">
        <f t="shared" ca="1" si="430"/>
        <v>6017499.3286399907</v>
      </c>
      <c r="BB110" s="28">
        <f t="shared" ca="1" si="430"/>
        <v>7029061.2690104051</v>
      </c>
      <c r="BC110" s="28">
        <f t="shared" ca="1" si="430"/>
        <v>5186463.3526794473</v>
      </c>
      <c r="BD110" s="28">
        <f t="shared" ca="1" si="430"/>
        <v>5371532.2819380704</v>
      </c>
      <c r="BE110" s="28">
        <f t="shared" ca="1" si="430"/>
        <v>3521344.7606279682</v>
      </c>
      <c r="BF110" s="28">
        <f t="shared" ca="1" si="430"/>
        <v>3689994.0858529396</v>
      </c>
      <c r="BG110" s="28">
        <f t="shared" ca="1" si="430"/>
        <v>3996077.2655487689</v>
      </c>
      <c r="BH110" s="28">
        <f t="shared" ca="1" si="430"/>
        <v>3086183.2243893584</v>
      </c>
      <c r="BI110" s="28">
        <f t="shared" ca="1" si="430"/>
        <v>2879927.1667155125</v>
      </c>
      <c r="BJ110" s="28">
        <f t="shared" ca="1" si="430"/>
        <v>2994595.2822668436</v>
      </c>
      <c r="BK110" s="28">
        <f t="shared" ca="1" si="430"/>
        <v>1612758.9680956032</v>
      </c>
      <c r="BL110" s="28">
        <f t="shared" ca="1" si="430"/>
        <v>1532858.2811330534</v>
      </c>
      <c r="BM110" s="28">
        <f t="shared" ca="1" si="430"/>
        <v>1985343.0279172191</v>
      </c>
      <c r="BN110" s="28">
        <f t="shared" ca="1" si="430"/>
        <v>1467645.0291948414</v>
      </c>
      <c r="BO110" s="28">
        <f t="shared" ca="1" si="427"/>
        <v>1595102.1511258376</v>
      </c>
      <c r="BP110" s="28">
        <f t="shared" ca="1" si="427"/>
        <v>1918525.6336645801</v>
      </c>
      <c r="BQ110" s="28">
        <f t="shared" ca="1" si="427"/>
        <v>2232177.2484072815</v>
      </c>
      <c r="BR110" s="28">
        <f t="shared" ca="1" si="427"/>
        <v>1502930.59722783</v>
      </c>
      <c r="BS110" s="28">
        <f t="shared" ca="1" si="427"/>
        <v>1289371.8891837259</v>
      </c>
      <c r="BT110" s="28" t="e">
        <f t="shared" ca="1" si="427"/>
        <v>#N/A</v>
      </c>
      <c r="BU110" s="28" t="e">
        <f t="shared" ca="1" si="427"/>
        <v>#N/A</v>
      </c>
      <c r="BV110" s="28" t="e">
        <f t="shared" ca="1" si="427"/>
        <v>#N/A</v>
      </c>
      <c r="BW110" s="28" t="e">
        <f t="shared" ca="1" si="427"/>
        <v>#N/A</v>
      </c>
      <c r="BX110" s="28" t="e">
        <f t="shared" ca="1" si="427"/>
        <v>#N/A</v>
      </c>
      <c r="BY110" s="28" t="e">
        <f t="shared" ca="1" si="427"/>
        <v>#N/A</v>
      </c>
      <c r="BZ110" s="28" t="e">
        <f t="shared" ca="1" si="427"/>
        <v>#N/A</v>
      </c>
      <c r="CA110" s="28" t="e">
        <f t="shared" ca="1" si="427"/>
        <v>#N/A</v>
      </c>
      <c r="CB110" s="28" t="e">
        <f t="shared" ca="1" si="427"/>
        <v>#N/A</v>
      </c>
      <c r="CC110" s="28" t="e">
        <f t="shared" ca="1" si="427"/>
        <v>#N/A</v>
      </c>
      <c r="CD110" s="28" t="e">
        <f t="shared" ca="1" si="427"/>
        <v>#N/A</v>
      </c>
      <c r="CE110" s="28" t="e">
        <f t="shared" ca="1" si="427"/>
        <v>#N/A</v>
      </c>
      <c r="HZ110" s="29"/>
    </row>
    <row r="111" spans="1:445" s="31" customFormat="1">
      <c r="A111" s="30" t="s">
        <v>10</v>
      </c>
      <c r="B111" s="31">
        <f t="shared" si="428"/>
        <v>613669.26690835401</v>
      </c>
      <c r="C111" s="31">
        <f t="shared" ca="1" si="430"/>
        <v>467804.40521604544</v>
      </c>
      <c r="D111" s="31">
        <f t="shared" ca="1" si="430"/>
        <v>548492.39516074618</v>
      </c>
      <c r="E111" s="31">
        <f t="shared" ca="1" si="430"/>
        <v>685590.46636339929</v>
      </c>
      <c r="F111" s="31">
        <f t="shared" ca="1" si="430"/>
        <v>1078476.897231163</v>
      </c>
      <c r="G111" s="31">
        <f t="shared" ca="1" si="430"/>
        <v>1141825.8582772324</v>
      </c>
      <c r="H111" s="31">
        <f t="shared" ca="1" si="430"/>
        <v>834454.73378376535</v>
      </c>
      <c r="I111" s="31">
        <f t="shared" ca="1" si="430"/>
        <v>1027499.0080015685</v>
      </c>
      <c r="J111" s="31">
        <f t="shared" ca="1" si="430"/>
        <v>848212.92939363199</v>
      </c>
      <c r="K111" s="31">
        <f t="shared" ca="1" si="430"/>
        <v>528830.33412845002</v>
      </c>
      <c r="L111" s="31">
        <f t="shared" ca="1" si="430"/>
        <v>896559.90496991063</v>
      </c>
      <c r="M111" s="31">
        <f t="shared" ca="1" si="430"/>
        <v>607340.38961877208</v>
      </c>
      <c r="N111" s="31">
        <f t="shared" ca="1" si="430"/>
        <v>723884.45260087401</v>
      </c>
      <c r="O111" s="31">
        <f t="shared" ca="1" si="430"/>
        <v>1166604.3241055426</v>
      </c>
      <c r="P111" s="31">
        <f t="shared" ca="1" si="430"/>
        <v>1831015.8143795542</v>
      </c>
      <c r="Q111" s="31">
        <f t="shared" ca="1" si="430"/>
        <v>1868265.6637191374</v>
      </c>
      <c r="R111" s="31">
        <f t="shared" ca="1" si="430"/>
        <v>1483405.8771385155</v>
      </c>
      <c r="S111" s="31">
        <f t="shared" ca="1" si="430"/>
        <v>1915867.7888082599</v>
      </c>
      <c r="T111" s="31">
        <f t="shared" ca="1" si="430"/>
        <v>1856028.7682194437</v>
      </c>
      <c r="U111" s="31">
        <f t="shared" ca="1" si="430"/>
        <v>2779695.8645723597</v>
      </c>
      <c r="V111" s="31">
        <f t="shared" ca="1" si="430"/>
        <v>2601003.2629054226</v>
      </c>
      <c r="W111" s="31">
        <f t="shared" ca="1" si="430"/>
        <v>3510864.0375300464</v>
      </c>
      <c r="X111" s="31">
        <f t="shared" ca="1" si="430"/>
        <v>3209700.4886341165</v>
      </c>
      <c r="Y111" s="31">
        <f t="shared" ca="1" si="430"/>
        <v>2613041.063624043</v>
      </c>
      <c r="Z111" s="31">
        <f t="shared" ca="1" si="430"/>
        <v>2725729.2032170887</v>
      </c>
      <c r="AA111" s="31">
        <f t="shared" ca="1" si="430"/>
        <v>2079793.9650831732</v>
      </c>
      <c r="AB111" s="31">
        <f t="shared" ca="1" si="430"/>
        <v>2637130.925570562</v>
      </c>
      <c r="AC111" s="31">
        <f t="shared" ca="1" si="430"/>
        <v>1872969.789594491</v>
      </c>
      <c r="AD111" s="31">
        <f t="shared" ca="1" si="430"/>
        <v>1519151.6025882126</v>
      </c>
      <c r="AE111" s="31">
        <f t="shared" ca="1" si="430"/>
        <v>1295498.9429983634</v>
      </c>
      <c r="AF111" s="31">
        <f t="shared" ca="1" si="430"/>
        <v>1874772.2442951456</v>
      </c>
      <c r="AG111" s="31">
        <f t="shared" ca="1" si="430"/>
        <v>1346203.1119903242</v>
      </c>
      <c r="AH111" s="31">
        <f t="shared" ca="1" si="430"/>
        <v>1054242.7857237267</v>
      </c>
      <c r="AI111" s="31">
        <f t="shared" ca="1" si="430"/>
        <v>1054536.3470171359</v>
      </c>
      <c r="AJ111" s="31">
        <f t="shared" ca="1" si="430"/>
        <v>864069.13871231535</v>
      </c>
      <c r="AK111" s="31">
        <f t="shared" ca="1" si="430"/>
        <v>1152050.4277618451</v>
      </c>
      <c r="AL111" s="31">
        <f t="shared" ca="1" si="430"/>
        <v>754098.42511311045</v>
      </c>
      <c r="AM111" s="31">
        <f t="shared" ca="1" si="430"/>
        <v>413192.99638080195</v>
      </c>
      <c r="AN111" s="31">
        <f t="shared" ca="1" si="430"/>
        <v>436137.0740647731</v>
      </c>
      <c r="AO111" s="31">
        <f t="shared" ca="1" si="430"/>
        <v>616656.84209628997</v>
      </c>
      <c r="AP111" s="31">
        <f t="shared" ca="1" si="430"/>
        <v>417757.18760719581</v>
      </c>
      <c r="AQ111" s="31">
        <f t="shared" ca="1" si="430"/>
        <v>371976.53871625831</v>
      </c>
      <c r="AR111" s="31">
        <f t="shared" ca="1" si="430"/>
        <v>501272.09360963624</v>
      </c>
      <c r="AS111" s="31">
        <f t="shared" ca="1" si="430"/>
        <v>605943.5367471294</v>
      </c>
      <c r="AT111" s="31">
        <f t="shared" ca="1" si="430"/>
        <v>445781.83130215103</v>
      </c>
      <c r="AU111" s="31">
        <f t="shared" ca="1" si="430"/>
        <v>399854.72962441476</v>
      </c>
      <c r="AV111" s="31">
        <f t="shared" ca="1" si="430"/>
        <v>692678.54144333233</v>
      </c>
      <c r="AW111" s="31">
        <f t="shared" ca="1" si="430"/>
        <v>1228248.3702011032</v>
      </c>
      <c r="AX111" s="31">
        <f t="shared" ca="1" si="430"/>
        <v>1158771.1704267231</v>
      </c>
      <c r="AY111" s="31">
        <f t="shared" ca="1" si="430"/>
        <v>1089021.8241549458</v>
      </c>
      <c r="AZ111" s="31">
        <f t="shared" ca="1" si="430"/>
        <v>1389894.0516074335</v>
      </c>
      <c r="BA111" s="31">
        <f t="shared" ca="1" si="430"/>
        <v>1641935.9812255707</v>
      </c>
      <c r="BB111" s="31">
        <f t="shared" ca="1" si="430"/>
        <v>2007785.7974941488</v>
      </c>
      <c r="BC111" s="31">
        <f t="shared" ca="1" si="430"/>
        <v>1549479.0733257451</v>
      </c>
      <c r="BD111" s="31">
        <f t="shared" ca="1" si="430"/>
        <v>2267326.2838420379</v>
      </c>
      <c r="BE111" s="31">
        <f t="shared" ca="1" si="430"/>
        <v>2031744.7624448116</v>
      </c>
      <c r="BF111" s="31">
        <f t="shared" ca="1" si="430"/>
        <v>1824999.163372451</v>
      </c>
      <c r="BG111" s="31">
        <f t="shared" ca="1" si="430"/>
        <v>1780702.405538053</v>
      </c>
      <c r="BH111" s="31">
        <f t="shared" ca="1" si="430"/>
        <v>1835076.7629942715</v>
      </c>
      <c r="BI111" s="31">
        <f t="shared" ca="1" si="430"/>
        <v>1860740.4001802821</v>
      </c>
      <c r="BJ111" s="31">
        <f t="shared" ca="1" si="430"/>
        <v>2408546.2408197219</v>
      </c>
      <c r="BK111" s="31">
        <f t="shared" ca="1" si="430"/>
        <v>2745908.8725930965</v>
      </c>
      <c r="BL111" s="31">
        <f t="shared" ca="1" si="430"/>
        <v>2572175.2359355059</v>
      </c>
      <c r="BM111" s="31">
        <f t="shared" ca="1" si="430"/>
        <v>2583730.6149946782</v>
      </c>
      <c r="BN111" s="31">
        <f t="shared" ca="1" si="430"/>
        <v>1695166.6453491191</v>
      </c>
      <c r="BO111" s="31">
        <f t="shared" ca="1" si="427"/>
        <v>1260016.4431531897</v>
      </c>
      <c r="BP111" s="31">
        <f t="shared" ca="1" si="427"/>
        <v>1467591.5827756536</v>
      </c>
      <c r="BQ111" s="31">
        <f t="shared" ca="1" si="427"/>
        <v>1636155.5883187598</v>
      </c>
      <c r="BR111" s="31">
        <f t="shared" ca="1" si="427"/>
        <v>1190125.2642984539</v>
      </c>
      <c r="BS111" s="31">
        <f t="shared" ca="1" si="427"/>
        <v>1076151.3269998685</v>
      </c>
      <c r="BT111" s="31">
        <f t="shared" ca="1" si="427"/>
        <v>792721.59890857316</v>
      </c>
      <c r="BU111" s="31">
        <f t="shared" ca="1" si="427"/>
        <v>344330.23980870418</v>
      </c>
      <c r="BV111" s="31">
        <f t="shared" ca="1" si="427"/>
        <v>333751.59617406031</v>
      </c>
      <c r="BW111" s="31">
        <f t="shared" ca="1" si="427"/>
        <v>457791.29541423789</v>
      </c>
      <c r="BX111" s="31">
        <f t="shared" ca="1" si="427"/>
        <v>563221.3465376423</v>
      </c>
      <c r="BY111" s="31">
        <f t="shared" ca="1" si="427"/>
        <v>924160.18229990883</v>
      </c>
      <c r="BZ111" s="31">
        <f t="shared" ca="1" si="427"/>
        <v>895987.46158706758</v>
      </c>
      <c r="CA111" s="31">
        <f t="shared" ca="1" si="427"/>
        <v>937413.83506249497</v>
      </c>
      <c r="CB111" s="31">
        <f t="shared" ca="1" si="427"/>
        <v>964332.37098328711</v>
      </c>
      <c r="CC111" s="31">
        <f t="shared" ca="1" si="427"/>
        <v>932313.14930578042</v>
      </c>
      <c r="CD111" s="31" t="e">
        <f t="shared" ca="1" si="427"/>
        <v>#N/A</v>
      </c>
      <c r="CE111" s="31" t="e">
        <f t="shared" ca="1" si="427"/>
        <v>#N/A</v>
      </c>
      <c r="HZ111" s="32"/>
    </row>
    <row r="112" spans="1:445">
      <c r="A112" s="21" t="s">
        <v>18</v>
      </c>
      <c r="B112" s="33">
        <f>B106+49</f>
        <v>1977</v>
      </c>
      <c r="C112" s="33">
        <f t="shared" ref="C112:BN112" si="431">C106+49</f>
        <v>1978</v>
      </c>
      <c r="D112" s="33">
        <f t="shared" si="431"/>
        <v>1979</v>
      </c>
      <c r="E112" s="33">
        <f t="shared" si="431"/>
        <v>1980</v>
      </c>
      <c r="F112" s="33">
        <f t="shared" si="431"/>
        <v>1981</v>
      </c>
      <c r="G112" s="33">
        <f t="shared" si="431"/>
        <v>1982</v>
      </c>
      <c r="H112" s="33">
        <f t="shared" si="431"/>
        <v>1983</v>
      </c>
      <c r="I112" s="33">
        <f t="shared" si="431"/>
        <v>1984</v>
      </c>
      <c r="J112" s="33">
        <f t="shared" si="431"/>
        <v>1985</v>
      </c>
      <c r="K112" s="33">
        <f t="shared" si="431"/>
        <v>1986</v>
      </c>
      <c r="L112" s="33">
        <f t="shared" si="431"/>
        <v>1987</v>
      </c>
      <c r="M112" s="33">
        <f t="shared" si="431"/>
        <v>1988</v>
      </c>
      <c r="N112" s="33">
        <f t="shared" si="431"/>
        <v>1989</v>
      </c>
      <c r="O112" s="33">
        <f t="shared" si="431"/>
        <v>1990</v>
      </c>
      <c r="P112" s="33">
        <f t="shared" si="431"/>
        <v>1991</v>
      </c>
      <c r="Q112" s="33">
        <f t="shared" si="431"/>
        <v>1992</v>
      </c>
      <c r="R112" s="33">
        <f t="shared" si="431"/>
        <v>1993</v>
      </c>
      <c r="S112" s="33">
        <f t="shared" si="431"/>
        <v>1994</v>
      </c>
      <c r="T112" s="33">
        <f t="shared" si="431"/>
        <v>1995</v>
      </c>
      <c r="U112" s="33">
        <f t="shared" si="431"/>
        <v>1996</v>
      </c>
      <c r="V112" s="33">
        <f t="shared" si="431"/>
        <v>1997</v>
      </c>
      <c r="W112" s="33">
        <f t="shared" si="431"/>
        <v>1998</v>
      </c>
      <c r="X112" s="33">
        <f t="shared" si="431"/>
        <v>1999</v>
      </c>
      <c r="Y112" s="33">
        <f t="shared" si="431"/>
        <v>2000</v>
      </c>
      <c r="Z112" s="33">
        <f t="shared" si="431"/>
        <v>2001</v>
      </c>
      <c r="AA112" s="33">
        <f t="shared" si="431"/>
        <v>2002</v>
      </c>
      <c r="AB112" s="33">
        <f t="shared" si="431"/>
        <v>2003</v>
      </c>
      <c r="AC112" s="33">
        <f t="shared" si="431"/>
        <v>2004</v>
      </c>
      <c r="AD112" s="33">
        <f t="shared" si="431"/>
        <v>2005</v>
      </c>
      <c r="AE112" s="33">
        <f t="shared" si="431"/>
        <v>2006</v>
      </c>
      <c r="AF112" s="33">
        <f t="shared" si="431"/>
        <v>2007</v>
      </c>
      <c r="AG112" s="33">
        <f t="shared" si="431"/>
        <v>2008</v>
      </c>
      <c r="AH112" s="33">
        <f t="shared" si="431"/>
        <v>2009</v>
      </c>
      <c r="AI112" s="33">
        <f t="shared" si="431"/>
        <v>2010</v>
      </c>
      <c r="AJ112" s="33">
        <f t="shared" si="431"/>
        <v>2011</v>
      </c>
      <c r="AK112" s="33">
        <f t="shared" si="431"/>
        <v>2012</v>
      </c>
      <c r="AL112" s="33">
        <f t="shared" si="431"/>
        <v>2013</v>
      </c>
      <c r="AM112" s="33">
        <f t="shared" si="431"/>
        <v>2014</v>
      </c>
      <c r="AN112" s="33">
        <f t="shared" si="431"/>
        <v>2015</v>
      </c>
      <c r="AO112" s="33">
        <f t="shared" si="431"/>
        <v>2016</v>
      </c>
      <c r="AP112" s="33">
        <f t="shared" si="431"/>
        <v>2017</v>
      </c>
      <c r="AQ112" s="33">
        <f t="shared" si="431"/>
        <v>2018</v>
      </c>
      <c r="AR112" s="33">
        <f t="shared" si="431"/>
        <v>2019</v>
      </c>
      <c r="AS112" s="33">
        <f t="shared" si="431"/>
        <v>2020</v>
      </c>
      <c r="AT112" s="33">
        <f t="shared" si="431"/>
        <v>2021</v>
      </c>
      <c r="AU112" s="33">
        <f t="shared" si="431"/>
        <v>2022</v>
      </c>
      <c r="AV112" s="33">
        <f t="shared" si="431"/>
        <v>2023</v>
      </c>
      <c r="AW112" s="33">
        <f t="shared" si="431"/>
        <v>2024</v>
      </c>
      <c r="AX112" s="33">
        <f t="shared" si="431"/>
        <v>2025</v>
      </c>
      <c r="AY112" s="33">
        <f t="shared" si="431"/>
        <v>2026</v>
      </c>
      <c r="AZ112" s="33">
        <f t="shared" si="431"/>
        <v>2027</v>
      </c>
      <c r="BA112" s="33">
        <f t="shared" si="431"/>
        <v>2028</v>
      </c>
      <c r="BB112" s="33">
        <f t="shared" si="431"/>
        <v>2029</v>
      </c>
      <c r="BC112" s="33">
        <f t="shared" si="431"/>
        <v>2030</v>
      </c>
      <c r="BD112" s="33">
        <f t="shared" si="431"/>
        <v>2031</v>
      </c>
      <c r="BE112" s="33">
        <f t="shared" si="431"/>
        <v>2032</v>
      </c>
      <c r="BF112" s="33">
        <f t="shared" si="431"/>
        <v>2033</v>
      </c>
      <c r="BG112" s="33">
        <f t="shared" si="431"/>
        <v>2034</v>
      </c>
      <c r="BH112" s="33">
        <f t="shared" si="431"/>
        <v>2035</v>
      </c>
      <c r="BI112" s="33">
        <f t="shared" si="431"/>
        <v>2036</v>
      </c>
      <c r="BJ112" s="33">
        <f t="shared" si="431"/>
        <v>2037</v>
      </c>
      <c r="BK112" s="33">
        <f t="shared" si="431"/>
        <v>2038</v>
      </c>
      <c r="BL112" s="33">
        <f t="shared" si="431"/>
        <v>2039</v>
      </c>
      <c r="BM112" s="33">
        <f t="shared" si="431"/>
        <v>2040</v>
      </c>
      <c r="BN112" s="33">
        <f t="shared" si="431"/>
        <v>2041</v>
      </c>
      <c r="BO112" s="33">
        <f t="shared" ref="BO112:CE112" si="432">BO106+49</f>
        <v>2042</v>
      </c>
      <c r="BP112" s="33">
        <f t="shared" si="432"/>
        <v>2043</v>
      </c>
      <c r="BQ112" s="33">
        <f t="shared" si="432"/>
        <v>2044</v>
      </c>
      <c r="BR112" s="33">
        <f t="shared" si="432"/>
        <v>2045</v>
      </c>
      <c r="BS112" s="33">
        <f t="shared" si="432"/>
        <v>2046</v>
      </c>
      <c r="BT112" s="33">
        <f t="shared" si="432"/>
        <v>2047</v>
      </c>
      <c r="BU112" s="33">
        <f t="shared" si="432"/>
        <v>2048</v>
      </c>
      <c r="BV112" s="33">
        <f t="shared" si="432"/>
        <v>2049</v>
      </c>
      <c r="BW112" s="33">
        <f t="shared" si="432"/>
        <v>2050</v>
      </c>
      <c r="BX112" s="33">
        <f t="shared" si="432"/>
        <v>2051</v>
      </c>
      <c r="BY112" s="33">
        <f t="shared" si="432"/>
        <v>2052</v>
      </c>
      <c r="BZ112" s="33">
        <f t="shared" si="432"/>
        <v>2053</v>
      </c>
      <c r="CA112" s="33">
        <f t="shared" si="432"/>
        <v>2054</v>
      </c>
      <c r="CB112" s="33">
        <f t="shared" si="432"/>
        <v>2055</v>
      </c>
      <c r="CC112" s="33">
        <f t="shared" si="432"/>
        <v>2056</v>
      </c>
      <c r="CD112" s="33">
        <f t="shared" si="432"/>
        <v>2057</v>
      </c>
      <c r="CE112" s="33">
        <f t="shared" si="432"/>
        <v>2058</v>
      </c>
      <c r="HZ112" s="15"/>
    </row>
    <row r="113" spans="1:234">
      <c r="A113" s="21" t="s">
        <v>19</v>
      </c>
      <c r="B113" s="33">
        <f>B106+39</f>
        <v>1967</v>
      </c>
      <c r="C113" s="33">
        <f t="shared" ref="C113:BN113" si="433">C106+39</f>
        <v>1968</v>
      </c>
      <c r="D113" s="33">
        <f t="shared" si="433"/>
        <v>1969</v>
      </c>
      <c r="E113" s="33">
        <f t="shared" si="433"/>
        <v>1970</v>
      </c>
      <c r="F113" s="33">
        <f t="shared" si="433"/>
        <v>1971</v>
      </c>
      <c r="G113" s="33">
        <f t="shared" si="433"/>
        <v>1972</v>
      </c>
      <c r="H113" s="33">
        <f t="shared" si="433"/>
        <v>1973</v>
      </c>
      <c r="I113" s="33">
        <f t="shared" si="433"/>
        <v>1974</v>
      </c>
      <c r="J113" s="33">
        <f t="shared" si="433"/>
        <v>1975</v>
      </c>
      <c r="K113" s="33">
        <f t="shared" si="433"/>
        <v>1976</v>
      </c>
      <c r="L113" s="33">
        <f t="shared" si="433"/>
        <v>1977</v>
      </c>
      <c r="M113" s="33">
        <f t="shared" si="433"/>
        <v>1978</v>
      </c>
      <c r="N113" s="33">
        <f t="shared" si="433"/>
        <v>1979</v>
      </c>
      <c r="O113" s="33">
        <f t="shared" si="433"/>
        <v>1980</v>
      </c>
      <c r="P113" s="33">
        <f t="shared" si="433"/>
        <v>1981</v>
      </c>
      <c r="Q113" s="33">
        <f t="shared" si="433"/>
        <v>1982</v>
      </c>
      <c r="R113" s="33">
        <f t="shared" si="433"/>
        <v>1983</v>
      </c>
      <c r="S113" s="33">
        <f t="shared" si="433"/>
        <v>1984</v>
      </c>
      <c r="T113" s="33">
        <f t="shared" si="433"/>
        <v>1985</v>
      </c>
      <c r="U113" s="33">
        <f t="shared" si="433"/>
        <v>1986</v>
      </c>
      <c r="V113" s="33">
        <f t="shared" si="433"/>
        <v>1987</v>
      </c>
      <c r="W113" s="33">
        <f t="shared" si="433"/>
        <v>1988</v>
      </c>
      <c r="X113" s="33">
        <f t="shared" si="433"/>
        <v>1989</v>
      </c>
      <c r="Y113" s="33">
        <f t="shared" si="433"/>
        <v>1990</v>
      </c>
      <c r="Z113" s="33">
        <f t="shared" si="433"/>
        <v>1991</v>
      </c>
      <c r="AA113" s="33">
        <f t="shared" si="433"/>
        <v>1992</v>
      </c>
      <c r="AB113" s="33">
        <f t="shared" si="433"/>
        <v>1993</v>
      </c>
      <c r="AC113" s="33">
        <f t="shared" si="433"/>
        <v>1994</v>
      </c>
      <c r="AD113" s="33">
        <f t="shared" si="433"/>
        <v>1995</v>
      </c>
      <c r="AE113" s="33">
        <f t="shared" si="433"/>
        <v>1996</v>
      </c>
      <c r="AF113" s="33">
        <f t="shared" si="433"/>
        <v>1997</v>
      </c>
      <c r="AG113" s="33">
        <f t="shared" si="433"/>
        <v>1998</v>
      </c>
      <c r="AH113" s="33">
        <f t="shared" si="433"/>
        <v>1999</v>
      </c>
      <c r="AI113" s="33">
        <f t="shared" si="433"/>
        <v>2000</v>
      </c>
      <c r="AJ113" s="33">
        <f t="shared" si="433"/>
        <v>2001</v>
      </c>
      <c r="AK113" s="33">
        <f t="shared" si="433"/>
        <v>2002</v>
      </c>
      <c r="AL113" s="33">
        <f t="shared" si="433"/>
        <v>2003</v>
      </c>
      <c r="AM113" s="33">
        <f t="shared" si="433"/>
        <v>2004</v>
      </c>
      <c r="AN113" s="33">
        <f t="shared" si="433"/>
        <v>2005</v>
      </c>
      <c r="AO113" s="33">
        <f t="shared" si="433"/>
        <v>2006</v>
      </c>
      <c r="AP113" s="33">
        <f t="shared" si="433"/>
        <v>2007</v>
      </c>
      <c r="AQ113" s="33">
        <f t="shared" si="433"/>
        <v>2008</v>
      </c>
      <c r="AR113" s="33">
        <f t="shared" si="433"/>
        <v>2009</v>
      </c>
      <c r="AS113" s="33">
        <f t="shared" si="433"/>
        <v>2010</v>
      </c>
      <c r="AT113" s="33">
        <f t="shared" si="433"/>
        <v>2011</v>
      </c>
      <c r="AU113" s="33">
        <f t="shared" si="433"/>
        <v>2012</v>
      </c>
      <c r="AV113" s="33">
        <f t="shared" si="433"/>
        <v>2013</v>
      </c>
      <c r="AW113" s="33">
        <f t="shared" si="433"/>
        <v>2014</v>
      </c>
      <c r="AX113" s="33">
        <f t="shared" si="433"/>
        <v>2015</v>
      </c>
      <c r="AY113" s="33">
        <f t="shared" si="433"/>
        <v>2016</v>
      </c>
      <c r="AZ113" s="33">
        <f t="shared" si="433"/>
        <v>2017</v>
      </c>
      <c r="BA113" s="33">
        <f t="shared" si="433"/>
        <v>2018</v>
      </c>
      <c r="BB113" s="33">
        <f t="shared" si="433"/>
        <v>2019</v>
      </c>
      <c r="BC113" s="33">
        <f t="shared" si="433"/>
        <v>2020</v>
      </c>
      <c r="BD113" s="33">
        <f t="shared" si="433"/>
        <v>2021</v>
      </c>
      <c r="BE113" s="33">
        <f t="shared" si="433"/>
        <v>2022</v>
      </c>
      <c r="BF113" s="33">
        <f t="shared" si="433"/>
        <v>2023</v>
      </c>
      <c r="BG113" s="33">
        <f t="shared" si="433"/>
        <v>2024</v>
      </c>
      <c r="BH113" s="33">
        <f t="shared" si="433"/>
        <v>2025</v>
      </c>
      <c r="BI113" s="33">
        <f t="shared" si="433"/>
        <v>2026</v>
      </c>
      <c r="BJ113" s="33">
        <f t="shared" si="433"/>
        <v>2027</v>
      </c>
      <c r="BK113" s="33">
        <f t="shared" si="433"/>
        <v>2028</v>
      </c>
      <c r="BL113" s="33">
        <f t="shared" si="433"/>
        <v>2029</v>
      </c>
      <c r="BM113" s="33">
        <f t="shared" si="433"/>
        <v>2030</v>
      </c>
      <c r="BN113" s="33">
        <f t="shared" si="433"/>
        <v>2031</v>
      </c>
      <c r="BO113" s="33">
        <f t="shared" ref="BO113:CE113" si="434">BO106+39</f>
        <v>2032</v>
      </c>
      <c r="BP113" s="33">
        <f t="shared" si="434"/>
        <v>2033</v>
      </c>
      <c r="BQ113" s="33">
        <f t="shared" si="434"/>
        <v>2034</v>
      </c>
      <c r="BR113" s="33">
        <f t="shared" si="434"/>
        <v>2035</v>
      </c>
      <c r="BS113" s="33">
        <f t="shared" si="434"/>
        <v>2036</v>
      </c>
      <c r="BT113" s="33">
        <f t="shared" si="434"/>
        <v>2037</v>
      </c>
      <c r="BU113" s="33">
        <f t="shared" si="434"/>
        <v>2038</v>
      </c>
      <c r="BV113" s="33">
        <f t="shared" si="434"/>
        <v>2039</v>
      </c>
      <c r="BW113" s="33">
        <f t="shared" si="434"/>
        <v>2040</v>
      </c>
      <c r="BX113" s="33">
        <f t="shared" si="434"/>
        <v>2041</v>
      </c>
      <c r="BY113" s="33">
        <f t="shared" si="434"/>
        <v>2042</v>
      </c>
      <c r="BZ113" s="33">
        <f t="shared" si="434"/>
        <v>2043</v>
      </c>
      <c r="CA113" s="33">
        <f t="shared" si="434"/>
        <v>2044</v>
      </c>
      <c r="CB113" s="33">
        <f t="shared" si="434"/>
        <v>2045</v>
      </c>
      <c r="CC113" s="33">
        <f t="shared" si="434"/>
        <v>2046</v>
      </c>
      <c r="CD113" s="33">
        <f t="shared" si="434"/>
        <v>2047</v>
      </c>
      <c r="CE113" s="33">
        <f t="shared" si="434"/>
        <v>2048</v>
      </c>
      <c r="HZ113" s="15"/>
    </row>
    <row r="114" spans="1:234">
      <c r="A114" s="21" t="s">
        <v>20</v>
      </c>
      <c r="B114">
        <f>B106+29</f>
        <v>1957</v>
      </c>
      <c r="C114">
        <f t="shared" ref="C114:BN114" si="435">C106+29</f>
        <v>1958</v>
      </c>
      <c r="D114">
        <f t="shared" si="435"/>
        <v>1959</v>
      </c>
      <c r="E114">
        <f t="shared" si="435"/>
        <v>1960</v>
      </c>
      <c r="F114">
        <f t="shared" si="435"/>
        <v>1961</v>
      </c>
      <c r="G114">
        <f t="shared" si="435"/>
        <v>1962</v>
      </c>
      <c r="H114">
        <f t="shared" si="435"/>
        <v>1963</v>
      </c>
      <c r="I114">
        <f t="shared" si="435"/>
        <v>1964</v>
      </c>
      <c r="J114">
        <f t="shared" si="435"/>
        <v>1965</v>
      </c>
      <c r="K114">
        <f t="shared" si="435"/>
        <v>1966</v>
      </c>
      <c r="L114">
        <f t="shared" si="435"/>
        <v>1967</v>
      </c>
      <c r="M114">
        <f t="shared" si="435"/>
        <v>1968</v>
      </c>
      <c r="N114">
        <f t="shared" si="435"/>
        <v>1969</v>
      </c>
      <c r="O114">
        <f t="shared" si="435"/>
        <v>1970</v>
      </c>
      <c r="P114">
        <f t="shared" si="435"/>
        <v>1971</v>
      </c>
      <c r="Q114">
        <f t="shared" si="435"/>
        <v>1972</v>
      </c>
      <c r="R114">
        <f t="shared" si="435"/>
        <v>1973</v>
      </c>
      <c r="S114">
        <f t="shared" si="435"/>
        <v>1974</v>
      </c>
      <c r="T114">
        <f t="shared" si="435"/>
        <v>1975</v>
      </c>
      <c r="U114">
        <f t="shared" si="435"/>
        <v>1976</v>
      </c>
      <c r="V114">
        <f t="shared" si="435"/>
        <v>1977</v>
      </c>
      <c r="W114">
        <f t="shared" si="435"/>
        <v>1978</v>
      </c>
      <c r="X114">
        <f t="shared" si="435"/>
        <v>1979</v>
      </c>
      <c r="Y114">
        <f t="shared" si="435"/>
        <v>1980</v>
      </c>
      <c r="Z114">
        <f t="shared" si="435"/>
        <v>1981</v>
      </c>
      <c r="AA114">
        <f t="shared" si="435"/>
        <v>1982</v>
      </c>
      <c r="AB114">
        <f t="shared" si="435"/>
        <v>1983</v>
      </c>
      <c r="AC114">
        <f t="shared" si="435"/>
        <v>1984</v>
      </c>
      <c r="AD114">
        <f t="shared" si="435"/>
        <v>1985</v>
      </c>
      <c r="AE114">
        <f t="shared" si="435"/>
        <v>1986</v>
      </c>
      <c r="AF114">
        <f t="shared" si="435"/>
        <v>1987</v>
      </c>
      <c r="AG114">
        <f t="shared" si="435"/>
        <v>1988</v>
      </c>
      <c r="AH114">
        <f t="shared" si="435"/>
        <v>1989</v>
      </c>
      <c r="AI114">
        <f t="shared" si="435"/>
        <v>1990</v>
      </c>
      <c r="AJ114">
        <f t="shared" si="435"/>
        <v>1991</v>
      </c>
      <c r="AK114">
        <f t="shared" si="435"/>
        <v>1992</v>
      </c>
      <c r="AL114">
        <f t="shared" si="435"/>
        <v>1993</v>
      </c>
      <c r="AM114">
        <f t="shared" si="435"/>
        <v>1994</v>
      </c>
      <c r="AN114">
        <f t="shared" si="435"/>
        <v>1995</v>
      </c>
      <c r="AO114">
        <f t="shared" si="435"/>
        <v>1996</v>
      </c>
      <c r="AP114">
        <f t="shared" si="435"/>
        <v>1997</v>
      </c>
      <c r="AQ114">
        <f t="shared" si="435"/>
        <v>1998</v>
      </c>
      <c r="AR114">
        <f t="shared" si="435"/>
        <v>1999</v>
      </c>
      <c r="AS114">
        <f t="shared" si="435"/>
        <v>2000</v>
      </c>
      <c r="AT114">
        <f t="shared" si="435"/>
        <v>2001</v>
      </c>
      <c r="AU114">
        <f t="shared" si="435"/>
        <v>2002</v>
      </c>
      <c r="AV114">
        <f t="shared" si="435"/>
        <v>2003</v>
      </c>
      <c r="AW114">
        <f t="shared" si="435"/>
        <v>2004</v>
      </c>
      <c r="AX114">
        <f t="shared" si="435"/>
        <v>2005</v>
      </c>
      <c r="AY114">
        <f t="shared" si="435"/>
        <v>2006</v>
      </c>
      <c r="AZ114">
        <f t="shared" si="435"/>
        <v>2007</v>
      </c>
      <c r="BA114">
        <f t="shared" si="435"/>
        <v>2008</v>
      </c>
      <c r="BB114">
        <f t="shared" si="435"/>
        <v>2009</v>
      </c>
      <c r="BC114">
        <f t="shared" si="435"/>
        <v>2010</v>
      </c>
      <c r="BD114">
        <f t="shared" si="435"/>
        <v>2011</v>
      </c>
      <c r="BE114">
        <f t="shared" si="435"/>
        <v>2012</v>
      </c>
      <c r="BF114">
        <f t="shared" si="435"/>
        <v>2013</v>
      </c>
      <c r="BG114">
        <f t="shared" si="435"/>
        <v>2014</v>
      </c>
      <c r="BH114">
        <f t="shared" si="435"/>
        <v>2015</v>
      </c>
      <c r="BI114">
        <f t="shared" si="435"/>
        <v>2016</v>
      </c>
      <c r="BJ114">
        <f t="shared" si="435"/>
        <v>2017</v>
      </c>
      <c r="BK114">
        <f t="shared" si="435"/>
        <v>2018</v>
      </c>
      <c r="BL114">
        <f t="shared" si="435"/>
        <v>2019</v>
      </c>
      <c r="BM114">
        <f t="shared" si="435"/>
        <v>2020</v>
      </c>
      <c r="BN114">
        <f t="shared" si="435"/>
        <v>2021</v>
      </c>
      <c r="BO114">
        <f t="shared" ref="BO114:CE114" si="436">BO106+29</f>
        <v>2022</v>
      </c>
      <c r="BP114">
        <f t="shared" si="436"/>
        <v>2023</v>
      </c>
      <c r="BQ114">
        <f t="shared" si="436"/>
        <v>2024</v>
      </c>
      <c r="BR114">
        <f t="shared" si="436"/>
        <v>2025</v>
      </c>
      <c r="BS114">
        <f t="shared" si="436"/>
        <v>2026</v>
      </c>
      <c r="BT114">
        <f t="shared" si="436"/>
        <v>2027</v>
      </c>
      <c r="BU114">
        <f t="shared" si="436"/>
        <v>2028</v>
      </c>
      <c r="BV114">
        <f t="shared" si="436"/>
        <v>2029</v>
      </c>
      <c r="BW114">
        <f t="shared" si="436"/>
        <v>2030</v>
      </c>
      <c r="BX114">
        <f t="shared" si="436"/>
        <v>2031</v>
      </c>
      <c r="BY114">
        <f t="shared" si="436"/>
        <v>2032</v>
      </c>
      <c r="BZ114">
        <f t="shared" si="436"/>
        <v>2033</v>
      </c>
      <c r="CA114">
        <f t="shared" si="436"/>
        <v>2034</v>
      </c>
      <c r="CB114">
        <f t="shared" si="436"/>
        <v>2035</v>
      </c>
      <c r="CC114">
        <f t="shared" si="436"/>
        <v>2036</v>
      </c>
      <c r="CD114">
        <f t="shared" si="436"/>
        <v>2037</v>
      </c>
      <c r="CE114">
        <f t="shared" si="436"/>
        <v>2038</v>
      </c>
      <c r="HZ114" s="15"/>
    </row>
    <row r="115" spans="1:234">
      <c r="A115" s="21" t="s">
        <v>21</v>
      </c>
      <c r="B115">
        <f>B106+19</f>
        <v>1947</v>
      </c>
      <c r="C115">
        <f t="shared" ref="C115:BN115" si="437">C106+19</f>
        <v>1948</v>
      </c>
      <c r="D115">
        <f t="shared" si="437"/>
        <v>1949</v>
      </c>
      <c r="E115">
        <f t="shared" si="437"/>
        <v>1950</v>
      </c>
      <c r="F115">
        <f t="shared" si="437"/>
        <v>1951</v>
      </c>
      <c r="G115">
        <f t="shared" si="437"/>
        <v>1952</v>
      </c>
      <c r="H115">
        <f t="shared" si="437"/>
        <v>1953</v>
      </c>
      <c r="I115">
        <f t="shared" si="437"/>
        <v>1954</v>
      </c>
      <c r="J115">
        <f t="shared" si="437"/>
        <v>1955</v>
      </c>
      <c r="K115">
        <f t="shared" si="437"/>
        <v>1956</v>
      </c>
      <c r="L115">
        <f t="shared" si="437"/>
        <v>1957</v>
      </c>
      <c r="M115">
        <f t="shared" si="437"/>
        <v>1958</v>
      </c>
      <c r="N115">
        <f t="shared" si="437"/>
        <v>1959</v>
      </c>
      <c r="O115">
        <f t="shared" si="437"/>
        <v>1960</v>
      </c>
      <c r="P115">
        <f t="shared" si="437"/>
        <v>1961</v>
      </c>
      <c r="Q115">
        <f t="shared" si="437"/>
        <v>1962</v>
      </c>
      <c r="R115">
        <f t="shared" si="437"/>
        <v>1963</v>
      </c>
      <c r="S115">
        <f t="shared" si="437"/>
        <v>1964</v>
      </c>
      <c r="T115">
        <f t="shared" si="437"/>
        <v>1965</v>
      </c>
      <c r="U115">
        <f t="shared" si="437"/>
        <v>1966</v>
      </c>
      <c r="V115">
        <f t="shared" si="437"/>
        <v>1967</v>
      </c>
      <c r="W115">
        <f t="shared" si="437"/>
        <v>1968</v>
      </c>
      <c r="X115">
        <f t="shared" si="437"/>
        <v>1969</v>
      </c>
      <c r="Y115">
        <f t="shared" si="437"/>
        <v>1970</v>
      </c>
      <c r="Z115">
        <f t="shared" si="437"/>
        <v>1971</v>
      </c>
      <c r="AA115">
        <f t="shared" si="437"/>
        <v>1972</v>
      </c>
      <c r="AB115">
        <f t="shared" si="437"/>
        <v>1973</v>
      </c>
      <c r="AC115">
        <f t="shared" si="437"/>
        <v>1974</v>
      </c>
      <c r="AD115">
        <f t="shared" si="437"/>
        <v>1975</v>
      </c>
      <c r="AE115">
        <f t="shared" si="437"/>
        <v>1976</v>
      </c>
      <c r="AF115">
        <f t="shared" si="437"/>
        <v>1977</v>
      </c>
      <c r="AG115">
        <f t="shared" si="437"/>
        <v>1978</v>
      </c>
      <c r="AH115">
        <f t="shared" si="437"/>
        <v>1979</v>
      </c>
      <c r="AI115">
        <f t="shared" si="437"/>
        <v>1980</v>
      </c>
      <c r="AJ115">
        <f t="shared" si="437"/>
        <v>1981</v>
      </c>
      <c r="AK115">
        <f t="shared" si="437"/>
        <v>1982</v>
      </c>
      <c r="AL115">
        <f t="shared" si="437"/>
        <v>1983</v>
      </c>
      <c r="AM115">
        <f t="shared" si="437"/>
        <v>1984</v>
      </c>
      <c r="AN115">
        <f t="shared" si="437"/>
        <v>1985</v>
      </c>
      <c r="AO115">
        <f t="shared" si="437"/>
        <v>1986</v>
      </c>
      <c r="AP115">
        <f t="shared" si="437"/>
        <v>1987</v>
      </c>
      <c r="AQ115">
        <f t="shared" si="437"/>
        <v>1988</v>
      </c>
      <c r="AR115">
        <f t="shared" si="437"/>
        <v>1989</v>
      </c>
      <c r="AS115">
        <f t="shared" si="437"/>
        <v>1990</v>
      </c>
      <c r="AT115">
        <f t="shared" si="437"/>
        <v>1991</v>
      </c>
      <c r="AU115">
        <f t="shared" si="437"/>
        <v>1992</v>
      </c>
      <c r="AV115">
        <f t="shared" si="437"/>
        <v>1993</v>
      </c>
      <c r="AW115">
        <f t="shared" si="437"/>
        <v>1994</v>
      </c>
      <c r="AX115">
        <f t="shared" si="437"/>
        <v>1995</v>
      </c>
      <c r="AY115">
        <f t="shared" si="437"/>
        <v>1996</v>
      </c>
      <c r="AZ115">
        <f t="shared" si="437"/>
        <v>1997</v>
      </c>
      <c r="BA115">
        <f t="shared" si="437"/>
        <v>1998</v>
      </c>
      <c r="BB115">
        <f t="shared" si="437"/>
        <v>1999</v>
      </c>
      <c r="BC115">
        <f t="shared" si="437"/>
        <v>2000</v>
      </c>
      <c r="BD115">
        <f t="shared" si="437"/>
        <v>2001</v>
      </c>
      <c r="BE115">
        <f t="shared" si="437"/>
        <v>2002</v>
      </c>
      <c r="BF115">
        <f t="shared" si="437"/>
        <v>2003</v>
      </c>
      <c r="BG115">
        <f t="shared" si="437"/>
        <v>2004</v>
      </c>
      <c r="BH115">
        <f t="shared" si="437"/>
        <v>2005</v>
      </c>
      <c r="BI115">
        <f t="shared" si="437"/>
        <v>2006</v>
      </c>
      <c r="BJ115">
        <f t="shared" si="437"/>
        <v>2007</v>
      </c>
      <c r="BK115">
        <f t="shared" si="437"/>
        <v>2008</v>
      </c>
      <c r="BL115">
        <f t="shared" si="437"/>
        <v>2009</v>
      </c>
      <c r="BM115">
        <f t="shared" si="437"/>
        <v>2010</v>
      </c>
      <c r="BN115">
        <f t="shared" si="437"/>
        <v>2011</v>
      </c>
      <c r="BO115">
        <f t="shared" ref="BO115:CE115" si="438">BO106+19</f>
        <v>2012</v>
      </c>
      <c r="BP115">
        <f t="shared" si="438"/>
        <v>2013</v>
      </c>
      <c r="BQ115">
        <f t="shared" si="438"/>
        <v>2014</v>
      </c>
      <c r="BR115">
        <f t="shared" si="438"/>
        <v>2015</v>
      </c>
      <c r="BS115">
        <f t="shared" si="438"/>
        <v>2016</v>
      </c>
      <c r="BT115">
        <f t="shared" si="438"/>
        <v>2017</v>
      </c>
      <c r="BU115">
        <f t="shared" si="438"/>
        <v>2018</v>
      </c>
      <c r="BV115">
        <f t="shared" si="438"/>
        <v>2019</v>
      </c>
      <c r="BW115">
        <f t="shared" si="438"/>
        <v>2020</v>
      </c>
      <c r="BX115">
        <f t="shared" si="438"/>
        <v>2021</v>
      </c>
      <c r="BY115">
        <f t="shared" si="438"/>
        <v>2022</v>
      </c>
      <c r="BZ115">
        <f t="shared" si="438"/>
        <v>2023</v>
      </c>
      <c r="CA115">
        <f t="shared" si="438"/>
        <v>2024</v>
      </c>
      <c r="CB115">
        <f t="shared" si="438"/>
        <v>2025</v>
      </c>
      <c r="CC115">
        <f t="shared" si="438"/>
        <v>2026</v>
      </c>
      <c r="CD115">
        <f t="shared" si="438"/>
        <v>2027</v>
      </c>
      <c r="CE115">
        <f t="shared" si="438"/>
        <v>2028</v>
      </c>
      <c r="HZ115" s="15"/>
    </row>
    <row r="116" spans="1:234">
      <c r="A116" s="21" t="s">
        <v>22</v>
      </c>
      <c r="B116">
        <f>B106+9</f>
        <v>1937</v>
      </c>
      <c r="C116">
        <f t="shared" ref="C116:BN116" si="439">C106+9</f>
        <v>1938</v>
      </c>
      <c r="D116">
        <f t="shared" si="439"/>
        <v>1939</v>
      </c>
      <c r="E116">
        <f t="shared" si="439"/>
        <v>1940</v>
      </c>
      <c r="F116">
        <f t="shared" si="439"/>
        <v>1941</v>
      </c>
      <c r="G116">
        <f t="shared" si="439"/>
        <v>1942</v>
      </c>
      <c r="H116">
        <f t="shared" si="439"/>
        <v>1943</v>
      </c>
      <c r="I116">
        <f t="shared" si="439"/>
        <v>1944</v>
      </c>
      <c r="J116">
        <f t="shared" si="439"/>
        <v>1945</v>
      </c>
      <c r="K116">
        <f t="shared" si="439"/>
        <v>1946</v>
      </c>
      <c r="L116">
        <f t="shared" si="439"/>
        <v>1947</v>
      </c>
      <c r="M116">
        <f t="shared" si="439"/>
        <v>1948</v>
      </c>
      <c r="N116">
        <f t="shared" si="439"/>
        <v>1949</v>
      </c>
      <c r="O116">
        <f t="shared" si="439"/>
        <v>1950</v>
      </c>
      <c r="P116">
        <f t="shared" si="439"/>
        <v>1951</v>
      </c>
      <c r="Q116">
        <f t="shared" si="439"/>
        <v>1952</v>
      </c>
      <c r="R116">
        <f t="shared" si="439"/>
        <v>1953</v>
      </c>
      <c r="S116">
        <f t="shared" si="439"/>
        <v>1954</v>
      </c>
      <c r="T116">
        <f t="shared" si="439"/>
        <v>1955</v>
      </c>
      <c r="U116">
        <f t="shared" si="439"/>
        <v>1956</v>
      </c>
      <c r="V116">
        <f t="shared" si="439"/>
        <v>1957</v>
      </c>
      <c r="W116">
        <f t="shared" si="439"/>
        <v>1958</v>
      </c>
      <c r="X116">
        <f t="shared" si="439"/>
        <v>1959</v>
      </c>
      <c r="Y116">
        <f t="shared" si="439"/>
        <v>1960</v>
      </c>
      <c r="Z116">
        <f t="shared" si="439"/>
        <v>1961</v>
      </c>
      <c r="AA116">
        <f t="shared" si="439"/>
        <v>1962</v>
      </c>
      <c r="AB116">
        <f t="shared" si="439"/>
        <v>1963</v>
      </c>
      <c r="AC116">
        <f t="shared" si="439"/>
        <v>1964</v>
      </c>
      <c r="AD116">
        <f t="shared" si="439"/>
        <v>1965</v>
      </c>
      <c r="AE116">
        <f t="shared" si="439"/>
        <v>1966</v>
      </c>
      <c r="AF116">
        <f t="shared" si="439"/>
        <v>1967</v>
      </c>
      <c r="AG116">
        <f t="shared" si="439"/>
        <v>1968</v>
      </c>
      <c r="AH116">
        <f t="shared" si="439"/>
        <v>1969</v>
      </c>
      <c r="AI116">
        <f t="shared" si="439"/>
        <v>1970</v>
      </c>
      <c r="AJ116">
        <f t="shared" si="439"/>
        <v>1971</v>
      </c>
      <c r="AK116">
        <f t="shared" si="439"/>
        <v>1972</v>
      </c>
      <c r="AL116">
        <f t="shared" si="439"/>
        <v>1973</v>
      </c>
      <c r="AM116">
        <f t="shared" si="439"/>
        <v>1974</v>
      </c>
      <c r="AN116">
        <f t="shared" si="439"/>
        <v>1975</v>
      </c>
      <c r="AO116">
        <f t="shared" si="439"/>
        <v>1976</v>
      </c>
      <c r="AP116">
        <f t="shared" si="439"/>
        <v>1977</v>
      </c>
      <c r="AQ116">
        <f t="shared" si="439"/>
        <v>1978</v>
      </c>
      <c r="AR116">
        <f t="shared" si="439"/>
        <v>1979</v>
      </c>
      <c r="AS116">
        <f t="shared" si="439"/>
        <v>1980</v>
      </c>
      <c r="AT116">
        <f t="shared" si="439"/>
        <v>1981</v>
      </c>
      <c r="AU116">
        <f t="shared" si="439"/>
        <v>1982</v>
      </c>
      <c r="AV116">
        <f t="shared" si="439"/>
        <v>1983</v>
      </c>
      <c r="AW116">
        <f t="shared" si="439"/>
        <v>1984</v>
      </c>
      <c r="AX116">
        <f t="shared" si="439"/>
        <v>1985</v>
      </c>
      <c r="AY116">
        <f t="shared" si="439"/>
        <v>1986</v>
      </c>
      <c r="AZ116">
        <f t="shared" si="439"/>
        <v>1987</v>
      </c>
      <c r="BA116">
        <f t="shared" si="439"/>
        <v>1988</v>
      </c>
      <c r="BB116">
        <f t="shared" si="439"/>
        <v>1989</v>
      </c>
      <c r="BC116">
        <f t="shared" si="439"/>
        <v>1990</v>
      </c>
      <c r="BD116">
        <f t="shared" si="439"/>
        <v>1991</v>
      </c>
      <c r="BE116">
        <f t="shared" si="439"/>
        <v>1992</v>
      </c>
      <c r="BF116">
        <f t="shared" si="439"/>
        <v>1993</v>
      </c>
      <c r="BG116">
        <f t="shared" si="439"/>
        <v>1994</v>
      </c>
      <c r="BH116">
        <f t="shared" si="439"/>
        <v>1995</v>
      </c>
      <c r="BI116">
        <f t="shared" si="439"/>
        <v>1996</v>
      </c>
      <c r="BJ116">
        <f t="shared" si="439"/>
        <v>1997</v>
      </c>
      <c r="BK116">
        <f t="shared" si="439"/>
        <v>1998</v>
      </c>
      <c r="BL116">
        <f t="shared" si="439"/>
        <v>1999</v>
      </c>
      <c r="BM116">
        <f t="shared" si="439"/>
        <v>2000</v>
      </c>
      <c r="BN116">
        <f t="shared" si="439"/>
        <v>2001</v>
      </c>
      <c r="BO116">
        <f t="shared" ref="BO116:CE116" si="440">BO106+9</f>
        <v>2002</v>
      </c>
      <c r="BP116">
        <f t="shared" si="440"/>
        <v>2003</v>
      </c>
      <c r="BQ116">
        <f t="shared" si="440"/>
        <v>2004</v>
      </c>
      <c r="BR116">
        <f t="shared" si="440"/>
        <v>2005</v>
      </c>
      <c r="BS116">
        <f t="shared" si="440"/>
        <v>2006</v>
      </c>
      <c r="BT116">
        <f t="shared" si="440"/>
        <v>2007</v>
      </c>
      <c r="BU116">
        <f t="shared" si="440"/>
        <v>2008</v>
      </c>
      <c r="BV116">
        <f t="shared" si="440"/>
        <v>2009</v>
      </c>
      <c r="BW116">
        <f t="shared" si="440"/>
        <v>2010</v>
      </c>
      <c r="BX116">
        <f t="shared" si="440"/>
        <v>2011</v>
      </c>
      <c r="BY116">
        <f t="shared" si="440"/>
        <v>2012</v>
      </c>
      <c r="BZ116">
        <f t="shared" si="440"/>
        <v>2013</v>
      </c>
      <c r="CA116">
        <f t="shared" si="440"/>
        <v>2014</v>
      </c>
      <c r="CB116">
        <f t="shared" si="440"/>
        <v>2015</v>
      </c>
      <c r="CC116">
        <f t="shared" si="440"/>
        <v>2016</v>
      </c>
      <c r="CD116">
        <f t="shared" si="440"/>
        <v>2017</v>
      </c>
      <c r="CE116">
        <f t="shared" si="440"/>
        <v>2018</v>
      </c>
      <c r="HZ116" s="15"/>
    </row>
    <row r="117" spans="1:234">
      <c r="A117" s="44" t="s">
        <v>39</v>
      </c>
      <c r="HZ117" s="15"/>
    </row>
    <row r="118" spans="1:234">
      <c r="A118" t="s">
        <v>11</v>
      </c>
      <c r="B118" s="15">
        <f>COUNTIF(93:93, "&lt;=0")</f>
        <v>1</v>
      </c>
      <c r="C118" s="21">
        <f>COUNTIF(93:93, "&gt;=0")</f>
        <v>39</v>
      </c>
      <c r="D118" s="13">
        <f>B118/(SUM(B118:C118))</f>
        <v>2.5000000000000001E-2</v>
      </c>
      <c r="E118" s="43">
        <f>1-D118</f>
        <v>0.97499999999999998</v>
      </c>
      <c r="F118" s="43"/>
    </row>
    <row r="119" spans="1:234">
      <c r="A119" t="s">
        <v>12</v>
      </c>
      <c r="B119" s="15">
        <f>COUNTIF(94:94, "&lt;0")</f>
        <v>0</v>
      </c>
      <c r="C119" s="21">
        <f>COUNTIF(94:94, "&gt;=0")</f>
        <v>50</v>
      </c>
      <c r="D119" s="13">
        <f>B119/(SUM(B119:C119))</f>
        <v>0</v>
      </c>
      <c r="E119" s="43">
        <f t="shared" ref="E119:E122" si="441">1-D119</f>
        <v>1</v>
      </c>
      <c r="F119" s="43"/>
    </row>
    <row r="120" spans="1:234">
      <c r="A120" t="s">
        <v>13</v>
      </c>
      <c r="B120" s="15">
        <f>COUNTIF(95:95, "&lt;0")</f>
        <v>0</v>
      </c>
      <c r="C120" s="21">
        <f>COUNTIF(95:95, "&gt;=0")</f>
        <v>60</v>
      </c>
      <c r="D120" s="13">
        <f>B120/(SUM(B120:C120))</f>
        <v>0</v>
      </c>
      <c r="E120" s="43">
        <f t="shared" si="441"/>
        <v>1</v>
      </c>
      <c r="F120" s="43"/>
    </row>
    <row r="121" spans="1:234">
      <c r="A121" t="s">
        <v>14</v>
      </c>
      <c r="B121" s="15">
        <f>COUNTIF(96:96, "&lt;0")</f>
        <v>0</v>
      </c>
      <c r="C121" s="21">
        <f>COUNTIF(96:96, "&gt;=0")</f>
        <v>70</v>
      </c>
      <c r="D121" s="13">
        <f t="shared" ref="D121:D122" si="442">B121/(SUM(B121:C121))</f>
        <v>0</v>
      </c>
      <c r="E121" s="43">
        <f t="shared" si="441"/>
        <v>1</v>
      </c>
      <c r="F121" s="43"/>
    </row>
    <row r="122" spans="1:234">
      <c r="A122" t="s">
        <v>15</v>
      </c>
      <c r="B122" s="15">
        <f>COUNTIF(97:97, "&lt;0")</f>
        <v>0</v>
      </c>
      <c r="C122" s="21">
        <f>COUNTIF(97:97, "&gt;=0")</f>
        <v>80</v>
      </c>
      <c r="D122" s="13">
        <f t="shared" si="442"/>
        <v>0</v>
      </c>
      <c r="E122" s="43">
        <f t="shared" si="441"/>
        <v>1</v>
      </c>
      <c r="F122" s="43"/>
    </row>
    <row r="123" spans="1:234">
      <c r="D123" s="42"/>
    </row>
    <row r="124" spans="1:234" ht="42.75" customHeight="1">
      <c r="A124" t="s">
        <v>4</v>
      </c>
      <c r="B124" s="1">
        <f>C125*25</f>
        <v>750000</v>
      </c>
      <c r="C124" s="21"/>
      <c r="G124" s="68"/>
      <c r="H124" s="68"/>
      <c r="I124" s="68"/>
      <c r="J124" s="68"/>
      <c r="K124" s="68"/>
      <c r="L124" s="68"/>
    </row>
    <row r="125" spans="1:234" ht="50.25" customHeight="1">
      <c r="A125" t="s">
        <v>16</v>
      </c>
      <c r="B125" s="14">
        <f>C125-Results!K3</f>
        <v>11000</v>
      </c>
      <c r="C125" s="21">
        <f>Results!K2</f>
        <v>30000</v>
      </c>
      <c r="D125">
        <f>Results!K4</f>
        <v>4</v>
      </c>
      <c r="G125" s="46"/>
      <c r="H125" s="46"/>
      <c r="I125" s="46"/>
      <c r="J125" s="46"/>
      <c r="K125" s="46"/>
      <c r="L125" s="46"/>
    </row>
    <row r="126" spans="1:234" ht="63" customHeight="1">
      <c r="B126" s="51" t="s">
        <v>46</v>
      </c>
      <c r="C126" s="51" t="s">
        <v>47</v>
      </c>
      <c r="D126" s="52" t="s">
        <v>45</v>
      </c>
      <c r="G126" s="46"/>
      <c r="H126" s="47"/>
      <c r="I126" s="47"/>
      <c r="J126" s="47"/>
      <c r="K126" s="47"/>
      <c r="L126" s="47"/>
    </row>
    <row r="127" spans="1:234" ht="24.75" customHeight="1">
      <c r="A127" s="45" t="s">
        <v>38</v>
      </c>
      <c r="G127" s="46"/>
      <c r="H127" s="47"/>
      <c r="I127" s="47"/>
      <c r="J127" s="47"/>
      <c r="K127" s="47"/>
      <c r="L127" s="47"/>
    </row>
    <row r="128" spans="1:234" ht="24.75" customHeight="1">
      <c r="A128" t="s">
        <v>32</v>
      </c>
      <c r="B128" s="16">
        <f ca="1">MEDIAN(B107:AO107)</f>
        <v>9159516.7527782712</v>
      </c>
      <c r="C128" s="37">
        <f ca="1">B128/$B$124</f>
        <v>12.212689003704362</v>
      </c>
      <c r="D128" s="16"/>
      <c r="E128" s="11"/>
      <c r="G128" s="46"/>
      <c r="H128" s="47"/>
      <c r="I128" s="47"/>
      <c r="J128" s="47"/>
      <c r="K128" s="47"/>
      <c r="L128" s="47"/>
    </row>
    <row r="129" spans="1:12" ht="24.75" customHeight="1">
      <c r="A129" t="s">
        <v>33</v>
      </c>
      <c r="B129" s="16">
        <f ca="1">MEDIAN(B108:AY108)</f>
        <v>4332862.9041629955</v>
      </c>
      <c r="C129" s="37">
        <f t="shared" ref="C129:C131" ca="1" si="443">B129/$B$124</f>
        <v>5.7771505388839941</v>
      </c>
      <c r="D129" s="16"/>
      <c r="E129" s="11"/>
      <c r="G129" s="46"/>
      <c r="H129" s="47"/>
      <c r="I129" s="47"/>
      <c r="J129" s="47"/>
      <c r="K129" s="47"/>
      <c r="L129" s="47"/>
    </row>
    <row r="130" spans="1:12" ht="24.75" customHeight="1">
      <c r="A130" t="s">
        <v>34</v>
      </c>
      <c r="B130" s="16">
        <f ca="1">MEDIAN(B109:BI109)</f>
        <v>3744965.7962864703</v>
      </c>
      <c r="C130" s="37">
        <f t="shared" ca="1" si="443"/>
        <v>4.9932877283819606</v>
      </c>
      <c r="D130" s="16"/>
      <c r="E130" s="11"/>
      <c r="G130" s="46"/>
      <c r="H130" s="47"/>
      <c r="I130" s="47"/>
      <c r="J130" s="47"/>
      <c r="K130" s="47"/>
      <c r="L130" s="47"/>
    </row>
    <row r="131" spans="1:12">
      <c r="A131" t="s">
        <v>35</v>
      </c>
      <c r="B131" s="16">
        <f ca="1">MEDIAN(B110:BS110)</f>
        <v>2108760.1381622502</v>
      </c>
      <c r="C131" s="37">
        <f t="shared" ca="1" si="443"/>
        <v>2.8116801842163337</v>
      </c>
      <c r="D131" s="16"/>
      <c r="E131" s="11"/>
      <c r="G131" s="33"/>
      <c r="H131" s="33"/>
      <c r="I131" s="33"/>
      <c r="J131" s="48"/>
      <c r="K131" s="33"/>
      <c r="L131" s="33"/>
    </row>
    <row r="132" spans="1:12" ht="42.75" customHeight="1">
      <c r="A132" t="s">
        <v>36</v>
      </c>
      <c r="B132" s="16">
        <f ca="1">MEDIAN(B111:CC111)</f>
        <v>1155410.799094284</v>
      </c>
      <c r="C132" s="37">
        <f ca="1">B132/$B$124</f>
        <v>1.5405477321257119</v>
      </c>
      <c r="D132" s="16"/>
      <c r="E132" s="11"/>
      <c r="G132" s="68"/>
      <c r="H132" s="68"/>
      <c r="I132" s="68"/>
      <c r="J132" s="68"/>
      <c r="K132" s="68"/>
      <c r="L132" s="68"/>
    </row>
    <row r="133" spans="1:12" ht="15.75">
      <c r="G133" s="46"/>
      <c r="H133" s="46"/>
      <c r="I133" s="46"/>
      <c r="J133" s="46"/>
      <c r="K133" s="46"/>
      <c r="L133" s="46"/>
    </row>
    <row r="134" spans="1:12" ht="24.75" customHeight="1">
      <c r="G134" s="46"/>
      <c r="H134" s="49"/>
      <c r="I134" s="49"/>
      <c r="J134" s="49"/>
      <c r="K134" s="49"/>
      <c r="L134" s="49"/>
    </row>
    <row r="135" spans="1:12" ht="24.75" customHeight="1">
      <c r="G135" s="46"/>
      <c r="H135" s="49"/>
      <c r="I135" s="49"/>
      <c r="J135" s="49"/>
      <c r="K135" s="49"/>
      <c r="L135" s="49"/>
    </row>
    <row r="136" spans="1:12" ht="24.75" customHeight="1">
      <c r="G136" s="46"/>
      <c r="H136" s="49"/>
      <c r="I136" s="49"/>
      <c r="J136" s="49"/>
      <c r="K136" s="49"/>
      <c r="L136" s="49"/>
    </row>
    <row r="137" spans="1:12" ht="24.75" customHeight="1">
      <c r="G137" s="46"/>
      <c r="H137" s="49"/>
      <c r="I137" s="49"/>
      <c r="J137" s="49"/>
      <c r="K137" s="49"/>
      <c r="L137" s="49"/>
    </row>
    <row r="138" spans="1:12" ht="24.75" customHeight="1">
      <c r="A138" t="s">
        <v>17</v>
      </c>
      <c r="B138" t="s">
        <v>26</v>
      </c>
      <c r="C138" t="s">
        <v>23</v>
      </c>
      <c r="D138" t="s">
        <v>24</v>
      </c>
      <c r="E138" s="12" t="s">
        <v>25</v>
      </c>
      <c r="G138" s="46"/>
      <c r="H138" s="49"/>
      <c r="I138" s="49"/>
      <c r="J138" s="49"/>
      <c r="K138" s="49"/>
      <c r="L138" s="49"/>
    </row>
    <row r="139" spans="1:12">
      <c r="A139">
        <v>2016</v>
      </c>
      <c r="B139">
        <v>89</v>
      </c>
      <c r="C139">
        <f t="shared" ref="C139:C202" si="444">C140*(1+D139)</f>
        <v>148957.72761482568</v>
      </c>
      <c r="D139" s="34">
        <v>1.37E-2</v>
      </c>
      <c r="E139" s="12">
        <v>234</v>
      </c>
      <c r="F139">
        <f t="shared" ref="F139:F202" si="445">F140*(1.02)</f>
        <v>228494.16094984434</v>
      </c>
    </row>
    <row r="140" spans="1:12">
      <c r="A140">
        <v>2015</v>
      </c>
      <c r="B140">
        <v>88</v>
      </c>
      <c r="C140">
        <f t="shared" si="444"/>
        <v>146944.58677599454</v>
      </c>
      <c r="D140" s="35">
        <v>-8.9999999999999998E-4</v>
      </c>
      <c r="E140" s="41">
        <v>233.70699999999999</v>
      </c>
      <c r="F140">
        <f t="shared" si="445"/>
        <v>224013.88328416113</v>
      </c>
    </row>
    <row r="141" spans="1:12">
      <c r="A141">
        <v>2014</v>
      </c>
      <c r="B141">
        <v>87</v>
      </c>
      <c r="C141">
        <f t="shared" si="444"/>
        <v>147076.95603642732</v>
      </c>
      <c r="D141" s="34">
        <v>1.5800000000000002E-2</v>
      </c>
      <c r="E141" s="41">
        <v>233.916</v>
      </c>
      <c r="F141">
        <f t="shared" si="445"/>
        <v>219621.45420015795</v>
      </c>
    </row>
    <row r="142" spans="1:12">
      <c r="A142">
        <v>2013</v>
      </c>
      <c r="B142">
        <v>86</v>
      </c>
      <c r="C142">
        <f t="shared" si="444"/>
        <v>144789.28532824109</v>
      </c>
      <c r="D142" s="35">
        <v>1.5900000000000001E-2</v>
      </c>
      <c r="E142" s="40">
        <v>230.28</v>
      </c>
      <c r="F142">
        <f t="shared" si="445"/>
        <v>215315.15117662546</v>
      </c>
    </row>
    <row r="143" spans="1:12">
      <c r="A143">
        <v>2012</v>
      </c>
      <c r="B143">
        <v>85</v>
      </c>
      <c r="C143">
        <f t="shared" si="444"/>
        <v>142523.1669733646</v>
      </c>
      <c r="D143" s="34">
        <v>2.93E-2</v>
      </c>
      <c r="E143" s="40">
        <v>226.66499999999999</v>
      </c>
      <c r="F143">
        <f t="shared" si="445"/>
        <v>211093.28546727984</v>
      </c>
      <c r="K143" s="12"/>
      <c r="L143" s="12"/>
    </row>
    <row r="144" spans="1:12">
      <c r="A144">
        <v>2011</v>
      </c>
      <c r="B144">
        <v>84</v>
      </c>
      <c r="C144">
        <f t="shared" si="444"/>
        <v>138466.1099517775</v>
      </c>
      <c r="D144" s="35">
        <v>1.6299999999999999E-2</v>
      </c>
      <c r="E144" s="40">
        <v>220.22300000000001</v>
      </c>
      <c r="F144">
        <f t="shared" si="445"/>
        <v>206954.20143850966</v>
      </c>
    </row>
    <row r="145" spans="1:12">
      <c r="A145">
        <v>2010</v>
      </c>
      <c r="B145">
        <v>83</v>
      </c>
      <c r="C145">
        <f t="shared" si="444"/>
        <v>136245.3113763431</v>
      </c>
      <c r="D145" s="34">
        <v>2.63E-2</v>
      </c>
      <c r="E145" s="40">
        <v>216.68700000000001</v>
      </c>
      <c r="F145">
        <f t="shared" si="445"/>
        <v>202896.2759201075</v>
      </c>
    </row>
    <row r="146" spans="1:12">
      <c r="A146">
        <v>2009</v>
      </c>
      <c r="B146">
        <v>82</v>
      </c>
      <c r="C146">
        <f t="shared" si="444"/>
        <v>132753.88422132234</v>
      </c>
      <c r="D146" s="35">
        <v>2.9999999999999997E-4</v>
      </c>
      <c r="E146" s="40">
        <v>211.143</v>
      </c>
      <c r="F146">
        <f t="shared" si="445"/>
        <v>198917.91756873284</v>
      </c>
    </row>
    <row r="147" spans="1:12">
      <c r="A147">
        <v>2008</v>
      </c>
      <c r="B147">
        <v>81</v>
      </c>
      <c r="C147">
        <f t="shared" si="444"/>
        <v>132714.07000032224</v>
      </c>
      <c r="D147" s="34">
        <v>4.2799999999999998E-2</v>
      </c>
      <c r="E147" s="40">
        <v>211.18</v>
      </c>
      <c r="F147">
        <f t="shared" si="445"/>
        <v>195017.56624385572</v>
      </c>
    </row>
    <row r="148" spans="1:12">
      <c r="A148">
        <v>2007</v>
      </c>
      <c r="B148">
        <v>80</v>
      </c>
      <c r="C148">
        <f t="shared" si="444"/>
        <v>127267.04066007122</v>
      </c>
      <c r="D148" s="35">
        <v>2.0799999999999999E-2</v>
      </c>
      <c r="E148" s="39">
        <v>202.416</v>
      </c>
      <c r="F148">
        <f t="shared" si="445"/>
        <v>191193.69239593699</v>
      </c>
    </row>
    <row r="149" spans="1:12">
      <c r="A149">
        <v>2006</v>
      </c>
      <c r="B149">
        <v>79</v>
      </c>
      <c r="C149">
        <f t="shared" si="444"/>
        <v>124673.82509803216</v>
      </c>
      <c r="D149" s="34">
        <v>3.9899999999999998E-2</v>
      </c>
      <c r="E149" s="38">
        <v>198.3</v>
      </c>
      <c r="F149">
        <f t="shared" si="445"/>
        <v>187444.79646660489</v>
      </c>
    </row>
    <row r="150" spans="1:12">
      <c r="A150">
        <v>2005</v>
      </c>
      <c r="B150">
        <v>78</v>
      </c>
      <c r="C150">
        <f t="shared" si="444"/>
        <v>119890.20588328893</v>
      </c>
      <c r="D150" s="35">
        <v>2.9700000000000001E-2</v>
      </c>
      <c r="E150" s="38">
        <v>190.7</v>
      </c>
      <c r="F150">
        <f t="shared" si="445"/>
        <v>183769.40830059303</v>
      </c>
    </row>
    <row r="151" spans="1:12">
      <c r="A151">
        <v>2004</v>
      </c>
      <c r="B151">
        <v>77</v>
      </c>
      <c r="C151">
        <f t="shared" si="444"/>
        <v>116432.17042176258</v>
      </c>
      <c r="D151" s="34">
        <v>1.9300000000000001E-2</v>
      </c>
      <c r="E151" s="38">
        <v>185.2</v>
      </c>
      <c r="F151">
        <f t="shared" si="445"/>
        <v>180166.08656920886</v>
      </c>
    </row>
    <row r="152" spans="1:12">
      <c r="A152">
        <v>2003</v>
      </c>
      <c r="B152">
        <v>76</v>
      </c>
      <c r="C152">
        <f t="shared" si="444"/>
        <v>114227.57816321257</v>
      </c>
      <c r="D152" s="35">
        <v>2.5999999999999999E-2</v>
      </c>
      <c r="E152" s="38">
        <v>181.7</v>
      </c>
      <c r="F152">
        <f t="shared" si="445"/>
        <v>176633.41820510672</v>
      </c>
    </row>
    <row r="153" spans="1:12">
      <c r="A153">
        <v>2002</v>
      </c>
      <c r="B153">
        <v>75</v>
      </c>
      <c r="C153">
        <f t="shared" si="444"/>
        <v>111332.92218636702</v>
      </c>
      <c r="D153" s="34">
        <v>1.14E-2</v>
      </c>
      <c r="E153" s="38">
        <v>177.1</v>
      </c>
      <c r="F153">
        <f t="shared" si="445"/>
        <v>173170.01784814385</v>
      </c>
    </row>
    <row r="154" spans="1:12">
      <c r="A154">
        <v>2001</v>
      </c>
      <c r="B154">
        <v>74</v>
      </c>
      <c r="C154">
        <f t="shared" si="444"/>
        <v>110078.03261456102</v>
      </c>
      <c r="D154" s="35">
        <v>3.73E-2</v>
      </c>
      <c r="E154" s="38">
        <v>175.1</v>
      </c>
      <c r="F154">
        <f t="shared" si="445"/>
        <v>169774.52730210181</v>
      </c>
    </row>
    <row r="155" spans="1:12">
      <c r="A155">
        <v>2000</v>
      </c>
      <c r="B155">
        <v>73</v>
      </c>
      <c r="C155">
        <f t="shared" si="444"/>
        <v>106119.76536639449</v>
      </c>
      <c r="D155" s="34">
        <v>2.7400000000000001E-2</v>
      </c>
      <c r="E155" s="38">
        <v>168.8</v>
      </c>
      <c r="F155">
        <f t="shared" si="445"/>
        <v>166445.6150020606</v>
      </c>
    </row>
    <row r="156" spans="1:12">
      <c r="A156">
        <v>1999</v>
      </c>
      <c r="B156">
        <v>72</v>
      </c>
      <c r="C156">
        <f t="shared" si="444"/>
        <v>103289.62951761192</v>
      </c>
      <c r="D156" s="35">
        <v>1.67E-2</v>
      </c>
      <c r="E156" s="38">
        <v>164.3</v>
      </c>
      <c r="F156">
        <f t="shared" si="445"/>
        <v>163181.97549221627</v>
      </c>
      <c r="J156"/>
      <c r="K156" s="12"/>
      <c r="L156" s="12"/>
    </row>
    <row r="157" spans="1:12">
      <c r="A157">
        <v>1998</v>
      </c>
      <c r="B157">
        <v>71</v>
      </c>
      <c r="C157">
        <f t="shared" si="444"/>
        <v>101593.02598368439</v>
      </c>
      <c r="D157" s="34">
        <v>1.5699999999999999E-2</v>
      </c>
      <c r="E157" s="38">
        <v>161.6</v>
      </c>
      <c r="F157">
        <f t="shared" si="445"/>
        <v>159982.32891393753</v>
      </c>
    </row>
    <row r="158" spans="1:12">
      <c r="A158">
        <v>1997</v>
      </c>
      <c r="B158">
        <v>70</v>
      </c>
      <c r="C158">
        <f t="shared" si="444"/>
        <v>100022.67006368453</v>
      </c>
      <c r="D158" s="35">
        <v>3.04E-2</v>
      </c>
      <c r="E158" s="38">
        <v>159.1</v>
      </c>
      <c r="F158">
        <f t="shared" si="445"/>
        <v>156845.42050386031</v>
      </c>
    </row>
    <row r="159" spans="1:12">
      <c r="A159">
        <v>1996</v>
      </c>
      <c r="B159">
        <v>69</v>
      </c>
      <c r="C159">
        <f t="shared" si="444"/>
        <v>97071.690667395713</v>
      </c>
      <c r="D159" s="34">
        <v>2.7300000000000001E-2</v>
      </c>
      <c r="E159" s="38">
        <v>154.4</v>
      </c>
      <c r="F159">
        <f t="shared" si="445"/>
        <v>153770.02010182384</v>
      </c>
    </row>
    <row r="160" spans="1:12">
      <c r="A160">
        <v>1995</v>
      </c>
      <c r="B160">
        <v>68</v>
      </c>
      <c r="C160">
        <f t="shared" si="444"/>
        <v>94492.057497708272</v>
      </c>
      <c r="D160" s="35">
        <v>2.8000000000000001E-2</v>
      </c>
      <c r="E160" s="38">
        <v>150.30000000000001</v>
      </c>
      <c r="F160">
        <f t="shared" si="445"/>
        <v>150754.92166845474</v>
      </c>
    </row>
    <row r="161" spans="1:12">
      <c r="A161">
        <v>1994</v>
      </c>
      <c r="B161">
        <v>67</v>
      </c>
      <c r="C161">
        <f t="shared" si="444"/>
        <v>91918.343869366028</v>
      </c>
      <c r="D161" s="34">
        <v>2.52E-2</v>
      </c>
      <c r="E161" s="38">
        <v>146.19999999999999</v>
      </c>
      <c r="F161">
        <f t="shared" si="445"/>
        <v>147798.94281221053</v>
      </c>
    </row>
    <row r="162" spans="1:12">
      <c r="A162">
        <v>1993</v>
      </c>
      <c r="B162">
        <v>66</v>
      </c>
      <c r="C162">
        <f t="shared" si="444"/>
        <v>89658.938616236876</v>
      </c>
      <c r="D162" s="35">
        <v>3.2599999999999997E-2</v>
      </c>
      <c r="E162" s="38">
        <v>142.6</v>
      </c>
      <c r="F162">
        <f t="shared" si="445"/>
        <v>144900.9243256966</v>
      </c>
    </row>
    <row r="163" spans="1:12">
      <c r="A163">
        <v>1992</v>
      </c>
      <c r="B163">
        <v>65</v>
      </c>
      <c r="C163">
        <f t="shared" si="444"/>
        <v>86828.33489854433</v>
      </c>
      <c r="D163" s="34">
        <v>2.5999999999999999E-2</v>
      </c>
      <c r="E163" s="38">
        <v>138.1</v>
      </c>
      <c r="F163">
        <f t="shared" si="445"/>
        <v>142059.72973107509</v>
      </c>
    </row>
    <row r="164" spans="1:12">
      <c r="A164">
        <v>1991</v>
      </c>
      <c r="B164">
        <v>64</v>
      </c>
      <c r="C164">
        <f t="shared" si="444"/>
        <v>84628.00672372742</v>
      </c>
      <c r="D164" s="35">
        <v>5.6500000000000002E-2</v>
      </c>
      <c r="E164" s="38">
        <v>134.6</v>
      </c>
      <c r="F164">
        <f t="shared" si="445"/>
        <v>139274.24483438733</v>
      </c>
    </row>
    <row r="165" spans="1:12">
      <c r="A165">
        <v>1990</v>
      </c>
      <c r="B165">
        <v>63</v>
      </c>
      <c r="C165">
        <f t="shared" si="444"/>
        <v>80102.230689756194</v>
      </c>
      <c r="D165" s="34">
        <v>5.1999999999999998E-2</v>
      </c>
      <c r="E165" s="38">
        <v>127.4</v>
      </c>
      <c r="F165">
        <f t="shared" si="445"/>
        <v>136543.37728861501</v>
      </c>
    </row>
    <row r="166" spans="1:12">
      <c r="A166">
        <v>1989</v>
      </c>
      <c r="B166">
        <v>62</v>
      </c>
      <c r="C166">
        <f t="shared" si="444"/>
        <v>76142.804838171287</v>
      </c>
      <c r="D166" s="35">
        <v>4.6699999999999998E-2</v>
      </c>
      <c r="E166" s="38">
        <v>121.1</v>
      </c>
      <c r="F166">
        <f t="shared" si="445"/>
        <v>133866.05616530884</v>
      </c>
      <c r="J166"/>
      <c r="K166" s="12"/>
      <c r="L166" s="12"/>
    </row>
    <row r="167" spans="1:12">
      <c r="A167">
        <v>1988</v>
      </c>
      <c r="B167">
        <v>61</v>
      </c>
      <c r="C167">
        <f t="shared" si="444"/>
        <v>72745.585973221823</v>
      </c>
      <c r="D167" s="34">
        <v>4.0500000000000001E-2</v>
      </c>
      <c r="E167" s="38">
        <v>115.7</v>
      </c>
      <c r="F167">
        <f t="shared" si="445"/>
        <v>131241.2315346165</v>
      </c>
    </row>
    <row r="168" spans="1:12">
      <c r="A168">
        <v>1987</v>
      </c>
      <c r="B168">
        <v>60</v>
      </c>
      <c r="C168">
        <f t="shared" si="444"/>
        <v>69914.066288536109</v>
      </c>
      <c r="D168" s="35">
        <v>1.46E-2</v>
      </c>
      <c r="E168" s="38">
        <v>111.2</v>
      </c>
      <c r="F168">
        <f t="shared" si="445"/>
        <v>128667.87405354559</v>
      </c>
    </row>
    <row r="169" spans="1:12">
      <c r="A169">
        <v>1986</v>
      </c>
      <c r="B169">
        <v>59</v>
      </c>
      <c r="C169">
        <f t="shared" si="444"/>
        <v>68908.009351996952</v>
      </c>
      <c r="D169" s="34">
        <v>3.8899999999999997E-2</v>
      </c>
      <c r="E169" s="38">
        <v>109.6</v>
      </c>
      <c r="F169">
        <f t="shared" si="445"/>
        <v>126144.9745622996</v>
      </c>
    </row>
    <row r="170" spans="1:12">
      <c r="A170">
        <v>1985</v>
      </c>
      <c r="B170">
        <v>58</v>
      </c>
      <c r="C170">
        <f t="shared" si="444"/>
        <v>66327.855762823136</v>
      </c>
      <c r="D170" s="35">
        <v>3.5299999999999998E-2</v>
      </c>
      <c r="E170" s="38">
        <v>105.5</v>
      </c>
      <c r="F170">
        <f t="shared" si="445"/>
        <v>123671.54368852901</v>
      </c>
    </row>
    <row r="171" spans="1:12">
      <c r="A171">
        <v>1984</v>
      </c>
      <c r="B171">
        <v>57</v>
      </c>
      <c r="C171">
        <f t="shared" si="444"/>
        <v>64066.314848665264</v>
      </c>
      <c r="D171" s="34">
        <v>4.19E-2</v>
      </c>
      <c r="E171" s="38">
        <v>101.9</v>
      </c>
      <c r="F171">
        <f t="shared" si="445"/>
        <v>121246.61145934217</v>
      </c>
    </row>
    <row r="172" spans="1:12">
      <c r="A172">
        <v>1983</v>
      </c>
      <c r="B172">
        <v>56</v>
      </c>
      <c r="C172">
        <f t="shared" si="444"/>
        <v>61489.888519690241</v>
      </c>
      <c r="D172" s="35">
        <v>3.7100000000000001E-2</v>
      </c>
      <c r="E172" s="38">
        <v>97.8</v>
      </c>
      <c r="F172">
        <f t="shared" si="445"/>
        <v>118869.22692092368</v>
      </c>
    </row>
    <row r="173" spans="1:12">
      <c r="A173">
        <v>1982</v>
      </c>
      <c r="B173">
        <v>55</v>
      </c>
      <c r="C173">
        <f t="shared" si="444"/>
        <v>59290.221309121829</v>
      </c>
      <c r="D173" s="34">
        <v>8.3900000000000002E-2</v>
      </c>
      <c r="E173" s="38">
        <v>94.3</v>
      </c>
      <c r="F173">
        <f t="shared" si="445"/>
        <v>116538.45776561146</v>
      </c>
    </row>
    <row r="174" spans="1:12">
      <c r="A174">
        <v>1981</v>
      </c>
      <c r="B174">
        <v>54</v>
      </c>
      <c r="C174">
        <f t="shared" si="444"/>
        <v>54700.822316746773</v>
      </c>
      <c r="D174" s="35">
        <v>0.1183</v>
      </c>
      <c r="E174" s="38">
        <v>87</v>
      </c>
      <c r="F174">
        <f t="shared" si="445"/>
        <v>114253.38996628574</v>
      </c>
    </row>
    <row r="175" spans="1:12">
      <c r="A175">
        <v>1980</v>
      </c>
      <c r="B175">
        <v>53</v>
      </c>
      <c r="C175">
        <f t="shared" si="444"/>
        <v>48914.2647918687</v>
      </c>
      <c r="D175" s="34">
        <v>0.1391</v>
      </c>
      <c r="E175" s="38">
        <v>77.8</v>
      </c>
      <c r="F175">
        <f t="shared" si="445"/>
        <v>112013.1274179272</v>
      </c>
    </row>
    <row r="176" spans="1:12">
      <c r="A176">
        <v>1979</v>
      </c>
      <c r="B176">
        <v>52</v>
      </c>
      <c r="C176">
        <f t="shared" si="444"/>
        <v>42941.150725896499</v>
      </c>
      <c r="D176" s="35">
        <v>9.2799999999999994E-2</v>
      </c>
      <c r="E176" s="38">
        <v>68.3</v>
      </c>
      <c r="F176">
        <f t="shared" si="445"/>
        <v>109816.79158620314</v>
      </c>
      <c r="J176"/>
      <c r="K176" s="12"/>
      <c r="L176" s="12"/>
    </row>
    <row r="177" spans="1:12">
      <c r="A177">
        <v>1978</v>
      </c>
      <c r="B177">
        <v>51</v>
      </c>
      <c r="C177">
        <f t="shared" si="444"/>
        <v>39294.610839949215</v>
      </c>
      <c r="D177" s="34">
        <v>6.8400000000000002E-2</v>
      </c>
      <c r="E177" s="38">
        <v>62.5</v>
      </c>
      <c r="F177">
        <f t="shared" si="445"/>
        <v>107663.52116294425</v>
      </c>
    </row>
    <row r="178" spans="1:12">
      <c r="A178">
        <v>1977</v>
      </c>
      <c r="B178">
        <v>50</v>
      </c>
      <c r="C178">
        <f t="shared" si="444"/>
        <v>36778.931898117946</v>
      </c>
      <c r="D178" s="35">
        <v>5.2200000000000003E-2</v>
      </c>
      <c r="E178" s="38">
        <v>58.5</v>
      </c>
      <c r="F178">
        <f t="shared" si="445"/>
        <v>105552.47172837671</v>
      </c>
    </row>
    <row r="179" spans="1:12">
      <c r="A179">
        <v>1976</v>
      </c>
      <c r="B179">
        <v>49</v>
      </c>
      <c r="C179">
        <f t="shared" si="444"/>
        <v>34954.316573006981</v>
      </c>
      <c r="D179" s="34">
        <v>6.7199999999999996E-2</v>
      </c>
      <c r="E179" s="38">
        <v>55.6</v>
      </c>
      <c r="F179">
        <f t="shared" si="445"/>
        <v>103482.81541997717</v>
      </c>
    </row>
    <row r="180" spans="1:12">
      <c r="A180">
        <v>1975</v>
      </c>
      <c r="B180">
        <v>48</v>
      </c>
      <c r="C180">
        <f t="shared" si="444"/>
        <v>32753.295139624235</v>
      </c>
      <c r="D180" s="35">
        <v>0.11799999999999999</v>
      </c>
      <c r="E180" s="38">
        <v>52.1</v>
      </c>
      <c r="F180">
        <f t="shared" si="445"/>
        <v>101453.74060782076</v>
      </c>
    </row>
    <row r="181" spans="1:12">
      <c r="A181">
        <v>1974</v>
      </c>
      <c r="B181">
        <v>47</v>
      </c>
      <c r="C181">
        <f t="shared" si="444"/>
        <v>29296.328389646009</v>
      </c>
      <c r="D181" s="34">
        <v>9.3899999999999997E-2</v>
      </c>
      <c r="E181" s="38">
        <v>46.6</v>
      </c>
      <c r="F181">
        <f t="shared" si="445"/>
        <v>99464.451576294858</v>
      </c>
    </row>
    <row r="182" spans="1:12">
      <c r="A182">
        <v>1973</v>
      </c>
      <c r="B182">
        <v>46</v>
      </c>
      <c r="C182">
        <f t="shared" si="444"/>
        <v>26781.541630538446</v>
      </c>
      <c r="D182" s="35">
        <v>3.6499999999999998E-2</v>
      </c>
      <c r="E182" s="38">
        <v>42.6</v>
      </c>
      <c r="F182">
        <f t="shared" si="445"/>
        <v>97514.168212053773</v>
      </c>
    </row>
    <row r="183" spans="1:12">
      <c r="A183">
        <v>1972</v>
      </c>
      <c r="B183">
        <v>45</v>
      </c>
      <c r="C183">
        <f t="shared" si="444"/>
        <v>25838.438620876455</v>
      </c>
      <c r="D183" s="34">
        <v>3.27E-2</v>
      </c>
      <c r="E183" s="38">
        <v>41.1</v>
      </c>
      <c r="F183">
        <f t="shared" si="445"/>
        <v>95602.125698091928</v>
      </c>
    </row>
    <row r="184" spans="1:12">
      <c r="A184">
        <v>1971</v>
      </c>
      <c r="B184">
        <v>44</v>
      </c>
      <c r="C184">
        <f t="shared" si="444"/>
        <v>25020.275608479187</v>
      </c>
      <c r="D184" s="35">
        <v>5.2900000000000003E-2</v>
      </c>
      <c r="E184" s="38">
        <v>39.799999999999997</v>
      </c>
      <c r="F184">
        <f t="shared" si="445"/>
        <v>93727.57421381562</v>
      </c>
    </row>
    <row r="185" spans="1:12">
      <c r="A185">
        <v>1970</v>
      </c>
      <c r="B185">
        <v>43</v>
      </c>
      <c r="C185">
        <f t="shared" si="444"/>
        <v>23763.202211491298</v>
      </c>
      <c r="D185" s="34">
        <v>6.1800000000000001E-2</v>
      </c>
      <c r="E185" s="38">
        <v>37.799999999999997</v>
      </c>
      <c r="F185">
        <f t="shared" si="445"/>
        <v>91889.778640995704</v>
      </c>
    </row>
    <row r="186" spans="1:12">
      <c r="A186">
        <v>1969</v>
      </c>
      <c r="B186">
        <v>42</v>
      </c>
      <c r="C186">
        <f t="shared" si="444"/>
        <v>22380.111331221789</v>
      </c>
      <c r="D186" s="35">
        <v>4.3999999999999997E-2</v>
      </c>
      <c r="E186" s="38">
        <v>35.6</v>
      </c>
      <c r="F186">
        <f t="shared" si="445"/>
        <v>90088.018275485985</v>
      </c>
      <c r="J186"/>
      <c r="K186" s="12"/>
      <c r="L186" s="12"/>
    </row>
    <row r="187" spans="1:12">
      <c r="A187">
        <v>1968</v>
      </c>
      <c r="B187">
        <v>41</v>
      </c>
      <c r="C187">
        <f t="shared" si="444"/>
        <v>21436.888248296731</v>
      </c>
      <c r="D187" s="34">
        <v>3.6499999999999998E-2</v>
      </c>
      <c r="E187" s="38">
        <v>34.1</v>
      </c>
      <c r="F187">
        <f t="shared" si="445"/>
        <v>88321.586544594102</v>
      </c>
    </row>
    <row r="188" spans="1:12">
      <c r="A188">
        <v>1967</v>
      </c>
      <c r="B188">
        <v>40</v>
      </c>
      <c r="C188">
        <f t="shared" si="444"/>
        <v>20681.99541562637</v>
      </c>
      <c r="D188" s="35">
        <v>3.4599999999999999E-2</v>
      </c>
      <c r="E188" s="38">
        <v>32.9</v>
      </c>
      <c r="F188">
        <f t="shared" si="445"/>
        <v>86589.790729994216</v>
      </c>
    </row>
    <row r="189" spans="1:12">
      <c r="A189">
        <v>1966</v>
      </c>
      <c r="B189">
        <v>39</v>
      </c>
      <c r="C189">
        <f t="shared" si="444"/>
        <v>19990.32999770575</v>
      </c>
      <c r="D189" s="34">
        <v>1.9199999999999998E-2</v>
      </c>
      <c r="E189" s="38">
        <v>31.8</v>
      </c>
      <c r="F189">
        <f t="shared" si="445"/>
        <v>84891.951696072763</v>
      </c>
    </row>
    <row r="190" spans="1:12">
      <c r="A190">
        <v>1965</v>
      </c>
      <c r="B190">
        <v>38</v>
      </c>
      <c r="C190">
        <f t="shared" si="444"/>
        <v>19613.746073102186</v>
      </c>
      <c r="D190" s="35">
        <v>9.7000000000000003E-3</v>
      </c>
      <c r="E190" s="38">
        <v>31.2</v>
      </c>
      <c r="F190">
        <f t="shared" si="445"/>
        <v>83227.403623600752</v>
      </c>
    </row>
    <row r="191" spans="1:12">
      <c r="A191">
        <v>1964</v>
      </c>
      <c r="B191">
        <v>37</v>
      </c>
      <c r="C191">
        <f t="shared" si="444"/>
        <v>19425.320464595607</v>
      </c>
      <c r="D191" s="34">
        <v>1.6400000000000001E-2</v>
      </c>
      <c r="E191" s="38">
        <v>30.9</v>
      </c>
      <c r="F191">
        <f t="shared" si="445"/>
        <v>81595.493748628185</v>
      </c>
    </row>
    <row r="192" spans="1:12">
      <c r="A192">
        <v>1963</v>
      </c>
      <c r="B192">
        <v>36</v>
      </c>
      <c r="C192">
        <f t="shared" si="444"/>
        <v>19111.885541711537</v>
      </c>
      <c r="D192" s="35">
        <v>1.3299999999999999E-2</v>
      </c>
      <c r="E192" s="38">
        <v>30.4</v>
      </c>
      <c r="F192">
        <f t="shared" si="445"/>
        <v>79995.582106498216</v>
      </c>
    </row>
    <row r="193" spans="1:10">
      <c r="A193">
        <v>1962</v>
      </c>
      <c r="B193">
        <v>35</v>
      </c>
      <c r="C193">
        <f t="shared" si="444"/>
        <v>18861.033792274287</v>
      </c>
      <c r="D193" s="34">
        <v>6.7000000000000002E-3</v>
      </c>
      <c r="E193" s="38">
        <v>30</v>
      </c>
      <c r="F193">
        <f t="shared" si="445"/>
        <v>78427.0412808806</v>
      </c>
    </row>
    <row r="194" spans="1:10">
      <c r="A194">
        <v>1961</v>
      </c>
      <c r="B194">
        <v>34</v>
      </c>
      <c r="C194">
        <f t="shared" si="444"/>
        <v>18735.505902726025</v>
      </c>
      <c r="D194" s="35">
        <v>1.7100000000000001E-2</v>
      </c>
      <c r="E194" s="38">
        <v>29.8</v>
      </c>
      <c r="F194">
        <f t="shared" si="445"/>
        <v>76889.256157726079</v>
      </c>
    </row>
    <row r="195" spans="1:10">
      <c r="A195">
        <v>1960</v>
      </c>
      <c r="B195">
        <v>33</v>
      </c>
      <c r="C195">
        <f t="shared" si="444"/>
        <v>18420.515094608225</v>
      </c>
      <c r="D195" s="34">
        <v>1.03E-2</v>
      </c>
      <c r="E195" s="38">
        <v>29.3</v>
      </c>
      <c r="F195">
        <f t="shared" si="445"/>
        <v>75381.623684045175</v>
      </c>
    </row>
    <row r="196" spans="1:10">
      <c r="A196">
        <v>1959</v>
      </c>
      <c r="B196">
        <v>32</v>
      </c>
      <c r="C196">
        <f t="shared" si="444"/>
        <v>18232.718098196798</v>
      </c>
      <c r="D196" s="35">
        <v>1.4E-2</v>
      </c>
      <c r="E196" s="38">
        <v>29</v>
      </c>
      <c r="F196">
        <f t="shared" si="445"/>
        <v>73903.552631416838</v>
      </c>
      <c r="J196"/>
    </row>
    <row r="197" spans="1:10">
      <c r="A197">
        <v>1958</v>
      </c>
      <c r="B197">
        <v>31</v>
      </c>
      <c r="C197">
        <f t="shared" si="444"/>
        <v>17980.98431774832</v>
      </c>
      <c r="D197" s="34">
        <v>3.6200000000000003E-2</v>
      </c>
      <c r="E197" s="38">
        <v>28.6</v>
      </c>
      <c r="F197">
        <f t="shared" si="445"/>
        <v>72454.46336413415</v>
      </c>
    </row>
    <row r="198" spans="1:10">
      <c r="A198">
        <v>1957</v>
      </c>
      <c r="B198">
        <v>30</v>
      </c>
      <c r="C198">
        <f t="shared" si="444"/>
        <v>17352.812505064969</v>
      </c>
      <c r="D198" s="35">
        <v>2.9899999999999999E-2</v>
      </c>
      <c r="E198" s="38">
        <v>27.6</v>
      </c>
      <c r="F198">
        <f t="shared" si="445"/>
        <v>71033.78761189623</v>
      </c>
    </row>
    <row r="199" spans="1:10">
      <c r="A199">
        <v>1956</v>
      </c>
      <c r="B199">
        <v>29</v>
      </c>
      <c r="C199">
        <f t="shared" si="444"/>
        <v>16849.026609442633</v>
      </c>
      <c r="D199" s="34">
        <v>3.7000000000000002E-3</v>
      </c>
      <c r="E199" s="38">
        <v>26.8</v>
      </c>
      <c r="F199">
        <f t="shared" si="445"/>
        <v>69640.968246957083</v>
      </c>
    </row>
    <row r="200" spans="1:10">
      <c r="A200">
        <v>1955</v>
      </c>
      <c r="B200">
        <v>28</v>
      </c>
      <c r="C200">
        <f t="shared" si="444"/>
        <v>16786.91502385437</v>
      </c>
      <c r="D200" s="35">
        <v>-7.4000000000000003E-3</v>
      </c>
      <c r="E200" s="38">
        <v>26.7</v>
      </c>
      <c r="F200">
        <f t="shared" si="445"/>
        <v>68275.459065644201</v>
      </c>
    </row>
    <row r="201" spans="1:10">
      <c r="A201">
        <v>1954</v>
      </c>
      <c r="B201">
        <v>27</v>
      </c>
      <c r="C201">
        <f t="shared" si="444"/>
        <v>16912.06429967194</v>
      </c>
      <c r="D201" s="34">
        <v>1.1299999999999999E-2</v>
      </c>
      <c r="E201" s="38">
        <v>26.9</v>
      </c>
      <c r="F201">
        <f t="shared" si="445"/>
        <v>66936.72457416098</v>
      </c>
    </row>
    <row r="202" spans="1:10">
      <c r="A202">
        <v>1953</v>
      </c>
      <c r="B202">
        <v>26</v>
      </c>
      <c r="C202">
        <f t="shared" si="444"/>
        <v>16723.093344874851</v>
      </c>
      <c r="D202" s="35">
        <v>3.8E-3</v>
      </c>
      <c r="E202" s="38">
        <v>26.6</v>
      </c>
      <c r="F202">
        <f t="shared" si="445"/>
        <v>65624.239778589195</v>
      </c>
    </row>
    <row r="203" spans="1:10">
      <c r="A203">
        <v>1952</v>
      </c>
      <c r="B203">
        <v>25</v>
      </c>
      <c r="C203">
        <f t="shared" ref="C203:C224" si="446">C204*(1+D203)</f>
        <v>16659.786157476439</v>
      </c>
      <c r="D203" s="34">
        <v>4.3299999999999998E-2</v>
      </c>
      <c r="E203" s="38">
        <v>26.5</v>
      </c>
      <c r="F203">
        <f t="shared" ref="F203:F224" si="447">F204*(1.02)</f>
        <v>64337.489979009013</v>
      </c>
    </row>
    <row r="204" spans="1:10">
      <c r="A204">
        <v>1951</v>
      </c>
      <c r="B204">
        <v>24</v>
      </c>
      <c r="C204">
        <f t="shared" si="446"/>
        <v>15968.356328454367</v>
      </c>
      <c r="D204" s="35">
        <v>8.09E-2</v>
      </c>
      <c r="E204" s="38">
        <v>25.4</v>
      </c>
      <c r="F204">
        <f t="shared" si="447"/>
        <v>63075.970567655895</v>
      </c>
    </row>
    <row r="205" spans="1:10">
      <c r="A205">
        <v>1950</v>
      </c>
      <c r="B205">
        <v>23</v>
      </c>
      <c r="C205">
        <f t="shared" si="446"/>
        <v>14773.204115509638</v>
      </c>
      <c r="D205" s="34">
        <v>-2.0799999999999999E-2</v>
      </c>
      <c r="E205" s="38">
        <v>23.5</v>
      </c>
      <c r="F205">
        <f t="shared" si="447"/>
        <v>61839.186831035193</v>
      </c>
    </row>
    <row r="206" spans="1:10">
      <c r="A206">
        <v>1949</v>
      </c>
      <c r="B206">
        <v>22</v>
      </c>
      <c r="C206">
        <f t="shared" si="446"/>
        <v>15087.014006852163</v>
      </c>
      <c r="D206" s="35">
        <v>1.2699999999999999E-2</v>
      </c>
      <c r="E206" s="38">
        <v>24</v>
      </c>
      <c r="F206">
        <f t="shared" si="447"/>
        <v>60626.653755916857</v>
      </c>
    </row>
    <row r="207" spans="1:10">
      <c r="A207">
        <v>1948</v>
      </c>
      <c r="B207">
        <v>21</v>
      </c>
      <c r="C207">
        <f t="shared" si="446"/>
        <v>14897.811797029884</v>
      </c>
      <c r="D207" s="34">
        <v>0.1023</v>
      </c>
      <c r="E207" s="38">
        <v>23.7</v>
      </c>
      <c r="F207">
        <f t="shared" si="447"/>
        <v>59437.895839134173</v>
      </c>
    </row>
    <row r="208" spans="1:10">
      <c r="A208">
        <v>1947</v>
      </c>
      <c r="B208">
        <v>20</v>
      </c>
      <c r="C208">
        <f t="shared" si="446"/>
        <v>13515.206202512822</v>
      </c>
      <c r="D208" s="35">
        <v>0.18129999999999999</v>
      </c>
      <c r="E208" s="38">
        <v>21.5</v>
      </c>
      <c r="F208">
        <f t="shared" si="447"/>
        <v>58272.446901111936</v>
      </c>
    </row>
    <row r="209" spans="1:6">
      <c r="A209">
        <v>1946</v>
      </c>
      <c r="B209">
        <v>19</v>
      </c>
      <c r="C209">
        <f t="shared" si="446"/>
        <v>11440.960130798969</v>
      </c>
      <c r="D209" s="34">
        <v>2.2499999999999999E-2</v>
      </c>
      <c r="E209" s="38">
        <v>18.2</v>
      </c>
      <c r="F209">
        <f t="shared" si="447"/>
        <v>57129.849903050919</v>
      </c>
    </row>
    <row r="210" spans="1:6">
      <c r="A210">
        <v>1945</v>
      </c>
      <c r="B210">
        <v>18</v>
      </c>
      <c r="C210">
        <f t="shared" si="446"/>
        <v>11189.203061906082</v>
      </c>
      <c r="D210" s="35">
        <v>2.3E-2</v>
      </c>
      <c r="E210" s="38">
        <v>17.8</v>
      </c>
      <c r="F210">
        <f t="shared" si="447"/>
        <v>56009.656767696979</v>
      </c>
    </row>
    <row r="211" spans="1:6">
      <c r="A211">
        <v>1944</v>
      </c>
      <c r="B211">
        <v>17</v>
      </c>
      <c r="C211">
        <f t="shared" si="446"/>
        <v>10937.637401667725</v>
      </c>
      <c r="D211" s="34">
        <v>2.9600000000000001E-2</v>
      </c>
      <c r="E211" s="38">
        <v>17.399999999999999</v>
      </c>
      <c r="F211">
        <f t="shared" si="447"/>
        <v>54911.428203624491</v>
      </c>
    </row>
    <row r="212" spans="1:6">
      <c r="A212">
        <v>1943</v>
      </c>
      <c r="B212">
        <v>16</v>
      </c>
      <c r="C212">
        <f t="shared" si="446"/>
        <v>10623.190949560727</v>
      </c>
      <c r="D212" s="35">
        <v>7.6399999999999996E-2</v>
      </c>
      <c r="E212" s="38">
        <v>16.899999999999999</v>
      </c>
      <c r="F212">
        <f t="shared" si="447"/>
        <v>53834.733532965183</v>
      </c>
    </row>
    <row r="213" spans="1:6">
      <c r="A213">
        <v>1942</v>
      </c>
      <c r="B213">
        <v>15</v>
      </c>
      <c r="C213">
        <f t="shared" si="446"/>
        <v>9869.1852002608011</v>
      </c>
      <c r="D213" s="34">
        <v>0.1135</v>
      </c>
      <c r="E213" s="38">
        <v>15.7</v>
      </c>
      <c r="F213">
        <f t="shared" si="447"/>
        <v>52779.150522514887</v>
      </c>
    </row>
    <row r="214" spans="1:6">
      <c r="A214">
        <v>1941</v>
      </c>
      <c r="B214">
        <v>14</v>
      </c>
      <c r="C214">
        <f t="shared" si="446"/>
        <v>8863.2107770640341</v>
      </c>
      <c r="D214" s="35">
        <v>1.44E-2</v>
      </c>
      <c r="E214" s="38">
        <v>14.1</v>
      </c>
      <c r="F214">
        <f t="shared" si="447"/>
        <v>51744.26521815185</v>
      </c>
    </row>
    <row r="215" spans="1:6">
      <c r="A215">
        <v>1940</v>
      </c>
      <c r="B215">
        <v>13</v>
      </c>
      <c r="C215">
        <f t="shared" si="446"/>
        <v>8737.3923275473517</v>
      </c>
      <c r="D215" s="34">
        <v>-7.1000000000000004E-3</v>
      </c>
      <c r="E215" s="38">
        <v>13.9</v>
      </c>
      <c r="F215">
        <f t="shared" si="447"/>
        <v>50729.671782501813</v>
      </c>
    </row>
    <row r="216" spans="1:6">
      <c r="A216">
        <v>1939</v>
      </c>
      <c r="B216">
        <v>12</v>
      </c>
      <c r="C216">
        <f t="shared" si="446"/>
        <v>8799.8714145909471</v>
      </c>
      <c r="D216" s="35">
        <v>-1.41E-2</v>
      </c>
      <c r="E216" s="38">
        <v>14</v>
      </c>
      <c r="F216">
        <f t="shared" si="447"/>
        <v>49734.972335786093</v>
      </c>
    </row>
    <row r="217" spans="1:6">
      <c r="A217">
        <v>1938</v>
      </c>
      <c r="B217">
        <v>11</v>
      </c>
      <c r="C217">
        <f t="shared" si="446"/>
        <v>8925.7241247499205</v>
      </c>
      <c r="D217" s="34">
        <v>7.1000000000000004E-3</v>
      </c>
      <c r="E217" s="38">
        <v>14.2</v>
      </c>
      <c r="F217">
        <f t="shared" si="447"/>
        <v>48759.776799790285</v>
      </c>
    </row>
    <row r="218" spans="1:6">
      <c r="A218">
        <v>1937</v>
      </c>
      <c r="B218">
        <v>10</v>
      </c>
      <c r="C218">
        <f t="shared" si="446"/>
        <v>8862.7982571243374</v>
      </c>
      <c r="D218" s="35">
        <v>2.1700000000000001E-2</v>
      </c>
      <c r="E218" s="38">
        <v>14.1</v>
      </c>
      <c r="F218">
        <f t="shared" si="447"/>
        <v>47803.702744892435</v>
      </c>
    </row>
    <row r="219" spans="1:6">
      <c r="A219">
        <v>1936</v>
      </c>
      <c r="B219">
        <v>9</v>
      </c>
      <c r="C219">
        <f t="shared" si="446"/>
        <v>8674.560298643768</v>
      </c>
      <c r="D219" s="34">
        <v>1.47E-2</v>
      </c>
      <c r="E219" s="38">
        <v>13.8</v>
      </c>
      <c r="F219">
        <f t="shared" si="447"/>
        <v>46866.375240090623</v>
      </c>
    </row>
    <row r="220" spans="1:6">
      <c r="A220">
        <v>1935</v>
      </c>
      <c r="B220">
        <v>8</v>
      </c>
      <c r="C220">
        <f t="shared" si="446"/>
        <v>8548.891592237871</v>
      </c>
      <c r="D220" s="35">
        <v>3.0300000000000001E-2</v>
      </c>
      <c r="E220" s="38">
        <v>13.6</v>
      </c>
      <c r="F220">
        <f t="shared" si="447"/>
        <v>45947.4267059712</v>
      </c>
    </row>
    <row r="221" spans="1:6">
      <c r="A221">
        <v>1934</v>
      </c>
      <c r="B221">
        <v>7</v>
      </c>
      <c r="C221">
        <f t="shared" si="446"/>
        <v>8297.4780085779585</v>
      </c>
      <c r="D221" s="34">
        <v>2.3300000000000001E-2</v>
      </c>
      <c r="E221" s="38">
        <v>13.2</v>
      </c>
      <c r="F221">
        <f t="shared" si="447"/>
        <v>45046.496770559999</v>
      </c>
    </row>
    <row r="222" spans="1:6">
      <c r="A222">
        <v>1933</v>
      </c>
      <c r="B222">
        <v>6</v>
      </c>
      <c r="C222">
        <f t="shared" si="446"/>
        <v>8108.5488210475505</v>
      </c>
      <c r="D222" s="35">
        <v>-9.7900000000000001E-2</v>
      </c>
      <c r="E222" s="38">
        <v>12.9</v>
      </c>
      <c r="F222">
        <f t="shared" si="447"/>
        <v>44163.232127999996</v>
      </c>
    </row>
    <row r="223" spans="1:6">
      <c r="A223">
        <v>1932</v>
      </c>
      <c r="B223">
        <v>5</v>
      </c>
      <c r="C223">
        <f t="shared" si="446"/>
        <v>8988.5254639702362</v>
      </c>
      <c r="D223" s="34">
        <v>-0.10059999999999999</v>
      </c>
      <c r="E223" s="38">
        <v>14.3</v>
      </c>
      <c r="F223">
        <f t="shared" si="447"/>
        <v>43297.286399999997</v>
      </c>
    </row>
    <row r="224" spans="1:6">
      <c r="A224">
        <v>1931</v>
      </c>
      <c r="B224">
        <v>4</v>
      </c>
      <c r="C224">
        <f t="shared" si="446"/>
        <v>9993.9131242719995</v>
      </c>
      <c r="D224" s="35">
        <v>-7.0199999999999999E-2</v>
      </c>
      <c r="E224" s="38">
        <v>15.9</v>
      </c>
      <c r="F224">
        <f t="shared" si="447"/>
        <v>42448.32</v>
      </c>
    </row>
    <row r="225" spans="1:6">
      <c r="A225">
        <v>1930</v>
      </c>
      <c r="B225">
        <v>3</v>
      </c>
      <c r="C225">
        <f>C226*(1+D225)</f>
        <v>10748.45464</v>
      </c>
      <c r="D225" s="34">
        <v>0</v>
      </c>
      <c r="E225" s="38">
        <v>17.100000000000001</v>
      </c>
      <c r="F225">
        <f>F226*(1.02)</f>
        <v>41616</v>
      </c>
    </row>
    <row r="226" spans="1:6">
      <c r="A226">
        <v>1929</v>
      </c>
      <c r="B226">
        <v>2</v>
      </c>
      <c r="C226">
        <f>C227*(1+D226)</f>
        <v>10748.45464</v>
      </c>
      <c r="D226" s="35">
        <v>-1.1599999999999999E-2</v>
      </c>
      <c r="E226" s="38">
        <v>17.100000000000001</v>
      </c>
      <c r="F226">
        <f>F227*(1.02)</f>
        <v>40800</v>
      </c>
    </row>
    <row r="227" spans="1:6" ht="15.75" thickBot="1">
      <c r="A227">
        <v>1928</v>
      </c>
      <c r="B227">
        <v>1</v>
      </c>
      <c r="C227">
        <f>$B$125*(1+$D$227)</f>
        <v>10874.6</v>
      </c>
      <c r="D227" s="36">
        <v>-1.14E-2</v>
      </c>
      <c r="E227" s="38">
        <v>17.3</v>
      </c>
      <c r="F227">
        <f>40000</f>
        <v>40000</v>
      </c>
    </row>
  </sheetData>
  <sheetProtection sheet="1" objects="1" scenarios="1"/>
  <sortState ref="D139:E227">
    <sortCondition descending="1" ref="E133:E221"/>
  </sortState>
  <mergeCells count="2">
    <mergeCell ref="G124:L124"/>
    <mergeCell ref="G132:L132"/>
  </mergeCells>
  <conditionalFormatting sqref="H126:L130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34:L13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0" orientation="portrait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S227"/>
  <sheetViews>
    <sheetView topLeftCell="A122" workbookViewId="0">
      <selection activeCell="B128" sqref="B128"/>
    </sheetView>
  </sheetViews>
  <sheetFormatPr defaultRowHeight="15"/>
  <cols>
    <col min="1" max="1" width="15.85546875" bestFit="1" customWidth="1"/>
    <col min="2" max="2" width="22.85546875" bestFit="1" customWidth="1"/>
    <col min="3" max="3" width="22.28515625" bestFit="1" customWidth="1"/>
    <col min="4" max="4" width="16.85546875" style="12" customWidth="1"/>
    <col min="5" max="5" width="11.85546875" customWidth="1"/>
    <col min="6" max="6" width="32.140625" customWidth="1"/>
    <col min="7" max="7" width="20.5703125" bestFit="1" customWidth="1"/>
    <col min="8" max="9" width="11.140625" customWidth="1"/>
    <col min="10" max="10" width="11.140625" style="12" customWidth="1"/>
    <col min="11" max="12" width="11.140625" customWidth="1"/>
    <col min="13" max="13" width="13.5703125" customWidth="1"/>
    <col min="14" max="14" width="13.85546875" bestFit="1" customWidth="1"/>
    <col min="15" max="15" width="11.5703125" bestFit="1" customWidth="1"/>
    <col min="16" max="16" width="8.7109375" customWidth="1"/>
    <col min="18" max="18" width="13.85546875" bestFit="1" customWidth="1"/>
    <col min="61" max="61" width="11.7109375" bestFit="1" customWidth="1"/>
    <col min="67" max="67" width="13.140625" bestFit="1" customWidth="1"/>
    <col min="73" max="73" width="10.140625" bestFit="1" customWidth="1"/>
    <col min="79" max="79" width="13.140625" bestFit="1" customWidth="1"/>
    <col min="85" max="85" width="11.7109375" bestFit="1" customWidth="1"/>
    <col min="89" max="89" width="10" bestFit="1" customWidth="1"/>
    <col min="91" max="91" width="13.140625" bestFit="1" customWidth="1"/>
    <col min="93" max="93" width="14.28515625" bestFit="1" customWidth="1"/>
    <col min="94" max="94" width="17.28515625" bestFit="1" customWidth="1"/>
    <col min="97" max="97" width="12.42578125" bestFit="1" customWidth="1"/>
    <col min="99" max="99" width="12.85546875" customWidth="1"/>
    <col min="103" max="103" width="13.140625" bestFit="1" customWidth="1"/>
    <col min="124" max="124" width="9.7109375" bestFit="1" customWidth="1"/>
    <col min="136" max="136" width="10.7109375" bestFit="1" customWidth="1"/>
    <col min="223" max="223" width="13.85546875" customWidth="1"/>
    <col min="235" max="235" width="14.28515625" bestFit="1" customWidth="1"/>
  </cols>
  <sheetData>
    <row r="1" spans="3:461">
      <c r="C1" t="s">
        <v>0</v>
      </c>
      <c r="D1" t="s">
        <v>1</v>
      </c>
      <c r="E1" t="s">
        <v>3</v>
      </c>
      <c r="F1" s="12"/>
      <c r="G1" t="s">
        <v>0</v>
      </c>
      <c r="H1" t="s">
        <v>1</v>
      </c>
      <c r="I1" t="s">
        <v>3</v>
      </c>
      <c r="K1" t="s">
        <v>0</v>
      </c>
      <c r="L1" t="s">
        <v>1</v>
      </c>
      <c r="M1" t="s">
        <v>3</v>
      </c>
      <c r="O1" t="s">
        <v>0</v>
      </c>
      <c r="P1" t="s">
        <v>1</v>
      </c>
      <c r="Q1" t="s">
        <v>3</v>
      </c>
      <c r="S1" t="s">
        <v>0</v>
      </c>
      <c r="T1" t="s">
        <v>1</v>
      </c>
      <c r="U1" t="s">
        <v>3</v>
      </c>
      <c r="W1" t="s">
        <v>0</v>
      </c>
      <c r="X1" t="s">
        <v>1</v>
      </c>
      <c r="Y1" t="s">
        <v>3</v>
      </c>
      <c r="AA1" t="s">
        <v>0</v>
      </c>
      <c r="AB1" t="s">
        <v>1</v>
      </c>
      <c r="AC1" t="s">
        <v>3</v>
      </c>
      <c r="AE1" t="s">
        <v>0</v>
      </c>
      <c r="AF1" t="s">
        <v>1</v>
      </c>
      <c r="AG1" t="s">
        <v>3</v>
      </c>
      <c r="AI1" t="s">
        <v>0</v>
      </c>
      <c r="AJ1" t="s">
        <v>1</v>
      </c>
      <c r="AK1" t="s">
        <v>3</v>
      </c>
      <c r="AM1" t="s">
        <v>0</v>
      </c>
      <c r="AN1" t="s">
        <v>1</v>
      </c>
      <c r="AO1" t="s">
        <v>3</v>
      </c>
      <c r="AQ1" t="s">
        <v>0</v>
      </c>
      <c r="AR1" t="s">
        <v>1</v>
      </c>
      <c r="AS1" t="s">
        <v>3</v>
      </c>
      <c r="AU1" t="s">
        <v>0</v>
      </c>
      <c r="AV1" t="s">
        <v>1</v>
      </c>
      <c r="AW1" t="s">
        <v>3</v>
      </c>
      <c r="AY1" t="s">
        <v>0</v>
      </c>
      <c r="AZ1" t="s">
        <v>1</v>
      </c>
      <c r="BA1" t="s">
        <v>3</v>
      </c>
      <c r="BC1" t="s">
        <v>0</v>
      </c>
      <c r="BD1" t="s">
        <v>1</v>
      </c>
      <c r="BE1" t="s">
        <v>3</v>
      </c>
      <c r="BG1" t="s">
        <v>0</v>
      </c>
      <c r="BH1" t="s">
        <v>1</v>
      </c>
      <c r="BI1" t="s">
        <v>3</v>
      </c>
      <c r="BK1" t="s">
        <v>0</v>
      </c>
      <c r="BL1" t="s">
        <v>1</v>
      </c>
      <c r="BM1" t="s">
        <v>3</v>
      </c>
      <c r="BO1" t="s">
        <v>0</v>
      </c>
      <c r="BP1" t="s">
        <v>1</v>
      </c>
      <c r="BQ1" t="s">
        <v>3</v>
      </c>
      <c r="BS1" t="s">
        <v>0</v>
      </c>
      <c r="BT1" t="s">
        <v>1</v>
      </c>
      <c r="BU1" t="s">
        <v>3</v>
      </c>
      <c r="BW1" t="s">
        <v>0</v>
      </c>
      <c r="BX1" t="s">
        <v>1</v>
      </c>
      <c r="BY1" t="s">
        <v>3</v>
      </c>
      <c r="CA1" t="s">
        <v>0</v>
      </c>
      <c r="CB1" t="s">
        <v>1</v>
      </c>
      <c r="CC1" t="s">
        <v>3</v>
      </c>
      <c r="CE1" t="s">
        <v>0</v>
      </c>
      <c r="CF1" t="s">
        <v>1</v>
      </c>
      <c r="CG1" t="s">
        <v>3</v>
      </c>
      <c r="CI1" t="s">
        <v>0</v>
      </c>
      <c r="CJ1" t="s">
        <v>1</v>
      </c>
      <c r="CK1" t="s">
        <v>3</v>
      </c>
      <c r="CM1" t="s">
        <v>0</v>
      </c>
      <c r="CN1" s="1" t="s">
        <v>1</v>
      </c>
      <c r="CO1" t="s">
        <v>2</v>
      </c>
      <c r="CP1" s="12" t="s">
        <v>3</v>
      </c>
      <c r="CQ1" s="2"/>
      <c r="CR1" s="3"/>
      <c r="CS1" t="s">
        <v>0</v>
      </c>
      <c r="CT1" s="1" t="s">
        <v>1</v>
      </c>
      <c r="CU1" t="s">
        <v>2</v>
      </c>
      <c r="CV1" s="12" t="s">
        <v>3</v>
      </c>
      <c r="CW1" s="2"/>
      <c r="CY1" t="s">
        <v>0</v>
      </c>
      <c r="CZ1" s="1" t="s">
        <v>1</v>
      </c>
      <c r="DA1" t="s">
        <v>2</v>
      </c>
      <c r="DB1" t="s">
        <v>3</v>
      </c>
      <c r="DE1" t="s">
        <v>0</v>
      </c>
      <c r="DF1" s="1" t="s">
        <v>1</v>
      </c>
      <c r="DG1" t="s">
        <v>2</v>
      </c>
      <c r="DH1" t="s">
        <v>3</v>
      </c>
      <c r="DK1" t="s">
        <v>0</v>
      </c>
      <c r="DL1" s="1" t="s">
        <v>1</v>
      </c>
      <c r="DM1" t="s">
        <v>2</v>
      </c>
      <c r="DN1" t="s">
        <v>3</v>
      </c>
      <c r="DQ1" t="s">
        <v>0</v>
      </c>
      <c r="DR1" s="1" t="s">
        <v>1</v>
      </c>
      <c r="DS1" t="s">
        <v>2</v>
      </c>
      <c r="DT1" t="s">
        <v>3</v>
      </c>
      <c r="DW1" t="s">
        <v>0</v>
      </c>
      <c r="DX1" s="1" t="s">
        <v>1</v>
      </c>
      <c r="DY1" t="s">
        <v>2</v>
      </c>
      <c r="DZ1" t="s">
        <v>3</v>
      </c>
      <c r="EC1" t="s">
        <v>0</v>
      </c>
      <c r="ED1" s="1" t="s">
        <v>1</v>
      </c>
      <c r="EE1" t="s">
        <v>2</v>
      </c>
      <c r="EF1" t="s">
        <v>3</v>
      </c>
      <c r="EI1" t="s">
        <v>0</v>
      </c>
      <c r="EJ1" s="1" t="s">
        <v>1</v>
      </c>
      <c r="EK1" t="s">
        <v>2</v>
      </c>
      <c r="EL1" t="s">
        <v>3</v>
      </c>
      <c r="EO1" t="s">
        <v>0</v>
      </c>
      <c r="EP1" s="1" t="s">
        <v>1</v>
      </c>
      <c r="EQ1" t="s">
        <v>2</v>
      </c>
      <c r="ER1" t="s">
        <v>3</v>
      </c>
      <c r="EU1" t="s">
        <v>0</v>
      </c>
      <c r="EV1" s="1" t="s">
        <v>1</v>
      </c>
      <c r="EW1" t="s">
        <v>2</v>
      </c>
      <c r="EX1" t="s">
        <v>3</v>
      </c>
      <c r="FA1" t="s">
        <v>0</v>
      </c>
      <c r="FB1" s="1" t="s">
        <v>1</v>
      </c>
      <c r="FC1" t="s">
        <v>2</v>
      </c>
      <c r="FD1" t="s">
        <v>3</v>
      </c>
      <c r="FG1" t="s">
        <v>0</v>
      </c>
      <c r="FH1" s="1" t="s">
        <v>1</v>
      </c>
      <c r="FI1" t="s">
        <v>2</v>
      </c>
      <c r="FJ1" t="s">
        <v>3</v>
      </c>
      <c r="FM1" t="s">
        <v>0</v>
      </c>
      <c r="FN1" s="1" t="s">
        <v>1</v>
      </c>
      <c r="FO1" t="s">
        <v>2</v>
      </c>
      <c r="FP1" t="s">
        <v>3</v>
      </c>
      <c r="FS1" t="s">
        <v>0</v>
      </c>
      <c r="FT1" s="1" t="s">
        <v>1</v>
      </c>
      <c r="FU1" t="s">
        <v>2</v>
      </c>
      <c r="FV1" t="s">
        <v>3</v>
      </c>
      <c r="FY1" t="s">
        <v>0</v>
      </c>
      <c r="FZ1" s="1" t="s">
        <v>1</v>
      </c>
      <c r="GA1" t="s">
        <v>2</v>
      </c>
      <c r="GB1" t="s">
        <v>3</v>
      </c>
      <c r="GE1" t="s">
        <v>0</v>
      </c>
      <c r="GF1" s="1" t="s">
        <v>1</v>
      </c>
      <c r="GG1" t="s">
        <v>2</v>
      </c>
      <c r="GH1" t="s">
        <v>3</v>
      </c>
      <c r="GK1" t="s">
        <v>0</v>
      </c>
      <c r="GL1" s="1" t="s">
        <v>1</v>
      </c>
      <c r="GM1" t="s">
        <v>2</v>
      </c>
      <c r="GN1" t="s">
        <v>3</v>
      </c>
      <c r="GQ1" t="s">
        <v>0</v>
      </c>
      <c r="GR1" s="1" t="s">
        <v>1</v>
      </c>
      <c r="GS1" t="s">
        <v>2</v>
      </c>
      <c r="GT1" t="s">
        <v>3</v>
      </c>
      <c r="GW1" t="s">
        <v>0</v>
      </c>
      <c r="GX1" s="1" t="s">
        <v>1</v>
      </c>
      <c r="GY1" t="s">
        <v>2</v>
      </c>
      <c r="GZ1" t="s">
        <v>3</v>
      </c>
      <c r="HC1" t="s">
        <v>0</v>
      </c>
      <c r="HD1" s="1" t="s">
        <v>1</v>
      </c>
      <c r="HE1" t="s">
        <v>2</v>
      </c>
      <c r="HF1" t="s">
        <v>3</v>
      </c>
      <c r="HI1" t="s">
        <v>0</v>
      </c>
      <c r="HJ1" s="1" t="s">
        <v>1</v>
      </c>
      <c r="HK1" t="s">
        <v>2</v>
      </c>
      <c r="HL1" t="s">
        <v>3</v>
      </c>
      <c r="HO1" t="s">
        <v>0</v>
      </c>
      <c r="HP1" s="1" t="s">
        <v>1</v>
      </c>
      <c r="HQ1" t="s">
        <v>2</v>
      </c>
      <c r="HR1" t="s">
        <v>3</v>
      </c>
      <c r="HU1" t="s">
        <v>0</v>
      </c>
      <c r="HV1" s="1" t="s">
        <v>1</v>
      </c>
      <c r="HW1" t="s">
        <v>2</v>
      </c>
      <c r="HX1" t="s">
        <v>3</v>
      </c>
      <c r="IA1" t="s">
        <v>0</v>
      </c>
      <c r="IB1" s="1" t="s">
        <v>1</v>
      </c>
      <c r="IC1" t="s">
        <v>2</v>
      </c>
      <c r="ID1" t="s">
        <v>3</v>
      </c>
      <c r="IG1" t="s">
        <v>0</v>
      </c>
      <c r="IH1" s="1" t="s">
        <v>1</v>
      </c>
      <c r="II1" t="s">
        <v>2</v>
      </c>
      <c r="IJ1" t="s">
        <v>3</v>
      </c>
      <c r="IM1" t="s">
        <v>0</v>
      </c>
      <c r="IN1" s="1" t="s">
        <v>1</v>
      </c>
      <c r="IO1" t="s">
        <v>2</v>
      </c>
      <c r="IP1" t="s">
        <v>3</v>
      </c>
      <c r="IS1" t="s">
        <v>0</v>
      </c>
      <c r="IT1" s="1" t="s">
        <v>1</v>
      </c>
      <c r="IU1" t="s">
        <v>2</v>
      </c>
      <c r="IV1" t="s">
        <v>3</v>
      </c>
      <c r="IY1" t="s">
        <v>0</v>
      </c>
      <c r="IZ1" s="1" t="s">
        <v>1</v>
      </c>
      <c r="JA1" t="s">
        <v>2</v>
      </c>
      <c r="JB1" t="s">
        <v>3</v>
      </c>
      <c r="JE1" t="s">
        <v>0</v>
      </c>
      <c r="JF1" s="1" t="s">
        <v>1</v>
      </c>
      <c r="JG1" t="s">
        <v>2</v>
      </c>
      <c r="JH1" t="s">
        <v>3</v>
      </c>
      <c r="JK1" t="s">
        <v>0</v>
      </c>
      <c r="JL1" s="1" t="s">
        <v>1</v>
      </c>
      <c r="JM1" t="s">
        <v>2</v>
      </c>
      <c r="JN1" t="s">
        <v>3</v>
      </c>
      <c r="JQ1" t="s">
        <v>0</v>
      </c>
      <c r="JR1" s="1" t="s">
        <v>1</v>
      </c>
      <c r="JS1" t="s">
        <v>2</v>
      </c>
      <c r="JT1" t="s">
        <v>3</v>
      </c>
      <c r="JW1" t="s">
        <v>0</v>
      </c>
      <c r="JX1" s="1" t="s">
        <v>1</v>
      </c>
      <c r="JY1" t="s">
        <v>2</v>
      </c>
      <c r="JZ1" t="s">
        <v>3</v>
      </c>
      <c r="KC1" t="s">
        <v>0</v>
      </c>
      <c r="KD1" s="1" t="s">
        <v>1</v>
      </c>
      <c r="KE1" t="s">
        <v>2</v>
      </c>
      <c r="KF1" t="s">
        <v>3</v>
      </c>
      <c r="KI1" t="s">
        <v>0</v>
      </c>
      <c r="KJ1" s="1" t="s">
        <v>1</v>
      </c>
      <c r="KK1" t="s">
        <v>2</v>
      </c>
      <c r="KL1" t="s">
        <v>3</v>
      </c>
      <c r="KO1" t="s">
        <v>0</v>
      </c>
      <c r="KP1" s="1" t="s">
        <v>1</v>
      </c>
      <c r="KQ1" t="s">
        <v>2</v>
      </c>
      <c r="KR1" t="s">
        <v>3</v>
      </c>
      <c r="KT1" s="4">
        <v>1986</v>
      </c>
      <c r="KU1" t="s">
        <v>0</v>
      </c>
      <c r="KV1" s="1" t="s">
        <v>1</v>
      </c>
      <c r="KW1" t="s">
        <v>2</v>
      </c>
      <c r="KX1" t="s">
        <v>3</v>
      </c>
      <c r="LA1" t="s">
        <v>0</v>
      </c>
      <c r="LB1" s="1" t="s">
        <v>1</v>
      </c>
      <c r="LC1" t="s">
        <v>2</v>
      </c>
      <c r="LD1" t="s">
        <v>3</v>
      </c>
      <c r="LG1" t="s">
        <v>0</v>
      </c>
      <c r="LH1" s="1" t="s">
        <v>1</v>
      </c>
      <c r="LI1" t="s">
        <v>2</v>
      </c>
      <c r="LJ1" t="s">
        <v>3</v>
      </c>
      <c r="LM1" t="s">
        <v>0</v>
      </c>
      <c r="LN1" s="1" t="s">
        <v>1</v>
      </c>
      <c r="LO1" t="s">
        <v>2</v>
      </c>
      <c r="LP1" t="s">
        <v>3</v>
      </c>
      <c r="LS1" t="s">
        <v>0</v>
      </c>
      <c r="LT1" s="1" t="s">
        <v>1</v>
      </c>
      <c r="LU1" t="s">
        <v>2</v>
      </c>
      <c r="LV1" t="s">
        <v>3</v>
      </c>
      <c r="LY1" t="s">
        <v>0</v>
      </c>
      <c r="LZ1" s="1" t="s">
        <v>1</v>
      </c>
      <c r="MA1" t="s">
        <v>2</v>
      </c>
      <c r="MB1" t="s">
        <v>3</v>
      </c>
      <c r="ME1" t="s">
        <v>0</v>
      </c>
      <c r="MF1" s="1" t="s">
        <v>1</v>
      </c>
      <c r="MG1" t="s">
        <v>2</v>
      </c>
      <c r="MH1" t="s">
        <v>3</v>
      </c>
      <c r="MK1" t="s">
        <v>0</v>
      </c>
      <c r="ML1" s="1" t="s">
        <v>1</v>
      </c>
      <c r="MM1" t="s">
        <v>2</v>
      </c>
      <c r="MN1" t="s">
        <v>3</v>
      </c>
      <c r="MQ1" t="s">
        <v>0</v>
      </c>
      <c r="MR1" s="1" t="s">
        <v>1</v>
      </c>
      <c r="MS1" t="s">
        <v>2</v>
      </c>
      <c r="MT1" t="s">
        <v>3</v>
      </c>
      <c r="MW1" t="s">
        <v>0</v>
      </c>
      <c r="MX1" s="1" t="s">
        <v>1</v>
      </c>
      <c r="MY1" t="s">
        <v>2</v>
      </c>
      <c r="MZ1" t="s">
        <v>3</v>
      </c>
      <c r="NC1" t="s">
        <v>0</v>
      </c>
      <c r="ND1" s="1" t="s">
        <v>1</v>
      </c>
      <c r="NE1" t="s">
        <v>2</v>
      </c>
      <c r="NF1" t="s">
        <v>3</v>
      </c>
      <c r="NI1" t="s">
        <v>0</v>
      </c>
      <c r="NJ1" s="1" t="s">
        <v>1</v>
      </c>
      <c r="NK1" t="s">
        <v>2</v>
      </c>
      <c r="NL1" t="s">
        <v>3</v>
      </c>
      <c r="NO1" t="s">
        <v>0</v>
      </c>
      <c r="NP1" s="1" t="s">
        <v>1</v>
      </c>
      <c r="NQ1" t="s">
        <v>2</v>
      </c>
      <c r="NR1" t="s">
        <v>3</v>
      </c>
      <c r="NU1" t="s">
        <v>0</v>
      </c>
      <c r="NV1" s="1" t="s">
        <v>1</v>
      </c>
      <c r="NW1" t="s">
        <v>2</v>
      </c>
      <c r="NX1" t="s">
        <v>3</v>
      </c>
      <c r="OA1" t="s">
        <v>0</v>
      </c>
      <c r="OB1" s="1" t="s">
        <v>1</v>
      </c>
      <c r="OC1" t="s">
        <v>2</v>
      </c>
      <c r="OD1" t="s">
        <v>3</v>
      </c>
      <c r="OG1" t="s">
        <v>0</v>
      </c>
      <c r="OH1" s="1" t="s">
        <v>1</v>
      </c>
      <c r="OI1" t="s">
        <v>2</v>
      </c>
      <c r="OJ1" t="s">
        <v>3</v>
      </c>
      <c r="OM1" t="s">
        <v>0</v>
      </c>
      <c r="ON1" s="1" t="s">
        <v>1</v>
      </c>
      <c r="OO1" t="s">
        <v>2</v>
      </c>
      <c r="OP1" t="s">
        <v>3</v>
      </c>
      <c r="OS1" t="s">
        <v>0</v>
      </c>
      <c r="OT1" s="1" t="s">
        <v>1</v>
      </c>
      <c r="OU1" t="s">
        <v>2</v>
      </c>
      <c r="OV1" t="s">
        <v>3</v>
      </c>
      <c r="OY1" t="s">
        <v>0</v>
      </c>
      <c r="OZ1" s="1" t="s">
        <v>1</v>
      </c>
      <c r="PA1" t="s">
        <v>2</v>
      </c>
      <c r="PB1" t="s">
        <v>3</v>
      </c>
      <c r="PE1" t="s">
        <v>0</v>
      </c>
      <c r="PF1" s="1" t="s">
        <v>1</v>
      </c>
      <c r="PG1" t="s">
        <v>2</v>
      </c>
      <c r="PH1" t="s">
        <v>3</v>
      </c>
      <c r="PK1" t="s">
        <v>0</v>
      </c>
      <c r="PL1" s="1" t="s">
        <v>1</v>
      </c>
      <c r="PM1" t="s">
        <v>2</v>
      </c>
      <c r="PN1" t="s">
        <v>3</v>
      </c>
      <c r="PQ1" t="s">
        <v>0</v>
      </c>
      <c r="PR1" s="1" t="s">
        <v>1</v>
      </c>
      <c r="PS1" t="s">
        <v>2</v>
      </c>
      <c r="PT1" t="s">
        <v>3</v>
      </c>
      <c r="PW1" t="s">
        <v>0</v>
      </c>
      <c r="PX1" s="1" t="s">
        <v>1</v>
      </c>
      <c r="PY1" t="s">
        <v>2</v>
      </c>
      <c r="PZ1" t="s">
        <v>3</v>
      </c>
      <c r="QC1" t="s">
        <v>0</v>
      </c>
      <c r="QD1" s="1" t="s">
        <v>1</v>
      </c>
      <c r="QE1" t="s">
        <v>2</v>
      </c>
      <c r="QF1" t="s">
        <v>3</v>
      </c>
      <c r="QI1" t="s">
        <v>0</v>
      </c>
      <c r="QJ1" s="1" t="s">
        <v>1</v>
      </c>
      <c r="QK1" t="s">
        <v>2</v>
      </c>
      <c r="QL1" t="s">
        <v>3</v>
      </c>
      <c r="QO1" t="s">
        <v>0</v>
      </c>
      <c r="QP1" s="1" t="s">
        <v>1</v>
      </c>
      <c r="QQ1" t="s">
        <v>2</v>
      </c>
      <c r="QR1" t="s">
        <v>3</v>
      </c>
    </row>
    <row r="2" spans="3:461">
      <c r="C2">
        <v>89</v>
      </c>
      <c r="D2" s="6">
        <v>0.1174</v>
      </c>
      <c r="E2" s="12">
        <f>(E3)*(1+D2)-(((VLOOKUP((C$91+C3),$A$138:$E$227,5,FALSE))/(VLOOKUP(C$91,$A$138:$E$227,5,FALSE)))*(IF(C2&lt;=$D$125,$B$125,$C$125)))</f>
        <v>71661956.475674212</v>
      </c>
      <c r="F2" s="12">
        <f t="shared" ref="F2:F65" si="0">E2*((VLOOKUP(C$91, $A$138:$E$227, 5, FALSE)) / VLOOKUP((C$91+C3), $A$138:$E$227, 5, FALSE))</f>
        <v>5298084.8163639484</v>
      </c>
      <c r="G2">
        <v>88</v>
      </c>
      <c r="H2" s="6">
        <v>0.1174</v>
      </c>
      <c r="I2" s="12">
        <f t="shared" ref="I2:I65" si="1">(I3)*(1+H2)-(((VLOOKUP((G$91+G3),$A$138:$E$227,5,FALSE))/(VLOOKUP(G$91,$A$138:$E$227,5,FALSE)))*(IF(G2&lt;=$D$125,$B$125,$C$125)))</f>
        <v>-422822914.02946025</v>
      </c>
      <c r="J2" s="12">
        <f t="shared" ref="J2:J65" si="2">I2*((VLOOKUP(G$91, $A$138:$E$227, 5, FALSE)) / VLOOKUP((G$91+G3), $A$138:$E$227, 5, FALSE))</f>
        <v>-30898597.563691329</v>
      </c>
      <c r="K2">
        <v>87</v>
      </c>
      <c r="L2" s="6">
        <v>0.1174</v>
      </c>
      <c r="M2" s="12">
        <f t="shared" ref="M2:M65" si="3">(M3)*(1+L2)-(((VLOOKUP((K$91+K3),$A$138:$E$227,5,FALSE))/(VLOOKUP(K$91,$A$138:$E$227,5,FALSE)))*(IF(K2&lt;=$D$125,$B$125,$C$125)))</f>
        <v>-209288462.05054617</v>
      </c>
      <c r="N2" s="12">
        <f t="shared" ref="N2:N65" si="4">M2*((VLOOKUP(K$91, $A$138:$E$227, 5, FALSE)) / VLOOKUP((K$91+K3), $A$138:$E$227, 5, FALSE))</f>
        <v>-15294156.842155298</v>
      </c>
      <c r="O2">
        <v>86</v>
      </c>
      <c r="P2" s="6">
        <v>0.1174</v>
      </c>
      <c r="Q2" s="12">
        <f t="shared" ref="Q2:Q65" si="5">(Q3)*(1+P2)-(((VLOOKUP((O$91+O3),$A$138:$E$227,5,FALSE))/(VLOOKUP(O$91,$A$138:$E$227,5,FALSE)))*(IF(O2&lt;=$D$125,$B$125,$C$125)))</f>
        <v>272150403.26773137</v>
      </c>
      <c r="R2" s="12">
        <f t="shared" ref="R2:R65" si="6">Q2*((VLOOKUP(O$91, $A$138:$E$227, 5, FALSE)) / VLOOKUP((O$91+O3), $A$138:$E$227, 5, FALSE))</f>
        <v>18492270.991268929</v>
      </c>
      <c r="S2">
        <v>85</v>
      </c>
      <c r="T2" s="6">
        <v>0.1174</v>
      </c>
      <c r="U2" s="12">
        <f t="shared" ref="U2:U65" si="7">(U3)*(1+T2)-(((VLOOKUP((S$91+S3),$A$138:$E$227,5,FALSE))/(VLOOKUP(S$91,$A$138:$E$227,5,FALSE)))*(IF(S2&lt;=$D$125,$B$125,$C$125)))</f>
        <v>1764530993.3765604</v>
      </c>
      <c r="V2" s="12">
        <f t="shared" ref="V2:V65" si="8">U2*((VLOOKUP(S$91, $A$138:$E$227, 5, FALSE)) / VLOOKUP((S$91+S3), $A$138:$E$227, 5, FALSE))</f>
        <v>107832449.59523426</v>
      </c>
      <c r="W2">
        <v>84</v>
      </c>
      <c r="X2" s="6">
        <v>0.1174</v>
      </c>
      <c r="Y2" s="12">
        <f t="shared" ref="Y2:Y65" si="9">(Y3)*(1+X2)-(((VLOOKUP((W$91+W3),$A$138:$E$227,5,FALSE))/(VLOOKUP(W$91,$A$138:$E$227,5,FALSE)))*(IF(W2&lt;=$D$125,$B$125,$C$125)))</f>
        <v>2031462594.8085387</v>
      </c>
      <c r="Z2" s="12">
        <f t="shared" ref="Z2:Z65" si="10">Y2*((VLOOKUP(W$91, $A$138:$E$227, 5, FALSE)) / VLOOKUP((W$91+W3), $A$138:$E$227, 5, FALSE))</f>
        <v>111990886.63688098</v>
      </c>
      <c r="AA2">
        <v>83</v>
      </c>
      <c r="AB2" s="6">
        <v>0.1174</v>
      </c>
      <c r="AC2" s="12">
        <f t="shared" ref="AC2:AC65" si="11">(AC3)*(1+AB2)-(((VLOOKUP((AA$91+AA3),$A$138:$E$227,5,FALSE))/(VLOOKUP(AA$91,$A$138:$E$227,5,FALSE)))*(IF(AA2&lt;=$D$125,$B$125,$C$125)))</f>
        <v>894108754.3259325</v>
      </c>
      <c r="AD2" s="12">
        <f t="shared" ref="AD2:AD65" si="12">AC2*((VLOOKUP(AA$91, $A$138:$E$227, 5, FALSE)) / VLOOKUP((AA$91+AA3), $A$138:$E$227, 5, FALSE))</f>
        <v>50436904.090180799</v>
      </c>
      <c r="AE2">
        <v>82</v>
      </c>
      <c r="AF2" s="6">
        <v>0.1174</v>
      </c>
      <c r="AG2" s="12">
        <f t="shared" ref="AG2:AG65" si="13">(AG3)*(1+AF2)-(((VLOOKUP((AE$91+AE3),$A$138:$E$227,5,FALSE))/(VLOOKUP(AE$91,$A$138:$E$227,5,FALSE)))*(IF(AE2&lt;=$D$125,$B$125,$C$125)))</f>
        <v>1075793964.9330432</v>
      </c>
      <c r="AH2" s="12">
        <f t="shared" ref="AH2:AH65" si="14">AG2*((VLOOKUP(AE$91, $A$138:$E$227, 5, FALSE)) / VLOOKUP((AE$91+AE3), $A$138:$E$227, 5, FALSE))</f>
        <v>62524777.44909995</v>
      </c>
      <c r="AI2">
        <v>81</v>
      </c>
      <c r="AJ2" s="6">
        <v>0.1174</v>
      </c>
      <c r="AK2" s="12">
        <f t="shared" ref="AK2:AK65" si="15">(AK3)*(1+AJ2)-(((VLOOKUP((AI$91+AI3),$A$138:$E$227,5,FALSE))/(VLOOKUP(AI$91,$A$138:$E$227,5,FALSE)))*(IF(AI2&lt;=$D$125,$B$125,$C$125)))</f>
        <v>346717062.13971329</v>
      </c>
      <c r="AL2" s="12">
        <f t="shared" ref="AL2:AL65" si="16">AK2*((VLOOKUP(AI$91, $A$138:$E$227, 5, FALSE)) / VLOOKUP((AI$91+AI3), $A$138:$E$227, 5, FALSE))</f>
        <v>20447416.485162582</v>
      </c>
      <c r="AM2">
        <v>80</v>
      </c>
      <c r="AN2" s="6">
        <v>0.1174</v>
      </c>
      <c r="AO2" s="12">
        <f t="shared" ref="AO2:AO65" si="17">(AO3)*(1+AN2)-(((VLOOKUP((AM$91+AM3),$A$138:$E$227,5,FALSE))/(VLOOKUP(AM$91,$A$138:$E$227,5,FALSE)))*(IF(AM2&lt;=$D$125,$B$125,$C$125)))</f>
        <v>25807735.076352756</v>
      </c>
      <c r="AP2" s="12">
        <f t="shared" ref="AP2:AP65" si="18">AO2*((VLOOKUP(AM$91, $A$138:$E$227, 5, FALSE)) / VLOOKUP((AM$91+AM3), $A$138:$E$227, 5, FALSE))</f>
        <v>1555081.4725494611</v>
      </c>
      <c r="AQ2">
        <v>79</v>
      </c>
      <c r="AR2" s="6">
        <v>0.1174</v>
      </c>
      <c r="AS2" s="12">
        <f t="shared" ref="AS2:AS65" si="19">(AS3)*(1+AR2)-(((VLOOKUP((AQ$91+AQ3),$A$138:$E$227,5,FALSE))/(VLOOKUP(AQ$91,$A$138:$E$227,5,FALSE)))*(IF(AQ2&lt;=$D$125,$B$125,$C$125)))</f>
        <v>881048438.54536057</v>
      </c>
      <c r="AT2" s="12">
        <f t="shared" ref="AT2:AT65" si="20">AS2*((VLOOKUP(AQ$91, $A$138:$E$227, 5, FALSE)) / VLOOKUP((AQ$91+AQ3), $A$138:$E$227, 5, FALSE))</f>
        <v>53465332.595487691</v>
      </c>
      <c r="AU2">
        <v>78</v>
      </c>
      <c r="AV2" s="6">
        <v>0.1174</v>
      </c>
      <c r="AW2" s="12">
        <f t="shared" ref="AW2:AW65" si="21">(AW3)*(1+AV2)-(((VLOOKUP((AU$91+AU3),$A$138:$E$227,5,FALSE))/(VLOOKUP(AU$91,$A$138:$E$227,5,FALSE)))*(IF(AU2&lt;=$D$125,$B$125,$C$125)))</f>
        <v>481411343.94152629</v>
      </c>
      <c r="AX2" s="12">
        <f t="shared" ref="AX2:AX65" si="22">AW2*((VLOOKUP(AU$91, $A$138:$E$227, 5, FALSE)) / VLOOKUP((AU$91+AU3), $A$138:$E$227, 5, FALSE))</f>
        <v>28802388.099065676</v>
      </c>
      <c r="AY2">
        <v>77</v>
      </c>
      <c r="AZ2" s="6">
        <v>0.1174</v>
      </c>
      <c r="BA2" s="12">
        <f t="shared" ref="BA2:BA65" si="23">(BA3)*(1+AZ2)-(((VLOOKUP((AY$91+AY3),$A$138:$E$227,5,FALSE))/(VLOOKUP(AY$91,$A$138:$E$227,5,FALSE)))*(IF(AY2&lt;=$D$125,$B$125,$C$125)))</f>
        <v>575952440.80477464</v>
      </c>
      <c r="BB2" s="12">
        <f t="shared" ref="BB2:BB65" si="24">BA2*((VLOOKUP(AY$91, $A$138:$E$227, 5, FALSE)) / VLOOKUP((AY$91+AY3), $A$138:$E$227, 5, FALSE))</f>
        <v>34212559.517890461</v>
      </c>
      <c r="BC2">
        <v>76</v>
      </c>
      <c r="BD2" s="6">
        <v>0.1174</v>
      </c>
      <c r="BE2" s="12">
        <f t="shared" ref="BE2:BE65" si="25">(BE3)*(1+BD2)-(((VLOOKUP((BC$91+BC3),$A$138:$E$227,5,FALSE))/(VLOOKUP(BC$91,$A$138:$E$227,5,FALSE)))*(IF(BC2&lt;=$D$125,$B$125,$C$125)))</f>
        <v>866649643.41312683</v>
      </c>
      <c r="BF2" s="12">
        <f t="shared" ref="BF2:BF65" si="26">BE2*((VLOOKUP(BC$91, $A$138:$E$227, 5, FALSE)) / VLOOKUP((BC$91+BC3), $A$138:$E$227, 5, FALSE))</f>
        <v>52221196.462073028</v>
      </c>
      <c r="BG2">
        <v>75</v>
      </c>
      <c r="BH2" s="6">
        <v>0.1174</v>
      </c>
      <c r="BI2" s="12">
        <f t="shared" ref="BI2:BI65" si="27">(BI3)*(1+BH2)-(((VLOOKUP((BG$91+BG3),$A$138:$E$227,5,FALSE))/(VLOOKUP(BG$91,$A$138:$E$227,5,FALSE)))*(IF(BG2&lt;=$D$125,$B$125,$C$125)))</f>
        <v>1300504034.0678132</v>
      </c>
      <c r="BJ2" s="12">
        <f t="shared" ref="BJ2:BJ65" si="28">BI2*((VLOOKUP(BG$91, $A$138:$E$227, 5, FALSE)) / VLOOKUP((BG$91+BG3), $A$138:$E$227, 5, FALSE))</f>
        <v>87256039.892584041</v>
      </c>
      <c r="BK2">
        <v>74</v>
      </c>
      <c r="BL2" s="6">
        <v>0.1174</v>
      </c>
      <c r="BM2" s="12">
        <f t="shared" ref="BM2:BM65" si="29">(BM3)*(1+BL2)-(((VLOOKUP((BK$91+BK3),$A$138:$E$227,5,FALSE))/(VLOOKUP(BK$91,$A$138:$E$227,5,FALSE)))*(IF(BK2&lt;=$D$125,$B$125,$C$125)))</f>
        <v>1081581881.2095575</v>
      </c>
      <c r="BN2" s="12">
        <f t="shared" ref="BN2:BN65" si="30">BM2*((VLOOKUP(BK$91, $A$138:$E$227, 5, FALSE)) / VLOOKUP((BK$91+BK3), $A$138:$E$227, 5, FALSE))</f>
        <v>78114246.976245821</v>
      </c>
      <c r="BO2">
        <v>73</v>
      </c>
      <c r="BP2" s="6">
        <v>0.1174</v>
      </c>
      <c r="BQ2" s="12">
        <f t="shared" ref="BQ2:BQ65" si="31">(BQ3)*(1+BP2)-(((VLOOKUP((BO$91+BO3),$A$138:$E$227,5,FALSE))/(VLOOKUP(BO$91,$A$138:$E$227,5,FALSE)))*(IF(BO2&lt;=$D$125,$B$125,$C$125)))</f>
        <v>807843488.7175653</v>
      </c>
      <c r="BR2" s="12">
        <f t="shared" ref="BR2:BR65" si="32">BQ2*((VLOOKUP(BO$91, $A$138:$E$227, 5, FALSE)) / VLOOKUP((BO$91+BO3), $A$138:$E$227, 5, FALSE))</f>
        <v>60070413.263613828</v>
      </c>
      <c r="BS2">
        <v>72</v>
      </c>
      <c r="BT2" s="6">
        <v>0.1174</v>
      </c>
      <c r="BU2" s="12">
        <f t="shared" ref="BU2:BU65" si="33">(BU3)*(1+BT2)-(((VLOOKUP((BS$91+BS3),$A$138:$E$227,5,FALSE))/(VLOOKUP(BS$91,$A$138:$E$227,5,FALSE)))*(IF(BS2&lt;=$D$125,$B$125,$C$125)))</f>
        <v>653003529.22693348</v>
      </c>
      <c r="BV2" s="12">
        <f t="shared" ref="BV2:BV65" si="34">BU2*((VLOOKUP(BS$91, $A$138:$E$227, 5, FALSE)) / VLOOKUP((BS$91+BS3), $A$138:$E$227, 5, FALSE))</f>
        <v>49672918.035211183</v>
      </c>
      <c r="BW2">
        <v>71</v>
      </c>
      <c r="BX2" s="6">
        <v>0.1174</v>
      </c>
      <c r="BY2" s="12">
        <f t="shared" ref="BY2:BY65" si="35">(BY3)*(1+BX2)-(((VLOOKUP((BW$91+BW3),$A$138:$E$227,5,FALSE))/(VLOOKUP(BW$91,$A$138:$E$227,5,FALSE)))*(IF(BW2&lt;=$D$125,$B$125,$C$125)))</f>
        <v>397637207.24343324</v>
      </c>
      <c r="BZ2" s="12">
        <f t="shared" ref="BZ2:BZ65" si="36">BY2*((VLOOKUP(BW$91, $A$138:$E$227, 5, FALSE)) / VLOOKUP((BW$91+BW3), $A$138:$E$227, 5, FALSE))</f>
        <v>30927338.34115592</v>
      </c>
      <c r="CA2">
        <v>70</v>
      </c>
      <c r="CB2" s="6">
        <v>0.1174</v>
      </c>
      <c r="CC2" s="12">
        <f t="shared" ref="CC2:CC65" si="37">(CC3)*(1+CB2)-(((VLOOKUP((CA$91+CA3),$A$138:$E$227,5,FALSE))/(VLOOKUP(CA$91,$A$138:$E$227,5,FALSE)))*(IF(CA2&lt;=$D$125,$B$125,$C$125)))</f>
        <v>585233185.19712532</v>
      </c>
      <c r="CD2" s="12">
        <f t="shared" ref="CD2:CD65" si="38">CC2*((VLOOKUP(CA$91, $A$138:$E$227, 5, FALSE)) / VLOOKUP((CA$91+CA3), $A$138:$E$227, 5, FALSE))</f>
        <v>53771425.135633312</v>
      </c>
      <c r="CE2">
        <v>69</v>
      </c>
      <c r="CF2" s="6">
        <v>0.1174</v>
      </c>
      <c r="CG2" s="12">
        <f t="shared" ref="CG2:CG65" si="39">(CG3)*(1+CF2)-(((VLOOKUP((CE$91+CE3),$A$138:$E$227,5,FALSE))/(VLOOKUP(CE$91,$A$138:$E$227,5,FALSE)))*(IF(CE2&lt;=$D$125,$B$125,$C$125)))</f>
        <v>602640948.05109084</v>
      </c>
      <c r="CH2" s="12">
        <f t="shared" ref="CH2:CH65" si="40">CG2*((VLOOKUP(CE$91, $A$138:$E$227, 5, FALSE)) / VLOOKUP((CE$91+CE3), $A$138:$E$227, 5, FALSE))</f>
        <v>61036711.405174583</v>
      </c>
      <c r="CI2">
        <v>68</v>
      </c>
      <c r="CJ2" s="6">
        <v>0.1174</v>
      </c>
      <c r="CK2" s="12">
        <f>(CK3)*(1+CJ2)-(((VLOOKUP((CI$91+CI3),$A$138:$E$227,5,FALSE))/(VLOOKUP(CI$91,$A$138:$E$227,5,FALSE)))*(IF(CI2&lt;=$D$125,$B$125,$C$125)))</f>
        <v>586334513.09793937</v>
      </c>
      <c r="CL2" s="12">
        <f>CK2*((VLOOKUP(CI$91, $A$138:$E$227, 5, FALSE)) / VLOOKUP((CI$91+CI3), $A$138:$E$227, 5, FALSE))</f>
        <v>60136873.138250187</v>
      </c>
      <c r="CM2" s="5">
        <v>67</v>
      </c>
      <c r="CN2" s="6">
        <v>0.1174</v>
      </c>
      <c r="CO2" s="7">
        <f t="shared" ref="CO2:CO65" si="41">(CO3)*(1+CN2)</f>
        <v>725597149.54538071</v>
      </c>
      <c r="CP2" s="12">
        <f t="shared" ref="CP2:CP65" si="42">(CP3)*(1+CN2)-(((VLOOKUP((CM$91+CM3),$A$138:$E$227,5,FALSE))/(VLOOKUP(CM$91,$A$138:$E$227,5,FALSE)))*(IF(CM2&lt;=$D$125,$B$125,$C$125)))</f>
        <v>475120524.77829528</v>
      </c>
      <c r="CQ2" s="12">
        <f t="shared" ref="CQ2:CQ65" si="43">CP2*((VLOOKUP(CM$91, $A$138:$E$227, 5, FALSE)) / VLOOKUP((CM$91+CM3), $A$138:$E$227, 5, FALSE))</f>
        <v>47715095.437136494</v>
      </c>
      <c r="CR2" s="8"/>
      <c r="CS2" s="5">
        <v>66</v>
      </c>
      <c r="CT2" s="6">
        <v>0.1174</v>
      </c>
      <c r="CU2" s="7">
        <f t="shared" ref="CU2:CU65" si="44">(CU3)*(1+CT2)</f>
        <v>554695474.00457203</v>
      </c>
      <c r="CV2" s="12">
        <f t="shared" ref="CV2:CV65" si="45">(CV3)*(1+CT2)-(((VLOOKUP((CS$91+CS3),$A$138:$E$227,5,FALSE))/(VLOOKUP(CS$91,$A$138:$E$227,5,FALSE)))*(IF(CS2&lt;=$D$125,$B$125,$C$125)))</f>
        <v>340810733.36380386</v>
      </c>
      <c r="CW2" s="12">
        <f t="shared" ref="CW2:CW65" si="46">CV2*((VLOOKUP(CS$91, $A$138:$E$227, 5, FALSE)) / VLOOKUP((CS$91+CS3), $A$138:$E$227, 5, FALSE))</f>
        <v>36993985.587353066</v>
      </c>
      <c r="CY2" s="5">
        <v>65</v>
      </c>
      <c r="CZ2" s="6">
        <v>0.1174</v>
      </c>
      <c r="DA2" s="7">
        <f t="shared" ref="DA2:DA65" si="47">(DA3)*(1+CZ2)</f>
        <v>448492459.57678872</v>
      </c>
      <c r="DB2" s="12">
        <f t="shared" ref="DB2:DB64" si="48">(DB3)*(1+CZ2)-(((VLOOKUP((CY$91+CY3),$A$138:$E$227,5,FALSE))/(VLOOKUP(CY$91,$A$138:$E$227,5,FALSE)))*(IF(CY2&lt;=$D$125,$B$125,$C$125)))</f>
        <v>257427279.55606899</v>
      </c>
      <c r="DC2" s="12">
        <f t="shared" ref="DC2:DC65" si="49">DB2*((VLOOKUP(CY$91, $A$138:$E$227, 5, FALSE)) / VLOOKUP((CY$91+CY3), $A$138:$E$227, 5, FALSE))</f>
        <v>29153089.351435162</v>
      </c>
      <c r="DE2" s="5">
        <f t="shared" ref="DE2:DE65" si="50">CY2-1</f>
        <v>64</v>
      </c>
      <c r="DF2" s="6">
        <v>0.1174</v>
      </c>
      <c r="DG2" s="7">
        <f t="shared" ref="DG2:DG64" si="51">(DG3)*(1+DF2)</f>
        <v>379595818.51611394</v>
      </c>
      <c r="DH2" s="12">
        <f t="shared" ref="DH2:DH63" si="52">(DH3)*(1+DF2)-(((VLOOKUP((DE$91+DE3),$A$138:$E$227,5,FALSE))/(VLOOKUP(DE$91,$A$138:$E$227,5,FALSE)))*(IF(DE2&lt;=$D$125,$B$125,$C$125)))</f>
        <v>201822472.50176349</v>
      </c>
      <c r="DI2" s="12">
        <f t="shared" ref="DI2:DI64" si="53">DH2*((VLOOKUP(DE$91, $A$138:$E$227, 5, FALSE)) / VLOOKUP((DE$91+DE3), $A$138:$E$227, 5, FALSE))</f>
        <v>22942212.686097905</v>
      </c>
      <c r="DK2" s="5">
        <f t="shared" ref="DK2:DK64" si="54">DE2-1</f>
        <v>63</v>
      </c>
      <c r="DL2" s="6">
        <v>0.1174</v>
      </c>
      <c r="DM2" s="7">
        <f t="shared" ref="DM2:DM63" si="55">(DM3)*(1+DL2)</f>
        <v>384245185.25773239</v>
      </c>
      <c r="DN2" s="12">
        <f t="shared" ref="DN2:DN62" si="56">(DN3)*(1+DL2)-(((VLOOKUP((DK$91+DK3),$A$138:$E$227,5,FALSE))/(VLOOKUP(DK$91,$A$138:$E$227,5,FALSE)))*(IF(DK2&lt;=$D$125,$B$125,$C$125)))</f>
        <v>221835427.1915704</v>
      </c>
      <c r="DO2" s="12">
        <f t="shared" ref="DO2:DO63" si="57">DN2*((VLOOKUP(DK$91, $A$138:$E$227, 5, FALSE)) / VLOOKUP((DK$91+DK3), $A$138:$E$227, 5, FALSE))</f>
        <v>25501593.980569415</v>
      </c>
      <c r="DQ2" s="5">
        <f t="shared" ref="DQ2:DQ63" si="58">DK2-1</f>
        <v>62</v>
      </c>
      <c r="DR2" s="6">
        <v>0.1174</v>
      </c>
      <c r="DS2" s="7">
        <f t="shared" ref="DS2:DS62" si="59">(DS3)*(1+DR2)</f>
        <v>251864961.49562967</v>
      </c>
      <c r="DT2" s="12">
        <f t="shared" ref="DT2:DT61" si="60">(DT3)*(1+DR2)-(((VLOOKUP((DQ$91+DQ3),$A$138:$E$227,5,FALSE))/(VLOOKUP(DQ$91,$A$138:$E$227,5,FALSE)))*(IF(DQ2&lt;=$D$125,$B$125,$C$125)))</f>
        <v>97550711.252392426</v>
      </c>
      <c r="DU2" s="12">
        <f t="shared" ref="DU2:DU62" si="61">DT2*((VLOOKUP(DQ$91, $A$138:$E$227, 5, FALSE)) / VLOOKUP((DQ$91+DQ3), $A$138:$E$227, 5, FALSE))</f>
        <v>11130786.283926828</v>
      </c>
      <c r="DW2" s="5">
        <f t="shared" ref="DW2:DW62" si="62">DQ2-1</f>
        <v>61</v>
      </c>
      <c r="DX2" s="6">
        <v>0.1174</v>
      </c>
      <c r="DY2" s="7">
        <f t="shared" ref="DY2:DY61" si="63">(DY3)*(1+DX2)</f>
        <v>189943409.8760404</v>
      </c>
      <c r="DZ2" s="12">
        <f t="shared" ref="DZ2:DZ60" si="64">(DZ3)*(1+DX2)-(((VLOOKUP((DW$91+DW3),$A$138:$E$227,5,FALSE))/(VLOOKUP(DW$91,$A$138:$E$227,5,FALSE)))*(IF(DW2&lt;=$D$125,$B$125,$C$125)))</f>
        <v>43875127.664849944</v>
      </c>
      <c r="EA2" s="12">
        <f t="shared" ref="EA2:EA61" si="65">DZ2*((VLOOKUP(DW$91, $A$138:$E$227, 5, FALSE)) / VLOOKUP((DW$91+DW3), $A$138:$E$227, 5, FALSE))</f>
        <v>5025014.6214443529</v>
      </c>
      <c r="EC2" s="5">
        <f t="shared" ref="EC2:EC61" si="66">DW2-1</f>
        <v>60</v>
      </c>
      <c r="ED2" s="6">
        <v>0.1174</v>
      </c>
      <c r="EE2" s="7">
        <f t="shared" ref="EE2:EE60" si="67">(EE3)*(1+ED2)</f>
        <v>176790217.68060359</v>
      </c>
      <c r="EF2" s="12">
        <f t="shared" ref="EF2:EF59" si="68">(EF3)*(1+ED2)-(((VLOOKUP((EC$91+EC3),$A$138:$E$227,5,FALSE))/(VLOOKUP(EC$91,$A$138:$E$227,5,FALSE)))*(IF(EC2&lt;=$D$125,$B$125,$C$125)))</f>
        <v>42210341.031546958</v>
      </c>
      <c r="EG2" s="12">
        <f t="shared" ref="EG2:EG60" si="69">EF2*((VLOOKUP(EC$91, $A$138:$E$227, 5, FALSE)) / VLOOKUP((EC$91+EC3), $A$138:$E$227, 5, FALSE))</f>
        <v>4978655.6088491287</v>
      </c>
      <c r="EI2" s="5">
        <f t="shared" ref="EI2:EI61" si="70">EC2-1</f>
        <v>59</v>
      </c>
      <c r="EJ2" s="6">
        <v>0.1174</v>
      </c>
      <c r="EK2" s="7">
        <f t="shared" ref="EK2:EK60" si="71">(EK3)*(1+EJ2)</f>
        <v>176790217.68060359</v>
      </c>
      <c r="EL2" s="12">
        <f t="shared" ref="EL2:EL58" si="72">(EL3)*(1+EJ2)-(((VLOOKUP((EI$91+EI3),$A$138:$E$227,5,FALSE))/(VLOOKUP(EI$91,$A$138:$E$227,5,FALSE)))*(IF(EI2&lt;=$D$125,$B$125,$C$125)))</f>
        <v>74244982.226326883</v>
      </c>
      <c r="EM2" s="12">
        <f t="shared" ref="EM2:EM59" si="73">EL2*((VLOOKUP(EI$91, $A$138:$E$227, 5, FALSE)) / VLOOKUP((EI$91+EI3), $A$138:$E$227, 5, FALSE))</f>
        <v>9074386.7165510636</v>
      </c>
      <c r="EO2" s="5">
        <f t="shared" ref="EO2:EO60" si="74">EI2-1</f>
        <v>58</v>
      </c>
      <c r="EP2" s="6">
        <v>0.1174</v>
      </c>
      <c r="EQ2" s="7">
        <f t="shared" ref="EQ2:EQ59" si="75">(EQ3)*(1+EP2)</f>
        <v>197442726.91601911</v>
      </c>
      <c r="ER2" s="12">
        <f t="shared" ref="ER2:ER57" si="76">(ER3)*(1+EP2)-(((VLOOKUP((EO$91+EO3),$A$138:$E$227,5,FALSE))/(VLOOKUP(EO$91,$A$138:$E$227,5,FALSE)))*(IF(EO2&lt;=$D$125,$B$125,$C$125)))</f>
        <v>21831388.96492831</v>
      </c>
      <c r="ES2" s="12">
        <f t="shared" ref="ES2:ES58" si="77">ER2*((VLOOKUP(EO$91, $A$138:$E$227, 5, FALSE)) / VLOOKUP((EO$91+EO3), $A$138:$E$227, 5, FALSE))</f>
        <v>2705599.4871065002</v>
      </c>
      <c r="EU2" s="5">
        <f t="shared" ref="EU2:EU58" si="78">EO2-1</f>
        <v>57</v>
      </c>
      <c r="EV2" s="6">
        <v>0.1174</v>
      </c>
      <c r="EW2" s="7">
        <f t="shared" ref="EW2:EW57" si="79">(EW3)*(1+EV2)</f>
        <v>122595156.91492654</v>
      </c>
      <c r="EX2" s="12">
        <f t="shared" ref="EX2:EX56" si="80">(EX3)*(1+EV2)-(((VLOOKUP((EU$91+EU3),$A$138:$E$227,5,FALSE))/(VLOOKUP(EU$91,$A$138:$E$227,5,FALSE)))*(IF(EU2&lt;=$D$125,$B$125,$C$125)))</f>
        <v>13289139.382950688</v>
      </c>
      <c r="EY2" s="12">
        <f t="shared" ref="EY2:EY57" si="81">EX2*((VLOOKUP(EU$91, $A$138:$E$227, 5, FALSE)) / VLOOKUP((EU$91+EU3), $A$138:$E$227, 5, FALSE))</f>
        <v>1663981.9825660477</v>
      </c>
      <c r="FA2" s="5">
        <f t="shared" ref="FA2:FA57" si="82">EU2-1</f>
        <v>56</v>
      </c>
      <c r="FB2" s="6">
        <v>0.1174</v>
      </c>
      <c r="FC2" s="7">
        <f t="shared" ref="FC2:FC56" si="83">(FC3)*(1+FB2)</f>
        <v>122179745.77927695</v>
      </c>
      <c r="FD2" s="12">
        <f t="shared" ref="FD2:FD55" si="84">(FD3)*(1+FB2)-(((VLOOKUP((FA$91+FA3),$A$138:$E$227,5,FALSE))/(VLOOKUP(FA$91,$A$138:$E$227,5,FALSE)))*(IF(FA2&lt;=$D$125,$B$125,$C$125)))</f>
        <v>19343829.362309247</v>
      </c>
      <c r="FE2" s="12">
        <f t="shared" ref="FE2:FE56" si="85">FD2*((VLOOKUP(FA$91, $A$138:$E$227, 5, FALSE)) / VLOOKUP((FA$91+FA3), $A$138:$E$227, 5, FALSE))</f>
        <v>2463444.935883827</v>
      </c>
      <c r="FG2" s="5">
        <f t="shared" ref="FG2:FG56" si="86">FA2-1</f>
        <v>55</v>
      </c>
      <c r="FH2" s="6">
        <v>0.1174</v>
      </c>
      <c r="FI2" s="7">
        <f t="shared" ref="FI2:FI55" si="87">(FI3)*(1+FH2)</f>
        <v>96478005.19525978</v>
      </c>
      <c r="FJ2" s="12">
        <f t="shared" ref="FJ2:FJ54" si="88">(FJ3)*(1+FH2)-(((VLOOKUP((FG$91+FG3),$A$138:$E$227,5,FALSE))/(VLOOKUP(FG$91,$A$138:$E$227,5,FALSE)))*(IF(FG2&lt;=$D$125,$B$125,$C$125)))</f>
        <v>-1743680.9771497825</v>
      </c>
      <c r="FK2" s="12">
        <f t="shared" ref="FK2:FK55" si="89">FJ2*((VLOOKUP(FG$91, $A$138:$E$227, 5, FALSE)) / VLOOKUP((FG$91+FG3), $A$138:$E$227, 5, FALSE))</f>
        <v>-223548.84322433107</v>
      </c>
      <c r="FM2" s="5">
        <f t="shared" ref="FM2:FM55" si="90">FG2-1</f>
        <v>54</v>
      </c>
      <c r="FN2" s="6">
        <v>0.1174</v>
      </c>
      <c r="FO2" s="7">
        <f t="shared" ref="FO2:FO54" si="91">(FO3)*(1+FN2)</f>
        <v>105798887.15348151</v>
      </c>
      <c r="FP2" s="12">
        <f t="shared" ref="FP2:FP53" si="92">(FP3)*(1+FN2)-(((VLOOKUP((FM$91+FM3),$A$138:$E$227,5,FALSE))/(VLOOKUP(FM$91,$A$138:$E$227,5,FALSE)))*(IF(FM2&lt;=$D$125,$B$125,$C$125)))</f>
        <v>13209934.847378436</v>
      </c>
      <c r="FQ2" s="12">
        <f t="shared" ref="FQ2:FQ54" si="93">FP2*((VLOOKUP(FM$91, $A$138:$E$227, 5, FALSE)) / VLOOKUP((FM$91+FM3), $A$138:$E$227, 5, FALSE))</f>
        <v>1716162.4758987369</v>
      </c>
      <c r="FS2" s="5">
        <f t="shared" ref="FS2:FS54" si="94">FM2-1</f>
        <v>53</v>
      </c>
      <c r="FT2" s="6">
        <v>0.1174</v>
      </c>
      <c r="FU2" s="7">
        <f t="shared" ref="FU2:FU53" si="95">(FU3)*(1+FT2)</f>
        <v>86288954.533465073</v>
      </c>
      <c r="FV2" s="12">
        <f t="shared" ref="FV2:FV52" si="96">(FV3)*(1+FT2)-(((VLOOKUP((FS$91+FS3),$A$138:$E$227,5,FALSE))/(VLOOKUP(FS$91,$A$138:$E$227,5,FALSE)))*(IF(FS2&lt;=$D$125,$B$125,$C$125)))</f>
        <v>-1250657.0256209949</v>
      </c>
      <c r="FW2" s="12">
        <f t="shared" ref="FW2:FW53" si="97">FV2*((VLOOKUP(FS$91, $A$138:$E$227, 5, FALSE)) / VLOOKUP((FS$91+FS3), $A$138:$E$227, 5, FALSE))</f>
        <v>-165150.86363969548</v>
      </c>
      <c r="FY2" s="5">
        <f t="shared" ref="FY2:FY53" si="98">FS2-1</f>
        <v>52</v>
      </c>
      <c r="FZ2" s="6">
        <v>0.1174</v>
      </c>
      <c r="GA2" s="7">
        <f t="shared" ref="GA2:GA52" si="99">(GA3)*(1+FZ2)</f>
        <v>74118669.071864828</v>
      </c>
      <c r="GB2" s="12">
        <f t="shared" ref="GB2:GB51" si="100">(GB3)*(1+FZ2)-(((VLOOKUP((FY$91+FY3),$A$138:$E$227,5,FALSE))/(VLOOKUP(FY$91,$A$138:$E$227,5,FALSE)))*(IF(FY2&lt;=$D$125,$B$125,$C$125)))</f>
        <v>-9385546.9712293278</v>
      </c>
      <c r="GC2" s="12">
        <f t="shared" ref="GC2:GC52" si="101">GB2*((VLOOKUP(FY$91, $A$138:$E$227, 5, FALSE)) / VLOOKUP((FY$91+FY3), $A$138:$E$227, 5, FALSE))</f>
        <v>-1251406.2628305771</v>
      </c>
      <c r="GE2" s="5">
        <f t="shared" ref="GE2:GE52" si="102">FY2-1</f>
        <v>51</v>
      </c>
      <c r="GF2" s="6">
        <v>0.1174</v>
      </c>
      <c r="GG2" s="7">
        <f t="shared" ref="GG2:GG51" si="103">(GG3)*(1+GF2)</f>
        <v>65941876.398456275</v>
      </c>
      <c r="GH2" s="12">
        <f t="shared" ref="GH2:GH50" si="104">(GH3)*(1+GF2)-(((VLOOKUP((GE$91+GE3),$A$138:$E$227,5,FALSE))/(VLOOKUP(GE$91,$A$138:$E$227,5,FALSE)))*(IF(GE2&lt;=$D$125,$B$125,$C$125)))</f>
        <v>-12737915.604853164</v>
      </c>
      <c r="GI2" s="12">
        <f t="shared" ref="GI2:GI51" si="105">GH2*((VLOOKUP(GE$91, $A$138:$E$227, 5, FALSE)) / VLOOKUP((GE$91+GE3), $A$138:$E$227, 5, FALSE))</f>
        <v>-1731050.0693774815</v>
      </c>
      <c r="GK2" s="5">
        <f t="shared" ref="GK2:GK51" si="106">GE2-1</f>
        <v>50</v>
      </c>
      <c r="GL2" s="6">
        <v>0.1174</v>
      </c>
      <c r="GM2" s="7">
        <f t="shared" ref="GM2:GM50" si="107">(GM3)*(1+GL2)</f>
        <v>73244336.774915308</v>
      </c>
      <c r="GN2" s="12">
        <f t="shared" ref="GN2:GN49" si="108">(GN3)*(1+GL2)-(((VLOOKUP((GK$91+GK3),$A$138:$E$227,5,FALSE))/(VLOOKUP(GK$91,$A$138:$E$227,5,FALSE)))*(IF(GK2&lt;=$D$125,$B$125,$C$125)))</f>
        <v>537310.70875051711</v>
      </c>
      <c r="GO2" s="12">
        <f t="shared" ref="GO2:GO50" si="109">GN2*((VLOOKUP(GK$91, $A$138:$E$227, 5, FALSE)) / VLOOKUP((GK$91+GK3), $A$138:$E$227, 5, FALSE))</f>
        <v>75544.967170478689</v>
      </c>
      <c r="GQ2" s="5">
        <f t="shared" ref="GQ2:GQ50" si="110">GK2-1</f>
        <v>49</v>
      </c>
      <c r="GR2" s="6">
        <v>0.1174</v>
      </c>
      <c r="GS2" s="7">
        <f t="shared" ref="GS2:GS49" si="111">(GS3)*(1+GR2)</f>
        <v>59163438.428849176</v>
      </c>
      <c r="GT2" s="12">
        <f t="shared" ref="GT2:GT48" si="112">(GT3)*(1+GR2)-(((VLOOKUP((GQ$91+GQ3),$A$138:$E$227,5,FALSE))/(VLOOKUP(GQ$91,$A$138:$E$227,5,FALSE)))*(IF(GQ2&lt;=$D$125,$B$125,$C$125)))</f>
        <v>-8120389.0109628728</v>
      </c>
      <c r="GU2" s="12">
        <f t="shared" ref="GU2:GU49" si="113">GT2*((VLOOKUP(GQ$91, $A$138:$E$227, 5, FALSE)) / VLOOKUP((GQ$91+GQ3), $A$138:$E$227, 5, FALSE))</f>
        <v>-1183355.8345035641</v>
      </c>
      <c r="GW2" s="5">
        <f t="shared" ref="GW2:GW49" si="114">GQ2-1</f>
        <v>48</v>
      </c>
      <c r="GX2" s="6">
        <v>0.1174</v>
      </c>
      <c r="GY2" s="7">
        <f t="shared" ref="GY2:GY48" si="115">(GY3)*(1+GX2)</f>
        <v>53391786.326910175</v>
      </c>
      <c r="GZ2" s="12">
        <f t="shared" ref="GZ2:GZ47" si="116">(GZ3)*(1+GX2)-(((VLOOKUP((GW$91+GW3),$A$138:$E$227,5,FALSE))/(VLOOKUP(GW$91,$A$138:$E$227,5,FALSE)))*(IF(GW2&lt;=$D$125,$B$125,$C$125)))</f>
        <v>-8605146.4165477548</v>
      </c>
      <c r="HA2" s="12">
        <f t="shared" ref="HA2:HA48" si="117">GZ2*((VLOOKUP(GW$91, $A$138:$E$227, 5, FALSE)) / VLOOKUP((GW$91+GW3), $A$138:$E$227, 5, FALSE))</f>
        <v>-1309159.0274747869</v>
      </c>
      <c r="HC2" s="5">
        <f t="shared" ref="HC2:HC48" si="118">GW2-1</f>
        <v>47</v>
      </c>
      <c r="HD2" s="6">
        <v>0.1174</v>
      </c>
      <c r="HE2" s="7">
        <f t="shared" ref="HE2:HE47" si="119">(HE3)*(1+HD2)</f>
        <v>58186340.809623137</v>
      </c>
      <c r="HF2" s="12">
        <f t="shared" ref="HF2:HF46" si="120">(HF3)*(1+HD2)-(((VLOOKUP((HC$91+HC3),$A$138:$E$227,5,FALSE))/(VLOOKUP(HC$91,$A$138:$E$227,5,FALSE)))*(IF(HC2&lt;=$D$125,$B$125,$C$125)))</f>
        <v>2527428.5627329377</v>
      </c>
      <c r="HG2" s="12">
        <f t="shared" ref="HG2:HG47" si="121">HF2*((VLOOKUP(HC$91, $A$138:$E$227, 5, FALSE)) / VLOOKUP((HC$91+HC3), $A$138:$E$227, 5, FALSE))</f>
        <v>408276.92167224374</v>
      </c>
      <c r="HI2" s="5">
        <f t="shared" ref="HI2:HI47" si="122">HC2-1</f>
        <v>46</v>
      </c>
      <c r="HJ2" s="6">
        <v>0.1174</v>
      </c>
      <c r="HK2" s="7">
        <f t="shared" ref="HK2:HK46" si="123">(HK3)*(1+HJ2)</f>
        <v>56186115.111648433</v>
      </c>
      <c r="HL2" s="12">
        <f t="shared" ref="HL2:HL45" si="124">(HL3)*(1+HJ2)-(((VLOOKUP((HI$91+HI3),$A$138:$E$227,5,FALSE))/(VLOOKUP(HI$91,$A$138:$E$227,5,FALSE)))*(IF(HI2&lt;=$D$125,$B$125,$C$125)))</f>
        <v>6721101.8125489959</v>
      </c>
      <c r="HM2" s="12">
        <f t="shared" ref="HM2:HM46" si="125">HL2*((VLOOKUP(HI$91, $A$138:$E$227, 5, FALSE)) / VLOOKUP((HI$91+HI3), $A$138:$E$227, 5, FALSE))</f>
        <v>1143161.7612797008</v>
      </c>
      <c r="HO2" s="5">
        <f t="shared" ref="HO2:HO46" si="126">HI2-1</f>
        <v>45</v>
      </c>
      <c r="HP2" s="6">
        <v>0.1174</v>
      </c>
      <c r="HQ2" s="7">
        <f t="shared" ref="HQ2:HQ45" si="127">(HQ3)*(1+HP2)</f>
        <v>49191135.625677198</v>
      </c>
      <c r="HR2" s="12">
        <f t="shared" ref="HR2:HR44" si="128">(HR3)*(1+HP2)-(((VLOOKUP((HO$91+HO3),$A$138:$E$227,5,FALSE))/(VLOOKUP(HO$91,$A$138:$E$227,5,FALSE)))*(IF(HO2&lt;=$D$125,$B$125,$C$125)))</f>
        <v>4075396.7425363194</v>
      </c>
      <c r="HS2" s="12">
        <f t="shared" ref="HS2:HS45" si="129">HR2*((VLOOKUP(HO$91, $A$138:$E$227, 5, FALSE)) / VLOOKUP((HO$91+HO3), $A$138:$E$227, 5, FALSE))</f>
        <v>715806.86375317408</v>
      </c>
      <c r="HU2" s="5">
        <f t="shared" ref="HU2:HU45" si="130">HO2-1</f>
        <v>44</v>
      </c>
      <c r="HV2" s="6">
        <v>0.1174</v>
      </c>
      <c r="HW2" s="7">
        <f t="shared" ref="HW2:HW44" si="131">(HW3)*(1+HV2)</f>
        <v>41420626.158367418</v>
      </c>
      <c r="HX2" s="12">
        <f t="shared" ref="HX2:HX43" si="132">(HX3)*(1+HV2)-(((VLOOKUP((HU$91+HU3),$A$138:$E$227,5,FALSE))/(VLOOKUP(HU$91,$A$138:$E$227,5,FALSE)))*(IF(HU2&lt;=$D$125,$B$125,$C$125)))</f>
        <v>215348.83357896542</v>
      </c>
      <c r="HY2" s="12">
        <f t="shared" ref="HY2:HY44" si="133">HX2*((VLOOKUP(HU$91, $A$138:$E$227, 5, FALSE)) / VLOOKUP((HU$91+HU3), $A$138:$E$227, 5, FALSE))</f>
        <v>39204.531241298835</v>
      </c>
      <c r="IA2" s="5">
        <f t="shared" ref="IA2:IA44" si="134">HU2-1</f>
        <v>43</v>
      </c>
      <c r="IB2" s="6">
        <v>0.1174</v>
      </c>
      <c r="IC2" s="7">
        <f t="shared" ref="IC2:IC43" si="135">(IC3)*(1+IB2)</f>
        <v>48337759.549967825</v>
      </c>
      <c r="ID2" s="12">
        <f t="shared" ref="ID2:ID42" si="136">(ID3)*(1+IB2)-(((VLOOKUP((IA$91+IA3),$A$138:$E$227,5,FALSE))/(VLOOKUP(IA$91,$A$138:$E$227,5,FALSE)))*(IF(IA2&lt;=$D$125,$B$125,$C$125)))</f>
        <v>13122843.857062098</v>
      </c>
      <c r="IE2" s="12">
        <f t="shared" ref="IE2:IE43" si="137">ID2*((VLOOKUP(IA$91, $A$138:$E$227, 5, FALSE)) / VLOOKUP((IA$91+IA3), $A$138:$E$227, 5, FALSE))</f>
        <v>2613352.6655516829</v>
      </c>
      <c r="IG2" s="5">
        <f t="shared" ref="IG2:IG43" si="138">IA2-1</f>
        <v>42</v>
      </c>
      <c r="IH2" s="6">
        <v>0.1174</v>
      </c>
      <c r="II2" s="7">
        <f t="shared" ref="II2:II42" si="139">(II3)*(1+IH2)</f>
        <v>65233143.792129338</v>
      </c>
      <c r="IJ2" s="12">
        <f t="shared" ref="IJ2:IJ41" si="140">(IJ3)*(1+IH2)-(((VLOOKUP((IG$91+IG3),$A$138:$E$227,5,FALSE))/(VLOOKUP(IG$91,$A$138:$E$227,5,FALSE)))*(IF(IG2&lt;=$D$125,$B$125,$C$125)))</f>
        <v>36279770.8808944</v>
      </c>
      <c r="IK2" s="12">
        <f t="shared" ref="IK2:IK42" si="141">IJ2*((VLOOKUP(IG$91, $A$138:$E$227, 5, FALSE)) / VLOOKUP((IG$91+IG3), $A$138:$E$227, 5, FALSE))</f>
        <v>8077675.4824555488</v>
      </c>
      <c r="IM2" s="5">
        <f t="shared" ref="IM2:IM42" si="142">IG2-1</f>
        <v>41</v>
      </c>
      <c r="IN2" s="6">
        <v>0.1174</v>
      </c>
      <c r="IO2" s="7">
        <f t="shared" ref="IO2:IO41" si="143">(IO3)*(1+IN2)</f>
        <v>47615433.424911916</v>
      </c>
      <c r="IP2" s="12">
        <f t="shared" ref="IP2:IP40" si="144">(IP3)*(1+IN2)-(((VLOOKUP((IM$91+IM3),$A$138:$E$227,5,FALSE))/(VLOOKUP(IM$91,$A$138:$E$227,5,FALSE)))*(IF(IM2&lt;=$D$125,$B$125,$C$125)))</f>
        <v>22576493.54109329</v>
      </c>
      <c r="IQ2" s="12">
        <f t="shared" ref="IQ2:IQ41" si="145">IP2*((VLOOKUP(IM$91, $A$138:$E$227, 5, FALSE)) / VLOOKUP((IM$91+IM3), $A$138:$E$227, 5, FALSE))</f>
        <v>5364329.2345503718</v>
      </c>
      <c r="IS2" s="5">
        <f t="shared" ref="IS2:IS41" si="146">IM2-1</f>
        <v>40</v>
      </c>
      <c r="IT2" s="6">
        <v>0.1174</v>
      </c>
      <c r="IU2" s="7">
        <f t="shared" ref="IU2:IU40" si="147">(IU3)*(1+IT2)</f>
        <v>38452259.892523549</v>
      </c>
      <c r="IV2" s="12">
        <f t="shared" ref="IV2:IV39" si="148">(IV3)*(1+IT2)-(((VLOOKUP((IS$91+IS3),$A$138:$E$227,5,FALSE))/(VLOOKUP(IS$91,$A$138:$E$227,5,FALSE)))*(IF(IS2&lt;=$D$125,$B$125,$C$125)))</f>
        <v>16371397.858990112</v>
      </c>
      <c r="IW2" s="12">
        <f t="shared" ref="IW2:IW40" si="149">IV2*((VLOOKUP(IS$91, $A$138:$E$227, 5, FALSE)) / VLOOKUP((IS$91+IS3), $A$138:$E$227, 5, FALSE))</f>
        <v>4092849.4647475281</v>
      </c>
      <c r="IY2" s="5">
        <f t="shared" ref="IY2:IY40" si="150">IS2-1</f>
        <v>39</v>
      </c>
      <c r="IZ2" s="6">
        <v>0.1174</v>
      </c>
      <c r="JA2" s="7">
        <f t="shared" ref="JA2:JA39" si="151">(JA3)*(1+IZ2)</f>
        <v>41337626.20137988</v>
      </c>
      <c r="JB2" s="12">
        <f t="shared" ref="JB2:JB38" si="152">(JB3)*(1+IZ2)-(((VLOOKUP((IY$91+IY3),$A$138:$E$227,5,FALSE))/(VLOOKUP(IY$91,$A$138:$E$227,5,FALSE)))*(IF(IY2&lt;=$D$125,$B$125,$C$125)))</f>
        <v>22529019.479502324</v>
      </c>
      <c r="JC2" s="12">
        <f t="shared" ref="JC2:JC39" si="153">JB2*((VLOOKUP(IY$91, $A$138:$E$227, 5, FALSE)) / VLOOKUP((IY$91+IY3), $A$138:$E$227, 5, FALSE))</f>
        <v>6017366.3139696373</v>
      </c>
      <c r="JE2" s="5">
        <f t="shared" ref="JE2:JE39" si="154">IY2-1</f>
        <v>38</v>
      </c>
      <c r="JF2" s="6">
        <v>0.1174</v>
      </c>
      <c r="JG2" s="7">
        <f t="shared" ref="JG2:JG38" si="155">(JG3)*(1+JF2)</f>
        <v>38811028.261552781</v>
      </c>
      <c r="JH2" s="12">
        <f t="shared" ref="JH2:JH37" si="156">(JH3)*(1+JF2)-(((VLOOKUP((JE$91+JE3),$A$138:$E$227,5,FALSE))/(VLOOKUP(JE$91,$A$138:$E$227,5,FALSE)))*(IF(JE2&lt;=$D$125,$B$125,$C$125)))</f>
        <v>23197745.756253906</v>
      </c>
      <c r="JI2" s="12">
        <f t="shared" ref="JI2:JI38" si="157">JH2*((VLOOKUP(JE$91, $A$138:$E$227, 5, FALSE)) / VLOOKUP((JE$91+JE3), $A$138:$E$227, 5, FALSE))</f>
        <v>6770965.9621886387</v>
      </c>
      <c r="JK2" s="5">
        <f t="shared" ref="JK2:JK38" si="158">JE2-1</f>
        <v>37</v>
      </c>
      <c r="JL2" s="6">
        <v>0.1174</v>
      </c>
      <c r="JM2" s="7">
        <f t="shared" ref="JM2:JM37" si="159">(JM3)*(1+JL2)</f>
        <v>32746395.765738089</v>
      </c>
      <c r="JN2" s="12">
        <f t="shared" ref="JN2:JN36" si="160">(JN3)*(1+JL2)-(((VLOOKUP((JK$91+JK3),$A$138:$E$227,5,FALSE))/(VLOOKUP(JK$91,$A$138:$E$227,5,FALSE)))*(IF(JK2&lt;=$D$125,$B$125,$C$125)))</f>
        <v>20271432.552645292</v>
      </c>
      <c r="JO2" s="12">
        <f t="shared" ref="JO2:JO37" si="161">JN2*((VLOOKUP(JK$91, $A$138:$E$227, 5, FALSE)) / VLOOKUP((JK$91+JK3), $A$138:$E$227, 5, FALSE))</f>
        <v>6739818.1734863408</v>
      </c>
      <c r="JQ2" s="5">
        <f t="shared" ref="JQ2:JQ37" si="162">JK2-1</f>
        <v>36</v>
      </c>
      <c r="JR2" s="6">
        <v>0.1174</v>
      </c>
      <c r="JS2" s="7">
        <f t="shared" ref="JS2:JS36" si="163">(JS3)*(1+JR2)</f>
        <v>24856836.014678977</v>
      </c>
      <c r="JT2" s="12">
        <f t="shared" ref="JT2:JT35" si="164">(JT3)*(1+JR2)-(((VLOOKUP((JQ$91+JQ3),$A$138:$E$227,5,FALSE))/(VLOOKUP(JQ$91,$A$138:$E$227,5,FALSE)))*(IF(JQ2&lt;=$D$125,$B$125,$C$125)))</f>
        <v>14727201.916637966</v>
      </c>
      <c r="JU2" s="12">
        <f t="shared" ref="JU2:JU36" si="165">JT2*((VLOOKUP(JQ$91, $A$138:$E$227, 5, FALSE)) / VLOOKUP((JQ$91+JQ3), $A$138:$E$227, 5, FALSE))</f>
        <v>5475498.1484936029</v>
      </c>
      <c r="JW2" s="5">
        <f t="shared" ref="JW2:JW36" si="166">JQ2-1</f>
        <v>35</v>
      </c>
      <c r="JX2" s="6">
        <v>0.1174</v>
      </c>
      <c r="JY2" s="7">
        <f t="shared" ref="JY2:JY35" si="167">(JY3)*(1+JX2)</f>
        <v>26082724.044783823</v>
      </c>
      <c r="JZ2" s="12">
        <f t="shared" ref="JZ2:JZ34" si="168">(JZ3)*(1+JX2)-(((VLOOKUP((JW$91+JW3),$A$138:$E$227,5,FALSE))/(VLOOKUP(JW$91,$A$138:$E$227,5,FALSE)))*(IF(JW2&lt;=$D$125,$B$125,$C$125)))</f>
        <v>17628654.905895792</v>
      </c>
      <c r="KA2" s="12">
        <f t="shared" ref="KA2:KA35" si="169">JZ2*((VLOOKUP(JW$91, $A$138:$E$227, 5, FALSE)) / VLOOKUP((JW$91+JW3), $A$138:$E$227, 5, FALSE))</f>
        <v>7104197.2548118513</v>
      </c>
      <c r="KC2" s="5">
        <f t="shared" ref="KC2:KC35" si="170">JW2-1</f>
        <v>34</v>
      </c>
      <c r="KD2" s="6">
        <v>0.1174</v>
      </c>
      <c r="KE2" s="7">
        <f t="shared" ref="KE2:KE34" si="171">(KE3)*(1+KD2)</f>
        <v>21659794.091333508</v>
      </c>
      <c r="KF2" s="12">
        <f t="shared" ref="KF2:KF33" si="172">(KF3)*(1+KD2)-(((VLOOKUP((KC$91+KC3),$A$138:$E$227,5,FALSE))/(VLOOKUP(KC$91,$A$138:$E$227,5,FALSE)))*(IF(KC2&lt;=$D$125,$B$125,$C$125)))</f>
        <v>14271778.980687402</v>
      </c>
      <c r="KG2" s="12">
        <f t="shared" ref="KG2:KG34" si="173">KF2*((VLOOKUP(KC$91, $A$138:$E$227, 5, FALSE)) / VLOOKUP((KC$91+KC3), $A$138:$E$227, 5, FALSE))</f>
        <v>5964871.7278257608</v>
      </c>
      <c r="KI2" s="5">
        <f t="shared" ref="KI2:KI34" si="174">KC2-1</f>
        <v>33</v>
      </c>
      <c r="KJ2" s="6">
        <v>0.1174</v>
      </c>
      <c r="KK2" s="7">
        <f t="shared" ref="KK2:KK33" si="175">(KK3)*(1+KJ2)</f>
        <v>17704588.925399311</v>
      </c>
      <c r="KL2" s="12">
        <f t="shared" ref="KL2:KL32" si="176">(KL3)*(1+KJ2)-(((VLOOKUP((KI$91+KI3),$A$138:$E$227,5,FALSE))/(VLOOKUP(KI$91,$A$138:$E$227,5,FALSE)))*(IF(KI2&lt;=$D$125,$B$125,$C$125)))</f>
        <v>11275645.917879691</v>
      </c>
      <c r="KM2" s="12">
        <f t="shared" ref="KM2:KM33" si="177">KL2*((VLOOKUP(KI$91, $A$138:$E$227, 5, FALSE)) / VLOOKUP((KI$91+KI3), $A$138:$E$227, 5, FALSE))</f>
        <v>4910206.4915894894</v>
      </c>
      <c r="KO2" s="5">
        <f t="shared" ref="KO2:KO33" si="178">KI2-1</f>
        <v>32</v>
      </c>
      <c r="KP2" s="6">
        <v>0.1174</v>
      </c>
      <c r="KQ2" s="7">
        <f t="shared" ref="KQ2:KQ32" si="179">(KQ3)*(1+KP2)</f>
        <v>16678840.250022901</v>
      </c>
      <c r="KR2" s="12">
        <f t="shared" ref="KR2:KR31" si="180">(KR3)*(1+KP2)-(((VLOOKUP((KO$91+KO3),$A$138:$E$227,5,FALSE))/(VLOOKUP(KO$91,$A$138:$E$227,5,FALSE)))*(IF(KO2&lt;=$D$125,$B$125,$C$125)))</f>
        <v>11066682.412893569</v>
      </c>
      <c r="KS2" s="12">
        <f t="shared" ref="KS2:KS32" si="181">KR2*((VLOOKUP(KO$91, $A$138:$E$227, 5, FALSE)) / VLOOKUP((KO$91+KO3), $A$138:$E$227, 5, FALSE))</f>
        <v>4989465.7887191093</v>
      </c>
      <c r="KU2" s="5">
        <f t="shared" ref="KU2:KU32" si="182">KO2-1</f>
        <v>31</v>
      </c>
      <c r="KV2" s="6">
        <v>0.1174</v>
      </c>
      <c r="KW2" s="7">
        <f t="shared" ref="KW2:KW31" si="183">(KW3)*(1+KV2)</f>
        <v>12708656.08810035</v>
      </c>
      <c r="KX2" s="12">
        <f t="shared" ref="KX2:KX30" si="184">(KX3)*(1+KV2)-(((VLOOKUP((KU$91+KU3),$A$138:$E$227,5,FALSE))/(VLOOKUP(KU$91,$A$138:$E$227,5,FALSE)))*(IF(KU2&lt;=$D$125,$B$125,$C$125)))</f>
        <v>7762186.9886003714</v>
      </c>
      <c r="KY2" s="12">
        <f t="shared" ref="KY2:KY31" si="185">KX2*((VLOOKUP(KU$91, $A$138:$E$227, 5, FALSE)) / VLOOKUP((KU$91+KU3), $A$138:$E$227, 5, FALSE))</f>
        <v>3635622.623720516</v>
      </c>
      <c r="LA2" s="5">
        <f t="shared" ref="LA2:LA31" si="186">KU2-1</f>
        <v>30</v>
      </c>
      <c r="LB2" s="6">
        <v>0.1174</v>
      </c>
      <c r="LC2" s="7">
        <f t="shared" ref="LC2:LC30" si="187">(LC3)*(1+LB2)</f>
        <v>10725509.400034053</v>
      </c>
      <c r="LD2" s="12">
        <f t="shared" ref="LD2:LD29" si="188">(LD3)*(1+LB2)-(((VLOOKUP((LA$91+LA3),$A$138:$E$227,5,FALSE))/(VLOOKUP(LA$91,$A$138:$E$227,5,FALSE)))*(IF(LA2&lt;=$D$125,$B$125,$C$125)))</f>
        <v>6291600.3914331216</v>
      </c>
      <c r="LE2" s="12">
        <f t="shared" ref="LE2:LE30" si="189">LD2*((VLOOKUP(LA$91, $A$138:$E$227, 5, FALSE)) / VLOOKUP((LA$91+LA3), $A$138:$E$227, 5, FALSE))</f>
        <v>2989854.5449887314</v>
      </c>
      <c r="LG2" s="5">
        <f t="shared" ref="LG2:LG30" si="190">LA2-1</f>
        <v>29</v>
      </c>
      <c r="LH2" s="6">
        <v>0.1174</v>
      </c>
      <c r="LI2" s="7">
        <f t="shared" ref="LI2:LI29" si="191">(LI3)*(1+LH2)</f>
        <v>10136574.425889852</v>
      </c>
      <c r="LJ2" s="12">
        <f t="shared" ref="LJ2:LJ28" si="192">(LJ3)*(1+LH2)-(((VLOOKUP((LG$91+LG3),$A$138:$E$227,5,FALSE))/(VLOOKUP(LG$91,$A$138:$E$227,5,FALSE)))*(IF(LG2&lt;=$D$125,$B$125,$C$125)))</f>
        <v>6246769.8910000231</v>
      </c>
      <c r="LK2" s="12">
        <f t="shared" ref="LK2:LK29" si="193">LJ2*((VLOOKUP(LG$91, $A$138:$E$227, 5, FALSE)) / VLOOKUP((LG$91+LG3), $A$138:$E$227, 5, FALSE))</f>
        <v>3088680.6683277893</v>
      </c>
      <c r="LM2" s="5">
        <f t="shared" ref="LM2:LM29" si="194">LG2-1</f>
        <v>28</v>
      </c>
      <c r="LN2" s="6">
        <v>0.1174</v>
      </c>
      <c r="LO2" s="7">
        <f t="shared" ref="LO2:LO28" si="195">(LO3)*(1+LN2)</f>
        <v>8697935.8382442556</v>
      </c>
      <c r="LP2" s="12">
        <f t="shared" ref="LP2:LP27" si="196">(LP3)*(1+LN2)-(((VLOOKUP((LM$91+LM3),$A$138:$E$227,5,FALSE))/(VLOOKUP(LM$91,$A$138:$E$227,5,FALSE)))*(IF(LM2&lt;=$D$125,$B$125,$C$125)))</f>
        <v>5309980.1228590431</v>
      </c>
      <c r="LQ2" s="12">
        <f t="shared" ref="LQ2:LQ28" si="197">LP2*((VLOOKUP(LM$91, $A$138:$E$227, 5, FALSE)) / VLOOKUP((LM$91+LM3), $A$138:$E$227, 5, FALSE))</f>
        <v>2748028.1746932906</v>
      </c>
      <c r="LS2" s="5">
        <f t="shared" ref="LS2:LS28" si="198">LM2-1</f>
        <v>27</v>
      </c>
      <c r="LT2" s="6">
        <v>0.1174</v>
      </c>
      <c r="LU2" s="7">
        <f t="shared" ref="LU2:LU27" si="199">(LU3)*(1+LT2)</f>
        <v>6615406.0223944746</v>
      </c>
      <c r="LV2" s="12">
        <f t="shared" ref="LV2:LV26" si="200">(LV3)*(1+LT2)-(((VLOOKUP((LS$91+LS3),$A$138:$E$227,5,FALSE))/(VLOOKUP(LS$91,$A$138:$E$227,5,FALSE)))*(IF(LS2&lt;=$D$125,$B$125,$C$125)))</f>
        <v>3667399.1864649663</v>
      </c>
      <c r="LW2" s="12">
        <f t="shared" ref="LW2:LW27" si="201">LV2*((VLOOKUP(LS$91, $A$138:$E$227, 5, FALSE)) / VLOOKUP((LS$91+LS3), $A$138:$E$227, 5, FALSE))</f>
        <v>1996695.1126309263</v>
      </c>
      <c r="LY2" s="5">
        <f t="shared" ref="LY2:LY27" si="202">LS2-1</f>
        <v>26</v>
      </c>
      <c r="LZ2" s="6">
        <v>0.1174</v>
      </c>
      <c r="MA2" s="7">
        <f t="shared" ref="MA2:MA26" si="203">(MA3)*(1+LZ2)</f>
        <v>6824227.3802294936</v>
      </c>
      <c r="MB2" s="12">
        <f t="shared" ref="MB2:MB25" si="204">(MB3)*(1+LZ2)-(((VLOOKUP((LY$91+LY3),$A$138:$E$227,5,FALSE))/(VLOOKUP(LY$91,$A$138:$E$227,5,FALSE)))*(IF(LY2&lt;=$D$125,$B$125,$C$125)))</f>
        <v>4302809.087533555</v>
      </c>
      <c r="MC2" s="12">
        <f t="shared" ref="MC2:MC26" si="205">MB2*((VLOOKUP(LY$91, $A$138:$E$227, 5, FALSE)) / VLOOKUP((LY$91+LY3), $A$138:$E$227, 5, FALSE))</f>
        <v>2475034.6289829761</v>
      </c>
      <c r="ME2" s="5">
        <f t="shared" ref="ME2:ME26" si="206">LY2-1</f>
        <v>25</v>
      </c>
      <c r="MF2" s="6">
        <v>0.1174</v>
      </c>
      <c r="MG2" s="7">
        <f t="shared" ref="MG2:MG25" si="207">(MG3)*(1+MF2)</f>
        <v>5240134.6696072305</v>
      </c>
      <c r="MH2" s="12">
        <f t="shared" ref="MH2:MH24" si="208">(MH3)*(1+MF2)-(((VLOOKUP((ME$91+ME3),$A$138:$E$227,5,FALSE))/(VLOOKUP(ME$91,$A$138:$E$227,5,FALSE)))*(IF(ME2&lt;=$D$125,$B$125,$C$125)))</f>
        <v>2986147.8736418076</v>
      </c>
      <c r="MI2" s="12">
        <f t="shared" ref="MI2:MI25" si="209">MH2*((VLOOKUP(ME$91, $A$138:$E$227, 5, FALSE)) / VLOOKUP((ME$91+ME3), $A$138:$E$227, 5, FALSE))</f>
        <v>1762337.6980766396</v>
      </c>
      <c r="MK2" s="5">
        <f t="shared" ref="MK2:MK25" si="210">ME2-1</f>
        <v>24</v>
      </c>
      <c r="ML2" s="6">
        <v>0.1174</v>
      </c>
      <c r="MM2" s="7">
        <f t="shared" ref="MM2:MM24" si="211">(MM3)*(1+ML2)</f>
        <v>4874997.3668315457</v>
      </c>
      <c r="MN2" s="12">
        <f t="shared" ref="MN2:MN23" si="212">(MN3)*(1+ML2)-(((VLOOKUP((MK$91+MK3),$A$138:$E$227,5,FALSE))/(VLOOKUP(MK$91,$A$138:$E$227,5,FALSE)))*(IF(MK2&lt;=$D$125,$B$125,$C$125)))</f>
        <v>2867811.5306601729</v>
      </c>
      <c r="MO2" s="12">
        <f t="shared" ref="MO2:MO24" si="213">MN2*((VLOOKUP(MK$91, $A$138:$E$227, 5, FALSE)) / VLOOKUP((MK$91+MK3), $A$138:$E$227, 5, FALSE))</f>
        <v>1747649.2490262419</v>
      </c>
      <c r="MQ2" s="5">
        <f t="shared" ref="MQ2:MQ24" si="214">MK2-1</f>
        <v>23</v>
      </c>
      <c r="MR2" s="6">
        <v>0.1174</v>
      </c>
      <c r="MS2" s="7">
        <f t="shared" ref="MS2:MS23" si="215">(MS3)*(1+MR2)</f>
        <v>4433024.7947908947</v>
      </c>
      <c r="MT2" s="12">
        <f t="shared" ref="MT2:MT22" si="216">(MT3)*(1+MR2)-(((VLOOKUP((MQ$91+MQ3),$A$138:$E$227,5,FALSE))/(VLOOKUP(MQ$91,$A$138:$E$227,5,FALSE)))*(IF(MQ2&lt;=$D$125,$B$125,$C$125)))</f>
        <v>2621829.1741344947</v>
      </c>
      <c r="MU2" s="12">
        <f t="shared" ref="MU2:MU23" si="217">MT2*((VLOOKUP(MQ$91, $A$138:$E$227, 5, FALSE)) / VLOOKUP((MQ$91+MQ3), $A$138:$E$227, 5, FALSE))</f>
        <v>1638083.0139250562</v>
      </c>
      <c r="MW2" s="5">
        <f t="shared" ref="MW2:MW23" si="218">MQ2-1</f>
        <v>22</v>
      </c>
      <c r="MX2" s="6">
        <v>0.1174</v>
      </c>
      <c r="MY2" s="7">
        <f t="shared" ref="MY2:MY22" si="219">(MY3)*(1+MX2)</f>
        <v>4374839.4303670134</v>
      </c>
      <c r="MZ2" s="12">
        <f t="shared" ref="MZ2:MZ21" si="220">(MZ3)*(1+MX2)-(((VLOOKUP((MW$91+MW3),$A$138:$E$227,5,FALSE))/(VLOOKUP(MW$91,$A$138:$E$227,5,FALSE)))*(IF(MW2&lt;=$D$125,$B$125,$C$125)))</f>
        <v>2742874.3521687491</v>
      </c>
      <c r="NA2" s="12">
        <f t="shared" ref="NA2:NA22" si="221">MZ2*((VLOOKUP(MW$91, $A$138:$E$227, 5, FALSE)) / VLOOKUP((MW$91+MW3), $A$138:$E$227, 5, FALSE))</f>
        <v>1761769.2954314658</v>
      </c>
      <c r="NC2" s="5">
        <f t="shared" ref="NC2:NC22" si="222">MW2-1</f>
        <v>21</v>
      </c>
      <c r="ND2" s="6">
        <v>0.1174</v>
      </c>
      <c r="NE2" s="7">
        <f t="shared" ref="NE2:NE21" si="223">(NE3)*(1+ND2)</f>
        <v>3188658.4769438887</v>
      </c>
      <c r="NF2" s="12">
        <f t="shared" ref="NF2:NF20" si="224">(NF3)*(1+ND2)-(((VLOOKUP((NC$91+NC3),$A$138:$E$227,5,FALSE))/(VLOOKUP(NC$91,$A$138:$E$227,5,FALSE)))*(IF(NC2&lt;=$D$125,$B$125,$C$125)))</f>
        <v>1699348.406501458</v>
      </c>
      <c r="NG2" s="12">
        <f t="shared" ref="NG2:NG21" si="225">NF2*((VLOOKUP(NC$91, $A$138:$E$227, 5, FALSE)) / VLOOKUP((NC$91+NC3), $A$138:$E$227, 5, FALSE))</f>
        <v>1121279.461383868</v>
      </c>
      <c r="NI2" s="5">
        <f t="shared" ref="NI2:NI21" si="226">NC2-1</f>
        <v>20</v>
      </c>
      <c r="NJ2" s="6">
        <v>0.1174</v>
      </c>
      <c r="NK2" s="7">
        <f t="shared" ref="NK2:NK20" si="227">(NK3)*(1+NJ2)</f>
        <v>2599167.3271469581</v>
      </c>
      <c r="NL2" s="12">
        <f t="shared" ref="NL2:NL19" si="228">(NL3)*(1+NJ2)-(((VLOOKUP((NI$91+NI3),$A$138:$E$227,5,FALSE))/(VLOOKUP(NI$91,$A$138:$E$227,5,FALSE)))*(IF(NI2&lt;=$D$125,$B$125,$C$125)))</f>
        <v>1246581.6570189921</v>
      </c>
      <c r="NM2" s="12">
        <f t="shared" ref="NM2:NM20" si="229">NL2*((VLOOKUP(NI$91, $A$138:$E$227, 5, FALSE)) / VLOOKUP((NI$91+NI3), $A$138:$E$227, 5, FALSE))</f>
        <v>847568.98133214377</v>
      </c>
      <c r="NO2" s="5">
        <f t="shared" ref="NO2:NO20" si="230">NI2-1</f>
        <v>19</v>
      </c>
      <c r="NP2" s="6">
        <v>0.1174</v>
      </c>
      <c r="NQ2" s="7">
        <f t="shared" ref="NQ2:NQ19" si="231">(NQ3)*(1+NP2)</f>
        <v>1952792.8829053033</v>
      </c>
      <c r="NR2" s="12">
        <f t="shared" ref="NR2:NR18" si="232">(NR3)*(1+NP2)-(((VLOOKUP((NO$91+NO3),$A$138:$E$227,5,FALSE))/(VLOOKUP(NO$91,$A$138:$E$227,5,FALSE)))*(IF(NO2&lt;=$D$125,$B$125,$C$125)))</f>
        <v>710235.00433383754</v>
      </c>
      <c r="NS2" s="12">
        <f t="shared" ref="NS2:NS19" si="233">NR2*((VLOOKUP(NO$91, $A$138:$E$227, 5, FALSE)) / VLOOKUP((NO$91+NO3), $A$138:$E$227, 5, FALSE))</f>
        <v>490487.07991601771</v>
      </c>
      <c r="NU2" s="5">
        <f t="shared" ref="NU2:NU19" si="234">NO2-1</f>
        <v>18</v>
      </c>
      <c r="NV2" s="6">
        <v>0.1174</v>
      </c>
      <c r="NW2" s="7">
        <f t="shared" ref="NW2:NW18" si="235">(NW3)*(1+NV2)</f>
        <v>1521577.7488743206</v>
      </c>
      <c r="NX2" s="12">
        <f t="shared" ref="NX2:NX17" si="236">(NX3)*(1+NV2)-(((VLOOKUP((NU$91+NU3),$A$138:$E$227,5,FALSE))/(VLOOKUP(NU$91,$A$138:$E$227,5,FALSE)))*(IF(NU2&lt;=$D$125,$B$125,$C$125)))</f>
        <v>395536.62728620018</v>
      </c>
      <c r="NY2" s="12">
        <f t="shared" ref="NY2:NY18" si="237">NX2*((VLOOKUP(NU$91, $A$138:$E$227, 5, FALSE)) / VLOOKUP((NU$91+NU3), $A$138:$E$227, 5, FALSE))</f>
        <v>277720.80283385766</v>
      </c>
      <c r="OA2" s="5">
        <f t="shared" ref="OA2:OA18" si="238">NU2-1</f>
        <v>17</v>
      </c>
      <c r="OB2" s="6">
        <v>0.1174</v>
      </c>
      <c r="OC2" s="7">
        <f t="shared" ref="OC2:OC17" si="239">(OC3)*(1+OB2)</f>
        <v>1258646.4958841268</v>
      </c>
      <c r="OD2" s="12">
        <f t="shared" ref="OD2:OD16" si="240">(OD3)*(1+OB2)-(((VLOOKUP((OA$91+OA3),$A$138:$E$227,5,FALSE))/(VLOOKUP(OA$91,$A$138:$E$227,5,FALSE)))*(IF(OA2&lt;=$D$125,$B$125,$C$125)))</f>
        <v>238500.93903297296</v>
      </c>
      <c r="OE2" s="12">
        <f t="shared" ref="OE2:OE17" si="241">OD2*((VLOOKUP(OA$91, $A$138:$E$227, 5, FALSE)) / VLOOKUP((OA$91+OA3), $A$138:$E$227, 5, FALSE))</f>
        <v>172046.83123404207</v>
      </c>
      <c r="OG2" s="5">
        <f t="shared" ref="OG2:OG17" si="242">OA2-1</f>
        <v>16</v>
      </c>
      <c r="OH2" s="6">
        <v>0.1174</v>
      </c>
      <c r="OI2" s="7">
        <f t="shared" ref="OI2:OI16" si="243">(OI3)*(1+OH2)</f>
        <v>1383584.144095995</v>
      </c>
      <c r="OJ2" s="12">
        <f t="shared" ref="OJ2:OJ15" si="244">(OJ3)*(1+OH2)-(((VLOOKUP((OG$91+OG3),$A$138:$E$227,5,FALSE))/(VLOOKUP(OG$91,$A$138:$E$227,5,FALSE)))*(IF(OG2&lt;=$D$125,$B$125,$C$125)))</f>
        <v>471992.23751323263</v>
      </c>
      <c r="OK2" s="12">
        <f t="shared" ref="OK2:OK16" si="245">OJ2*((VLOOKUP(OG$91, $A$138:$E$227, 5, FALSE)) / VLOOKUP((OG$91+OG3), $A$138:$E$227, 5, FALSE))</f>
        <v>353187.35379729501</v>
      </c>
      <c r="OM2" s="5">
        <f t="shared" ref="OM2:OM16" si="246">OG2-1</f>
        <v>15</v>
      </c>
      <c r="ON2" s="6">
        <v>0.1174</v>
      </c>
      <c r="OO2" s="7">
        <f t="shared" ref="OO2:OO15" si="247">(OO3)*(1+ON2)</f>
        <v>1569579.2899557513</v>
      </c>
      <c r="OP2" s="12">
        <f t="shared" ref="OP2:OP14" si="248">(OP3)*(1+ON2)-(((VLOOKUP((OM$91+OM3),$A$138:$E$227,5,FALSE))/(VLOOKUP(OM$91,$A$138:$E$227,5,FALSE)))*(IF(OM2&lt;=$D$125,$B$125,$C$125)))</f>
        <v>742762.20319587819</v>
      </c>
      <c r="OQ2" s="12">
        <f t="shared" ref="OQ2:OQ15" si="249">OP2*((VLOOKUP(OM$91, $A$138:$E$227, 5, FALSE)) / VLOOKUP((OM$91+OM3), $A$138:$E$227, 5, FALSE))</f>
        <v>562150.36831619672</v>
      </c>
      <c r="OS2" s="5">
        <f t="shared" ref="OS2:OS15" si="250">OM2-1</f>
        <v>14</v>
      </c>
      <c r="OT2" s="6">
        <v>0.1174</v>
      </c>
      <c r="OU2" s="7">
        <f t="shared" ref="OU2:OU14" si="251">(OU3)*(1+OT2)</f>
        <v>2011507.4842442032</v>
      </c>
      <c r="OV2" s="12">
        <f t="shared" ref="OV2:OV13" si="252">(OV3)*(1+OT2)-(((VLOOKUP((OS$91+OS3),$A$138:$E$227,5,FALSE))/(VLOOKUP(OS$91,$A$138:$E$227,5,FALSE)))*(IF(OS2&lt;=$D$125,$B$125,$C$125)))</f>
        <v>1281919.5712990942</v>
      </c>
      <c r="OW2" s="12">
        <f t="shared" ref="OW2:OW14" si="253">OV2*((VLOOKUP(OS$91, $A$138:$E$227, 5, FALSE)) / VLOOKUP((OS$91+OS3), $A$138:$E$227, 5, FALSE))</f>
        <v>995405.06882498029</v>
      </c>
      <c r="OY2" s="5">
        <f t="shared" ref="OY2:OY14" si="254">OS2-1</f>
        <v>13</v>
      </c>
      <c r="OZ2" s="6">
        <v>0.1174</v>
      </c>
      <c r="PA2" s="7">
        <f t="shared" ref="PA2:PA13" si="255">(PA3)*(1+OZ2)</f>
        <v>1567082.8016860418</v>
      </c>
      <c r="PB2" s="12">
        <f t="shared" ref="PB2:PB12" si="256">(PB3)*(1+OZ2)-(((VLOOKUP((OY$91+OY3),$A$138:$E$227,5,FALSE))/(VLOOKUP(OY$91,$A$138:$E$227,5,FALSE)))*(IF(OY2&lt;=$D$125,$B$125,$C$125)))</f>
        <v>917782.57710158371</v>
      </c>
      <c r="PC2" s="12">
        <f t="shared" ref="PC2:PC13" si="257">PB2*((VLOOKUP(OY$91, $A$138:$E$227, 5, FALSE)) / VLOOKUP((OY$91+OY3), $A$138:$E$227, 5, FALSE))</f>
        <v>726381.76615048421</v>
      </c>
      <c r="PE2" s="5">
        <f t="shared" ref="PE2:PE13" si="258">OY2-1</f>
        <v>12</v>
      </c>
      <c r="PF2" s="6">
        <v>0.1174</v>
      </c>
      <c r="PG2" s="7">
        <f t="shared" ref="PG2:PG12" si="259">(PG3)*(1+PF2)</f>
        <v>1415100.9587195606</v>
      </c>
      <c r="PH2" s="12">
        <f t="shared" ref="PH2:PH11" si="260">(PH3)*(1+PF2)-(((VLOOKUP((PE$91+PE3),$A$138:$E$227,5,FALSE))/(VLOOKUP(PE$91,$A$138:$E$227,5,FALSE)))*(IF(PE2&lt;=$D$125,$B$125,$C$125)))</f>
        <v>870902.50437896629</v>
      </c>
      <c r="PI2" s="12">
        <f t="shared" ref="PI2:PI12" si="261">PH2*((VLOOKUP(PE$91, $A$138:$E$227, 5, FALSE)) / VLOOKUP((PE$91+PE3), $A$138:$E$227, 5, FALSE))</f>
        <v>709748.32301311486</v>
      </c>
      <c r="PK2" s="5">
        <f t="shared" ref="PK2:PK12" si="262">PE2-1</f>
        <v>11</v>
      </c>
      <c r="PL2" s="6">
        <v>0.1174</v>
      </c>
      <c r="PM2" s="7">
        <f t="shared" ref="PM2:PM11" si="263">(PM3)*(1+PL2)</f>
        <v>1349900.7523796246</v>
      </c>
      <c r="PN2" s="12">
        <f t="shared" ref="PN2:PN10" si="264">(PN3)*(1+PL2)-(((VLOOKUP((PK$91+PK3),$A$138:$E$227,5,FALSE))/(VLOOKUP(PK$91,$A$138:$E$227,5,FALSE)))*(IF(PK2&lt;=$D$125,$B$125,$C$125)))</f>
        <v>897067.46087298135</v>
      </c>
      <c r="PO2" s="12">
        <f t="shared" ref="PO2:PO11" si="265">PN2*((VLOOKUP(PK$91, $A$138:$E$227, 5, FALSE)) / VLOOKUP((PK$91+PK3), $A$138:$E$227, 5, FALSE))</f>
        <v>760207.16876543686</v>
      </c>
      <c r="PQ2" s="5">
        <f t="shared" ref="PQ2:PQ11" si="266">PK2-1</f>
        <v>10</v>
      </c>
      <c r="PR2" s="6">
        <v>0.1174</v>
      </c>
      <c r="PS2" s="7">
        <f t="shared" ref="PS2:PS10" si="267">(PS3)*(1+PR2)</f>
        <v>1167633.2085283496</v>
      </c>
      <c r="PT2" s="12">
        <f t="shared" ref="PT2:PT9" si="268">(PT3)*(1+PR2)-(((VLOOKUP((PQ$91+PQ3),$A$138:$E$227,5,FALSE))/(VLOOKUP(PQ$91,$A$138:$E$227,5,FALSE)))*(IF(PQ2&lt;=$D$125,$B$125,$C$125)))</f>
        <v>785878.41896482487</v>
      </c>
      <c r="PU2" s="12">
        <f t="shared" ref="PU2:PU10" si="269">PT2*((VLOOKUP(PQ$91, $A$138:$E$227, 5, FALSE)) / VLOOKUP((PQ$91+PQ3), $A$138:$E$227, 5, FALSE))</f>
        <v>679804.98313326493</v>
      </c>
      <c r="PW2" s="5">
        <f t="shared" ref="PW2:PW10" si="270">PQ2-1</f>
        <v>9</v>
      </c>
      <c r="PX2" s="6">
        <v>0.1174</v>
      </c>
      <c r="PY2" s="7">
        <f t="shared" ref="PY2:PY9" si="271">(PY3)*(1+PX2)</f>
        <v>1106971.1874557734</v>
      </c>
      <c r="PZ2" s="12">
        <f t="shared" ref="PZ2:PZ8" si="272">(PZ3)*(1+PX2)-(((VLOOKUP((PW$91+PW3),$A$138:$E$227,5,FALSE))/(VLOOKUP(PW$91,$A$138:$E$227,5,FALSE)))*(IF(PW2&lt;=$D$125,$B$125,$C$125)))</f>
        <v>799533.56302069046</v>
      </c>
      <c r="QA2" s="12">
        <f t="shared" ref="QA2:QA9" si="273">PZ2*((VLOOKUP(PW$91, $A$138:$E$227, 5, FALSE)) / VLOOKUP((PW$91+PW3), $A$138:$E$227, 5, FALSE))</f>
        <v>721561.95657568122</v>
      </c>
      <c r="QC2" s="5">
        <f t="shared" ref="QC2:QC9" si="274">PW2-1</f>
        <v>8</v>
      </c>
      <c r="QD2" s="6">
        <v>0.1174</v>
      </c>
      <c r="QE2" s="7">
        <f t="shared" ref="QE2:QE8" si="275">(QE3)*(1+QD2)</f>
        <v>1744635.441222653</v>
      </c>
      <c r="QF2" s="12">
        <f t="shared" ref="QF2:QF7" si="276">(QF3)*(1+QD2)-(((VLOOKUP((QC$91+QC3),$A$138:$E$227,5,FALSE))/(VLOOKUP(QC$91,$A$138:$E$227,5,FALSE)))*(IF(QC2&lt;=$D$125,$B$125,$C$125)))</f>
        <v>1503797.190010967</v>
      </c>
      <c r="QG2" s="12">
        <f t="shared" ref="QG2:QG8" si="277">QF2*((VLOOKUP(QC$91, $A$138:$E$227, 5, FALSE)) / VLOOKUP((QC$91+QC3), $A$138:$E$227, 5, FALSE))</f>
        <v>1356907.051668742</v>
      </c>
      <c r="QI2" s="5">
        <f t="shared" ref="QI2:QI8" si="278">QC2-1</f>
        <v>7</v>
      </c>
      <c r="QJ2" s="6">
        <v>0.1174</v>
      </c>
      <c r="QK2" s="7">
        <f t="shared" ref="QK2:QK7" si="279">(QK3)*(1+QJ2)</f>
        <v>1385290.9649219094</v>
      </c>
      <c r="QL2" s="12">
        <f t="shared" ref="QL2:QL6" si="280">(QL3)*(1+QJ2)-(((VLOOKUP((QI$91+QI3),$A$138:$E$227,5,FALSE))/(VLOOKUP(QI$91,$A$138:$E$227,5,FALSE)))*(IF(QI2&lt;=$D$125,$B$125,$C$125)))</f>
        <v>1201328.1556637555</v>
      </c>
      <c r="QM2" s="12">
        <f t="shared" ref="QM2:QM7" si="281">QL2*((VLOOKUP(QI$91, $A$138:$E$227, 5, FALSE)) / VLOOKUP((QI$91+QI3), $A$138:$E$227, 5, FALSE))</f>
        <v>1112445.2737876589</v>
      </c>
      <c r="QO2" s="5">
        <f t="shared" ref="QO2:QO7" si="282">QI2-1</f>
        <v>6</v>
      </c>
      <c r="QP2" s="6">
        <v>0.1174</v>
      </c>
      <c r="QQ2" s="7">
        <f>(QQ3)*(1+QP2)</f>
        <v>1206489.2570300552</v>
      </c>
      <c r="QR2" s="12">
        <f t="shared" ref="QR2:QR5" si="283">(QR3)*(1+QP2)-(((VLOOKUP((QO$91+QO3),$A$138:$E$227,5,FALSE))/(VLOOKUP(QO$91,$A$138:$E$227,5,FALSE)))*(IF(QO2&lt;=$D$125,$B$125,$C$125)))</f>
        <v>1070105.9283719142</v>
      </c>
      <c r="QS2" s="12">
        <f>QR2*((VLOOKUP(QO$91, $A$138:$E$227, 5, FALSE)) / VLOOKUP((QO$91+QO3), $A$138:$E$227, 5, FALSE))</f>
        <v>1007102.2985634534</v>
      </c>
    </row>
    <row r="3" spans="3:461">
      <c r="C3">
        <v>88</v>
      </c>
      <c r="D3" s="6">
        <v>1.38E-2</v>
      </c>
      <c r="E3" s="12">
        <f>(E4)*(1+D3)-(((VLOOKUP((C$91+C4),$A$138:$E$227,5,FALSE))/(VLOOKUP(C$91,$A$138:$E$227,5,FALSE)))*(IF(C3&lt;=$D$125,$B$125,$C$125)))</f>
        <v>64495916.254246496</v>
      </c>
      <c r="F3" s="12">
        <f t="shared" si="0"/>
        <v>4774265.8593814662</v>
      </c>
      <c r="G3">
        <v>87</v>
      </c>
      <c r="H3" s="6">
        <v>1.38E-2</v>
      </c>
      <c r="I3" s="12">
        <f t="shared" si="1"/>
        <v>-378031490.70491391</v>
      </c>
      <c r="J3" s="12">
        <f t="shared" si="2"/>
        <v>-27660012.284843966</v>
      </c>
      <c r="K3">
        <v>86</v>
      </c>
      <c r="L3" s="6">
        <v>1.38E-2</v>
      </c>
      <c r="M3" s="12">
        <f t="shared" si="3"/>
        <v>-186932106.43883723</v>
      </c>
      <c r="N3" s="12">
        <f t="shared" si="4"/>
        <v>-13677549.325027138</v>
      </c>
      <c r="O3">
        <v>85</v>
      </c>
      <c r="P3" s="6">
        <v>1.38E-2</v>
      </c>
      <c r="Q3" s="12">
        <f t="shared" si="5"/>
        <v>243951953.37541941</v>
      </c>
      <c r="R3" s="12">
        <f t="shared" si="6"/>
        <v>16597004.191869171</v>
      </c>
      <c r="S3">
        <v>84</v>
      </c>
      <c r="T3" s="6">
        <v>1.38E-2</v>
      </c>
      <c r="U3" s="12">
        <f t="shared" si="7"/>
        <v>1579579293.4199655</v>
      </c>
      <c r="V3" s="12">
        <f t="shared" si="8"/>
        <v>96650865.8102047</v>
      </c>
      <c r="W3">
        <v>83</v>
      </c>
      <c r="X3" s="6">
        <v>1.38E-2</v>
      </c>
      <c r="Y3" s="12">
        <f t="shared" si="9"/>
        <v>1818513317.3931005</v>
      </c>
      <c r="Z3" s="12">
        <f t="shared" si="10"/>
        <v>100377060.99676517</v>
      </c>
      <c r="AA3">
        <v>82</v>
      </c>
      <c r="AB3" s="6">
        <v>1.38E-2</v>
      </c>
      <c r="AC3" s="12">
        <f t="shared" si="11"/>
        <v>800644865.31926858</v>
      </c>
      <c r="AD3" s="12">
        <f t="shared" si="12"/>
        <v>45221205.279321305</v>
      </c>
      <c r="AE3">
        <v>81</v>
      </c>
      <c r="AF3" s="6">
        <v>1.38E-2</v>
      </c>
      <c r="AG3" s="12">
        <f t="shared" si="13"/>
        <v>963227260.96619976</v>
      </c>
      <c r="AH3" s="12">
        <f t="shared" si="14"/>
        <v>56052624.65026857</v>
      </c>
      <c r="AI3">
        <v>80</v>
      </c>
      <c r="AJ3" s="6">
        <v>1.38E-2</v>
      </c>
      <c r="AK3" s="12">
        <f t="shared" si="15"/>
        <v>310744368.88481051</v>
      </c>
      <c r="AL3" s="12">
        <f t="shared" si="16"/>
        <v>18348925.323633377</v>
      </c>
      <c r="AM3">
        <v>79</v>
      </c>
      <c r="AN3" s="6">
        <v>1.38E-2</v>
      </c>
      <c r="AO3" s="12">
        <f t="shared" si="17"/>
        <v>23541800.086610246</v>
      </c>
      <c r="AP3" s="12">
        <f t="shared" si="18"/>
        <v>1420322.8025741826</v>
      </c>
      <c r="AQ3">
        <v>78</v>
      </c>
      <c r="AR3" s="6">
        <v>1.38E-2</v>
      </c>
      <c r="AS3" s="12">
        <f t="shared" si="19"/>
        <v>788923218.84960067</v>
      </c>
      <c r="AT3" s="12">
        <f t="shared" si="20"/>
        <v>47934848.79641743</v>
      </c>
      <c r="AU3">
        <v>77</v>
      </c>
      <c r="AV3" s="6">
        <v>1.38E-2</v>
      </c>
      <c r="AW3" s="12">
        <f t="shared" si="21"/>
        <v>431280447.92639601</v>
      </c>
      <c r="AX3" s="12">
        <f t="shared" si="22"/>
        <v>25835453.242605247</v>
      </c>
      <c r="AY3">
        <v>76</v>
      </c>
      <c r="AZ3" s="6">
        <v>1.38E-2</v>
      </c>
      <c r="BA3" s="12">
        <f t="shared" si="23"/>
        <v>515891781.61446005</v>
      </c>
      <c r="BB3" s="12">
        <f t="shared" si="24"/>
        <v>30683273.348427713</v>
      </c>
      <c r="BC3">
        <v>75</v>
      </c>
      <c r="BD3" s="6">
        <v>1.38E-2</v>
      </c>
      <c r="BE3" s="12">
        <f t="shared" si="25"/>
        <v>776040375.65200675</v>
      </c>
      <c r="BF3" s="12">
        <f t="shared" si="26"/>
        <v>46820032.334047742</v>
      </c>
      <c r="BG3">
        <v>74</v>
      </c>
      <c r="BH3" s="6">
        <v>1.38E-2</v>
      </c>
      <c r="BI3" s="12">
        <f t="shared" si="27"/>
        <v>1164266303.7638938</v>
      </c>
      <c r="BJ3" s="12">
        <f t="shared" si="28"/>
        <v>78213236.955217987</v>
      </c>
      <c r="BK3">
        <v>73</v>
      </c>
      <c r="BL3" s="6">
        <v>1.38E-2</v>
      </c>
      <c r="BM3" s="12">
        <f t="shared" si="29"/>
        <v>968316865.78212118</v>
      </c>
      <c r="BN3" s="12">
        <f t="shared" si="30"/>
        <v>70021672.571715206</v>
      </c>
      <c r="BO3">
        <v>72</v>
      </c>
      <c r="BP3" s="6">
        <v>1.38E-2</v>
      </c>
      <c r="BQ3" s="12">
        <f t="shared" si="31"/>
        <v>723328205.65010512</v>
      </c>
      <c r="BR3" s="12">
        <f t="shared" si="32"/>
        <v>53853375.287483171</v>
      </c>
      <c r="BS3">
        <v>71</v>
      </c>
      <c r="BT3" s="6">
        <v>1.38E-2</v>
      </c>
      <c r="BU3" s="12">
        <f t="shared" si="33"/>
        <v>584748443.93181086</v>
      </c>
      <c r="BV3" s="12">
        <f t="shared" si="34"/>
        <v>44536630.490255892</v>
      </c>
      <c r="BW3">
        <v>70</v>
      </c>
      <c r="BX3" s="6">
        <v>1.38E-2</v>
      </c>
      <c r="BY3" s="12">
        <f t="shared" si="35"/>
        <v>356204511.83922279</v>
      </c>
      <c r="BZ3" s="12">
        <f t="shared" si="36"/>
        <v>27739529.049082205</v>
      </c>
      <c r="CA3">
        <v>69</v>
      </c>
      <c r="CB3" s="6">
        <v>1.38E-2</v>
      </c>
      <c r="CC3" s="12">
        <f t="shared" si="37"/>
        <v>524037673.90820861</v>
      </c>
      <c r="CD3" s="12">
        <f t="shared" si="38"/>
        <v>48209125.054133959</v>
      </c>
      <c r="CE3">
        <v>68</v>
      </c>
      <c r="CF3" s="6">
        <v>1.38E-2</v>
      </c>
      <c r="CG3" s="12">
        <f t="shared" si="39"/>
        <v>539589359.74828744</v>
      </c>
      <c r="CH3" s="12">
        <f t="shared" si="40"/>
        <v>54719233.168173879</v>
      </c>
      <c r="CI3">
        <v>67</v>
      </c>
      <c r="CJ3" s="6">
        <v>1.38E-2</v>
      </c>
      <c r="CK3" s="12">
        <f t="shared" ref="CK3:CK66" si="284">(CK4)*(1+CJ3)-(((VLOOKUP((CI$91+CI4),$A$138:$E$227,5,FALSE))/(VLOOKUP(CI$91,$A$138:$E$227,5,FALSE)))*(IF(CI3&lt;=$D$125,$B$125,$C$125)))</f>
        <v>524992852.24444187</v>
      </c>
      <c r="CL3" s="12">
        <f t="shared" ref="CL3:CL66" si="285">CK3*((VLOOKUP(CI$91, $A$138:$E$227, 5, FALSE)) / VLOOKUP((CI$91+CI4), $A$138:$E$227, 5, FALSE))</f>
        <v>53912927.10045743</v>
      </c>
      <c r="CM3" s="5">
        <v>66</v>
      </c>
      <c r="CN3" s="6">
        <v>1.38E-2</v>
      </c>
      <c r="CO3" s="7">
        <f t="shared" si="41"/>
        <v>649362045.4138006</v>
      </c>
      <c r="CP3" s="12">
        <f t="shared" si="42"/>
        <v>425469167.87412798</v>
      </c>
      <c r="CQ3" s="12">
        <f t="shared" si="43"/>
        <v>42782310.521473497</v>
      </c>
      <c r="CR3" s="8"/>
      <c r="CS3" s="5">
        <v>65</v>
      </c>
      <c r="CT3" s="6">
        <v>1.38E-2</v>
      </c>
      <c r="CU3" s="7">
        <f t="shared" si="44"/>
        <v>496416210.85069984</v>
      </c>
      <c r="CV3" s="12">
        <f t="shared" si="45"/>
        <v>305250681.32858402</v>
      </c>
      <c r="CW3" s="12">
        <f t="shared" si="46"/>
        <v>33175588.68902529</v>
      </c>
      <c r="CY3" s="5">
        <v>64</v>
      </c>
      <c r="CZ3" s="6">
        <v>1.38E-2</v>
      </c>
      <c r="DA3" s="7">
        <f t="shared" si="47"/>
        <v>401371451.20528793</v>
      </c>
      <c r="DB3" s="12">
        <f t="shared" si="48"/>
        <v>230617670.67875993</v>
      </c>
      <c r="DC3" s="12">
        <f t="shared" si="49"/>
        <v>26149701.433791623</v>
      </c>
      <c r="DE3" s="5">
        <f t="shared" si="50"/>
        <v>63</v>
      </c>
      <c r="DF3" s="6">
        <v>1.38E-2</v>
      </c>
      <c r="DG3" s="7">
        <f t="shared" si="51"/>
        <v>339713458.48945224</v>
      </c>
      <c r="DH3" s="12">
        <f t="shared" si="52"/>
        <v>180854109.78718418</v>
      </c>
      <c r="DI3" s="12">
        <f t="shared" si="53"/>
        <v>20584404.062946767</v>
      </c>
      <c r="DK3" s="5">
        <f t="shared" si="54"/>
        <v>62</v>
      </c>
      <c r="DL3" s="6">
        <v>1.38E-2</v>
      </c>
      <c r="DM3" s="7">
        <f t="shared" si="55"/>
        <v>343874337.97899806</v>
      </c>
      <c r="DN3" s="12">
        <f t="shared" si="56"/>
        <v>198761762.78353441</v>
      </c>
      <c r="DO3" s="12">
        <f t="shared" si="57"/>
        <v>22877754.7051525</v>
      </c>
      <c r="DQ3" s="5">
        <f t="shared" si="58"/>
        <v>61</v>
      </c>
      <c r="DR3" s="6">
        <v>1.38E-2</v>
      </c>
      <c r="DS3" s="7">
        <f t="shared" si="59"/>
        <v>225402686.14250016</v>
      </c>
      <c r="DT3" s="12">
        <f t="shared" si="60"/>
        <v>87536810.990430504</v>
      </c>
      <c r="DU3" s="12">
        <f t="shared" si="61"/>
        <v>10000696.827414216</v>
      </c>
      <c r="DW3" s="5">
        <f t="shared" si="62"/>
        <v>60</v>
      </c>
      <c r="DX3" s="6">
        <v>1.38E-2</v>
      </c>
      <c r="DY3" s="7">
        <f t="shared" si="63"/>
        <v>169986942.79223233</v>
      </c>
      <c r="DZ3" s="12">
        <f t="shared" si="64"/>
        <v>39499792.342363887</v>
      </c>
      <c r="EA3" s="12">
        <f t="shared" si="65"/>
        <v>4529579.4938763166</v>
      </c>
      <c r="EC3" s="5">
        <f t="shared" si="66"/>
        <v>59</v>
      </c>
      <c r="ED3" s="6">
        <v>1.38E-2</v>
      </c>
      <c r="EE3" s="7">
        <f t="shared" si="67"/>
        <v>158215695.07839951</v>
      </c>
      <c r="EF3" s="12">
        <f t="shared" si="68"/>
        <v>38003122.299654476</v>
      </c>
      <c r="EG3" s="12">
        <f t="shared" si="69"/>
        <v>4488039.1921100505</v>
      </c>
      <c r="EI3" s="5">
        <f t="shared" si="70"/>
        <v>58</v>
      </c>
      <c r="EJ3" s="6">
        <v>1.38E-2</v>
      </c>
      <c r="EK3" s="7">
        <f t="shared" si="71"/>
        <v>158215695.07839951</v>
      </c>
      <c r="EL3" s="12">
        <f t="shared" si="72"/>
        <v>66664074.433310755</v>
      </c>
      <c r="EM3" s="12">
        <f t="shared" si="73"/>
        <v>8158046.3092362992</v>
      </c>
      <c r="EO3" s="5">
        <f t="shared" si="74"/>
        <v>57</v>
      </c>
      <c r="EP3" s="6">
        <v>1.38E-2</v>
      </c>
      <c r="EQ3" s="7">
        <f t="shared" si="75"/>
        <v>176698341.61089951</v>
      </c>
      <c r="ER3" s="12">
        <f t="shared" si="76"/>
        <v>19754302.783645563</v>
      </c>
      <c r="ES3" s="12">
        <f t="shared" si="77"/>
        <v>2451252.1264905259</v>
      </c>
      <c r="EU3" s="5">
        <f t="shared" si="78"/>
        <v>56</v>
      </c>
      <c r="EV3" s="6">
        <v>1.38E-2</v>
      </c>
      <c r="EW3" s="7">
        <f t="shared" si="79"/>
        <v>109714656.26895162</v>
      </c>
      <c r="EX3" s="12">
        <f t="shared" si="80"/>
        <v>12107329.359796576</v>
      </c>
      <c r="EY3" s="12">
        <f t="shared" si="81"/>
        <v>1517903.8293334804</v>
      </c>
      <c r="FA3" s="5">
        <f t="shared" si="82"/>
        <v>55</v>
      </c>
      <c r="FB3" s="6">
        <v>1.38E-2</v>
      </c>
      <c r="FC3" s="7">
        <f t="shared" si="83"/>
        <v>109342890.44145066</v>
      </c>
      <c r="FD3" s="12">
        <f t="shared" si="84"/>
        <v>17522283.723024797</v>
      </c>
      <c r="FE3" s="12">
        <f t="shared" si="85"/>
        <v>2234267.9292710056</v>
      </c>
      <c r="FG3" s="5">
        <f t="shared" si="86"/>
        <v>54</v>
      </c>
      <c r="FH3" s="6">
        <v>1.38E-2</v>
      </c>
      <c r="FI3" s="7">
        <f t="shared" si="87"/>
        <v>86341511.719401985</v>
      </c>
      <c r="FJ3" s="12">
        <f t="shared" si="88"/>
        <v>-1351065.8467422433</v>
      </c>
      <c r="FK3" s="12">
        <f t="shared" si="89"/>
        <v>-173430.72908499659</v>
      </c>
      <c r="FM3" s="5">
        <f t="shared" si="90"/>
        <v>53</v>
      </c>
      <c r="FN3" s="6">
        <v>1.38E-2</v>
      </c>
      <c r="FO3" s="7">
        <f t="shared" si="91"/>
        <v>94683092.136639982</v>
      </c>
      <c r="FP3" s="12">
        <f t="shared" si="92"/>
        <v>12028687.936289616</v>
      </c>
      <c r="FQ3" s="12">
        <f t="shared" si="93"/>
        <v>1564660.5076578979</v>
      </c>
      <c r="FS3" s="5">
        <f t="shared" si="94"/>
        <v>52</v>
      </c>
      <c r="FT3" s="6">
        <v>1.38E-2</v>
      </c>
      <c r="FU3" s="7">
        <f t="shared" si="95"/>
        <v>77222977.030128047</v>
      </c>
      <c r="FV3" s="12">
        <f t="shared" si="96"/>
        <v>-915941.07714478031</v>
      </c>
      <c r="FW3" s="12">
        <f t="shared" si="97"/>
        <v>-121102.83082566511</v>
      </c>
      <c r="FY3" s="5">
        <f t="shared" si="98"/>
        <v>51</v>
      </c>
      <c r="FZ3" s="6">
        <v>1.38E-2</v>
      </c>
      <c r="GA3" s="7">
        <f t="shared" si="99"/>
        <v>66331366.629555069</v>
      </c>
      <c r="GB3" s="12">
        <f t="shared" si="100"/>
        <v>-8198091.0786015103</v>
      </c>
      <c r="GC3" s="12">
        <f t="shared" si="101"/>
        <v>-1094449.2105600908</v>
      </c>
      <c r="GE3" s="5">
        <f t="shared" si="102"/>
        <v>50</v>
      </c>
      <c r="GF3" s="6">
        <v>1.38E-2</v>
      </c>
      <c r="GG3" s="7">
        <f t="shared" si="103"/>
        <v>59013671.378607728</v>
      </c>
      <c r="GH3" s="12">
        <f t="shared" si="104"/>
        <v>-11202041.245634539</v>
      </c>
      <c r="GI3" s="12">
        <f t="shared" si="105"/>
        <v>-1524237.2355606735</v>
      </c>
      <c r="GK3" s="5">
        <f t="shared" si="106"/>
        <v>49</v>
      </c>
      <c r="GL3" s="6">
        <v>1.38E-2</v>
      </c>
      <c r="GM3" s="7">
        <f t="shared" si="107"/>
        <v>65548896.344116084</v>
      </c>
      <c r="GN3" s="12">
        <f t="shared" si="108"/>
        <v>671813.64679871849</v>
      </c>
      <c r="GO3" s="12">
        <f t="shared" si="109"/>
        <v>94574.27026010277</v>
      </c>
      <c r="GQ3" s="5">
        <f t="shared" si="110"/>
        <v>48</v>
      </c>
      <c r="GR3" s="6">
        <v>1.38E-2</v>
      </c>
      <c r="GS3" s="7">
        <f t="shared" si="111"/>
        <v>52947412.232727028</v>
      </c>
      <c r="GT3" s="12">
        <f t="shared" si="112"/>
        <v>-7082981.8402752616</v>
      </c>
      <c r="GU3" s="12">
        <f t="shared" si="113"/>
        <v>-1033472.1713657976</v>
      </c>
      <c r="GW3" s="5">
        <f t="shared" si="114"/>
        <v>47</v>
      </c>
      <c r="GX3" s="6">
        <v>1.38E-2</v>
      </c>
      <c r="GY3" s="7">
        <f t="shared" si="115"/>
        <v>47782160.664856076</v>
      </c>
      <c r="GZ3" s="12">
        <f t="shared" si="116"/>
        <v>-7524570.794086094</v>
      </c>
      <c r="HA3" s="12">
        <f t="shared" si="117"/>
        <v>-1146198.959677994</v>
      </c>
      <c r="HC3" s="5">
        <f t="shared" si="118"/>
        <v>46</v>
      </c>
      <c r="HD3" s="6">
        <v>1.38E-2</v>
      </c>
      <c r="HE3" s="7">
        <f t="shared" si="119"/>
        <v>52072973.697532788</v>
      </c>
      <c r="HF3" s="12">
        <f t="shared" si="120"/>
        <v>2428085.59911153</v>
      </c>
      <c r="HG3" s="12">
        <f t="shared" si="121"/>
        <v>392720.95250213228</v>
      </c>
      <c r="HI3" s="5">
        <f t="shared" si="122"/>
        <v>45</v>
      </c>
      <c r="HJ3" s="6">
        <v>1.38E-2</v>
      </c>
      <c r="HK3" s="7">
        <f t="shared" si="123"/>
        <v>50282902.37305212</v>
      </c>
      <c r="HL3" s="12">
        <f t="shared" si="124"/>
        <v>6172797.3170724316</v>
      </c>
      <c r="HM3" s="12">
        <f t="shared" si="125"/>
        <v>1051219.4038667339</v>
      </c>
      <c r="HO3" s="5">
        <f t="shared" si="126"/>
        <v>44</v>
      </c>
      <c r="HP3" s="6">
        <v>1.38E-2</v>
      </c>
      <c r="HQ3" s="7">
        <f t="shared" si="127"/>
        <v>44022852.71673277</v>
      </c>
      <c r="HR3" s="12">
        <f t="shared" si="128"/>
        <v>3800071.2925043395</v>
      </c>
      <c r="HS3" s="12">
        <f t="shared" si="129"/>
        <v>668285.2037890536</v>
      </c>
      <c r="HU3" s="5">
        <f t="shared" si="130"/>
        <v>43</v>
      </c>
      <c r="HV3" s="6">
        <v>1.38E-2</v>
      </c>
      <c r="HW3" s="7">
        <f t="shared" si="131"/>
        <v>37068754.392668173</v>
      </c>
      <c r="HX3" s="12">
        <f t="shared" si="132"/>
        <v>340198.28707117564</v>
      </c>
      <c r="HY3" s="12">
        <f t="shared" si="133"/>
        <v>62011.180791470018</v>
      </c>
      <c r="IA3" s="5">
        <f t="shared" si="134"/>
        <v>42</v>
      </c>
      <c r="IB3" s="6">
        <v>1.38E-2</v>
      </c>
      <c r="IC3" s="7">
        <f t="shared" si="135"/>
        <v>43259136.880228952</v>
      </c>
      <c r="ID3" s="12">
        <f t="shared" si="136"/>
        <v>11878904.27231621</v>
      </c>
      <c r="IE3" s="12">
        <f t="shared" si="137"/>
        <v>2368593.748111676</v>
      </c>
      <c r="IG3" s="5">
        <f t="shared" si="138"/>
        <v>41</v>
      </c>
      <c r="IH3" s="6">
        <v>1.38E-2</v>
      </c>
      <c r="II3" s="7">
        <f t="shared" si="139"/>
        <v>58379401.997609936</v>
      </c>
      <c r="IJ3" s="12">
        <f t="shared" si="140"/>
        <v>32588609.060150228</v>
      </c>
      <c r="IK3" s="12">
        <f t="shared" si="141"/>
        <v>7264936.574573406</v>
      </c>
      <c r="IM3" s="5">
        <f t="shared" si="142"/>
        <v>40</v>
      </c>
      <c r="IN3" s="6">
        <v>1.38E-2</v>
      </c>
      <c r="IO3" s="7">
        <f t="shared" si="143"/>
        <v>42612702.188036442</v>
      </c>
      <c r="IP3" s="12">
        <f t="shared" si="144"/>
        <v>20317480.341774698</v>
      </c>
      <c r="IQ3" s="12">
        <f t="shared" si="145"/>
        <v>4833624.6111698551</v>
      </c>
      <c r="IS3" s="5">
        <f t="shared" si="146"/>
        <v>39</v>
      </c>
      <c r="IT3" s="6">
        <v>1.38E-2</v>
      </c>
      <c r="IU3" s="7">
        <f t="shared" si="147"/>
        <v>34412260.508791439</v>
      </c>
      <c r="IV3" s="12">
        <f t="shared" si="148"/>
        <v>14758723.696966272</v>
      </c>
      <c r="IW3" s="12">
        <f t="shared" si="149"/>
        <v>3694306.7014361015</v>
      </c>
      <c r="IY3" s="5">
        <f t="shared" si="150"/>
        <v>38</v>
      </c>
      <c r="IZ3" s="6">
        <v>1.38E-2</v>
      </c>
      <c r="JA3" s="7">
        <f t="shared" si="151"/>
        <v>36994474.853570685</v>
      </c>
      <c r="JB3" s="12">
        <f t="shared" si="152"/>
        <v>20262519.670218654</v>
      </c>
      <c r="JC3" s="12">
        <f t="shared" si="153"/>
        <v>5418782.8323014108</v>
      </c>
      <c r="JE3" s="5">
        <f t="shared" si="154"/>
        <v>37</v>
      </c>
      <c r="JF3" s="6">
        <v>1.38E-2</v>
      </c>
      <c r="JG3" s="7">
        <f t="shared" si="155"/>
        <v>34733334.760652214</v>
      </c>
      <c r="JH3" s="12">
        <f t="shared" si="156"/>
        <v>20852449.974097233</v>
      </c>
      <c r="JI3" s="12">
        <f t="shared" si="157"/>
        <v>6094050.8124739146</v>
      </c>
      <c r="JK3" s="5">
        <f t="shared" si="158"/>
        <v>36</v>
      </c>
      <c r="JL3" s="6">
        <v>1.38E-2</v>
      </c>
      <c r="JM3" s="7">
        <f t="shared" si="159"/>
        <v>29305884.880739298</v>
      </c>
      <c r="JN3" s="12">
        <f t="shared" si="160"/>
        <v>18222358.971821334</v>
      </c>
      <c r="JO3" s="12">
        <f t="shared" si="161"/>
        <v>6066140.6291112369</v>
      </c>
      <c r="JQ3" s="5">
        <f t="shared" si="162"/>
        <v>35</v>
      </c>
      <c r="JR3" s="6">
        <v>1.38E-2</v>
      </c>
      <c r="JS3" s="7">
        <f t="shared" si="163"/>
        <v>22245244.330301575</v>
      </c>
      <c r="JT3" s="12">
        <f t="shared" si="164"/>
        <v>13252095.553794863</v>
      </c>
      <c r="JU3" s="12">
        <f t="shared" si="165"/>
        <v>4933238.2563643921</v>
      </c>
      <c r="JW3" s="5">
        <f t="shared" si="166"/>
        <v>34</v>
      </c>
      <c r="JX3" s="6">
        <v>1.38E-2</v>
      </c>
      <c r="JY3" s="7">
        <f t="shared" si="167"/>
        <v>23342334.029697355</v>
      </c>
      <c r="JZ3" s="12">
        <f t="shared" si="168"/>
        <v>15843116.316509381</v>
      </c>
      <c r="KA3" s="12">
        <f t="shared" si="169"/>
        <v>6392644.92996288</v>
      </c>
      <c r="KC3" s="5">
        <f t="shared" si="170"/>
        <v>33</v>
      </c>
      <c r="KD3" s="6">
        <v>1.38E-2</v>
      </c>
      <c r="KE3" s="7">
        <f t="shared" si="171"/>
        <v>19384100.672394406</v>
      </c>
      <c r="KF3" s="12">
        <f t="shared" si="172"/>
        <v>12836547.451039642</v>
      </c>
      <c r="KG3" s="12">
        <f t="shared" si="173"/>
        <v>5371744.7090231655</v>
      </c>
      <c r="KI3" s="5">
        <f t="shared" si="174"/>
        <v>32</v>
      </c>
      <c r="KJ3" s="6">
        <v>1.38E-2</v>
      </c>
      <c r="KK3" s="7">
        <f t="shared" si="175"/>
        <v>15844450.443350021</v>
      </c>
      <c r="KL3" s="12">
        <f t="shared" si="176"/>
        <v>10152619.462641709</v>
      </c>
      <c r="KM3" s="12">
        <f t="shared" si="177"/>
        <v>4426704.9050443079</v>
      </c>
      <c r="KO3" s="5">
        <f t="shared" si="178"/>
        <v>31</v>
      </c>
      <c r="KP3" s="6">
        <v>1.38E-2</v>
      </c>
      <c r="KQ3" s="7">
        <f t="shared" si="179"/>
        <v>14926472.391285934</v>
      </c>
      <c r="KR3" s="12">
        <f t="shared" si="180"/>
        <v>9963506.9780327175</v>
      </c>
      <c r="KS3" s="12">
        <f t="shared" si="181"/>
        <v>4497725.7257268792</v>
      </c>
      <c r="KU3" s="5">
        <f t="shared" si="182"/>
        <v>30</v>
      </c>
      <c r="KV3" s="6">
        <v>1.38E-2</v>
      </c>
      <c r="KW3" s="7">
        <f t="shared" si="183"/>
        <v>11373416.939413236</v>
      </c>
      <c r="KX3" s="12">
        <f t="shared" si="184"/>
        <v>7003971.7947833203</v>
      </c>
      <c r="KY3" s="12">
        <f t="shared" si="185"/>
        <v>3284605.5475798836</v>
      </c>
      <c r="LA3" s="5">
        <f t="shared" si="186"/>
        <v>29</v>
      </c>
      <c r="LB3" s="6">
        <v>1.38E-2</v>
      </c>
      <c r="LC3" s="7">
        <f t="shared" si="187"/>
        <v>9598630.2130249273</v>
      </c>
      <c r="LD3" s="12">
        <f t="shared" si="188"/>
        <v>5687068.0936423838</v>
      </c>
      <c r="LE3" s="12">
        <f t="shared" si="189"/>
        <v>2705960.7628912833</v>
      </c>
      <c r="LG3" s="5">
        <f t="shared" si="190"/>
        <v>28</v>
      </c>
      <c r="LH3" s="6">
        <v>1.38E-2</v>
      </c>
      <c r="LI3" s="7">
        <f t="shared" si="191"/>
        <v>9071571.8864237089</v>
      </c>
      <c r="LJ3" s="12">
        <f t="shared" si="192"/>
        <v>5644750.3564555161</v>
      </c>
      <c r="LK3" s="12">
        <f t="shared" si="193"/>
        <v>2794514.5684207287</v>
      </c>
      <c r="LM3" s="5">
        <f t="shared" si="194"/>
        <v>27</v>
      </c>
      <c r="LN3" s="6">
        <v>1.38E-2</v>
      </c>
      <c r="LO3" s="7">
        <f t="shared" si="195"/>
        <v>7784084.3370720027</v>
      </c>
      <c r="LP3" s="12">
        <f t="shared" si="196"/>
        <v>4803963.4364000754</v>
      </c>
      <c r="LQ3" s="12">
        <f t="shared" si="197"/>
        <v>2489270.6343757319</v>
      </c>
      <c r="LS3" s="5">
        <f t="shared" si="198"/>
        <v>26</v>
      </c>
      <c r="LT3" s="6">
        <v>1.38E-2</v>
      </c>
      <c r="LU3" s="7">
        <f t="shared" si="199"/>
        <v>5920356.2040401604</v>
      </c>
      <c r="LV3" s="12">
        <f t="shared" si="200"/>
        <v>3331395.4065520791</v>
      </c>
      <c r="LW3" s="12">
        <f t="shared" si="201"/>
        <v>1816033.6438135568</v>
      </c>
      <c r="LY3" s="5">
        <f t="shared" si="202"/>
        <v>25</v>
      </c>
      <c r="LZ3" s="6">
        <v>1.38E-2</v>
      </c>
      <c r="MA3" s="7">
        <f t="shared" si="203"/>
        <v>6107237.6769549791</v>
      </c>
      <c r="MB3" s="12">
        <f t="shared" si="204"/>
        <v>3897407.9286558647</v>
      </c>
      <c r="MC3" s="12">
        <f t="shared" si="205"/>
        <v>2244652.9509046772</v>
      </c>
      <c r="ME3" s="5">
        <f t="shared" si="206"/>
        <v>24</v>
      </c>
      <c r="MF3" s="6">
        <v>1.38E-2</v>
      </c>
      <c r="MG3" s="7">
        <f t="shared" si="207"/>
        <v>4689578.1900905948</v>
      </c>
      <c r="MH3" s="12">
        <f t="shared" si="208"/>
        <v>2717899.2335311193</v>
      </c>
      <c r="MI3" s="12">
        <f t="shared" si="209"/>
        <v>1606036.1227975523</v>
      </c>
      <c r="MK3" s="5">
        <f t="shared" si="210"/>
        <v>23</v>
      </c>
      <c r="ML3" s="6">
        <v>1.38E-2</v>
      </c>
      <c r="MM3" s="7">
        <f t="shared" si="211"/>
        <v>4362804.158610655</v>
      </c>
      <c r="MN3" s="12">
        <f t="shared" si="212"/>
        <v>2610560.3563279705</v>
      </c>
      <c r="MO3" s="12">
        <f t="shared" si="213"/>
        <v>1592874.4402708032</v>
      </c>
      <c r="MQ3" s="5">
        <f t="shared" si="214"/>
        <v>22</v>
      </c>
      <c r="MR3" s="6">
        <v>1.38E-2</v>
      </c>
      <c r="MS3" s="7">
        <f t="shared" si="215"/>
        <v>3967267.5808044518</v>
      </c>
      <c r="MT3" s="12">
        <f t="shared" si="216"/>
        <v>2389337.3814239912</v>
      </c>
      <c r="MU3" s="12">
        <f t="shared" si="217"/>
        <v>1494696.8861188903</v>
      </c>
      <c r="MW3" s="5">
        <f t="shared" si="218"/>
        <v>21</v>
      </c>
      <c r="MX3" s="6">
        <v>1.38E-2</v>
      </c>
      <c r="MY3" s="7">
        <f t="shared" si="219"/>
        <v>3915195.4809083706</v>
      </c>
      <c r="MZ3" s="12">
        <f t="shared" si="220"/>
        <v>2496492.6964337719</v>
      </c>
      <c r="NA3" s="12">
        <f t="shared" si="221"/>
        <v>1605526.8018244894</v>
      </c>
      <c r="NC3" s="5">
        <f t="shared" si="222"/>
        <v>20</v>
      </c>
      <c r="ND3" s="6">
        <v>1.38E-2</v>
      </c>
      <c r="NE3" s="7">
        <f t="shared" si="223"/>
        <v>2853641.0210702424</v>
      </c>
      <c r="NF3" s="12">
        <f t="shared" si="224"/>
        <v>1561495.192182729</v>
      </c>
      <c r="NG3" s="12">
        <f t="shared" si="225"/>
        <v>1031611.6234131342</v>
      </c>
      <c r="NI3" s="5">
        <f t="shared" si="226"/>
        <v>19</v>
      </c>
      <c r="NJ3" s="6">
        <v>1.38E-2</v>
      </c>
      <c r="NK3" s="7">
        <f t="shared" si="227"/>
        <v>2326084.9535949151</v>
      </c>
      <c r="NL3" s="12">
        <f t="shared" si="228"/>
        <v>1155096.5186856939</v>
      </c>
      <c r="NM3" s="12">
        <f t="shared" si="229"/>
        <v>786351.52615408984</v>
      </c>
      <c r="NO3" s="5">
        <f t="shared" si="230"/>
        <v>18</v>
      </c>
      <c r="NP3" s="6">
        <v>1.38E-2</v>
      </c>
      <c r="NQ3" s="7">
        <f t="shared" si="231"/>
        <v>1747622.0537903197</v>
      </c>
      <c r="NR3" s="12">
        <f t="shared" si="232"/>
        <v>674490.42276109138</v>
      </c>
      <c r="NS3" s="12">
        <f t="shared" si="233"/>
        <v>466385.91192472778</v>
      </c>
      <c r="NU3" s="5">
        <f t="shared" si="234"/>
        <v>17</v>
      </c>
      <c r="NV3" s="6">
        <v>1.38E-2</v>
      </c>
      <c r="NW3" s="7">
        <f t="shared" si="235"/>
        <v>1361712.6802168612</v>
      </c>
      <c r="NX3" s="12">
        <f t="shared" si="236"/>
        <v>392217.06345257128</v>
      </c>
      <c r="NY3" s="12">
        <f t="shared" si="237"/>
        <v>275735.27333480585</v>
      </c>
      <c r="OA3" s="5">
        <f t="shared" si="238"/>
        <v>16</v>
      </c>
      <c r="OB3" s="6">
        <v>1.38E-2</v>
      </c>
      <c r="OC3" s="7">
        <f t="shared" si="239"/>
        <v>1126406.3861501045</v>
      </c>
      <c r="OD3" s="12">
        <f t="shared" si="240"/>
        <v>250661.01374448847</v>
      </c>
      <c r="OE3" s="12">
        <f t="shared" si="241"/>
        <v>181045.40779724039</v>
      </c>
      <c r="OG3" s="5">
        <f t="shared" si="242"/>
        <v>15</v>
      </c>
      <c r="OH3" s="6">
        <v>1.38E-2</v>
      </c>
      <c r="OI3" s="7">
        <f t="shared" si="243"/>
        <v>1238217.4190943218</v>
      </c>
      <c r="OJ3" s="12">
        <f t="shared" si="244"/>
        <v>458281.37987256167</v>
      </c>
      <c r="OK3" s="12">
        <f t="shared" si="245"/>
        <v>343357.57857353671</v>
      </c>
      <c r="OM3" s="5">
        <f t="shared" si="246"/>
        <v>14</v>
      </c>
      <c r="ON3" s="6">
        <v>1.38E-2</v>
      </c>
      <c r="OO3" s="7">
        <f t="shared" si="247"/>
        <v>1404670.9235329796</v>
      </c>
      <c r="OP3" s="12">
        <f t="shared" si="248"/>
        <v>700197.62434508337</v>
      </c>
      <c r="OQ3" s="12">
        <f t="shared" si="249"/>
        <v>530600.2784320293</v>
      </c>
      <c r="OS3" s="5">
        <f t="shared" si="250"/>
        <v>13</v>
      </c>
      <c r="OT3" s="6">
        <v>1.38E-2</v>
      </c>
      <c r="OU3" s="7">
        <f t="shared" si="251"/>
        <v>1800167.7861501731</v>
      </c>
      <c r="OV3" s="12">
        <f t="shared" si="252"/>
        <v>1181810.1701471538</v>
      </c>
      <c r="OW3" s="12">
        <f t="shared" si="253"/>
        <v>918821.03623656044</v>
      </c>
      <c r="OY3" s="5">
        <f t="shared" si="254"/>
        <v>12</v>
      </c>
      <c r="OZ3" s="6">
        <v>1.38E-2</v>
      </c>
      <c r="PA3" s="7">
        <f t="shared" si="255"/>
        <v>1402436.7296277445</v>
      </c>
      <c r="PB3" s="12">
        <f t="shared" si="256"/>
        <v>855277.91722227994</v>
      </c>
      <c r="PC3" s="12">
        <f t="shared" si="257"/>
        <v>677760.91546066757</v>
      </c>
      <c r="PE3" s="5">
        <f t="shared" si="258"/>
        <v>11</v>
      </c>
      <c r="PF3" s="6">
        <v>1.38E-2</v>
      </c>
      <c r="PG3" s="7">
        <f t="shared" si="259"/>
        <v>1266422.9091816365</v>
      </c>
      <c r="PH3" s="12">
        <f t="shared" si="260"/>
        <v>812344.953085004</v>
      </c>
      <c r="PI3" s="12">
        <f t="shared" si="261"/>
        <v>662856.40803788614</v>
      </c>
      <c r="PK3" s="5">
        <f t="shared" si="262"/>
        <v>10</v>
      </c>
      <c r="PL3" s="6">
        <v>1.38E-2</v>
      </c>
      <c r="PM3" s="7">
        <f t="shared" si="263"/>
        <v>1208072.9840519284</v>
      </c>
      <c r="PN3" s="12">
        <f t="shared" si="264"/>
        <v>834498.27151294413</v>
      </c>
      <c r="PO3" s="12">
        <f t="shared" si="265"/>
        <v>708070.39258993883</v>
      </c>
      <c r="PQ3" s="5">
        <f t="shared" si="266"/>
        <v>9</v>
      </c>
      <c r="PR3" s="6">
        <v>1.38E-2</v>
      </c>
      <c r="PS3" s="7">
        <f t="shared" si="267"/>
        <v>1044955.4398857614</v>
      </c>
      <c r="PT3" s="12">
        <f t="shared" si="268"/>
        <v>734347.11996243079</v>
      </c>
      <c r="PU3" s="12">
        <f t="shared" si="269"/>
        <v>636025.47905845952</v>
      </c>
      <c r="PW3" s="5">
        <f t="shared" si="270"/>
        <v>8</v>
      </c>
      <c r="PX3" s="6">
        <v>1.38E-2</v>
      </c>
      <c r="PY3" s="7">
        <f t="shared" si="271"/>
        <v>990666.89408964862</v>
      </c>
      <c r="PZ3" s="12">
        <f t="shared" si="272"/>
        <v>745279.53041038441</v>
      </c>
      <c r="QA3" s="12">
        <f t="shared" si="273"/>
        <v>673442.09301418008</v>
      </c>
      <c r="QC3" s="5">
        <f t="shared" si="274"/>
        <v>7</v>
      </c>
      <c r="QD3" s="6">
        <v>1.38E-2</v>
      </c>
      <c r="QE3" s="7">
        <f t="shared" si="275"/>
        <v>1561334.7424580751</v>
      </c>
      <c r="QF3" s="12">
        <f t="shared" si="276"/>
        <v>1375554.6800170171</v>
      </c>
      <c r="QG3" s="12">
        <f t="shared" si="277"/>
        <v>1242747.2938458542</v>
      </c>
      <c r="QI3" s="5">
        <f t="shared" si="278"/>
        <v>6</v>
      </c>
      <c r="QJ3" s="6">
        <v>1.38E-2</v>
      </c>
      <c r="QK3" s="7">
        <f t="shared" si="279"/>
        <v>1239744.9122265165</v>
      </c>
      <c r="QL3" s="12">
        <f t="shared" si="280"/>
        <v>1104103.3786770131</v>
      </c>
      <c r="QM3" s="12">
        <f t="shared" si="281"/>
        <v>1023695.6908239204</v>
      </c>
      <c r="QO3" s="5">
        <f t="shared" si="282"/>
        <v>5</v>
      </c>
      <c r="QP3" s="6">
        <v>1.38E-2</v>
      </c>
      <c r="QQ3" s="7">
        <f>(QQ4)*(1+QP3)</f>
        <v>1079729.0648201676</v>
      </c>
      <c r="QR3" s="12">
        <f t="shared" si="283"/>
        <v>986202.53071254946</v>
      </c>
      <c r="QS3" s="12">
        <f>QR3*((VLOOKUP(QO$91, $A$138:$E$227, 5, FALSE)) / VLOOKUP((QO$91+QO4), $A$138:$E$227, 5, FALSE))</f>
        <v>929302.41679158004</v>
      </c>
    </row>
    <row r="4" spans="3:461">
      <c r="C4">
        <v>87</v>
      </c>
      <c r="D4" s="6">
        <v>0.13519999999999999</v>
      </c>
      <c r="E4" s="12">
        <f>(E5)*(1+D4)-(((VLOOKUP((C$91+C5),$A$138:$E$227,5,FALSE))/(VLOOKUP(C$91,$A$138:$E$227,5,FALSE)))*(IF(C4&lt;=$D$125,$B$125,$C$125)))</f>
        <v>64017743.646263324</v>
      </c>
      <c r="F4" s="12">
        <f t="shared" si="0"/>
        <v>4734635.3609003043</v>
      </c>
      <c r="G4">
        <v>86</v>
      </c>
      <c r="H4" s="6">
        <v>0.13519999999999999</v>
      </c>
      <c r="I4" s="12">
        <f t="shared" si="1"/>
        <v>-372481237.34879875</v>
      </c>
      <c r="J4" s="12">
        <f t="shared" si="2"/>
        <v>-27229557.44226329</v>
      </c>
      <c r="K4">
        <v>85</v>
      </c>
      <c r="L4" s="6">
        <v>0.13519999999999999</v>
      </c>
      <c r="M4" s="12">
        <f t="shared" si="3"/>
        <v>-183983127.00546011</v>
      </c>
      <c r="N4" s="12">
        <f t="shared" si="4"/>
        <v>-13449748.934631955</v>
      </c>
      <c r="O4">
        <v>84</v>
      </c>
      <c r="P4" s="6">
        <v>0.13519999999999999</v>
      </c>
      <c r="Q4" s="12">
        <f t="shared" si="5"/>
        <v>241066196.46793547</v>
      </c>
      <c r="R4" s="12">
        <f t="shared" si="6"/>
        <v>16386021.152209228</v>
      </c>
      <c r="S4">
        <v>83</v>
      </c>
      <c r="T4" s="6">
        <v>0.13519999999999999</v>
      </c>
      <c r="U4" s="12">
        <f t="shared" si="7"/>
        <v>1558561439.9541919</v>
      </c>
      <c r="V4" s="12">
        <f t="shared" si="8"/>
        <v>95279624.272580519</v>
      </c>
      <c r="W4">
        <v>82</v>
      </c>
      <c r="X4" s="6">
        <v>0.13519999999999999</v>
      </c>
      <c r="Y4" s="12">
        <f t="shared" si="9"/>
        <v>1794295543.5433648</v>
      </c>
      <c r="Z4" s="12">
        <f t="shared" si="10"/>
        <v>98951813.949064642</v>
      </c>
      <c r="AA4">
        <v>81</v>
      </c>
      <c r="AB4" s="6">
        <v>0.13519999999999999</v>
      </c>
      <c r="AC4" s="12">
        <f t="shared" si="11"/>
        <v>790270287.62280118</v>
      </c>
      <c r="AD4" s="12">
        <f t="shared" si="12"/>
        <v>44595358.14831382</v>
      </c>
      <c r="AE4">
        <v>80</v>
      </c>
      <c r="AF4" s="6">
        <v>0.13519999999999999</v>
      </c>
      <c r="AG4" s="12">
        <f t="shared" si="13"/>
        <v>950624177.46425188</v>
      </c>
      <c r="AH4" s="12">
        <f t="shared" si="14"/>
        <v>55269792.632884562</v>
      </c>
      <c r="AI4">
        <v>79</v>
      </c>
      <c r="AJ4" s="6">
        <v>0.13519999999999999</v>
      </c>
      <c r="AK4" s="12">
        <f t="shared" si="15"/>
        <v>307015612.1330269</v>
      </c>
      <c r="AL4" s="12">
        <f t="shared" si="16"/>
        <v>18112550.862000767</v>
      </c>
      <c r="AM4">
        <v>78</v>
      </c>
      <c r="AN4" s="6">
        <v>0.13519999999999999</v>
      </c>
      <c r="AO4" s="12">
        <f t="shared" si="17"/>
        <v>23711825.826376464</v>
      </c>
      <c r="AP4" s="12">
        <f t="shared" si="18"/>
        <v>1429302.5879029571</v>
      </c>
      <c r="AQ4">
        <v>77</v>
      </c>
      <c r="AR4" s="6">
        <v>0.13519999999999999</v>
      </c>
      <c r="AS4" s="12">
        <f t="shared" si="19"/>
        <v>778671302.06421304</v>
      </c>
      <c r="AT4" s="12">
        <f t="shared" si="20"/>
        <v>47269671.545819119</v>
      </c>
      <c r="AU4">
        <v>76</v>
      </c>
      <c r="AV4" s="6">
        <v>0.13519999999999999</v>
      </c>
      <c r="AW4" s="12">
        <f t="shared" si="21"/>
        <v>425903776.52464169</v>
      </c>
      <c r="AX4" s="12">
        <f t="shared" si="22"/>
        <v>25490572.989214007</v>
      </c>
      <c r="AY4">
        <v>75</v>
      </c>
      <c r="AZ4" s="6">
        <v>0.13519999999999999</v>
      </c>
      <c r="BA4" s="12">
        <f t="shared" si="23"/>
        <v>509366921.69222957</v>
      </c>
      <c r="BB4" s="12">
        <f t="shared" si="24"/>
        <v>30268131.344251744</v>
      </c>
      <c r="BC4">
        <v>74</v>
      </c>
      <c r="BD4" s="6">
        <v>0.13519999999999999</v>
      </c>
      <c r="BE4" s="12">
        <f t="shared" si="25"/>
        <v>765967276.1769352</v>
      </c>
      <c r="BF4" s="12">
        <f t="shared" si="26"/>
        <v>46171012.645970285</v>
      </c>
      <c r="BG4">
        <v>73</v>
      </c>
      <c r="BH4" s="6">
        <v>0.13519999999999999</v>
      </c>
      <c r="BI4" s="12">
        <f t="shared" si="27"/>
        <v>1148858628.5749102</v>
      </c>
      <c r="BJ4" s="12">
        <f t="shared" si="28"/>
        <v>77109220.697284877</v>
      </c>
      <c r="BK4">
        <v>72</v>
      </c>
      <c r="BL4" s="6">
        <v>0.13519999999999999</v>
      </c>
      <c r="BM4" s="12">
        <f t="shared" si="29"/>
        <v>955545206.43042278</v>
      </c>
      <c r="BN4" s="12">
        <f t="shared" si="30"/>
        <v>69036380.532644808</v>
      </c>
      <c r="BO4">
        <v>71</v>
      </c>
      <c r="BP4" s="6">
        <v>0.13519999999999999</v>
      </c>
      <c r="BQ4" s="12">
        <f t="shared" si="31"/>
        <v>713879610.13370824</v>
      </c>
      <c r="BR4" s="12">
        <f t="shared" si="32"/>
        <v>53102418.031799972</v>
      </c>
      <c r="BS4">
        <v>70</v>
      </c>
      <c r="BT4" s="6">
        <v>0.13519999999999999</v>
      </c>
      <c r="BU4" s="12">
        <f t="shared" si="33"/>
        <v>577177285.59287632</v>
      </c>
      <c r="BV4" s="12">
        <f t="shared" si="34"/>
        <v>43920705.225607477</v>
      </c>
      <c r="BW4">
        <v>69</v>
      </c>
      <c r="BX4" s="6">
        <v>0.13519999999999999</v>
      </c>
      <c r="BY4" s="12">
        <f t="shared" si="35"/>
        <v>351735789.26603281</v>
      </c>
      <c r="BZ4" s="12">
        <f t="shared" si="36"/>
        <v>27367052.12401801</v>
      </c>
      <c r="CA4">
        <v>68</v>
      </c>
      <c r="CB4" s="6">
        <v>0.13519999999999999</v>
      </c>
      <c r="CC4" s="12">
        <f t="shared" si="37"/>
        <v>517226057.11077756</v>
      </c>
      <c r="CD4" s="12">
        <f t="shared" si="38"/>
        <v>47539972.587944895</v>
      </c>
      <c r="CE4">
        <v>67</v>
      </c>
      <c r="CF4" s="6">
        <v>0.13519999999999999</v>
      </c>
      <c r="CG4" s="12">
        <f t="shared" si="39"/>
        <v>532536191.94501579</v>
      </c>
      <c r="CH4" s="12">
        <f t="shared" si="40"/>
        <v>53955726.624501415</v>
      </c>
      <c r="CI4">
        <v>66</v>
      </c>
      <c r="CJ4" s="6">
        <v>0.13519999999999999</v>
      </c>
      <c r="CK4" s="12">
        <f t="shared" si="284"/>
        <v>518134726.76508367</v>
      </c>
      <c r="CL4" s="12">
        <f t="shared" si="285"/>
        <v>53161106.732168853</v>
      </c>
      <c r="CM4" s="5">
        <v>65</v>
      </c>
      <c r="CN4" s="6">
        <v>0.13519999999999999</v>
      </c>
      <c r="CO4" s="7">
        <f t="shared" si="41"/>
        <v>640522830.35490286</v>
      </c>
      <c r="CP4" s="12">
        <f t="shared" si="42"/>
        <v>419971904.94755387</v>
      </c>
      <c r="CQ4" s="12">
        <f t="shared" si="43"/>
        <v>42191811.44627779</v>
      </c>
      <c r="CR4" s="8"/>
      <c r="CS4" s="5">
        <v>64</v>
      </c>
      <c r="CT4" s="6">
        <v>0.13519999999999999</v>
      </c>
      <c r="CU4" s="7">
        <f t="shared" si="44"/>
        <v>489658917.78526318</v>
      </c>
      <c r="CV4" s="12">
        <f t="shared" si="45"/>
        <v>301367837.06682557</v>
      </c>
      <c r="CW4" s="12">
        <f t="shared" si="46"/>
        <v>32724324.379253104</v>
      </c>
      <c r="CY4" s="5">
        <v>63</v>
      </c>
      <c r="CZ4" s="6">
        <v>0.13519999999999999</v>
      </c>
      <c r="DA4" s="7">
        <f t="shared" si="47"/>
        <v>395907921.8832984</v>
      </c>
      <c r="DB4" s="12">
        <f t="shared" si="48"/>
        <v>227739440.36400086</v>
      </c>
      <c r="DC4" s="12">
        <f t="shared" si="49"/>
        <v>25800266.632663105</v>
      </c>
      <c r="DE4" s="5">
        <f t="shared" si="50"/>
        <v>62</v>
      </c>
      <c r="DF4" s="6">
        <v>0.13519999999999999</v>
      </c>
      <c r="DG4" s="7">
        <f t="shared" si="51"/>
        <v>335089227.15471715</v>
      </c>
      <c r="DH4" s="12">
        <f t="shared" si="52"/>
        <v>178652287.54240721</v>
      </c>
      <c r="DI4" s="12">
        <f t="shared" si="53"/>
        <v>20315629.750115562</v>
      </c>
      <c r="DK4" s="5">
        <f t="shared" si="54"/>
        <v>61</v>
      </c>
      <c r="DL4" s="6">
        <v>0.13519999999999999</v>
      </c>
      <c r="DM4" s="7">
        <f t="shared" si="55"/>
        <v>339193468.11895645</v>
      </c>
      <c r="DN4" s="12">
        <f t="shared" si="56"/>
        <v>196313279.3060624</v>
      </c>
      <c r="DO4" s="12">
        <f t="shared" si="57"/>
        <v>22575741.776249073</v>
      </c>
      <c r="DQ4" s="5">
        <f t="shared" si="58"/>
        <v>60</v>
      </c>
      <c r="DR4" s="6">
        <v>0.13519999999999999</v>
      </c>
      <c r="DS4" s="7">
        <f t="shared" si="59"/>
        <v>222334470.45028621</v>
      </c>
      <c r="DT4" s="12">
        <f t="shared" si="60"/>
        <v>86604264.278222486</v>
      </c>
      <c r="DU4" s="12">
        <f t="shared" si="61"/>
        <v>9885317.191763455</v>
      </c>
      <c r="DW4" s="5">
        <f t="shared" si="62"/>
        <v>59</v>
      </c>
      <c r="DX4" s="6">
        <v>0.13519999999999999</v>
      </c>
      <c r="DY4" s="7">
        <f t="shared" si="63"/>
        <v>167673054.63822484</v>
      </c>
      <c r="DZ4" s="12">
        <f t="shared" si="64"/>
        <v>39220166.360028327</v>
      </c>
      <c r="EA4" s="12">
        <f t="shared" si="65"/>
        <v>4493495.350676137</v>
      </c>
      <c r="EC4" s="5">
        <f t="shared" si="66"/>
        <v>58</v>
      </c>
      <c r="ED4" s="6">
        <v>0.13519999999999999</v>
      </c>
      <c r="EE4" s="7">
        <f t="shared" si="67"/>
        <v>156062038.94101351</v>
      </c>
      <c r="EF4" s="12">
        <f t="shared" si="68"/>
        <v>37736389.47275652</v>
      </c>
      <c r="EG4" s="12">
        <f t="shared" si="69"/>
        <v>4452557.1121602627</v>
      </c>
      <c r="EI4" s="5">
        <f t="shared" si="70"/>
        <v>57</v>
      </c>
      <c r="EJ4" s="6">
        <v>0.13519999999999999</v>
      </c>
      <c r="EK4" s="7">
        <f t="shared" si="71"/>
        <v>156062038.94101351</v>
      </c>
      <c r="EL4" s="12">
        <f t="shared" si="72"/>
        <v>65998443.12103764</v>
      </c>
      <c r="EM4" s="12">
        <f t="shared" si="73"/>
        <v>8069373.0794886909</v>
      </c>
      <c r="EO4" s="5">
        <f t="shared" si="74"/>
        <v>56</v>
      </c>
      <c r="EP4" s="6">
        <v>0.13519999999999999</v>
      </c>
      <c r="EQ4" s="7">
        <f t="shared" si="75"/>
        <v>174293096.87403777</v>
      </c>
      <c r="ER4" s="12">
        <f t="shared" si="76"/>
        <v>19723879.113942128</v>
      </c>
      <c r="ES4" s="12">
        <f t="shared" si="77"/>
        <v>2445290.1652914793</v>
      </c>
      <c r="EU4" s="5">
        <f t="shared" si="78"/>
        <v>55</v>
      </c>
      <c r="EV4" s="6">
        <v>0.13519999999999999</v>
      </c>
      <c r="EW4" s="7">
        <f t="shared" si="79"/>
        <v>108221203.6584648</v>
      </c>
      <c r="EX4" s="12">
        <f t="shared" si="80"/>
        <v>12178555.734348573</v>
      </c>
      <c r="EY4" s="12">
        <f t="shared" si="81"/>
        <v>1525469.3266660392</v>
      </c>
      <c r="FA4" s="5">
        <f t="shared" si="82"/>
        <v>54</v>
      </c>
      <c r="FB4" s="6">
        <v>0.13519999999999999</v>
      </c>
      <c r="FC4" s="7">
        <f t="shared" si="83"/>
        <v>107854498.36402708</v>
      </c>
      <c r="FD4" s="12">
        <f t="shared" si="84"/>
        <v>17515840.625745215</v>
      </c>
      <c r="FE4" s="12">
        <f t="shared" si="85"/>
        <v>2231450.8227192988</v>
      </c>
      <c r="FG4" s="5">
        <f t="shared" si="86"/>
        <v>53</v>
      </c>
      <c r="FH4" s="6">
        <v>0.13519999999999999</v>
      </c>
      <c r="FI4" s="7">
        <f t="shared" si="87"/>
        <v>85166217.91221343</v>
      </c>
      <c r="FJ4" s="12">
        <f t="shared" si="88"/>
        <v>-1102149.1879485531</v>
      </c>
      <c r="FK4" s="12">
        <f t="shared" si="89"/>
        <v>-141351.91965687083</v>
      </c>
      <c r="FM4" s="5">
        <f t="shared" si="90"/>
        <v>52</v>
      </c>
      <c r="FN4" s="6">
        <v>0.13519999999999999</v>
      </c>
      <c r="FO4" s="7">
        <f t="shared" si="91"/>
        <v>93394251.466403604</v>
      </c>
      <c r="FP4" s="12">
        <f t="shared" si="92"/>
        <v>12092444.115391944</v>
      </c>
      <c r="FQ4" s="12">
        <f t="shared" si="93"/>
        <v>1571548.3383262155</v>
      </c>
      <c r="FS4" s="5">
        <f t="shared" si="94"/>
        <v>51</v>
      </c>
      <c r="FT4" s="6">
        <v>0.13519999999999999</v>
      </c>
      <c r="FU4" s="7">
        <f t="shared" si="95"/>
        <v>76171806.105867073</v>
      </c>
      <c r="FV4" s="12">
        <f t="shared" si="96"/>
        <v>-679661.74506291212</v>
      </c>
      <c r="FW4" s="12">
        <f t="shared" si="97"/>
        <v>-89782.434388600959</v>
      </c>
      <c r="FY4" s="5">
        <f t="shared" si="98"/>
        <v>50</v>
      </c>
      <c r="FZ4" s="6">
        <v>0.13519999999999999</v>
      </c>
      <c r="GA4" s="7">
        <f t="shared" si="99"/>
        <v>65428453.964840271</v>
      </c>
      <c r="GB4" s="12">
        <f t="shared" si="100"/>
        <v>-7864838.0443585925</v>
      </c>
      <c r="GC4" s="12">
        <f t="shared" si="101"/>
        <v>-1049021.6444535137</v>
      </c>
      <c r="GE4" s="5">
        <f t="shared" si="102"/>
        <v>49</v>
      </c>
      <c r="GF4" s="6">
        <v>0.13519999999999999</v>
      </c>
      <c r="GG4" s="7">
        <f t="shared" si="103"/>
        <v>58210368.296121255</v>
      </c>
      <c r="GH4" s="12">
        <f t="shared" si="104"/>
        <v>-10832080.236484263</v>
      </c>
      <c r="GI4" s="12">
        <f t="shared" si="105"/>
        <v>-1472580.548231842</v>
      </c>
      <c r="GK4" s="5">
        <f t="shared" si="106"/>
        <v>48</v>
      </c>
      <c r="GL4" s="6">
        <v>0.13519999999999999</v>
      </c>
      <c r="GM4" s="7">
        <f t="shared" si="107"/>
        <v>64656634.784095563</v>
      </c>
      <c r="GN4" s="12">
        <f t="shared" si="108"/>
        <v>872874.66337424517</v>
      </c>
      <c r="GO4" s="12">
        <f t="shared" si="109"/>
        <v>122768.75641261251</v>
      </c>
      <c r="GQ4" s="5">
        <f t="shared" si="110"/>
        <v>47</v>
      </c>
      <c r="GR4" s="6">
        <v>0.13519999999999999</v>
      </c>
      <c r="GS4" s="7">
        <f t="shared" si="111"/>
        <v>52226683.993615136</v>
      </c>
      <c r="GT4" s="12">
        <f t="shared" si="112"/>
        <v>-6783758.6396695226</v>
      </c>
      <c r="GU4" s="12">
        <f t="shared" si="113"/>
        <v>-988928.37434263038</v>
      </c>
      <c r="GW4" s="5">
        <f t="shared" si="114"/>
        <v>46</v>
      </c>
      <c r="GX4" s="6">
        <v>0.13519999999999999</v>
      </c>
      <c r="GY4" s="7">
        <f t="shared" si="115"/>
        <v>47131742.616744995</v>
      </c>
      <c r="GZ4" s="12">
        <f t="shared" si="116"/>
        <v>-7227881.9224329237</v>
      </c>
      <c r="HA4" s="12">
        <f t="shared" si="117"/>
        <v>-1100021.3599694425</v>
      </c>
      <c r="HC4" s="5">
        <f t="shared" si="118"/>
        <v>45</v>
      </c>
      <c r="HD4" s="6">
        <v>0.13519999999999999</v>
      </c>
      <c r="HE4" s="7">
        <f t="shared" si="119"/>
        <v>51364148.448937446</v>
      </c>
      <c r="HF4" s="12">
        <f t="shared" si="120"/>
        <v>2577991.0683993651</v>
      </c>
      <c r="HG4" s="12">
        <f t="shared" si="121"/>
        <v>416594.25770574046</v>
      </c>
      <c r="HI4" s="5">
        <f t="shared" si="122"/>
        <v>44</v>
      </c>
      <c r="HJ4" s="6">
        <v>0.13519999999999999</v>
      </c>
      <c r="HK4" s="7">
        <f t="shared" si="123"/>
        <v>49598443.847950406</v>
      </c>
      <c r="HL4" s="12">
        <f t="shared" si="124"/>
        <v>6262535.3840489378</v>
      </c>
      <c r="HM4" s="12">
        <f t="shared" si="125"/>
        <v>1065548.7794128992</v>
      </c>
      <c r="HO4" s="5">
        <f t="shared" si="126"/>
        <v>43</v>
      </c>
      <c r="HP4" s="6">
        <v>0.13519999999999999</v>
      </c>
      <c r="HQ4" s="7">
        <f t="shared" si="127"/>
        <v>43423606.940947689</v>
      </c>
      <c r="HR4" s="12">
        <f t="shared" si="128"/>
        <v>3916611.1102774017</v>
      </c>
      <c r="HS4" s="12">
        <f t="shared" si="129"/>
        <v>688164.62590161094</v>
      </c>
      <c r="HU4" s="5">
        <f t="shared" si="130"/>
        <v>42</v>
      </c>
      <c r="HV4" s="6">
        <v>0.13519999999999999</v>
      </c>
      <c r="HW4" s="7">
        <f t="shared" si="131"/>
        <v>36564168.862367503</v>
      </c>
      <c r="HX4" s="12">
        <f t="shared" si="132"/>
        <v>497909.52992441587</v>
      </c>
      <c r="HY4" s="12">
        <f t="shared" si="133"/>
        <v>90677.619208519798</v>
      </c>
      <c r="IA4" s="5">
        <f t="shared" si="134"/>
        <v>41</v>
      </c>
      <c r="IB4" s="6">
        <v>0.13519999999999999</v>
      </c>
      <c r="IC4" s="7">
        <f t="shared" si="135"/>
        <v>42670286.920722976</v>
      </c>
      <c r="ID4" s="12">
        <f t="shared" si="136"/>
        <v>11865613.950020518</v>
      </c>
      <c r="IE4" s="12">
        <f t="shared" si="137"/>
        <v>2363829.7939044619</v>
      </c>
      <c r="IG4" s="5">
        <f t="shared" si="138"/>
        <v>40</v>
      </c>
      <c r="IH4" s="6">
        <v>0.13519999999999999</v>
      </c>
      <c r="II4" s="7">
        <f t="shared" si="139"/>
        <v>57584732.686535738</v>
      </c>
      <c r="IJ4" s="12">
        <f t="shared" si="140"/>
        <v>32277748.302481927</v>
      </c>
      <c r="IK4" s="12">
        <f t="shared" si="141"/>
        <v>7189207.6068302654</v>
      </c>
      <c r="IM4" s="5">
        <f t="shared" si="142"/>
        <v>39</v>
      </c>
      <c r="IN4" s="6">
        <v>0.13519999999999999</v>
      </c>
      <c r="IO4" s="7">
        <f t="shared" si="143"/>
        <v>42032651.596011482</v>
      </c>
      <c r="IP4" s="12">
        <f t="shared" si="144"/>
        <v>20165300.099679694</v>
      </c>
      <c r="IQ4" s="12">
        <f t="shared" si="145"/>
        <v>4793133.79821043</v>
      </c>
      <c r="IS4" s="5">
        <f t="shared" si="146"/>
        <v>38</v>
      </c>
      <c r="IT4" s="6">
        <v>0.13519999999999999</v>
      </c>
      <c r="IU4" s="7">
        <f t="shared" si="147"/>
        <v>33943835.577817559</v>
      </c>
      <c r="IV4" s="12">
        <f t="shared" si="148"/>
        <v>14676044.032901969</v>
      </c>
      <c r="IW4" s="12">
        <f t="shared" si="149"/>
        <v>3670328.5620682864</v>
      </c>
      <c r="IY4" s="5">
        <f t="shared" si="150"/>
        <v>37</v>
      </c>
      <c r="IZ4" s="6">
        <v>0.13519999999999999</v>
      </c>
      <c r="JA4" s="7">
        <f t="shared" si="151"/>
        <v>36490900.427668855</v>
      </c>
      <c r="JB4" s="12">
        <f t="shared" si="152"/>
        <v>20097355.523987625</v>
      </c>
      <c r="JC4" s="12">
        <f t="shared" si="153"/>
        <v>5369811.044345947</v>
      </c>
      <c r="JE4" s="5">
        <f t="shared" si="154"/>
        <v>36</v>
      </c>
      <c r="JF4" s="6">
        <v>0.13519999999999999</v>
      </c>
      <c r="JG4" s="7">
        <f t="shared" si="155"/>
        <v>34260539.318062946</v>
      </c>
      <c r="JH4" s="12">
        <f t="shared" si="156"/>
        <v>20669859.06685169</v>
      </c>
      <c r="JI4" s="12">
        <f t="shared" si="157"/>
        <v>6035292.0461446438</v>
      </c>
      <c r="JK4" s="5">
        <f t="shared" si="158"/>
        <v>35</v>
      </c>
      <c r="JL4" s="6">
        <v>0.13519999999999999</v>
      </c>
      <c r="JM4" s="7">
        <f t="shared" si="159"/>
        <v>28906968.712506704</v>
      </c>
      <c r="JN4" s="12">
        <f t="shared" si="160"/>
        <v>18063205.121605895</v>
      </c>
      <c r="JO4" s="12">
        <f t="shared" si="161"/>
        <v>6007786.3782765549</v>
      </c>
      <c r="JQ4" s="5">
        <f t="shared" si="162"/>
        <v>34</v>
      </c>
      <c r="JR4" s="6">
        <v>0.13519999999999999</v>
      </c>
      <c r="JS4" s="7">
        <f t="shared" si="163"/>
        <v>21942438.676564977</v>
      </c>
      <c r="JT4" s="12">
        <f t="shared" si="164"/>
        <v>13151197.646956516</v>
      </c>
      <c r="JU4" s="12">
        <f t="shared" si="165"/>
        <v>4891303.695707934</v>
      </c>
      <c r="JW4" s="5">
        <f t="shared" si="166"/>
        <v>33</v>
      </c>
      <c r="JX4" s="6">
        <v>0.13519999999999999</v>
      </c>
      <c r="JY4" s="7">
        <f t="shared" si="167"/>
        <v>23024594.623887703</v>
      </c>
      <c r="JZ4" s="12">
        <f t="shared" si="168"/>
        <v>15700795.393106775</v>
      </c>
      <c r="KA4" s="12">
        <f t="shared" si="169"/>
        <v>6329558.4977939473</v>
      </c>
      <c r="KC4" s="5">
        <f t="shared" si="170"/>
        <v>32</v>
      </c>
      <c r="KD4" s="6">
        <v>0.13519999999999999</v>
      </c>
      <c r="KE4" s="7">
        <f t="shared" si="171"/>
        <v>19120241.341876511</v>
      </c>
      <c r="KF4" s="12">
        <f t="shared" si="172"/>
        <v>12732527.830778578</v>
      </c>
      <c r="KG4" s="12">
        <f t="shared" si="173"/>
        <v>5323454.6668468378</v>
      </c>
      <c r="KI4" s="5">
        <f t="shared" si="174"/>
        <v>31</v>
      </c>
      <c r="KJ4" s="6">
        <v>0.13519999999999999</v>
      </c>
      <c r="KK4" s="7">
        <f t="shared" si="175"/>
        <v>15628773.370832531</v>
      </c>
      <c r="KL4" s="12">
        <f t="shared" si="176"/>
        <v>10082288.687391622</v>
      </c>
      <c r="KM4" s="12">
        <f t="shared" si="177"/>
        <v>4392111.7719403813</v>
      </c>
      <c r="KO4" s="5">
        <f t="shared" si="178"/>
        <v>30</v>
      </c>
      <c r="KP4" s="6">
        <v>0.13519999999999999</v>
      </c>
      <c r="KQ4" s="7">
        <f t="shared" si="179"/>
        <v>14723290.975819623</v>
      </c>
      <c r="KR4" s="12">
        <f t="shared" si="180"/>
        <v>9893434.5480936691</v>
      </c>
      <c r="KS4" s="12">
        <f t="shared" si="181"/>
        <v>4462103.2542617097</v>
      </c>
      <c r="KU4" s="5">
        <f t="shared" si="182"/>
        <v>29</v>
      </c>
      <c r="KV4" s="6">
        <v>0.13519999999999999</v>
      </c>
      <c r="KW4" s="7">
        <f t="shared" si="183"/>
        <v>11218600.255882064</v>
      </c>
      <c r="KX4" s="12">
        <f t="shared" si="184"/>
        <v>6971732.7766264584</v>
      </c>
      <c r="KY4" s="12">
        <f t="shared" si="185"/>
        <v>3266565.4009057088</v>
      </c>
      <c r="LA4" s="5">
        <f t="shared" si="186"/>
        <v>28</v>
      </c>
      <c r="LB4" s="6">
        <v>0.13519999999999999</v>
      </c>
      <c r="LC4" s="7">
        <f t="shared" si="187"/>
        <v>9467972.1967103239</v>
      </c>
      <c r="LD4" s="12">
        <f t="shared" si="188"/>
        <v>5671847.0539383227</v>
      </c>
      <c r="LE4" s="12">
        <f t="shared" si="189"/>
        <v>2696307.1888966188</v>
      </c>
      <c r="LG4" s="5">
        <f t="shared" si="190"/>
        <v>27</v>
      </c>
      <c r="LH4" s="6">
        <v>0.13519999999999999</v>
      </c>
      <c r="LI4" s="7">
        <f t="shared" si="191"/>
        <v>8948088.2683208808</v>
      </c>
      <c r="LJ4" s="12">
        <f t="shared" si="192"/>
        <v>5627686.4681560686</v>
      </c>
      <c r="LK4" s="12">
        <f t="shared" si="193"/>
        <v>2783577.5422188183</v>
      </c>
      <c r="LM4" s="5">
        <f t="shared" si="194"/>
        <v>26</v>
      </c>
      <c r="LN4" s="6">
        <v>0.13519999999999999</v>
      </c>
      <c r="LO4" s="7">
        <f t="shared" si="195"/>
        <v>7678126.1955730934</v>
      </c>
      <c r="LP4" s="12">
        <f t="shared" si="196"/>
        <v>4795679.1011379799</v>
      </c>
      <c r="LQ4" s="12">
        <f t="shared" si="197"/>
        <v>2482757.6529515269</v>
      </c>
      <c r="LS4" s="5">
        <f t="shared" si="198"/>
        <v>25</v>
      </c>
      <c r="LT4" s="6">
        <v>0.13519999999999999</v>
      </c>
      <c r="LU4" s="7">
        <f t="shared" si="199"/>
        <v>5839767.4137306772</v>
      </c>
      <c r="LV4" s="12">
        <f t="shared" si="200"/>
        <v>3340331.8722410551</v>
      </c>
      <c r="LW4" s="12">
        <f t="shared" si="201"/>
        <v>1819278.2046696695</v>
      </c>
      <c r="LY4" s="5">
        <f t="shared" si="202"/>
        <v>24</v>
      </c>
      <c r="LZ4" s="6">
        <v>0.13519999999999999</v>
      </c>
      <c r="MA4" s="7">
        <f t="shared" si="203"/>
        <v>6024105.0275744516</v>
      </c>
      <c r="MB4" s="12">
        <f t="shared" si="204"/>
        <v>3895735.9992070743</v>
      </c>
      <c r="MC4" s="12">
        <f t="shared" si="205"/>
        <v>2241685.3293202352</v>
      </c>
      <c r="ME4" s="5">
        <f t="shared" si="206"/>
        <v>23</v>
      </c>
      <c r="MF4" s="6">
        <v>0.13519999999999999</v>
      </c>
      <c r="MG4" s="7">
        <f t="shared" si="207"/>
        <v>4625742.937552372</v>
      </c>
      <c r="MH4" s="12">
        <f t="shared" si="208"/>
        <v>2730980.7791553149</v>
      </c>
      <c r="MI4" s="12">
        <f t="shared" si="209"/>
        <v>1612324.2770966883</v>
      </c>
      <c r="MK4" s="5">
        <f t="shared" si="210"/>
        <v>22</v>
      </c>
      <c r="ML4" s="6">
        <v>0.13519999999999999</v>
      </c>
      <c r="MM4" s="7">
        <f t="shared" si="211"/>
        <v>4303417.0039560609</v>
      </c>
      <c r="MN4" s="12">
        <f t="shared" si="212"/>
        <v>2623522.7134296261</v>
      </c>
      <c r="MO4" s="12">
        <f t="shared" si="213"/>
        <v>1599353.3530629145</v>
      </c>
      <c r="MQ4" s="5">
        <f t="shared" si="214"/>
        <v>21</v>
      </c>
      <c r="MR4" s="6">
        <v>0.13519999999999999</v>
      </c>
      <c r="MS4" s="7">
        <f t="shared" si="215"/>
        <v>3913264.5302864979</v>
      </c>
      <c r="MT4" s="12">
        <f t="shared" si="216"/>
        <v>2404116.8614851544</v>
      </c>
      <c r="MU4" s="12">
        <f t="shared" si="217"/>
        <v>1502598.732660996</v>
      </c>
      <c r="MW4" s="5">
        <f t="shared" si="218"/>
        <v>20</v>
      </c>
      <c r="MX4" s="6">
        <v>0.13519999999999999</v>
      </c>
      <c r="MY4" s="7">
        <f t="shared" si="219"/>
        <v>3861901.2437446937</v>
      </c>
      <c r="MZ4" s="12">
        <f t="shared" si="220"/>
        <v>2508523.1803375287</v>
      </c>
      <c r="NA4" s="12">
        <f t="shared" si="221"/>
        <v>1611822.3379534986</v>
      </c>
      <c r="NC4" s="5">
        <f t="shared" si="222"/>
        <v>19</v>
      </c>
      <c r="ND4" s="6">
        <v>0.13519999999999999</v>
      </c>
      <c r="NE4" s="7">
        <f t="shared" si="223"/>
        <v>2814796.8248868044</v>
      </c>
      <c r="NF4" s="12">
        <f t="shared" si="224"/>
        <v>1585031.1534567359</v>
      </c>
      <c r="NG4" s="12">
        <f t="shared" si="225"/>
        <v>1046225.1837998256</v>
      </c>
      <c r="NI4" s="5">
        <f t="shared" si="226"/>
        <v>18</v>
      </c>
      <c r="NJ4" s="6">
        <v>0.13519999999999999</v>
      </c>
      <c r="NK4" s="7">
        <f t="shared" si="227"/>
        <v>2294421.9309478351</v>
      </c>
      <c r="NL4" s="12">
        <f t="shared" si="228"/>
        <v>1182841.2540684245</v>
      </c>
      <c r="NM4" s="12">
        <f t="shared" si="229"/>
        <v>804519.75718756439</v>
      </c>
      <c r="NO4" s="5">
        <f t="shared" si="230"/>
        <v>17</v>
      </c>
      <c r="NP4" s="6">
        <v>0.13519999999999999</v>
      </c>
      <c r="NQ4" s="7">
        <f t="shared" si="231"/>
        <v>1723833.1562342865</v>
      </c>
      <c r="NR4" s="12">
        <f t="shared" si="232"/>
        <v>708104.77732900064</v>
      </c>
      <c r="NS4" s="12">
        <f t="shared" si="233"/>
        <v>489191.55601312651</v>
      </c>
      <c r="NU4" s="5">
        <f t="shared" si="234"/>
        <v>16</v>
      </c>
      <c r="NV4" s="6">
        <v>0.13519999999999999</v>
      </c>
      <c r="NW4" s="7">
        <f t="shared" si="235"/>
        <v>1343176.8398272451</v>
      </c>
      <c r="NX4" s="12">
        <f t="shared" si="236"/>
        <v>428970.49040500651</v>
      </c>
      <c r="NY4" s="12">
        <f t="shared" si="237"/>
        <v>301304.10734427132</v>
      </c>
      <c r="OA4" s="5">
        <f t="shared" si="238"/>
        <v>15</v>
      </c>
      <c r="OB4" s="6">
        <v>0.13519999999999999</v>
      </c>
      <c r="OC4" s="7">
        <f t="shared" si="239"/>
        <v>1111073.5708720698</v>
      </c>
      <c r="OD4" s="12">
        <f t="shared" si="240"/>
        <v>288219.19314449723</v>
      </c>
      <c r="OE4" s="12">
        <f t="shared" si="241"/>
        <v>207986.6268352363</v>
      </c>
      <c r="OG4" s="5">
        <f t="shared" si="242"/>
        <v>14</v>
      </c>
      <c r="OH4" s="6">
        <v>0.13519999999999999</v>
      </c>
      <c r="OI4" s="7">
        <f t="shared" si="243"/>
        <v>1221362.6150072222</v>
      </c>
      <c r="OJ4" s="12">
        <f t="shared" si="244"/>
        <v>491539.31381253689</v>
      </c>
      <c r="OK4" s="12">
        <f t="shared" si="245"/>
        <v>367946.33051426674</v>
      </c>
      <c r="OM4" s="5">
        <f t="shared" si="246"/>
        <v>13</v>
      </c>
      <c r="ON4" s="6">
        <v>0.13519999999999999</v>
      </c>
      <c r="OO4" s="7">
        <f t="shared" si="247"/>
        <v>1385550.3289928779</v>
      </c>
      <c r="OP4" s="12">
        <f t="shared" si="248"/>
        <v>729716.52556389943</v>
      </c>
      <c r="OQ4" s="12">
        <f t="shared" si="249"/>
        <v>552475.23332036531</v>
      </c>
      <c r="OS4" s="5">
        <f t="shared" si="250"/>
        <v>12</v>
      </c>
      <c r="OT4" s="6">
        <v>0.13519999999999999</v>
      </c>
      <c r="OU4" s="7">
        <f t="shared" si="251"/>
        <v>1775663.6280826326</v>
      </c>
      <c r="OV4" s="12">
        <f t="shared" si="252"/>
        <v>1203784.6779698166</v>
      </c>
      <c r="OW4" s="12">
        <f t="shared" si="253"/>
        <v>935069.32397576759</v>
      </c>
      <c r="OY4" s="5">
        <f t="shared" si="254"/>
        <v>11</v>
      </c>
      <c r="OZ4" s="6">
        <v>0.13519999999999999</v>
      </c>
      <c r="PA4" s="7">
        <f t="shared" si="255"/>
        <v>1383346.5472753446</v>
      </c>
      <c r="PB4" s="12">
        <f t="shared" si="256"/>
        <v>880977.92722612736</v>
      </c>
      <c r="PC4" s="12">
        <f t="shared" si="257"/>
        <v>697503.0016000563</v>
      </c>
      <c r="PE4" s="5">
        <f t="shared" si="258"/>
        <v>10</v>
      </c>
      <c r="PF4" s="6">
        <v>0.13519999999999999</v>
      </c>
      <c r="PG4" s="7">
        <f t="shared" si="259"/>
        <v>1249184.1676678206</v>
      </c>
      <c r="PH4" s="12">
        <f t="shared" si="260"/>
        <v>837552.38305671327</v>
      </c>
      <c r="PI4" s="12">
        <f t="shared" si="261"/>
        <v>682814.512256174</v>
      </c>
      <c r="PK4" s="5">
        <f t="shared" si="262"/>
        <v>9</v>
      </c>
      <c r="PL4" s="6">
        <v>0.13519999999999999</v>
      </c>
      <c r="PM4" s="7">
        <f t="shared" si="263"/>
        <v>1191628.5106055716</v>
      </c>
      <c r="PN4" s="12">
        <f t="shared" si="264"/>
        <v>858014.25572195393</v>
      </c>
      <c r="PO4" s="12">
        <f t="shared" si="265"/>
        <v>727373.18913483247</v>
      </c>
      <c r="PQ4" s="5">
        <f t="shared" si="266"/>
        <v>8</v>
      </c>
      <c r="PR4" s="6">
        <v>0.13519999999999999</v>
      </c>
      <c r="PS4" s="7">
        <f t="shared" si="267"/>
        <v>1030731.3472931163</v>
      </c>
      <c r="PT4" s="12">
        <f t="shared" si="268"/>
        <v>758517.20992573549</v>
      </c>
      <c r="PU4" s="12">
        <f t="shared" si="269"/>
        <v>656372.45662685612</v>
      </c>
      <c r="PW4" s="5">
        <f t="shared" si="270"/>
        <v>7</v>
      </c>
      <c r="PX4" s="6">
        <v>0.13519999999999999</v>
      </c>
      <c r="PY4" s="7">
        <f t="shared" si="271"/>
        <v>977181.78545043257</v>
      </c>
      <c r="PZ4" s="12">
        <f t="shared" si="272"/>
        <v>767882.90728987881</v>
      </c>
      <c r="QA4" s="12">
        <f t="shared" si="273"/>
        <v>693246.77389095491</v>
      </c>
      <c r="QC4" s="5">
        <f t="shared" si="274"/>
        <v>6</v>
      </c>
      <c r="QD4" s="6">
        <v>0.13519999999999999</v>
      </c>
      <c r="QE4" s="7">
        <f t="shared" si="275"/>
        <v>1540081.616155134</v>
      </c>
      <c r="QF4" s="12">
        <f t="shared" si="276"/>
        <v>1389584.3942625413</v>
      </c>
      <c r="QG4" s="12">
        <f t="shared" si="277"/>
        <v>1254300.7650514534</v>
      </c>
      <c r="QI4" s="5">
        <f t="shared" si="278"/>
        <v>5</v>
      </c>
      <c r="QJ4" s="6">
        <v>0.13519999999999999</v>
      </c>
      <c r="QK4" s="7">
        <f t="shared" si="279"/>
        <v>1222869.3156702667</v>
      </c>
      <c r="QL4" s="12">
        <f t="shared" si="280"/>
        <v>1120990.1094131893</v>
      </c>
      <c r="QM4" s="12">
        <f t="shared" si="281"/>
        <v>1038423.9805674506</v>
      </c>
      <c r="QO4" s="5">
        <f t="shared" si="282"/>
        <v>4</v>
      </c>
      <c r="QP4" s="6">
        <v>0.13519999999999999</v>
      </c>
      <c r="QQ4" s="7">
        <f>(QQ5)*(1+QP4)</f>
        <v>1065031.6283489519</v>
      </c>
      <c r="QR4" s="12">
        <f t="shared" si="283"/>
        <v>1004181.688766772</v>
      </c>
      <c r="QS4" s="12">
        <f>QR4*((VLOOKUP(QO$91, $A$138:$E$227, 5, FALSE)) / VLOOKUP((QO$91+QO5), $A$138:$E$227, 5, FALSE))</f>
        <v>945398.79292260844</v>
      </c>
    </row>
    <row r="5" spans="3:461">
      <c r="C5">
        <v>86</v>
      </c>
      <c r="D5" s="6">
        <v>0.32150000000000001</v>
      </c>
      <c r="E5" s="12">
        <f t="shared" ref="E5:E68" si="286">(E6)*(1+D5)-(((VLOOKUP((C$91+C6),$A$138:$E$227,5,FALSE))/(VLOOKUP(C$91,$A$138:$E$227,5,FALSE)))*(IF(C5&lt;=$D$125,$B$125,$C$125)))</f>
        <v>56750685.631029114</v>
      </c>
      <c r="F5" s="12">
        <f t="shared" si="0"/>
        <v>4263448.2430814821</v>
      </c>
      <c r="G5">
        <v>85</v>
      </c>
      <c r="H5" s="6">
        <v>0.32150000000000001</v>
      </c>
      <c r="I5" s="12">
        <f t="shared" si="1"/>
        <v>-327757979.56433254</v>
      </c>
      <c r="J5" s="12">
        <f t="shared" si="2"/>
        <v>-24338463.829034597</v>
      </c>
      <c r="K5">
        <v>84</v>
      </c>
      <c r="L5" s="6">
        <v>0.32150000000000001</v>
      </c>
      <c r="M5" s="12">
        <f t="shared" si="3"/>
        <v>-161709608.9306657</v>
      </c>
      <c r="N5" s="12">
        <f t="shared" si="4"/>
        <v>-12008139.277029634</v>
      </c>
      <c r="O5">
        <v>83</v>
      </c>
      <c r="P5" s="6">
        <v>0.32150000000000001</v>
      </c>
      <c r="Q5" s="12">
        <f t="shared" si="5"/>
        <v>212744492.08186373</v>
      </c>
      <c r="R5" s="12">
        <f t="shared" si="6"/>
        <v>14689236.686215186</v>
      </c>
      <c r="S5">
        <v>82</v>
      </c>
      <c r="T5" s="6">
        <v>0.32150000000000001</v>
      </c>
      <c r="U5" s="12">
        <f t="shared" si="7"/>
        <v>1373372245.261914</v>
      </c>
      <c r="V5" s="12">
        <f t="shared" si="8"/>
        <v>85284102.428545132</v>
      </c>
      <c r="W5">
        <v>81</v>
      </c>
      <c r="X5" s="6">
        <v>0.32150000000000001</v>
      </c>
      <c r="Y5" s="12">
        <f t="shared" si="9"/>
        <v>1581077813.8134596</v>
      </c>
      <c r="Z5" s="12">
        <f t="shared" si="10"/>
        <v>88570018.230821744</v>
      </c>
      <c r="AA5">
        <v>80</v>
      </c>
      <c r="AB5" s="6">
        <v>0.32150000000000001</v>
      </c>
      <c r="AC5" s="12">
        <f t="shared" si="11"/>
        <v>696619022.98760438</v>
      </c>
      <c r="AD5" s="12">
        <f t="shared" si="12"/>
        <v>39931262.391160227</v>
      </c>
      <c r="AE5">
        <v>79</v>
      </c>
      <c r="AF5" s="6">
        <v>0.32150000000000001</v>
      </c>
      <c r="AG5" s="12">
        <f t="shared" si="13"/>
        <v>837861318.39387119</v>
      </c>
      <c r="AH5" s="12">
        <f t="shared" si="14"/>
        <v>49482864.035767965</v>
      </c>
      <c r="AI5">
        <v>78</v>
      </c>
      <c r="AJ5" s="6">
        <v>0.32150000000000001</v>
      </c>
      <c r="AK5" s="12">
        <f t="shared" si="15"/>
        <v>270898630.35280579</v>
      </c>
      <c r="AL5" s="12">
        <f t="shared" si="16"/>
        <v>16234154.502643391</v>
      </c>
      <c r="AM5">
        <v>77</v>
      </c>
      <c r="AN5" s="6">
        <v>0.32150000000000001</v>
      </c>
      <c r="AO5" s="12">
        <f t="shared" si="17"/>
        <v>21326215.154508229</v>
      </c>
      <c r="AP5" s="12">
        <f t="shared" si="18"/>
        <v>1305800.0420295554</v>
      </c>
      <c r="AQ5">
        <v>76</v>
      </c>
      <c r="AR5" s="6">
        <v>0.32150000000000001</v>
      </c>
      <c r="AS5" s="12">
        <f t="shared" si="19"/>
        <v>686368473.21758926</v>
      </c>
      <c r="AT5" s="12">
        <f t="shared" si="20"/>
        <v>42324267.499087051</v>
      </c>
      <c r="AU5">
        <v>75</v>
      </c>
      <c r="AV5" s="6">
        <v>0.32150000000000001</v>
      </c>
      <c r="AW5" s="12">
        <f t="shared" si="21"/>
        <v>375621058.04798299</v>
      </c>
      <c r="AX5" s="12">
        <f t="shared" si="22"/>
        <v>22836090.032446422</v>
      </c>
      <c r="AY5">
        <v>74</v>
      </c>
      <c r="AZ5" s="6">
        <v>0.32150000000000001</v>
      </c>
      <c r="BA5" s="12">
        <f t="shared" si="23"/>
        <v>449147089.82424998</v>
      </c>
      <c r="BB5" s="12">
        <f t="shared" si="24"/>
        <v>27111101.913136508</v>
      </c>
      <c r="BC5">
        <v>73</v>
      </c>
      <c r="BD5" s="6">
        <v>0.32150000000000001</v>
      </c>
      <c r="BE5" s="12">
        <f t="shared" si="25"/>
        <v>675180558.31039155</v>
      </c>
      <c r="BF5" s="12">
        <f t="shared" si="26"/>
        <v>41341175.404622726</v>
      </c>
      <c r="BG5">
        <v>72</v>
      </c>
      <c r="BH5" s="6">
        <v>0.32150000000000001</v>
      </c>
      <c r="BI5" s="12">
        <f t="shared" si="27"/>
        <v>1012425653.4736767</v>
      </c>
      <c r="BJ5" s="12">
        <f t="shared" si="28"/>
        <v>69025025.011015818</v>
      </c>
      <c r="BK5">
        <v>71</v>
      </c>
      <c r="BL5" s="6">
        <v>0.32150000000000001</v>
      </c>
      <c r="BM5" s="12">
        <f t="shared" si="29"/>
        <v>842107506.98853183</v>
      </c>
      <c r="BN5" s="12">
        <f t="shared" si="30"/>
        <v>61801358.642114758</v>
      </c>
      <c r="BO5">
        <v>70</v>
      </c>
      <c r="BP5" s="6">
        <v>0.32150000000000001</v>
      </c>
      <c r="BQ5" s="12">
        <f t="shared" si="31"/>
        <v>629213278.34917557</v>
      </c>
      <c r="BR5" s="12">
        <f t="shared" si="32"/>
        <v>47543473.351032026</v>
      </c>
      <c r="BS5">
        <v>69</v>
      </c>
      <c r="BT5" s="6">
        <v>0.32150000000000001</v>
      </c>
      <c r="BU5" s="12">
        <f t="shared" si="33"/>
        <v>508783937.66941029</v>
      </c>
      <c r="BV5" s="12">
        <f t="shared" si="34"/>
        <v>39327575.519000798</v>
      </c>
      <c r="BW5">
        <v>68</v>
      </c>
      <c r="BX5" s="6">
        <v>0.32150000000000001</v>
      </c>
      <c r="BY5" s="12">
        <f t="shared" si="35"/>
        <v>310184430.13584274</v>
      </c>
      <c r="BZ5" s="12">
        <f t="shared" si="36"/>
        <v>24515184.247317776</v>
      </c>
      <c r="CA5">
        <v>67</v>
      </c>
      <c r="CB5" s="6">
        <v>0.32150000000000001</v>
      </c>
      <c r="CC5" s="12">
        <f t="shared" si="37"/>
        <v>455913012.27042127</v>
      </c>
      <c r="CD5" s="12">
        <f t="shared" si="38"/>
        <v>42566135.851198792</v>
      </c>
      <c r="CE5">
        <v>66</v>
      </c>
      <c r="CF5" s="6">
        <v>0.32150000000000001</v>
      </c>
      <c r="CG5" s="12">
        <f t="shared" si="39"/>
        <v>469373051.57465416</v>
      </c>
      <c r="CH5" s="12">
        <f t="shared" si="40"/>
        <v>48307023.286083482</v>
      </c>
      <c r="CI5">
        <v>65</v>
      </c>
      <c r="CJ5" s="6">
        <v>0.32150000000000001</v>
      </c>
      <c r="CK5" s="12">
        <f t="shared" si="284"/>
        <v>456683511.06860787</v>
      </c>
      <c r="CL5" s="12">
        <f t="shared" si="285"/>
        <v>47595988.647067003</v>
      </c>
      <c r="CM5" s="5">
        <v>64</v>
      </c>
      <c r="CN5" s="6">
        <v>0.32150000000000001</v>
      </c>
      <c r="CO5" s="7">
        <f t="shared" si="41"/>
        <v>564237870.29149306</v>
      </c>
      <c r="CP5" s="12">
        <f t="shared" si="42"/>
        <v>370217160.95645404</v>
      </c>
      <c r="CQ5" s="12">
        <f t="shared" si="43"/>
        <v>37780542.307089932</v>
      </c>
      <c r="CR5" s="8"/>
      <c r="CS5" s="5">
        <v>63</v>
      </c>
      <c r="CT5" s="6">
        <v>0.32150000000000001</v>
      </c>
      <c r="CU5" s="7">
        <f t="shared" si="44"/>
        <v>431341541.38941437</v>
      </c>
      <c r="CV5" s="12">
        <f t="shared" si="45"/>
        <v>265718918.08226132</v>
      </c>
      <c r="CW5" s="12">
        <f t="shared" si="46"/>
        <v>29308930.516282078</v>
      </c>
      <c r="CY5" s="5">
        <v>62</v>
      </c>
      <c r="CZ5" s="6">
        <v>0.32150000000000001</v>
      </c>
      <c r="DA5" s="7">
        <f t="shared" si="47"/>
        <v>348756097.50114375</v>
      </c>
      <c r="DB5" s="12">
        <f t="shared" si="48"/>
        <v>200849410.61490363</v>
      </c>
      <c r="DC5" s="12">
        <f t="shared" si="49"/>
        <v>23113207.318459902</v>
      </c>
      <c r="DE5" s="5">
        <f t="shared" si="50"/>
        <v>61</v>
      </c>
      <c r="DF5" s="6">
        <v>0.32150000000000001</v>
      </c>
      <c r="DG5" s="7">
        <f t="shared" si="51"/>
        <v>295180785.0200116</v>
      </c>
      <c r="DH5" s="12">
        <f t="shared" si="52"/>
        <v>157607560.41226321</v>
      </c>
      <c r="DI5" s="12">
        <f t="shared" si="53"/>
        <v>18205493.776994102</v>
      </c>
      <c r="DK5" s="5">
        <f t="shared" si="54"/>
        <v>60</v>
      </c>
      <c r="DL5" s="6">
        <v>0.32150000000000001</v>
      </c>
      <c r="DM5" s="7">
        <f t="shared" si="55"/>
        <v>298796219.27321744</v>
      </c>
      <c r="DN5" s="12">
        <f t="shared" si="56"/>
        <v>173162572.3824136</v>
      </c>
      <c r="DO5" s="12">
        <f t="shared" si="57"/>
        <v>20227866.931939054</v>
      </c>
      <c r="DQ5" s="5">
        <f t="shared" si="58"/>
        <v>59</v>
      </c>
      <c r="DR5" s="6">
        <v>0.32150000000000001</v>
      </c>
      <c r="DS5" s="7">
        <f t="shared" si="59"/>
        <v>195854889.40300053</v>
      </c>
      <c r="DT5" s="12">
        <f t="shared" si="60"/>
        <v>76521398.206936762</v>
      </c>
      <c r="DU5" s="12">
        <f t="shared" si="61"/>
        <v>8872335.1230033506</v>
      </c>
      <c r="DW5" s="5">
        <f t="shared" si="62"/>
        <v>58</v>
      </c>
      <c r="DX5" s="6">
        <v>0.32150000000000001</v>
      </c>
      <c r="DY5" s="7">
        <f t="shared" si="63"/>
        <v>147703536.50301695</v>
      </c>
      <c r="DZ5" s="12">
        <f t="shared" si="64"/>
        <v>34779785.613711275</v>
      </c>
      <c r="EA5" s="12">
        <f t="shared" si="65"/>
        <v>4047673.5037669889</v>
      </c>
      <c r="EC5" s="5">
        <f t="shared" si="66"/>
        <v>57</v>
      </c>
      <c r="ED5" s="6">
        <v>0.32150000000000001</v>
      </c>
      <c r="EE5" s="7">
        <f t="shared" si="67"/>
        <v>137475369.045995</v>
      </c>
      <c r="EF5" s="12">
        <f t="shared" si="68"/>
        <v>33466037.697758682</v>
      </c>
      <c r="EG5" s="12">
        <f t="shared" si="69"/>
        <v>4011041.5166672729</v>
      </c>
      <c r="EI5" s="5">
        <f t="shared" si="70"/>
        <v>56</v>
      </c>
      <c r="EJ5" s="6">
        <v>0.32150000000000001</v>
      </c>
      <c r="EK5" s="7">
        <f t="shared" si="71"/>
        <v>137475369.045995</v>
      </c>
      <c r="EL5" s="12">
        <f t="shared" si="72"/>
        <v>58354307.218643479</v>
      </c>
      <c r="EM5" s="12">
        <f t="shared" si="73"/>
        <v>7247408.31358869</v>
      </c>
      <c r="EO5" s="5">
        <f t="shared" si="74"/>
        <v>55</v>
      </c>
      <c r="EP5" s="6">
        <v>0.32150000000000001</v>
      </c>
      <c r="EQ5" s="7">
        <f t="shared" si="75"/>
        <v>153535145.23787683</v>
      </c>
      <c r="ER5" s="12">
        <f t="shared" si="76"/>
        <v>17587967.920108918</v>
      </c>
      <c r="ES5" s="12">
        <f t="shared" si="77"/>
        <v>2214916.9258431415</v>
      </c>
      <c r="EU5" s="5">
        <f t="shared" si="78"/>
        <v>54</v>
      </c>
      <c r="EV5" s="6">
        <v>0.32150000000000001</v>
      </c>
      <c r="EW5" s="7">
        <f t="shared" si="79"/>
        <v>95332279.473630026</v>
      </c>
      <c r="EX5" s="12">
        <f t="shared" si="80"/>
        <v>10939094.583517125</v>
      </c>
      <c r="EY5" s="12">
        <f t="shared" si="81"/>
        <v>1391851.099952457</v>
      </c>
      <c r="FA5" s="5">
        <f t="shared" si="82"/>
        <v>53</v>
      </c>
      <c r="FB5" s="6">
        <v>0.32150000000000001</v>
      </c>
      <c r="FC5" s="7">
        <f t="shared" si="83"/>
        <v>95009248.030326888</v>
      </c>
      <c r="FD5" s="12">
        <f t="shared" si="84"/>
        <v>15637179.820107015</v>
      </c>
      <c r="FE5" s="12">
        <f t="shared" si="85"/>
        <v>2023571.1248879146</v>
      </c>
      <c r="FG5" s="5">
        <f t="shared" si="86"/>
        <v>52</v>
      </c>
      <c r="FH5" s="6">
        <v>0.32150000000000001</v>
      </c>
      <c r="FI5" s="7">
        <f t="shared" si="87"/>
        <v>75023095.412450165</v>
      </c>
      <c r="FJ5" s="12">
        <f t="shared" si="88"/>
        <v>-764828.3896657445</v>
      </c>
      <c r="FK5" s="12">
        <f t="shared" si="89"/>
        <v>-99638.925177923986</v>
      </c>
      <c r="FM5" s="5">
        <f t="shared" si="90"/>
        <v>51</v>
      </c>
      <c r="FN5" s="6">
        <v>0.32150000000000001</v>
      </c>
      <c r="FO5" s="7">
        <f t="shared" si="91"/>
        <v>82271186.985908747</v>
      </c>
      <c r="FP5" s="12">
        <f t="shared" si="92"/>
        <v>10855604.539540768</v>
      </c>
      <c r="FQ5" s="12">
        <f t="shared" si="93"/>
        <v>1433083.1075301343</v>
      </c>
      <c r="FS5" s="5">
        <f t="shared" si="94"/>
        <v>50</v>
      </c>
      <c r="FT5" s="6">
        <v>0.32150000000000001</v>
      </c>
      <c r="FU5" s="7">
        <f t="shared" si="95"/>
        <v>67099899.670425534</v>
      </c>
      <c r="FV5" s="12">
        <f t="shared" si="96"/>
        <v>-398660.00038896489</v>
      </c>
      <c r="FW5" s="12">
        <f t="shared" si="97"/>
        <v>-53493.98129242233</v>
      </c>
      <c r="FY5" s="5">
        <f t="shared" si="98"/>
        <v>49</v>
      </c>
      <c r="FZ5" s="6">
        <v>0.32150000000000001</v>
      </c>
      <c r="GA5" s="7">
        <f t="shared" si="99"/>
        <v>57636058.813284241</v>
      </c>
      <c r="GB5" s="12">
        <f t="shared" si="100"/>
        <v>-6730020.0965374922</v>
      </c>
      <c r="GC5" s="12">
        <f t="shared" si="101"/>
        <v>-911831.80046886299</v>
      </c>
      <c r="GE5" s="5">
        <f t="shared" si="102"/>
        <v>48</v>
      </c>
      <c r="GF5" s="6">
        <v>0.32150000000000001</v>
      </c>
      <c r="GG5" s="7">
        <f t="shared" si="103"/>
        <v>51277632.396160372</v>
      </c>
      <c r="GH5" s="12">
        <f t="shared" si="104"/>
        <v>-9347608.143751014</v>
      </c>
      <c r="GI5" s="12">
        <f t="shared" si="105"/>
        <v>-1290836.9765992803</v>
      </c>
      <c r="GK5" s="5">
        <f t="shared" si="106"/>
        <v>47</v>
      </c>
      <c r="GL5" s="6">
        <v>0.32150000000000001</v>
      </c>
      <c r="GM5" s="7">
        <f t="shared" si="107"/>
        <v>56956161.719604969</v>
      </c>
      <c r="GN5" s="12">
        <f t="shared" si="108"/>
        <v>956811.07101121836</v>
      </c>
      <c r="GO5" s="12">
        <f t="shared" si="109"/>
        <v>136699.16725842055</v>
      </c>
      <c r="GQ5" s="5">
        <f t="shared" si="110"/>
        <v>46</v>
      </c>
      <c r="GR5" s="6">
        <v>0.32150000000000001</v>
      </c>
      <c r="GS5" s="7">
        <f t="shared" si="111"/>
        <v>46006592.665270559</v>
      </c>
      <c r="GT5" s="12">
        <f t="shared" si="112"/>
        <v>-5794544.95888256</v>
      </c>
      <c r="GU5" s="12">
        <f t="shared" si="113"/>
        <v>-858059.67994569778</v>
      </c>
      <c r="GW5" s="5">
        <f t="shared" si="114"/>
        <v>45</v>
      </c>
      <c r="GX5" s="6">
        <v>0.32150000000000001</v>
      </c>
      <c r="GY5" s="7">
        <f t="shared" si="115"/>
        <v>41518448.39389094</v>
      </c>
      <c r="GZ5" s="12">
        <f t="shared" si="116"/>
        <v>-6193412.3482327536</v>
      </c>
      <c r="HA5" s="12">
        <f t="shared" si="117"/>
        <v>-957466.90809920977</v>
      </c>
      <c r="HC5" s="5">
        <f t="shared" si="118"/>
        <v>44</v>
      </c>
      <c r="HD5" s="6">
        <v>0.32150000000000001</v>
      </c>
      <c r="HE5" s="7">
        <f t="shared" si="119"/>
        <v>45246783.341206349</v>
      </c>
      <c r="HF5" s="12">
        <f t="shared" si="120"/>
        <v>2434494.9678003737</v>
      </c>
      <c r="HG5" s="12">
        <f t="shared" si="121"/>
        <v>399617.46475097322</v>
      </c>
      <c r="HI5" s="5">
        <f t="shared" si="122"/>
        <v>43</v>
      </c>
      <c r="HJ5" s="6">
        <v>0.32150000000000001</v>
      </c>
      <c r="HK5" s="7">
        <f t="shared" si="123"/>
        <v>43691370.549639188</v>
      </c>
      <c r="HL5" s="12">
        <f t="shared" si="124"/>
        <v>5671999.6273905588</v>
      </c>
      <c r="HM5" s="12">
        <f t="shared" si="125"/>
        <v>980309.12441438355</v>
      </c>
      <c r="HO5" s="5">
        <f t="shared" si="126"/>
        <v>42</v>
      </c>
      <c r="HP5" s="6">
        <v>0.32150000000000001</v>
      </c>
      <c r="HQ5" s="7">
        <f t="shared" si="127"/>
        <v>38251944.09879113</v>
      </c>
      <c r="HR5" s="12">
        <f t="shared" si="128"/>
        <v>3600557.3609203822</v>
      </c>
      <c r="HS5" s="12">
        <f t="shared" si="129"/>
        <v>642621.62382242363</v>
      </c>
      <c r="HU5" s="5">
        <f t="shared" si="130"/>
        <v>41</v>
      </c>
      <c r="HV5" s="6">
        <v>0.32150000000000001</v>
      </c>
      <c r="HW5" s="7">
        <f t="shared" si="131"/>
        <v>32209451.076786034</v>
      </c>
      <c r="HX5" s="12">
        <f t="shared" si="132"/>
        <v>583720.14392988419</v>
      </c>
      <c r="HY5" s="12">
        <f t="shared" si="133"/>
        <v>107983.66393700306</v>
      </c>
      <c r="IA5" s="5">
        <f t="shared" si="134"/>
        <v>40</v>
      </c>
      <c r="IB5" s="6">
        <v>0.32150000000000001</v>
      </c>
      <c r="IC5" s="7">
        <f t="shared" si="135"/>
        <v>37588342.95342052</v>
      </c>
      <c r="ID5" s="12">
        <f t="shared" si="136"/>
        <v>10585098.352353184</v>
      </c>
      <c r="IE5" s="12">
        <f t="shared" si="137"/>
        <v>2142025.2875614832</v>
      </c>
      <c r="IG5" s="5">
        <f t="shared" si="138"/>
        <v>39</v>
      </c>
      <c r="IH5" s="6">
        <v>0.32150000000000001</v>
      </c>
      <c r="II5" s="7">
        <f t="shared" si="139"/>
        <v>50726508.709069535</v>
      </c>
      <c r="IJ5" s="12">
        <f t="shared" si="140"/>
        <v>28552185.356657259</v>
      </c>
      <c r="IK5" s="12">
        <f t="shared" si="141"/>
        <v>6459826.5462994752</v>
      </c>
      <c r="IM5" s="5">
        <f t="shared" si="142"/>
        <v>38</v>
      </c>
      <c r="IN5" s="6">
        <v>0.32150000000000001</v>
      </c>
      <c r="IO5" s="7">
        <f t="shared" si="143"/>
        <v>37026648.692751482</v>
      </c>
      <c r="IP5" s="12">
        <f t="shared" si="144"/>
        <v>17874835.948506381</v>
      </c>
      <c r="IQ5" s="12">
        <f t="shared" si="145"/>
        <v>4315793.2896341626</v>
      </c>
      <c r="IS5" s="5">
        <f t="shared" si="146"/>
        <v>37</v>
      </c>
      <c r="IT5" s="6">
        <v>0.32150000000000001</v>
      </c>
      <c r="IU5" s="7">
        <f t="shared" si="147"/>
        <v>29901194.131269872</v>
      </c>
      <c r="IV5" s="12">
        <f t="shared" si="148"/>
        <v>13033827.480601562</v>
      </c>
      <c r="IW5" s="12">
        <f t="shared" si="149"/>
        <v>3311094.7872815328</v>
      </c>
      <c r="IY5" s="5">
        <f t="shared" si="150"/>
        <v>36</v>
      </c>
      <c r="IZ5" s="6">
        <v>0.32150000000000001</v>
      </c>
      <c r="JA5" s="7">
        <f t="shared" si="151"/>
        <v>32144908.762921821</v>
      </c>
      <c r="JB5" s="12">
        <f t="shared" si="152"/>
        <v>17802708.953477472</v>
      </c>
      <c r="JC5" s="12">
        <f t="shared" si="153"/>
        <v>4831810.4463798068</v>
      </c>
      <c r="JE5" s="5">
        <f t="shared" si="154"/>
        <v>35</v>
      </c>
      <c r="JF5" s="6">
        <v>0.32150000000000001</v>
      </c>
      <c r="JG5" s="7">
        <f t="shared" si="155"/>
        <v>30180179.103297167</v>
      </c>
      <c r="JH5" s="12">
        <f t="shared" si="156"/>
        <v>18298629.330168411</v>
      </c>
      <c r="JI5" s="12">
        <f t="shared" si="157"/>
        <v>5427290.1826059679</v>
      </c>
      <c r="JK5" s="5">
        <f t="shared" si="158"/>
        <v>34</v>
      </c>
      <c r="JL5" s="6">
        <v>0.32150000000000001</v>
      </c>
      <c r="JM5" s="7">
        <f t="shared" si="159"/>
        <v>25464207.815809287</v>
      </c>
      <c r="JN5" s="12">
        <f t="shared" si="160"/>
        <v>15991370.765793042</v>
      </c>
      <c r="JO5" s="12">
        <f t="shared" si="161"/>
        <v>5402677.8077935493</v>
      </c>
      <c r="JQ5" s="5">
        <f t="shared" si="162"/>
        <v>33</v>
      </c>
      <c r="JR5" s="6">
        <v>0.32150000000000001</v>
      </c>
      <c r="JS5" s="7">
        <f t="shared" si="163"/>
        <v>19329139.07378874</v>
      </c>
      <c r="JT5" s="12">
        <f t="shared" si="164"/>
        <v>11655971.050574074</v>
      </c>
      <c r="JU5" s="12">
        <f t="shared" si="165"/>
        <v>4403636.7960741026</v>
      </c>
      <c r="JW5" s="5">
        <f t="shared" si="166"/>
        <v>32</v>
      </c>
      <c r="JX5" s="6">
        <v>0.32150000000000001</v>
      </c>
      <c r="JY5" s="7">
        <f t="shared" si="167"/>
        <v>20282412.459379584</v>
      </c>
      <c r="JZ5" s="12">
        <f t="shared" si="168"/>
        <v>13896416.434156813</v>
      </c>
      <c r="KA5" s="12">
        <f t="shared" si="169"/>
        <v>5690603.0473379688</v>
      </c>
      <c r="KC5" s="5">
        <f t="shared" si="170"/>
        <v>31</v>
      </c>
      <c r="KD5" s="6">
        <v>0.32150000000000001</v>
      </c>
      <c r="KE5" s="7">
        <f t="shared" si="171"/>
        <v>16843059.673957463</v>
      </c>
      <c r="KF5" s="12">
        <f t="shared" si="172"/>
        <v>11279317.481511369</v>
      </c>
      <c r="KG5" s="12">
        <f t="shared" si="173"/>
        <v>4790330.2487919573</v>
      </c>
      <c r="KI5" s="5">
        <f t="shared" si="174"/>
        <v>30</v>
      </c>
      <c r="KJ5" s="6">
        <v>0.32150000000000001</v>
      </c>
      <c r="KK5" s="7">
        <f t="shared" si="175"/>
        <v>13767418.40277707</v>
      </c>
      <c r="KL5" s="12">
        <f t="shared" si="176"/>
        <v>8942173.2090734653</v>
      </c>
      <c r="KM5" s="12">
        <f t="shared" si="177"/>
        <v>3956954.3599295905</v>
      </c>
      <c r="KO5" s="5">
        <f t="shared" si="178"/>
        <v>29</v>
      </c>
      <c r="KP5" s="6">
        <v>0.32150000000000001</v>
      </c>
      <c r="KQ5" s="7">
        <f t="shared" si="179"/>
        <v>12969777.110482402</v>
      </c>
      <c r="KR5" s="12">
        <f t="shared" si="180"/>
        <v>8773741.1435852144</v>
      </c>
      <c r="KS5" s="12">
        <f t="shared" si="181"/>
        <v>4019583.5098499223</v>
      </c>
      <c r="KU5" s="5">
        <f t="shared" si="182"/>
        <v>28</v>
      </c>
      <c r="KV5" s="6">
        <v>0.32150000000000001</v>
      </c>
      <c r="KW5" s="7">
        <f t="shared" si="183"/>
        <v>9882487.8927784208</v>
      </c>
      <c r="KX5" s="12">
        <f t="shared" si="184"/>
        <v>6197816.1370826634</v>
      </c>
      <c r="KY5" s="12">
        <f t="shared" si="185"/>
        <v>2949803.0598586933</v>
      </c>
      <c r="LA5" s="5">
        <f t="shared" si="186"/>
        <v>27</v>
      </c>
      <c r="LB5" s="6">
        <v>0.32150000000000001</v>
      </c>
      <c r="LC5" s="7">
        <f t="shared" si="187"/>
        <v>8340356.0577081786</v>
      </c>
      <c r="LD5" s="12">
        <f t="shared" si="188"/>
        <v>5051932.600837471</v>
      </c>
      <c r="LE5" s="12">
        <f t="shared" si="189"/>
        <v>2439529.7256085062</v>
      </c>
      <c r="LG5" s="5">
        <f t="shared" si="190"/>
        <v>26</v>
      </c>
      <c r="LH5" s="6">
        <v>0.32150000000000001</v>
      </c>
      <c r="LI5" s="7">
        <f t="shared" si="191"/>
        <v>7882389.242706907</v>
      </c>
      <c r="LJ5" s="12">
        <f t="shared" si="192"/>
        <v>5010869.3137708902</v>
      </c>
      <c r="LK5" s="12">
        <f t="shared" si="193"/>
        <v>2517620.1997711132</v>
      </c>
      <c r="LM5" s="5">
        <f t="shared" si="194"/>
        <v>25</v>
      </c>
      <c r="LN5" s="6">
        <v>0.32150000000000001</v>
      </c>
      <c r="LO5" s="7">
        <f t="shared" si="195"/>
        <v>6763677.057411111</v>
      </c>
      <c r="LP5" s="12">
        <f t="shared" si="196"/>
        <v>4275569.8668638356</v>
      </c>
      <c r="LQ5" s="12">
        <f t="shared" si="197"/>
        <v>2248443.2468178328</v>
      </c>
      <c r="LS5" s="5">
        <f t="shared" si="198"/>
        <v>24</v>
      </c>
      <c r="LT5" s="6">
        <v>0.32150000000000001</v>
      </c>
      <c r="LU5" s="7">
        <f t="shared" si="199"/>
        <v>5144263.0494456282</v>
      </c>
      <c r="LV5" s="12">
        <f t="shared" si="200"/>
        <v>2991027.2487998605</v>
      </c>
      <c r="LW5" s="12">
        <f t="shared" si="201"/>
        <v>1654754.5227423236</v>
      </c>
      <c r="LY5" s="5">
        <f t="shared" si="202"/>
        <v>23</v>
      </c>
      <c r="LZ5" s="6">
        <v>0.32150000000000001</v>
      </c>
      <c r="MA5" s="7">
        <f t="shared" si="203"/>
        <v>5306646.430210053</v>
      </c>
      <c r="MB5" s="12">
        <f t="shared" si="204"/>
        <v>3477688.3447973127</v>
      </c>
      <c r="MC5" s="12">
        <f t="shared" si="205"/>
        <v>2032729.0742127772</v>
      </c>
      <c r="ME5" s="5">
        <f t="shared" si="206"/>
        <v>22</v>
      </c>
      <c r="MF5" s="6">
        <v>0.32150000000000001</v>
      </c>
      <c r="MG5" s="7">
        <f t="shared" si="207"/>
        <v>4074826.4072871492</v>
      </c>
      <c r="MH5" s="12">
        <f t="shared" si="208"/>
        <v>2450489.1309148585</v>
      </c>
      <c r="MI5" s="12">
        <f t="shared" si="209"/>
        <v>1469569.8670285824</v>
      </c>
      <c r="MK5" s="5">
        <f t="shared" si="210"/>
        <v>21</v>
      </c>
      <c r="ML5" s="6">
        <v>0.32150000000000001</v>
      </c>
      <c r="MM5" s="7">
        <f t="shared" si="211"/>
        <v>3790888.833646988</v>
      </c>
      <c r="MN5" s="12">
        <f t="shared" si="212"/>
        <v>2354416.5372807174</v>
      </c>
      <c r="MO5" s="12">
        <f t="shared" si="213"/>
        <v>1457963.3412203852</v>
      </c>
      <c r="MQ5" s="5">
        <f t="shared" si="214"/>
        <v>20</v>
      </c>
      <c r="MR5" s="6">
        <v>0.32150000000000001</v>
      </c>
      <c r="MS5" s="7">
        <f t="shared" si="215"/>
        <v>3447202.7222396918</v>
      </c>
      <c r="MT5" s="12">
        <f t="shared" si="216"/>
        <v>2160074.0316170901</v>
      </c>
      <c r="MU5" s="12">
        <f t="shared" si="217"/>
        <v>1371386.2403266395</v>
      </c>
      <c r="MW5" s="5">
        <f t="shared" si="218"/>
        <v>19</v>
      </c>
      <c r="MX5" s="6">
        <v>0.32150000000000001</v>
      </c>
      <c r="MY5" s="7">
        <f t="shared" si="219"/>
        <v>3401956.6981542404</v>
      </c>
      <c r="MZ5" s="12">
        <f t="shared" si="220"/>
        <v>2250892.3543840819</v>
      </c>
      <c r="NA5" s="12">
        <f t="shared" si="221"/>
        <v>1469120.726350215</v>
      </c>
      <c r="NC5" s="5">
        <f t="shared" si="222"/>
        <v>18</v>
      </c>
      <c r="ND5" s="6">
        <v>0.32150000000000001</v>
      </c>
      <c r="NE5" s="7">
        <f t="shared" si="223"/>
        <v>2479560.2756226254</v>
      </c>
      <c r="NF5" s="12">
        <f t="shared" si="224"/>
        <v>1436294.1802825369</v>
      </c>
      <c r="NG5" s="12">
        <f t="shared" si="225"/>
        <v>963018.15804943407</v>
      </c>
      <c r="NI5" s="5">
        <f t="shared" si="226"/>
        <v>17</v>
      </c>
      <c r="NJ5" s="6">
        <v>0.32150000000000001</v>
      </c>
      <c r="NK5" s="7">
        <f t="shared" si="227"/>
        <v>2021160.9680653939</v>
      </c>
      <c r="NL5" s="12">
        <f t="shared" si="228"/>
        <v>1080821.5362349523</v>
      </c>
      <c r="NM5" s="12">
        <f t="shared" si="229"/>
        <v>746737.47791810369</v>
      </c>
      <c r="NO5" s="5">
        <f t="shared" si="230"/>
        <v>16</v>
      </c>
      <c r="NP5" s="6">
        <v>0.32150000000000001</v>
      </c>
      <c r="NQ5" s="7">
        <f t="shared" si="231"/>
        <v>1518528.1503120917</v>
      </c>
      <c r="NR5" s="12">
        <f t="shared" si="232"/>
        <v>662024.11674506753</v>
      </c>
      <c r="NS5" s="12">
        <f t="shared" si="233"/>
        <v>464578.32754039823</v>
      </c>
      <c r="NU5" s="5">
        <f t="shared" si="234"/>
        <v>15</v>
      </c>
      <c r="NV5" s="6">
        <v>0.32150000000000001</v>
      </c>
      <c r="NW5" s="7">
        <f t="shared" si="235"/>
        <v>1183207.2232445781</v>
      </c>
      <c r="NX5" s="12">
        <f t="shared" si="236"/>
        <v>415505.52503875631</v>
      </c>
      <c r="NY5" s="12">
        <f t="shared" si="237"/>
        <v>296454.56732615805</v>
      </c>
      <c r="OA5" s="5">
        <f t="shared" si="238"/>
        <v>14</v>
      </c>
      <c r="OB5" s="6">
        <v>0.32150000000000001</v>
      </c>
      <c r="OC5" s="7">
        <f t="shared" si="239"/>
        <v>978746.9792741983</v>
      </c>
      <c r="OD5" s="12">
        <f t="shared" si="240"/>
        <v>290514.39566566522</v>
      </c>
      <c r="OE5" s="12">
        <f t="shared" si="241"/>
        <v>212953.05709729152</v>
      </c>
      <c r="OG5" s="5">
        <f t="shared" si="242"/>
        <v>13</v>
      </c>
      <c r="OH5" s="6">
        <v>0.32150000000000001</v>
      </c>
      <c r="OI5" s="7">
        <f t="shared" si="243"/>
        <v>1075900.8236497729</v>
      </c>
      <c r="OJ5" s="12">
        <f t="shared" si="244"/>
        <v>468301.88371456723</v>
      </c>
      <c r="OK5" s="12">
        <f t="shared" si="245"/>
        <v>356086.76323788747</v>
      </c>
      <c r="OM5" s="5">
        <f t="shared" si="246"/>
        <v>12</v>
      </c>
      <c r="ON5" s="6">
        <v>0.32150000000000001</v>
      </c>
      <c r="OO5" s="7">
        <f t="shared" si="247"/>
        <v>1220534.1164489763</v>
      </c>
      <c r="OP5" s="12">
        <f t="shared" si="248"/>
        <v>677713.98745789775</v>
      </c>
      <c r="OQ5" s="12">
        <f t="shared" si="249"/>
        <v>521205.25959177391</v>
      </c>
      <c r="OS5" s="5">
        <f t="shared" si="250"/>
        <v>11</v>
      </c>
      <c r="OT5" s="6">
        <v>0.32150000000000001</v>
      </c>
      <c r="OU5" s="7">
        <f t="shared" si="251"/>
        <v>1564185.7188888588</v>
      </c>
      <c r="OV5" s="12">
        <f t="shared" si="252"/>
        <v>1094437.9155904618</v>
      </c>
      <c r="OW5" s="12">
        <f t="shared" si="253"/>
        <v>863554.66937114333</v>
      </c>
      <c r="OY5" s="5">
        <f t="shared" si="254"/>
        <v>10</v>
      </c>
      <c r="OZ5" s="6">
        <v>0.32150000000000001</v>
      </c>
      <c r="PA5" s="7">
        <f t="shared" si="255"/>
        <v>1218592.8006301485</v>
      </c>
      <c r="PB5" s="12">
        <f t="shared" si="256"/>
        <v>809433.83361281897</v>
      </c>
      <c r="PC5" s="12">
        <f t="shared" si="257"/>
        <v>650977.70533738949</v>
      </c>
      <c r="PE5" s="5">
        <f t="shared" si="258"/>
        <v>9</v>
      </c>
      <c r="PF5" s="6">
        <v>0.32150000000000001</v>
      </c>
      <c r="PG5" s="7">
        <f t="shared" si="259"/>
        <v>1100408.8862471993</v>
      </c>
      <c r="PH5" s="12">
        <f t="shared" si="260"/>
        <v>770217.50773602549</v>
      </c>
      <c r="PI5" s="12">
        <f t="shared" si="261"/>
        <v>637834.28315641847</v>
      </c>
      <c r="PK5" s="5">
        <f t="shared" si="262"/>
        <v>8</v>
      </c>
      <c r="PL5" s="6">
        <v>0.32150000000000001</v>
      </c>
      <c r="PM5" s="7">
        <f t="shared" si="263"/>
        <v>1049707.9903149856</v>
      </c>
      <c r="PN5" s="12">
        <f t="shared" si="264"/>
        <v>787000.04881904693</v>
      </c>
      <c r="PO5" s="12">
        <f t="shared" si="265"/>
        <v>677705.87841244147</v>
      </c>
      <c r="PQ5" s="5">
        <f t="shared" si="266"/>
        <v>7</v>
      </c>
      <c r="PR5" s="6">
        <v>0.32150000000000001</v>
      </c>
      <c r="PS5" s="7">
        <f t="shared" si="267"/>
        <v>907973.35032867885</v>
      </c>
      <c r="PT5" s="12">
        <f t="shared" si="268"/>
        <v>698719.00387438689</v>
      </c>
      <c r="PU5" s="12">
        <f t="shared" si="269"/>
        <v>614173.64029979985</v>
      </c>
      <c r="PW5" s="5">
        <f t="shared" si="270"/>
        <v>6</v>
      </c>
      <c r="PX5" s="6">
        <v>0.32150000000000001</v>
      </c>
      <c r="PY5" s="7">
        <f t="shared" si="271"/>
        <v>860801.43186260795</v>
      </c>
      <c r="PZ5" s="12">
        <f t="shared" si="272"/>
        <v>705701.86628044047</v>
      </c>
      <c r="QA5" s="12">
        <f t="shared" si="273"/>
        <v>647169.18586548301</v>
      </c>
      <c r="QC5" s="5">
        <f t="shared" si="274"/>
        <v>5</v>
      </c>
      <c r="QD5" s="6">
        <v>0.32150000000000001</v>
      </c>
      <c r="QE5" s="7">
        <f t="shared" si="275"/>
        <v>1356661.0431246776</v>
      </c>
      <c r="QF5" s="12">
        <f t="shared" si="276"/>
        <v>1253365.10629255</v>
      </c>
      <c r="QG5" s="12">
        <f t="shared" si="277"/>
        <v>1149206.4818391865</v>
      </c>
      <c r="QI5" s="5">
        <f t="shared" si="278"/>
        <v>4</v>
      </c>
      <c r="QJ5" s="6">
        <v>0.32150000000000001</v>
      </c>
      <c r="QK5" s="7">
        <f t="shared" si="279"/>
        <v>1077228.0793430822</v>
      </c>
      <c r="QL5" s="12">
        <f t="shared" si="280"/>
        <v>1016010.7817171406</v>
      </c>
      <c r="QM5" s="12">
        <f t="shared" si="281"/>
        <v>956037.5554018676</v>
      </c>
      <c r="QO5" s="5">
        <f t="shared" si="282"/>
        <v>3</v>
      </c>
      <c r="QP5" s="6">
        <v>0.32150000000000001</v>
      </c>
      <c r="QQ5" s="7">
        <f>(QQ6)*(1+QP5)</f>
        <v>938188.5380099999</v>
      </c>
      <c r="QR5" s="12">
        <f t="shared" si="283"/>
        <v>894878.1232235491</v>
      </c>
      <c r="QS5" s="12">
        <f>QR5*((VLOOKUP(QO$91, $A$138:$E$227, 5, FALSE)) / VLOOKUP((QO$91+QO6), $A$138:$E$227, 5, FALSE))</f>
        <v>855796.18260665133</v>
      </c>
    </row>
    <row r="6" spans="3:461">
      <c r="C6">
        <v>85</v>
      </c>
      <c r="D6" s="6">
        <v>0.15890000000000001</v>
      </c>
      <c r="E6" s="12">
        <f t="shared" si="286"/>
        <v>43246322.444795989</v>
      </c>
      <c r="F6" s="12">
        <f t="shared" si="0"/>
        <v>3300736.2331854086</v>
      </c>
      <c r="G6">
        <v>84</v>
      </c>
      <c r="H6" s="6">
        <v>0.15890000000000001</v>
      </c>
      <c r="I6" s="12">
        <f t="shared" si="1"/>
        <v>-247713945.94349796</v>
      </c>
      <c r="J6" s="12">
        <f t="shared" si="2"/>
        <v>-18687968.921685375</v>
      </c>
      <c r="K6">
        <v>83</v>
      </c>
      <c r="L6" s="6">
        <v>0.15890000000000001</v>
      </c>
      <c r="M6" s="12">
        <f t="shared" si="3"/>
        <v>-122062511.48745041</v>
      </c>
      <c r="N6" s="12">
        <f t="shared" si="4"/>
        <v>-9208607.1799148619</v>
      </c>
      <c r="O6">
        <v>82</v>
      </c>
      <c r="P6" s="6">
        <v>0.15890000000000001</v>
      </c>
      <c r="Q6" s="12">
        <f t="shared" si="5"/>
        <v>161315915.73810178</v>
      </c>
      <c r="R6" s="12">
        <f t="shared" si="6"/>
        <v>11315920.235747991</v>
      </c>
      <c r="S6">
        <v>81</v>
      </c>
      <c r="T6" s="6">
        <v>0.15890000000000001</v>
      </c>
      <c r="U6" s="12">
        <f t="shared" si="7"/>
        <v>1039618123.4635029</v>
      </c>
      <c r="V6" s="12">
        <f t="shared" si="8"/>
        <v>65588155.054940522</v>
      </c>
      <c r="W6">
        <v>80</v>
      </c>
      <c r="X6" s="6">
        <v>0.15890000000000001</v>
      </c>
      <c r="Y6" s="12">
        <f t="shared" si="9"/>
        <v>1196831894.5873482</v>
      </c>
      <c r="Z6" s="12">
        <f t="shared" si="10"/>
        <v>68114316.01780951</v>
      </c>
      <c r="AA6">
        <v>79</v>
      </c>
      <c r="AB6" s="6">
        <v>0.15890000000000001</v>
      </c>
      <c r="AC6" s="12">
        <f t="shared" si="11"/>
        <v>527538695.89403564</v>
      </c>
      <c r="AD6" s="12">
        <f t="shared" si="12"/>
        <v>30721597.00792478</v>
      </c>
      <c r="AE6">
        <v>78</v>
      </c>
      <c r="AF6" s="6">
        <v>0.15890000000000001</v>
      </c>
      <c r="AG6" s="12">
        <f t="shared" si="13"/>
        <v>634407331.80636132</v>
      </c>
      <c r="AH6" s="12">
        <f t="shared" si="14"/>
        <v>38064719.796027236</v>
      </c>
      <c r="AI6">
        <v>77</v>
      </c>
      <c r="AJ6" s="6">
        <v>0.15890000000000001</v>
      </c>
      <c r="AK6" s="12">
        <f t="shared" si="15"/>
        <v>205372106.73360425</v>
      </c>
      <c r="AL6" s="12">
        <f t="shared" si="16"/>
        <v>12503629.024876973</v>
      </c>
      <c r="AM6">
        <v>76</v>
      </c>
      <c r="AN6" s="6">
        <v>0.15890000000000001</v>
      </c>
      <c r="AO6" s="12">
        <f t="shared" si="17"/>
        <v>16508643.663501127</v>
      </c>
      <c r="AP6" s="12">
        <f t="shared" si="18"/>
        <v>1026942.2965846773</v>
      </c>
      <c r="AQ6">
        <v>75</v>
      </c>
      <c r="AR6" s="6">
        <v>0.15890000000000001</v>
      </c>
      <c r="AS6" s="12">
        <f t="shared" si="19"/>
        <v>519754052.41002101</v>
      </c>
      <c r="AT6" s="12">
        <f t="shared" si="20"/>
        <v>32561302.116437469</v>
      </c>
      <c r="AU6">
        <v>74</v>
      </c>
      <c r="AV6" s="6">
        <v>0.15890000000000001</v>
      </c>
      <c r="AW6" s="12">
        <f t="shared" si="21"/>
        <v>284611816.26245946</v>
      </c>
      <c r="AX6" s="12">
        <f t="shared" si="22"/>
        <v>17579094.380139995</v>
      </c>
      <c r="AY6">
        <v>73</v>
      </c>
      <c r="AZ6" s="6">
        <v>0.15890000000000001</v>
      </c>
      <c r="BA6" s="12">
        <f t="shared" si="23"/>
        <v>340252816.51040077</v>
      </c>
      <c r="BB6" s="12">
        <f t="shared" si="24"/>
        <v>20865657.024660055</v>
      </c>
      <c r="BC6">
        <v>72</v>
      </c>
      <c r="BD6" s="6">
        <v>0.15890000000000001</v>
      </c>
      <c r="BE6" s="12">
        <f t="shared" si="25"/>
        <v>511290590.81135076</v>
      </c>
      <c r="BF6" s="12">
        <f t="shared" si="26"/>
        <v>31805516.20426641</v>
      </c>
      <c r="BG6">
        <v>71</v>
      </c>
      <c r="BH6" s="6">
        <v>0.15890000000000001</v>
      </c>
      <c r="BI6" s="12">
        <f t="shared" si="27"/>
        <v>766451516.42178118</v>
      </c>
      <c r="BJ6" s="12">
        <f t="shared" si="28"/>
        <v>53088429.214135244</v>
      </c>
      <c r="BK6">
        <v>70</v>
      </c>
      <c r="BL6" s="6">
        <v>0.15890000000000001</v>
      </c>
      <c r="BM6" s="12">
        <f t="shared" si="29"/>
        <v>637545431.74696982</v>
      </c>
      <c r="BN6" s="12">
        <f t="shared" si="30"/>
        <v>47534986.859567158</v>
      </c>
      <c r="BO6">
        <v>69</v>
      </c>
      <c r="BP6" s="6">
        <v>0.15890000000000001</v>
      </c>
      <c r="BQ6" s="12">
        <f t="shared" si="31"/>
        <v>476436105.05632555</v>
      </c>
      <c r="BR6" s="12">
        <f t="shared" si="32"/>
        <v>36573746.400988527</v>
      </c>
      <c r="BS6">
        <v>68</v>
      </c>
      <c r="BT6" s="6">
        <v>0.15890000000000001</v>
      </c>
      <c r="BU6" s="12">
        <f t="shared" si="33"/>
        <v>385298562.26179409</v>
      </c>
      <c r="BV6" s="12">
        <f t="shared" si="34"/>
        <v>30257491.929763902</v>
      </c>
      <c r="BW6">
        <v>67</v>
      </c>
      <c r="BX6" s="6">
        <v>0.15890000000000001</v>
      </c>
      <c r="BY6" s="12">
        <f t="shared" si="35"/>
        <v>235008711.73168761</v>
      </c>
      <c r="BZ6" s="12">
        <f t="shared" si="36"/>
        <v>18869955.897543576</v>
      </c>
      <c r="CA6">
        <v>66</v>
      </c>
      <c r="CB6" s="6">
        <v>0.15890000000000001</v>
      </c>
      <c r="CC6" s="12">
        <f t="shared" si="37"/>
        <v>345239752.70575398</v>
      </c>
      <c r="CD6" s="12">
        <f t="shared" si="38"/>
        <v>32747246.743757136</v>
      </c>
      <c r="CE6">
        <v>65</v>
      </c>
      <c r="CF6" s="6">
        <v>0.15890000000000001</v>
      </c>
      <c r="CG6" s="12">
        <f t="shared" si="39"/>
        <v>355402607.07191849</v>
      </c>
      <c r="CH6" s="12">
        <f t="shared" si="40"/>
        <v>37160751.715547033</v>
      </c>
      <c r="CI6">
        <v>64</v>
      </c>
      <c r="CJ6" s="6">
        <v>0.15890000000000001</v>
      </c>
      <c r="CK6" s="12">
        <f t="shared" si="284"/>
        <v>345797473.37768286</v>
      </c>
      <c r="CL6" s="12">
        <f t="shared" si="285"/>
        <v>36614119.343808658</v>
      </c>
      <c r="CM6" s="5">
        <v>63</v>
      </c>
      <c r="CN6" s="6">
        <v>0.15890000000000001</v>
      </c>
      <c r="CO6" s="7">
        <f t="shared" si="41"/>
        <v>426967741.42375565</v>
      </c>
      <c r="CP6" s="12">
        <f t="shared" si="42"/>
        <v>280371649.96181548</v>
      </c>
      <c r="CQ6" s="12">
        <f t="shared" si="43"/>
        <v>29068156.857488647</v>
      </c>
      <c r="CR6" s="8"/>
      <c r="CS6" s="5">
        <v>62</v>
      </c>
      <c r="CT6" s="6">
        <v>0.15890000000000001</v>
      </c>
      <c r="CU6" s="7">
        <f t="shared" si="44"/>
        <v>326402982.51185352</v>
      </c>
      <c r="CV6" s="12">
        <f t="shared" si="45"/>
        <v>201279532.60251975</v>
      </c>
      <c r="CW6" s="12">
        <f t="shared" si="46"/>
        <v>22555313.471881419</v>
      </c>
      <c r="CY6" s="5">
        <v>61</v>
      </c>
      <c r="CZ6" s="6">
        <v>0.15890000000000001</v>
      </c>
      <c r="DA6" s="7">
        <f t="shared" si="47"/>
        <v>263909267.87827754</v>
      </c>
      <c r="DB6" s="12">
        <f t="shared" si="48"/>
        <v>152183204.65722761</v>
      </c>
      <c r="DC6" s="12">
        <f t="shared" si="49"/>
        <v>17792137.83961587</v>
      </c>
      <c r="DE6" s="5">
        <f t="shared" si="50"/>
        <v>60</v>
      </c>
      <c r="DF6" s="6">
        <v>0.15890000000000001</v>
      </c>
      <c r="DG6" s="7">
        <f t="shared" si="51"/>
        <v>223367979.5838151</v>
      </c>
      <c r="DH6" s="12">
        <f t="shared" si="52"/>
        <v>119460669.46498489</v>
      </c>
      <c r="DI6" s="12">
        <f t="shared" si="53"/>
        <v>14019163.998714395</v>
      </c>
      <c r="DK6" s="5">
        <f t="shared" si="54"/>
        <v>59</v>
      </c>
      <c r="DL6" s="6">
        <v>0.15890000000000001</v>
      </c>
      <c r="DM6" s="7">
        <f t="shared" si="55"/>
        <v>226103835.99940783</v>
      </c>
      <c r="DN6" s="12">
        <f t="shared" si="56"/>
        <v>131229201.83600438</v>
      </c>
      <c r="DO6" s="12">
        <f t="shared" si="57"/>
        <v>15573933.026221596</v>
      </c>
      <c r="DQ6" s="5">
        <f t="shared" si="58"/>
        <v>58</v>
      </c>
      <c r="DR6" s="6">
        <v>0.15890000000000001</v>
      </c>
      <c r="DS6" s="7">
        <f t="shared" si="59"/>
        <v>148206499.73742002</v>
      </c>
      <c r="DT6" s="12">
        <f t="shared" si="60"/>
        <v>58100748.982194833</v>
      </c>
      <c r="DU6" s="12">
        <f t="shared" si="61"/>
        <v>6843976.7843495999</v>
      </c>
      <c r="DW6" s="5">
        <f t="shared" si="62"/>
        <v>57</v>
      </c>
      <c r="DX6" s="6">
        <v>0.15890000000000001</v>
      </c>
      <c r="DY6" s="7">
        <f t="shared" si="63"/>
        <v>111769607.6451131</v>
      </c>
      <c r="DZ6" s="12">
        <f t="shared" si="64"/>
        <v>26513478.420820478</v>
      </c>
      <c r="EA6" s="12">
        <f t="shared" si="65"/>
        <v>3134851.9695497272</v>
      </c>
      <c r="EC6" s="5">
        <f t="shared" si="66"/>
        <v>56</v>
      </c>
      <c r="ED6" s="6">
        <v>0.15890000000000001</v>
      </c>
      <c r="EE6" s="7">
        <f t="shared" si="67"/>
        <v>104029791.18122967</v>
      </c>
      <c r="EF6" s="12">
        <f t="shared" si="68"/>
        <v>25513690.53771076</v>
      </c>
      <c r="EG6" s="12">
        <f t="shared" si="69"/>
        <v>3106689.8676055721</v>
      </c>
      <c r="EI6" s="5">
        <f t="shared" si="70"/>
        <v>55</v>
      </c>
      <c r="EJ6" s="6">
        <v>0.15890000000000001</v>
      </c>
      <c r="EK6" s="7">
        <f t="shared" si="71"/>
        <v>104029791.18122967</v>
      </c>
      <c r="EL6" s="12">
        <f t="shared" si="72"/>
        <v>44340415.941124432</v>
      </c>
      <c r="EM6" s="12">
        <f t="shared" si="73"/>
        <v>5594758.3257942731</v>
      </c>
      <c r="EO6" s="5">
        <f t="shared" si="74"/>
        <v>54</v>
      </c>
      <c r="EP6" s="6">
        <v>0.15890000000000001</v>
      </c>
      <c r="EQ6" s="7">
        <f t="shared" si="75"/>
        <v>116182478.42442439</v>
      </c>
      <c r="ER6" s="12">
        <f t="shared" si="76"/>
        <v>13489359.523090499</v>
      </c>
      <c r="ES6" s="12">
        <f t="shared" si="77"/>
        <v>1725857.2173455295</v>
      </c>
      <c r="EU6" s="5">
        <f t="shared" si="78"/>
        <v>53</v>
      </c>
      <c r="EV6" s="6">
        <v>0.15890000000000001</v>
      </c>
      <c r="EW6" s="7">
        <f t="shared" si="79"/>
        <v>72139447.199114665</v>
      </c>
      <c r="EX6" s="12">
        <f t="shared" si="80"/>
        <v>8456205.9428550862</v>
      </c>
      <c r="EY6" s="12">
        <f t="shared" si="81"/>
        <v>1093097.011561794</v>
      </c>
      <c r="FA6" s="5">
        <f t="shared" si="82"/>
        <v>52</v>
      </c>
      <c r="FB6" s="6">
        <v>0.15890000000000001</v>
      </c>
      <c r="FC6" s="7">
        <f t="shared" si="83"/>
        <v>71895004.184886038</v>
      </c>
      <c r="FD6" s="12">
        <f t="shared" si="84"/>
        <v>12008327.902733803</v>
      </c>
      <c r="FE6" s="12">
        <f t="shared" si="85"/>
        <v>1578753.5415766323</v>
      </c>
      <c r="FG6" s="5">
        <f t="shared" si="86"/>
        <v>51</v>
      </c>
      <c r="FH6" s="6">
        <v>0.15890000000000001</v>
      </c>
      <c r="FI6" s="7">
        <f t="shared" si="87"/>
        <v>56771165.65452151</v>
      </c>
      <c r="FJ6" s="12">
        <f t="shared" si="88"/>
        <v>-404501.24076106283</v>
      </c>
      <c r="FK6" s="12">
        <f t="shared" si="89"/>
        <v>-53537.322581041997</v>
      </c>
      <c r="FM6" s="5">
        <f t="shared" si="90"/>
        <v>50</v>
      </c>
      <c r="FN6" s="6">
        <v>0.15890000000000001</v>
      </c>
      <c r="FO6" s="7">
        <f t="shared" si="91"/>
        <v>62255911.453582101</v>
      </c>
      <c r="FP6" s="12">
        <f t="shared" si="92"/>
        <v>8386571.7287482172</v>
      </c>
      <c r="FQ6" s="12">
        <f t="shared" si="93"/>
        <v>1124795.5377051854</v>
      </c>
      <c r="FS6" s="5">
        <f t="shared" si="94"/>
        <v>49</v>
      </c>
      <c r="FT6" s="6">
        <v>0.15890000000000001</v>
      </c>
      <c r="FU6" s="7">
        <f t="shared" si="95"/>
        <v>50775557.828547515</v>
      </c>
      <c r="FV6" s="12">
        <f t="shared" si="96"/>
        <v>-132491.24847142212</v>
      </c>
      <c r="FW6" s="12">
        <f t="shared" si="97"/>
        <v>-18061.807415202802</v>
      </c>
      <c r="FY6" s="5">
        <f t="shared" si="98"/>
        <v>48</v>
      </c>
      <c r="FZ6" s="6">
        <v>0.15890000000000001</v>
      </c>
      <c r="GA6" s="7">
        <f t="shared" si="99"/>
        <v>43614119.419814035</v>
      </c>
      <c r="GB6" s="12">
        <f t="shared" si="100"/>
        <v>-4925158.5468137842</v>
      </c>
      <c r="GC6" s="12">
        <f t="shared" si="101"/>
        <v>-677938.57305093447</v>
      </c>
      <c r="GE6" s="5">
        <f t="shared" si="102"/>
        <v>47</v>
      </c>
      <c r="GF6" s="6">
        <v>0.15890000000000001</v>
      </c>
      <c r="GG6" s="7">
        <f t="shared" si="103"/>
        <v>38802597.348589011</v>
      </c>
      <c r="GH6" s="12">
        <f t="shared" si="104"/>
        <v>-6909090.322158264</v>
      </c>
      <c r="GI6" s="12">
        <f t="shared" si="105"/>
        <v>-969311.85778409906</v>
      </c>
      <c r="GK6" s="5">
        <f t="shared" si="106"/>
        <v>46</v>
      </c>
      <c r="GL6" s="6">
        <v>0.15890000000000001</v>
      </c>
      <c r="GM6" s="7">
        <f t="shared" si="107"/>
        <v>43099630.510484278</v>
      </c>
      <c r="GN6" s="12">
        <f t="shared" si="108"/>
        <v>882930.63483098883</v>
      </c>
      <c r="GO6" s="12">
        <f t="shared" si="109"/>
        <v>128155.72711243258</v>
      </c>
      <c r="GQ6" s="5">
        <f t="shared" si="110"/>
        <v>45</v>
      </c>
      <c r="GR6" s="6">
        <v>0.15890000000000001</v>
      </c>
      <c r="GS6" s="7">
        <f t="shared" si="111"/>
        <v>34813918.021392785</v>
      </c>
      <c r="GT6" s="12">
        <f t="shared" si="112"/>
        <v>-4231519.170273168</v>
      </c>
      <c r="GU6" s="12">
        <f t="shared" si="113"/>
        <v>-636599.40311170684</v>
      </c>
      <c r="GW6" s="5">
        <f t="shared" si="114"/>
        <v>44</v>
      </c>
      <c r="GX6" s="6">
        <v>0.15890000000000001</v>
      </c>
      <c r="GY6" s="7">
        <f t="shared" si="115"/>
        <v>31417668.099803966</v>
      </c>
      <c r="GZ6" s="12">
        <f t="shared" si="116"/>
        <v>-4539807.9216477284</v>
      </c>
      <c r="HA6" s="12">
        <f t="shared" si="117"/>
        <v>-713022.13403330522</v>
      </c>
      <c r="HC6" s="5">
        <f t="shared" si="118"/>
        <v>43</v>
      </c>
      <c r="HD6" s="6">
        <v>0.15890000000000001</v>
      </c>
      <c r="HE6" s="7">
        <f t="shared" si="119"/>
        <v>34238958.260466404</v>
      </c>
      <c r="HF6" s="12">
        <f t="shared" si="120"/>
        <v>1980519.7673570025</v>
      </c>
      <c r="HG6" s="12">
        <f t="shared" si="121"/>
        <v>330283.22505060193</v>
      </c>
      <c r="HI6" s="5">
        <f t="shared" si="122"/>
        <v>42</v>
      </c>
      <c r="HJ6" s="6">
        <v>0.15890000000000001</v>
      </c>
      <c r="HK6" s="7">
        <f t="shared" si="123"/>
        <v>33061952.742821936</v>
      </c>
      <c r="HL6" s="12">
        <f t="shared" si="124"/>
        <v>4423441.1780838408</v>
      </c>
      <c r="HM6" s="12">
        <f t="shared" si="125"/>
        <v>776709.94148958533</v>
      </c>
      <c r="HO6" s="5">
        <f t="shared" si="126"/>
        <v>41</v>
      </c>
      <c r="HP6" s="6">
        <v>0.15890000000000001</v>
      </c>
      <c r="HQ6" s="7">
        <f t="shared" si="127"/>
        <v>28945852.515165444</v>
      </c>
      <c r="HR6" s="12">
        <f t="shared" si="128"/>
        <v>2851793.3803717429</v>
      </c>
      <c r="HS6" s="12">
        <f t="shared" si="129"/>
        <v>517101.04309566383</v>
      </c>
      <c r="HU6" s="5">
        <f t="shared" si="130"/>
        <v>40</v>
      </c>
      <c r="HV6" s="6">
        <v>0.15890000000000001</v>
      </c>
      <c r="HW6" s="7">
        <f t="shared" si="131"/>
        <v>24373402.252581187</v>
      </c>
      <c r="HX6" s="12">
        <f t="shared" si="132"/>
        <v>564426.15059734485</v>
      </c>
      <c r="HY6" s="12">
        <f t="shared" si="133"/>
        <v>106079.69477178607</v>
      </c>
      <c r="IA6" s="5">
        <f t="shared" si="134"/>
        <v>39</v>
      </c>
      <c r="IB6" s="6">
        <v>0.15890000000000001</v>
      </c>
      <c r="IC6" s="7">
        <f t="shared" si="135"/>
        <v>28443695.008263733</v>
      </c>
      <c r="ID6" s="12">
        <f t="shared" si="136"/>
        <v>8122094.0441860091</v>
      </c>
      <c r="IE6" s="12">
        <f t="shared" si="137"/>
        <v>1669819.2595198555</v>
      </c>
      <c r="IG6" s="5">
        <f t="shared" si="138"/>
        <v>38</v>
      </c>
      <c r="IH6" s="6">
        <v>0.15890000000000001</v>
      </c>
      <c r="II6" s="7">
        <f t="shared" si="139"/>
        <v>38385553.317494921</v>
      </c>
      <c r="IJ6" s="12">
        <f t="shared" si="140"/>
        <v>21706230.953481484</v>
      </c>
      <c r="IK6" s="12">
        <f t="shared" si="141"/>
        <v>4989277.7123789974</v>
      </c>
      <c r="IM6" s="5">
        <f t="shared" si="142"/>
        <v>37</v>
      </c>
      <c r="IN6" s="6">
        <v>0.15890000000000001</v>
      </c>
      <c r="IO6" s="7">
        <f t="shared" si="143"/>
        <v>28018652.056565631</v>
      </c>
      <c r="IP6" s="12">
        <f t="shared" si="144"/>
        <v>13620195.041292118</v>
      </c>
      <c r="IQ6" s="12">
        <f t="shared" si="145"/>
        <v>3340978.2908514407</v>
      </c>
      <c r="IS6" s="5">
        <f t="shared" si="146"/>
        <v>36</v>
      </c>
      <c r="IT6" s="6">
        <v>0.15890000000000001</v>
      </c>
      <c r="IU6" s="7">
        <f t="shared" si="147"/>
        <v>22626707.628656734</v>
      </c>
      <c r="IV6" s="12">
        <f t="shared" si="148"/>
        <v>9952266.2037789412</v>
      </c>
      <c r="IW6" s="12">
        <f t="shared" si="149"/>
        <v>2568581.7083408027</v>
      </c>
      <c r="IY6" s="5">
        <f t="shared" si="150"/>
        <v>35</v>
      </c>
      <c r="IZ6" s="6">
        <v>0.15890000000000001</v>
      </c>
      <c r="JA6" s="7">
        <f t="shared" si="151"/>
        <v>24324562.06047811</v>
      </c>
      <c r="JB6" s="12">
        <f t="shared" si="152"/>
        <v>13555235.227754423</v>
      </c>
      <c r="JC6" s="12">
        <f t="shared" si="153"/>
        <v>3737684.2553312224</v>
      </c>
      <c r="JE6" s="5">
        <f t="shared" si="154"/>
        <v>34</v>
      </c>
      <c r="JF6" s="6">
        <v>0.15890000000000001</v>
      </c>
      <c r="JG6" s="7">
        <f t="shared" si="155"/>
        <v>22837819.979793545</v>
      </c>
      <c r="JH6" s="12">
        <f t="shared" si="156"/>
        <v>13923403.107969422</v>
      </c>
      <c r="JI6" s="12">
        <f t="shared" si="157"/>
        <v>4195479.8150323676</v>
      </c>
      <c r="JK6" s="5">
        <f t="shared" si="158"/>
        <v>33</v>
      </c>
      <c r="JL6" s="6">
        <v>0.15890000000000001</v>
      </c>
      <c r="JM6" s="7">
        <f t="shared" si="159"/>
        <v>19269169.743329011</v>
      </c>
      <c r="JN6" s="12">
        <f t="shared" si="160"/>
        <v>12168117.806250578</v>
      </c>
      <c r="JO6" s="12">
        <f t="shared" si="161"/>
        <v>4176558.20407339</v>
      </c>
      <c r="JQ6" s="5">
        <f t="shared" si="162"/>
        <v>32</v>
      </c>
      <c r="JR6" s="6">
        <v>0.15890000000000001</v>
      </c>
      <c r="JS6" s="7">
        <f t="shared" si="163"/>
        <v>14626665.965787923</v>
      </c>
      <c r="JT6" s="12">
        <f t="shared" si="164"/>
        <v>8880346.5358500183</v>
      </c>
      <c r="JU6" s="12">
        <f t="shared" si="165"/>
        <v>3408511.0123704658</v>
      </c>
      <c r="JW6" s="5">
        <f t="shared" si="166"/>
        <v>31</v>
      </c>
      <c r="JX6" s="6">
        <v>0.15890000000000001</v>
      </c>
      <c r="JY6" s="7">
        <f t="shared" si="167"/>
        <v>15348023.049095411</v>
      </c>
      <c r="JZ6" s="12">
        <f t="shared" si="168"/>
        <v>10571075.477318686</v>
      </c>
      <c r="KA6" s="12">
        <f t="shared" si="169"/>
        <v>4397910.6501275096</v>
      </c>
      <c r="KC6" s="5">
        <f t="shared" si="170"/>
        <v>30</v>
      </c>
      <c r="KD6" s="6">
        <v>0.15890000000000001</v>
      </c>
      <c r="KE6" s="7">
        <f t="shared" si="171"/>
        <v>12745410.271628805</v>
      </c>
      <c r="KF6" s="12">
        <f t="shared" si="172"/>
        <v>8588691.2737958264</v>
      </c>
      <c r="KG6" s="12">
        <f t="shared" si="173"/>
        <v>3705794.9245681153</v>
      </c>
      <c r="KI6" s="5">
        <f t="shared" si="174"/>
        <v>29</v>
      </c>
      <c r="KJ6" s="6">
        <v>0.15890000000000001</v>
      </c>
      <c r="KK6" s="7">
        <f t="shared" si="175"/>
        <v>10418023.762979245</v>
      </c>
      <c r="KL6" s="12">
        <f t="shared" si="176"/>
        <v>6817986.4452406634</v>
      </c>
      <c r="KM6" s="12">
        <f t="shared" si="177"/>
        <v>3065108.5027243891</v>
      </c>
      <c r="KO6" s="5">
        <f t="shared" si="178"/>
        <v>28</v>
      </c>
      <c r="KP6" s="6">
        <v>0.15890000000000001</v>
      </c>
      <c r="KQ6" s="7">
        <f t="shared" si="179"/>
        <v>9814435.951935228</v>
      </c>
      <c r="KR6" s="12">
        <f t="shared" si="180"/>
        <v>6688780.6341582993</v>
      </c>
      <c r="KS6" s="12">
        <f t="shared" si="181"/>
        <v>3113256.8191105844</v>
      </c>
      <c r="KU6" s="5">
        <f t="shared" si="182"/>
        <v>27</v>
      </c>
      <c r="KV6" s="6">
        <v>0.15890000000000001</v>
      </c>
      <c r="KW6" s="7">
        <f t="shared" si="183"/>
        <v>7478235.2574940762</v>
      </c>
      <c r="KX6" s="12">
        <f t="shared" si="184"/>
        <v>4737683.6805130476</v>
      </c>
      <c r="KY6" s="12">
        <f t="shared" si="185"/>
        <v>2290826.247476364</v>
      </c>
      <c r="LA6" s="5">
        <f t="shared" si="186"/>
        <v>26</v>
      </c>
      <c r="LB6" s="6">
        <v>0.15890000000000001</v>
      </c>
      <c r="LC6" s="7">
        <f t="shared" si="187"/>
        <v>6311279.6501764506</v>
      </c>
      <c r="LD6" s="12">
        <f t="shared" si="188"/>
        <v>3869889.1412168341</v>
      </c>
      <c r="LE6" s="12">
        <f t="shared" si="189"/>
        <v>1898536.044397291</v>
      </c>
      <c r="LG6" s="5">
        <f t="shared" si="190"/>
        <v>25</v>
      </c>
      <c r="LH6" s="6">
        <v>0.15890000000000001</v>
      </c>
      <c r="LI6" s="7">
        <f t="shared" si="191"/>
        <v>5964728.9010267938</v>
      </c>
      <c r="LJ6" s="12">
        <f t="shared" si="192"/>
        <v>3836987.4442284522</v>
      </c>
      <c r="LK6" s="12">
        <f t="shared" si="193"/>
        <v>1958570.7863906291</v>
      </c>
      <c r="LM6" s="5">
        <f t="shared" si="194"/>
        <v>24</v>
      </c>
      <c r="LN6" s="6">
        <v>0.15890000000000001</v>
      </c>
      <c r="LO6" s="7">
        <f t="shared" si="195"/>
        <v>5118181.6552486653</v>
      </c>
      <c r="LP6" s="12">
        <f t="shared" si="196"/>
        <v>3278559.9208492129</v>
      </c>
      <c r="LQ6" s="12">
        <f t="shared" si="197"/>
        <v>1751631.7314752594</v>
      </c>
      <c r="LS6" s="5">
        <f t="shared" si="198"/>
        <v>23</v>
      </c>
      <c r="LT6" s="6">
        <v>0.15890000000000001</v>
      </c>
      <c r="LU6" s="7">
        <f t="shared" si="199"/>
        <v>3892745.40253169</v>
      </c>
      <c r="LV6" s="12">
        <f t="shared" si="200"/>
        <v>2304391.4555085069</v>
      </c>
      <c r="LW6" s="12">
        <f t="shared" si="201"/>
        <v>1295213.0740598848</v>
      </c>
      <c r="LY6" s="5">
        <f t="shared" si="202"/>
        <v>22</v>
      </c>
      <c r="LZ6" s="6">
        <v>0.15890000000000001</v>
      </c>
      <c r="MA6" s="7">
        <f t="shared" si="203"/>
        <v>4015623.4810518757</v>
      </c>
      <c r="MB6" s="12">
        <f t="shared" si="204"/>
        <v>2670460.6533601522</v>
      </c>
      <c r="MC6" s="12">
        <f t="shared" si="205"/>
        <v>1585794.0305837975</v>
      </c>
      <c r="ME6" s="5">
        <f t="shared" si="206"/>
        <v>21</v>
      </c>
      <c r="MF6" s="6">
        <v>0.15890000000000001</v>
      </c>
      <c r="MG6" s="7">
        <f t="shared" si="207"/>
        <v>3083485.7414204688</v>
      </c>
      <c r="MH6" s="12">
        <f t="shared" si="208"/>
        <v>1892178.3963341308</v>
      </c>
      <c r="MI6" s="12">
        <f t="shared" si="209"/>
        <v>1152845.9909282131</v>
      </c>
      <c r="MK6" s="5">
        <f t="shared" si="210"/>
        <v>20</v>
      </c>
      <c r="ML6" s="6">
        <v>0.15890000000000001</v>
      </c>
      <c r="MM6" s="7">
        <f t="shared" si="211"/>
        <v>2868625.6781286327</v>
      </c>
      <c r="MN6" s="12">
        <f t="shared" si="212"/>
        <v>1818284.1771364105</v>
      </c>
      <c r="MO6" s="12">
        <f t="shared" si="213"/>
        <v>1143923.074403424</v>
      </c>
      <c r="MQ6" s="5">
        <f t="shared" si="214"/>
        <v>19</v>
      </c>
      <c r="MR6" s="6">
        <v>0.15890000000000001</v>
      </c>
      <c r="MS6" s="7">
        <f t="shared" si="215"/>
        <v>2608552.9491030588</v>
      </c>
      <c r="MT6" s="12">
        <f t="shared" si="216"/>
        <v>1670319.4170204059</v>
      </c>
      <c r="MU6" s="12">
        <f t="shared" si="217"/>
        <v>1077363.9457718807</v>
      </c>
      <c r="MW6" s="5">
        <f t="shared" si="218"/>
        <v>18</v>
      </c>
      <c r="MX6" s="6">
        <v>0.15890000000000001</v>
      </c>
      <c r="MY6" s="7">
        <f t="shared" si="219"/>
        <v>2574314.5653834585</v>
      </c>
      <c r="MZ6" s="12">
        <f t="shared" si="220"/>
        <v>1738067.6702537793</v>
      </c>
      <c r="NA6" s="12">
        <f t="shared" si="221"/>
        <v>1152500.6985601792</v>
      </c>
      <c r="NC6" s="5">
        <f t="shared" si="222"/>
        <v>17</v>
      </c>
      <c r="ND6" s="6">
        <v>0.15890000000000001</v>
      </c>
      <c r="NE6" s="7">
        <f t="shared" si="223"/>
        <v>1876322.5695214721</v>
      </c>
      <c r="NF6" s="12">
        <f t="shared" si="224"/>
        <v>1120724.7094957239</v>
      </c>
      <c r="NG6" s="12">
        <f t="shared" si="225"/>
        <v>763416.91547499516</v>
      </c>
      <c r="NI6" s="5">
        <f t="shared" si="226"/>
        <v>16</v>
      </c>
      <c r="NJ6" s="6">
        <v>0.15890000000000001</v>
      </c>
      <c r="NK6" s="7">
        <f t="shared" si="227"/>
        <v>1529444.5463983307</v>
      </c>
      <c r="NL6" s="12">
        <f t="shared" si="228"/>
        <v>850732.71552302421</v>
      </c>
      <c r="NM6" s="12">
        <f t="shared" si="229"/>
        <v>597143.69240823749</v>
      </c>
      <c r="NO6" s="5">
        <f t="shared" si="230"/>
        <v>15</v>
      </c>
      <c r="NP6" s="6">
        <v>0.15890000000000001</v>
      </c>
      <c r="NQ6" s="7">
        <f t="shared" si="231"/>
        <v>1149094.3248672658</v>
      </c>
      <c r="NR6" s="12">
        <f t="shared" si="232"/>
        <v>533313.74706399359</v>
      </c>
      <c r="NS6" s="12">
        <f t="shared" si="233"/>
        <v>380224.12602537381</v>
      </c>
      <c r="NU6" s="5">
        <f t="shared" si="234"/>
        <v>14</v>
      </c>
      <c r="NV6" s="6">
        <v>0.15890000000000001</v>
      </c>
      <c r="NW6" s="7">
        <f t="shared" si="235"/>
        <v>895351.6634465215</v>
      </c>
      <c r="NX6" s="12">
        <f t="shared" si="236"/>
        <v>346237.60815091978</v>
      </c>
      <c r="NY6" s="12">
        <f t="shared" si="237"/>
        <v>250973.19400523294</v>
      </c>
      <c r="OA6" s="5">
        <f t="shared" si="238"/>
        <v>13</v>
      </c>
      <c r="OB6" s="6">
        <v>0.15890000000000001</v>
      </c>
      <c r="OC6" s="7">
        <f t="shared" si="239"/>
        <v>740633.35548558331</v>
      </c>
      <c r="OD6" s="12">
        <f t="shared" si="240"/>
        <v>250806.61063187697</v>
      </c>
      <c r="OE6" s="12">
        <f t="shared" si="241"/>
        <v>186778.53164211873</v>
      </c>
      <c r="OG6" s="5">
        <f t="shared" si="242"/>
        <v>12</v>
      </c>
      <c r="OH6" s="6">
        <v>0.15890000000000001</v>
      </c>
      <c r="OI6" s="7">
        <f t="shared" si="243"/>
        <v>814151.20972362685</v>
      </c>
      <c r="OJ6" s="12">
        <f t="shared" si="244"/>
        <v>384226.94664038572</v>
      </c>
      <c r="OK6" s="12">
        <f t="shared" si="245"/>
        <v>296817.49876130652</v>
      </c>
      <c r="OM6" s="5">
        <f t="shared" si="246"/>
        <v>11</v>
      </c>
      <c r="ON6" s="6">
        <v>0.15890000000000001</v>
      </c>
      <c r="OO6" s="7">
        <f t="shared" si="247"/>
        <v>923597.51528488577</v>
      </c>
      <c r="OP6" s="12">
        <f t="shared" si="248"/>
        <v>542355.24574269867</v>
      </c>
      <c r="OQ6" s="12">
        <f t="shared" si="249"/>
        <v>423758.03066654282</v>
      </c>
      <c r="OS6" s="5">
        <f t="shared" si="250"/>
        <v>10</v>
      </c>
      <c r="OT6" s="6">
        <v>0.15890000000000001</v>
      </c>
      <c r="OU6" s="7">
        <f t="shared" si="251"/>
        <v>1183644.1308277403</v>
      </c>
      <c r="OV6" s="12">
        <f t="shared" si="252"/>
        <v>856949.54913681257</v>
      </c>
      <c r="OW6" s="12">
        <f t="shared" si="253"/>
        <v>686950.9323369679</v>
      </c>
      <c r="OY6" s="5">
        <f t="shared" si="254"/>
        <v>9</v>
      </c>
      <c r="OZ6" s="6">
        <v>0.15890000000000001</v>
      </c>
      <c r="PA6" s="7">
        <f t="shared" si="255"/>
        <v>922128.49082871631</v>
      </c>
      <c r="PB6" s="12">
        <f t="shared" si="256"/>
        <v>640738.71314623847</v>
      </c>
      <c r="PC6" s="12">
        <f t="shared" si="257"/>
        <v>523525.06860204868</v>
      </c>
      <c r="PE6" s="5">
        <f t="shared" si="258"/>
        <v>8</v>
      </c>
      <c r="PF6" s="6">
        <v>0.15890000000000001</v>
      </c>
      <c r="PG6" s="7">
        <f t="shared" si="259"/>
        <v>832696.84922224691</v>
      </c>
      <c r="PH6" s="12">
        <f t="shared" si="260"/>
        <v>610248.99096389243</v>
      </c>
      <c r="PI6" s="12">
        <f t="shared" si="261"/>
        <v>513420.61004925455</v>
      </c>
      <c r="PK6" s="5">
        <f t="shared" si="262"/>
        <v>7</v>
      </c>
      <c r="PL6" s="6">
        <v>0.15890000000000001</v>
      </c>
      <c r="PM6" s="7">
        <f t="shared" si="263"/>
        <v>794330.67749904329</v>
      </c>
      <c r="PN6" s="12">
        <f t="shared" si="264"/>
        <v>621897.97417594388</v>
      </c>
      <c r="PO6" s="12">
        <f t="shared" si="265"/>
        <v>544073.27235828061</v>
      </c>
      <c r="PQ6" s="5">
        <f t="shared" si="266"/>
        <v>6</v>
      </c>
      <c r="PR6" s="6">
        <v>0.15890000000000001</v>
      </c>
      <c r="PS6" s="7">
        <f t="shared" si="267"/>
        <v>687077.82847421791</v>
      </c>
      <c r="PT6" s="12">
        <f t="shared" si="268"/>
        <v>554558.24210408458</v>
      </c>
      <c r="PU6" s="12">
        <f t="shared" si="269"/>
        <v>495230.67581558862</v>
      </c>
      <c r="PW6" s="5">
        <f t="shared" si="270"/>
        <v>5</v>
      </c>
      <c r="PX6" s="6">
        <v>0.15890000000000001</v>
      </c>
      <c r="PY6" s="7">
        <f t="shared" si="271"/>
        <v>651382.08994521981</v>
      </c>
      <c r="PZ6" s="12">
        <f t="shared" si="272"/>
        <v>558770.48157845321</v>
      </c>
      <c r="QA6" s="12">
        <f t="shared" si="273"/>
        <v>520597.13806603471</v>
      </c>
      <c r="QC6" s="5">
        <f t="shared" si="274"/>
        <v>4</v>
      </c>
      <c r="QD6" s="6">
        <v>0.15890000000000001</v>
      </c>
      <c r="QE6" s="7">
        <f t="shared" si="275"/>
        <v>1026606.9187473913</v>
      </c>
      <c r="QF6" s="12">
        <f t="shared" si="276"/>
        <v>973200.27543910837</v>
      </c>
      <c r="QG6" s="12">
        <f t="shared" si="277"/>
        <v>906555.60301343247</v>
      </c>
      <c r="QI6" s="5">
        <f t="shared" si="278"/>
        <v>3</v>
      </c>
      <c r="QJ6" s="6">
        <v>0.15890000000000001</v>
      </c>
      <c r="QK6" s="7">
        <f t="shared" si="279"/>
        <v>815155.56514800014</v>
      </c>
      <c r="QL6" s="12">
        <f t="shared" si="280"/>
        <v>777677.50519353442</v>
      </c>
      <c r="QM6" s="12">
        <f t="shared" si="281"/>
        <v>743443.43223643443</v>
      </c>
      <c r="QO6" s="5">
        <f t="shared" si="282"/>
        <v>2</v>
      </c>
      <c r="QP6" s="6">
        <v>0.15890000000000001</v>
      </c>
      <c r="QQ6" s="7">
        <f>(QQ7)*(1+QP6)</f>
        <v>709942.14</v>
      </c>
      <c r="QR6" s="12">
        <f>(QR7)*(1+QP6)-(((VLOOKUP((QO$91+QO7),$A$138:$E$227,5,FALSE))/(VLOOKUP(QO$91,$A$138:$E$227,5,FALSE)))*(IF(QO6&lt;=$D$125,$B$125,$C$125)))</f>
        <v>685872.46616166341</v>
      </c>
      <c r="QS6" s="12">
        <f>QR6*((VLOOKUP(QO$91, $A$138:$E$227, 5, FALSE)) / VLOOKUP((QO$91+QO7), $A$138:$E$227, 5, FALSE))</f>
        <v>666379.42388776399</v>
      </c>
    </row>
    <row r="7" spans="3:461">
      <c r="C7">
        <v>84</v>
      </c>
      <c r="D7" s="6">
        <v>2.1000000000000001E-2</v>
      </c>
      <c r="E7" s="12">
        <f t="shared" si="286"/>
        <v>37655866.026781954</v>
      </c>
      <c r="F7" s="12">
        <f t="shared" si="0"/>
        <v>2958121.9139841329</v>
      </c>
      <c r="G7">
        <v>83</v>
      </c>
      <c r="H7" s="6">
        <v>2.1000000000000001E-2</v>
      </c>
      <c r="I7" s="12">
        <f t="shared" si="1"/>
        <v>-213406064.41346198</v>
      </c>
      <c r="J7" s="12">
        <f t="shared" si="2"/>
        <v>-16570674.731840907</v>
      </c>
      <c r="K7">
        <v>82</v>
      </c>
      <c r="L7" s="6">
        <v>2.1000000000000001E-2</v>
      </c>
      <c r="M7" s="12">
        <f t="shared" si="3"/>
        <v>-104983047.36622104</v>
      </c>
      <c r="N7" s="12">
        <f t="shared" si="4"/>
        <v>-8151783.0106863491</v>
      </c>
      <c r="O7">
        <v>81</v>
      </c>
      <c r="P7" s="6">
        <v>2.1000000000000001E-2</v>
      </c>
      <c r="Q7" s="12">
        <f t="shared" si="5"/>
        <v>139566472.99113169</v>
      </c>
      <c r="R7" s="12">
        <f t="shared" si="6"/>
        <v>10076635.594642675</v>
      </c>
      <c r="S7">
        <v>80</v>
      </c>
      <c r="T7" s="6">
        <v>2.1000000000000001E-2</v>
      </c>
      <c r="U7" s="12">
        <f t="shared" si="7"/>
        <v>897483514.05861056</v>
      </c>
      <c r="V7" s="12">
        <f t="shared" si="8"/>
        <v>58277356.366220295</v>
      </c>
      <c r="W7">
        <v>79</v>
      </c>
      <c r="X7" s="6">
        <v>2.1000000000000001E-2</v>
      </c>
      <c r="Y7" s="12">
        <f t="shared" si="9"/>
        <v>1033185799.0286694</v>
      </c>
      <c r="Z7" s="12">
        <f t="shared" si="10"/>
        <v>60520912.018589497</v>
      </c>
      <c r="AA7">
        <v>78</v>
      </c>
      <c r="AB7" s="6">
        <v>2.1000000000000001E-2</v>
      </c>
      <c r="AC7" s="12">
        <f t="shared" si="11"/>
        <v>455650913.47079849</v>
      </c>
      <c r="AD7" s="12">
        <f t="shared" si="12"/>
        <v>27311371.009451963</v>
      </c>
      <c r="AE7">
        <v>77</v>
      </c>
      <c r="AF7" s="6">
        <v>2.1000000000000001E-2</v>
      </c>
      <c r="AG7" s="12">
        <f t="shared" si="13"/>
        <v>547853419.73413634</v>
      </c>
      <c r="AH7" s="12">
        <f t="shared" si="14"/>
        <v>33833007.943694592</v>
      </c>
      <c r="AI7">
        <v>76</v>
      </c>
      <c r="AJ7" s="6">
        <v>2.1000000000000001E-2</v>
      </c>
      <c r="AK7" s="12">
        <f t="shared" si="15"/>
        <v>177638154.05436555</v>
      </c>
      <c r="AL7" s="12">
        <f t="shared" si="16"/>
        <v>11131473.669645062</v>
      </c>
      <c r="AM7">
        <v>75</v>
      </c>
      <c r="AN7" s="6">
        <v>2.1000000000000001E-2</v>
      </c>
      <c r="AO7" s="12">
        <f t="shared" si="17"/>
        <v>14661238.778969655</v>
      </c>
      <c r="AP7" s="12">
        <f t="shared" si="18"/>
        <v>938700.62065938662</v>
      </c>
      <c r="AQ7">
        <v>74</v>
      </c>
      <c r="AR7" s="6">
        <v>2.1000000000000001E-2</v>
      </c>
      <c r="AS7" s="12">
        <f t="shared" si="19"/>
        <v>448902340.26087743</v>
      </c>
      <c r="AT7" s="12">
        <f t="shared" si="20"/>
        <v>28945265.624864154</v>
      </c>
      <c r="AU7">
        <v>73</v>
      </c>
      <c r="AV7" s="6">
        <v>2.1000000000000001E-2</v>
      </c>
      <c r="AW7" s="12">
        <f t="shared" si="21"/>
        <v>246007012.66437587</v>
      </c>
      <c r="AX7" s="12">
        <f t="shared" si="22"/>
        <v>15639139.314700382</v>
      </c>
      <c r="AY7">
        <v>72</v>
      </c>
      <c r="AZ7" s="6">
        <v>2.1000000000000001E-2</v>
      </c>
      <c r="BA7" s="12">
        <f t="shared" si="23"/>
        <v>294021935.92749327</v>
      </c>
      <c r="BB7" s="12">
        <f t="shared" si="24"/>
        <v>18558029.403795954</v>
      </c>
      <c r="BC7">
        <v>71</v>
      </c>
      <c r="BD7" s="6">
        <v>2.1000000000000001E-2</v>
      </c>
      <c r="BE7" s="12">
        <f t="shared" si="25"/>
        <v>441602257.97635478</v>
      </c>
      <c r="BF7" s="12">
        <f t="shared" si="26"/>
        <v>28274030.584755458</v>
      </c>
      <c r="BG7">
        <v>70</v>
      </c>
      <c r="BH7" s="6">
        <v>2.1000000000000001E-2</v>
      </c>
      <c r="BI7" s="12">
        <f t="shared" si="27"/>
        <v>661734950.6050359</v>
      </c>
      <c r="BJ7" s="12">
        <f t="shared" si="28"/>
        <v>47175993.082008064</v>
      </c>
      <c r="BK7">
        <v>69</v>
      </c>
      <c r="BL7" s="6">
        <v>2.1000000000000001E-2</v>
      </c>
      <c r="BM7" s="12">
        <f t="shared" si="29"/>
        <v>550477000.30399108</v>
      </c>
      <c r="BN7" s="12">
        <f t="shared" si="30"/>
        <v>42243822.421533845</v>
      </c>
      <c r="BO7">
        <v>68</v>
      </c>
      <c r="BP7" s="6">
        <v>2.1000000000000001E-2</v>
      </c>
      <c r="BQ7" s="12">
        <f t="shared" si="31"/>
        <v>411447844.31828755</v>
      </c>
      <c r="BR7" s="12">
        <f t="shared" si="32"/>
        <v>32508831.916458331</v>
      </c>
      <c r="BS7">
        <v>67</v>
      </c>
      <c r="BT7" s="6">
        <v>2.1000000000000001E-2</v>
      </c>
      <c r="BU7" s="12">
        <f t="shared" si="33"/>
        <v>332798845.39193672</v>
      </c>
      <c r="BV7" s="12">
        <f t="shared" si="34"/>
        <v>26899186.043131161</v>
      </c>
      <c r="BW7">
        <v>66</v>
      </c>
      <c r="BX7" s="6">
        <v>2.1000000000000001E-2</v>
      </c>
      <c r="BY7" s="12">
        <f t="shared" si="35"/>
        <v>203108409.14493158</v>
      </c>
      <c r="BZ7" s="12">
        <f t="shared" si="36"/>
        <v>16785590.271850597</v>
      </c>
      <c r="CA7">
        <v>65</v>
      </c>
      <c r="CB7" s="6">
        <v>2.1000000000000001E-2</v>
      </c>
      <c r="CC7" s="12">
        <f t="shared" si="37"/>
        <v>298175881.82754338</v>
      </c>
      <c r="CD7" s="12">
        <f t="shared" si="38"/>
        <v>29110408.355585847</v>
      </c>
      <c r="CE7">
        <v>64</v>
      </c>
      <c r="CF7" s="6">
        <v>2.1000000000000001E-2</v>
      </c>
      <c r="CG7" s="12">
        <f t="shared" si="39"/>
        <v>306919945.45986491</v>
      </c>
      <c r="CH7" s="12">
        <f t="shared" si="40"/>
        <v>33030168.090520963</v>
      </c>
      <c r="CI7">
        <v>63</v>
      </c>
      <c r="CJ7" s="6">
        <v>2.1000000000000001E-2</v>
      </c>
      <c r="CK7" s="12">
        <f t="shared" si="284"/>
        <v>298628703.62212688</v>
      </c>
      <c r="CL7" s="12">
        <f t="shared" si="285"/>
        <v>32544688.279294372</v>
      </c>
      <c r="CM7" s="5">
        <v>62</v>
      </c>
      <c r="CN7" s="6">
        <v>2.1000000000000001E-2</v>
      </c>
      <c r="CO7" s="7">
        <f t="shared" si="41"/>
        <v>368425007.70019472</v>
      </c>
      <c r="CP7" s="12">
        <f t="shared" si="42"/>
        <v>242178798.46085387</v>
      </c>
      <c r="CQ7" s="12">
        <f t="shared" si="43"/>
        <v>25842903.61964947</v>
      </c>
      <c r="CR7" s="8"/>
      <c r="CS7" s="5">
        <v>61</v>
      </c>
      <c r="CT7" s="6">
        <v>2.1000000000000001E-2</v>
      </c>
      <c r="CU7" s="7">
        <f t="shared" si="44"/>
        <v>281648962.38834542</v>
      </c>
      <c r="CV7" s="12">
        <f t="shared" si="45"/>
        <v>173912543.93774173</v>
      </c>
      <c r="CW7" s="12">
        <f t="shared" si="46"/>
        <v>20058661.52045263</v>
      </c>
      <c r="CY7" s="5">
        <v>60</v>
      </c>
      <c r="CZ7" s="6">
        <v>2.1000000000000001E-2</v>
      </c>
      <c r="DA7" s="7">
        <f t="shared" si="47"/>
        <v>227723934.66069335</v>
      </c>
      <c r="DB7" s="12">
        <f t="shared" si="48"/>
        <v>131538360.98370872</v>
      </c>
      <c r="DC7" s="12">
        <f t="shared" si="49"/>
        <v>15828349.291710135</v>
      </c>
      <c r="DE7" s="5">
        <f t="shared" si="50"/>
        <v>59</v>
      </c>
      <c r="DF7" s="6">
        <v>2.1000000000000001E-2</v>
      </c>
      <c r="DG7" s="7">
        <f t="shared" si="51"/>
        <v>192741375.08310905</v>
      </c>
      <c r="DH7" s="12">
        <f t="shared" si="52"/>
        <v>103301671.13903703</v>
      </c>
      <c r="DI7" s="12">
        <f t="shared" si="53"/>
        <v>12477463.53604476</v>
      </c>
      <c r="DK7" s="5">
        <f t="shared" si="54"/>
        <v>58</v>
      </c>
      <c r="DL7" s="6">
        <v>2.1000000000000001E-2</v>
      </c>
      <c r="DM7" s="7">
        <f t="shared" si="55"/>
        <v>195102110.6216307</v>
      </c>
      <c r="DN7" s="12">
        <f t="shared" si="56"/>
        <v>113454127.25977869</v>
      </c>
      <c r="DO7" s="12">
        <f t="shared" si="57"/>
        <v>13858298.28532009</v>
      </c>
      <c r="DQ7" s="5">
        <f t="shared" si="58"/>
        <v>57</v>
      </c>
      <c r="DR7" s="6">
        <v>2.1000000000000001E-2</v>
      </c>
      <c r="DS7" s="7">
        <f t="shared" si="59"/>
        <v>127885494.63924412</v>
      </c>
      <c r="DT7" s="12">
        <f t="shared" si="60"/>
        <v>50354153.729809068</v>
      </c>
      <c r="DU7" s="12">
        <f t="shared" si="61"/>
        <v>6104974.9780263733</v>
      </c>
      <c r="DW7" s="5">
        <f t="shared" si="62"/>
        <v>56</v>
      </c>
      <c r="DX7" s="6">
        <v>2.1000000000000001E-2</v>
      </c>
      <c r="DY7" s="7">
        <f t="shared" si="63"/>
        <v>96444566.09294425</v>
      </c>
      <c r="DZ7" s="12">
        <f t="shared" si="64"/>
        <v>23097081.627778426</v>
      </c>
      <c r="EA7" s="12">
        <f t="shared" si="65"/>
        <v>2810795.3648095876</v>
      </c>
      <c r="EC7" s="5">
        <f t="shared" si="66"/>
        <v>55</v>
      </c>
      <c r="ED7" s="6">
        <v>2.1000000000000001E-2</v>
      </c>
      <c r="EE7" s="7">
        <f t="shared" si="67"/>
        <v>89765977.376158133</v>
      </c>
      <c r="EF7" s="12">
        <f t="shared" si="68"/>
        <v>22228031.35534624</v>
      </c>
      <c r="EG7" s="12">
        <f t="shared" si="69"/>
        <v>2785783.7982751857</v>
      </c>
      <c r="EI7" s="5">
        <f t="shared" si="70"/>
        <v>54</v>
      </c>
      <c r="EJ7" s="6">
        <v>2.1000000000000001E-2</v>
      </c>
      <c r="EK7" s="7">
        <f t="shared" si="71"/>
        <v>89765977.376158133</v>
      </c>
      <c r="EL7" s="12">
        <f t="shared" si="72"/>
        <v>38465938.761441819</v>
      </c>
      <c r="EM7" s="12">
        <f t="shared" si="73"/>
        <v>4995508.4100082014</v>
      </c>
      <c r="EO7" s="5">
        <f t="shared" si="74"/>
        <v>53</v>
      </c>
      <c r="EP7" s="6">
        <v>2.1000000000000001E-2</v>
      </c>
      <c r="EQ7" s="7">
        <f t="shared" si="75"/>
        <v>100252375.89474881</v>
      </c>
      <c r="ER7" s="12">
        <f t="shared" si="76"/>
        <v>11842126.635234496</v>
      </c>
      <c r="ES7" s="12">
        <f t="shared" si="77"/>
        <v>1559426.9100947692</v>
      </c>
      <c r="EU7" s="5">
        <f t="shared" si="78"/>
        <v>52</v>
      </c>
      <c r="EV7" s="6">
        <v>2.1000000000000001E-2</v>
      </c>
      <c r="EW7" s="7">
        <f t="shared" si="79"/>
        <v>62248207.092169002</v>
      </c>
      <c r="EX7" s="12">
        <f t="shared" si="80"/>
        <v>7497011.0860585412</v>
      </c>
      <c r="EY7" s="12">
        <f t="shared" si="81"/>
        <v>997454.51120689139</v>
      </c>
      <c r="FA7" s="5">
        <f t="shared" si="82"/>
        <v>51</v>
      </c>
      <c r="FB7" s="6">
        <v>2.1000000000000001E-2</v>
      </c>
      <c r="FC7" s="7">
        <f t="shared" si="83"/>
        <v>62037280.339016333</v>
      </c>
      <c r="FD7" s="12">
        <f t="shared" si="84"/>
        <v>10558731.680338718</v>
      </c>
      <c r="FE7" s="12">
        <f t="shared" si="85"/>
        <v>1428779.9370369753</v>
      </c>
      <c r="FG7" s="5">
        <f t="shared" si="86"/>
        <v>50</v>
      </c>
      <c r="FH7" s="6">
        <v>2.1000000000000001E-2</v>
      </c>
      <c r="FI7" s="7">
        <f t="shared" si="87"/>
        <v>48987113.344137982</v>
      </c>
      <c r="FJ7" s="12">
        <f t="shared" si="88"/>
        <v>-153452.61951942608</v>
      </c>
      <c r="FK7" s="12">
        <f t="shared" si="89"/>
        <v>-20904.167982375966</v>
      </c>
      <c r="FM7" s="5">
        <f t="shared" si="90"/>
        <v>49</v>
      </c>
      <c r="FN7" s="6">
        <v>2.1000000000000001E-2</v>
      </c>
      <c r="FO7" s="7">
        <f t="shared" si="91"/>
        <v>53719830.402607732</v>
      </c>
      <c r="FP7" s="12">
        <f t="shared" si="92"/>
        <v>7429678.3972195107</v>
      </c>
      <c r="FQ7" s="12">
        <f t="shared" si="93"/>
        <v>1025606.8770086371</v>
      </c>
      <c r="FS7" s="5">
        <f t="shared" si="94"/>
        <v>48</v>
      </c>
      <c r="FT7" s="6">
        <v>2.1000000000000001E-2</v>
      </c>
      <c r="FU7" s="7">
        <f t="shared" si="95"/>
        <v>43813579.971134275</v>
      </c>
      <c r="FV7" s="12">
        <f t="shared" si="96"/>
        <v>75564.637436098361</v>
      </c>
      <c r="FW7" s="12">
        <f t="shared" si="97"/>
        <v>10602.649572367278</v>
      </c>
      <c r="FY7" s="5">
        <f t="shared" si="98"/>
        <v>47</v>
      </c>
      <c r="FZ7" s="6">
        <v>2.1000000000000001E-2</v>
      </c>
      <c r="GA7" s="7">
        <f t="shared" si="99"/>
        <v>37634066.286835819</v>
      </c>
      <c r="GB7" s="12">
        <f t="shared" si="100"/>
        <v>-4061792.589031986</v>
      </c>
      <c r="GC7" s="12">
        <f t="shared" si="101"/>
        <v>-575452.74007618614</v>
      </c>
      <c r="GE7" s="5">
        <f t="shared" si="102"/>
        <v>46</v>
      </c>
      <c r="GF7" s="6">
        <v>2.1000000000000001E-2</v>
      </c>
      <c r="GG7" s="7">
        <f t="shared" si="103"/>
        <v>33482265.379747182</v>
      </c>
      <c r="GH7" s="12">
        <f t="shared" si="104"/>
        <v>-5777250.3378185239</v>
      </c>
      <c r="GI7" s="12">
        <f t="shared" si="105"/>
        <v>-834229.67057314201</v>
      </c>
      <c r="GK7" s="5">
        <f t="shared" si="106"/>
        <v>45</v>
      </c>
      <c r="GL7" s="6">
        <v>2.1000000000000001E-2</v>
      </c>
      <c r="GM7" s="7">
        <f t="shared" si="107"/>
        <v>37190120.381814025</v>
      </c>
      <c r="GN7" s="12">
        <f t="shared" si="108"/>
        <v>940215.76077775075</v>
      </c>
      <c r="GO7" s="12">
        <f t="shared" si="109"/>
        <v>140462.61530170779</v>
      </c>
      <c r="GQ7" s="5">
        <f t="shared" si="110"/>
        <v>44</v>
      </c>
      <c r="GR7" s="6">
        <v>2.1000000000000001E-2</v>
      </c>
      <c r="GS7" s="7">
        <f t="shared" si="111"/>
        <v>30040484.96107756</v>
      </c>
      <c r="GT7" s="12">
        <f t="shared" si="112"/>
        <v>-3479253.7292369981</v>
      </c>
      <c r="GU7" s="12">
        <f t="shared" si="113"/>
        <v>-538738.24335778574</v>
      </c>
      <c r="GW7" s="5">
        <f t="shared" si="114"/>
        <v>43</v>
      </c>
      <c r="GX7" s="6">
        <v>2.1000000000000001E-2</v>
      </c>
      <c r="GY7" s="7">
        <f t="shared" si="115"/>
        <v>27109904.305638075</v>
      </c>
      <c r="GZ7" s="12">
        <f t="shared" si="116"/>
        <v>-3752522.2971671876</v>
      </c>
      <c r="HA7" s="12">
        <f t="shared" si="117"/>
        <v>-606611.45193350315</v>
      </c>
      <c r="HC7" s="5">
        <f t="shared" si="118"/>
        <v>42</v>
      </c>
      <c r="HD7" s="6">
        <v>2.1000000000000001E-2</v>
      </c>
      <c r="HE7" s="7">
        <f t="shared" si="119"/>
        <v>29544359.530991804</v>
      </c>
      <c r="HF7" s="12">
        <f t="shared" si="120"/>
        <v>1864192.4449908186</v>
      </c>
      <c r="HG7" s="12">
        <f t="shared" si="121"/>
        <v>319977.81530835986</v>
      </c>
      <c r="HI7" s="5">
        <f t="shared" si="122"/>
        <v>41</v>
      </c>
      <c r="HJ7" s="6">
        <v>2.1000000000000001E-2</v>
      </c>
      <c r="HK7" s="7">
        <f t="shared" si="123"/>
        <v>28528736.511193316</v>
      </c>
      <c r="HL7" s="12">
        <f t="shared" si="124"/>
        <v>3964357.7471388541</v>
      </c>
      <c r="HM7" s="12">
        <f t="shared" si="125"/>
        <v>716462.12401123578</v>
      </c>
      <c r="HO7" s="5">
        <f t="shared" si="126"/>
        <v>40</v>
      </c>
      <c r="HP7" s="6">
        <v>2.1000000000000001E-2</v>
      </c>
      <c r="HQ7" s="7">
        <f t="shared" si="127"/>
        <v>24977006.225874055</v>
      </c>
      <c r="HR7" s="12">
        <f t="shared" si="128"/>
        <v>2603539.8097171728</v>
      </c>
      <c r="HS7" s="12">
        <f t="shared" si="129"/>
        <v>485896.05163573194</v>
      </c>
      <c r="HU7" s="5">
        <f t="shared" si="130"/>
        <v>39</v>
      </c>
      <c r="HV7" s="6">
        <v>2.1000000000000001E-2</v>
      </c>
      <c r="HW7" s="7">
        <f t="shared" si="131"/>
        <v>21031497.327276889</v>
      </c>
      <c r="HX7" s="12">
        <f t="shared" si="132"/>
        <v>624772.9657726849</v>
      </c>
      <c r="HY7" s="12">
        <f t="shared" si="133"/>
        <v>120856.26088971803</v>
      </c>
      <c r="IA7" s="5">
        <f t="shared" si="134"/>
        <v>38</v>
      </c>
      <c r="IB7" s="6">
        <v>2.1000000000000001E-2</v>
      </c>
      <c r="IC7" s="7">
        <f t="shared" si="135"/>
        <v>24543700.930419996</v>
      </c>
      <c r="ID7" s="12">
        <f t="shared" si="136"/>
        <v>7134365.1031199852</v>
      </c>
      <c r="IE7" s="12">
        <f t="shared" si="137"/>
        <v>1509658.0003241773</v>
      </c>
      <c r="IG7" s="5">
        <f t="shared" si="138"/>
        <v>37</v>
      </c>
      <c r="IH7" s="6">
        <v>2.1000000000000001E-2</v>
      </c>
      <c r="II7" s="7">
        <f t="shared" si="139"/>
        <v>33122403.414871793</v>
      </c>
      <c r="IJ7" s="12">
        <f t="shared" si="140"/>
        <v>18842650.9862401</v>
      </c>
      <c r="IK7" s="12">
        <f t="shared" si="141"/>
        <v>4457763.7957121152</v>
      </c>
      <c r="IM7" s="5">
        <f t="shared" si="142"/>
        <v>36</v>
      </c>
      <c r="IN7" s="6">
        <v>2.1000000000000001E-2</v>
      </c>
      <c r="IO7" s="7">
        <f t="shared" si="143"/>
        <v>24176936.799176488</v>
      </c>
      <c r="IP7" s="12">
        <f t="shared" si="144"/>
        <v>11858224.437211946</v>
      </c>
      <c r="IQ7" s="12">
        <f t="shared" si="145"/>
        <v>2993862.0339791221</v>
      </c>
      <c r="IS7" s="5">
        <f t="shared" si="146"/>
        <v>35</v>
      </c>
      <c r="IT7" s="6">
        <v>2.1000000000000001E-2</v>
      </c>
      <c r="IU7" s="7">
        <f t="shared" si="147"/>
        <v>19524296.857931428</v>
      </c>
      <c r="IV7" s="12">
        <f t="shared" si="148"/>
        <v>8687984.0066592488</v>
      </c>
      <c r="IW7" s="12">
        <f t="shared" si="149"/>
        <v>2307874.5834429921</v>
      </c>
      <c r="IY7" s="5">
        <f t="shared" si="150"/>
        <v>34</v>
      </c>
      <c r="IZ7" s="6">
        <v>2.1000000000000001E-2</v>
      </c>
      <c r="JA7" s="7">
        <f t="shared" si="151"/>
        <v>20989353.749657527</v>
      </c>
      <c r="JB7" s="12">
        <f t="shared" si="152"/>
        <v>11790520.69009787</v>
      </c>
      <c r="JC7" s="12">
        <f t="shared" si="153"/>
        <v>3346187.9237460066</v>
      </c>
      <c r="JE7" s="5">
        <f t="shared" si="154"/>
        <v>33</v>
      </c>
      <c r="JF7" s="6">
        <v>2.1000000000000001E-2</v>
      </c>
      <c r="JG7" s="7">
        <f t="shared" si="155"/>
        <v>19706463.007846702</v>
      </c>
      <c r="JH7" s="12">
        <f t="shared" si="156"/>
        <v>12100235.68664423</v>
      </c>
      <c r="JI7" s="12">
        <f t="shared" si="157"/>
        <v>3752769.2266375483</v>
      </c>
      <c r="JK7" s="5">
        <f t="shared" si="158"/>
        <v>32</v>
      </c>
      <c r="JL7" s="6">
        <v>2.1000000000000001E-2</v>
      </c>
      <c r="JM7" s="7">
        <f t="shared" si="159"/>
        <v>16627120.323866608</v>
      </c>
      <c r="JN7" s="12">
        <f t="shared" si="160"/>
        <v>10575132.248294743</v>
      </c>
      <c r="JO7" s="12">
        <f t="shared" si="161"/>
        <v>3735964.4038875634</v>
      </c>
      <c r="JQ7" s="5">
        <f t="shared" si="162"/>
        <v>31</v>
      </c>
      <c r="JR7" s="6">
        <v>2.1000000000000001E-2</v>
      </c>
      <c r="JS7" s="7">
        <f t="shared" si="163"/>
        <v>12621163.142452259</v>
      </c>
      <c r="JT7" s="12">
        <f t="shared" si="164"/>
        <v>7730181.1033545649</v>
      </c>
      <c r="JU7" s="12">
        <f t="shared" si="165"/>
        <v>3053839.7714673178</v>
      </c>
      <c r="JW7" s="5">
        <f t="shared" si="166"/>
        <v>30</v>
      </c>
      <c r="JX7" s="6">
        <v>2.1000000000000001E-2</v>
      </c>
      <c r="JY7" s="7">
        <f t="shared" si="167"/>
        <v>13243612.951156624</v>
      </c>
      <c r="JZ7" s="12">
        <f t="shared" si="168"/>
        <v>9183868.5248220265</v>
      </c>
      <c r="KA7" s="12">
        <f t="shared" si="169"/>
        <v>3932553.8290311047</v>
      </c>
      <c r="KC7" s="5">
        <f t="shared" si="170"/>
        <v>29</v>
      </c>
      <c r="KD7" s="6">
        <v>2.1000000000000001E-2</v>
      </c>
      <c r="KE7" s="7">
        <f t="shared" si="171"/>
        <v>10997851.64520563</v>
      </c>
      <c r="KF7" s="12">
        <f t="shared" si="172"/>
        <v>7471067.7495039431</v>
      </c>
      <c r="KG7" s="12">
        <f t="shared" si="173"/>
        <v>3317866.0989155793</v>
      </c>
      <c r="KI7" s="5">
        <f t="shared" si="174"/>
        <v>28</v>
      </c>
      <c r="KJ7" s="6">
        <v>2.1000000000000001E-2</v>
      </c>
      <c r="KK7" s="7">
        <f t="shared" si="175"/>
        <v>8989579.5694013666</v>
      </c>
      <c r="KL7" s="12">
        <f t="shared" si="176"/>
        <v>5940735.2186108567</v>
      </c>
      <c r="KM7" s="12">
        <f t="shared" si="177"/>
        <v>2748854.201316149</v>
      </c>
      <c r="KO7" s="5">
        <f t="shared" si="178"/>
        <v>27</v>
      </c>
      <c r="KP7" s="6">
        <v>2.1000000000000001E-2</v>
      </c>
      <c r="KQ7" s="7">
        <f t="shared" si="179"/>
        <v>8468751.3607172556</v>
      </c>
      <c r="KR7" s="12">
        <f t="shared" si="180"/>
        <v>5827280.2972887801</v>
      </c>
      <c r="KS7" s="12">
        <f t="shared" si="181"/>
        <v>2791616.0953395707</v>
      </c>
      <c r="KU7" s="5">
        <f t="shared" si="182"/>
        <v>26</v>
      </c>
      <c r="KV7" s="6">
        <v>2.1000000000000001E-2</v>
      </c>
      <c r="KW7" s="7">
        <f t="shared" si="183"/>
        <v>6452873.6366330795</v>
      </c>
      <c r="KX7" s="12">
        <f t="shared" si="184"/>
        <v>4141623.1080585951</v>
      </c>
      <c r="KY7" s="12">
        <f t="shared" si="185"/>
        <v>2061192.031001403</v>
      </c>
      <c r="LA7" s="5">
        <f t="shared" si="186"/>
        <v>25</v>
      </c>
      <c r="LB7" s="6">
        <v>2.1000000000000001E-2</v>
      </c>
      <c r="LC7" s="7">
        <f t="shared" si="187"/>
        <v>5445922.556024204</v>
      </c>
      <c r="LD7" s="12">
        <f t="shared" si="188"/>
        <v>3392043.9819770791</v>
      </c>
      <c r="LE7" s="12">
        <f t="shared" si="189"/>
        <v>1712787.9049683784</v>
      </c>
      <c r="LG7" s="5">
        <f t="shared" si="190"/>
        <v>24</v>
      </c>
      <c r="LH7" s="6">
        <v>2.1000000000000001E-2</v>
      </c>
      <c r="LI7" s="7">
        <f t="shared" si="191"/>
        <v>5146888.343279656</v>
      </c>
      <c r="LJ7" s="12">
        <f t="shared" si="192"/>
        <v>3361601.2598692775</v>
      </c>
      <c r="LK7" s="12">
        <f t="shared" si="193"/>
        <v>1766106.4728337885</v>
      </c>
      <c r="LM7" s="5">
        <f t="shared" si="194"/>
        <v>23</v>
      </c>
      <c r="LN7" s="6">
        <v>2.1000000000000001E-2</v>
      </c>
      <c r="LO7" s="7">
        <f t="shared" si="195"/>
        <v>4416413.543229498</v>
      </c>
      <c r="LP7" s="12">
        <f t="shared" si="196"/>
        <v>2877479.8934440427</v>
      </c>
      <c r="LQ7" s="12">
        <f t="shared" si="197"/>
        <v>1582317.9917450654</v>
      </c>
      <c r="LS7" s="5">
        <f t="shared" si="198"/>
        <v>22</v>
      </c>
      <c r="LT7" s="6">
        <v>2.1000000000000001E-2</v>
      </c>
      <c r="LU7" s="7">
        <f t="shared" si="199"/>
        <v>3359000.2610507291</v>
      </c>
      <c r="LV7" s="12">
        <f t="shared" si="200"/>
        <v>2034486.3743862007</v>
      </c>
      <c r="LW7" s="12">
        <f t="shared" si="201"/>
        <v>1176959.5550728214</v>
      </c>
      <c r="LY7" s="5">
        <f t="shared" si="202"/>
        <v>21</v>
      </c>
      <c r="LZ7" s="6">
        <v>2.1000000000000001E-2</v>
      </c>
      <c r="MA7" s="7">
        <f t="shared" si="203"/>
        <v>3465030.1847026278</v>
      </c>
      <c r="MB7" s="12">
        <f t="shared" si="204"/>
        <v>2347899.1641422822</v>
      </c>
      <c r="MC7" s="12">
        <f t="shared" si="205"/>
        <v>1435032.7962726471</v>
      </c>
      <c r="ME7" s="5">
        <f t="shared" si="206"/>
        <v>20</v>
      </c>
      <c r="MF7" s="6">
        <v>2.1000000000000001E-2</v>
      </c>
      <c r="MG7" s="7">
        <f t="shared" si="207"/>
        <v>2660700.4412981868</v>
      </c>
      <c r="MH7" s="12">
        <f t="shared" si="208"/>
        <v>1675224.5367744816</v>
      </c>
      <c r="MI7" s="12">
        <f t="shared" si="209"/>
        <v>1050519.2851271478</v>
      </c>
      <c r="MK7" s="5">
        <f t="shared" si="210"/>
        <v>19</v>
      </c>
      <c r="ML7" s="6">
        <v>2.1000000000000001E-2</v>
      </c>
      <c r="MM7" s="7">
        <f t="shared" si="211"/>
        <v>2475300.4384577037</v>
      </c>
      <c r="MN7" s="12">
        <f t="shared" si="212"/>
        <v>1610121.3745857091</v>
      </c>
      <c r="MO7" s="12">
        <f t="shared" si="213"/>
        <v>1042594.5882851568</v>
      </c>
      <c r="MQ7" s="5">
        <f t="shared" si="214"/>
        <v>18</v>
      </c>
      <c r="MR7" s="6">
        <v>2.1000000000000001E-2</v>
      </c>
      <c r="MS7" s="7">
        <f t="shared" si="215"/>
        <v>2250887.0041444981</v>
      </c>
      <c r="MT7" s="12">
        <f t="shared" si="216"/>
        <v>1481431.2735612378</v>
      </c>
      <c r="MU7" s="12">
        <f t="shared" si="217"/>
        <v>983481.52642845188</v>
      </c>
      <c r="MW7" s="5">
        <f t="shared" si="218"/>
        <v>17</v>
      </c>
      <c r="MX7" s="6">
        <v>2.1000000000000001E-2</v>
      </c>
      <c r="MY7" s="7">
        <f t="shared" si="219"/>
        <v>2221343.1403774773</v>
      </c>
      <c r="MZ7" s="12">
        <f t="shared" si="220"/>
        <v>1538795.5692672699</v>
      </c>
      <c r="NA7" s="12">
        <f t="shared" si="221"/>
        <v>1050212.6211198226</v>
      </c>
      <c r="NC7" s="5">
        <f t="shared" si="222"/>
        <v>16</v>
      </c>
      <c r="ND7" s="6">
        <v>2.1000000000000001E-2</v>
      </c>
      <c r="NE7" s="7">
        <f t="shared" si="223"/>
        <v>1619054.7670389784</v>
      </c>
      <c r="NF7" s="12">
        <f t="shared" si="224"/>
        <v>1005061.5553013454</v>
      </c>
      <c r="NG7" s="12">
        <f t="shared" si="225"/>
        <v>704656.20820045017</v>
      </c>
      <c r="NI7" s="5">
        <f t="shared" si="226"/>
        <v>15</v>
      </c>
      <c r="NJ7" s="6">
        <v>2.1000000000000001E-2</v>
      </c>
      <c r="NK7" s="7">
        <f t="shared" si="227"/>
        <v>1319738.1537650623</v>
      </c>
      <c r="NL7" s="12">
        <f t="shared" si="228"/>
        <v>770966.27499241184</v>
      </c>
      <c r="NM7" s="12">
        <f t="shared" si="229"/>
        <v>556984.21305355348</v>
      </c>
      <c r="NO7" s="5">
        <f t="shared" si="230"/>
        <v>14</v>
      </c>
      <c r="NP7" s="6">
        <v>2.1000000000000001E-2</v>
      </c>
      <c r="NQ7" s="7">
        <f t="shared" si="231"/>
        <v>991538.80823821353</v>
      </c>
      <c r="NR7" s="12">
        <f t="shared" si="232"/>
        <v>496498.9607203771</v>
      </c>
      <c r="NS7" s="12">
        <f t="shared" si="233"/>
        <v>364331.75486853294</v>
      </c>
      <c r="NU7" s="5">
        <f t="shared" si="234"/>
        <v>13</v>
      </c>
      <c r="NV7" s="6">
        <v>2.1000000000000001E-2</v>
      </c>
      <c r="NW7" s="7">
        <f t="shared" si="235"/>
        <v>772587.50836700446</v>
      </c>
      <c r="NX7" s="12">
        <f t="shared" si="236"/>
        <v>334476.66687934822</v>
      </c>
      <c r="NY7" s="12">
        <f t="shared" si="237"/>
        <v>249540.31308390549</v>
      </c>
      <c r="OA7" s="5">
        <f t="shared" si="238"/>
        <v>12</v>
      </c>
      <c r="OB7" s="6">
        <v>2.1000000000000001E-2</v>
      </c>
      <c r="OC7" s="7">
        <f t="shared" si="239"/>
        <v>639083.05762842635</v>
      </c>
      <c r="OD7" s="12">
        <f t="shared" si="240"/>
        <v>251178.42317104116</v>
      </c>
      <c r="OE7" s="12">
        <f t="shared" si="241"/>
        <v>192527.20120637602</v>
      </c>
      <c r="OG7" s="5">
        <f t="shared" si="242"/>
        <v>11</v>
      </c>
      <c r="OH7" s="6">
        <v>2.1000000000000001E-2</v>
      </c>
      <c r="OI7" s="7">
        <f t="shared" si="243"/>
        <v>702520.67453932762</v>
      </c>
      <c r="OJ7" s="12">
        <f t="shared" si="244"/>
        <v>365054.45900904544</v>
      </c>
      <c r="OK7" s="12">
        <f t="shared" si="245"/>
        <v>290255.94861791842</v>
      </c>
      <c r="OM7" s="5">
        <f t="shared" si="246"/>
        <v>10</v>
      </c>
      <c r="ON7" s="6">
        <v>2.1000000000000001E-2</v>
      </c>
      <c r="OO7" s="7">
        <f t="shared" si="247"/>
        <v>796960.49295442726</v>
      </c>
      <c r="OP7" s="12">
        <f t="shared" si="248"/>
        <v>501122.9179729076</v>
      </c>
      <c r="OQ7" s="12">
        <f t="shared" si="249"/>
        <v>402995.45811746246</v>
      </c>
      <c r="OS7" s="5">
        <f t="shared" si="250"/>
        <v>9</v>
      </c>
      <c r="OT7" s="6">
        <v>2.1000000000000001E-2</v>
      </c>
      <c r="OU7" s="7">
        <f t="shared" si="251"/>
        <v>1021351.3942771079</v>
      </c>
      <c r="OV7" s="12">
        <f t="shared" si="252"/>
        <v>771743.5497193234</v>
      </c>
      <c r="OW7" s="12">
        <f t="shared" si="253"/>
        <v>636744.58609682473</v>
      </c>
      <c r="OY7" s="5">
        <f t="shared" si="254"/>
        <v>8</v>
      </c>
      <c r="OZ7" s="6">
        <v>2.1000000000000001E-2</v>
      </c>
      <c r="PA7" s="7">
        <f t="shared" si="255"/>
        <v>795692.89052439062</v>
      </c>
      <c r="PB7" s="12">
        <f t="shared" si="256"/>
        <v>584567.69850964355</v>
      </c>
      <c r="PC7" s="12">
        <f t="shared" si="257"/>
        <v>491601.41204136703</v>
      </c>
      <c r="PE7" s="5">
        <f t="shared" si="258"/>
        <v>7</v>
      </c>
      <c r="PF7" s="6">
        <v>2.1000000000000001E-2</v>
      </c>
      <c r="PG7" s="7">
        <f t="shared" si="259"/>
        <v>718523.46986128821</v>
      </c>
      <c r="PH7" s="12">
        <f t="shared" si="260"/>
        <v>557344.74976480682</v>
      </c>
      <c r="PI7" s="12">
        <f t="shared" si="261"/>
        <v>482627.35400093836</v>
      </c>
      <c r="PK7" s="5">
        <f t="shared" si="262"/>
        <v>6</v>
      </c>
      <c r="PL7" s="6">
        <v>2.1000000000000001E-2</v>
      </c>
      <c r="PM7" s="7">
        <f t="shared" si="263"/>
        <v>685417.79057644599</v>
      </c>
      <c r="PN7" s="12">
        <f t="shared" si="264"/>
        <v>566217.27465008211</v>
      </c>
      <c r="PO7" s="12">
        <f t="shared" si="265"/>
        <v>509850.85828052147</v>
      </c>
      <c r="PQ7" s="5">
        <f t="shared" si="266"/>
        <v>5</v>
      </c>
      <c r="PR7" s="6">
        <v>2.1000000000000001E-2</v>
      </c>
      <c r="PS7" s="7">
        <f t="shared" si="267"/>
        <v>592870.67777566472</v>
      </c>
      <c r="PT7" s="12">
        <f t="shared" si="268"/>
        <v>507508.99764096923</v>
      </c>
      <c r="PU7" s="12">
        <f t="shared" si="269"/>
        <v>466472.35423409188</v>
      </c>
      <c r="PW7" s="5">
        <f t="shared" si="270"/>
        <v>4</v>
      </c>
      <c r="PX7" s="6">
        <v>2.1000000000000001E-2</v>
      </c>
      <c r="PY7" s="7">
        <f t="shared" si="271"/>
        <v>562069.28116767609</v>
      </c>
      <c r="PZ7" s="12">
        <f t="shared" si="272"/>
        <v>509940.68837241834</v>
      </c>
      <c r="QA7" s="12">
        <f t="shared" si="273"/>
        <v>489001.03336385073</v>
      </c>
      <c r="QC7" s="5">
        <f t="shared" si="274"/>
        <v>3</v>
      </c>
      <c r="QD7" s="6">
        <v>2.1000000000000001E-2</v>
      </c>
      <c r="QE7" s="7">
        <f t="shared" si="275"/>
        <v>885845.99080800009</v>
      </c>
      <c r="QF7" s="12">
        <f t="shared" si="276"/>
        <v>849951.6189354274</v>
      </c>
      <c r="QG7" s="12">
        <f t="shared" si="277"/>
        <v>814907.31974808697</v>
      </c>
      <c r="QI7" s="5">
        <f t="shared" si="278"/>
        <v>2</v>
      </c>
      <c r="QJ7" s="6">
        <v>2.1000000000000001E-2</v>
      </c>
      <c r="QK7" s="7">
        <f t="shared" si="279"/>
        <v>703387.32000000007</v>
      </c>
      <c r="QL7" s="12">
        <f>(QL8)*(1+QJ7)-(((VLOOKUP((QI$91+QI8),$A$138:$E$227,5,FALSE))/(VLOOKUP(QI$91,$A$138:$E$227,5,FALSE)))*(IF(QI7&lt;=$D$125,$B$125,$C$125)))</f>
        <v>680976.8168456807</v>
      </c>
      <c r="QM7" s="12">
        <f t="shared" si="281"/>
        <v>670042.7453619286</v>
      </c>
      <c r="QO7" s="5">
        <f t="shared" si="282"/>
        <v>1</v>
      </c>
      <c r="QP7" s="6">
        <v>2.1000000000000001E-2</v>
      </c>
      <c r="QQ7" s="7">
        <f>(QQ8+$B$124)*(1+QP7)</f>
        <v>612600</v>
      </c>
      <c r="QR7" s="12">
        <f>($B$124)*(1+QP7)-$B$125</f>
        <v>601600</v>
      </c>
      <c r="QS7" s="12">
        <f>QR7</f>
        <v>601600</v>
      </c>
    </row>
    <row r="8" spans="3:461">
      <c r="C8">
        <v>83</v>
      </c>
      <c r="D8" s="6">
        <v>0.1482</v>
      </c>
      <c r="E8" s="12">
        <f t="shared" si="286"/>
        <v>37255392.382132888</v>
      </c>
      <c r="F8" s="12">
        <f t="shared" si="0"/>
        <v>2974420.6538043306</v>
      </c>
      <c r="G8">
        <v>82</v>
      </c>
      <c r="H8" s="6">
        <v>0.1482</v>
      </c>
      <c r="I8" s="12">
        <f t="shared" si="1"/>
        <v>-208638303.8913919</v>
      </c>
      <c r="J8" s="12">
        <f t="shared" si="2"/>
        <v>-16464831.74598754</v>
      </c>
      <c r="K8">
        <v>81</v>
      </c>
      <c r="L8" s="6">
        <v>0.1482</v>
      </c>
      <c r="M8" s="12">
        <f t="shared" si="3"/>
        <v>-102445339.10467206</v>
      </c>
      <c r="N8" s="12">
        <f t="shared" si="4"/>
        <v>-8084542.6753330491</v>
      </c>
      <c r="O8">
        <v>80</v>
      </c>
      <c r="P8" s="6">
        <v>0.1482</v>
      </c>
      <c r="Q8" s="12">
        <f t="shared" si="5"/>
        <v>137102828.68312567</v>
      </c>
      <c r="R8" s="12">
        <f t="shared" si="6"/>
        <v>10060294.231133839</v>
      </c>
      <c r="S8">
        <v>79</v>
      </c>
      <c r="T8" s="6">
        <v>0.1482</v>
      </c>
      <c r="U8" s="12">
        <f t="shared" si="7"/>
        <v>879476513.56740153</v>
      </c>
      <c r="V8" s="12">
        <f t="shared" si="8"/>
        <v>58040003.064391688</v>
      </c>
      <c r="W8">
        <v>78</v>
      </c>
      <c r="X8" s="6">
        <v>0.1482</v>
      </c>
      <c r="Y8" s="12">
        <f t="shared" si="9"/>
        <v>1012436773.3009769</v>
      </c>
      <c r="Z8" s="12">
        <f t="shared" si="10"/>
        <v>60273271.472596884</v>
      </c>
      <c r="AA8">
        <v>77</v>
      </c>
      <c r="AB8" s="6">
        <v>0.1482</v>
      </c>
      <c r="AC8" s="12">
        <f t="shared" si="11"/>
        <v>446769265.70908946</v>
      </c>
      <c r="AD8" s="12">
        <f t="shared" si="12"/>
        <v>27216004.224341933</v>
      </c>
      <c r="AE8">
        <v>76</v>
      </c>
      <c r="AF8" s="6">
        <v>0.1482</v>
      </c>
      <c r="AG8" s="12">
        <f t="shared" si="13"/>
        <v>537060926.3110168</v>
      </c>
      <c r="AH8" s="12">
        <f t="shared" si="14"/>
        <v>33707737.879198231</v>
      </c>
      <c r="AI8">
        <v>75</v>
      </c>
      <c r="AJ8" s="6">
        <v>0.1482</v>
      </c>
      <c r="AK8" s="12">
        <f t="shared" si="15"/>
        <v>174453378.7527321</v>
      </c>
      <c r="AL8" s="12">
        <f t="shared" si="16"/>
        <v>11110295.618969772</v>
      </c>
      <c r="AM8">
        <v>74</v>
      </c>
      <c r="AN8" s="6">
        <v>0.1482</v>
      </c>
      <c r="AO8" s="12">
        <f t="shared" si="17"/>
        <v>14818607.593964487</v>
      </c>
      <c r="AP8" s="12">
        <f t="shared" si="18"/>
        <v>964258.89451097324</v>
      </c>
      <c r="AQ8">
        <v>73</v>
      </c>
      <c r="AR8" s="6">
        <v>0.1482</v>
      </c>
      <c r="AS8" s="12">
        <f t="shared" si="19"/>
        <v>440124975.63176537</v>
      </c>
      <c r="AT8" s="12">
        <f t="shared" si="20"/>
        <v>28842407.038590536</v>
      </c>
      <c r="AU8">
        <v>72</v>
      </c>
      <c r="AV8" s="6">
        <v>0.1482</v>
      </c>
      <c r="AW8" s="12">
        <f t="shared" si="21"/>
        <v>241409323.3035723</v>
      </c>
      <c r="AX8" s="12">
        <f t="shared" si="22"/>
        <v>15597292.529085789</v>
      </c>
      <c r="AY8">
        <v>71</v>
      </c>
      <c r="AZ8" s="6">
        <v>0.1482</v>
      </c>
      <c r="BA8" s="12">
        <f t="shared" si="23"/>
        <v>288439997.42051148</v>
      </c>
      <c r="BB8" s="12">
        <f t="shared" si="24"/>
        <v>18502798.802628256</v>
      </c>
      <c r="BC8">
        <v>70</v>
      </c>
      <c r="BD8" s="6">
        <v>0.1482</v>
      </c>
      <c r="BE8" s="12">
        <f t="shared" si="25"/>
        <v>432978273.80100185</v>
      </c>
      <c r="BF8" s="12">
        <f t="shared" si="26"/>
        <v>28174249.773148023</v>
      </c>
      <c r="BG8">
        <v>69</v>
      </c>
      <c r="BH8" s="6">
        <v>0.1482</v>
      </c>
      <c r="BI8" s="12">
        <f t="shared" si="27"/>
        <v>648536492.54191053</v>
      </c>
      <c r="BJ8" s="12">
        <f t="shared" si="28"/>
        <v>46989542.210229479</v>
      </c>
      <c r="BK8">
        <v>68</v>
      </c>
      <c r="BL8" s="6">
        <v>0.1482</v>
      </c>
      <c r="BM8" s="12">
        <f t="shared" si="29"/>
        <v>539537638.30201566</v>
      </c>
      <c r="BN8" s="12">
        <f t="shared" si="30"/>
        <v>42079986.742647521</v>
      </c>
      <c r="BO8">
        <v>67</v>
      </c>
      <c r="BP8" s="6">
        <v>0.1482</v>
      </c>
      <c r="BQ8" s="12">
        <f t="shared" si="31"/>
        <v>403357041.27901453</v>
      </c>
      <c r="BR8" s="12">
        <f t="shared" si="32"/>
        <v>32389633.518646032</v>
      </c>
      <c r="BS8">
        <v>66</v>
      </c>
      <c r="BT8" s="6">
        <v>0.1482</v>
      </c>
      <c r="BU8" s="12">
        <f t="shared" si="33"/>
        <v>326317343.53720593</v>
      </c>
      <c r="BV8" s="12">
        <f t="shared" si="34"/>
        <v>26805709.22557544</v>
      </c>
      <c r="BW8">
        <v>65</v>
      </c>
      <c r="BX8" s="6">
        <v>0.1482</v>
      </c>
      <c r="BY8" s="12">
        <f t="shared" si="35"/>
        <v>199286399.69636294</v>
      </c>
      <c r="BZ8" s="12">
        <f t="shared" si="36"/>
        <v>16738486.731893493</v>
      </c>
      <c r="CA8">
        <v>64</v>
      </c>
      <c r="CB8" s="6">
        <v>0.1482</v>
      </c>
      <c r="CC8" s="12">
        <f t="shared" si="37"/>
        <v>292343946.85065639</v>
      </c>
      <c r="CD8" s="12">
        <f t="shared" si="38"/>
        <v>29006792.550033513</v>
      </c>
      <c r="CE8">
        <v>63</v>
      </c>
      <c r="CF8" s="6">
        <v>0.1482</v>
      </c>
      <c r="CG8" s="12">
        <f t="shared" si="39"/>
        <v>300880224.04603738</v>
      </c>
      <c r="CH8" s="12">
        <f t="shared" si="40"/>
        <v>32908579.240522437</v>
      </c>
      <c r="CI8">
        <v>62</v>
      </c>
      <c r="CJ8" s="6">
        <v>0.1482</v>
      </c>
      <c r="CK8" s="12">
        <f t="shared" si="284"/>
        <v>292756104.18425751</v>
      </c>
      <c r="CL8" s="12">
        <f t="shared" si="285"/>
        <v>32425325.471404281</v>
      </c>
      <c r="CM8" s="5">
        <v>61</v>
      </c>
      <c r="CN8" s="6">
        <v>0.1482</v>
      </c>
      <c r="CO8" s="7">
        <f t="shared" si="41"/>
        <v>360847216.16081756</v>
      </c>
      <c r="CP8" s="12">
        <f t="shared" si="42"/>
        <v>237473001.18073922</v>
      </c>
      <c r="CQ8" s="12">
        <f t="shared" si="43"/>
        <v>25754270.111946594</v>
      </c>
      <c r="CR8" s="8"/>
      <c r="CS8" s="5">
        <v>60</v>
      </c>
      <c r="CT8" s="6">
        <v>0.1482</v>
      </c>
      <c r="CU8" s="7">
        <f t="shared" si="44"/>
        <v>275855986.66831094</v>
      </c>
      <c r="CV8" s="12">
        <f t="shared" si="45"/>
        <v>170590254.49877918</v>
      </c>
      <c r="CW8" s="12">
        <f t="shared" si="46"/>
        <v>19996550.158841975</v>
      </c>
      <c r="CY8" s="5">
        <v>59</v>
      </c>
      <c r="CZ8" s="6">
        <v>0.1482</v>
      </c>
      <c r="DA8" s="7">
        <f t="shared" si="47"/>
        <v>223040092.71370554</v>
      </c>
      <c r="DB8" s="12">
        <f t="shared" si="48"/>
        <v>129077051.94937563</v>
      </c>
      <c r="DC8" s="12">
        <f t="shared" si="49"/>
        <v>15785634.932683798</v>
      </c>
      <c r="DE8" s="5">
        <f t="shared" si="50"/>
        <v>58</v>
      </c>
      <c r="DF8" s="6">
        <v>0.1482</v>
      </c>
      <c r="DG8" s="7">
        <f t="shared" si="51"/>
        <v>188777056.88845158</v>
      </c>
      <c r="DH8" s="12">
        <f t="shared" si="52"/>
        <v>101420218.35802969</v>
      </c>
      <c r="DI8" s="12">
        <f t="shared" si="53"/>
        <v>12450113.796967929</v>
      </c>
      <c r="DK8" s="5">
        <f t="shared" si="54"/>
        <v>57</v>
      </c>
      <c r="DL8" s="6">
        <v>0.1482</v>
      </c>
      <c r="DM8" s="7">
        <f t="shared" si="55"/>
        <v>191089236.65193999</v>
      </c>
      <c r="DN8" s="12">
        <f t="shared" si="56"/>
        <v>111361145.07200269</v>
      </c>
      <c r="DO8" s="12">
        <f t="shared" si="57"/>
        <v>13824617.085643679</v>
      </c>
      <c r="DQ8" s="5">
        <f t="shared" si="58"/>
        <v>56</v>
      </c>
      <c r="DR8" s="6">
        <v>0.1482</v>
      </c>
      <c r="DS8" s="7">
        <f t="shared" si="59"/>
        <v>125255136.76713431</v>
      </c>
      <c r="DT8" s="12">
        <f t="shared" si="60"/>
        <v>49560818.122275002</v>
      </c>
      <c r="DU8" s="12">
        <f t="shared" si="61"/>
        <v>6106844.6370328739</v>
      </c>
      <c r="DW8" s="5">
        <f t="shared" si="62"/>
        <v>55</v>
      </c>
      <c r="DX8" s="6">
        <v>0.1482</v>
      </c>
      <c r="DY8" s="7">
        <f t="shared" si="63"/>
        <v>94460887.456360683</v>
      </c>
      <c r="DZ8" s="12">
        <f t="shared" si="64"/>
        <v>22863467.102214023</v>
      </c>
      <c r="EA8" s="12">
        <f t="shared" si="65"/>
        <v>2827769.6324160462</v>
      </c>
      <c r="EC8" s="5">
        <f t="shared" si="66"/>
        <v>54</v>
      </c>
      <c r="ED8" s="6">
        <v>0.1482</v>
      </c>
      <c r="EE8" s="7">
        <f t="shared" si="67"/>
        <v>87919664.42326948</v>
      </c>
      <c r="EF8" s="12">
        <f t="shared" si="68"/>
        <v>22005293.027848382</v>
      </c>
      <c r="EG8" s="12">
        <f t="shared" si="69"/>
        <v>2802872.7499509212</v>
      </c>
      <c r="EI8" s="5">
        <f t="shared" si="70"/>
        <v>53</v>
      </c>
      <c r="EJ8" s="6">
        <v>0.1482</v>
      </c>
      <c r="EK8" s="7">
        <f t="shared" si="71"/>
        <v>87919664.42326948</v>
      </c>
      <c r="EL8" s="12">
        <f t="shared" si="72"/>
        <v>37901020.478251688</v>
      </c>
      <c r="EM8" s="12">
        <f t="shared" si="73"/>
        <v>5002465.2410066053</v>
      </c>
      <c r="EO8" s="5">
        <f t="shared" si="74"/>
        <v>52</v>
      </c>
      <c r="EP8" s="6">
        <v>0.1482</v>
      </c>
      <c r="EQ8" s="7">
        <f t="shared" si="75"/>
        <v>98190377.957638413</v>
      </c>
      <c r="ER8" s="12">
        <f t="shared" si="76"/>
        <v>11821688.0820629</v>
      </c>
      <c r="ES8" s="12">
        <f t="shared" si="77"/>
        <v>1582139.00409265</v>
      </c>
      <c r="EU8" s="5">
        <f t="shared" si="78"/>
        <v>51</v>
      </c>
      <c r="EV8" s="6">
        <v>0.1482</v>
      </c>
      <c r="EW8" s="7">
        <f t="shared" si="79"/>
        <v>60967881.579009801</v>
      </c>
      <c r="EX8" s="12">
        <f t="shared" si="80"/>
        <v>7563658.5567089505</v>
      </c>
      <c r="EY8" s="12">
        <f t="shared" si="81"/>
        <v>1022743.384289654</v>
      </c>
      <c r="FA8" s="5">
        <f t="shared" si="82"/>
        <v>50</v>
      </c>
      <c r="FB8" s="6">
        <v>0.1482</v>
      </c>
      <c r="FC8" s="7">
        <f t="shared" si="83"/>
        <v>60761293.182190344</v>
      </c>
      <c r="FD8" s="12">
        <f t="shared" si="84"/>
        <v>10558699.987316482</v>
      </c>
      <c r="FE8" s="12">
        <f t="shared" si="85"/>
        <v>1452091.0789388893</v>
      </c>
      <c r="FG8" s="5">
        <f t="shared" si="86"/>
        <v>49</v>
      </c>
      <c r="FH8" s="6">
        <v>0.1482</v>
      </c>
      <c r="FI8" s="7">
        <f t="shared" si="87"/>
        <v>47979542.942348666</v>
      </c>
      <c r="FJ8" s="12">
        <f t="shared" si="88"/>
        <v>65397.042586262396</v>
      </c>
      <c r="FK8" s="12">
        <f t="shared" si="89"/>
        <v>9054.1254324803613</v>
      </c>
      <c r="FM8" s="5">
        <f t="shared" si="90"/>
        <v>48</v>
      </c>
      <c r="FN8" s="6">
        <v>0.1482</v>
      </c>
      <c r="FO8" s="7">
        <f t="shared" si="91"/>
        <v>52614917.142612867</v>
      </c>
      <c r="FP8" s="12">
        <f t="shared" si="92"/>
        <v>7489719.6142672673</v>
      </c>
      <c r="FQ8" s="12">
        <f t="shared" si="93"/>
        <v>1050766.6646994278</v>
      </c>
      <c r="FS8" s="5">
        <f t="shared" si="94"/>
        <v>47</v>
      </c>
      <c r="FT8" s="6">
        <v>0.1482</v>
      </c>
      <c r="FU8" s="7">
        <f t="shared" si="95"/>
        <v>42912419.168593809</v>
      </c>
      <c r="FV8" s="12">
        <f t="shared" si="96"/>
        <v>283421.52331065235</v>
      </c>
      <c r="FW8" s="12">
        <f t="shared" si="97"/>
        <v>40416.476624343668</v>
      </c>
      <c r="FY8" s="5">
        <f t="shared" si="98"/>
        <v>46</v>
      </c>
      <c r="FZ8" s="6">
        <v>0.1482</v>
      </c>
      <c r="GA8" s="7">
        <f t="shared" si="99"/>
        <v>36860006.157527737</v>
      </c>
      <c r="GB8" s="12">
        <f t="shared" si="100"/>
        <v>-3770851.8162748301</v>
      </c>
      <c r="GC8" s="12">
        <f t="shared" si="101"/>
        <v>-542951.70761409169</v>
      </c>
      <c r="GE8" s="5">
        <f t="shared" si="102"/>
        <v>45</v>
      </c>
      <c r="GF8" s="6">
        <v>0.1482</v>
      </c>
      <c r="GG8" s="7">
        <f t="shared" si="103"/>
        <v>32793599.784277361</v>
      </c>
      <c r="GH8" s="12">
        <f t="shared" si="104"/>
        <v>-5454939.0701750377</v>
      </c>
      <c r="GI8" s="12">
        <f t="shared" si="105"/>
        <v>-800542.08342709159</v>
      </c>
      <c r="GK8" s="5">
        <f t="shared" si="106"/>
        <v>44</v>
      </c>
      <c r="GL8" s="6">
        <v>0.1482</v>
      </c>
      <c r="GM8" s="7">
        <f t="shared" si="107"/>
        <v>36425191.363187097</v>
      </c>
      <c r="GN8" s="12">
        <f t="shared" si="108"/>
        <v>1117558.2830346315</v>
      </c>
      <c r="GO8" s="12">
        <f t="shared" si="109"/>
        <v>169681.00306820148</v>
      </c>
      <c r="GQ8" s="5">
        <f t="shared" si="110"/>
        <v>43</v>
      </c>
      <c r="GR8" s="6">
        <v>0.1482</v>
      </c>
      <c r="GS8" s="7">
        <f t="shared" si="111"/>
        <v>29422610.147970188</v>
      </c>
      <c r="GT8" s="12">
        <f t="shared" si="112"/>
        <v>-3217932.5704769245</v>
      </c>
      <c r="GU8" s="12">
        <f t="shared" si="113"/>
        <v>-506405.55572444643</v>
      </c>
      <c r="GW8" s="5">
        <f t="shared" si="114"/>
        <v>42</v>
      </c>
      <c r="GX8" s="6">
        <v>0.1482</v>
      </c>
      <c r="GY8" s="7">
        <f t="shared" si="115"/>
        <v>26552305.882113691</v>
      </c>
      <c r="GZ8" s="12">
        <f t="shared" si="116"/>
        <v>-3493576.0209519169</v>
      </c>
      <c r="HA8" s="12">
        <f t="shared" si="117"/>
        <v>-573967.54925716924</v>
      </c>
      <c r="HC8" s="5">
        <f t="shared" si="118"/>
        <v>41</v>
      </c>
      <c r="HD8" s="6">
        <v>0.1482</v>
      </c>
      <c r="HE8" s="7">
        <f t="shared" si="119"/>
        <v>28936689.060716756</v>
      </c>
      <c r="HF8" s="12">
        <f t="shared" si="120"/>
        <v>1997034.8714211339</v>
      </c>
      <c r="HG8" s="12">
        <f t="shared" si="121"/>
        <v>348373.08255557023</v>
      </c>
      <c r="HI8" s="5">
        <f t="shared" si="122"/>
        <v>40</v>
      </c>
      <c r="HJ8" s="6">
        <v>0.1482</v>
      </c>
      <c r="HK8" s="7">
        <f t="shared" si="123"/>
        <v>27941955.446810301</v>
      </c>
      <c r="HL8" s="12">
        <f t="shared" si="124"/>
        <v>4045401.5507539269</v>
      </c>
      <c r="HM8" s="12">
        <f t="shared" si="125"/>
        <v>743039.41500877426</v>
      </c>
      <c r="HO8" s="5">
        <f t="shared" si="126"/>
        <v>39</v>
      </c>
      <c r="HP8" s="6">
        <v>0.1482</v>
      </c>
      <c r="HQ8" s="7">
        <f t="shared" si="127"/>
        <v>24463277.400464308</v>
      </c>
      <c r="HR8" s="12">
        <f t="shared" si="128"/>
        <v>2707430.4848635066</v>
      </c>
      <c r="HS8" s="12">
        <f t="shared" si="129"/>
        <v>513530.54372385109</v>
      </c>
      <c r="HU8" s="5">
        <f t="shared" si="130"/>
        <v>38</v>
      </c>
      <c r="HV8" s="6">
        <v>0.1482</v>
      </c>
      <c r="HW8" s="7">
        <f t="shared" si="131"/>
        <v>20598920.007127218</v>
      </c>
      <c r="HX8" s="12">
        <f t="shared" si="132"/>
        <v>763819.3785416208</v>
      </c>
      <c r="HY8" s="12">
        <f t="shared" si="133"/>
        <v>150164.54852332186</v>
      </c>
      <c r="IA8" s="5">
        <f t="shared" si="134"/>
        <v>37</v>
      </c>
      <c r="IB8" s="6">
        <v>0.1482</v>
      </c>
      <c r="IC8" s="7">
        <f t="shared" si="135"/>
        <v>24038884.358883448</v>
      </c>
      <c r="ID8" s="12">
        <f t="shared" si="136"/>
        <v>7126483.4149258565</v>
      </c>
      <c r="IE8" s="12">
        <f t="shared" si="137"/>
        <v>1532598.2967854319</v>
      </c>
      <c r="IG8" s="5">
        <f t="shared" si="138"/>
        <v>36</v>
      </c>
      <c r="IH8" s="6">
        <v>0.1482</v>
      </c>
      <c r="II8" s="7">
        <f t="shared" si="139"/>
        <v>32441139.485672671</v>
      </c>
      <c r="IJ8" s="12">
        <f t="shared" si="140"/>
        <v>18579293.688268233</v>
      </c>
      <c r="IK8" s="12">
        <f t="shared" si="141"/>
        <v>4467186.3155555017</v>
      </c>
      <c r="IM8" s="5">
        <f t="shared" si="142"/>
        <v>35</v>
      </c>
      <c r="IN8" s="6">
        <v>0.1482</v>
      </c>
      <c r="IO8" s="7">
        <f t="shared" si="143"/>
        <v>23679663.858155232</v>
      </c>
      <c r="IP8" s="12">
        <f t="shared" si="144"/>
        <v>11730704.992090281</v>
      </c>
      <c r="IQ8" s="12">
        <f t="shared" si="145"/>
        <v>3009996.8967230129</v>
      </c>
      <c r="IS8" s="5">
        <f t="shared" si="146"/>
        <v>34</v>
      </c>
      <c r="IT8" s="6">
        <v>0.1482</v>
      </c>
      <c r="IU8" s="7">
        <f t="shared" si="147"/>
        <v>19122719.743321676</v>
      </c>
      <c r="IV8" s="12">
        <f t="shared" si="148"/>
        <v>8619900.9583292082</v>
      </c>
      <c r="IW8" s="12">
        <f t="shared" si="149"/>
        <v>2327154.864215475</v>
      </c>
      <c r="IY8" s="5">
        <f t="shared" si="150"/>
        <v>33</v>
      </c>
      <c r="IZ8" s="6">
        <v>0.1482</v>
      </c>
      <c r="JA8" s="7">
        <f t="shared" si="151"/>
        <v>20557643.24158426</v>
      </c>
      <c r="JB8" s="12">
        <f t="shared" si="152"/>
        <v>11651545.279233957</v>
      </c>
      <c r="JC8" s="12">
        <f t="shared" si="153"/>
        <v>3360707.2872489914</v>
      </c>
      <c r="JE8" s="5">
        <f t="shared" si="154"/>
        <v>32</v>
      </c>
      <c r="JF8" s="6">
        <v>0.1482</v>
      </c>
      <c r="JG8" s="7">
        <f t="shared" si="155"/>
        <v>19301139.087019298</v>
      </c>
      <c r="JH8" s="12">
        <f t="shared" si="156"/>
        <v>11946098.08082681</v>
      </c>
      <c r="JI8" s="12">
        <f t="shared" si="157"/>
        <v>3765424.3167355261</v>
      </c>
      <c r="JK8" s="5">
        <f t="shared" si="158"/>
        <v>31</v>
      </c>
      <c r="JL8" s="6">
        <v>0.1482</v>
      </c>
      <c r="JM8" s="7">
        <f t="shared" si="159"/>
        <v>16285132.540515779</v>
      </c>
      <c r="JN8" s="12">
        <f t="shared" si="160"/>
        <v>10440794.459251994</v>
      </c>
      <c r="JO8" s="12">
        <f t="shared" si="161"/>
        <v>3748696.5481538121</v>
      </c>
      <c r="JQ8" s="5">
        <f t="shared" si="162"/>
        <v>30</v>
      </c>
      <c r="JR8" s="6">
        <v>0.1482</v>
      </c>
      <c r="JS8" s="7">
        <f t="shared" si="163"/>
        <v>12361570.168905249</v>
      </c>
      <c r="JT8" s="12">
        <f t="shared" si="164"/>
        <v>7645563.2408146989</v>
      </c>
      <c r="JU8" s="12">
        <f t="shared" si="165"/>
        <v>3069699.6218087785</v>
      </c>
      <c r="JW8" s="5">
        <f t="shared" si="166"/>
        <v>29</v>
      </c>
      <c r="JX8" s="6">
        <v>0.1482</v>
      </c>
      <c r="JY8" s="7">
        <f t="shared" si="167"/>
        <v>12971217.386049584</v>
      </c>
      <c r="JZ8" s="12">
        <f t="shared" si="168"/>
        <v>9063593.4027076885</v>
      </c>
      <c r="KA8" s="12">
        <f t="shared" si="169"/>
        <v>3944384.5633348329</v>
      </c>
      <c r="KC8" s="5">
        <f t="shared" si="170"/>
        <v>28</v>
      </c>
      <c r="KD8" s="6">
        <v>0.1482</v>
      </c>
      <c r="KE8" s="7">
        <f t="shared" si="171"/>
        <v>10771647.057008453</v>
      </c>
      <c r="KF8" s="12">
        <f t="shared" si="172"/>
        <v>7383565.9324080376</v>
      </c>
      <c r="KG8" s="12">
        <f t="shared" si="173"/>
        <v>3332515.3248210829</v>
      </c>
      <c r="KI8" s="5">
        <f t="shared" si="174"/>
        <v>27</v>
      </c>
      <c r="KJ8" s="6">
        <v>0.1482</v>
      </c>
      <c r="KK8" s="7">
        <f t="shared" si="175"/>
        <v>8804681.2628808692</v>
      </c>
      <c r="KL8" s="12">
        <f t="shared" si="176"/>
        <v>5882047.2604880081</v>
      </c>
      <c r="KM8" s="12">
        <f t="shared" si="177"/>
        <v>2766112.4841071595</v>
      </c>
      <c r="KO8" s="5">
        <f t="shared" si="178"/>
        <v>26</v>
      </c>
      <c r="KP8" s="6">
        <v>0.1482</v>
      </c>
      <c r="KQ8" s="7">
        <f t="shared" si="179"/>
        <v>8294565.4855213091</v>
      </c>
      <c r="KR8" s="12">
        <f t="shared" si="180"/>
        <v>5768759.0120638758</v>
      </c>
      <c r="KS8" s="12">
        <f t="shared" si="181"/>
        <v>2808678.3045256007</v>
      </c>
      <c r="KU8" s="5">
        <f t="shared" si="182"/>
        <v>25</v>
      </c>
      <c r="KV8" s="6">
        <v>0.1482</v>
      </c>
      <c r="KW8" s="7">
        <f t="shared" si="183"/>
        <v>6320150.4766239766</v>
      </c>
      <c r="KX8" s="12">
        <f t="shared" si="184"/>
        <v>4115478.0864904709</v>
      </c>
      <c r="KY8" s="12">
        <f t="shared" si="185"/>
        <v>2081603.4108153952</v>
      </c>
      <c r="LA8" s="5">
        <f t="shared" si="186"/>
        <v>24</v>
      </c>
      <c r="LB8" s="6">
        <v>0.1482</v>
      </c>
      <c r="LC8" s="7">
        <f t="shared" si="187"/>
        <v>5333910.4368503476</v>
      </c>
      <c r="LD8" s="12">
        <f t="shared" si="188"/>
        <v>3380466.8578189956</v>
      </c>
      <c r="LE8" s="12">
        <f t="shared" si="189"/>
        <v>1734796.8017900116</v>
      </c>
      <c r="LG8" s="5">
        <f t="shared" si="190"/>
        <v>23</v>
      </c>
      <c r="LH8" s="6">
        <v>0.1482</v>
      </c>
      <c r="LI8" s="7">
        <f t="shared" si="191"/>
        <v>5041026.7808811525</v>
      </c>
      <c r="LJ8" s="12">
        <f t="shared" si="192"/>
        <v>3348387.0336323166</v>
      </c>
      <c r="LK8" s="12">
        <f t="shared" si="193"/>
        <v>1787870.8911529488</v>
      </c>
      <c r="LM8" s="5">
        <f t="shared" si="194"/>
        <v>22</v>
      </c>
      <c r="LN8" s="6">
        <v>0.1482</v>
      </c>
      <c r="LO8" s="7">
        <f t="shared" si="195"/>
        <v>4325576.4380308501</v>
      </c>
      <c r="LP8" s="12">
        <f t="shared" si="196"/>
        <v>2871729.2359709004</v>
      </c>
      <c r="LQ8" s="12">
        <f t="shared" si="197"/>
        <v>1604925.1246086566</v>
      </c>
      <c r="LS8" s="5">
        <f t="shared" si="198"/>
        <v>21</v>
      </c>
      <c r="LT8" s="6">
        <v>0.1482</v>
      </c>
      <c r="LU8" s="7">
        <f t="shared" si="199"/>
        <v>3289912.1068077665</v>
      </c>
      <c r="LV8" s="12">
        <f t="shared" si="200"/>
        <v>2043432.1485600043</v>
      </c>
      <c r="LW8" s="12">
        <f t="shared" si="201"/>
        <v>1201425.354204657</v>
      </c>
      <c r="LY8" s="5">
        <f t="shared" si="202"/>
        <v>20</v>
      </c>
      <c r="LZ8" s="6">
        <v>0.1482</v>
      </c>
      <c r="MA8" s="7">
        <f t="shared" si="203"/>
        <v>3393761.1995128579</v>
      </c>
      <c r="MB8" s="12">
        <f t="shared" si="204"/>
        <v>2347681.7260526801</v>
      </c>
      <c r="MC8" s="12">
        <f t="shared" si="205"/>
        <v>1458315.2673057946</v>
      </c>
      <c r="ME8" s="5">
        <f t="shared" si="206"/>
        <v>19</v>
      </c>
      <c r="MF8" s="6">
        <v>0.1482</v>
      </c>
      <c r="MG8" s="7">
        <f t="shared" si="207"/>
        <v>2605974.9669913682</v>
      </c>
      <c r="MH8" s="12">
        <f t="shared" si="208"/>
        <v>1687624.3245824361</v>
      </c>
      <c r="MI8" s="12">
        <f t="shared" si="209"/>
        <v>1075564.8434139306</v>
      </c>
      <c r="MK8" s="5">
        <f t="shared" si="210"/>
        <v>18</v>
      </c>
      <c r="ML8" s="6">
        <v>0.1482</v>
      </c>
      <c r="MM8" s="7">
        <f t="shared" si="211"/>
        <v>2424388.2844835492</v>
      </c>
      <c r="MN8" s="12">
        <f t="shared" si="212"/>
        <v>1622381.5856901433</v>
      </c>
      <c r="MO8" s="12">
        <f t="shared" si="213"/>
        <v>1067676.4832196413</v>
      </c>
      <c r="MQ8" s="5">
        <f t="shared" si="214"/>
        <v>17</v>
      </c>
      <c r="MR8" s="6">
        <v>0.1482</v>
      </c>
      <c r="MS8" s="7">
        <f t="shared" si="215"/>
        <v>2204590.6015127311</v>
      </c>
      <c r="MT8" s="12">
        <f t="shared" si="216"/>
        <v>1495221.0300157231</v>
      </c>
      <c r="MU8" s="12">
        <f t="shared" si="217"/>
        <v>1008834.4690189015</v>
      </c>
      <c r="MW8" s="5">
        <f t="shared" si="218"/>
        <v>16</v>
      </c>
      <c r="MX8" s="6">
        <v>0.1482</v>
      </c>
      <c r="MY8" s="7">
        <f t="shared" si="219"/>
        <v>2175654.3980190768</v>
      </c>
      <c r="MZ8" s="12">
        <f t="shared" si="220"/>
        <v>1550198.0958805257</v>
      </c>
      <c r="NA8" s="12">
        <f t="shared" si="221"/>
        <v>1075259.5855350944</v>
      </c>
      <c r="NC8" s="5">
        <f t="shared" si="222"/>
        <v>15</v>
      </c>
      <c r="ND8" s="6">
        <v>0.1482</v>
      </c>
      <c r="NE8" s="7">
        <f t="shared" si="223"/>
        <v>1585753.9344162375</v>
      </c>
      <c r="NF8" s="12">
        <f t="shared" si="224"/>
        <v>1026298.7250798501</v>
      </c>
      <c r="NG8" s="12">
        <f t="shared" si="225"/>
        <v>731287.63217142166</v>
      </c>
      <c r="NI8" s="5">
        <f t="shared" si="226"/>
        <v>14</v>
      </c>
      <c r="NJ8" s="6">
        <v>0.1482</v>
      </c>
      <c r="NK8" s="7">
        <f t="shared" si="227"/>
        <v>1292593.6863516772</v>
      </c>
      <c r="NL8" s="12">
        <f t="shared" si="228"/>
        <v>795780.2819070589</v>
      </c>
      <c r="NM8" s="12">
        <f t="shared" si="229"/>
        <v>584292.74876394554</v>
      </c>
      <c r="NO8" s="5">
        <f t="shared" si="230"/>
        <v>13</v>
      </c>
      <c r="NP8" s="6">
        <v>0.1482</v>
      </c>
      <c r="NQ8" s="7">
        <f t="shared" si="231"/>
        <v>971144.76810794673</v>
      </c>
      <c r="NR8" s="12">
        <f t="shared" si="232"/>
        <v>526329.03368623357</v>
      </c>
      <c r="NS8" s="12">
        <f t="shared" si="233"/>
        <v>392523.64859772543</v>
      </c>
      <c r="NU8" s="5">
        <f t="shared" si="234"/>
        <v>12</v>
      </c>
      <c r="NV8" s="6">
        <v>0.1482</v>
      </c>
      <c r="NW8" s="7">
        <f t="shared" si="235"/>
        <v>756696.87401273707</v>
      </c>
      <c r="NX8" s="12">
        <f t="shared" si="236"/>
        <v>366981.19984451245</v>
      </c>
      <c r="NY8" s="12">
        <f t="shared" si="237"/>
        <v>278258.55327940022</v>
      </c>
      <c r="OA8" s="5">
        <f t="shared" si="238"/>
        <v>11</v>
      </c>
      <c r="OB8" s="6">
        <v>0.1482</v>
      </c>
      <c r="OC8" s="7">
        <f t="shared" si="239"/>
        <v>625938.35223156353</v>
      </c>
      <c r="OD8" s="12">
        <f t="shared" si="240"/>
        <v>284346.30944056192</v>
      </c>
      <c r="OE8" s="12">
        <f t="shared" si="241"/>
        <v>221506.8602803438</v>
      </c>
      <c r="OG8" s="5">
        <f t="shared" si="242"/>
        <v>10</v>
      </c>
      <c r="OH8" s="6">
        <v>0.1482</v>
      </c>
      <c r="OI8" s="7">
        <f t="shared" si="243"/>
        <v>688071.17976427788</v>
      </c>
      <c r="OJ8" s="12">
        <f t="shared" si="244"/>
        <v>394500.89397626353</v>
      </c>
      <c r="OK8" s="12">
        <f t="shared" si="245"/>
        <v>318787.4977974855</v>
      </c>
      <c r="OM8" s="5">
        <f t="shared" si="246"/>
        <v>9</v>
      </c>
      <c r="ON8" s="6">
        <v>0.1482</v>
      </c>
      <c r="OO8" s="7">
        <f t="shared" si="247"/>
        <v>780568.55333440483</v>
      </c>
      <c r="OP8" s="12">
        <f t="shared" si="248"/>
        <v>527353.35356166435</v>
      </c>
      <c r="OQ8" s="12">
        <f t="shared" si="249"/>
        <v>431010.06943550258</v>
      </c>
      <c r="OS8" s="5">
        <f t="shared" si="250"/>
        <v>8</v>
      </c>
      <c r="OT8" s="6">
        <v>0.1482</v>
      </c>
      <c r="OU8" s="7">
        <f t="shared" si="251"/>
        <v>1000344.1667748365</v>
      </c>
      <c r="OV8" s="12">
        <f t="shared" si="252"/>
        <v>791482.83937155223</v>
      </c>
      <c r="OW8" s="12">
        <f t="shared" si="253"/>
        <v>663687.40124608774</v>
      </c>
      <c r="OY8" s="5">
        <f t="shared" si="254"/>
        <v>7</v>
      </c>
      <c r="OZ8" s="6">
        <v>0.1482</v>
      </c>
      <c r="PA8" s="7">
        <f t="shared" si="255"/>
        <v>779327.02304053935</v>
      </c>
      <c r="PB8" s="12">
        <f t="shared" si="256"/>
        <v>607483.81062475278</v>
      </c>
      <c r="PC8" s="12">
        <f t="shared" si="257"/>
        <v>519209.74367499759</v>
      </c>
      <c r="PE8" s="5">
        <f t="shared" si="258"/>
        <v>6</v>
      </c>
      <c r="PF8" s="6">
        <v>0.1482</v>
      </c>
      <c r="PG8" s="7">
        <f t="shared" si="259"/>
        <v>703744.82846355368</v>
      </c>
      <c r="PH8" s="12">
        <f t="shared" si="260"/>
        <v>579813.09018297284</v>
      </c>
      <c r="PI8" s="12">
        <f t="shared" si="261"/>
        <v>510276.83385663608</v>
      </c>
      <c r="PK8" s="5">
        <f t="shared" si="262"/>
        <v>5</v>
      </c>
      <c r="PL8" s="6">
        <v>0.1482</v>
      </c>
      <c r="PM8" s="7">
        <f t="shared" si="263"/>
        <v>671320.06912482472</v>
      </c>
      <c r="PN8" s="12">
        <f t="shared" si="264"/>
        <v>587202.66023744084</v>
      </c>
      <c r="PO8" s="12">
        <f t="shared" si="265"/>
        <v>537375.51179851359</v>
      </c>
      <c r="PQ8" s="5">
        <f t="shared" si="266"/>
        <v>4</v>
      </c>
      <c r="PR8" s="6">
        <v>0.1482</v>
      </c>
      <c r="PS8" s="7">
        <f t="shared" si="267"/>
        <v>580676.4718664689</v>
      </c>
      <c r="PT8" s="12">
        <f t="shared" si="268"/>
        <v>529038.36090242618</v>
      </c>
      <c r="PU8" s="12">
        <f t="shared" si="269"/>
        <v>494195.90866284311</v>
      </c>
      <c r="PW8" s="5">
        <f t="shared" si="270"/>
        <v>3</v>
      </c>
      <c r="PX8" s="6">
        <v>0.1482</v>
      </c>
      <c r="PY8" s="7">
        <f t="shared" si="271"/>
        <v>550508.60055600014</v>
      </c>
      <c r="PZ8" s="12">
        <f t="shared" si="272"/>
        <v>510687.28948213713</v>
      </c>
      <c r="QA8" s="12">
        <f t="shared" si="273"/>
        <v>497708.40794712055</v>
      </c>
      <c r="QC8" s="5">
        <f t="shared" si="274"/>
        <v>2</v>
      </c>
      <c r="QD8" s="6">
        <v>0.1482</v>
      </c>
      <c r="QE8" s="7">
        <f t="shared" si="275"/>
        <v>867625.84800000011</v>
      </c>
      <c r="QF8" s="12">
        <f>(QF9)*(1+QD8)-(((VLOOKUP((QC$91+QC9),$A$138:$E$227,5,FALSE))/(VLOOKUP(QC$91,$A$138:$E$227,5,FALSE)))*(IF(QC8&lt;=$D$125,$B$125,$C$125)))</f>
        <v>843706.82004927471</v>
      </c>
      <c r="QG8" s="12">
        <f t="shared" si="277"/>
        <v>822120.33534851647</v>
      </c>
      <c r="QI8" s="5">
        <f t="shared" si="278"/>
        <v>1</v>
      </c>
      <c r="QJ8" s="6">
        <v>0.1482</v>
      </c>
      <c r="QK8" s="7">
        <f>(QK9+$B$124)*(1+QJ8)</f>
        <v>688920.00000000012</v>
      </c>
      <c r="QL8" s="12">
        <f>($B$124)*(1+QJ8)-$B$125</f>
        <v>677920.00000000012</v>
      </c>
      <c r="QM8" s="12">
        <f>QL8</f>
        <v>677920.00000000012</v>
      </c>
      <c r="QO8" s="5"/>
      <c r="QP8" s="6"/>
      <c r="QQ8" s="7"/>
    </row>
    <row r="9" spans="3:461">
      <c r="C9">
        <v>82</v>
      </c>
      <c r="D9" s="6">
        <v>0.25940000000000002</v>
      </c>
      <c r="E9" s="12">
        <f t="shared" si="286"/>
        <v>32774037.785752557</v>
      </c>
      <c r="F9" s="12">
        <f t="shared" si="0"/>
        <v>2685340.5213221335</v>
      </c>
      <c r="G9">
        <v>81</v>
      </c>
      <c r="H9" s="6">
        <v>0.25940000000000002</v>
      </c>
      <c r="I9" s="12">
        <f t="shared" si="1"/>
        <v>-181377940.48058957</v>
      </c>
      <c r="J9" s="12">
        <f t="shared" si="2"/>
        <v>-14689394.307261344</v>
      </c>
      <c r="K9">
        <v>80</v>
      </c>
      <c r="L9" s="6">
        <v>0.25940000000000002</v>
      </c>
      <c r="M9" s="12">
        <f t="shared" si="3"/>
        <v>-88891470.539185762</v>
      </c>
      <c r="N9" s="12">
        <f t="shared" si="4"/>
        <v>-7199121.6674011294</v>
      </c>
      <c r="O9">
        <v>79</v>
      </c>
      <c r="P9" s="6">
        <v>0.25940000000000002</v>
      </c>
      <c r="Q9" s="12">
        <f t="shared" si="5"/>
        <v>119762821.87715736</v>
      </c>
      <c r="R9" s="12">
        <f t="shared" si="6"/>
        <v>9018669.1855605077</v>
      </c>
      <c r="S9">
        <v>78</v>
      </c>
      <c r="T9" s="6">
        <v>0.25940000000000002</v>
      </c>
      <c r="U9" s="12">
        <f t="shared" si="7"/>
        <v>766356995.01767075</v>
      </c>
      <c r="V9" s="12">
        <f t="shared" si="8"/>
        <v>51902762.718881004</v>
      </c>
      <c r="W9">
        <v>77</v>
      </c>
      <c r="X9" s="6">
        <v>0.25940000000000002</v>
      </c>
      <c r="Y9" s="12">
        <f t="shared" si="9"/>
        <v>882198829.95714223</v>
      </c>
      <c r="Z9" s="12">
        <f t="shared" si="10"/>
        <v>53898850.098971479</v>
      </c>
      <c r="AA9">
        <v>76</v>
      </c>
      <c r="AB9" s="6">
        <v>0.25940000000000002</v>
      </c>
      <c r="AC9" s="12">
        <f t="shared" si="11"/>
        <v>389532952.58982307</v>
      </c>
      <c r="AD9" s="12">
        <f t="shared" si="12"/>
        <v>24352381.912664235</v>
      </c>
      <c r="AE9">
        <v>75</v>
      </c>
      <c r="AF9" s="6">
        <v>0.25940000000000002</v>
      </c>
      <c r="AG9" s="12">
        <f t="shared" si="13"/>
        <v>468157910.06830567</v>
      </c>
      <c r="AH9" s="12">
        <f t="shared" si="14"/>
        <v>30154670.422078673</v>
      </c>
      <c r="AI9">
        <v>74</v>
      </c>
      <c r="AJ9" s="6">
        <v>0.25940000000000002</v>
      </c>
      <c r="AK9" s="12">
        <f t="shared" si="15"/>
        <v>152346662.12191626</v>
      </c>
      <c r="AL9" s="12">
        <f t="shared" si="16"/>
        <v>9957156.7008257173</v>
      </c>
      <c r="AM9">
        <v>73</v>
      </c>
      <c r="AN9" s="6">
        <v>0.25940000000000002</v>
      </c>
      <c r="AO9" s="12">
        <f t="shared" si="17"/>
        <v>13307475.844084002</v>
      </c>
      <c r="AP9" s="12">
        <f t="shared" si="18"/>
        <v>888665.07249392313</v>
      </c>
      <c r="AQ9">
        <v>72</v>
      </c>
      <c r="AR9" s="6">
        <v>0.25940000000000002</v>
      </c>
      <c r="AS9" s="12">
        <f t="shared" si="19"/>
        <v>383716046.9155069</v>
      </c>
      <c r="AT9" s="12">
        <f t="shared" si="20"/>
        <v>25806054.977906905</v>
      </c>
      <c r="AU9">
        <v>71</v>
      </c>
      <c r="AV9" s="6">
        <v>0.25940000000000002</v>
      </c>
      <c r="AW9" s="12">
        <f t="shared" si="21"/>
        <v>210654635.59422275</v>
      </c>
      <c r="AX9" s="12">
        <f t="shared" si="22"/>
        <v>13967618.620172672</v>
      </c>
      <c r="AY9">
        <v>70</v>
      </c>
      <c r="AZ9" s="6">
        <v>0.25940000000000002</v>
      </c>
      <c r="BA9" s="12">
        <f t="shared" si="23"/>
        <v>251617895.144299</v>
      </c>
      <c r="BB9" s="12">
        <f t="shared" si="24"/>
        <v>16564549.819344029</v>
      </c>
      <c r="BC9">
        <v>69</v>
      </c>
      <c r="BD9" s="6">
        <v>0.25940000000000002</v>
      </c>
      <c r="BE9" s="12">
        <f t="shared" si="25"/>
        <v>377494608.928074</v>
      </c>
      <c r="BF9" s="12">
        <f t="shared" si="26"/>
        <v>25208858.384534854</v>
      </c>
      <c r="BG9">
        <v>68</v>
      </c>
      <c r="BH9" s="6">
        <v>0.25940000000000002</v>
      </c>
      <c r="BI9" s="12">
        <f t="shared" si="27"/>
        <v>565189465.36689353</v>
      </c>
      <c r="BJ9" s="12">
        <f t="shared" si="28"/>
        <v>42025900.012125567</v>
      </c>
      <c r="BK9">
        <v>67</v>
      </c>
      <c r="BL9" s="6">
        <v>0.25940000000000002</v>
      </c>
      <c r="BM9" s="12">
        <f t="shared" si="29"/>
        <v>470233661.19256711</v>
      </c>
      <c r="BN9" s="12">
        <f t="shared" si="30"/>
        <v>37637756.753263824</v>
      </c>
      <c r="BO9">
        <v>66</v>
      </c>
      <c r="BP9" s="6">
        <v>0.25940000000000002</v>
      </c>
      <c r="BQ9" s="12">
        <f t="shared" si="31"/>
        <v>351620483.84852517</v>
      </c>
      <c r="BR9" s="12">
        <f t="shared" si="32"/>
        <v>28976553.420972221</v>
      </c>
      <c r="BS9">
        <v>65</v>
      </c>
      <c r="BT9" s="6">
        <v>0.25940000000000002</v>
      </c>
      <c r="BU9" s="12">
        <f t="shared" si="33"/>
        <v>284517110.56104743</v>
      </c>
      <c r="BV9" s="12">
        <f t="shared" si="34"/>
        <v>23985661.698406503</v>
      </c>
      <c r="BW9">
        <v>64</v>
      </c>
      <c r="BX9" s="6">
        <v>0.25940000000000002</v>
      </c>
      <c r="BY9" s="12">
        <f t="shared" si="35"/>
        <v>173875262.21040699</v>
      </c>
      <c r="BZ9" s="12">
        <f t="shared" si="36"/>
        <v>14987613.949926861</v>
      </c>
      <c r="CA9">
        <v>63</v>
      </c>
      <c r="CB9" s="6">
        <v>0.25940000000000002</v>
      </c>
      <c r="CC9" s="12">
        <f t="shared" si="37"/>
        <v>254873977.35947111</v>
      </c>
      <c r="CD9" s="12">
        <f t="shared" si="38"/>
        <v>25952982.16482966</v>
      </c>
      <c r="CE9">
        <v>62</v>
      </c>
      <c r="CF9" s="6">
        <v>0.25940000000000002</v>
      </c>
      <c r="CG9" s="12">
        <f t="shared" si="39"/>
        <v>262284019.67236498</v>
      </c>
      <c r="CH9" s="12">
        <f t="shared" si="40"/>
        <v>29440385.266075835</v>
      </c>
      <c r="CI9">
        <v>61</v>
      </c>
      <c r="CJ9" s="6">
        <v>0.25940000000000002</v>
      </c>
      <c r="CK9" s="12">
        <f t="shared" si="284"/>
        <v>255205506.82307741</v>
      </c>
      <c r="CL9" s="12">
        <f t="shared" si="285"/>
        <v>29008454.761720058</v>
      </c>
      <c r="CM9" s="5">
        <v>60</v>
      </c>
      <c r="CN9" s="6">
        <v>0.25940000000000002</v>
      </c>
      <c r="CO9" s="7">
        <f t="shared" si="41"/>
        <v>314272092.11010063</v>
      </c>
      <c r="CP9" s="12">
        <f t="shared" si="42"/>
        <v>207062900.96051809</v>
      </c>
      <c r="CQ9" s="12">
        <f t="shared" si="43"/>
        <v>23045889.148928333</v>
      </c>
      <c r="CR9" s="8"/>
      <c r="CS9" s="5">
        <v>59</v>
      </c>
      <c r="CT9" s="6">
        <v>0.25940000000000002</v>
      </c>
      <c r="CU9" s="7">
        <f t="shared" si="44"/>
        <v>240250815.77104244</v>
      </c>
      <c r="CV9" s="12">
        <f t="shared" si="45"/>
        <v>148794795.35476241</v>
      </c>
      <c r="CW9" s="12">
        <f t="shared" si="46"/>
        <v>17899659.482014392</v>
      </c>
      <c r="CY9" s="5">
        <v>58</v>
      </c>
      <c r="CZ9" s="6">
        <v>0.25940000000000002</v>
      </c>
      <c r="DA9" s="7">
        <f t="shared" si="47"/>
        <v>194251953.24308091</v>
      </c>
      <c r="DB9" s="12">
        <f t="shared" si="48"/>
        <v>112630515.57839355</v>
      </c>
      <c r="DC9" s="12">
        <f t="shared" si="49"/>
        <v>14135958.392309615</v>
      </c>
      <c r="DE9" s="5">
        <f t="shared" si="50"/>
        <v>57</v>
      </c>
      <c r="DF9" s="6">
        <v>0.25940000000000002</v>
      </c>
      <c r="DG9" s="7">
        <f t="shared" si="51"/>
        <v>164411301.94082177</v>
      </c>
      <c r="DH9" s="12">
        <f t="shared" si="52"/>
        <v>88542590.308845282</v>
      </c>
      <c r="DI9" s="12">
        <f t="shared" si="53"/>
        <v>11154681.434929334</v>
      </c>
      <c r="DK9" s="5">
        <f t="shared" si="54"/>
        <v>56</v>
      </c>
      <c r="DL9" s="6">
        <v>0.25940000000000002</v>
      </c>
      <c r="DM9" s="7">
        <f t="shared" si="55"/>
        <v>166425044.98514193</v>
      </c>
      <c r="DN9" s="12">
        <f t="shared" si="56"/>
        <v>97198052.113146618</v>
      </c>
      <c r="DO9" s="12">
        <f t="shared" si="57"/>
        <v>12383207.597901156</v>
      </c>
      <c r="DQ9" s="5">
        <f t="shared" si="58"/>
        <v>55</v>
      </c>
      <c r="DR9" s="6">
        <v>0.25940000000000002</v>
      </c>
      <c r="DS9" s="7">
        <f t="shared" si="59"/>
        <v>109088257.06944287</v>
      </c>
      <c r="DT9" s="12">
        <f t="shared" si="60"/>
        <v>43375968.177670129</v>
      </c>
      <c r="DU9" s="12">
        <f t="shared" si="61"/>
        <v>5485089.9643549267</v>
      </c>
      <c r="DW9" s="5">
        <f t="shared" si="62"/>
        <v>54</v>
      </c>
      <c r="DX9" s="6">
        <v>0.25940000000000002</v>
      </c>
      <c r="DY9" s="7">
        <f t="shared" si="63"/>
        <v>82268670.489775881</v>
      </c>
      <c r="DZ9" s="12">
        <f t="shared" si="64"/>
        <v>20123695.503258046</v>
      </c>
      <c r="EA9" s="12">
        <f t="shared" si="65"/>
        <v>2554264.3586920504</v>
      </c>
      <c r="EC9" s="5">
        <f t="shared" si="66"/>
        <v>53</v>
      </c>
      <c r="ED9" s="6">
        <v>0.25940000000000002</v>
      </c>
      <c r="EE9" s="7">
        <f t="shared" si="67"/>
        <v>76571733.516172677</v>
      </c>
      <c r="EF9" s="12">
        <f t="shared" si="68"/>
        <v>19370164.061726585</v>
      </c>
      <c r="EG9" s="12">
        <f t="shared" si="69"/>
        <v>2532011.6134735881</v>
      </c>
      <c r="EI9" s="5">
        <f t="shared" si="70"/>
        <v>52</v>
      </c>
      <c r="EJ9" s="6">
        <v>0.25940000000000002</v>
      </c>
      <c r="EK9" s="7">
        <f t="shared" si="71"/>
        <v>76571733.516172677</v>
      </c>
      <c r="EL9" s="12">
        <f t="shared" si="72"/>
        <v>33207032.341226041</v>
      </c>
      <c r="EM9" s="12">
        <f t="shared" si="73"/>
        <v>4497999.578290849</v>
      </c>
      <c r="EO9" s="5">
        <f t="shared" si="74"/>
        <v>51</v>
      </c>
      <c r="EP9" s="6">
        <v>0.25940000000000002</v>
      </c>
      <c r="EQ9" s="7">
        <f t="shared" si="75"/>
        <v>85516789.72098799</v>
      </c>
      <c r="ER9" s="12">
        <f t="shared" si="76"/>
        <v>10491070.412454398</v>
      </c>
      <c r="ES9" s="12">
        <f t="shared" si="77"/>
        <v>1440924.1223302574</v>
      </c>
      <c r="EU9" s="5">
        <f t="shared" si="78"/>
        <v>50</v>
      </c>
      <c r="EV9" s="6">
        <v>0.25940000000000002</v>
      </c>
      <c r="EW9" s="7">
        <f t="shared" si="79"/>
        <v>53098660.145453572</v>
      </c>
      <c r="EX9" s="12">
        <f t="shared" si="80"/>
        <v>6780632.6243115719</v>
      </c>
      <c r="EY9" s="12">
        <f t="shared" si="81"/>
        <v>940938.30196752457</v>
      </c>
      <c r="FA9" s="5">
        <f t="shared" si="82"/>
        <v>49</v>
      </c>
      <c r="FB9" s="6">
        <v>0.25940000000000002</v>
      </c>
      <c r="FC9" s="7">
        <f t="shared" si="83"/>
        <v>52918736.441552289</v>
      </c>
      <c r="FD9" s="12">
        <f t="shared" si="84"/>
        <v>9385857.2221601345</v>
      </c>
      <c r="FE9" s="12">
        <f t="shared" si="85"/>
        <v>1324687.7482103221</v>
      </c>
      <c r="FG9" s="5">
        <f t="shared" si="86"/>
        <v>48</v>
      </c>
      <c r="FH9" s="6">
        <v>0.25940000000000002</v>
      </c>
      <c r="FI9" s="7">
        <f t="shared" si="87"/>
        <v>41786747.032179639</v>
      </c>
      <c r="FJ9" s="12">
        <f t="shared" si="88"/>
        <v>245675.0066070914</v>
      </c>
      <c r="FK9" s="12">
        <f t="shared" si="89"/>
        <v>34906.438755785137</v>
      </c>
      <c r="FM9" s="5">
        <f t="shared" si="90"/>
        <v>47</v>
      </c>
      <c r="FN9" s="6">
        <v>0.25940000000000002</v>
      </c>
      <c r="FO9" s="7">
        <f t="shared" si="91"/>
        <v>45823826.112709336</v>
      </c>
      <c r="FP9" s="12">
        <f t="shared" si="92"/>
        <v>6709245.3139961893</v>
      </c>
      <c r="FQ9" s="12">
        <f t="shared" si="93"/>
        <v>965985.41057711665</v>
      </c>
      <c r="FS9" s="5">
        <f t="shared" si="94"/>
        <v>46</v>
      </c>
      <c r="FT9" s="6">
        <v>0.25940000000000002</v>
      </c>
      <c r="FU9" s="7">
        <f t="shared" si="95"/>
        <v>37373644.982227668</v>
      </c>
      <c r="FV9" s="12">
        <f t="shared" si="96"/>
        <v>430062.05492596421</v>
      </c>
      <c r="FW9" s="12">
        <f t="shared" si="97"/>
        <v>62937.996984092737</v>
      </c>
      <c r="FY9" s="5">
        <f t="shared" si="98"/>
        <v>45</v>
      </c>
      <c r="FZ9" s="6">
        <v>0.25940000000000002</v>
      </c>
      <c r="GA9" s="7">
        <f t="shared" si="99"/>
        <v>32102426.543744761</v>
      </c>
      <c r="GB9" s="12">
        <f t="shared" si="100"/>
        <v>-3102681.5290536885</v>
      </c>
      <c r="GC9" s="12">
        <f t="shared" si="101"/>
        <v>-458474.41642145411</v>
      </c>
      <c r="GE9" s="5">
        <f t="shared" si="102"/>
        <v>44</v>
      </c>
      <c r="GF9" s="6">
        <v>0.25940000000000002</v>
      </c>
      <c r="GG9" s="7">
        <f t="shared" si="103"/>
        <v>28560877.707957983</v>
      </c>
      <c r="GH9" s="12">
        <f t="shared" si="104"/>
        <v>-4572824.744871825</v>
      </c>
      <c r="GI9" s="12">
        <f t="shared" si="105"/>
        <v>-688707.78044701484</v>
      </c>
      <c r="GK9" s="5">
        <f t="shared" si="106"/>
        <v>43</v>
      </c>
      <c r="GL9" s="6">
        <v>0.25940000000000002</v>
      </c>
      <c r="GM9" s="7">
        <f t="shared" si="107"/>
        <v>31723733.986402273</v>
      </c>
      <c r="GN9" s="12">
        <f t="shared" si="108"/>
        <v>1145397.328972145</v>
      </c>
      <c r="GO9" s="12">
        <f t="shared" si="109"/>
        <v>178474.17211644983</v>
      </c>
      <c r="GQ9" s="5">
        <f t="shared" si="110"/>
        <v>42</v>
      </c>
      <c r="GR9" s="6">
        <v>0.25940000000000002</v>
      </c>
      <c r="GS9" s="7">
        <f t="shared" si="111"/>
        <v>25624987.064945292</v>
      </c>
      <c r="GT9" s="12">
        <f t="shared" si="112"/>
        <v>-2636560.5697062779</v>
      </c>
      <c r="GU9" s="12">
        <f t="shared" si="113"/>
        <v>-425809.59552049596</v>
      </c>
      <c r="GW9" s="5">
        <f t="shared" si="114"/>
        <v>41</v>
      </c>
      <c r="GX9" s="6">
        <v>0.25940000000000002</v>
      </c>
      <c r="GY9" s="7">
        <f t="shared" si="115"/>
        <v>23125157.535371616</v>
      </c>
      <c r="GZ9" s="12">
        <f t="shared" si="116"/>
        <v>-2883621.8572178492</v>
      </c>
      <c r="HA9" s="12">
        <f t="shared" si="117"/>
        <v>-486196.26564439945</v>
      </c>
      <c r="HC9" s="5">
        <f t="shared" si="118"/>
        <v>40</v>
      </c>
      <c r="HD9" s="6">
        <v>0.25940000000000002</v>
      </c>
      <c r="HE9" s="7">
        <f t="shared" si="119"/>
        <v>25201784.585191388</v>
      </c>
      <c r="HF9" s="12">
        <f t="shared" si="120"/>
        <v>1889051.2810877401</v>
      </c>
      <c r="HG9" s="12">
        <f t="shared" si="121"/>
        <v>338188.51880060701</v>
      </c>
      <c r="HI9" s="5">
        <f t="shared" si="122"/>
        <v>39</v>
      </c>
      <c r="HJ9" s="6">
        <v>0.25940000000000002</v>
      </c>
      <c r="HK9" s="7">
        <f t="shared" si="123"/>
        <v>24335442.820771903</v>
      </c>
      <c r="HL9" s="12">
        <f t="shared" si="124"/>
        <v>3665505.5393674145</v>
      </c>
      <c r="HM9" s="12">
        <f t="shared" si="125"/>
        <v>690939.88655471918</v>
      </c>
      <c r="HO9" s="5">
        <f t="shared" si="126"/>
        <v>38</v>
      </c>
      <c r="HP9" s="6">
        <v>0.25940000000000002</v>
      </c>
      <c r="HQ9" s="7">
        <f t="shared" si="127"/>
        <v>21305763.282062624</v>
      </c>
      <c r="HR9" s="12">
        <f t="shared" si="128"/>
        <v>2495729.1223603585</v>
      </c>
      <c r="HS9" s="12">
        <f t="shared" si="129"/>
        <v>485805.67164912284</v>
      </c>
      <c r="HU9" s="5">
        <f t="shared" si="130"/>
        <v>37</v>
      </c>
      <c r="HV9" s="6">
        <v>0.25940000000000002</v>
      </c>
      <c r="HW9" s="7">
        <f t="shared" si="131"/>
        <v>17940184.643030148</v>
      </c>
      <c r="HX9" s="12">
        <f t="shared" si="132"/>
        <v>798132.60530818684</v>
      </c>
      <c r="HY9" s="12">
        <f t="shared" si="133"/>
        <v>161030.43428448381</v>
      </c>
      <c r="IA9" s="5">
        <f t="shared" si="134"/>
        <v>36</v>
      </c>
      <c r="IB9" s="6">
        <v>0.25940000000000002</v>
      </c>
      <c r="IC9" s="7">
        <f t="shared" si="135"/>
        <v>20936147.325277343</v>
      </c>
      <c r="ID9" s="12">
        <f t="shared" si="136"/>
        <v>6328149.698306378</v>
      </c>
      <c r="IE9" s="12">
        <f t="shared" si="137"/>
        <v>1396644.8138990032</v>
      </c>
      <c r="IG9" s="5">
        <f t="shared" si="138"/>
        <v>35</v>
      </c>
      <c r="IH9" s="6">
        <v>0.25940000000000002</v>
      </c>
      <c r="II9" s="7">
        <f t="shared" si="139"/>
        <v>28253910.020617198</v>
      </c>
      <c r="IJ9" s="12">
        <f t="shared" si="140"/>
        <v>16289901.997297527</v>
      </c>
      <c r="IK9" s="12">
        <f t="shared" si="141"/>
        <v>4019569.1737789134</v>
      </c>
      <c r="IM9" s="5">
        <f t="shared" si="142"/>
        <v>34</v>
      </c>
      <c r="IN9" s="6">
        <v>0.25940000000000002</v>
      </c>
      <c r="IO9" s="7">
        <f t="shared" si="143"/>
        <v>20623291.98585197</v>
      </c>
      <c r="IP9" s="12">
        <f t="shared" si="144"/>
        <v>10318430.968588613</v>
      </c>
      <c r="IQ9" s="12">
        <f t="shared" si="145"/>
        <v>2717138.4410258778</v>
      </c>
      <c r="IS9" s="5">
        <f t="shared" si="146"/>
        <v>33</v>
      </c>
      <c r="IT9" s="6">
        <v>0.25940000000000002</v>
      </c>
      <c r="IU9" s="7">
        <f t="shared" si="147"/>
        <v>16654519.894897817</v>
      </c>
      <c r="IV9" s="12">
        <f t="shared" si="148"/>
        <v>7604095.5380515121</v>
      </c>
      <c r="IW9" s="12">
        <f t="shared" si="149"/>
        <v>2106816.6549495533</v>
      </c>
      <c r="IY9" s="5">
        <f t="shared" si="150"/>
        <v>32</v>
      </c>
      <c r="IZ9" s="6">
        <v>0.25940000000000002</v>
      </c>
      <c r="JA9" s="7">
        <f t="shared" si="151"/>
        <v>17904235.535258889</v>
      </c>
      <c r="JB9" s="12">
        <f t="shared" si="152"/>
        <v>10238246.855281271</v>
      </c>
      <c r="JC9" s="12">
        <f t="shared" si="153"/>
        <v>3030602.1438318081</v>
      </c>
      <c r="JE9" s="5">
        <f t="shared" si="154"/>
        <v>31</v>
      </c>
      <c r="JF9" s="6">
        <v>0.25940000000000002</v>
      </c>
      <c r="JG9" s="7">
        <f t="shared" si="155"/>
        <v>16809910.370161381</v>
      </c>
      <c r="JH9" s="12">
        <f t="shared" si="156"/>
        <v>10487088.823227432</v>
      </c>
      <c r="JI9" s="12">
        <f t="shared" si="157"/>
        <v>3392336.7889365666</v>
      </c>
      <c r="JK9" s="5">
        <f t="shared" si="158"/>
        <v>30</v>
      </c>
      <c r="JL9" s="6">
        <v>0.25940000000000002</v>
      </c>
      <c r="JM9" s="7">
        <f t="shared" si="159"/>
        <v>14183184.585016353</v>
      </c>
      <c r="JN9" s="12">
        <f t="shared" si="160"/>
        <v>9165955.2845406514</v>
      </c>
      <c r="JO9" s="12">
        <f t="shared" si="161"/>
        <v>3377385.5687248101</v>
      </c>
      <c r="JQ9" s="5">
        <f t="shared" si="162"/>
        <v>29</v>
      </c>
      <c r="JR9" s="6">
        <v>0.25940000000000002</v>
      </c>
      <c r="JS9" s="7">
        <f t="shared" si="163"/>
        <v>10766042.648410771</v>
      </c>
      <c r="JT9" s="12">
        <f t="shared" si="164"/>
        <v>6723813.7049182309</v>
      </c>
      <c r="JU9" s="12">
        <f t="shared" si="165"/>
        <v>2770500.5248949104</v>
      </c>
      <c r="JW9" s="5">
        <f t="shared" si="166"/>
        <v>28</v>
      </c>
      <c r="JX9" s="6">
        <v>0.25940000000000002</v>
      </c>
      <c r="JY9" s="7">
        <f t="shared" si="167"/>
        <v>11297001.729707005</v>
      </c>
      <c r="JZ9" s="12">
        <f t="shared" si="168"/>
        <v>7953778.802981724</v>
      </c>
      <c r="KA9" s="12">
        <f t="shared" si="169"/>
        <v>3552290.8224339737</v>
      </c>
      <c r="KC9" s="5">
        <f t="shared" si="170"/>
        <v>27</v>
      </c>
      <c r="KD9" s="6">
        <v>0.25940000000000002</v>
      </c>
      <c r="KE9" s="7">
        <f t="shared" si="171"/>
        <v>9381333.4410455078</v>
      </c>
      <c r="KF9" s="12">
        <f t="shared" si="172"/>
        <v>6488446.5574952206</v>
      </c>
      <c r="KG9" s="12">
        <f t="shared" si="173"/>
        <v>3005404.2678328552</v>
      </c>
      <c r="KI9" s="5">
        <f t="shared" si="174"/>
        <v>26</v>
      </c>
      <c r="KJ9" s="6">
        <v>0.25940000000000002</v>
      </c>
      <c r="KK9" s="7">
        <f t="shared" si="175"/>
        <v>7668247.0500617214</v>
      </c>
      <c r="KL9" s="12">
        <f t="shared" si="176"/>
        <v>5178402.0852002855</v>
      </c>
      <c r="KM9" s="12">
        <f t="shared" si="177"/>
        <v>2499155.4182800716</v>
      </c>
      <c r="KO9" s="5">
        <f t="shared" si="178"/>
        <v>25</v>
      </c>
      <c r="KP9" s="6">
        <v>0.25940000000000002</v>
      </c>
      <c r="KQ9" s="7">
        <f t="shared" si="179"/>
        <v>7223972.7273308728</v>
      </c>
      <c r="KR9" s="12">
        <f t="shared" si="180"/>
        <v>5077840.244262306</v>
      </c>
      <c r="KS9" s="12">
        <f t="shared" si="181"/>
        <v>2537200.5975555587</v>
      </c>
      <c r="KU9" s="5">
        <f t="shared" si="182"/>
        <v>24</v>
      </c>
      <c r="KV9" s="6">
        <v>0.25940000000000002</v>
      </c>
      <c r="KW9" s="7">
        <f t="shared" si="183"/>
        <v>5504398.6035742695</v>
      </c>
      <c r="KX9" s="12">
        <f t="shared" si="184"/>
        <v>3635943.4084018175</v>
      </c>
      <c r="KY9" s="12">
        <f t="shared" si="185"/>
        <v>1887343.6370651128</v>
      </c>
      <c r="LA9" s="5">
        <f t="shared" si="186"/>
        <v>23</v>
      </c>
      <c r="LB9" s="6">
        <v>0.25940000000000002</v>
      </c>
      <c r="LC9" s="7">
        <f t="shared" si="187"/>
        <v>4645454.1341668237</v>
      </c>
      <c r="LD9" s="12">
        <f t="shared" si="188"/>
        <v>2995057.9871455999</v>
      </c>
      <c r="LE9" s="12">
        <f t="shared" si="189"/>
        <v>1577369.1203146244</v>
      </c>
      <c r="LG9" s="5">
        <f t="shared" si="190"/>
        <v>22</v>
      </c>
      <c r="LH9" s="6">
        <v>0.25940000000000002</v>
      </c>
      <c r="LI9" s="7">
        <f t="shared" si="191"/>
        <v>4390373.4374509249</v>
      </c>
      <c r="LJ9" s="12">
        <f t="shared" si="192"/>
        <v>2965138.5483095711</v>
      </c>
      <c r="LK9" s="12">
        <f t="shared" si="193"/>
        <v>1624806.5530915889</v>
      </c>
      <c r="LM9" s="5">
        <f t="shared" si="194"/>
        <v>21</v>
      </c>
      <c r="LN9" s="6">
        <v>0.25940000000000002</v>
      </c>
      <c r="LO9" s="7">
        <f t="shared" si="195"/>
        <v>3767267.4081439208</v>
      </c>
      <c r="LP9" s="12">
        <f t="shared" si="196"/>
        <v>2547821.7402722905</v>
      </c>
      <c r="LQ9" s="12">
        <f t="shared" si="197"/>
        <v>1461290.2760071345</v>
      </c>
      <c r="LS9" s="5">
        <f t="shared" si="198"/>
        <v>20</v>
      </c>
      <c r="LT9" s="6">
        <v>0.25940000000000002</v>
      </c>
      <c r="LU9" s="7">
        <f t="shared" si="199"/>
        <v>2865277.9191846075</v>
      </c>
      <c r="LV9" s="12">
        <f t="shared" si="200"/>
        <v>1824122.404452485</v>
      </c>
      <c r="LW9" s="12">
        <f t="shared" si="201"/>
        <v>1100643.6127517684</v>
      </c>
      <c r="LY9" s="5">
        <f t="shared" si="202"/>
        <v>19</v>
      </c>
      <c r="LZ9" s="6">
        <v>0.25940000000000002</v>
      </c>
      <c r="MA9" s="7">
        <f t="shared" si="203"/>
        <v>2955723.0443414543</v>
      </c>
      <c r="MB9" s="12">
        <f t="shared" si="204"/>
        <v>2086724.8661234907</v>
      </c>
      <c r="MC9" s="12">
        <f t="shared" si="205"/>
        <v>1330250.9056905597</v>
      </c>
      <c r="ME9" s="5">
        <f t="shared" si="206"/>
        <v>18</v>
      </c>
      <c r="MF9" s="6">
        <v>0.25940000000000002</v>
      </c>
      <c r="MG9" s="7">
        <f t="shared" si="207"/>
        <v>2269617.633679993</v>
      </c>
      <c r="MH9" s="12">
        <f t="shared" si="208"/>
        <v>1510796.1018785341</v>
      </c>
      <c r="MI9" s="12">
        <f t="shared" si="209"/>
        <v>988149.93473345332</v>
      </c>
      <c r="MK9" s="5">
        <f t="shared" si="210"/>
        <v>17</v>
      </c>
      <c r="ML9" s="6">
        <v>0.25940000000000002</v>
      </c>
      <c r="MM9" s="7">
        <f t="shared" si="211"/>
        <v>2111468.6330635333</v>
      </c>
      <c r="MN9" s="12">
        <f t="shared" si="212"/>
        <v>1452680.64019843</v>
      </c>
      <c r="MO9" s="12">
        <f t="shared" si="213"/>
        <v>981099.34637802863</v>
      </c>
      <c r="MQ9" s="5">
        <f t="shared" si="214"/>
        <v>16</v>
      </c>
      <c r="MR9" s="6">
        <v>0.25940000000000002</v>
      </c>
      <c r="MS9" s="7">
        <f t="shared" si="215"/>
        <v>1920040.5865813717</v>
      </c>
      <c r="MT9" s="12">
        <f t="shared" si="216"/>
        <v>1340955.2749566187</v>
      </c>
      <c r="MU9" s="12">
        <f t="shared" si="217"/>
        <v>928506.5628444117</v>
      </c>
      <c r="MW9" s="5">
        <f t="shared" si="218"/>
        <v>15</v>
      </c>
      <c r="MX9" s="6">
        <v>0.25940000000000002</v>
      </c>
      <c r="MY9" s="7">
        <f t="shared" si="219"/>
        <v>1894839.2248903299</v>
      </c>
      <c r="MZ9" s="12">
        <f t="shared" si="220"/>
        <v>1387779.9983314041</v>
      </c>
      <c r="NA9" s="12">
        <f t="shared" si="221"/>
        <v>987877.09632433963</v>
      </c>
      <c r="NC9" s="5">
        <f t="shared" si="222"/>
        <v>14</v>
      </c>
      <c r="ND9" s="6">
        <v>0.25940000000000002</v>
      </c>
      <c r="NE9" s="7">
        <f t="shared" si="223"/>
        <v>1381078.1522524275</v>
      </c>
      <c r="NF9" s="12">
        <f t="shared" si="224"/>
        <v>930500.88961235585</v>
      </c>
      <c r="NG9" s="12">
        <f t="shared" si="225"/>
        <v>680436.18474753015</v>
      </c>
      <c r="NI9" s="5">
        <f t="shared" si="226"/>
        <v>13</v>
      </c>
      <c r="NJ9" s="6">
        <v>0.25940000000000002</v>
      </c>
      <c r="NK9" s="7">
        <f t="shared" si="227"/>
        <v>1125756.5636227808</v>
      </c>
      <c r="NL9" s="12">
        <f t="shared" si="228"/>
        <v>728652.60779511614</v>
      </c>
      <c r="NM9" s="12">
        <f t="shared" si="229"/>
        <v>549052.67946464231</v>
      </c>
      <c r="NO9" s="5">
        <f t="shared" si="230"/>
        <v>12</v>
      </c>
      <c r="NP9" s="6">
        <v>0.25940000000000002</v>
      </c>
      <c r="NQ9" s="7">
        <f t="shared" si="231"/>
        <v>845797.56846189394</v>
      </c>
      <c r="NR9" s="12">
        <f t="shared" si="232"/>
        <v>493429.35091093578</v>
      </c>
      <c r="NS9" s="12">
        <f t="shared" si="233"/>
        <v>377650.13809222763</v>
      </c>
      <c r="NU9" s="5">
        <f t="shared" si="234"/>
        <v>11</v>
      </c>
      <c r="NV9" s="6">
        <v>0.25940000000000002</v>
      </c>
      <c r="NW9" s="7">
        <f t="shared" si="235"/>
        <v>659028.80509731488</v>
      </c>
      <c r="NX9" s="12">
        <f t="shared" si="236"/>
        <v>354073.06201176398</v>
      </c>
      <c r="NY9" s="12">
        <f t="shared" si="237"/>
        <v>275520.40128506662</v>
      </c>
      <c r="OA9" s="5">
        <f t="shared" si="238"/>
        <v>10</v>
      </c>
      <c r="OB9" s="6">
        <v>0.25940000000000002</v>
      </c>
      <c r="OC9" s="7">
        <f t="shared" si="239"/>
        <v>545147.4936697121</v>
      </c>
      <c r="OD9" s="12">
        <f t="shared" si="240"/>
        <v>281185.36160022387</v>
      </c>
      <c r="OE9" s="12">
        <f t="shared" si="241"/>
        <v>224795.93942549737</v>
      </c>
      <c r="OG9" s="5">
        <f t="shared" si="242"/>
        <v>9</v>
      </c>
      <c r="OH9" s="6">
        <v>0.25940000000000002</v>
      </c>
      <c r="OI9" s="7">
        <f t="shared" si="243"/>
        <v>599260.73834199423</v>
      </c>
      <c r="OJ9" s="12">
        <f t="shared" si="244"/>
        <v>375915.36533205421</v>
      </c>
      <c r="OK9" s="12">
        <f t="shared" si="245"/>
        <v>311745.02810721972</v>
      </c>
      <c r="OM9" s="5">
        <f t="shared" si="246"/>
        <v>8</v>
      </c>
      <c r="ON9" s="6">
        <v>0.25940000000000002</v>
      </c>
      <c r="OO9" s="7">
        <f t="shared" si="247"/>
        <v>679819.32880543871</v>
      </c>
      <c r="OP9" s="12">
        <f t="shared" si="248"/>
        <v>491255.20462475647</v>
      </c>
      <c r="OQ9" s="12">
        <f t="shared" si="249"/>
        <v>412049.16449536273</v>
      </c>
      <c r="OS9" s="5">
        <f t="shared" si="250"/>
        <v>7</v>
      </c>
      <c r="OT9" s="6">
        <v>0.25940000000000002</v>
      </c>
      <c r="OU9" s="7">
        <f t="shared" si="251"/>
        <v>871228.15430659847</v>
      </c>
      <c r="OV9" s="12">
        <f t="shared" si="252"/>
        <v>720483.75646047713</v>
      </c>
      <c r="OW9" s="12">
        <f t="shared" si="253"/>
        <v>620015.33817776898</v>
      </c>
      <c r="OY9" s="5">
        <f t="shared" si="254"/>
        <v>6</v>
      </c>
      <c r="OZ9" s="6">
        <v>0.25940000000000002</v>
      </c>
      <c r="PA9" s="7">
        <f t="shared" si="255"/>
        <v>678738.04480102705</v>
      </c>
      <c r="PB9" s="12">
        <f t="shared" si="256"/>
        <v>559644.9195139138</v>
      </c>
      <c r="PC9" s="12">
        <f t="shared" si="257"/>
        <v>490881.72041685891</v>
      </c>
      <c r="PE9" s="5">
        <f t="shared" si="258"/>
        <v>5</v>
      </c>
      <c r="PF9" s="6">
        <v>0.25940000000000002</v>
      </c>
      <c r="PG9" s="7">
        <f t="shared" si="259"/>
        <v>612911.3642776116</v>
      </c>
      <c r="PH9" s="12">
        <f t="shared" si="260"/>
        <v>534664.02987979958</v>
      </c>
      <c r="PI9" s="12">
        <f t="shared" si="261"/>
        <v>482897.5173132795</v>
      </c>
      <c r="PK9" s="5">
        <f t="shared" si="262"/>
        <v>4</v>
      </c>
      <c r="PL9" s="6">
        <v>0.25940000000000002</v>
      </c>
      <c r="PM9" s="7">
        <f t="shared" si="263"/>
        <v>584671.72019232251</v>
      </c>
      <c r="PN9" s="12">
        <f t="shared" si="264"/>
        <v>539961.98801590432</v>
      </c>
      <c r="PO9" s="12">
        <f t="shared" si="265"/>
        <v>507118.21951735951</v>
      </c>
      <c r="PQ9" s="5">
        <f t="shared" si="266"/>
        <v>3</v>
      </c>
      <c r="PR9" s="6">
        <v>0.25940000000000002</v>
      </c>
      <c r="PS9" s="7">
        <f t="shared" si="267"/>
        <v>505727.63618400006</v>
      </c>
      <c r="PT9" s="12">
        <f t="shared" si="268"/>
        <v>471010.18761651136</v>
      </c>
      <c r="PU9" s="12">
        <f t="shared" si="269"/>
        <v>451542.31083476014</v>
      </c>
      <c r="PW9" s="5">
        <f t="shared" si="270"/>
        <v>2</v>
      </c>
      <c r="PX9" s="6">
        <v>0.25940000000000002</v>
      </c>
      <c r="PY9" s="7">
        <f t="shared" si="271"/>
        <v>479453.58000000007</v>
      </c>
      <c r="PZ9" s="12">
        <f>(PZ10)*(1+PX9)-(((VLOOKUP((PW$91+PW10),$A$138:$E$227,5,FALSE))/(VLOOKUP(PW$91,$A$138:$E$227,5,FALSE)))*(IF(PW9&lt;=$D$125,$B$125,$C$125)))</f>
        <v>454602.1072658397</v>
      </c>
      <c r="QA9" s="12">
        <f t="shared" si="273"/>
        <v>454681.77023344388</v>
      </c>
      <c r="QC9" s="5">
        <f t="shared" si="274"/>
        <v>1</v>
      </c>
      <c r="QD9" s="6">
        <v>0.25940000000000002</v>
      </c>
      <c r="QE9" s="7">
        <f>(QE10+$B$124)*(1+QD9)</f>
        <v>755640</v>
      </c>
      <c r="QF9" s="12">
        <f>($B$124)*(1+QD9)-$B$125</f>
        <v>744640</v>
      </c>
      <c r="QG9" s="12">
        <f>QF9</f>
        <v>744640</v>
      </c>
      <c r="QI9" s="5"/>
      <c r="QJ9" s="6"/>
      <c r="QK9" s="7"/>
      <c r="QO9" s="5"/>
      <c r="QP9" s="6"/>
      <c r="QQ9" s="7"/>
    </row>
    <row r="10" spans="3:461">
      <c r="C10">
        <v>81</v>
      </c>
      <c r="D10" s="6">
        <v>-0.36549999999999999</v>
      </c>
      <c r="E10" s="12">
        <f t="shared" si="286"/>
        <v>26314262.121953625</v>
      </c>
      <c r="F10" s="12">
        <f t="shared" si="0"/>
        <v>2155681.1000558655</v>
      </c>
      <c r="G10">
        <v>80</v>
      </c>
      <c r="H10" s="6">
        <v>-0.36549999999999999</v>
      </c>
      <c r="I10" s="12">
        <f t="shared" si="1"/>
        <v>-143725197.84405279</v>
      </c>
      <c r="J10" s="12">
        <f t="shared" si="2"/>
        <v>-11637943.380686158</v>
      </c>
      <c r="K10">
        <v>79</v>
      </c>
      <c r="L10" s="6">
        <v>-0.36549999999999999</v>
      </c>
      <c r="M10" s="12">
        <f t="shared" si="3"/>
        <v>-70288267.60631752</v>
      </c>
      <c r="N10" s="12">
        <f t="shared" si="4"/>
        <v>-5691492.4522588775</v>
      </c>
      <c r="O10">
        <v>78</v>
      </c>
      <c r="P10" s="6">
        <v>-0.36549999999999999</v>
      </c>
      <c r="Q10" s="12">
        <f t="shared" si="5"/>
        <v>95411469.66493988</v>
      </c>
      <c r="R10" s="12">
        <f t="shared" si="6"/>
        <v>7183646.0255352966</v>
      </c>
      <c r="S10">
        <v>77</v>
      </c>
      <c r="T10" s="6">
        <v>-0.36549999999999999</v>
      </c>
      <c r="U10" s="12">
        <f t="shared" si="7"/>
        <v>608861324.72632051</v>
      </c>
      <c r="V10" s="12">
        <f t="shared" si="8"/>
        <v>41228889.779270686</v>
      </c>
      <c r="W10">
        <v>76</v>
      </c>
      <c r="X10" s="6">
        <v>-0.36549999999999999</v>
      </c>
      <c r="Y10" s="12">
        <f t="shared" si="9"/>
        <v>700881261.06852496</v>
      </c>
      <c r="Z10" s="12">
        <f t="shared" si="10"/>
        <v>42813563.158367135</v>
      </c>
      <c r="AA10">
        <v>75</v>
      </c>
      <c r="AB10" s="6">
        <v>-0.36549999999999999</v>
      </c>
      <c r="AC10" s="12">
        <f t="shared" si="11"/>
        <v>309681453.90215063</v>
      </c>
      <c r="AD10" s="12">
        <f t="shared" si="12"/>
        <v>19356923.910921432</v>
      </c>
      <c r="AE10">
        <v>74</v>
      </c>
      <c r="AF10" s="6">
        <v>-0.36549999999999999</v>
      </c>
      <c r="AG10" s="12">
        <f t="shared" si="13"/>
        <v>372100735.8154301</v>
      </c>
      <c r="AH10" s="12">
        <f t="shared" si="14"/>
        <v>23963301.482573394</v>
      </c>
      <c r="AI10">
        <v>73</v>
      </c>
      <c r="AJ10" s="6">
        <v>-0.36549999999999999</v>
      </c>
      <c r="AK10" s="12">
        <f t="shared" si="15"/>
        <v>121332117.39213544</v>
      </c>
      <c r="AL10" s="12">
        <f t="shared" si="16"/>
        <v>7928701.6763494136</v>
      </c>
      <c r="AM10">
        <v>72</v>
      </c>
      <c r="AN10" s="6">
        <v>-0.36549999999999999</v>
      </c>
      <c r="AO10" s="12">
        <f t="shared" si="17"/>
        <v>10923230.323658818</v>
      </c>
      <c r="AP10" s="12">
        <f t="shared" si="18"/>
        <v>729318.81600335892</v>
      </c>
      <c r="AQ10">
        <v>71</v>
      </c>
      <c r="AR10" s="6">
        <v>-0.36549999999999999</v>
      </c>
      <c r="AS10" s="12">
        <f t="shared" si="19"/>
        <v>305035829.5029937</v>
      </c>
      <c r="AT10" s="12">
        <f t="shared" si="20"/>
        <v>20510980.106745478</v>
      </c>
      <c r="AU10">
        <v>70</v>
      </c>
      <c r="AV10" s="6">
        <v>-0.36549999999999999</v>
      </c>
      <c r="AW10" s="12">
        <f t="shared" si="21"/>
        <v>167625126.94929096</v>
      </c>
      <c r="AX10" s="12">
        <f t="shared" si="22"/>
        <v>11112566.423383243</v>
      </c>
      <c r="AY10">
        <v>69</v>
      </c>
      <c r="AZ10" s="6">
        <v>-0.36549999999999999</v>
      </c>
      <c r="BA10" s="12">
        <f t="shared" si="23"/>
        <v>200153723.56744939</v>
      </c>
      <c r="BB10" s="12">
        <f t="shared" si="24"/>
        <v>13174243.572249012</v>
      </c>
      <c r="BC10">
        <v>68</v>
      </c>
      <c r="BD10" s="6">
        <v>-0.36549999999999999</v>
      </c>
      <c r="BE10" s="12">
        <f t="shared" si="25"/>
        <v>300098339.96633786</v>
      </c>
      <c r="BF10" s="12">
        <f t="shared" si="26"/>
        <v>20036871.832206476</v>
      </c>
      <c r="BG10">
        <v>67</v>
      </c>
      <c r="BH10" s="6">
        <v>-0.36549999999999999</v>
      </c>
      <c r="BI10" s="12">
        <f t="shared" si="27"/>
        <v>449097128.25843811</v>
      </c>
      <c r="BJ10" s="12">
        <f t="shared" si="28"/>
        <v>33387749.378054164</v>
      </c>
      <c r="BK10">
        <v>66</v>
      </c>
      <c r="BL10" s="6">
        <v>-0.36549999999999999</v>
      </c>
      <c r="BM10" s="12">
        <f t="shared" si="29"/>
        <v>373676728.00677997</v>
      </c>
      <c r="BN10" s="12">
        <f t="shared" si="30"/>
        <v>29904047.273958616</v>
      </c>
      <c r="BO10">
        <v>65</v>
      </c>
      <c r="BP10" s="6">
        <v>-0.36549999999999999</v>
      </c>
      <c r="BQ10" s="12">
        <f t="shared" si="31"/>
        <v>279485884.94814795</v>
      </c>
      <c r="BR10" s="12">
        <f t="shared" si="32"/>
        <v>23028006.430996183</v>
      </c>
      <c r="BS10">
        <v>64</v>
      </c>
      <c r="BT10" s="6">
        <v>-0.36549999999999999</v>
      </c>
      <c r="BU10" s="12">
        <f t="shared" si="33"/>
        <v>226197371.40686953</v>
      </c>
      <c r="BV10" s="12">
        <f t="shared" si="34"/>
        <v>19065788.479222834</v>
      </c>
      <c r="BW10">
        <v>63</v>
      </c>
      <c r="BX10" s="6">
        <v>-0.36549999999999999</v>
      </c>
      <c r="BY10" s="12">
        <f t="shared" si="35"/>
        <v>138338335.81268454</v>
      </c>
      <c r="BZ10" s="12">
        <f t="shared" si="36"/>
        <v>11922330.295439238</v>
      </c>
      <c r="CA10">
        <v>62</v>
      </c>
      <c r="CB10" s="6">
        <v>-0.36549999999999999</v>
      </c>
      <c r="CC10" s="12">
        <f t="shared" si="37"/>
        <v>202611239.87534222</v>
      </c>
      <c r="CD10" s="12">
        <f t="shared" si="38"/>
        <v>20627624.09944056</v>
      </c>
      <c r="CE10">
        <v>61</v>
      </c>
      <c r="CF10" s="6">
        <v>-0.36549999999999999</v>
      </c>
      <c r="CG10" s="12">
        <f t="shared" si="39"/>
        <v>208473312.12690023</v>
      </c>
      <c r="CH10" s="12">
        <f t="shared" si="40"/>
        <v>23396237.794334386</v>
      </c>
      <c r="CI10">
        <v>60</v>
      </c>
      <c r="CJ10" s="6">
        <v>-0.36549999999999999</v>
      </c>
      <c r="CK10" s="12">
        <f t="shared" si="284"/>
        <v>202850115.5892309</v>
      </c>
      <c r="CL10" s="12">
        <f t="shared" si="285"/>
        <v>23053332.579512931</v>
      </c>
      <c r="CM10" s="5">
        <v>59</v>
      </c>
      <c r="CN10" s="6">
        <v>-0.36549999999999999</v>
      </c>
      <c r="CO10" s="7">
        <f t="shared" si="41"/>
        <v>249541124.43234921</v>
      </c>
      <c r="CP10" s="12">
        <f t="shared" si="42"/>
        <v>164627953.95889887</v>
      </c>
      <c r="CQ10" s="12">
        <f t="shared" si="43"/>
        <v>18319712.652874909</v>
      </c>
      <c r="CR10" s="8"/>
      <c r="CS10" s="5">
        <v>58</v>
      </c>
      <c r="CT10" s="6">
        <v>-0.36549999999999999</v>
      </c>
      <c r="CU10" s="7">
        <f t="shared" si="44"/>
        <v>190766091.60794222</v>
      </c>
      <c r="CV10" s="12">
        <f t="shared" si="45"/>
        <v>118345384.19153994</v>
      </c>
      <c r="CW10" s="12">
        <f t="shared" si="46"/>
        <v>14234173.494010391</v>
      </c>
      <c r="CY10" s="5">
        <v>57</v>
      </c>
      <c r="CZ10" s="6">
        <v>-0.36549999999999999</v>
      </c>
      <c r="DA10" s="7">
        <f t="shared" si="47"/>
        <v>154241665.27162212</v>
      </c>
      <c r="DB10" s="12">
        <f t="shared" si="48"/>
        <v>89621681.268631324</v>
      </c>
      <c r="DC10" s="12">
        <f t="shared" si="49"/>
        <v>11246209.648729661</v>
      </c>
      <c r="DE10" s="5">
        <f t="shared" si="50"/>
        <v>56</v>
      </c>
      <c r="DF10" s="6">
        <v>-0.36549999999999999</v>
      </c>
      <c r="DG10" s="7">
        <f t="shared" si="51"/>
        <v>130547325.66366664</v>
      </c>
      <c r="DH10" s="12">
        <f t="shared" si="52"/>
        <v>70494458.878714308</v>
      </c>
      <c r="DI10" s="12">
        <f t="shared" si="53"/>
        <v>8879404.3288843669</v>
      </c>
      <c r="DK10" s="5">
        <f t="shared" si="54"/>
        <v>55</v>
      </c>
      <c r="DL10" s="6">
        <v>-0.36549999999999999</v>
      </c>
      <c r="DM10" s="7">
        <f t="shared" si="55"/>
        <v>132146295.84337139</v>
      </c>
      <c r="DN10" s="12">
        <f t="shared" si="56"/>
        <v>77365036.984143734</v>
      </c>
      <c r="DO10" s="12">
        <f t="shared" si="57"/>
        <v>9854718.6990882959</v>
      </c>
      <c r="DQ10" s="5">
        <f t="shared" si="58"/>
        <v>54</v>
      </c>
      <c r="DR10" s="6">
        <v>-0.36549999999999999</v>
      </c>
      <c r="DS10" s="7">
        <f t="shared" si="59"/>
        <v>86619229.053075165</v>
      </c>
      <c r="DT10" s="12">
        <f t="shared" si="60"/>
        <v>34630147.29515072</v>
      </c>
      <c r="DU10" s="12">
        <f t="shared" si="61"/>
        <v>4378373.5807392951</v>
      </c>
      <c r="DW10" s="5">
        <f t="shared" si="62"/>
        <v>53</v>
      </c>
      <c r="DX10" s="6">
        <v>-0.36549999999999999</v>
      </c>
      <c r="DY10" s="7">
        <f t="shared" si="63"/>
        <v>65323702.151640363</v>
      </c>
      <c r="DZ10" s="12">
        <f t="shared" si="64"/>
        <v>16166467.847971777</v>
      </c>
      <c r="EA10" s="12">
        <f t="shared" si="65"/>
        <v>2051621.0736132381</v>
      </c>
      <c r="EC10" s="5">
        <f t="shared" si="66"/>
        <v>52</v>
      </c>
      <c r="ED10" s="6">
        <v>-0.36549999999999999</v>
      </c>
      <c r="EE10" s="7">
        <f t="shared" si="67"/>
        <v>60800169.538012281</v>
      </c>
      <c r="EF10" s="12">
        <f t="shared" si="68"/>
        <v>15562702.336506391</v>
      </c>
      <c r="EG10" s="12">
        <f t="shared" si="69"/>
        <v>2033954.846517551</v>
      </c>
      <c r="EI10" s="5">
        <f t="shared" si="70"/>
        <v>51</v>
      </c>
      <c r="EJ10" s="6">
        <v>-0.36549999999999999</v>
      </c>
      <c r="EK10" s="7">
        <f t="shared" si="71"/>
        <v>60800169.538012281</v>
      </c>
      <c r="EL10" s="12">
        <f t="shared" si="72"/>
        <v>26543203.916591004</v>
      </c>
      <c r="EM10" s="12">
        <f t="shared" si="73"/>
        <v>3594732.6073231497</v>
      </c>
      <c r="EO10" s="5">
        <f t="shared" si="74"/>
        <v>50</v>
      </c>
      <c r="EP10" s="6">
        <v>-0.36549999999999999</v>
      </c>
      <c r="EQ10" s="7">
        <f t="shared" si="75"/>
        <v>67902802.700482756</v>
      </c>
      <c r="ER10" s="12">
        <f t="shared" si="76"/>
        <v>8503647.931997655</v>
      </c>
      <c r="ES10" s="12">
        <f t="shared" si="77"/>
        <v>1167751.6338096978</v>
      </c>
      <c r="EU10" s="5">
        <f t="shared" si="78"/>
        <v>49</v>
      </c>
      <c r="EV10" s="6">
        <v>-0.36549999999999999</v>
      </c>
      <c r="EW10" s="7">
        <f t="shared" si="79"/>
        <v>42161870.847588986</v>
      </c>
      <c r="EX10" s="12">
        <f t="shared" si="80"/>
        <v>5555677.3037360832</v>
      </c>
      <c r="EY10" s="12">
        <f t="shared" si="81"/>
        <v>770817.998861006</v>
      </c>
      <c r="FA10" s="5">
        <f t="shared" si="82"/>
        <v>48</v>
      </c>
      <c r="FB10" s="6">
        <v>-0.36549999999999999</v>
      </c>
      <c r="FC10" s="7">
        <f t="shared" si="83"/>
        <v>42019006.226419158</v>
      </c>
      <c r="FD10" s="12">
        <f t="shared" si="84"/>
        <v>7621420.7473989427</v>
      </c>
      <c r="FE10" s="12">
        <f t="shared" si="85"/>
        <v>1075472.7638625272</v>
      </c>
      <c r="FG10" s="5">
        <f t="shared" si="86"/>
        <v>47</v>
      </c>
      <c r="FH10" s="6">
        <v>-0.36549999999999999</v>
      </c>
      <c r="FI10" s="7">
        <f t="shared" si="87"/>
        <v>33179884.891360678</v>
      </c>
      <c r="FJ10" s="12">
        <f t="shared" si="88"/>
        <v>362726.70049792866</v>
      </c>
      <c r="FK10" s="12">
        <f t="shared" si="89"/>
        <v>51528.558646357895</v>
      </c>
      <c r="FM10" s="5">
        <f t="shared" si="90"/>
        <v>46</v>
      </c>
      <c r="FN10" s="6">
        <v>-0.36549999999999999</v>
      </c>
      <c r="FO10" s="7">
        <f t="shared" si="91"/>
        <v>36385442.363593243</v>
      </c>
      <c r="FP10" s="12">
        <f t="shared" si="92"/>
        <v>5492782.3698807117</v>
      </c>
      <c r="FQ10" s="12">
        <f t="shared" si="93"/>
        <v>790702.64250579418</v>
      </c>
      <c r="FS10" s="5">
        <f t="shared" si="94"/>
        <v>45</v>
      </c>
      <c r="FT10" s="6">
        <v>-0.36549999999999999</v>
      </c>
      <c r="FU10" s="7">
        <f t="shared" si="95"/>
        <v>29675754.313345771</v>
      </c>
      <c r="FV10" s="12">
        <f t="shared" si="96"/>
        <v>504252.23027589277</v>
      </c>
      <c r="FW10" s="12">
        <f t="shared" si="97"/>
        <v>73782.526354413698</v>
      </c>
      <c r="FY10" s="5">
        <f t="shared" si="98"/>
        <v>44</v>
      </c>
      <c r="FZ10" s="6">
        <v>-0.36549999999999999</v>
      </c>
      <c r="GA10" s="7">
        <f t="shared" si="99"/>
        <v>25490254.520997904</v>
      </c>
      <c r="GB10" s="12">
        <f t="shared" si="100"/>
        <v>-2302413.3823003597</v>
      </c>
      <c r="GC10" s="12">
        <f t="shared" si="101"/>
        <v>-340161.46191765898</v>
      </c>
      <c r="GE10" s="5">
        <f t="shared" si="102"/>
        <v>43</v>
      </c>
      <c r="GF10" s="6">
        <v>-0.36549999999999999</v>
      </c>
      <c r="GG10" s="7">
        <f t="shared" si="103"/>
        <v>22678162.385229461</v>
      </c>
      <c r="GH10" s="12">
        <f t="shared" si="104"/>
        <v>-3472791.1985372892</v>
      </c>
      <c r="GI10" s="12">
        <f t="shared" si="105"/>
        <v>-522941.3775617283</v>
      </c>
      <c r="GK10" s="5">
        <f t="shared" si="106"/>
        <v>42</v>
      </c>
      <c r="GL10" s="6">
        <v>-0.36549999999999999</v>
      </c>
      <c r="GM10" s="7">
        <f t="shared" si="107"/>
        <v>25189561.685248747</v>
      </c>
      <c r="GN10" s="12">
        <f t="shared" si="108"/>
        <v>1062354.2479866557</v>
      </c>
      <c r="GO10" s="12">
        <f t="shared" si="109"/>
        <v>165505.51547855372</v>
      </c>
      <c r="GQ10" s="5">
        <f t="shared" si="110"/>
        <v>41</v>
      </c>
      <c r="GR10" s="6">
        <v>-0.36549999999999999</v>
      </c>
      <c r="GS10" s="7">
        <f t="shared" si="111"/>
        <v>20346980.359651651</v>
      </c>
      <c r="GT10" s="12">
        <f t="shared" si="112"/>
        <v>-1946009.4209313486</v>
      </c>
      <c r="GU10" s="12">
        <f t="shared" si="113"/>
        <v>-314229.19430703187</v>
      </c>
      <c r="GW10" s="5">
        <f t="shared" si="114"/>
        <v>40</v>
      </c>
      <c r="GX10" s="6">
        <v>-0.36549999999999999</v>
      </c>
      <c r="GY10" s="7">
        <f t="shared" si="115"/>
        <v>18362043.461467061</v>
      </c>
      <c r="GZ10" s="12">
        <f t="shared" si="116"/>
        <v>-2148397.9377765814</v>
      </c>
      <c r="HA10" s="12">
        <f t="shared" si="117"/>
        <v>-362169.55481033382</v>
      </c>
      <c r="HC10" s="5">
        <f t="shared" si="118"/>
        <v>39</v>
      </c>
      <c r="HD10" s="6">
        <v>-0.36549999999999999</v>
      </c>
      <c r="HE10" s="7">
        <f t="shared" si="119"/>
        <v>20010945.359053031</v>
      </c>
      <c r="HF10" s="12">
        <f t="shared" si="120"/>
        <v>1633019.763864975</v>
      </c>
      <c r="HG10" s="12">
        <f t="shared" si="121"/>
        <v>292301.10367504519</v>
      </c>
      <c r="HI10" s="5">
        <f t="shared" si="122"/>
        <v>38</v>
      </c>
      <c r="HJ10" s="6">
        <v>-0.36549999999999999</v>
      </c>
      <c r="HK10" s="7">
        <f t="shared" si="123"/>
        <v>19323044.958529379</v>
      </c>
      <c r="HL10" s="12">
        <f t="shared" si="124"/>
        <v>3036889.4350030101</v>
      </c>
      <c r="HM10" s="12">
        <f t="shared" si="125"/>
        <v>572346.81083966186</v>
      </c>
      <c r="HO10" s="5">
        <f t="shared" si="126"/>
        <v>37</v>
      </c>
      <c r="HP10" s="6">
        <v>-0.36549999999999999</v>
      </c>
      <c r="HQ10" s="7">
        <f t="shared" si="127"/>
        <v>16917391.839020662</v>
      </c>
      <c r="HR10" s="12">
        <f t="shared" si="128"/>
        <v>2104055.9794049137</v>
      </c>
      <c r="HS10" s="12">
        <f t="shared" si="129"/>
        <v>409492.85326992115</v>
      </c>
      <c r="HU10" s="5">
        <f t="shared" si="130"/>
        <v>36</v>
      </c>
      <c r="HV10" s="6">
        <v>-0.36549999999999999</v>
      </c>
      <c r="HW10" s="7">
        <f t="shared" si="131"/>
        <v>14245025.125480505</v>
      </c>
      <c r="HX10" s="12">
        <f t="shared" si="132"/>
        <v>751806.30365992826</v>
      </c>
      <c r="HY10" s="12">
        <f t="shared" si="133"/>
        <v>151657.11021835849</v>
      </c>
      <c r="IA10" s="5">
        <f t="shared" si="134"/>
        <v>35</v>
      </c>
      <c r="IB10" s="6">
        <v>-0.36549999999999999</v>
      </c>
      <c r="IC10" s="7">
        <f t="shared" si="135"/>
        <v>16623906.086451756</v>
      </c>
      <c r="ID10" s="12">
        <f t="shared" si="136"/>
        <v>5132665.2916178014</v>
      </c>
      <c r="IE10" s="12">
        <f t="shared" si="137"/>
        <v>1132598.7432019582</v>
      </c>
      <c r="IG10" s="5">
        <f t="shared" si="138"/>
        <v>34</v>
      </c>
      <c r="IH10" s="6">
        <v>-0.36549999999999999</v>
      </c>
      <c r="II10" s="7">
        <f t="shared" si="139"/>
        <v>22434421.169300616</v>
      </c>
      <c r="IJ10" s="12">
        <f t="shared" si="140"/>
        <v>13031190.614474753</v>
      </c>
      <c r="IK10" s="12">
        <f t="shared" si="141"/>
        <v>3214911.5968090473</v>
      </c>
      <c r="IM10" s="5">
        <f t="shared" si="142"/>
        <v>33</v>
      </c>
      <c r="IN10" s="6">
        <v>-0.36549999999999999</v>
      </c>
      <c r="IO10" s="7">
        <f t="shared" si="143"/>
        <v>16375489.90459899</v>
      </c>
      <c r="IP10" s="12">
        <f t="shared" si="144"/>
        <v>8283593.0186797697</v>
      </c>
      <c r="IQ10" s="12">
        <f t="shared" si="145"/>
        <v>2180925.1436622557</v>
      </c>
      <c r="IS10" s="5">
        <f t="shared" si="146"/>
        <v>32</v>
      </c>
      <c r="IT10" s="6">
        <v>-0.36549999999999999</v>
      </c>
      <c r="IU10" s="7">
        <f t="shared" si="147"/>
        <v>13224170.156342557</v>
      </c>
      <c r="IV10" s="12">
        <f t="shared" si="148"/>
        <v>6123847.8637366788</v>
      </c>
      <c r="IW10" s="12">
        <f t="shared" si="149"/>
        <v>1696396.9127218283</v>
      </c>
      <c r="IY10" s="5">
        <f t="shared" si="150"/>
        <v>31</v>
      </c>
      <c r="IZ10" s="6">
        <v>-0.36549999999999999</v>
      </c>
      <c r="JA10" s="7">
        <f t="shared" si="151"/>
        <v>14216480.494885571</v>
      </c>
      <c r="JB10" s="12">
        <f t="shared" si="152"/>
        <v>8209937.6649843343</v>
      </c>
      <c r="JC10" s="12">
        <f t="shared" si="153"/>
        <v>2429780.7749858932</v>
      </c>
      <c r="JE10" s="5">
        <f t="shared" si="154"/>
        <v>30</v>
      </c>
      <c r="JF10" s="6">
        <v>-0.36549999999999999</v>
      </c>
      <c r="JG10" s="7">
        <f t="shared" si="155"/>
        <v>13347554.684898667</v>
      </c>
      <c r="JH10" s="12">
        <f t="shared" si="156"/>
        <v>8400691.591343591</v>
      </c>
      <c r="JI10" s="12">
        <f t="shared" si="157"/>
        <v>2716958.2142663472</v>
      </c>
      <c r="JK10" s="5">
        <f t="shared" si="158"/>
        <v>29</v>
      </c>
      <c r="JL10" s="6">
        <v>-0.36549999999999999</v>
      </c>
      <c r="JM10" s="7">
        <f t="shared" si="159"/>
        <v>11261858.492152099</v>
      </c>
      <c r="JN10" s="12">
        <f t="shared" si="160"/>
        <v>7342681.3512745341</v>
      </c>
      <c r="JO10" s="12">
        <f t="shared" si="161"/>
        <v>2705088.593281365</v>
      </c>
      <c r="JQ10" s="5">
        <f t="shared" si="162"/>
        <v>28</v>
      </c>
      <c r="JR10" s="6">
        <v>-0.36549999999999999</v>
      </c>
      <c r="JS10" s="7">
        <f t="shared" si="163"/>
        <v>8548549.0300228447</v>
      </c>
      <c r="JT10" s="12">
        <f t="shared" si="164"/>
        <v>5396714.0193367582</v>
      </c>
      <c r="JU10" s="12">
        <f t="shared" si="165"/>
        <v>2223288.7569007385</v>
      </c>
      <c r="JW10" s="5">
        <f t="shared" si="166"/>
        <v>27</v>
      </c>
      <c r="JX10" s="6">
        <v>-0.36549999999999999</v>
      </c>
      <c r="JY10" s="7">
        <f t="shared" si="167"/>
        <v>8970145.8866976369</v>
      </c>
      <c r="JZ10" s="12">
        <f t="shared" si="168"/>
        <v>6368866.5150785204</v>
      </c>
      <c r="KA10" s="12">
        <f t="shared" si="169"/>
        <v>2843944.087375246</v>
      </c>
      <c r="KC10" s="5">
        <f t="shared" si="170"/>
        <v>26</v>
      </c>
      <c r="KD10" s="6">
        <v>-0.36549999999999999</v>
      </c>
      <c r="KE10" s="7">
        <f t="shared" si="171"/>
        <v>7449049.8976064054</v>
      </c>
      <c r="KF10" s="12">
        <f t="shared" si="172"/>
        <v>5203441.5983057516</v>
      </c>
      <c r="KG10" s="12">
        <f t="shared" si="173"/>
        <v>2409776.4386509256</v>
      </c>
      <c r="KI10" s="5">
        <f t="shared" si="174"/>
        <v>25</v>
      </c>
      <c r="KJ10" s="6">
        <v>-0.36549999999999999</v>
      </c>
      <c r="KK10" s="7">
        <f t="shared" si="175"/>
        <v>6088809.7904253779</v>
      </c>
      <c r="KL10" s="12">
        <f t="shared" si="176"/>
        <v>4161159.2111475505</v>
      </c>
      <c r="KM10" s="12">
        <f t="shared" si="177"/>
        <v>2007870.6488111345</v>
      </c>
      <c r="KO10" s="5">
        <f t="shared" si="178"/>
        <v>24</v>
      </c>
      <c r="KP10" s="6">
        <v>-0.36549999999999999</v>
      </c>
      <c r="KQ10" s="7">
        <f t="shared" si="179"/>
        <v>5736043.1374709168</v>
      </c>
      <c r="KR10" s="12">
        <f t="shared" si="180"/>
        <v>4079625.9391530999</v>
      </c>
      <c r="KS10" s="12">
        <f t="shared" si="181"/>
        <v>2038074.3279697511</v>
      </c>
      <c r="KU10" s="5">
        <f t="shared" si="182"/>
        <v>23</v>
      </c>
      <c r="KV10" s="6">
        <v>-0.36549999999999999</v>
      </c>
      <c r="KW10" s="7">
        <f t="shared" si="183"/>
        <v>4370651.5829555895</v>
      </c>
      <c r="KX10" s="12">
        <f t="shared" si="184"/>
        <v>2932934.7508259001</v>
      </c>
      <c r="KY10" s="12">
        <f t="shared" si="185"/>
        <v>1522159.5259518831</v>
      </c>
      <c r="LA10" s="5">
        <f t="shared" si="186"/>
        <v>22</v>
      </c>
      <c r="LB10" s="6">
        <v>-0.36549999999999999</v>
      </c>
      <c r="LC10" s="7">
        <f t="shared" si="187"/>
        <v>3688624.8484729421</v>
      </c>
      <c r="LD10" s="12">
        <f t="shared" si="188"/>
        <v>2423392.9067126769</v>
      </c>
      <c r="LE10" s="12">
        <f t="shared" si="189"/>
        <v>1276073.9237922609</v>
      </c>
      <c r="LG10" s="5">
        <f t="shared" si="190"/>
        <v>21</v>
      </c>
      <c r="LH10" s="6">
        <v>-0.36549999999999999</v>
      </c>
      <c r="LI10" s="7">
        <f t="shared" si="191"/>
        <v>3486083.4027718953</v>
      </c>
      <c r="LJ10" s="12">
        <f t="shared" si="192"/>
        <v>2397876.834240512</v>
      </c>
      <c r="LK10" s="12">
        <f t="shared" si="193"/>
        <v>1313734.0170547741</v>
      </c>
      <c r="LM10" s="5">
        <f t="shared" si="194"/>
        <v>20</v>
      </c>
      <c r="LN10" s="6">
        <v>-0.36549999999999999</v>
      </c>
      <c r="LO10" s="7">
        <f t="shared" si="195"/>
        <v>2991319.2060853746</v>
      </c>
      <c r="LP10" s="12">
        <f t="shared" si="196"/>
        <v>2064576.7953608148</v>
      </c>
      <c r="LQ10" s="12">
        <f t="shared" si="197"/>
        <v>1183920.1151538719</v>
      </c>
      <c r="LS10" s="5">
        <f t="shared" si="198"/>
        <v>19</v>
      </c>
      <c r="LT10" s="6">
        <v>-0.36549999999999999</v>
      </c>
      <c r="LU10" s="7">
        <f t="shared" si="199"/>
        <v>2275113.4819633216</v>
      </c>
      <c r="LV10" s="12">
        <f t="shared" si="200"/>
        <v>1487884.7913127914</v>
      </c>
      <c r="LW10" s="12">
        <f t="shared" si="201"/>
        <v>897606.41354886652</v>
      </c>
      <c r="LY10" s="5">
        <f t="shared" si="202"/>
        <v>18</v>
      </c>
      <c r="LZ10" s="6">
        <v>-0.36549999999999999</v>
      </c>
      <c r="MA10" s="7">
        <f t="shared" si="203"/>
        <v>2346929.5254418408</v>
      </c>
      <c r="MB10" s="12">
        <f t="shared" si="204"/>
        <v>1694286.938332045</v>
      </c>
      <c r="MC10" s="12">
        <f t="shared" si="205"/>
        <v>1079889.2977530695</v>
      </c>
      <c r="ME10" s="5">
        <f t="shared" si="206"/>
        <v>17</v>
      </c>
      <c r="MF10" s="6">
        <v>-0.36549999999999999</v>
      </c>
      <c r="MG10" s="7">
        <f t="shared" si="207"/>
        <v>1802141.9991106819</v>
      </c>
      <c r="MH10" s="12">
        <f t="shared" si="208"/>
        <v>1236035.8240394322</v>
      </c>
      <c r="MI10" s="12">
        <f t="shared" si="209"/>
        <v>808298.83180152276</v>
      </c>
      <c r="MK10" s="5">
        <f t="shared" si="210"/>
        <v>16</v>
      </c>
      <c r="ML10" s="6">
        <v>-0.36549999999999999</v>
      </c>
      <c r="MM10" s="7">
        <f t="shared" si="211"/>
        <v>1676567.121695675</v>
      </c>
      <c r="MN10" s="12">
        <f t="shared" si="212"/>
        <v>1188741.1673600003</v>
      </c>
      <c r="MO10" s="12">
        <f t="shared" si="213"/>
        <v>802701.44173470989</v>
      </c>
      <c r="MQ10" s="5">
        <f t="shared" si="214"/>
        <v>15</v>
      </c>
      <c r="MR10" s="6">
        <v>-0.36549999999999999</v>
      </c>
      <c r="MS10" s="7">
        <f t="shared" si="215"/>
        <v>1524567.7200106175</v>
      </c>
      <c r="MT10" s="12">
        <f t="shared" si="216"/>
        <v>1099159.4981316838</v>
      </c>
      <c r="MU10" s="12">
        <f t="shared" si="217"/>
        <v>760948.56817336939</v>
      </c>
      <c r="MW10" s="5">
        <f t="shared" si="218"/>
        <v>14</v>
      </c>
      <c r="MX10" s="6">
        <v>-0.36549999999999999</v>
      </c>
      <c r="MY10" s="7">
        <f t="shared" si="219"/>
        <v>1504557.110441742</v>
      </c>
      <c r="MZ10" s="12">
        <f t="shared" si="220"/>
        <v>1135401.2305134584</v>
      </c>
      <c r="NA10" s="12">
        <f t="shared" si="221"/>
        <v>808082.22817583475</v>
      </c>
      <c r="NC10" s="5">
        <f t="shared" si="222"/>
        <v>13</v>
      </c>
      <c r="ND10" s="6">
        <v>-0.36549999999999999</v>
      </c>
      <c r="NE10" s="7">
        <f t="shared" si="223"/>
        <v>1096615.9697097249</v>
      </c>
      <c r="NF10" s="12">
        <f t="shared" si="224"/>
        <v>771419.79030718911</v>
      </c>
      <c r="NG10" s="12">
        <f t="shared" si="225"/>
        <v>564008.02928037697</v>
      </c>
      <c r="NI10" s="5">
        <f t="shared" si="226"/>
        <v>12</v>
      </c>
      <c r="NJ10" s="6">
        <v>-0.36549999999999999</v>
      </c>
      <c r="NK10" s="7">
        <f t="shared" si="227"/>
        <v>893883.24886674667</v>
      </c>
      <c r="NL10" s="12">
        <f t="shared" si="228"/>
        <v>610184.11139782809</v>
      </c>
      <c r="NM10" s="12">
        <f t="shared" si="229"/>
        <v>459704.00664548937</v>
      </c>
      <c r="NO10" s="5">
        <f t="shared" si="230"/>
        <v>11</v>
      </c>
      <c r="NP10" s="6">
        <v>-0.36549999999999999</v>
      </c>
      <c r="NQ10" s="7">
        <f t="shared" si="231"/>
        <v>671587.71515157528</v>
      </c>
      <c r="NR10" s="12">
        <f t="shared" si="232"/>
        <v>422920.98619965592</v>
      </c>
      <c r="NS10" s="12">
        <f t="shared" si="233"/>
        <v>323629.28009216965</v>
      </c>
      <c r="NU10" s="5">
        <f t="shared" si="234"/>
        <v>10</v>
      </c>
      <c r="NV10" s="6">
        <v>-0.36549999999999999</v>
      </c>
      <c r="NW10" s="7">
        <f t="shared" si="235"/>
        <v>523287.91892751696</v>
      </c>
      <c r="NX10" s="12">
        <f t="shared" si="236"/>
        <v>311756.5963046524</v>
      </c>
      <c r="NY10" s="12">
        <f t="shared" si="237"/>
        <v>242549.5253947078</v>
      </c>
      <c r="OA10" s="5">
        <f t="shared" si="238"/>
        <v>9</v>
      </c>
      <c r="OB10" s="6">
        <v>-0.36549999999999999</v>
      </c>
      <c r="OC10" s="7">
        <f t="shared" si="239"/>
        <v>432862.86618208041</v>
      </c>
      <c r="OD10" s="12">
        <f t="shared" si="240"/>
        <v>253065.56796265446</v>
      </c>
      <c r="OE10" s="12">
        <f t="shared" si="241"/>
        <v>202279.89332368632</v>
      </c>
      <c r="OG10" s="5">
        <f t="shared" si="242"/>
        <v>8</v>
      </c>
      <c r="OH10" s="6">
        <v>-0.36549999999999999</v>
      </c>
      <c r="OI10" s="7">
        <f t="shared" si="243"/>
        <v>475830.34646815486</v>
      </c>
      <c r="OJ10" s="12">
        <f t="shared" si="244"/>
        <v>327211.87597714161</v>
      </c>
      <c r="OK10" s="12">
        <f t="shared" si="245"/>
        <v>271307.88655932137</v>
      </c>
      <c r="OM10" s="5">
        <f t="shared" si="246"/>
        <v>7</v>
      </c>
      <c r="ON10" s="6">
        <v>-0.36549999999999999</v>
      </c>
      <c r="OO10" s="7">
        <f t="shared" si="247"/>
        <v>539796.19565304008</v>
      </c>
      <c r="OP10" s="12">
        <f t="shared" si="248"/>
        <v>418470.65791524126</v>
      </c>
      <c r="OQ10" s="12">
        <f t="shared" si="249"/>
        <v>350938.31573439349</v>
      </c>
      <c r="OS10" s="5">
        <f t="shared" si="250"/>
        <v>6</v>
      </c>
      <c r="OT10" s="6">
        <v>-0.36549999999999999</v>
      </c>
      <c r="OU10" s="7">
        <f t="shared" si="251"/>
        <v>691780.33532364492</v>
      </c>
      <c r="OV10" s="12">
        <f t="shared" si="252"/>
        <v>599765.77042727266</v>
      </c>
      <c r="OW10" s="12">
        <f t="shared" si="253"/>
        <v>516040.53644585394</v>
      </c>
      <c r="OY10" s="5">
        <f t="shared" si="254"/>
        <v>5</v>
      </c>
      <c r="OZ10" s="6">
        <v>-0.36549999999999999</v>
      </c>
      <c r="PA10" s="7">
        <f t="shared" si="255"/>
        <v>538937.62490156188</v>
      </c>
      <c r="PB10" s="12">
        <f t="shared" si="256"/>
        <v>471531.95912301837</v>
      </c>
      <c r="PC10" s="12">
        <f t="shared" si="257"/>
        <v>413522.67652989394</v>
      </c>
      <c r="PE10" s="5">
        <f t="shared" si="258"/>
        <v>4</v>
      </c>
      <c r="PF10" s="6">
        <v>-0.36549999999999999</v>
      </c>
      <c r="PG10" s="7">
        <f t="shared" si="259"/>
        <v>486669.33800032677</v>
      </c>
      <c r="PH10" s="12">
        <f t="shared" si="260"/>
        <v>450913.15196696308</v>
      </c>
      <c r="PI10" s="12">
        <f t="shared" si="261"/>
        <v>407184.09925229591</v>
      </c>
      <c r="PK10" s="5">
        <f t="shared" si="262"/>
        <v>3</v>
      </c>
      <c r="PL10" s="6">
        <v>-0.36549999999999999</v>
      </c>
      <c r="PM10" s="7">
        <f t="shared" si="263"/>
        <v>464246.24439600005</v>
      </c>
      <c r="PN10" s="12">
        <f t="shared" si="264"/>
        <v>438045.42527456785</v>
      </c>
      <c r="PO10" s="12">
        <f t="shared" si="265"/>
        <v>411328.76139760774</v>
      </c>
      <c r="PQ10" s="5">
        <f t="shared" si="266"/>
        <v>2</v>
      </c>
      <c r="PR10" s="6">
        <v>-0.36549999999999999</v>
      </c>
      <c r="PS10" s="7">
        <f t="shared" si="267"/>
        <v>401562.36000000004</v>
      </c>
      <c r="PT10" s="12">
        <f>(PT11)*(1+PR10)-(((VLOOKUP((PQ$91+PQ11),$A$138:$E$227,5,FALSE))/(VLOOKUP(PQ$91,$A$138:$E$227,5,FALSE)))*(IF(PQ10&lt;=$D$125,$B$125,$C$125)))</f>
        <v>383106.59330171533</v>
      </c>
      <c r="PU10" s="12">
        <f t="shared" si="269"/>
        <v>367207.61525599018</v>
      </c>
      <c r="PW10" s="5">
        <f t="shared" si="270"/>
        <v>1</v>
      </c>
      <c r="PX10" s="6">
        <v>-0.36549999999999999</v>
      </c>
      <c r="PY10" s="7">
        <f>(PY11+$B$124)*(1+PX10)</f>
        <v>380700.00000000006</v>
      </c>
      <c r="PZ10" s="12">
        <f>($B$124)*(1+PX10)-$B$125</f>
        <v>369700.00000000006</v>
      </c>
      <c r="QA10" s="12">
        <f>PZ10</f>
        <v>369700.00000000006</v>
      </c>
      <c r="QC10" s="5"/>
      <c r="QD10" s="6"/>
      <c r="QE10" s="7"/>
      <c r="QI10" s="5"/>
      <c r="QJ10" s="6"/>
      <c r="QK10" s="7"/>
      <c r="QO10" s="5"/>
      <c r="QP10" s="6"/>
      <c r="QQ10" s="7"/>
    </row>
    <row r="11" spans="3:461">
      <c r="C11">
        <v>80</v>
      </c>
      <c r="D11" s="6">
        <v>5.4800000000000001E-2</v>
      </c>
      <c r="E11" s="12">
        <f t="shared" si="286"/>
        <v>42049598.446712643</v>
      </c>
      <c r="F11" s="12">
        <f t="shared" si="0"/>
        <v>3593876.2406535489</v>
      </c>
      <c r="G11">
        <v>79</v>
      </c>
      <c r="H11" s="6">
        <v>5.4800000000000001E-2</v>
      </c>
      <c r="I11" s="12">
        <f t="shared" si="1"/>
        <v>-225933343.76041389</v>
      </c>
      <c r="J11" s="12">
        <f t="shared" si="2"/>
        <v>-19086733.155002955</v>
      </c>
      <c r="K11">
        <v>78</v>
      </c>
      <c r="L11" s="6">
        <v>5.4800000000000001E-2</v>
      </c>
      <c r="M11" s="12">
        <f t="shared" si="3"/>
        <v>-110193500.99014553</v>
      </c>
      <c r="N11" s="12">
        <f t="shared" si="4"/>
        <v>-9309090.5211618096</v>
      </c>
      <c r="O11">
        <v>77</v>
      </c>
      <c r="P11" s="6">
        <v>5.4800000000000001E-2</v>
      </c>
      <c r="Q11" s="12">
        <f t="shared" si="5"/>
        <v>151000665.87096697</v>
      </c>
      <c r="R11" s="12">
        <f t="shared" si="6"/>
        <v>11861268.809522839</v>
      </c>
      <c r="S11">
        <v>76</v>
      </c>
      <c r="T11" s="6">
        <v>5.4800000000000001E-2</v>
      </c>
      <c r="U11" s="12">
        <f t="shared" si="7"/>
        <v>960290559.00922835</v>
      </c>
      <c r="V11" s="12">
        <f t="shared" si="8"/>
        <v>67841252.637301236</v>
      </c>
      <c r="W11">
        <v>75</v>
      </c>
      <c r="X11" s="6">
        <v>5.4800000000000001E-2</v>
      </c>
      <c r="Y11" s="12">
        <f t="shared" si="9"/>
        <v>1105393817.7267056</v>
      </c>
      <c r="Z11" s="12">
        <f t="shared" si="10"/>
        <v>70446902.659248784</v>
      </c>
      <c r="AA11">
        <v>74</v>
      </c>
      <c r="AB11" s="6">
        <v>5.4800000000000001E-2</v>
      </c>
      <c r="AC11" s="12">
        <f t="shared" si="11"/>
        <v>488828066.89929891</v>
      </c>
      <c r="AD11" s="12">
        <f t="shared" si="12"/>
        <v>31877571.3534046</v>
      </c>
      <c r="AE11">
        <v>73</v>
      </c>
      <c r="AF11" s="6">
        <v>5.4800000000000001E-2</v>
      </c>
      <c r="AG11" s="12">
        <f t="shared" si="13"/>
        <v>587181361.78207123</v>
      </c>
      <c r="AH11" s="12">
        <f t="shared" si="14"/>
        <v>39451755.395997196</v>
      </c>
      <c r="AI11">
        <v>72</v>
      </c>
      <c r="AJ11" s="6">
        <v>5.4800000000000001E-2</v>
      </c>
      <c r="AK11" s="12">
        <f t="shared" si="15"/>
        <v>191948312.60623667</v>
      </c>
      <c r="AL11" s="12">
        <f t="shared" si="16"/>
        <v>13086350.45631801</v>
      </c>
      <c r="AM11">
        <v>71</v>
      </c>
      <c r="AN11" s="6">
        <v>5.4800000000000001E-2</v>
      </c>
      <c r="AO11" s="12">
        <f t="shared" si="17"/>
        <v>17923639.830724962</v>
      </c>
      <c r="AP11" s="12">
        <f t="shared" si="18"/>
        <v>1248534.3135583254</v>
      </c>
      <c r="AQ11">
        <v>70</v>
      </c>
      <c r="AR11" s="6">
        <v>5.4800000000000001E-2</v>
      </c>
      <c r="AS11" s="12">
        <f t="shared" si="19"/>
        <v>481453088.15220034</v>
      </c>
      <c r="AT11" s="12">
        <f t="shared" si="20"/>
        <v>33775165.262435995</v>
      </c>
      <c r="AU11">
        <v>69</v>
      </c>
      <c r="AV11" s="6">
        <v>5.4800000000000001E-2</v>
      </c>
      <c r="AW11" s="12">
        <f t="shared" si="21"/>
        <v>264897802.23911664</v>
      </c>
      <c r="AX11" s="12">
        <f t="shared" si="22"/>
        <v>18321522.1689374</v>
      </c>
      <c r="AY11">
        <v>68</v>
      </c>
      <c r="AZ11" s="6">
        <v>5.4800000000000001E-2</v>
      </c>
      <c r="BA11" s="12">
        <f t="shared" si="23"/>
        <v>316169436.94264972</v>
      </c>
      <c r="BB11" s="12">
        <f t="shared" si="24"/>
        <v>21711500.936204806</v>
      </c>
      <c r="BC11">
        <v>67</v>
      </c>
      <c r="BD11" s="6">
        <v>5.4800000000000001E-2</v>
      </c>
      <c r="BE11" s="12">
        <f t="shared" si="25"/>
        <v>473676373.70413548</v>
      </c>
      <c r="BF11" s="12">
        <f t="shared" si="26"/>
        <v>32995597.528003275</v>
      </c>
      <c r="BG11">
        <v>66</v>
      </c>
      <c r="BH11" s="6">
        <v>5.4800000000000001E-2</v>
      </c>
      <c r="BI11" s="12">
        <f t="shared" si="27"/>
        <v>708432871.42767286</v>
      </c>
      <c r="BJ11" s="12">
        <f t="shared" si="28"/>
        <v>54948206.07765425</v>
      </c>
      <c r="BK11">
        <v>65</v>
      </c>
      <c r="BL11" s="6">
        <v>5.4800000000000001E-2</v>
      </c>
      <c r="BM11" s="12">
        <f t="shared" si="29"/>
        <v>589521834.11572087</v>
      </c>
      <c r="BN11" s="12">
        <f t="shared" si="30"/>
        <v>49220017.175300777</v>
      </c>
      <c r="BO11">
        <v>64</v>
      </c>
      <c r="BP11" s="6">
        <v>5.4800000000000001E-2</v>
      </c>
      <c r="BQ11" s="12">
        <f t="shared" si="31"/>
        <v>441055931.27883971</v>
      </c>
      <c r="BR11" s="12">
        <f t="shared" si="32"/>
        <v>37913866.513772681</v>
      </c>
      <c r="BS11">
        <v>63</v>
      </c>
      <c r="BT11" s="6">
        <v>5.4800000000000001E-2</v>
      </c>
      <c r="BU11" s="12">
        <f t="shared" si="33"/>
        <v>357057987.00580633</v>
      </c>
      <c r="BV11" s="12">
        <f t="shared" si="34"/>
        <v>31398862.583507989</v>
      </c>
      <c r="BW11">
        <v>62</v>
      </c>
      <c r="BX11" s="6">
        <v>5.4800000000000001E-2</v>
      </c>
      <c r="BY11" s="12">
        <f t="shared" si="35"/>
        <v>218575941.23527727</v>
      </c>
      <c r="BZ11" s="12">
        <f t="shared" si="36"/>
        <v>19653002.383616149</v>
      </c>
      <c r="CA11">
        <v>61</v>
      </c>
      <c r="CB11" s="6">
        <v>5.4800000000000001E-2</v>
      </c>
      <c r="CC11" s="12">
        <f t="shared" si="37"/>
        <v>319788667.67972273</v>
      </c>
      <c r="CD11" s="12">
        <f t="shared" si="38"/>
        <v>33966960.888042644</v>
      </c>
      <c r="CE11">
        <v>60</v>
      </c>
      <c r="CF11" s="6">
        <v>5.4800000000000001E-2</v>
      </c>
      <c r="CG11" s="12">
        <f t="shared" si="39"/>
        <v>328984442.21055382</v>
      </c>
      <c r="CH11" s="12">
        <f t="shared" si="40"/>
        <v>38519342.741631716</v>
      </c>
      <c r="CI11">
        <v>59</v>
      </c>
      <c r="CJ11" s="6">
        <v>5.4800000000000001E-2</v>
      </c>
      <c r="CK11" s="12">
        <f t="shared" si="284"/>
        <v>320116770.03818893</v>
      </c>
      <c r="CL11" s="12">
        <f t="shared" si="285"/>
        <v>37955509.845647253</v>
      </c>
      <c r="CM11" s="5">
        <v>58</v>
      </c>
      <c r="CN11" s="6">
        <v>5.4800000000000001E-2</v>
      </c>
      <c r="CO11" s="7">
        <f t="shared" si="41"/>
        <v>393287824.16445893</v>
      </c>
      <c r="CP11" s="12">
        <f t="shared" si="42"/>
        <v>259885808.42909464</v>
      </c>
      <c r="CQ11" s="12">
        <f t="shared" si="43"/>
        <v>30172103.480375681</v>
      </c>
      <c r="CR11" s="9"/>
      <c r="CS11" s="5">
        <v>57</v>
      </c>
      <c r="CT11" s="6">
        <v>5.4800000000000001E-2</v>
      </c>
      <c r="CU11" s="7">
        <f t="shared" si="44"/>
        <v>300655778.7359215</v>
      </c>
      <c r="CV11" s="12">
        <f t="shared" si="45"/>
        <v>186910653.0943898</v>
      </c>
      <c r="CW11" s="12">
        <f t="shared" si="46"/>
        <v>23454324.700604204</v>
      </c>
      <c r="CY11" s="5">
        <v>56</v>
      </c>
      <c r="CZ11" s="6">
        <v>5.4800000000000001E-2</v>
      </c>
      <c r="DA11" s="7">
        <f t="shared" si="47"/>
        <v>243091671.03486541</v>
      </c>
      <c r="DB11" s="12">
        <f t="shared" si="48"/>
        <v>141624512.16192991</v>
      </c>
      <c r="DC11" s="12">
        <f t="shared" si="49"/>
        <v>18541269.327973787</v>
      </c>
      <c r="DE11" s="5">
        <f t="shared" si="50"/>
        <v>55</v>
      </c>
      <c r="DF11" s="6">
        <v>5.4800000000000001E-2</v>
      </c>
      <c r="DG11" s="7">
        <f t="shared" si="51"/>
        <v>205748346.1996322</v>
      </c>
      <c r="DH11" s="12">
        <f t="shared" si="52"/>
        <v>111477749.11118224</v>
      </c>
      <c r="DI11" s="12">
        <f t="shared" si="53"/>
        <v>14649573.780518575</v>
      </c>
      <c r="DK11" s="5">
        <f t="shared" si="54"/>
        <v>54</v>
      </c>
      <c r="DL11" s="6">
        <v>5.4800000000000001E-2</v>
      </c>
      <c r="DM11" s="7">
        <f t="shared" si="55"/>
        <v>208268393.76417869</v>
      </c>
      <c r="DN11" s="12">
        <f t="shared" si="56"/>
        <v>122301897.1044417</v>
      </c>
      <c r="DO11" s="12">
        <f t="shared" si="57"/>
        <v>16253265.710761409</v>
      </c>
      <c r="DQ11" s="5">
        <f t="shared" si="58"/>
        <v>53</v>
      </c>
      <c r="DR11" s="6">
        <v>5.4800000000000001E-2</v>
      </c>
      <c r="DS11" s="7">
        <f t="shared" si="59"/>
        <v>136515727.42801443</v>
      </c>
      <c r="DT11" s="12">
        <f t="shared" si="60"/>
        <v>54952605.506740935</v>
      </c>
      <c r="DU11" s="12">
        <f t="shared" si="61"/>
        <v>7248609.6308097336</v>
      </c>
      <c r="DW11" s="5">
        <f t="shared" si="62"/>
        <v>52</v>
      </c>
      <c r="DX11" s="6">
        <v>5.4800000000000001E-2</v>
      </c>
      <c r="DY11" s="7">
        <f t="shared" si="63"/>
        <v>102953037.27602893</v>
      </c>
      <c r="DZ11" s="12">
        <f t="shared" si="64"/>
        <v>25851636.517509591</v>
      </c>
      <c r="EA11" s="12">
        <f t="shared" si="65"/>
        <v>3422772.2051085737</v>
      </c>
      <c r="EC11" s="5">
        <f t="shared" si="66"/>
        <v>51</v>
      </c>
      <c r="ED11" s="6">
        <v>5.4800000000000001E-2</v>
      </c>
      <c r="EE11" s="7">
        <f t="shared" si="67"/>
        <v>95823750.256914541</v>
      </c>
      <c r="EF11" s="12">
        <f t="shared" si="68"/>
        <v>24889276.303809706</v>
      </c>
      <c r="EG11" s="12">
        <f t="shared" si="69"/>
        <v>3393723.944674077</v>
      </c>
      <c r="EI11" s="5">
        <f t="shared" si="70"/>
        <v>50</v>
      </c>
      <c r="EJ11" s="6">
        <v>5.4800000000000001E-2</v>
      </c>
      <c r="EK11" s="7">
        <f t="shared" si="71"/>
        <v>95823750.256914541</v>
      </c>
      <c r="EL11" s="12">
        <f t="shared" si="72"/>
        <v>42182382.031691857</v>
      </c>
      <c r="EM11" s="12">
        <f t="shared" si="73"/>
        <v>5960082.8299461855</v>
      </c>
      <c r="EO11" s="5">
        <f t="shared" si="74"/>
        <v>49</v>
      </c>
      <c r="EP11" s="6">
        <v>5.4800000000000001E-2</v>
      </c>
      <c r="EQ11" s="7">
        <f t="shared" si="75"/>
        <v>107017813.55474034</v>
      </c>
      <c r="ER11" s="12">
        <f t="shared" si="76"/>
        <v>13746430.261565281</v>
      </c>
      <c r="ES11" s="12">
        <f t="shared" si="77"/>
        <v>1969441.5341939034</v>
      </c>
      <c r="EU11" s="5">
        <f t="shared" si="78"/>
        <v>48</v>
      </c>
      <c r="EV11" s="6">
        <v>5.4800000000000001E-2</v>
      </c>
      <c r="EW11" s="7">
        <f t="shared" si="79"/>
        <v>66448969.026932985</v>
      </c>
      <c r="EX11" s="12">
        <f t="shared" si="80"/>
        <v>9096773.1437490601</v>
      </c>
      <c r="EY11" s="12">
        <f t="shared" si="81"/>
        <v>1316770.6757956261</v>
      </c>
      <c r="FA11" s="5">
        <f t="shared" si="82"/>
        <v>47</v>
      </c>
      <c r="FB11" s="6">
        <v>5.4800000000000001E-2</v>
      </c>
      <c r="FC11" s="7">
        <f t="shared" si="83"/>
        <v>66223808.079462811</v>
      </c>
      <c r="FD11" s="12">
        <f t="shared" si="84"/>
        <v>12346758.176257184</v>
      </c>
      <c r="FE11" s="12">
        <f t="shared" si="85"/>
        <v>1817709.0430226075</v>
      </c>
      <c r="FG11" s="5">
        <f t="shared" si="86"/>
        <v>46</v>
      </c>
      <c r="FH11" s="6">
        <v>5.4800000000000001E-2</v>
      </c>
      <c r="FI11" s="7">
        <f t="shared" si="87"/>
        <v>52292962.791742593</v>
      </c>
      <c r="FJ11" s="12">
        <f t="shared" si="88"/>
        <v>904502.28604874481</v>
      </c>
      <c r="FK11" s="12">
        <f t="shared" si="89"/>
        <v>134055.94706674543</v>
      </c>
      <c r="FM11" s="5">
        <f t="shared" si="90"/>
        <v>45</v>
      </c>
      <c r="FN11" s="6">
        <v>5.4800000000000001E-2</v>
      </c>
      <c r="FO11" s="7">
        <f t="shared" si="91"/>
        <v>57345062.826782092</v>
      </c>
      <c r="FP11" s="12">
        <f t="shared" si="92"/>
        <v>8985317.077494381</v>
      </c>
      <c r="FQ11" s="12">
        <f t="shared" si="93"/>
        <v>1349466.6387826514</v>
      </c>
      <c r="FS11" s="5">
        <f t="shared" si="94"/>
        <v>44</v>
      </c>
      <c r="FT11" s="6">
        <v>5.4800000000000001E-2</v>
      </c>
      <c r="FU11" s="7">
        <f t="shared" si="95"/>
        <v>46770298.366187185</v>
      </c>
      <c r="FV11" s="12">
        <f t="shared" si="96"/>
        <v>1117858.7178715286</v>
      </c>
      <c r="FW11" s="12">
        <f t="shared" si="97"/>
        <v>170647.74712587064</v>
      </c>
      <c r="FY11" s="5">
        <f t="shared" si="98"/>
        <v>43</v>
      </c>
      <c r="FZ11" s="6">
        <v>5.4800000000000001E-2</v>
      </c>
      <c r="GA11" s="7">
        <f t="shared" si="99"/>
        <v>40173765.99054043</v>
      </c>
      <c r="GB11" s="12">
        <f t="shared" si="100"/>
        <v>-3308677.210390334</v>
      </c>
      <c r="GC11" s="12">
        <f t="shared" si="101"/>
        <v>-509992.93022378878</v>
      </c>
      <c r="GE11" s="5">
        <f t="shared" si="102"/>
        <v>42</v>
      </c>
      <c r="GF11" s="6">
        <v>5.4800000000000001E-2</v>
      </c>
      <c r="GG11" s="7">
        <f t="shared" si="103"/>
        <v>35741784.689092919</v>
      </c>
      <c r="GH11" s="12">
        <f t="shared" si="104"/>
        <v>-5159282.5586177288</v>
      </c>
      <c r="GI11" s="12">
        <f t="shared" si="105"/>
        <v>-810534.66803041159</v>
      </c>
      <c r="GK11" s="5">
        <f t="shared" si="106"/>
        <v>41</v>
      </c>
      <c r="GL11" s="6">
        <v>5.4800000000000001E-2</v>
      </c>
      <c r="GM11" s="7">
        <f t="shared" si="107"/>
        <v>39699860.812054761</v>
      </c>
      <c r="GN11" s="12">
        <f t="shared" si="108"/>
        <v>1977808.66435103</v>
      </c>
      <c r="GO11" s="12">
        <f t="shared" si="109"/>
        <v>321466.21342753974</v>
      </c>
      <c r="GQ11" s="5">
        <f t="shared" si="110"/>
        <v>40</v>
      </c>
      <c r="GR11" s="6">
        <v>5.4800000000000001E-2</v>
      </c>
      <c r="GS11" s="7">
        <f t="shared" si="111"/>
        <v>32067738.943501417</v>
      </c>
      <c r="GT11" s="12">
        <f t="shared" si="112"/>
        <v>-2774185.2870391849</v>
      </c>
      <c r="GU11" s="12">
        <f t="shared" si="113"/>
        <v>-467352.9675916736</v>
      </c>
      <c r="GW11" s="5">
        <f t="shared" si="114"/>
        <v>39</v>
      </c>
      <c r="GX11" s="6">
        <v>5.4800000000000001E-2</v>
      </c>
      <c r="GY11" s="7">
        <f t="shared" si="115"/>
        <v>28939390.798214436</v>
      </c>
      <c r="GZ11" s="12">
        <f t="shared" si="116"/>
        <v>-3105496.08135426</v>
      </c>
      <c r="HA11" s="12">
        <f t="shared" si="117"/>
        <v>-546180.44273284555</v>
      </c>
      <c r="HC11" s="5">
        <f t="shared" si="118"/>
        <v>38</v>
      </c>
      <c r="HD11" s="6">
        <v>5.4800000000000001E-2</v>
      </c>
      <c r="HE11" s="7">
        <f t="shared" si="119"/>
        <v>31538132.953590274</v>
      </c>
      <c r="HF11" s="12">
        <f t="shared" si="120"/>
        <v>2837861.2111397153</v>
      </c>
      <c r="HG11" s="12">
        <f t="shared" si="121"/>
        <v>529953.92548554088</v>
      </c>
      <c r="HI11" s="5">
        <f t="shared" si="122"/>
        <v>37</v>
      </c>
      <c r="HJ11" s="6">
        <v>5.4800000000000001E-2</v>
      </c>
      <c r="HK11" s="7">
        <f t="shared" si="123"/>
        <v>30453971.565846145</v>
      </c>
      <c r="HL11" s="12">
        <f t="shared" si="124"/>
        <v>5037147.8952334486</v>
      </c>
      <c r="HM11" s="12">
        <f t="shared" si="125"/>
        <v>990428.06018442824</v>
      </c>
      <c r="HO11" s="5">
        <f t="shared" si="126"/>
        <v>36</v>
      </c>
      <c r="HP11" s="6">
        <v>5.4800000000000001E-2</v>
      </c>
      <c r="HQ11" s="7">
        <f t="shared" si="127"/>
        <v>26662556.089867078</v>
      </c>
      <c r="HR11" s="12">
        <f t="shared" si="128"/>
        <v>3559025.9492614241</v>
      </c>
      <c r="HS11" s="12">
        <f t="shared" si="129"/>
        <v>722650.2179405014</v>
      </c>
      <c r="HU11" s="5">
        <f t="shared" si="130"/>
        <v>35</v>
      </c>
      <c r="HV11" s="6">
        <v>5.4800000000000001E-2</v>
      </c>
      <c r="HW11" s="7">
        <f t="shared" si="131"/>
        <v>22450788.219827428</v>
      </c>
      <c r="HX11" s="12">
        <f t="shared" si="132"/>
        <v>1419266.5303689253</v>
      </c>
      <c r="HY11" s="12">
        <f t="shared" si="133"/>
        <v>298695.5289785206</v>
      </c>
      <c r="IA11" s="5">
        <f t="shared" si="134"/>
        <v>34</v>
      </c>
      <c r="IB11" s="6">
        <v>5.4800000000000001E-2</v>
      </c>
      <c r="IC11" s="7">
        <f t="shared" si="135"/>
        <v>26200009.592516556</v>
      </c>
      <c r="ID11" s="12">
        <f t="shared" si="136"/>
        <v>8303574.5962448725</v>
      </c>
      <c r="IE11" s="12">
        <f t="shared" si="137"/>
        <v>1911640.266505667</v>
      </c>
      <c r="IG11" s="5">
        <f t="shared" si="138"/>
        <v>33</v>
      </c>
      <c r="IH11" s="6">
        <v>5.4800000000000001E-2</v>
      </c>
      <c r="II11" s="7">
        <f t="shared" si="139"/>
        <v>35357637.776675515</v>
      </c>
      <c r="IJ11" s="12">
        <f t="shared" si="140"/>
        <v>20729379.641022962</v>
      </c>
      <c r="IK11" s="12">
        <f t="shared" si="141"/>
        <v>5335549.9530535946</v>
      </c>
      <c r="IM11" s="5">
        <f t="shared" si="142"/>
        <v>32</v>
      </c>
      <c r="IN11" s="6">
        <v>5.4800000000000001E-2</v>
      </c>
      <c r="IO11" s="7">
        <f t="shared" si="143"/>
        <v>25808494.727500375</v>
      </c>
      <c r="IP11" s="12">
        <f t="shared" si="144"/>
        <v>13234892.138447968</v>
      </c>
      <c r="IQ11" s="12">
        <f t="shared" si="145"/>
        <v>3635384.568896269</v>
      </c>
      <c r="IS11" s="5">
        <f t="shared" si="146"/>
        <v>31</v>
      </c>
      <c r="IT11" s="6">
        <v>5.4800000000000001E-2</v>
      </c>
      <c r="IU11" s="7">
        <f t="shared" si="147"/>
        <v>20841875.738916557</v>
      </c>
      <c r="IV11" s="12">
        <f t="shared" si="148"/>
        <v>9822136.0120317005</v>
      </c>
      <c r="IW11" s="12">
        <f t="shared" si="149"/>
        <v>2838683.4869963564</v>
      </c>
      <c r="IY11" s="5">
        <f t="shared" si="150"/>
        <v>30</v>
      </c>
      <c r="IZ11" s="6">
        <v>5.4800000000000001E-2</v>
      </c>
      <c r="JA11" s="7">
        <f t="shared" si="151"/>
        <v>22405800.622357085</v>
      </c>
      <c r="JB11" s="12">
        <f t="shared" si="152"/>
        <v>13098981.977910692</v>
      </c>
      <c r="JC11" s="12">
        <f t="shared" si="153"/>
        <v>4044573.4211693658</v>
      </c>
      <c r="JE11" s="5">
        <f t="shared" si="154"/>
        <v>29</v>
      </c>
      <c r="JF11" s="6">
        <v>5.4800000000000001E-2</v>
      </c>
      <c r="JG11" s="7">
        <f t="shared" si="155"/>
        <v>21036335.20078592</v>
      </c>
      <c r="JH11" s="12">
        <f t="shared" si="156"/>
        <v>13386052.025349788</v>
      </c>
      <c r="JI11" s="12">
        <f t="shared" si="157"/>
        <v>4516774.1351048853</v>
      </c>
      <c r="JK11" s="5">
        <f t="shared" si="158"/>
        <v>28</v>
      </c>
      <c r="JL11" s="6">
        <v>5.4800000000000001E-2</v>
      </c>
      <c r="JM11" s="7">
        <f t="shared" si="159"/>
        <v>17749185.960838608</v>
      </c>
      <c r="JN11" s="12">
        <f t="shared" si="160"/>
        <v>11700730.067582691</v>
      </c>
      <c r="JO11" s="12">
        <f t="shared" si="161"/>
        <v>4497257.1301573664</v>
      </c>
      <c r="JQ11" s="5">
        <f t="shared" si="162"/>
        <v>27</v>
      </c>
      <c r="JR11" s="6">
        <v>5.4800000000000001E-2</v>
      </c>
      <c r="JS11" s="7">
        <f t="shared" si="163"/>
        <v>13472890.512250345</v>
      </c>
      <c r="JT11" s="12">
        <f t="shared" si="164"/>
        <v>8620228.06775718</v>
      </c>
      <c r="JU11" s="12">
        <f t="shared" si="165"/>
        <v>3705042.2985083917</v>
      </c>
      <c r="JW11" s="5">
        <f t="shared" si="166"/>
        <v>26</v>
      </c>
      <c r="JX11" s="6">
        <v>5.4800000000000001E-2</v>
      </c>
      <c r="JY11" s="7">
        <f t="shared" si="167"/>
        <v>14137345.76311684</v>
      </c>
      <c r="JZ11" s="12">
        <f t="shared" si="168"/>
        <v>10143498.774043312</v>
      </c>
      <c r="KA11" s="12">
        <f t="shared" si="169"/>
        <v>4725574.7292322954</v>
      </c>
      <c r="KC11" s="5">
        <f t="shared" si="170"/>
        <v>25</v>
      </c>
      <c r="KD11" s="6">
        <v>5.4800000000000001E-2</v>
      </c>
      <c r="KE11" s="7">
        <f t="shared" si="171"/>
        <v>11740031.35950576</v>
      </c>
      <c r="KF11" s="12">
        <f t="shared" si="172"/>
        <v>8302948.3678645324</v>
      </c>
      <c r="KG11" s="12">
        <f t="shared" si="173"/>
        <v>4011680.649638128</v>
      </c>
      <c r="KI11" s="5">
        <f t="shared" si="174"/>
        <v>24</v>
      </c>
      <c r="KJ11" s="6">
        <v>5.4800000000000001E-2</v>
      </c>
      <c r="KK11" s="7">
        <f t="shared" si="175"/>
        <v>9596232.9242322724</v>
      </c>
      <c r="KL11" s="12">
        <f t="shared" si="176"/>
        <v>6656157.4933000403</v>
      </c>
      <c r="KM11" s="12">
        <f t="shared" si="177"/>
        <v>3350834.1661097645</v>
      </c>
      <c r="KO11" s="5">
        <f t="shared" si="178"/>
        <v>23</v>
      </c>
      <c r="KP11" s="6">
        <v>5.4800000000000001E-2</v>
      </c>
      <c r="KQ11" s="7">
        <f t="shared" si="179"/>
        <v>9040257.1118532959</v>
      </c>
      <c r="KR11" s="12">
        <f t="shared" si="180"/>
        <v>6524313.8281910522</v>
      </c>
      <c r="KS11" s="12">
        <f t="shared" si="181"/>
        <v>3400497.5341581497</v>
      </c>
      <c r="KU11" s="5">
        <f t="shared" si="182"/>
        <v>22</v>
      </c>
      <c r="KV11" s="6">
        <v>5.4800000000000001E-2</v>
      </c>
      <c r="KW11" s="7">
        <f t="shared" si="183"/>
        <v>6888339.7682515187</v>
      </c>
      <c r="KX11" s="12">
        <f t="shared" si="184"/>
        <v>4713537.4237217456</v>
      </c>
      <c r="KY11" s="12">
        <f t="shared" si="185"/>
        <v>2552188.0762385549</v>
      </c>
      <c r="LA11" s="5">
        <f t="shared" si="186"/>
        <v>21</v>
      </c>
      <c r="LB11" s="6">
        <v>5.4800000000000001E-2</v>
      </c>
      <c r="LC11" s="7">
        <f t="shared" si="187"/>
        <v>5813435.537388403</v>
      </c>
      <c r="LD11" s="12">
        <f t="shared" si="188"/>
        <v>3909166.159646037</v>
      </c>
      <c r="LE11" s="12">
        <f t="shared" si="189"/>
        <v>2147553.9332495425</v>
      </c>
      <c r="LG11" s="5">
        <f t="shared" si="190"/>
        <v>20</v>
      </c>
      <c r="LH11" s="6">
        <v>5.4800000000000001E-2</v>
      </c>
      <c r="LI11" s="7">
        <f t="shared" si="191"/>
        <v>5494221.2809643736</v>
      </c>
      <c r="LJ11" s="12">
        <f t="shared" si="192"/>
        <v>3865459.3613088275</v>
      </c>
      <c r="LK11" s="12">
        <f t="shared" si="193"/>
        <v>2209477.7493055458</v>
      </c>
      <c r="LM11" s="5">
        <f t="shared" si="194"/>
        <v>19</v>
      </c>
      <c r="LN11" s="6">
        <v>5.4800000000000001E-2</v>
      </c>
      <c r="LO11" s="7">
        <f t="shared" si="195"/>
        <v>4714451.0734206056</v>
      </c>
      <c r="LP11" s="12">
        <f t="shared" si="196"/>
        <v>3336315.582575988</v>
      </c>
      <c r="LQ11" s="12">
        <f t="shared" si="197"/>
        <v>1996027.0781457601</v>
      </c>
      <c r="LS11" s="5">
        <f t="shared" si="198"/>
        <v>18</v>
      </c>
      <c r="LT11" s="6">
        <v>5.4800000000000001E-2</v>
      </c>
      <c r="LU11" s="7">
        <f t="shared" si="199"/>
        <v>3585679.2465930991</v>
      </c>
      <c r="LV11" s="12">
        <f t="shared" si="200"/>
        <v>2423346.2659661015</v>
      </c>
      <c r="LW11" s="12">
        <f t="shared" si="201"/>
        <v>1525246.592582016</v>
      </c>
      <c r="LY11" s="5">
        <f t="shared" si="202"/>
        <v>17</v>
      </c>
      <c r="LZ11" s="6">
        <v>5.4800000000000001E-2</v>
      </c>
      <c r="MA11" s="7">
        <f t="shared" si="203"/>
        <v>3698864.5003023492</v>
      </c>
      <c r="MB11" s="12">
        <f t="shared" si="204"/>
        <v>2744452.7801429355</v>
      </c>
      <c r="MC11" s="12">
        <f t="shared" si="205"/>
        <v>1824971.0705045012</v>
      </c>
      <c r="ME11" s="5">
        <f t="shared" si="206"/>
        <v>16</v>
      </c>
      <c r="MF11" s="6">
        <v>5.4800000000000001E-2</v>
      </c>
      <c r="MG11" s="7">
        <f t="shared" si="207"/>
        <v>2840255.3177473312</v>
      </c>
      <c r="MH11" s="12">
        <f t="shared" si="208"/>
        <v>2020348.7417021799</v>
      </c>
      <c r="MI11" s="12">
        <f t="shared" si="209"/>
        <v>1378399.737318547</v>
      </c>
      <c r="MK11" s="5">
        <f t="shared" si="210"/>
        <v>15</v>
      </c>
      <c r="ML11" s="6">
        <v>5.4800000000000001E-2</v>
      </c>
      <c r="MM11" s="7">
        <f t="shared" si="211"/>
        <v>2642343.7694179271</v>
      </c>
      <c r="MN11" s="12">
        <f t="shared" si="212"/>
        <v>1943528.6640598502</v>
      </c>
      <c r="MO11" s="12">
        <f t="shared" si="213"/>
        <v>1369196.0492003332</v>
      </c>
      <c r="MQ11" s="5">
        <f t="shared" si="214"/>
        <v>14</v>
      </c>
      <c r="MR11" s="6">
        <v>5.4800000000000001E-2</v>
      </c>
      <c r="MS11" s="7">
        <f t="shared" si="215"/>
        <v>2402786.0047448659</v>
      </c>
      <c r="MT11" s="12">
        <f t="shared" si="216"/>
        <v>1800619.8383945925</v>
      </c>
      <c r="MU11" s="12">
        <f t="shared" si="217"/>
        <v>1300542.5478879604</v>
      </c>
      <c r="MW11" s="5">
        <f t="shared" si="218"/>
        <v>13</v>
      </c>
      <c r="MX11" s="6">
        <v>5.4800000000000001E-2</v>
      </c>
      <c r="MY11" s="7">
        <f t="shared" si="219"/>
        <v>2371248.4010114134</v>
      </c>
      <c r="MZ11" s="12">
        <f t="shared" si="220"/>
        <v>1855875.37765208</v>
      </c>
      <c r="NA11" s="12">
        <f t="shared" si="221"/>
        <v>1378043.5798608195</v>
      </c>
      <c r="NC11" s="5">
        <f t="shared" si="222"/>
        <v>12</v>
      </c>
      <c r="ND11" s="6">
        <v>5.4800000000000001E-2</v>
      </c>
      <c r="NE11" s="7">
        <f t="shared" si="223"/>
        <v>1728315.1610870368</v>
      </c>
      <c r="NF11" s="12">
        <f t="shared" si="224"/>
        <v>1280460.4786869632</v>
      </c>
      <c r="NG11" s="12">
        <f t="shared" si="225"/>
        <v>976716.75119193702</v>
      </c>
      <c r="NI11" s="5">
        <f t="shared" si="226"/>
        <v>11</v>
      </c>
      <c r="NJ11" s="6">
        <v>5.4800000000000001E-2</v>
      </c>
      <c r="NK11" s="7">
        <f t="shared" si="227"/>
        <v>1408799.4465984975</v>
      </c>
      <c r="NL11" s="12">
        <f t="shared" si="228"/>
        <v>1024435.5401754496</v>
      </c>
      <c r="NM11" s="12">
        <f t="shared" si="229"/>
        <v>805211.51708320493</v>
      </c>
      <c r="NO11" s="5">
        <f t="shared" si="230"/>
        <v>10</v>
      </c>
      <c r="NP11" s="6">
        <v>5.4800000000000001E-2</v>
      </c>
      <c r="NQ11" s="7">
        <f t="shared" si="231"/>
        <v>1058451.875731403</v>
      </c>
      <c r="NR11" s="12">
        <f t="shared" si="232"/>
        <v>728329.69916540268</v>
      </c>
      <c r="NS11" s="12">
        <f t="shared" si="233"/>
        <v>581466.28421236004</v>
      </c>
      <c r="NU11" s="5">
        <f t="shared" si="234"/>
        <v>9</v>
      </c>
      <c r="NV11" s="6">
        <v>5.4800000000000001E-2</v>
      </c>
      <c r="NW11" s="7">
        <f t="shared" si="235"/>
        <v>824724.85252563737</v>
      </c>
      <c r="NX11" s="12">
        <f t="shared" si="236"/>
        <v>552114.33823992789</v>
      </c>
      <c r="NY11" s="12">
        <f t="shared" si="237"/>
        <v>448148.2974311327</v>
      </c>
      <c r="OA11" s="5">
        <f t="shared" si="238"/>
        <v>8</v>
      </c>
      <c r="OB11" s="6">
        <v>5.4800000000000001E-2</v>
      </c>
      <c r="OC11" s="7">
        <f t="shared" si="239"/>
        <v>682210.97901037091</v>
      </c>
      <c r="OD11" s="12">
        <f t="shared" si="240"/>
        <v>457994.57601888326</v>
      </c>
      <c r="OE11" s="12">
        <f t="shared" si="241"/>
        <v>381933.66350479954</v>
      </c>
      <c r="OG11" s="5">
        <f t="shared" si="242"/>
        <v>7</v>
      </c>
      <c r="OH11" s="6">
        <v>5.4800000000000001E-2</v>
      </c>
      <c r="OI11" s="7">
        <f t="shared" si="243"/>
        <v>749929.62406328577</v>
      </c>
      <c r="OJ11" s="12">
        <f t="shared" si="244"/>
        <v>572724.17097781331</v>
      </c>
      <c r="OK11" s="12">
        <f t="shared" si="245"/>
        <v>495435.15501845267</v>
      </c>
      <c r="OM11" s="5">
        <f t="shared" si="246"/>
        <v>6</v>
      </c>
      <c r="ON11" s="6">
        <v>5.4800000000000001E-2</v>
      </c>
      <c r="OO11" s="7">
        <f t="shared" si="247"/>
        <v>850742.62514269503</v>
      </c>
      <c r="OP11" s="12">
        <f t="shared" si="248"/>
        <v>715908.06542842835</v>
      </c>
      <c r="OQ11" s="12">
        <f t="shared" si="249"/>
        <v>626370.04183154821</v>
      </c>
      <c r="OS11" s="5">
        <f t="shared" si="250"/>
        <v>5</v>
      </c>
      <c r="OT11" s="6">
        <v>5.4800000000000001E-2</v>
      </c>
      <c r="OU11" s="7">
        <f t="shared" si="251"/>
        <v>1090276.3362074781</v>
      </c>
      <c r="OV11" s="12">
        <f t="shared" si="252"/>
        <v>1000209.8253959555</v>
      </c>
      <c r="OW11" s="12">
        <f t="shared" si="253"/>
        <v>897844.6628450572</v>
      </c>
      <c r="OY11" s="5">
        <f t="shared" si="254"/>
        <v>4</v>
      </c>
      <c r="OZ11" s="6">
        <v>5.4800000000000001E-2</v>
      </c>
      <c r="PA11" s="7">
        <f t="shared" si="255"/>
        <v>849389.47975029447</v>
      </c>
      <c r="PB11" s="12">
        <f t="shared" si="256"/>
        <v>797069.16067636292</v>
      </c>
      <c r="PC11" s="12">
        <f t="shared" si="257"/>
        <v>729276.38406678522</v>
      </c>
      <c r="PE11" s="5">
        <f t="shared" si="258"/>
        <v>3</v>
      </c>
      <c r="PF11" s="6">
        <v>5.4800000000000001E-2</v>
      </c>
      <c r="PG11" s="7">
        <f t="shared" si="259"/>
        <v>767012.35303439992</v>
      </c>
      <c r="PH11" s="12">
        <f t="shared" si="260"/>
        <v>729857.3426350503</v>
      </c>
      <c r="PI11" s="12">
        <f t="shared" si="261"/>
        <v>687612.61580361275</v>
      </c>
      <c r="PK11" s="5">
        <f t="shared" si="262"/>
        <v>2</v>
      </c>
      <c r="PL11" s="6">
        <v>5.4800000000000001E-2</v>
      </c>
      <c r="PM11" s="7">
        <f t="shared" si="263"/>
        <v>731672.56799999997</v>
      </c>
      <c r="PN11" s="12">
        <f>(PN12)*(1+PL11)-(((VLOOKUP((PK$91+PK12),$A$138:$E$227,5,FALSE))/(VLOOKUP(PK$91,$A$138:$E$227,5,FALSE)))*(IF(PK11&lt;=$D$125,$B$125,$C$125)))</f>
        <v>708841.44727382751</v>
      </c>
      <c r="PO11" s="12">
        <f t="shared" si="265"/>
        <v>694427.60944984586</v>
      </c>
      <c r="PQ11" s="5">
        <f t="shared" si="266"/>
        <v>1</v>
      </c>
      <c r="PR11" s="6">
        <v>5.4800000000000001E-2</v>
      </c>
      <c r="PS11" s="7">
        <f>(PS12+$B$124)*(1+PR11)</f>
        <v>632880</v>
      </c>
      <c r="PT11" s="12">
        <f>($B$124)*(1+PR11)-$B$125</f>
        <v>621880</v>
      </c>
      <c r="PU11" s="12">
        <f>PT11</f>
        <v>621880</v>
      </c>
      <c r="PW11" s="5"/>
      <c r="PX11" s="6"/>
      <c r="PY11" s="7"/>
      <c r="QC11" s="5"/>
      <c r="QD11" s="6"/>
      <c r="QE11" s="7"/>
      <c r="QI11" s="5"/>
      <c r="QJ11" s="6"/>
      <c r="QK11" s="7"/>
      <c r="QO11" s="5"/>
      <c r="QP11" s="6"/>
      <c r="QQ11" s="7"/>
    </row>
    <row r="12" spans="3:461">
      <c r="C12">
        <v>79</v>
      </c>
      <c r="D12" s="6">
        <v>0.15609999999999999</v>
      </c>
      <c r="E12" s="12">
        <f t="shared" si="286"/>
        <v>40197771.000509024</v>
      </c>
      <c r="F12" s="12">
        <f t="shared" si="0"/>
        <v>3506915.9773515183</v>
      </c>
      <c r="G12">
        <v>78</v>
      </c>
      <c r="H12" s="6">
        <v>0.15609999999999999</v>
      </c>
      <c r="I12" s="12">
        <f t="shared" si="1"/>
        <v>-213858767.51131988</v>
      </c>
      <c r="J12" s="12">
        <f t="shared" si="2"/>
        <v>-18441678.892806705</v>
      </c>
      <c r="K12">
        <v>77</v>
      </c>
      <c r="L12" s="6">
        <v>0.15609999999999999</v>
      </c>
      <c r="M12" s="12">
        <f t="shared" si="3"/>
        <v>-104131954.11516103</v>
      </c>
      <c r="N12" s="12">
        <f t="shared" si="4"/>
        <v>-8979608.7512317374</v>
      </c>
      <c r="O12">
        <v>76</v>
      </c>
      <c r="P12" s="6">
        <v>0.15609999999999999</v>
      </c>
      <c r="Q12" s="12">
        <f t="shared" si="5"/>
        <v>143517807.02701846</v>
      </c>
      <c r="R12" s="12">
        <f t="shared" si="6"/>
        <v>11507479.232120994</v>
      </c>
      <c r="S12">
        <v>75</v>
      </c>
      <c r="T12" s="6">
        <v>0.15609999999999999</v>
      </c>
      <c r="U12" s="12">
        <f t="shared" si="7"/>
        <v>910803192.98471498</v>
      </c>
      <c r="V12" s="12">
        <f t="shared" si="8"/>
        <v>65680714.370556854</v>
      </c>
      <c r="W12">
        <v>74</v>
      </c>
      <c r="X12" s="6">
        <v>0.15609999999999999</v>
      </c>
      <c r="Y12" s="12">
        <f t="shared" si="9"/>
        <v>1048411597.0898999</v>
      </c>
      <c r="Z12" s="12">
        <f t="shared" si="10"/>
        <v>68202267.284214363</v>
      </c>
      <c r="AA12">
        <v>73</v>
      </c>
      <c r="AB12" s="6">
        <v>0.15609999999999999</v>
      </c>
      <c r="AC12" s="12">
        <f t="shared" si="11"/>
        <v>463868129.75249839</v>
      </c>
      <c r="AD12" s="12">
        <f t="shared" si="12"/>
        <v>30877757.502435595</v>
      </c>
      <c r="AE12">
        <v>72</v>
      </c>
      <c r="AF12" s="6">
        <v>0.15609999999999999</v>
      </c>
      <c r="AG12" s="12">
        <f t="shared" si="13"/>
        <v>557098850.6488663</v>
      </c>
      <c r="AH12" s="12">
        <f t="shared" si="14"/>
        <v>38207485.470623203</v>
      </c>
      <c r="AI12">
        <v>71</v>
      </c>
      <c r="AJ12" s="6">
        <v>0.15609999999999999</v>
      </c>
      <c r="AK12" s="12">
        <f t="shared" si="15"/>
        <v>182393200.02734676</v>
      </c>
      <c r="AL12" s="12">
        <f t="shared" si="16"/>
        <v>12693021.484505221</v>
      </c>
      <c r="AM12">
        <v>70</v>
      </c>
      <c r="AN12" s="6">
        <v>0.15609999999999999</v>
      </c>
      <c r="AO12" s="12">
        <f t="shared" si="17"/>
        <v>17400751.015501037</v>
      </c>
      <c r="AP12" s="12">
        <f t="shared" si="18"/>
        <v>1237269.7393775322</v>
      </c>
      <c r="AQ12">
        <v>69</v>
      </c>
      <c r="AR12" s="6">
        <v>0.15609999999999999</v>
      </c>
      <c r="AS12" s="12">
        <f t="shared" si="19"/>
        <v>456845589.29543048</v>
      </c>
      <c r="AT12" s="12">
        <f t="shared" si="20"/>
        <v>32714106.747327846</v>
      </c>
      <c r="AU12">
        <v>68</v>
      </c>
      <c r="AV12" s="6">
        <v>0.15609999999999999</v>
      </c>
      <c r="AW12" s="12">
        <f t="shared" si="21"/>
        <v>251546786.88902655</v>
      </c>
      <c r="AX12" s="12">
        <f t="shared" si="22"/>
        <v>17759228.524691738</v>
      </c>
      <c r="AY12">
        <v>67</v>
      </c>
      <c r="AZ12" s="6">
        <v>0.15609999999999999</v>
      </c>
      <c r="BA12" s="12">
        <f t="shared" si="23"/>
        <v>300157665.91524267</v>
      </c>
      <c r="BB12" s="12">
        <f t="shared" si="24"/>
        <v>21039796.047513224</v>
      </c>
      <c r="BC12">
        <v>66</v>
      </c>
      <c r="BD12" s="6">
        <v>0.15609999999999999</v>
      </c>
      <c r="BE12" s="12">
        <f t="shared" si="25"/>
        <v>449475773.64861685</v>
      </c>
      <c r="BF12" s="12">
        <f t="shared" si="26"/>
        <v>31959699.487874422</v>
      </c>
      <c r="BG12">
        <v>65</v>
      </c>
      <c r="BH12" s="6">
        <v>0.15609999999999999</v>
      </c>
      <c r="BI12" s="12">
        <f t="shared" si="27"/>
        <v>671994362.52680886</v>
      </c>
      <c r="BJ12" s="12">
        <f t="shared" si="28"/>
        <v>53203789.670554206</v>
      </c>
      <c r="BK12">
        <v>64</v>
      </c>
      <c r="BL12" s="6">
        <v>0.15609999999999999</v>
      </c>
      <c r="BM12" s="12">
        <f t="shared" si="29"/>
        <v>559235070.59055388</v>
      </c>
      <c r="BN12" s="12">
        <f t="shared" si="30"/>
        <v>47660477.523854561</v>
      </c>
      <c r="BO12">
        <v>63</v>
      </c>
      <c r="BP12" s="6">
        <v>0.15609999999999999</v>
      </c>
      <c r="BQ12" s="12">
        <f t="shared" si="31"/>
        <v>418472624.55658704</v>
      </c>
      <c r="BR12" s="12">
        <f t="shared" si="32"/>
        <v>36719231.806780703</v>
      </c>
      <c r="BS12">
        <v>62</v>
      </c>
      <c r="BT12" s="6">
        <v>0.15609999999999999</v>
      </c>
      <c r="BU12" s="12">
        <f t="shared" si="33"/>
        <v>338831188.44103533</v>
      </c>
      <c r="BV12" s="12">
        <f t="shared" si="34"/>
        <v>30414499.012861468</v>
      </c>
      <c r="BW12">
        <v>61</v>
      </c>
      <c r="BX12" s="6">
        <v>0.15609999999999999</v>
      </c>
      <c r="BY12" s="12">
        <f t="shared" si="35"/>
        <v>207536588.9102484</v>
      </c>
      <c r="BZ12" s="12">
        <f t="shared" si="36"/>
        <v>19047735.341233086</v>
      </c>
      <c r="CA12">
        <v>60</v>
      </c>
      <c r="CB12" s="6">
        <v>0.15609999999999999</v>
      </c>
      <c r="CC12" s="12">
        <f t="shared" si="37"/>
        <v>303442461.70833838</v>
      </c>
      <c r="CD12" s="12">
        <f t="shared" si="38"/>
        <v>32899712.187237896</v>
      </c>
      <c r="CE12">
        <v>59</v>
      </c>
      <c r="CF12" s="6">
        <v>0.15609999999999999</v>
      </c>
      <c r="CG12" s="12">
        <f t="shared" si="39"/>
        <v>312135632.34296924</v>
      </c>
      <c r="CH12" s="12">
        <f t="shared" si="40"/>
        <v>37305166.346587844</v>
      </c>
      <c r="CI12">
        <v>58</v>
      </c>
      <c r="CJ12" s="6">
        <v>0.15609999999999999</v>
      </c>
      <c r="CK12" s="12">
        <f t="shared" si="284"/>
        <v>303725625.74724019</v>
      </c>
      <c r="CL12" s="12">
        <f t="shared" si="285"/>
        <v>36759531.104053274</v>
      </c>
      <c r="CM12" s="5">
        <v>57</v>
      </c>
      <c r="CN12" s="6">
        <v>0.15609999999999999</v>
      </c>
      <c r="CO12" s="7">
        <f t="shared" si="41"/>
        <v>372855350.93331337</v>
      </c>
      <c r="CP12" s="12">
        <f t="shared" si="42"/>
        <v>246628945.61371821</v>
      </c>
      <c r="CQ12" s="12">
        <f t="shared" si="43"/>
        <v>29227333.443884909</v>
      </c>
      <c r="CR12" s="9"/>
      <c r="CS12" s="5">
        <v>56</v>
      </c>
      <c r="CT12" s="6">
        <v>0.15609999999999999</v>
      </c>
      <c r="CU12" s="7">
        <f t="shared" si="44"/>
        <v>285035816.0181281</v>
      </c>
      <c r="CV12" s="12">
        <f t="shared" si="45"/>
        <v>177426741.66679734</v>
      </c>
      <c r="CW12" s="12">
        <f t="shared" si="46"/>
        <v>22726370.339569598</v>
      </c>
      <c r="CY12" s="5">
        <v>55</v>
      </c>
      <c r="CZ12" s="6">
        <v>0.15609999999999999</v>
      </c>
      <c r="DA12" s="7">
        <f t="shared" si="47"/>
        <v>230462335.07287204</v>
      </c>
      <c r="DB12" s="12">
        <f t="shared" si="48"/>
        <v>134483942.31191614</v>
      </c>
      <c r="DC12" s="12">
        <f t="shared" si="49"/>
        <v>17971883.364930801</v>
      </c>
      <c r="DE12" s="5">
        <f t="shared" si="50"/>
        <v>54</v>
      </c>
      <c r="DF12" s="6">
        <v>0.15609999999999999</v>
      </c>
      <c r="DG12" s="7">
        <f t="shared" si="51"/>
        <v>195059107.12896493</v>
      </c>
      <c r="DH12" s="12">
        <f t="shared" si="52"/>
        <v>105902576.63347247</v>
      </c>
      <c r="DI12" s="12">
        <f t="shared" si="53"/>
        <v>14205791.92360246</v>
      </c>
      <c r="DK12" s="5">
        <f t="shared" si="54"/>
        <v>53</v>
      </c>
      <c r="DL12" s="6">
        <v>0.15609999999999999</v>
      </c>
      <c r="DM12" s="7">
        <f t="shared" si="55"/>
        <v>197448230.72068515</v>
      </c>
      <c r="DN12" s="12">
        <f t="shared" si="56"/>
        <v>116161964.21631691</v>
      </c>
      <c r="DO12" s="12">
        <f t="shared" si="57"/>
        <v>15757724.848305218</v>
      </c>
      <c r="DQ12" s="5">
        <f t="shared" si="58"/>
        <v>52</v>
      </c>
      <c r="DR12" s="6">
        <v>0.15609999999999999</v>
      </c>
      <c r="DS12" s="7">
        <f t="shared" si="59"/>
        <v>129423328.99887604</v>
      </c>
      <c r="DT12" s="12">
        <f t="shared" si="60"/>
        <v>52313271.913733512</v>
      </c>
      <c r="DU12" s="12">
        <f t="shared" si="61"/>
        <v>7043693.1926206993</v>
      </c>
      <c r="DW12" s="5">
        <f t="shared" si="62"/>
        <v>51</v>
      </c>
      <c r="DX12" s="6">
        <v>0.15609999999999999</v>
      </c>
      <c r="DY12" s="7">
        <f t="shared" si="63"/>
        <v>97604320.51197283</v>
      </c>
      <c r="DZ12" s="12">
        <f t="shared" si="64"/>
        <v>24723380.349010672</v>
      </c>
      <c r="EA12" s="12">
        <f t="shared" si="65"/>
        <v>3341334.3083887342</v>
      </c>
      <c r="EC12" s="5">
        <f t="shared" si="66"/>
        <v>50</v>
      </c>
      <c r="ED12" s="6">
        <v>0.15609999999999999</v>
      </c>
      <c r="EE12" s="7">
        <f t="shared" si="67"/>
        <v>90845421.176445335</v>
      </c>
      <c r="EF12" s="12">
        <f t="shared" si="68"/>
        <v>23804791.140608698</v>
      </c>
      <c r="EG12" s="12">
        <f t="shared" si="69"/>
        <v>3313223.5778154316</v>
      </c>
      <c r="EI12" s="5">
        <f t="shared" si="70"/>
        <v>49</v>
      </c>
      <c r="EJ12" s="6">
        <v>0.15609999999999999</v>
      </c>
      <c r="EK12" s="7">
        <f t="shared" si="71"/>
        <v>90845421.176445335</v>
      </c>
      <c r="EL12" s="12">
        <f t="shared" si="72"/>
        <v>40192175.300736003</v>
      </c>
      <c r="EM12" s="12">
        <f t="shared" si="73"/>
        <v>5796753.4725216823</v>
      </c>
      <c r="EO12" s="5">
        <f t="shared" si="74"/>
        <v>48</v>
      </c>
      <c r="EP12" s="6">
        <v>0.15609999999999999</v>
      </c>
      <c r="EQ12" s="7">
        <f t="shared" si="75"/>
        <v>101457919.56270416</v>
      </c>
      <c r="ER12" s="12">
        <f t="shared" si="76"/>
        <v>13230779.411864094</v>
      </c>
      <c r="ES12" s="12">
        <f t="shared" si="77"/>
        <v>1934909.7475746782</v>
      </c>
      <c r="EU12" s="5">
        <f t="shared" si="78"/>
        <v>47</v>
      </c>
      <c r="EV12" s="6">
        <v>0.15609999999999999</v>
      </c>
      <c r="EW12" s="7">
        <f t="shared" si="79"/>
        <v>62996747.276197374</v>
      </c>
      <c r="EX12" s="12">
        <f t="shared" si="80"/>
        <v>8820653.2241962124</v>
      </c>
      <c r="EY12" s="12">
        <f t="shared" si="81"/>
        <v>1303303.7794702421</v>
      </c>
      <c r="FA12" s="5">
        <f t="shared" si="82"/>
        <v>46</v>
      </c>
      <c r="FB12" s="6">
        <v>0.15609999999999999</v>
      </c>
      <c r="FC12" s="7">
        <f t="shared" si="83"/>
        <v>62783284.110222615</v>
      </c>
      <c r="FD12" s="12">
        <f t="shared" si="84"/>
        <v>11898495.13926951</v>
      </c>
      <c r="FE12" s="12">
        <f t="shared" si="85"/>
        <v>1788074.4082210357</v>
      </c>
      <c r="FG12" s="5">
        <f t="shared" si="86"/>
        <v>45</v>
      </c>
      <c r="FH12" s="6">
        <v>0.15609999999999999</v>
      </c>
      <c r="FI12" s="7">
        <f t="shared" si="87"/>
        <v>49576187.70548217</v>
      </c>
      <c r="FJ12" s="12">
        <f t="shared" si="88"/>
        <v>1049410.5859392728</v>
      </c>
      <c r="FK12" s="12">
        <f t="shared" si="89"/>
        <v>158761.05687432265</v>
      </c>
      <c r="FM12" s="5">
        <f t="shared" si="90"/>
        <v>44</v>
      </c>
      <c r="FN12" s="6">
        <v>0.15609999999999999</v>
      </c>
      <c r="FO12" s="7">
        <f t="shared" si="91"/>
        <v>54365816.104268201</v>
      </c>
      <c r="FP12" s="12">
        <f t="shared" si="92"/>
        <v>8707877.9949500635</v>
      </c>
      <c r="FQ12" s="12">
        <f t="shared" si="93"/>
        <v>1334944.4833408063</v>
      </c>
      <c r="FS12" s="5">
        <f t="shared" si="94"/>
        <v>43</v>
      </c>
      <c r="FT12" s="6">
        <v>0.15609999999999999</v>
      </c>
      <c r="FU12" s="7">
        <f t="shared" si="95"/>
        <v>44340442.137075454</v>
      </c>
      <c r="FV12" s="12">
        <f t="shared" si="96"/>
        <v>1246093.1989202155</v>
      </c>
      <c r="FW12" s="12">
        <f t="shared" si="97"/>
        <v>194171.86004354339</v>
      </c>
      <c r="FY12" s="5">
        <f t="shared" si="98"/>
        <v>42</v>
      </c>
      <c r="FZ12" s="6">
        <v>0.15609999999999999</v>
      </c>
      <c r="GA12" s="7">
        <f t="shared" si="99"/>
        <v>38086619.255347393</v>
      </c>
      <c r="GB12" s="12">
        <f t="shared" si="100"/>
        <v>-2952262.4584372062</v>
      </c>
      <c r="GC12" s="12">
        <f t="shared" si="101"/>
        <v>-464501.20374806266</v>
      </c>
      <c r="GE12" s="5">
        <f t="shared" si="102"/>
        <v>41</v>
      </c>
      <c r="GF12" s="6">
        <v>0.15609999999999999</v>
      </c>
      <c r="GG12" s="7">
        <f t="shared" si="103"/>
        <v>33884892.575931855</v>
      </c>
      <c r="GH12" s="12">
        <f t="shared" si="104"/>
        <v>-4710204.8426732002</v>
      </c>
      <c r="GI12" s="12">
        <f t="shared" si="105"/>
        <v>-755342.9853606039</v>
      </c>
      <c r="GK12" s="5">
        <f t="shared" si="106"/>
        <v>40</v>
      </c>
      <c r="GL12" s="6">
        <v>0.15609999999999999</v>
      </c>
      <c r="GM12" s="7">
        <f t="shared" si="107"/>
        <v>37637334.861637048</v>
      </c>
      <c r="GN12" s="12">
        <f t="shared" si="108"/>
        <v>2050040.3152573009</v>
      </c>
      <c r="GO12" s="12">
        <f t="shared" si="109"/>
        <v>340122.6745938739</v>
      </c>
      <c r="GQ12" s="5">
        <f t="shared" si="110"/>
        <v>39</v>
      </c>
      <c r="GR12" s="6">
        <v>0.15609999999999999</v>
      </c>
      <c r="GS12" s="7">
        <f t="shared" si="111"/>
        <v>30401724.443971764</v>
      </c>
      <c r="GT12" s="12">
        <f t="shared" si="112"/>
        <v>-2461231.2236099909</v>
      </c>
      <c r="GU12" s="12">
        <f t="shared" si="113"/>
        <v>-423237.44188149611</v>
      </c>
      <c r="GW12" s="5">
        <f t="shared" si="114"/>
        <v>38</v>
      </c>
      <c r="GX12" s="6">
        <v>0.15609999999999999</v>
      </c>
      <c r="GY12" s="7">
        <f t="shared" si="115"/>
        <v>27435903.297510844</v>
      </c>
      <c r="GZ12" s="12">
        <f t="shared" si="116"/>
        <v>-2782442.9280009326</v>
      </c>
      <c r="HA12" s="12">
        <f t="shared" si="117"/>
        <v>-499520.76770969847</v>
      </c>
      <c r="HC12" s="5">
        <f t="shared" si="118"/>
        <v>37</v>
      </c>
      <c r="HD12" s="6">
        <v>0.15609999999999999</v>
      </c>
      <c r="HE12" s="7">
        <f t="shared" si="119"/>
        <v>29899633.061803445</v>
      </c>
      <c r="HF12" s="12">
        <f t="shared" si="120"/>
        <v>2842727.3702951595</v>
      </c>
      <c r="HG12" s="12">
        <f t="shared" si="121"/>
        <v>541881.46544204245</v>
      </c>
      <c r="HI12" s="5">
        <f t="shared" si="122"/>
        <v>36</v>
      </c>
      <c r="HJ12" s="6">
        <v>0.15609999999999999</v>
      </c>
      <c r="HK12" s="7">
        <f t="shared" si="123"/>
        <v>28871797.085557591</v>
      </c>
      <c r="HL12" s="12">
        <f t="shared" si="124"/>
        <v>4920101.2226064736</v>
      </c>
      <c r="HM12" s="12">
        <f t="shared" si="125"/>
        <v>987493.84094673535</v>
      </c>
      <c r="HO12" s="5">
        <f t="shared" si="126"/>
        <v>35</v>
      </c>
      <c r="HP12" s="6">
        <v>0.15609999999999999</v>
      </c>
      <c r="HQ12" s="7">
        <f t="shared" si="127"/>
        <v>25277356.930097725</v>
      </c>
      <c r="HR12" s="12">
        <f t="shared" si="128"/>
        <v>3514196.8661081847</v>
      </c>
      <c r="HS12" s="12">
        <f t="shared" si="129"/>
        <v>728358.50326296722</v>
      </c>
      <c r="HU12" s="5">
        <f t="shared" si="130"/>
        <v>34</v>
      </c>
      <c r="HV12" s="6">
        <v>0.15609999999999999</v>
      </c>
      <c r="HW12" s="7">
        <f t="shared" si="131"/>
        <v>21284402.938782167</v>
      </c>
      <c r="HX12" s="12">
        <f t="shared" si="132"/>
        <v>1480672.1741014076</v>
      </c>
      <c r="HY12" s="12">
        <f t="shared" si="133"/>
        <v>318086.91183419042</v>
      </c>
      <c r="IA12" s="5">
        <f t="shared" si="134"/>
        <v>33</v>
      </c>
      <c r="IB12" s="6">
        <v>0.15609999999999999</v>
      </c>
      <c r="IC12" s="7">
        <f t="shared" si="135"/>
        <v>24838841.100224268</v>
      </c>
      <c r="ID12" s="12">
        <f t="shared" si="136"/>
        <v>7995719.87661984</v>
      </c>
      <c r="IE12" s="12">
        <f t="shared" si="137"/>
        <v>1878974.0103403153</v>
      </c>
      <c r="IG12" s="5">
        <f t="shared" si="138"/>
        <v>32</v>
      </c>
      <c r="IH12" s="6">
        <v>0.15609999999999999</v>
      </c>
      <c r="II12" s="7">
        <f t="shared" si="139"/>
        <v>33520703.23916905</v>
      </c>
      <c r="IJ12" s="12">
        <f t="shared" si="140"/>
        <v>19762925.634851158</v>
      </c>
      <c r="IK12" s="12">
        <f t="shared" si="141"/>
        <v>5192377.3352281665</v>
      </c>
      <c r="IM12" s="5">
        <f t="shared" si="142"/>
        <v>31</v>
      </c>
      <c r="IN12" s="6">
        <v>0.15609999999999999</v>
      </c>
      <c r="IO12" s="7">
        <f t="shared" si="143"/>
        <v>24467666.597933613</v>
      </c>
      <c r="IP12" s="12">
        <f t="shared" si="144"/>
        <v>12650843.197416589</v>
      </c>
      <c r="IQ12" s="12">
        <f t="shared" si="145"/>
        <v>3547084.6282216958</v>
      </c>
      <c r="IS12" s="5">
        <f t="shared" si="146"/>
        <v>30</v>
      </c>
      <c r="IT12" s="6">
        <v>0.15609999999999999</v>
      </c>
      <c r="IU12" s="7">
        <f t="shared" si="147"/>
        <v>19759078.250774134</v>
      </c>
      <c r="IV12" s="12">
        <f t="shared" si="148"/>
        <v>9410257.0050765797</v>
      </c>
      <c r="IW12" s="12">
        <f t="shared" si="149"/>
        <v>2776096.9984719106</v>
      </c>
      <c r="IY12" s="5">
        <f t="shared" si="150"/>
        <v>29</v>
      </c>
      <c r="IZ12" s="6">
        <v>0.15609999999999999</v>
      </c>
      <c r="JA12" s="7">
        <f t="shared" si="151"/>
        <v>21241752.580922533</v>
      </c>
      <c r="JB12" s="12">
        <f t="shared" si="152"/>
        <v>12510562.815614991</v>
      </c>
      <c r="JC12" s="12">
        <f t="shared" si="153"/>
        <v>3943066.948945723</v>
      </c>
      <c r="JE12" s="5">
        <f t="shared" si="154"/>
        <v>28</v>
      </c>
      <c r="JF12" s="6">
        <v>0.15609999999999999</v>
      </c>
      <c r="JG12" s="7">
        <f t="shared" si="155"/>
        <v>19943434.964719303</v>
      </c>
      <c r="JH12" s="12">
        <f t="shared" si="156"/>
        <v>12774896.621668309</v>
      </c>
      <c r="JI12" s="12">
        <f t="shared" si="157"/>
        <v>4400027.4294500528</v>
      </c>
      <c r="JK12" s="5">
        <f t="shared" si="158"/>
        <v>27</v>
      </c>
      <c r="JL12" s="6">
        <v>0.15609999999999999</v>
      </c>
      <c r="JM12" s="7">
        <f t="shared" si="159"/>
        <v>16827062.913195495</v>
      </c>
      <c r="JN12" s="12">
        <f t="shared" si="160"/>
        <v>11166839.694484333</v>
      </c>
      <c r="JO12" s="12">
        <f t="shared" si="161"/>
        <v>4381140.3339933483</v>
      </c>
      <c r="JQ12" s="5">
        <f t="shared" si="162"/>
        <v>26</v>
      </c>
      <c r="JR12" s="6">
        <v>0.15609999999999999</v>
      </c>
      <c r="JS12" s="7">
        <f t="shared" si="163"/>
        <v>12772933.743126987</v>
      </c>
      <c r="JT12" s="12">
        <f t="shared" si="164"/>
        <v>8238553.9329226734</v>
      </c>
      <c r="JU12" s="12">
        <f t="shared" si="165"/>
        <v>3614494.16119149</v>
      </c>
      <c r="JW12" s="5">
        <f t="shared" si="166"/>
        <v>25</v>
      </c>
      <c r="JX12" s="6">
        <v>0.15609999999999999</v>
      </c>
      <c r="JY12" s="7">
        <f t="shared" si="167"/>
        <v>13402868.565715624</v>
      </c>
      <c r="JZ12" s="12">
        <f t="shared" si="168"/>
        <v>9677563.6216188949</v>
      </c>
      <c r="KA12" s="12">
        <f t="shared" si="169"/>
        <v>4602089.0041284002</v>
      </c>
      <c r="KC12" s="5">
        <f t="shared" si="170"/>
        <v>24</v>
      </c>
      <c r="KD12" s="6">
        <v>0.15609999999999999</v>
      </c>
      <c r="KE12" s="7">
        <f t="shared" si="171"/>
        <v>11130101.781859841</v>
      </c>
      <c r="KF12" s="12">
        <f t="shared" si="172"/>
        <v>7930450.4791529626</v>
      </c>
      <c r="KG12" s="12">
        <f t="shared" si="173"/>
        <v>3911235.7885081172</v>
      </c>
      <c r="KI12" s="5">
        <f t="shared" si="174"/>
        <v>23</v>
      </c>
      <c r="KJ12" s="6">
        <v>0.15609999999999999</v>
      </c>
      <c r="KK12" s="7">
        <f t="shared" si="175"/>
        <v>9097680.0571030267</v>
      </c>
      <c r="KL12" s="12">
        <f t="shared" si="176"/>
        <v>6366846.8287899103</v>
      </c>
      <c r="KM12" s="12">
        <f t="shared" si="177"/>
        <v>3271718.0628022789</v>
      </c>
      <c r="KO12" s="5">
        <f t="shared" si="178"/>
        <v>22</v>
      </c>
      <c r="KP12" s="6">
        <v>0.15609999999999999</v>
      </c>
      <c r="KQ12" s="7">
        <f t="shared" si="179"/>
        <v>8570588.8432435505</v>
      </c>
      <c r="KR12" s="12">
        <f t="shared" si="180"/>
        <v>6239924.9908264633</v>
      </c>
      <c r="KS12" s="12">
        <f t="shared" si="181"/>
        <v>3319778.5503388396</v>
      </c>
      <c r="KU12" s="5">
        <f t="shared" si="182"/>
        <v>21</v>
      </c>
      <c r="KV12" s="6">
        <v>0.15609999999999999</v>
      </c>
      <c r="KW12" s="7">
        <f t="shared" si="183"/>
        <v>6530470.0116150165</v>
      </c>
      <c r="KX12" s="12">
        <f t="shared" si="184"/>
        <v>4521182.4641048582</v>
      </c>
      <c r="KY12" s="12">
        <f t="shared" si="185"/>
        <v>2498848.2000297145</v>
      </c>
      <c r="LA12" s="5">
        <f t="shared" si="186"/>
        <v>20</v>
      </c>
      <c r="LB12" s="6">
        <v>0.15609999999999999</v>
      </c>
      <c r="LC12" s="7">
        <f t="shared" si="187"/>
        <v>5511410.2553928737</v>
      </c>
      <c r="LD12" s="12">
        <f t="shared" si="188"/>
        <v>3757844.8926237794</v>
      </c>
      <c r="LE12" s="12">
        <f t="shared" si="189"/>
        <v>2107273.5857779337</v>
      </c>
      <c r="LG12" s="5">
        <f t="shared" si="190"/>
        <v>19</v>
      </c>
      <c r="LH12" s="6">
        <v>0.15609999999999999</v>
      </c>
      <c r="LI12" s="7">
        <f t="shared" si="191"/>
        <v>5208780.1298486665</v>
      </c>
      <c r="LJ12" s="12">
        <f t="shared" si="192"/>
        <v>3714395.2058436354</v>
      </c>
      <c r="LK12" s="12">
        <f t="shared" si="193"/>
        <v>2167198.8165209712</v>
      </c>
      <c r="LM12" s="5">
        <f t="shared" si="194"/>
        <v>18</v>
      </c>
      <c r="LN12" s="6">
        <v>0.15609999999999999</v>
      </c>
      <c r="LO12" s="7">
        <f t="shared" si="195"/>
        <v>4469521.3058595052</v>
      </c>
      <c r="LP12" s="12">
        <f t="shared" si="196"/>
        <v>3210523.2518901611</v>
      </c>
      <c r="LQ12" s="12">
        <f t="shared" si="197"/>
        <v>1960637.2456071533</v>
      </c>
      <c r="LS12" s="5">
        <f t="shared" si="198"/>
        <v>17</v>
      </c>
      <c r="LT12" s="6">
        <v>0.15609999999999999</v>
      </c>
      <c r="LU12" s="7">
        <f t="shared" si="199"/>
        <v>3399392.535640026</v>
      </c>
      <c r="LV12" s="12">
        <f t="shared" si="200"/>
        <v>2342634.5697241803</v>
      </c>
      <c r="LW12" s="12">
        <f t="shared" si="201"/>
        <v>1505051.1557380764</v>
      </c>
      <c r="LY12" s="5">
        <f t="shared" si="202"/>
        <v>16</v>
      </c>
      <c r="LZ12" s="6">
        <v>0.15609999999999999</v>
      </c>
      <c r="MA12" s="7">
        <f t="shared" si="203"/>
        <v>3506697.47848156</v>
      </c>
      <c r="MB12" s="12">
        <f t="shared" si="204"/>
        <v>2644641.4368338604</v>
      </c>
      <c r="MC12" s="12">
        <f t="shared" si="205"/>
        <v>1795102.0544520302</v>
      </c>
      <c r="ME12" s="5">
        <f t="shared" si="206"/>
        <v>15</v>
      </c>
      <c r="MF12" s="6">
        <v>0.15609999999999999</v>
      </c>
      <c r="MG12" s="7">
        <f t="shared" si="207"/>
        <v>2692695.5989261768</v>
      </c>
      <c r="MH12" s="12">
        <f t="shared" si="208"/>
        <v>1957072.7687467618</v>
      </c>
      <c r="MI12" s="12">
        <f t="shared" si="209"/>
        <v>1362943.7688549056</v>
      </c>
      <c r="MK12" s="5">
        <f t="shared" si="210"/>
        <v>14</v>
      </c>
      <c r="ML12" s="6">
        <v>0.15609999999999999</v>
      </c>
      <c r="MM12" s="7">
        <f t="shared" si="211"/>
        <v>2505066.1446889718</v>
      </c>
      <c r="MN12" s="12">
        <f t="shared" si="212"/>
        <v>1882928.2094046706</v>
      </c>
      <c r="MO12" s="12">
        <f t="shared" si="213"/>
        <v>1354037.1289011901</v>
      </c>
      <c r="MQ12" s="5">
        <f t="shared" si="214"/>
        <v>13</v>
      </c>
      <c r="MR12" s="6">
        <v>0.15609999999999999</v>
      </c>
      <c r="MS12" s="7">
        <f t="shared" si="215"/>
        <v>2277954.1190224364</v>
      </c>
      <c r="MT12" s="12">
        <f t="shared" si="216"/>
        <v>1746449.819217999</v>
      </c>
      <c r="MU12" s="12">
        <f t="shared" si="217"/>
        <v>1287599.4128576471</v>
      </c>
      <c r="MW12" s="5">
        <f t="shared" si="218"/>
        <v>12</v>
      </c>
      <c r="MX12" s="6">
        <v>0.15609999999999999</v>
      </c>
      <c r="MY12" s="7">
        <f t="shared" si="219"/>
        <v>2248054.9876862094</v>
      </c>
      <c r="MZ12" s="12">
        <f t="shared" si="220"/>
        <v>1797760.4975935353</v>
      </c>
      <c r="NA12" s="12">
        <f t="shared" si="221"/>
        <v>1362599.1063454782</v>
      </c>
      <c r="NC12" s="5">
        <f t="shared" si="222"/>
        <v>11</v>
      </c>
      <c r="ND12" s="6">
        <v>0.15609999999999999</v>
      </c>
      <c r="NE12" s="7">
        <f t="shared" si="223"/>
        <v>1638524.0435030686</v>
      </c>
      <c r="NF12" s="12">
        <f t="shared" si="224"/>
        <v>1251222.9923831245</v>
      </c>
      <c r="NG12" s="12">
        <f t="shared" si="225"/>
        <v>974225.06315660325</v>
      </c>
      <c r="NI12" s="5">
        <f t="shared" si="226"/>
        <v>10</v>
      </c>
      <c r="NJ12" s="6">
        <v>0.15609999999999999</v>
      </c>
      <c r="NK12" s="7">
        <f t="shared" si="227"/>
        <v>1335608.1215382039</v>
      </c>
      <c r="NL12" s="12">
        <f t="shared" si="228"/>
        <v>1007397.8322431926</v>
      </c>
      <c r="NM12" s="12">
        <f t="shared" si="229"/>
        <v>808255.14427580405</v>
      </c>
      <c r="NO12" s="5">
        <f t="shared" si="230"/>
        <v>9</v>
      </c>
      <c r="NP12" s="6">
        <v>0.15609999999999999</v>
      </c>
      <c r="NQ12" s="7">
        <f t="shared" si="231"/>
        <v>1003462.1499160059</v>
      </c>
      <c r="NR12" s="12">
        <f t="shared" si="232"/>
        <v>726115.78203277872</v>
      </c>
      <c r="NS12" s="12">
        <f t="shared" si="233"/>
        <v>591731.26765757462</v>
      </c>
      <c r="NU12" s="5">
        <f t="shared" si="234"/>
        <v>8</v>
      </c>
      <c r="NV12" s="6">
        <v>0.15609999999999999</v>
      </c>
      <c r="NW12" s="7">
        <f t="shared" si="235"/>
        <v>781877.94134019478</v>
      </c>
      <c r="NX12" s="12">
        <f t="shared" si="236"/>
        <v>558469.89580149704</v>
      </c>
      <c r="NY12" s="12">
        <f t="shared" si="237"/>
        <v>462716.10630451824</v>
      </c>
      <c r="OA12" s="5">
        <f t="shared" si="238"/>
        <v>7</v>
      </c>
      <c r="OB12" s="6">
        <v>0.15609999999999999</v>
      </c>
      <c r="OC12" s="7">
        <f t="shared" si="239"/>
        <v>646768.08779898647</v>
      </c>
      <c r="OD12" s="12">
        <f t="shared" si="240"/>
        <v>468305.82442341832</v>
      </c>
      <c r="OE12" s="12">
        <f t="shared" si="241"/>
        <v>398638.54343254166</v>
      </c>
      <c r="OG12" s="5">
        <f t="shared" si="242"/>
        <v>6</v>
      </c>
      <c r="OH12" s="6">
        <v>0.15609999999999999</v>
      </c>
      <c r="OI12" s="7">
        <f t="shared" si="243"/>
        <v>710968.54765195842</v>
      </c>
      <c r="OJ12" s="12">
        <f t="shared" si="244"/>
        <v>575847.78110549925</v>
      </c>
      <c r="OK12" s="12">
        <f t="shared" si="245"/>
        <v>508476.78503062489</v>
      </c>
      <c r="OM12" s="5">
        <f t="shared" si="246"/>
        <v>5</v>
      </c>
      <c r="ON12" s="6">
        <v>0.15609999999999999</v>
      </c>
      <c r="OO12" s="7">
        <f t="shared" si="247"/>
        <v>806544.01321833057</v>
      </c>
      <c r="OP12" s="12">
        <f t="shared" si="248"/>
        <v>711221.54915366683</v>
      </c>
      <c r="OQ12" s="12">
        <f t="shared" si="249"/>
        <v>635185.76074187795</v>
      </c>
      <c r="OS12" s="5">
        <f t="shared" si="250"/>
        <v>4</v>
      </c>
      <c r="OT12" s="6">
        <v>0.15609999999999999</v>
      </c>
      <c r="OU12" s="7">
        <f t="shared" si="251"/>
        <v>1033633.2349331419</v>
      </c>
      <c r="OV12" s="12">
        <f t="shared" si="252"/>
        <v>979930.02335235011</v>
      </c>
      <c r="OW12" s="12">
        <f t="shared" si="253"/>
        <v>897898.56400969229</v>
      </c>
      <c r="OY12" s="5">
        <f t="shared" si="254"/>
        <v>3</v>
      </c>
      <c r="OZ12" s="6">
        <v>0.15609999999999999</v>
      </c>
      <c r="PA12" s="7">
        <f t="shared" si="255"/>
        <v>805261.16775719996</v>
      </c>
      <c r="PB12" s="12">
        <f t="shared" si="256"/>
        <v>767056.98641683278</v>
      </c>
      <c r="PC12" s="12">
        <f t="shared" si="257"/>
        <v>716384.03370850941</v>
      </c>
      <c r="PE12" s="5">
        <f t="shared" si="258"/>
        <v>2</v>
      </c>
      <c r="PF12" s="6">
        <v>0.15609999999999999</v>
      </c>
      <c r="PG12" s="7">
        <f t="shared" si="259"/>
        <v>727163.77799999993</v>
      </c>
      <c r="PH12" s="12">
        <f>(PH13)*(1+PF12)-(((VLOOKUP((PE$91+PE13),$A$138:$E$227,5,FALSE))/(VLOOKUP(PE$91,$A$138:$E$227,5,FALSE)))*(IF(PE12&lt;=$D$125,$B$125,$C$125)))</f>
        <v>703008.29310225486</v>
      </c>
      <c r="PI12" s="12">
        <f t="shared" si="261"/>
        <v>676064.95962985361</v>
      </c>
      <c r="PK12" s="5">
        <f t="shared" si="262"/>
        <v>1</v>
      </c>
      <c r="PL12" s="6">
        <v>0.15609999999999999</v>
      </c>
      <c r="PM12" s="7">
        <f>(PM13+$B$124)*(1+PL12)</f>
        <v>693660</v>
      </c>
      <c r="PN12" s="12">
        <f>($B$124)*(1+PL12)-$B$125</f>
        <v>682660</v>
      </c>
      <c r="PO12" s="12">
        <f>PN12</f>
        <v>682660</v>
      </c>
      <c r="PQ12" s="5"/>
      <c r="PR12" s="6"/>
      <c r="PS12" s="7"/>
      <c r="PW12" s="5"/>
      <c r="PX12" s="6"/>
      <c r="PY12" s="7"/>
      <c r="QC12" s="5"/>
      <c r="QD12" s="6"/>
      <c r="QE12" s="7"/>
      <c r="QI12" s="5"/>
      <c r="QJ12" s="6"/>
      <c r="QK12" s="7"/>
      <c r="QO12" s="5"/>
      <c r="QP12" s="6"/>
      <c r="QQ12" s="7"/>
    </row>
    <row r="13" spans="3:461">
      <c r="C13">
        <v>78</v>
      </c>
      <c r="D13" s="6">
        <v>4.8300000000000003E-2</v>
      </c>
      <c r="E13" s="12">
        <f t="shared" si="286"/>
        <v>35067592.624235772</v>
      </c>
      <c r="F13" s="12">
        <f t="shared" si="0"/>
        <v>3181276.1006779177</v>
      </c>
      <c r="G13">
        <v>77</v>
      </c>
      <c r="H13" s="6">
        <v>4.8300000000000003E-2</v>
      </c>
      <c r="I13" s="12">
        <f t="shared" si="1"/>
        <v>-184682010.87663507</v>
      </c>
      <c r="J13" s="12">
        <f t="shared" si="2"/>
        <v>-16560369.092765916</v>
      </c>
      <c r="K13">
        <v>76</v>
      </c>
      <c r="L13" s="6">
        <v>4.8300000000000003E-2</v>
      </c>
      <c r="M13" s="12">
        <f t="shared" si="3"/>
        <v>-89770832.435186341</v>
      </c>
      <c r="N13" s="12">
        <f t="shared" si="4"/>
        <v>-8049718.0631446596</v>
      </c>
      <c r="O13">
        <v>75</v>
      </c>
      <c r="P13" s="6">
        <v>4.8300000000000003E-2</v>
      </c>
      <c r="Q13" s="12">
        <f t="shared" si="5"/>
        <v>124463245.36840646</v>
      </c>
      <c r="R13" s="12">
        <f t="shared" si="6"/>
        <v>10377375.990339082</v>
      </c>
      <c r="S13">
        <v>74</v>
      </c>
      <c r="T13" s="6">
        <v>4.8300000000000003E-2</v>
      </c>
      <c r="U13" s="12">
        <f t="shared" si="7"/>
        <v>788183727.16091084</v>
      </c>
      <c r="V13" s="12">
        <f t="shared" si="8"/>
        <v>59103446.766654566</v>
      </c>
      <c r="W13">
        <v>73</v>
      </c>
      <c r="X13" s="6">
        <v>4.8300000000000003E-2</v>
      </c>
      <c r="Y13" s="12">
        <f t="shared" si="9"/>
        <v>907250895.14799559</v>
      </c>
      <c r="Z13" s="12">
        <f t="shared" si="10"/>
        <v>61371455.413786814</v>
      </c>
      <c r="AA13">
        <v>72</v>
      </c>
      <c r="AB13" s="6">
        <v>4.8300000000000003E-2</v>
      </c>
      <c r="AC13" s="12">
        <f t="shared" si="11"/>
        <v>401625128.94272143</v>
      </c>
      <c r="AD13" s="12">
        <f t="shared" si="12"/>
        <v>27799956.486858536</v>
      </c>
      <c r="AE13">
        <v>71</v>
      </c>
      <c r="AF13" s="6">
        <v>4.8300000000000003E-2</v>
      </c>
      <c r="AG13" s="12">
        <f t="shared" si="13"/>
        <v>482256099.92168027</v>
      </c>
      <c r="AH13" s="12">
        <f t="shared" si="14"/>
        <v>34392674.142290786</v>
      </c>
      <c r="AI13">
        <v>70</v>
      </c>
      <c r="AJ13" s="6">
        <v>4.8300000000000003E-2</v>
      </c>
      <c r="AK13" s="12">
        <f t="shared" si="15"/>
        <v>158138817.56238088</v>
      </c>
      <c r="AL13" s="12">
        <f t="shared" si="16"/>
        <v>11443710.972002394</v>
      </c>
      <c r="AM13">
        <v>69</v>
      </c>
      <c r="AN13" s="6">
        <v>4.8300000000000003E-2</v>
      </c>
      <c r="AO13" s="12">
        <f t="shared" si="17"/>
        <v>15416197.482153846</v>
      </c>
      <c r="AP13" s="12">
        <f t="shared" si="18"/>
        <v>1139844.7010926546</v>
      </c>
      <c r="AQ13">
        <v>68</v>
      </c>
      <c r="AR13" s="6">
        <v>4.8300000000000003E-2</v>
      </c>
      <c r="AS13" s="12">
        <f t="shared" si="19"/>
        <v>395523339.63965255</v>
      </c>
      <c r="AT13" s="12">
        <f t="shared" si="20"/>
        <v>29451659.270493265</v>
      </c>
      <c r="AU13">
        <v>67</v>
      </c>
      <c r="AV13" s="6">
        <v>4.8300000000000003E-2</v>
      </c>
      <c r="AW13" s="12">
        <f t="shared" si="21"/>
        <v>217949758.20470127</v>
      </c>
      <c r="AX13" s="12">
        <f t="shared" si="22"/>
        <v>16000506.632752061</v>
      </c>
      <c r="AY13">
        <v>66</v>
      </c>
      <c r="AZ13" s="6">
        <v>4.8300000000000003E-2</v>
      </c>
      <c r="BA13" s="12">
        <f t="shared" si="23"/>
        <v>259999698.57862943</v>
      </c>
      <c r="BB13" s="12">
        <f t="shared" si="24"/>
        <v>18951210.331635814</v>
      </c>
      <c r="BC13">
        <v>65</v>
      </c>
      <c r="BD13" s="6">
        <v>4.8300000000000003E-2</v>
      </c>
      <c r="BE13" s="12">
        <f t="shared" si="25"/>
        <v>389151188.08254814</v>
      </c>
      <c r="BF13" s="12">
        <f t="shared" si="26"/>
        <v>28773108.29556334</v>
      </c>
      <c r="BG13">
        <v>64</v>
      </c>
      <c r="BH13" s="6">
        <v>4.8300000000000003E-2</v>
      </c>
      <c r="BI13" s="12">
        <f t="shared" si="27"/>
        <v>581587474.89340115</v>
      </c>
      <c r="BJ13" s="12">
        <f t="shared" si="28"/>
        <v>47881087.340463541</v>
      </c>
      <c r="BK13">
        <v>63</v>
      </c>
      <c r="BL13" s="6">
        <v>4.8300000000000003E-2</v>
      </c>
      <c r="BM13" s="12">
        <f t="shared" si="29"/>
        <v>484029999.50252867</v>
      </c>
      <c r="BN13" s="12">
        <f t="shared" si="30"/>
        <v>42895159.892987594</v>
      </c>
      <c r="BO13">
        <v>62</v>
      </c>
      <c r="BP13" s="6">
        <v>4.8300000000000003E-2</v>
      </c>
      <c r="BQ13" s="12">
        <f t="shared" si="31"/>
        <v>362264960.73722965</v>
      </c>
      <c r="BR13" s="12">
        <f t="shared" si="32"/>
        <v>33054065.636223365</v>
      </c>
      <c r="BS13">
        <v>61</v>
      </c>
      <c r="BT13" s="6">
        <v>4.8300000000000003E-2</v>
      </c>
      <c r="BU13" s="12">
        <f t="shared" si="33"/>
        <v>293370298.35151064</v>
      </c>
      <c r="BV13" s="12">
        <f t="shared" si="34"/>
        <v>27383279.028090663</v>
      </c>
      <c r="BW13">
        <v>60</v>
      </c>
      <c r="BX13" s="6">
        <v>4.8300000000000003E-2</v>
      </c>
      <c r="BY13" s="12">
        <f t="shared" si="35"/>
        <v>179797125.7175993</v>
      </c>
      <c r="BZ13" s="12">
        <f t="shared" si="36"/>
        <v>17159453.005035698</v>
      </c>
      <c r="CA13">
        <v>59</v>
      </c>
      <c r="CB13" s="6">
        <v>4.8300000000000003E-2</v>
      </c>
      <c r="CC13" s="12">
        <f t="shared" si="37"/>
        <v>262710111.04814205</v>
      </c>
      <c r="CD13" s="12">
        <f t="shared" si="38"/>
        <v>29618601.927294467</v>
      </c>
      <c r="CE13">
        <v>58</v>
      </c>
      <c r="CF13" s="6">
        <v>4.8300000000000003E-2</v>
      </c>
      <c r="CG13" s="12">
        <f t="shared" si="39"/>
        <v>270207287.43291855</v>
      </c>
      <c r="CH13" s="12">
        <f t="shared" si="40"/>
        <v>33581083.965181805</v>
      </c>
      <c r="CI13">
        <v>57</v>
      </c>
      <c r="CJ13" s="6">
        <v>4.8300000000000003E-2</v>
      </c>
      <c r="CK13" s="12">
        <f t="shared" si="284"/>
        <v>262930110.49843457</v>
      </c>
      <c r="CL13" s="12">
        <f t="shared" si="285"/>
        <v>33090312.805256583</v>
      </c>
      <c r="CM13" s="5">
        <v>56</v>
      </c>
      <c r="CN13" s="6">
        <v>4.8300000000000003E-2</v>
      </c>
      <c r="CO13" s="7">
        <f t="shared" si="41"/>
        <v>322511332.00701791</v>
      </c>
      <c r="CP13" s="12">
        <f t="shared" si="42"/>
        <v>213547352.78080481</v>
      </c>
      <c r="CQ13" s="12">
        <f t="shared" si="43"/>
        <v>26315483.955683868</v>
      </c>
      <c r="CR13" s="9"/>
      <c r="CS13" s="5">
        <v>55</v>
      </c>
      <c r="CT13" s="6">
        <v>4.8300000000000003E-2</v>
      </c>
      <c r="CU13" s="7">
        <f t="shared" si="44"/>
        <v>246549447.29532751</v>
      </c>
      <c r="CV13" s="12">
        <f t="shared" si="45"/>
        <v>153672653.11410999</v>
      </c>
      <c r="CW13" s="12">
        <f t="shared" si="46"/>
        <v>20468198.159928653</v>
      </c>
      <c r="CY13" s="5">
        <v>54</v>
      </c>
      <c r="CZ13" s="6">
        <v>4.8300000000000003E-2</v>
      </c>
      <c r="DA13" s="7">
        <f t="shared" si="47"/>
        <v>199344637.2051484</v>
      </c>
      <c r="DB13" s="12">
        <f t="shared" si="48"/>
        <v>116519706.66720344</v>
      </c>
      <c r="DC13" s="12">
        <f t="shared" si="49"/>
        <v>16191778.849926015</v>
      </c>
      <c r="DE13" s="5">
        <f t="shared" si="50"/>
        <v>53</v>
      </c>
      <c r="DF13" s="6">
        <v>4.8300000000000003E-2</v>
      </c>
      <c r="DG13" s="7">
        <f t="shared" si="51"/>
        <v>168721656.5426563</v>
      </c>
      <c r="DH13" s="12">
        <f t="shared" si="52"/>
        <v>91796750.49737379</v>
      </c>
      <c r="DI13" s="12">
        <f t="shared" si="53"/>
        <v>12804371.070949884</v>
      </c>
      <c r="DK13" s="5">
        <f t="shared" si="54"/>
        <v>52</v>
      </c>
      <c r="DL13" s="6">
        <v>4.8300000000000003E-2</v>
      </c>
      <c r="DM13" s="7">
        <f t="shared" si="55"/>
        <v>170788193.68625998</v>
      </c>
      <c r="DN13" s="12">
        <f t="shared" si="56"/>
        <v>100668728.16596644</v>
      </c>
      <c r="DO13" s="12">
        <f t="shared" si="57"/>
        <v>14200255.834632915</v>
      </c>
      <c r="DQ13" s="5">
        <f t="shared" si="58"/>
        <v>51</v>
      </c>
      <c r="DR13" s="6">
        <v>4.8300000000000003E-2</v>
      </c>
      <c r="DS13" s="7">
        <f t="shared" si="59"/>
        <v>111948212.95638444</v>
      </c>
      <c r="DT13" s="12">
        <f t="shared" si="60"/>
        <v>45442505.754257903</v>
      </c>
      <c r="DU13" s="12">
        <f t="shared" si="61"/>
        <v>6362427.3919175984</v>
      </c>
      <c r="DW13" s="5">
        <f t="shared" si="62"/>
        <v>50</v>
      </c>
      <c r="DX13" s="6">
        <v>4.8300000000000003E-2</v>
      </c>
      <c r="DY13" s="7">
        <f t="shared" si="63"/>
        <v>84425499.96710737</v>
      </c>
      <c r="DZ13" s="12">
        <f t="shared" si="64"/>
        <v>21577162.841407295</v>
      </c>
      <c r="EA13" s="12">
        <f t="shared" si="65"/>
        <v>3032343.8078118279</v>
      </c>
      <c r="EC13" s="5">
        <f t="shared" si="66"/>
        <v>49</v>
      </c>
      <c r="ED13" s="6">
        <v>4.8300000000000003E-2</v>
      </c>
      <c r="EE13" s="7">
        <f t="shared" si="67"/>
        <v>78579206.968640551</v>
      </c>
      <c r="EF13" s="12">
        <f t="shared" si="68"/>
        <v>20777038.853792552</v>
      </c>
      <c r="EG13" s="12">
        <f t="shared" si="69"/>
        <v>3007059.6348436</v>
      </c>
      <c r="EI13" s="5">
        <f t="shared" si="70"/>
        <v>48</v>
      </c>
      <c r="EJ13" s="6">
        <v>4.8300000000000003E-2</v>
      </c>
      <c r="EK13" s="7">
        <f t="shared" si="71"/>
        <v>78579206.968640551</v>
      </c>
      <c r="EL13" s="12">
        <f t="shared" si="72"/>
        <v>34945231.63544935</v>
      </c>
      <c r="EM13" s="12">
        <f t="shared" si="73"/>
        <v>5240868.5095639825</v>
      </c>
      <c r="EO13" s="5">
        <f t="shared" si="74"/>
        <v>47</v>
      </c>
      <c r="EP13" s="6">
        <v>4.8300000000000003E-2</v>
      </c>
      <c r="EQ13" s="7">
        <f t="shared" si="75"/>
        <v>87758774.814206526</v>
      </c>
      <c r="ER13" s="12">
        <f t="shared" si="76"/>
        <v>11621760.52495336</v>
      </c>
      <c r="ES13" s="12">
        <f t="shared" si="77"/>
        <v>1767336.4196310828</v>
      </c>
      <c r="EU13" s="5">
        <f t="shared" si="78"/>
        <v>46</v>
      </c>
      <c r="EV13" s="6">
        <v>4.8300000000000003E-2</v>
      </c>
      <c r="EW13" s="7">
        <f t="shared" si="79"/>
        <v>54490742.389237419</v>
      </c>
      <c r="EX13" s="12">
        <f t="shared" si="80"/>
        <v>7805285.6732621128</v>
      </c>
      <c r="EY13" s="12">
        <f t="shared" si="81"/>
        <v>1199238.9629081276</v>
      </c>
      <c r="FA13" s="5">
        <f t="shared" si="82"/>
        <v>45</v>
      </c>
      <c r="FB13" s="6">
        <v>4.8300000000000003E-2</v>
      </c>
      <c r="FC13" s="7">
        <f t="shared" si="83"/>
        <v>54306101.643649012</v>
      </c>
      <c r="FD13" s="12">
        <f t="shared" si="84"/>
        <v>10464601.688221376</v>
      </c>
      <c r="FE13" s="12">
        <f t="shared" si="85"/>
        <v>1635265.4971630678</v>
      </c>
      <c r="FG13" s="5">
        <f t="shared" si="86"/>
        <v>44</v>
      </c>
      <c r="FH13" s="6">
        <v>4.8300000000000003E-2</v>
      </c>
      <c r="FI13" s="7">
        <f t="shared" si="87"/>
        <v>42882265.985193476</v>
      </c>
      <c r="FJ13" s="12">
        <f t="shared" si="88"/>
        <v>1079241.0569494618</v>
      </c>
      <c r="FK13" s="12">
        <f t="shared" si="89"/>
        <v>169780.97382529551</v>
      </c>
      <c r="FM13" s="5">
        <f t="shared" si="90"/>
        <v>43</v>
      </c>
      <c r="FN13" s="6">
        <v>4.8300000000000003E-2</v>
      </c>
      <c r="FO13" s="7">
        <f t="shared" si="91"/>
        <v>47025184.762795784</v>
      </c>
      <c r="FP13" s="12">
        <f t="shared" si="92"/>
        <v>7701382.9118793774</v>
      </c>
      <c r="FQ13" s="12">
        <f t="shared" si="93"/>
        <v>1227698.1673892662</v>
      </c>
      <c r="FS13" s="5">
        <f t="shared" si="94"/>
        <v>42</v>
      </c>
      <c r="FT13" s="6">
        <v>4.8300000000000003E-2</v>
      </c>
      <c r="FU13" s="7">
        <f t="shared" si="95"/>
        <v>38353466.081719108</v>
      </c>
      <c r="FV13" s="12">
        <f t="shared" si="96"/>
        <v>1244371.1363765036</v>
      </c>
      <c r="FW13" s="12">
        <f t="shared" si="97"/>
        <v>201631.19094931288</v>
      </c>
      <c r="FY13" s="5">
        <f t="shared" si="98"/>
        <v>41</v>
      </c>
      <c r="FZ13" s="6">
        <v>4.8300000000000003E-2</v>
      </c>
      <c r="GA13" s="7">
        <f t="shared" si="99"/>
        <v>32944052.638480578</v>
      </c>
      <c r="GB13" s="12">
        <f t="shared" si="100"/>
        <v>-2388711.5141545967</v>
      </c>
      <c r="GC13" s="12">
        <f t="shared" si="101"/>
        <v>-390811.74222141283</v>
      </c>
      <c r="GE13" s="5">
        <f t="shared" si="102"/>
        <v>40</v>
      </c>
      <c r="GF13" s="6">
        <v>4.8300000000000003E-2</v>
      </c>
      <c r="GG13" s="7">
        <f t="shared" si="103"/>
        <v>29309655.372313689</v>
      </c>
      <c r="GH13" s="12">
        <f t="shared" si="104"/>
        <v>-3912403.2272079298</v>
      </c>
      <c r="GI13" s="12">
        <f t="shared" si="105"/>
        <v>-652409.13804516091</v>
      </c>
      <c r="GK13" s="5">
        <f t="shared" si="106"/>
        <v>39</v>
      </c>
      <c r="GL13" s="6">
        <v>4.8300000000000003E-2</v>
      </c>
      <c r="GM13" s="7">
        <f t="shared" si="107"/>
        <v>32555431.936369736</v>
      </c>
      <c r="GN13" s="12">
        <f t="shared" si="108"/>
        <v>1929643.6155612059</v>
      </c>
      <c r="GO13" s="12">
        <f t="shared" si="109"/>
        <v>332906.52832702507</v>
      </c>
      <c r="GQ13" s="5">
        <f t="shared" si="110"/>
        <v>38</v>
      </c>
      <c r="GR13" s="6">
        <v>4.8300000000000003E-2</v>
      </c>
      <c r="GS13" s="7">
        <f t="shared" si="111"/>
        <v>26296794.778973937</v>
      </c>
      <c r="GT13" s="12">
        <f t="shared" si="112"/>
        <v>-1978006.8727654407</v>
      </c>
      <c r="GU13" s="12">
        <f t="shared" si="113"/>
        <v>-353697.08632040658</v>
      </c>
      <c r="GW13" s="5">
        <f t="shared" si="114"/>
        <v>37</v>
      </c>
      <c r="GX13" s="6">
        <v>4.8300000000000003E-2</v>
      </c>
      <c r="GY13" s="7">
        <f t="shared" si="115"/>
        <v>23731427.469518941</v>
      </c>
      <c r="GZ13" s="12">
        <f t="shared" si="116"/>
        <v>-2262205.8528050333</v>
      </c>
      <c r="HA13" s="12">
        <f t="shared" si="117"/>
        <v>-422310.05956926686</v>
      </c>
      <c r="HC13" s="5">
        <f t="shared" si="118"/>
        <v>36</v>
      </c>
      <c r="HD13" s="6">
        <v>4.8300000000000003E-2</v>
      </c>
      <c r="HE13" s="7">
        <f t="shared" si="119"/>
        <v>25862497.242283061</v>
      </c>
      <c r="HF13" s="12">
        <f t="shared" si="120"/>
        <v>2595024.9309541667</v>
      </c>
      <c r="HG13" s="12">
        <f t="shared" si="121"/>
        <v>514378.30304178031</v>
      </c>
      <c r="HI13" s="5">
        <f t="shared" si="122"/>
        <v>35</v>
      </c>
      <c r="HJ13" s="6">
        <v>4.8300000000000003E-2</v>
      </c>
      <c r="HK13" s="7">
        <f t="shared" si="123"/>
        <v>24973442.682776224</v>
      </c>
      <c r="HL13" s="12">
        <f t="shared" si="124"/>
        <v>4385064.9462983469</v>
      </c>
      <c r="HM13" s="12">
        <f t="shared" si="125"/>
        <v>915183.97935329948</v>
      </c>
      <c r="HO13" s="5">
        <f t="shared" si="126"/>
        <v>34</v>
      </c>
      <c r="HP13" s="6">
        <v>4.8300000000000003E-2</v>
      </c>
      <c r="HQ13" s="7">
        <f t="shared" si="127"/>
        <v>21864334.339674532</v>
      </c>
      <c r="HR13" s="12">
        <f t="shared" si="128"/>
        <v>3164900.4339206214</v>
      </c>
      <c r="HS13" s="12">
        <f t="shared" si="129"/>
        <v>682104.91785074747</v>
      </c>
      <c r="HU13" s="5">
        <f t="shared" si="130"/>
        <v>33</v>
      </c>
      <c r="HV13" s="6">
        <v>4.8300000000000003E-2</v>
      </c>
      <c r="HW13" s="7">
        <f t="shared" si="131"/>
        <v>18410520.663249001</v>
      </c>
      <c r="HX13" s="12">
        <f t="shared" si="132"/>
        <v>1401539.7123305523</v>
      </c>
      <c r="HY13" s="12">
        <f t="shared" si="133"/>
        <v>313086.48004867084</v>
      </c>
      <c r="IA13" s="5">
        <f t="shared" si="134"/>
        <v>32</v>
      </c>
      <c r="IB13" s="6">
        <v>4.8300000000000003E-2</v>
      </c>
      <c r="IC13" s="7">
        <f t="shared" si="135"/>
        <v>21485028.198446736</v>
      </c>
      <c r="ID13" s="12">
        <f t="shared" si="136"/>
        <v>7026538.2067518812</v>
      </c>
      <c r="IE13" s="12">
        <f t="shared" si="137"/>
        <v>1717025.0678271509</v>
      </c>
      <c r="IG13" s="5">
        <f t="shared" si="138"/>
        <v>31</v>
      </c>
      <c r="IH13" s="6">
        <v>4.8300000000000003E-2</v>
      </c>
      <c r="II13" s="7">
        <f t="shared" si="139"/>
        <v>28994639.943922717</v>
      </c>
      <c r="IJ13" s="12">
        <f t="shared" si="140"/>
        <v>17193244.438965164</v>
      </c>
      <c r="IK13" s="12">
        <f t="shared" si="141"/>
        <v>4697262.9012589678</v>
      </c>
      <c r="IM13" s="5">
        <f t="shared" si="142"/>
        <v>30</v>
      </c>
      <c r="IN13" s="6">
        <v>4.8300000000000003E-2</v>
      </c>
      <c r="IO13" s="7">
        <f t="shared" si="143"/>
        <v>21163970.761987384</v>
      </c>
      <c r="IP13" s="12">
        <f t="shared" si="144"/>
        <v>11035238.820425818</v>
      </c>
      <c r="IQ13" s="12">
        <f t="shared" si="145"/>
        <v>3217405.7599143973</v>
      </c>
      <c r="IS13" s="5">
        <f t="shared" si="146"/>
        <v>29</v>
      </c>
      <c r="IT13" s="6">
        <v>4.8300000000000003E-2</v>
      </c>
      <c r="IU13" s="7">
        <f t="shared" si="147"/>
        <v>17091149.771450683</v>
      </c>
      <c r="IV13" s="12">
        <f t="shared" si="148"/>
        <v>8227618.1236648113</v>
      </c>
      <c r="IW13" s="12">
        <f t="shared" si="149"/>
        <v>2523941.5848683352</v>
      </c>
      <c r="IY13" s="5">
        <f t="shared" si="150"/>
        <v>28</v>
      </c>
      <c r="IZ13" s="6">
        <v>4.8300000000000003E-2</v>
      </c>
      <c r="JA13" s="7">
        <f t="shared" si="151"/>
        <v>18373629.081327338</v>
      </c>
      <c r="JB13" s="12">
        <f t="shared" si="152"/>
        <v>10903682.047932697</v>
      </c>
      <c r="JC13" s="12">
        <f t="shared" si="153"/>
        <v>3573571.7252008058</v>
      </c>
      <c r="JE13" s="5">
        <f t="shared" si="154"/>
        <v>27</v>
      </c>
      <c r="JF13" s="6">
        <v>4.8300000000000003E-2</v>
      </c>
      <c r="JG13" s="7">
        <f t="shared" si="155"/>
        <v>17250614.103208464</v>
      </c>
      <c r="JH13" s="12">
        <f t="shared" si="156"/>
        <v>11125333.142944815</v>
      </c>
      <c r="JI13" s="12">
        <f t="shared" si="157"/>
        <v>3984584.4450085522</v>
      </c>
      <c r="JK13" s="5">
        <f t="shared" si="158"/>
        <v>26</v>
      </c>
      <c r="JL13" s="6">
        <v>4.8300000000000003E-2</v>
      </c>
      <c r="JM13" s="7">
        <f t="shared" si="159"/>
        <v>14555023.711785743</v>
      </c>
      <c r="JN13" s="12">
        <f t="shared" si="160"/>
        <v>9725201.0986196287</v>
      </c>
      <c r="JO13" s="12">
        <f t="shared" si="161"/>
        <v>3967596.4628872946</v>
      </c>
      <c r="JQ13" s="5">
        <f t="shared" si="162"/>
        <v>25</v>
      </c>
      <c r="JR13" s="6">
        <v>4.8300000000000003E-2</v>
      </c>
      <c r="JS13" s="7">
        <f t="shared" si="163"/>
        <v>11048294.907989783</v>
      </c>
      <c r="JT13" s="12">
        <f t="shared" si="164"/>
        <v>7185306.8447950017</v>
      </c>
      <c r="JU13" s="12">
        <f t="shared" si="165"/>
        <v>3278037.2076411392</v>
      </c>
      <c r="JW13" s="5">
        <f t="shared" si="166"/>
        <v>24</v>
      </c>
      <c r="JX13" s="6">
        <v>4.8300000000000003E-2</v>
      </c>
      <c r="JY13" s="7">
        <f t="shared" si="167"/>
        <v>11593174.090230625</v>
      </c>
      <c r="JZ13" s="12">
        <f t="shared" si="168"/>
        <v>8425438.5586845838</v>
      </c>
      <c r="KA13" s="12">
        <f t="shared" si="169"/>
        <v>4166328.5583846685</v>
      </c>
      <c r="KC13" s="5">
        <f t="shared" si="170"/>
        <v>23</v>
      </c>
      <c r="KD13" s="6">
        <v>4.8300000000000003E-2</v>
      </c>
      <c r="KE13" s="7">
        <f t="shared" si="171"/>
        <v>9627282.9183114283</v>
      </c>
      <c r="KF13" s="12">
        <f t="shared" si="172"/>
        <v>6912272.9002784006</v>
      </c>
      <c r="KG13" s="12">
        <f t="shared" si="173"/>
        <v>3544941.2147206482</v>
      </c>
      <c r="KI13" s="5">
        <f t="shared" si="174"/>
        <v>22</v>
      </c>
      <c r="KJ13" s="6">
        <v>4.8300000000000003E-2</v>
      </c>
      <c r="KK13" s="7">
        <f t="shared" si="175"/>
        <v>7869284.7133492157</v>
      </c>
      <c r="KL13" s="12">
        <f t="shared" si="176"/>
        <v>5557674.5906463461</v>
      </c>
      <c r="KM13" s="12">
        <f t="shared" si="177"/>
        <v>2969727.5342782526</v>
      </c>
      <c r="KO13" s="5">
        <f t="shared" si="178"/>
        <v>21</v>
      </c>
      <c r="KP13" s="6">
        <v>4.8300000000000003E-2</v>
      </c>
      <c r="KQ13" s="7">
        <f t="shared" si="179"/>
        <v>7413362.895288947</v>
      </c>
      <c r="KR13" s="12">
        <f t="shared" si="180"/>
        <v>5446166.9547780305</v>
      </c>
      <c r="KS13" s="12">
        <f t="shared" si="181"/>
        <v>3012955.4993659272</v>
      </c>
      <c r="KU13" s="5">
        <f t="shared" si="182"/>
        <v>20</v>
      </c>
      <c r="KV13" s="6">
        <v>4.8300000000000003E-2</v>
      </c>
      <c r="KW13" s="7">
        <f t="shared" si="183"/>
        <v>5648706.8693149528</v>
      </c>
      <c r="KX13" s="12">
        <f t="shared" si="184"/>
        <v>3957669.4586845003</v>
      </c>
      <c r="KY13" s="12">
        <f t="shared" si="185"/>
        <v>2274570.3863231321</v>
      </c>
      <c r="LA13" s="5">
        <f t="shared" si="186"/>
        <v>19</v>
      </c>
      <c r="LB13" s="6">
        <v>4.8300000000000003E-2</v>
      </c>
      <c r="LC13" s="7">
        <f t="shared" si="187"/>
        <v>4767243.5389610538</v>
      </c>
      <c r="LD13" s="12">
        <f t="shared" si="188"/>
        <v>3296724.4131672247</v>
      </c>
      <c r="LE13" s="12">
        <f t="shared" si="189"/>
        <v>1922368.9289155502</v>
      </c>
      <c r="LG13" s="5">
        <f t="shared" si="190"/>
        <v>18</v>
      </c>
      <c r="LH13" s="6">
        <v>4.8300000000000003E-2</v>
      </c>
      <c r="LI13" s="7">
        <f t="shared" si="191"/>
        <v>4505475.4172205403</v>
      </c>
      <c r="LJ13" s="12">
        <f t="shared" si="192"/>
        <v>3257341.6354893041</v>
      </c>
      <c r="LK13" s="12">
        <f t="shared" si="193"/>
        <v>1976268.6273000131</v>
      </c>
      <c r="LM13" s="5">
        <f t="shared" si="194"/>
        <v>17</v>
      </c>
      <c r="LN13" s="6">
        <v>4.8300000000000003E-2</v>
      </c>
      <c r="LO13" s="7">
        <f t="shared" si="195"/>
        <v>3866033.4796812604</v>
      </c>
      <c r="LP13" s="12">
        <f t="shared" si="196"/>
        <v>2819520.7527278992</v>
      </c>
      <c r="LQ13" s="12">
        <f t="shared" si="197"/>
        <v>1790476.9960951684</v>
      </c>
      <c r="LS13" s="5">
        <f t="shared" si="198"/>
        <v>16</v>
      </c>
      <c r="LT13" s="6">
        <v>4.8300000000000003E-2</v>
      </c>
      <c r="LU13" s="7">
        <f t="shared" si="199"/>
        <v>2940396.622818118</v>
      </c>
      <c r="LV13" s="12">
        <f t="shared" si="200"/>
        <v>2066715.6968548687</v>
      </c>
      <c r="LW13" s="12">
        <f t="shared" si="201"/>
        <v>1380700.4707882029</v>
      </c>
      <c r="LY13" s="5">
        <f t="shared" si="202"/>
        <v>15</v>
      </c>
      <c r="LZ13" s="6">
        <v>4.8300000000000003E-2</v>
      </c>
      <c r="MA13" s="7">
        <f t="shared" si="203"/>
        <v>3033212.9387436728</v>
      </c>
      <c r="MB13" s="12">
        <f t="shared" si="204"/>
        <v>2325784.1531176358</v>
      </c>
      <c r="MC13" s="12">
        <f t="shared" si="205"/>
        <v>1641586.5076540837</v>
      </c>
      <c r="ME13" s="5">
        <f t="shared" si="206"/>
        <v>14</v>
      </c>
      <c r="MF13" s="6">
        <v>4.8300000000000003E-2</v>
      </c>
      <c r="MG13" s="7">
        <f t="shared" si="207"/>
        <v>2329119.9713919014</v>
      </c>
      <c r="MH13" s="12">
        <f t="shared" si="208"/>
        <v>1730084.1180119847</v>
      </c>
      <c r="MI13" s="12">
        <f t="shared" si="209"/>
        <v>1252882.1011927377</v>
      </c>
      <c r="MK13" s="5">
        <f t="shared" si="210"/>
        <v>13</v>
      </c>
      <c r="ML13" s="6">
        <v>4.8300000000000003E-2</v>
      </c>
      <c r="MM13" s="7">
        <f t="shared" si="211"/>
        <v>2166824.7942989119</v>
      </c>
      <c r="MN13" s="12">
        <f t="shared" si="212"/>
        <v>1664774.9346693978</v>
      </c>
      <c r="MO13" s="12">
        <f t="shared" si="213"/>
        <v>1244871.0313783749</v>
      </c>
      <c r="MQ13" s="5">
        <f t="shared" si="214"/>
        <v>12</v>
      </c>
      <c r="MR13" s="6">
        <v>4.8300000000000003E-2</v>
      </c>
      <c r="MS13" s="7">
        <f t="shared" si="215"/>
        <v>1970378.0979348125</v>
      </c>
      <c r="MT13" s="12">
        <f t="shared" si="216"/>
        <v>1545835.7007969236</v>
      </c>
      <c r="MU13" s="12">
        <f t="shared" si="217"/>
        <v>1185113.6835684858</v>
      </c>
      <c r="MW13" s="5">
        <f t="shared" si="218"/>
        <v>11</v>
      </c>
      <c r="MX13" s="6">
        <v>4.8300000000000003E-2</v>
      </c>
      <c r="MY13" s="7">
        <f t="shared" si="219"/>
        <v>1944516.0346736524</v>
      </c>
      <c r="MZ13" s="12">
        <f t="shared" si="220"/>
        <v>1589258.1402273928</v>
      </c>
      <c r="NA13" s="12">
        <f t="shared" si="221"/>
        <v>1252572.0947885537</v>
      </c>
      <c r="NC13" s="5">
        <f t="shared" si="222"/>
        <v>10</v>
      </c>
      <c r="ND13" s="6">
        <v>4.8300000000000003E-2</v>
      </c>
      <c r="NE13" s="7">
        <f t="shared" si="223"/>
        <v>1417285.7395580562</v>
      </c>
      <c r="NF13" s="12">
        <f t="shared" si="224"/>
        <v>1115606.5955620091</v>
      </c>
      <c r="NG13" s="12">
        <f t="shared" si="225"/>
        <v>903249.38833127543</v>
      </c>
      <c r="NI13" s="5">
        <f t="shared" si="226"/>
        <v>9</v>
      </c>
      <c r="NJ13" s="6">
        <v>4.8300000000000003E-2</v>
      </c>
      <c r="NK13" s="7">
        <f t="shared" si="227"/>
        <v>1155270.4104646691</v>
      </c>
      <c r="NL13" s="12">
        <f t="shared" si="228"/>
        <v>903718.890984628</v>
      </c>
      <c r="NM13" s="12">
        <f t="shared" si="229"/>
        <v>753967.88440301165</v>
      </c>
      <c r="NO13" s="5">
        <f t="shared" si="230"/>
        <v>8</v>
      </c>
      <c r="NP13" s="6">
        <v>4.8300000000000003E-2</v>
      </c>
      <c r="NQ13" s="7">
        <f t="shared" si="231"/>
        <v>867971.75842574693</v>
      </c>
      <c r="NR13" s="12">
        <f t="shared" si="232"/>
        <v>659916.01145632728</v>
      </c>
      <c r="NS13" s="12">
        <f t="shared" si="233"/>
        <v>559215.66571233608</v>
      </c>
      <c r="NU13" s="5">
        <f t="shared" si="234"/>
        <v>7</v>
      </c>
      <c r="NV13" s="6">
        <v>4.8300000000000003E-2</v>
      </c>
      <c r="NW13" s="7">
        <f t="shared" si="235"/>
        <v>676306.49713709438</v>
      </c>
      <c r="NX13" s="12">
        <f t="shared" si="236"/>
        <v>514382.88349972758</v>
      </c>
      <c r="NY13" s="12">
        <f t="shared" si="237"/>
        <v>443173.08735713299</v>
      </c>
      <c r="OA13" s="5">
        <f t="shared" si="238"/>
        <v>6</v>
      </c>
      <c r="OB13" s="6">
        <v>4.8300000000000003E-2</v>
      </c>
      <c r="OC13" s="7">
        <f t="shared" si="239"/>
        <v>559439.57079749717</v>
      </c>
      <c r="OD13" s="12">
        <f t="shared" si="240"/>
        <v>435558.09654759883</v>
      </c>
      <c r="OE13" s="12">
        <f t="shared" si="241"/>
        <v>385538.5773321169</v>
      </c>
      <c r="OG13" s="5">
        <f t="shared" si="242"/>
        <v>5</v>
      </c>
      <c r="OH13" s="6">
        <v>4.8300000000000003E-2</v>
      </c>
      <c r="OI13" s="7">
        <f t="shared" si="243"/>
        <v>614971.49697427428</v>
      </c>
      <c r="OJ13" s="12">
        <f t="shared" si="244"/>
        <v>527482.61621615617</v>
      </c>
      <c r="OK13" s="12">
        <f t="shared" si="245"/>
        <v>484332.49134477688</v>
      </c>
      <c r="OM13" s="5">
        <f t="shared" si="246"/>
        <v>4</v>
      </c>
      <c r="ON13" s="6">
        <v>4.8300000000000003E-2</v>
      </c>
      <c r="OO13" s="7">
        <f t="shared" si="247"/>
        <v>697642.08391863212</v>
      </c>
      <c r="OP13" s="12">
        <f t="shared" si="248"/>
        <v>644245.94807624363</v>
      </c>
      <c r="OQ13" s="12">
        <f t="shared" si="249"/>
        <v>598300.77296435635</v>
      </c>
      <c r="OS13" s="5">
        <f t="shared" si="250"/>
        <v>3</v>
      </c>
      <c r="OT13" s="6">
        <v>4.8300000000000003E-2</v>
      </c>
      <c r="OU13" s="7">
        <f t="shared" si="251"/>
        <v>894069.05538719997</v>
      </c>
      <c r="OV13" s="12">
        <f t="shared" si="252"/>
        <v>858001.01770776138</v>
      </c>
      <c r="OW13" s="12">
        <f t="shared" si="253"/>
        <v>817508.04885946645</v>
      </c>
      <c r="OY13" s="5">
        <f t="shared" si="254"/>
        <v>2</v>
      </c>
      <c r="OZ13" s="6">
        <v>4.8300000000000003E-2</v>
      </c>
      <c r="PA13" s="7">
        <f t="shared" si="255"/>
        <v>696532.45200000005</v>
      </c>
      <c r="PB13" s="12">
        <f>(PB14)*(1+OZ13)-(((VLOOKUP((OY$91+OY14),$A$138:$E$227,5,FALSE))/(VLOOKUP(OY$91,$A$138:$E$227,5,FALSE)))*(IF(OY13&lt;=$D$125,$B$125,$C$125)))</f>
        <v>673674.47813390929</v>
      </c>
      <c r="PC13" s="12">
        <f t="shared" si="257"/>
        <v>654244.95726481383</v>
      </c>
      <c r="PE13" s="5">
        <f t="shared" si="258"/>
        <v>1</v>
      </c>
      <c r="PF13" s="6">
        <v>4.8300000000000003E-2</v>
      </c>
      <c r="PG13" s="7">
        <f>(PG14+$B$124)*(1+PF13)</f>
        <v>628980</v>
      </c>
      <c r="PH13" s="12">
        <f>($B$124)*(1+PF13)-$B$125</f>
        <v>617980</v>
      </c>
      <c r="PI13" s="12">
        <f>PH13</f>
        <v>617980</v>
      </c>
      <c r="PK13" s="5"/>
      <c r="PL13" s="6"/>
      <c r="PM13" s="7"/>
      <c r="PQ13" s="5"/>
      <c r="PR13" s="6"/>
      <c r="PS13" s="7"/>
      <c r="PW13" s="5"/>
      <c r="PX13" s="6"/>
      <c r="PY13" s="7"/>
      <c r="QC13" s="5"/>
      <c r="QD13" s="6"/>
      <c r="QE13" s="7"/>
      <c r="QI13" s="5"/>
      <c r="QJ13" s="6"/>
      <c r="QK13" s="7"/>
      <c r="QO13" s="5"/>
      <c r="QP13" s="6"/>
      <c r="QQ13" s="7"/>
    </row>
    <row r="14" spans="3:461">
      <c r="C14">
        <v>77</v>
      </c>
      <c r="D14" s="6">
        <v>0.1074</v>
      </c>
      <c r="E14" s="12">
        <f t="shared" si="286"/>
        <v>33767324.492849633</v>
      </c>
      <c r="F14" s="12">
        <f t="shared" si="0"/>
        <v>3154291.1108331461</v>
      </c>
      <c r="G14">
        <v>76</v>
      </c>
      <c r="H14" s="6">
        <v>0.1074</v>
      </c>
      <c r="I14" s="12">
        <f t="shared" si="1"/>
        <v>-175853715.03684661</v>
      </c>
      <c r="J14" s="12">
        <f t="shared" si="2"/>
        <v>-16237033.083855711</v>
      </c>
      <c r="K14">
        <v>75</v>
      </c>
      <c r="L14" s="6">
        <v>0.1074</v>
      </c>
      <c r="M14" s="12">
        <f t="shared" si="3"/>
        <v>-85315530.889704823</v>
      </c>
      <c r="N14" s="12">
        <f t="shared" si="4"/>
        <v>-7877405.9298809543</v>
      </c>
      <c r="O14">
        <v>74</v>
      </c>
      <c r="P14" s="6">
        <v>0.1074</v>
      </c>
      <c r="Q14" s="12">
        <f t="shared" si="5"/>
        <v>119071884.66007935</v>
      </c>
      <c r="R14" s="12">
        <f t="shared" si="6"/>
        <v>10222694.201378303</v>
      </c>
      <c r="S14">
        <v>73</v>
      </c>
      <c r="T14" s="6">
        <v>0.1074</v>
      </c>
      <c r="U14" s="12">
        <f t="shared" si="7"/>
        <v>752250116.46568799</v>
      </c>
      <c r="V14" s="12">
        <f t="shared" si="8"/>
        <v>58084107.264899239</v>
      </c>
      <c r="W14">
        <v>72</v>
      </c>
      <c r="X14" s="6">
        <v>0.1074</v>
      </c>
      <c r="Y14" s="12">
        <f t="shared" si="9"/>
        <v>865872730.6306293</v>
      </c>
      <c r="Z14" s="12">
        <f t="shared" si="10"/>
        <v>60311869.466172352</v>
      </c>
      <c r="AA14">
        <v>71</v>
      </c>
      <c r="AB14" s="6">
        <v>0.1074</v>
      </c>
      <c r="AC14" s="12">
        <f t="shared" si="11"/>
        <v>383533852.93678385</v>
      </c>
      <c r="AD14" s="12">
        <f t="shared" si="12"/>
        <v>27336106.148842048</v>
      </c>
      <c r="AE14">
        <v>70</v>
      </c>
      <c r="AF14" s="6">
        <v>0.1074</v>
      </c>
      <c r="AG14" s="12">
        <f t="shared" si="13"/>
        <v>460437624.42658222</v>
      </c>
      <c r="AH14" s="12">
        <f t="shared" si="14"/>
        <v>33811834.191152908</v>
      </c>
      <c r="AI14">
        <v>69</v>
      </c>
      <c r="AJ14" s="6">
        <v>0.1074</v>
      </c>
      <c r="AK14" s="12">
        <f t="shared" si="15"/>
        <v>151248099.57051626</v>
      </c>
      <c r="AL14" s="12">
        <f t="shared" si="16"/>
        <v>11270106.771453157</v>
      </c>
      <c r="AM14">
        <v>68</v>
      </c>
      <c r="AN14" s="6">
        <v>0.1074</v>
      </c>
      <c r="AO14" s="12">
        <f t="shared" si="17"/>
        <v>15092952.554616913</v>
      </c>
      <c r="AP14" s="12">
        <f t="shared" si="18"/>
        <v>1149085.4806700782</v>
      </c>
      <c r="AQ14">
        <v>67</v>
      </c>
      <c r="AR14" s="6">
        <v>0.1074</v>
      </c>
      <c r="AS14" s="12">
        <f t="shared" si="19"/>
        <v>377684085.62777472</v>
      </c>
      <c r="AT14" s="12">
        <f t="shared" si="20"/>
        <v>28958499.006017286</v>
      </c>
      <c r="AU14">
        <v>66</v>
      </c>
      <c r="AV14" s="6">
        <v>0.1074</v>
      </c>
      <c r="AW14" s="12">
        <f t="shared" si="21"/>
        <v>208297625.73866653</v>
      </c>
      <c r="AX14" s="12">
        <f t="shared" si="22"/>
        <v>15746040.822577383</v>
      </c>
      <c r="AY14">
        <v>65</v>
      </c>
      <c r="AZ14" s="6">
        <v>0.1074</v>
      </c>
      <c r="BA14" s="12">
        <f t="shared" si="23"/>
        <v>248412936.48043728</v>
      </c>
      <c r="BB14" s="12">
        <f t="shared" si="24"/>
        <v>18644383.4615447</v>
      </c>
      <c r="BC14">
        <v>64</v>
      </c>
      <c r="BD14" s="6">
        <v>0.1074</v>
      </c>
      <c r="BE14" s="12">
        <f t="shared" si="25"/>
        <v>371608254.09081292</v>
      </c>
      <c r="BF14" s="12">
        <f t="shared" si="26"/>
        <v>28291989.107345909</v>
      </c>
      <c r="BG14">
        <v>63</v>
      </c>
      <c r="BH14" s="6">
        <v>0.1074</v>
      </c>
      <c r="BI14" s="12">
        <f t="shared" si="27"/>
        <v>555138671.94301224</v>
      </c>
      <c r="BJ14" s="12">
        <f t="shared" si="28"/>
        <v>47060891.735989697</v>
      </c>
      <c r="BK14">
        <v>62</v>
      </c>
      <c r="BL14" s="6">
        <v>0.1074</v>
      </c>
      <c r="BM14" s="12">
        <f t="shared" si="29"/>
        <v>462051435.86052448</v>
      </c>
      <c r="BN14" s="12">
        <f t="shared" si="30"/>
        <v>42163440.961354554</v>
      </c>
      <c r="BO14">
        <v>61</v>
      </c>
      <c r="BP14" s="6">
        <v>0.1074</v>
      </c>
      <c r="BQ14" s="12">
        <f t="shared" si="31"/>
        <v>345887392.7698921</v>
      </c>
      <c r="BR14" s="12">
        <f t="shared" si="32"/>
        <v>32496979.666285757</v>
      </c>
      <c r="BS14">
        <v>60</v>
      </c>
      <c r="BT14" s="6">
        <v>0.1074</v>
      </c>
      <c r="BU14" s="12">
        <f t="shared" si="33"/>
        <v>280159976.00485802</v>
      </c>
      <c r="BV14" s="12">
        <f t="shared" si="34"/>
        <v>26926822.747767136</v>
      </c>
      <c r="BW14">
        <v>59</v>
      </c>
      <c r="BX14" s="6">
        <v>0.1074</v>
      </c>
      <c r="BY14" s="12">
        <f t="shared" si="35"/>
        <v>171812903.15457404</v>
      </c>
      <c r="BZ14" s="12">
        <f t="shared" si="36"/>
        <v>16884421.368322071</v>
      </c>
      <c r="CA14">
        <v>58</v>
      </c>
      <c r="CB14" s="6">
        <v>0.1074</v>
      </c>
      <c r="CC14" s="12">
        <f t="shared" si="37"/>
        <v>250859681.45702362</v>
      </c>
      <c r="CD14" s="12">
        <f t="shared" si="38"/>
        <v>29122479.218822937</v>
      </c>
      <c r="CE14">
        <v>57</v>
      </c>
      <c r="CF14" s="6">
        <v>0.1074</v>
      </c>
      <c r="CG14" s="12">
        <f t="shared" si="39"/>
        <v>257987865.91432017</v>
      </c>
      <c r="CH14" s="12">
        <f t="shared" si="40"/>
        <v>33014645.908042055</v>
      </c>
      <c r="CI14">
        <v>56</v>
      </c>
      <c r="CJ14" s="6">
        <v>0.1074</v>
      </c>
      <c r="CK14" s="12">
        <f t="shared" si="284"/>
        <v>251043103.59480548</v>
      </c>
      <c r="CL14" s="12">
        <f t="shared" si="285"/>
        <v>32532583.619197257</v>
      </c>
      <c r="CM14" s="5">
        <v>55</v>
      </c>
      <c r="CN14" s="6">
        <v>0.1074</v>
      </c>
      <c r="CO14" s="7">
        <f t="shared" si="41"/>
        <v>307651752.36765993</v>
      </c>
      <c r="CP14" s="12">
        <f t="shared" si="42"/>
        <v>203940474.66308829</v>
      </c>
      <c r="CQ14" s="12">
        <f t="shared" si="43"/>
        <v>25877975.996666171</v>
      </c>
      <c r="CR14" s="9"/>
      <c r="CS14" s="5">
        <v>54</v>
      </c>
      <c r="CT14" s="6">
        <v>0.1074</v>
      </c>
      <c r="CU14" s="7">
        <f t="shared" si="44"/>
        <v>235189780.87887773</v>
      </c>
      <c r="CV14" s="12">
        <f t="shared" si="45"/>
        <v>146807106.10949388</v>
      </c>
      <c r="CW14" s="12">
        <f t="shared" si="46"/>
        <v>20134451.917824756</v>
      </c>
      <c r="CY14" s="5">
        <v>53</v>
      </c>
      <c r="CZ14" s="6">
        <v>0.1074</v>
      </c>
      <c r="DA14" s="7">
        <f t="shared" si="47"/>
        <v>190159913.3884846</v>
      </c>
      <c r="DB14" s="12">
        <f t="shared" si="48"/>
        <v>111357048.0393554</v>
      </c>
      <c r="DC14" s="12">
        <f t="shared" si="49"/>
        <v>15933918.860922884</v>
      </c>
      <c r="DE14" s="5">
        <f t="shared" si="50"/>
        <v>52</v>
      </c>
      <c r="DF14" s="6">
        <v>0.1074</v>
      </c>
      <c r="DG14" s="7">
        <f t="shared" si="51"/>
        <v>160947874.21793026</v>
      </c>
      <c r="DH14" s="12">
        <f t="shared" si="52"/>
        <v>87772417.90073806</v>
      </c>
      <c r="DI14" s="12">
        <f t="shared" si="53"/>
        <v>12606621.577535814</v>
      </c>
      <c r="DK14" s="5">
        <f t="shared" si="54"/>
        <v>51</v>
      </c>
      <c r="DL14" s="6">
        <v>0.1074</v>
      </c>
      <c r="DM14" s="7">
        <f t="shared" si="55"/>
        <v>162919196.49552608</v>
      </c>
      <c r="DN14" s="12">
        <f t="shared" si="56"/>
        <v>96233334.680809021</v>
      </c>
      <c r="DO14" s="12">
        <f t="shared" si="57"/>
        <v>13977735.97685617</v>
      </c>
      <c r="DQ14" s="5">
        <f t="shared" si="58"/>
        <v>50</v>
      </c>
      <c r="DR14" s="6">
        <v>0.1074</v>
      </c>
      <c r="DS14" s="7">
        <f t="shared" si="59"/>
        <v>106790244.16329718</v>
      </c>
      <c r="DT14" s="12">
        <f t="shared" si="60"/>
        <v>43553157.891041927</v>
      </c>
      <c r="DU14" s="12">
        <f t="shared" si="61"/>
        <v>6278991.9853715962</v>
      </c>
      <c r="DW14" s="5">
        <f t="shared" si="62"/>
        <v>49</v>
      </c>
      <c r="DX14" s="6">
        <v>0.1074</v>
      </c>
      <c r="DY14" s="7">
        <f t="shared" si="63"/>
        <v>80535629.08242619</v>
      </c>
      <c r="DZ14" s="12">
        <f t="shared" si="64"/>
        <v>20786638.357971024</v>
      </c>
      <c r="EA14" s="12">
        <f t="shared" si="65"/>
        <v>3008001.6630325243</v>
      </c>
      <c r="EC14" s="5">
        <f t="shared" si="66"/>
        <v>48</v>
      </c>
      <c r="ED14" s="6">
        <v>0.1074</v>
      </c>
      <c r="EE14" s="7">
        <f t="shared" si="67"/>
        <v>74958701.677611902</v>
      </c>
      <c r="EF14" s="12">
        <f t="shared" si="68"/>
        <v>20017477.308488224</v>
      </c>
      <c r="EG14" s="12">
        <f t="shared" si="69"/>
        <v>2983166.1647639042</v>
      </c>
      <c r="EI14" s="5">
        <f t="shared" si="70"/>
        <v>47</v>
      </c>
      <c r="EJ14" s="6">
        <v>0.1074</v>
      </c>
      <c r="EK14" s="7">
        <f t="shared" si="71"/>
        <v>74958701.677611902</v>
      </c>
      <c r="EL14" s="12">
        <f t="shared" si="72"/>
        <v>33525962.606586199</v>
      </c>
      <c r="EM14" s="12">
        <f t="shared" si="73"/>
        <v>5177335.4781229235</v>
      </c>
      <c r="EO14" s="5">
        <f t="shared" si="74"/>
        <v>46</v>
      </c>
      <c r="EP14" s="6">
        <v>0.1074</v>
      </c>
      <c r="EQ14" s="7">
        <f t="shared" si="75"/>
        <v>83715324.634366617</v>
      </c>
      <c r="ER14" s="12">
        <f t="shared" si="76"/>
        <v>11274479.04895767</v>
      </c>
      <c r="ES14" s="12">
        <f t="shared" si="77"/>
        <v>1765442.1836920758</v>
      </c>
      <c r="EU14" s="5">
        <f t="shared" si="78"/>
        <v>45</v>
      </c>
      <c r="EV14" s="6">
        <v>0.1074</v>
      </c>
      <c r="EW14" s="7">
        <f t="shared" si="79"/>
        <v>51980103.39524699</v>
      </c>
      <c r="EX14" s="12">
        <f t="shared" si="80"/>
        <v>7631919.9141069911</v>
      </c>
      <c r="EY14" s="12">
        <f t="shared" si="81"/>
        <v>1207425.7747480285</v>
      </c>
      <c r="FA14" s="5">
        <f t="shared" si="82"/>
        <v>44</v>
      </c>
      <c r="FB14" s="6">
        <v>0.1074</v>
      </c>
      <c r="FC14" s="7">
        <f t="shared" si="83"/>
        <v>51803969.897595167</v>
      </c>
      <c r="FD14" s="12">
        <f t="shared" si="84"/>
        <v>10165583.85385213</v>
      </c>
      <c r="FE14" s="12">
        <f t="shared" si="85"/>
        <v>1635714.8965701594</v>
      </c>
      <c r="FG14" s="5">
        <f t="shared" si="86"/>
        <v>43</v>
      </c>
      <c r="FH14" s="6">
        <v>0.1074</v>
      </c>
      <c r="FI14" s="7">
        <f t="shared" si="87"/>
        <v>40906482.862914696</v>
      </c>
      <c r="FJ14" s="12">
        <f t="shared" si="88"/>
        <v>1211429.0345792824</v>
      </c>
      <c r="FK14" s="12">
        <f t="shared" si="89"/>
        <v>196235.80473746476</v>
      </c>
      <c r="FM14" s="5">
        <f t="shared" si="90"/>
        <v>42</v>
      </c>
      <c r="FN14" s="6">
        <v>0.1074</v>
      </c>
      <c r="FO14" s="7">
        <f t="shared" si="91"/>
        <v>44858518.327573963</v>
      </c>
      <c r="FP14" s="12">
        <f t="shared" si="92"/>
        <v>7526064.7728255857</v>
      </c>
      <c r="FQ14" s="12">
        <f t="shared" si="93"/>
        <v>1235379.9627100313</v>
      </c>
      <c r="FS14" s="5">
        <f t="shared" si="94"/>
        <v>41</v>
      </c>
      <c r="FT14" s="6">
        <v>0.1074</v>
      </c>
      <c r="FU14" s="7">
        <f t="shared" si="95"/>
        <v>36586345.589734912</v>
      </c>
      <c r="FV14" s="12">
        <f t="shared" si="96"/>
        <v>1363652.3585275826</v>
      </c>
      <c r="FW14" s="12">
        <f t="shared" si="97"/>
        <v>227520.83087744226</v>
      </c>
      <c r="FY14" s="5">
        <f t="shared" si="98"/>
        <v>40</v>
      </c>
      <c r="FZ14" s="6">
        <v>0.1074</v>
      </c>
      <c r="GA14" s="7">
        <f t="shared" si="99"/>
        <v>31426168.690718856</v>
      </c>
      <c r="GB14" s="12">
        <f t="shared" si="100"/>
        <v>-2103735.6954490244</v>
      </c>
      <c r="GC14" s="12">
        <f t="shared" si="101"/>
        <v>-354409.03724627197</v>
      </c>
      <c r="GE14" s="5">
        <f t="shared" si="102"/>
        <v>39</v>
      </c>
      <c r="GF14" s="6">
        <v>0.1074</v>
      </c>
      <c r="GG14" s="7">
        <f t="shared" si="103"/>
        <v>27959224.813806821</v>
      </c>
      <c r="GH14" s="12">
        <f t="shared" si="104"/>
        <v>-3560524.2457603463</v>
      </c>
      <c r="GI14" s="12">
        <f t="shared" si="105"/>
        <v>-611364.31433681981</v>
      </c>
      <c r="GK14" s="5">
        <f t="shared" si="106"/>
        <v>38</v>
      </c>
      <c r="GL14" s="6">
        <v>0.1074</v>
      </c>
      <c r="GM14" s="7">
        <f t="shared" si="107"/>
        <v>31055453.530830618</v>
      </c>
      <c r="GN14" s="12">
        <f t="shared" si="108"/>
        <v>2006614.7029178715</v>
      </c>
      <c r="GO14" s="12">
        <f t="shared" si="109"/>
        <v>356466.65078832599</v>
      </c>
      <c r="GQ14" s="5">
        <f t="shared" si="110"/>
        <v>37</v>
      </c>
      <c r="GR14" s="6">
        <v>0.1074</v>
      </c>
      <c r="GS14" s="7">
        <f t="shared" si="111"/>
        <v>25085180.558021497</v>
      </c>
      <c r="GT14" s="12">
        <f t="shared" si="112"/>
        <v>-1726829.7355417088</v>
      </c>
      <c r="GU14" s="12">
        <f t="shared" si="113"/>
        <v>-317952.99126334925</v>
      </c>
      <c r="GW14" s="5">
        <f t="shared" si="114"/>
        <v>36</v>
      </c>
      <c r="GX14" s="6">
        <v>0.1074</v>
      </c>
      <c r="GY14" s="7">
        <f t="shared" si="115"/>
        <v>22638011.51342072</v>
      </c>
      <c r="GZ14" s="12">
        <f t="shared" si="116"/>
        <v>-2004677.6739616736</v>
      </c>
      <c r="HA14" s="12">
        <f t="shared" si="117"/>
        <v>-385348.4081697386</v>
      </c>
      <c r="HC14" s="5">
        <f t="shared" si="118"/>
        <v>35</v>
      </c>
      <c r="HD14" s="6">
        <v>0.1074</v>
      </c>
      <c r="HE14" s="7">
        <f t="shared" si="119"/>
        <v>24670893.105297204</v>
      </c>
      <c r="HF14" s="12">
        <f t="shared" si="120"/>
        <v>2619836.0558078536</v>
      </c>
      <c r="HG14" s="12">
        <f t="shared" si="121"/>
        <v>534718.15825883835</v>
      </c>
      <c r="HI14" s="5">
        <f t="shared" si="122"/>
        <v>34</v>
      </c>
      <c r="HJ14" s="6">
        <v>0.1074</v>
      </c>
      <c r="HK14" s="7">
        <f t="shared" si="123"/>
        <v>23822801.37630089</v>
      </c>
      <c r="HL14" s="12">
        <f t="shared" si="124"/>
        <v>4320145.6309179738</v>
      </c>
      <c r="HM14" s="12">
        <f t="shared" si="125"/>
        <v>928411.42608280422</v>
      </c>
      <c r="HO14" s="5">
        <f t="shared" si="126"/>
        <v>33</v>
      </c>
      <c r="HP14" s="6">
        <v>0.1074</v>
      </c>
      <c r="HQ14" s="7">
        <f t="shared" si="127"/>
        <v>20856943.947032847</v>
      </c>
      <c r="HR14" s="12">
        <f t="shared" si="128"/>
        <v>3151862.5529071754</v>
      </c>
      <c r="HS14" s="12">
        <f t="shared" si="129"/>
        <v>699468.41751881712</v>
      </c>
      <c r="HU14" s="5">
        <f t="shared" si="130"/>
        <v>32</v>
      </c>
      <c r="HV14" s="6">
        <v>0.1074</v>
      </c>
      <c r="HW14" s="7">
        <f t="shared" si="131"/>
        <v>17562263.343746066</v>
      </c>
      <c r="HX14" s="12">
        <f t="shared" si="132"/>
        <v>1465072.4859090333</v>
      </c>
      <c r="HY14" s="12">
        <f t="shared" si="133"/>
        <v>336998.31479333062</v>
      </c>
      <c r="IA14" s="5">
        <f t="shared" si="134"/>
        <v>31</v>
      </c>
      <c r="IB14" s="6">
        <v>0.1074</v>
      </c>
      <c r="IC14" s="7">
        <f t="shared" si="135"/>
        <v>20495114.183389045</v>
      </c>
      <c r="ID14" s="12">
        <f t="shared" si="136"/>
        <v>6819905.0339551922</v>
      </c>
      <c r="IE14" s="12">
        <f t="shared" si="137"/>
        <v>1716023.6208548164</v>
      </c>
      <c r="IG14" s="5">
        <f t="shared" si="138"/>
        <v>30</v>
      </c>
      <c r="IH14" s="6">
        <v>0.1074</v>
      </c>
      <c r="II14" s="7">
        <f t="shared" si="139"/>
        <v>27658723.594317198</v>
      </c>
      <c r="IJ14" s="12">
        <f t="shared" si="140"/>
        <v>16505821.330139758</v>
      </c>
      <c r="IK14" s="12">
        <f t="shared" si="141"/>
        <v>4643376.3029172868</v>
      </c>
      <c r="IM14" s="5">
        <f t="shared" si="142"/>
        <v>29</v>
      </c>
      <c r="IN14" s="6">
        <v>0.1074</v>
      </c>
      <c r="IO14" s="7">
        <f t="shared" si="143"/>
        <v>20188849.338917661</v>
      </c>
      <c r="IP14" s="12">
        <f t="shared" si="144"/>
        <v>10624949.445653969</v>
      </c>
      <c r="IQ14" s="12">
        <f t="shared" si="145"/>
        <v>3189779.6391920131</v>
      </c>
      <c r="IS14" s="5">
        <f t="shared" si="146"/>
        <v>28</v>
      </c>
      <c r="IT14" s="6">
        <v>0.1074</v>
      </c>
      <c r="IU14" s="7">
        <f t="shared" si="147"/>
        <v>16303681.934036709</v>
      </c>
      <c r="IV14" s="12">
        <f t="shared" si="148"/>
        <v>7941822.9471140737</v>
      </c>
      <c r="IW14" s="12">
        <f t="shared" si="149"/>
        <v>2508621.1792989918</v>
      </c>
      <c r="IY14" s="5">
        <f t="shared" si="150"/>
        <v>27</v>
      </c>
      <c r="IZ14" s="6">
        <v>0.1074</v>
      </c>
      <c r="JA14" s="7">
        <f t="shared" si="151"/>
        <v>17527071.526592899</v>
      </c>
      <c r="JB14" s="12">
        <f t="shared" si="152"/>
        <v>10488617.807815222</v>
      </c>
      <c r="JC14" s="12">
        <f t="shared" si="153"/>
        <v>3539625.3401104286</v>
      </c>
      <c r="JE14" s="5">
        <f t="shared" si="154"/>
        <v>26</v>
      </c>
      <c r="JF14" s="6">
        <v>0.1074</v>
      </c>
      <c r="JG14" s="7">
        <f t="shared" si="155"/>
        <v>16455799.010978214</v>
      </c>
      <c r="JH14" s="12">
        <f t="shared" si="156"/>
        <v>10692641.375629298</v>
      </c>
      <c r="JI14" s="12">
        <f t="shared" si="157"/>
        <v>3943344.5245976304</v>
      </c>
      <c r="JK14" s="5">
        <f t="shared" si="158"/>
        <v>25</v>
      </c>
      <c r="JL14" s="6">
        <v>0.1074</v>
      </c>
      <c r="JM14" s="7">
        <f t="shared" si="159"/>
        <v>13884406.860427113</v>
      </c>
      <c r="JN14" s="12">
        <f t="shared" si="160"/>
        <v>9347263.0000856705</v>
      </c>
      <c r="JO14" s="12">
        <f t="shared" si="161"/>
        <v>3926657.9989560759</v>
      </c>
      <c r="JQ14" s="5">
        <f t="shared" si="162"/>
        <v>24</v>
      </c>
      <c r="JR14" s="6">
        <v>0.1074</v>
      </c>
      <c r="JS14" s="7">
        <f t="shared" si="163"/>
        <v>10539249.172936929</v>
      </c>
      <c r="JT14" s="12">
        <f t="shared" si="164"/>
        <v>6916975.5465846192</v>
      </c>
      <c r="JU14" s="12">
        <f t="shared" si="165"/>
        <v>3249335.1649722564</v>
      </c>
      <c r="JW14" s="5">
        <f t="shared" si="166"/>
        <v>23</v>
      </c>
      <c r="JX14" s="6">
        <v>0.1074</v>
      </c>
      <c r="JY14" s="7">
        <f t="shared" si="167"/>
        <v>11059023.266460579</v>
      </c>
      <c r="JZ14" s="12">
        <f t="shared" si="168"/>
        <v>8095112.6960587921</v>
      </c>
      <c r="KA14" s="12">
        <f t="shared" si="169"/>
        <v>4121863.5380040174</v>
      </c>
      <c r="KC14" s="5">
        <f t="shared" si="170"/>
        <v>22</v>
      </c>
      <c r="KD14" s="6">
        <v>0.1074</v>
      </c>
      <c r="KE14" s="7">
        <f t="shared" si="171"/>
        <v>9183709.7379675936</v>
      </c>
      <c r="KF14" s="12">
        <f t="shared" si="172"/>
        <v>6649594.4222014099</v>
      </c>
      <c r="KG14" s="12">
        <f t="shared" si="173"/>
        <v>3511502.8860221272</v>
      </c>
      <c r="KI14" s="5">
        <f t="shared" si="174"/>
        <v>21</v>
      </c>
      <c r="KJ14" s="6">
        <v>0.1074</v>
      </c>
      <c r="KK14" s="7">
        <f t="shared" si="175"/>
        <v>7506710.5917668752</v>
      </c>
      <c r="KL14" s="12">
        <f t="shared" si="176"/>
        <v>5355163.4726410424</v>
      </c>
      <c r="KM14" s="12">
        <f t="shared" si="177"/>
        <v>2946496.532732842</v>
      </c>
      <c r="KO14" s="5">
        <f t="shared" si="178"/>
        <v>20</v>
      </c>
      <c r="KP14" s="6">
        <v>0.1074</v>
      </c>
      <c r="KQ14" s="7">
        <f t="shared" si="179"/>
        <v>7071795.1877219751</v>
      </c>
      <c r="KR14" s="12">
        <f t="shared" si="180"/>
        <v>5246965.9858148322</v>
      </c>
      <c r="KS14" s="12">
        <f t="shared" si="181"/>
        <v>2988957.4055262678</v>
      </c>
      <c r="KU14" s="5">
        <f t="shared" si="182"/>
        <v>19</v>
      </c>
      <c r="KV14" s="6">
        <v>0.1074</v>
      </c>
      <c r="KW14" s="7">
        <f t="shared" si="183"/>
        <v>5388444.9769292688</v>
      </c>
      <c r="KX14" s="12">
        <f t="shared" si="184"/>
        <v>3825115.295043393</v>
      </c>
      <c r="KY14" s="12">
        <f t="shared" si="185"/>
        <v>2263675.1422071052</v>
      </c>
      <c r="LA14" s="5">
        <f t="shared" si="186"/>
        <v>18</v>
      </c>
      <c r="LB14" s="6">
        <v>0.1074</v>
      </c>
      <c r="LC14" s="7">
        <f t="shared" si="187"/>
        <v>4547594.7142621903</v>
      </c>
      <c r="LD14" s="12">
        <f t="shared" si="188"/>
        <v>3193906.5676751346</v>
      </c>
      <c r="LE14" s="12">
        <f t="shared" si="189"/>
        <v>1917723.5978697354</v>
      </c>
      <c r="LG14" s="5">
        <f t="shared" si="190"/>
        <v>17</v>
      </c>
      <c r="LH14" s="6">
        <v>0.1074</v>
      </c>
      <c r="LI14" s="7">
        <f t="shared" si="191"/>
        <v>4297887.4532295531</v>
      </c>
      <c r="LJ14" s="12">
        <f t="shared" si="192"/>
        <v>3154429.5342734386</v>
      </c>
      <c r="LK14" s="12">
        <f t="shared" si="193"/>
        <v>1970666.831076873</v>
      </c>
      <c r="LM14" s="5">
        <f t="shared" si="194"/>
        <v>16</v>
      </c>
      <c r="LN14" s="6">
        <v>0.1074</v>
      </c>
      <c r="LO14" s="7">
        <f t="shared" si="195"/>
        <v>3687907.545245884</v>
      </c>
      <c r="LP14" s="12">
        <f t="shared" si="196"/>
        <v>2734677.7654588781</v>
      </c>
      <c r="LQ14" s="12">
        <f t="shared" si="197"/>
        <v>1788172.1241742449</v>
      </c>
      <c r="LS14" s="5">
        <f t="shared" si="198"/>
        <v>15</v>
      </c>
      <c r="LT14" s="6">
        <v>0.1074</v>
      </c>
      <c r="LU14" s="7">
        <f t="shared" si="199"/>
        <v>2804919.0335000646</v>
      </c>
      <c r="LV14" s="12">
        <f t="shared" si="200"/>
        <v>2014329.3955280986</v>
      </c>
      <c r="LW14" s="12">
        <f t="shared" si="201"/>
        <v>1385667.1975717051</v>
      </c>
      <c r="LY14" s="5">
        <f t="shared" si="202"/>
        <v>14</v>
      </c>
      <c r="LZ14" s="6">
        <v>0.1074</v>
      </c>
      <c r="MA14" s="7">
        <f t="shared" si="203"/>
        <v>2893458.875077433</v>
      </c>
      <c r="MB14" s="12">
        <f t="shared" si="204"/>
        <v>2259169.9588170261</v>
      </c>
      <c r="MC14" s="12">
        <f t="shared" si="205"/>
        <v>1641923.7389674499</v>
      </c>
      <c r="ME14" s="5">
        <f t="shared" si="206"/>
        <v>13</v>
      </c>
      <c r="MF14" s="6">
        <v>0.1074</v>
      </c>
      <c r="MG14" s="7">
        <f t="shared" si="207"/>
        <v>2221806.7074233536</v>
      </c>
      <c r="MH14" s="12">
        <f t="shared" si="208"/>
        <v>1689888.9826828009</v>
      </c>
      <c r="MI14" s="12">
        <f t="shared" si="209"/>
        <v>1260117.0005858249</v>
      </c>
      <c r="MK14" s="5">
        <f t="shared" si="210"/>
        <v>12</v>
      </c>
      <c r="ML14" s="6">
        <v>0.1074</v>
      </c>
      <c r="MM14" s="7">
        <f t="shared" si="211"/>
        <v>2066989.2152045332</v>
      </c>
      <c r="MN14" s="12">
        <f t="shared" si="212"/>
        <v>1626341.8384581255</v>
      </c>
      <c r="MO14" s="12">
        <f t="shared" si="213"/>
        <v>1252248.0894391399</v>
      </c>
      <c r="MQ14" s="5">
        <f t="shared" si="214"/>
        <v>11</v>
      </c>
      <c r="MR14" s="6">
        <v>0.1074</v>
      </c>
      <c r="MS14" s="7">
        <f t="shared" si="215"/>
        <v>1879593.7212008133</v>
      </c>
      <c r="MT14" s="12">
        <f t="shared" si="216"/>
        <v>1511940.3107376781</v>
      </c>
      <c r="MU14" s="12">
        <f t="shared" si="217"/>
        <v>1193551.1524289879</v>
      </c>
      <c r="MW14" s="5">
        <f t="shared" si="218"/>
        <v>10</v>
      </c>
      <c r="MX14" s="6">
        <v>0.1074</v>
      </c>
      <c r="MY14" s="7">
        <f t="shared" si="219"/>
        <v>1854923.2420811336</v>
      </c>
      <c r="MZ14" s="12">
        <f t="shared" si="220"/>
        <v>1552343.8066229913</v>
      </c>
      <c r="NA14" s="12">
        <f t="shared" si="221"/>
        <v>1259812.4953317258</v>
      </c>
      <c r="NC14" s="5">
        <f t="shared" si="222"/>
        <v>9</v>
      </c>
      <c r="ND14" s="6">
        <v>0.1074</v>
      </c>
      <c r="NE14" s="7">
        <f t="shared" si="223"/>
        <v>1351984.8703215264</v>
      </c>
      <c r="NF14" s="12">
        <f t="shared" si="224"/>
        <v>1099551.373051893</v>
      </c>
      <c r="NG14" s="12">
        <f t="shared" si="225"/>
        <v>916688.61770632991</v>
      </c>
      <c r="NI14" s="5">
        <f t="shared" si="226"/>
        <v>8</v>
      </c>
      <c r="NJ14" s="6">
        <v>0.1074</v>
      </c>
      <c r="NK14" s="7">
        <f t="shared" si="227"/>
        <v>1102041.7919151667</v>
      </c>
      <c r="NL14" s="12">
        <f t="shared" si="228"/>
        <v>896382.1498052266</v>
      </c>
      <c r="NM14" s="12">
        <f t="shared" si="229"/>
        <v>770056.15569120715</v>
      </c>
      <c r="NO14" s="5">
        <f t="shared" si="230"/>
        <v>7</v>
      </c>
      <c r="NP14" s="6">
        <v>0.1074</v>
      </c>
      <c r="NQ14" s="7">
        <f t="shared" si="231"/>
        <v>827980.30947796139</v>
      </c>
      <c r="NR14" s="12">
        <f t="shared" si="232"/>
        <v>663281.73154545412</v>
      </c>
      <c r="NS14" s="12">
        <f t="shared" si="233"/>
        <v>578759.86942627095</v>
      </c>
      <c r="NU14" s="5">
        <f t="shared" si="234"/>
        <v>6</v>
      </c>
      <c r="NV14" s="6">
        <v>0.1074</v>
      </c>
      <c r="NW14" s="7">
        <f t="shared" si="235"/>
        <v>645145.9478556657</v>
      </c>
      <c r="NX14" s="12">
        <f t="shared" si="236"/>
        <v>523899.0116334497</v>
      </c>
      <c r="NY14" s="12">
        <f t="shared" si="237"/>
        <v>464776.49898151075</v>
      </c>
      <c r="OA14" s="5">
        <f t="shared" si="238"/>
        <v>5</v>
      </c>
      <c r="OB14" s="6">
        <v>0.1074</v>
      </c>
      <c r="OC14" s="7">
        <f t="shared" si="239"/>
        <v>533663.61804588116</v>
      </c>
      <c r="OD14" s="12">
        <f t="shared" si="240"/>
        <v>447820.54435026762</v>
      </c>
      <c r="OE14" s="12">
        <f t="shared" si="241"/>
        <v>408164.72940780339</v>
      </c>
      <c r="OG14" s="5">
        <f t="shared" si="242"/>
        <v>4</v>
      </c>
      <c r="OH14" s="6">
        <v>0.1074</v>
      </c>
      <c r="OI14" s="7">
        <f t="shared" si="243"/>
        <v>586636.93310528877</v>
      </c>
      <c r="OJ14" s="12">
        <f t="shared" si="244"/>
        <v>534346.44151475152</v>
      </c>
      <c r="OK14" s="12">
        <f t="shared" si="245"/>
        <v>505205.51786842867</v>
      </c>
      <c r="OM14" s="5">
        <f t="shared" si="246"/>
        <v>3</v>
      </c>
      <c r="ON14" s="6">
        <v>0.1074</v>
      </c>
      <c r="OO14" s="7">
        <f t="shared" si="247"/>
        <v>665498.50607519993</v>
      </c>
      <c r="OP14" s="12">
        <f t="shared" si="248"/>
        <v>625861.5554451379</v>
      </c>
      <c r="OQ14" s="12">
        <f t="shared" si="249"/>
        <v>598488.56084953528</v>
      </c>
      <c r="OS14" s="5">
        <f t="shared" si="250"/>
        <v>2</v>
      </c>
      <c r="OT14" s="6">
        <v>0.1074</v>
      </c>
      <c r="OU14" s="7">
        <f t="shared" si="251"/>
        <v>852875.18400000001</v>
      </c>
      <c r="OV14" s="12">
        <f>(OV15)*(1+OT14)-(((VLOOKUP((OS$91+OS15),$A$138:$E$227,5,FALSE))/(VLOOKUP(OS$91,$A$138:$E$227,5,FALSE)))*(IF(OS14&lt;=$D$125,$B$125,$C$125)))</f>
        <v>829481.89627297746</v>
      </c>
      <c r="OW14" s="12">
        <f t="shared" si="253"/>
        <v>813805.94250971929</v>
      </c>
      <c r="OY14" s="5">
        <f t="shared" si="254"/>
        <v>1</v>
      </c>
      <c r="OZ14" s="6">
        <v>0.1074</v>
      </c>
      <c r="PA14" s="7">
        <f>(PA15+$B$124)*(1+OZ14)</f>
        <v>664440</v>
      </c>
      <c r="PB14" s="12">
        <f>($B$124)*(1+OZ14)-$B$125</f>
        <v>653440</v>
      </c>
      <c r="PC14" s="12">
        <f>PB14</f>
        <v>653440</v>
      </c>
      <c r="PE14" s="5"/>
      <c r="PF14" s="6"/>
      <c r="PG14" s="7"/>
      <c r="PK14" s="5"/>
      <c r="PL14" s="6"/>
      <c r="PM14" s="7"/>
      <c r="PQ14" s="5"/>
      <c r="PR14" s="6"/>
      <c r="PS14" s="7"/>
      <c r="PW14" s="5"/>
      <c r="PX14" s="6"/>
      <c r="PY14" s="7"/>
      <c r="QC14" s="5"/>
      <c r="QD14" s="6"/>
      <c r="QE14" s="7"/>
      <c r="QI14" s="5"/>
      <c r="QJ14" s="6"/>
      <c r="QK14" s="7"/>
      <c r="QO14" s="5"/>
      <c r="QP14" s="6"/>
      <c r="QQ14" s="7"/>
    </row>
    <row r="15" spans="3:461">
      <c r="C15">
        <v>76</v>
      </c>
      <c r="D15" s="6">
        <v>0.28360000000000002</v>
      </c>
      <c r="E15" s="12">
        <f t="shared" si="286"/>
        <v>30782445.875215638</v>
      </c>
      <c r="F15" s="12">
        <f t="shared" si="0"/>
        <v>2930854.7806341806</v>
      </c>
      <c r="G15">
        <v>75</v>
      </c>
      <c r="H15" s="6">
        <v>0.28360000000000002</v>
      </c>
      <c r="I15" s="12">
        <f t="shared" si="1"/>
        <v>-158505330.28367785</v>
      </c>
      <c r="J15" s="12">
        <f t="shared" si="2"/>
        <v>-14917122.442767704</v>
      </c>
      <c r="K15">
        <v>74</v>
      </c>
      <c r="L15" s="6">
        <v>0.28360000000000002</v>
      </c>
      <c r="M15" s="12">
        <f t="shared" si="3"/>
        <v>-76747894.716455728</v>
      </c>
      <c r="N15" s="12">
        <f t="shared" si="4"/>
        <v>-7222834.3404039256</v>
      </c>
      <c r="O15">
        <v>73</v>
      </c>
      <c r="P15" s="6">
        <v>0.28360000000000002</v>
      </c>
      <c r="Q15" s="12">
        <f t="shared" si="5"/>
        <v>107839370.25676675</v>
      </c>
      <c r="R15" s="12">
        <f t="shared" si="6"/>
        <v>9436686.7753582355</v>
      </c>
      <c r="S15">
        <v>72</v>
      </c>
      <c r="T15" s="6">
        <v>0.28360000000000002</v>
      </c>
      <c r="U15" s="12">
        <f t="shared" si="7"/>
        <v>679644796.76198256</v>
      </c>
      <c r="V15" s="12">
        <f t="shared" si="8"/>
        <v>53488831.005483501</v>
      </c>
      <c r="W15">
        <v>71</v>
      </c>
      <c r="X15" s="6">
        <v>0.28360000000000002</v>
      </c>
      <c r="Y15" s="12">
        <f t="shared" si="9"/>
        <v>782285920.44884229</v>
      </c>
      <c r="Z15" s="12">
        <f t="shared" si="10"/>
        <v>55539286.592130251</v>
      </c>
      <c r="AA15">
        <v>70</v>
      </c>
      <c r="AB15" s="6">
        <v>0.28360000000000002</v>
      </c>
      <c r="AC15" s="12">
        <f t="shared" si="11"/>
        <v>346717321.67933261</v>
      </c>
      <c r="AD15" s="12">
        <f t="shared" si="12"/>
        <v>25188049.786280628</v>
      </c>
      <c r="AE15">
        <v>69</v>
      </c>
      <c r="AF15" s="6">
        <v>0.28360000000000002</v>
      </c>
      <c r="AG15" s="12">
        <f t="shared" si="13"/>
        <v>416151484.41244984</v>
      </c>
      <c r="AH15" s="12">
        <f t="shared" si="14"/>
        <v>31148377.479412865</v>
      </c>
      <c r="AI15">
        <v>68</v>
      </c>
      <c r="AJ15" s="6">
        <v>0.28360000000000002</v>
      </c>
      <c r="AK15" s="12">
        <f t="shared" si="15"/>
        <v>136943027.15023339</v>
      </c>
      <c r="AL15" s="12">
        <f t="shared" si="16"/>
        <v>10400736.239258232</v>
      </c>
      <c r="AM15">
        <v>67</v>
      </c>
      <c r="AN15" s="6">
        <v>0.28360000000000002</v>
      </c>
      <c r="AO15" s="12">
        <f t="shared" si="17"/>
        <v>13985005.515449163</v>
      </c>
      <c r="AP15" s="12">
        <f t="shared" si="18"/>
        <v>1085242.5854035949</v>
      </c>
      <c r="AQ15">
        <v>66</v>
      </c>
      <c r="AR15" s="6">
        <v>0.28360000000000002</v>
      </c>
      <c r="AS15" s="12">
        <f t="shared" si="19"/>
        <v>341408121.03432232</v>
      </c>
      <c r="AT15" s="12">
        <f t="shared" si="20"/>
        <v>26681317.108901359</v>
      </c>
      <c r="AU15">
        <v>65</v>
      </c>
      <c r="AV15" s="6">
        <v>0.28360000000000002</v>
      </c>
      <c r="AW15" s="12">
        <f t="shared" si="21"/>
        <v>188454472.53162694</v>
      </c>
      <c r="AX15" s="12">
        <f t="shared" si="22"/>
        <v>14520432.666168286</v>
      </c>
      <c r="AY15">
        <v>64</v>
      </c>
      <c r="AZ15" s="6">
        <v>0.28360000000000002</v>
      </c>
      <c r="BA15" s="12">
        <f t="shared" si="23"/>
        <v>224681821.12213573</v>
      </c>
      <c r="BB15" s="12">
        <f t="shared" si="24"/>
        <v>17188097.488154579</v>
      </c>
      <c r="BC15">
        <v>63</v>
      </c>
      <c r="BD15" s="6">
        <v>0.28360000000000002</v>
      </c>
      <c r="BE15" s="12">
        <f t="shared" si="25"/>
        <v>335924053.31768507</v>
      </c>
      <c r="BF15" s="12">
        <f t="shared" si="26"/>
        <v>26067854.44017259</v>
      </c>
      <c r="BG15">
        <v>62</v>
      </c>
      <c r="BH15" s="6">
        <v>0.28360000000000002</v>
      </c>
      <c r="BI15" s="12">
        <f t="shared" si="27"/>
        <v>501618708.04888088</v>
      </c>
      <c r="BJ15" s="12">
        <f t="shared" si="28"/>
        <v>43342948.356452562</v>
      </c>
      <c r="BK15">
        <v>61</v>
      </c>
      <c r="BL15" s="6">
        <v>0.28360000000000002</v>
      </c>
      <c r="BM15" s="12">
        <f t="shared" si="29"/>
        <v>417536746.6651383</v>
      </c>
      <c r="BN15" s="12">
        <f t="shared" si="30"/>
        <v>38835283.536823541</v>
      </c>
      <c r="BO15">
        <v>60</v>
      </c>
      <c r="BP15" s="6">
        <v>0.28360000000000002</v>
      </c>
      <c r="BQ15" s="12">
        <f t="shared" si="31"/>
        <v>312630217.7304675</v>
      </c>
      <c r="BR15" s="12">
        <f t="shared" si="32"/>
        <v>29938171.648377184</v>
      </c>
      <c r="BS15">
        <v>59</v>
      </c>
      <c r="BT15" s="6">
        <v>0.28360000000000002</v>
      </c>
      <c r="BU15" s="12">
        <f t="shared" si="33"/>
        <v>253270824.30586842</v>
      </c>
      <c r="BV15" s="12">
        <f t="shared" si="34"/>
        <v>24811341.071240827</v>
      </c>
      <c r="BW15">
        <v>58</v>
      </c>
      <c r="BX15" s="6">
        <v>0.28360000000000002</v>
      </c>
      <c r="BY15" s="12">
        <f t="shared" si="35"/>
        <v>155425481.19906878</v>
      </c>
      <c r="BZ15" s="12">
        <f t="shared" si="36"/>
        <v>15568210.004529731</v>
      </c>
      <c r="CA15">
        <v>57</v>
      </c>
      <c r="CB15" s="6">
        <v>0.28360000000000002</v>
      </c>
      <c r="CC15" s="12">
        <f t="shared" si="37"/>
        <v>226763680.74920967</v>
      </c>
      <c r="CD15" s="12">
        <f t="shared" si="38"/>
        <v>26832246.208629657</v>
      </c>
      <c r="CE15">
        <v>56</v>
      </c>
      <c r="CF15" s="6">
        <v>0.28360000000000002</v>
      </c>
      <c r="CG15" s="12">
        <f t="shared" si="39"/>
        <v>233178884.13768017</v>
      </c>
      <c r="CH15" s="12">
        <f t="shared" si="40"/>
        <v>30414637.061436545</v>
      </c>
      <c r="CI15">
        <v>55</v>
      </c>
      <c r="CJ15" s="6">
        <v>0.28360000000000002</v>
      </c>
      <c r="CK15" s="12">
        <f t="shared" si="284"/>
        <v>226905005.95521536</v>
      </c>
      <c r="CL15" s="12">
        <f t="shared" si="285"/>
        <v>29970941.898322336</v>
      </c>
      <c r="CM15" s="5">
        <v>54</v>
      </c>
      <c r="CN15" s="6">
        <v>0.28360000000000002</v>
      </c>
      <c r="CO15" s="7">
        <f t="shared" si="41"/>
        <v>277814477.4856962</v>
      </c>
      <c r="CP15" s="12">
        <f t="shared" si="42"/>
        <v>184375022.75149286</v>
      </c>
      <c r="CQ15" s="12">
        <f t="shared" si="43"/>
        <v>23845971.57215235</v>
      </c>
      <c r="CR15" s="9"/>
      <c r="CS15" s="5">
        <v>53</v>
      </c>
      <c r="CT15" s="6">
        <v>0.28360000000000002</v>
      </c>
      <c r="CU15" s="7">
        <f t="shared" si="44"/>
        <v>212380152.50034112</v>
      </c>
      <c r="CV15" s="12">
        <f t="shared" si="45"/>
        <v>132766702.4263809</v>
      </c>
      <c r="CW15" s="12">
        <f t="shared" si="46"/>
        <v>18559572.050798431</v>
      </c>
      <c r="CY15" s="5">
        <v>52</v>
      </c>
      <c r="CZ15" s="6">
        <v>0.28360000000000002</v>
      </c>
      <c r="DA15" s="7">
        <f t="shared" si="47"/>
        <v>171717458.36056042</v>
      </c>
      <c r="DB15" s="12">
        <f t="shared" si="48"/>
        <v>100746530.98854424</v>
      </c>
      <c r="DC15" s="12">
        <f t="shared" si="49"/>
        <v>14693357.574003426</v>
      </c>
      <c r="DE15" s="5">
        <f t="shared" si="50"/>
        <v>51</v>
      </c>
      <c r="DF15" s="6">
        <v>0.28360000000000002</v>
      </c>
      <c r="DG15" s="7">
        <f t="shared" si="51"/>
        <v>145338517.44440153</v>
      </c>
      <c r="DH15" s="12">
        <f t="shared" si="52"/>
        <v>79448519.126954302</v>
      </c>
      <c r="DI15" s="12">
        <f t="shared" si="53"/>
        <v>11630878.419245925</v>
      </c>
      <c r="DK15" s="5">
        <f t="shared" si="54"/>
        <v>50</v>
      </c>
      <c r="DL15" s="6">
        <v>0.28360000000000002</v>
      </c>
      <c r="DM15" s="7">
        <f t="shared" si="55"/>
        <v>147118653.14748609</v>
      </c>
      <c r="DN15" s="12">
        <f t="shared" si="56"/>
        <v>87086759.465178251</v>
      </c>
      <c r="DO15" s="12">
        <f t="shared" si="57"/>
        <v>12892866.426050054</v>
      </c>
      <c r="DQ15" s="5">
        <f t="shared" si="58"/>
        <v>49</v>
      </c>
      <c r="DR15" s="6">
        <v>0.28360000000000002</v>
      </c>
      <c r="DS15" s="7">
        <f t="shared" si="59"/>
        <v>96433306.992321819</v>
      </c>
      <c r="DT15" s="12">
        <f t="shared" si="60"/>
        <v>39517110.148710832</v>
      </c>
      <c r="DU15" s="12">
        <f t="shared" si="61"/>
        <v>5806862.0856938865</v>
      </c>
      <c r="DW15" s="5">
        <f t="shared" si="62"/>
        <v>48</v>
      </c>
      <c r="DX15" s="6">
        <v>0.28360000000000002</v>
      </c>
      <c r="DY15" s="7">
        <f t="shared" si="63"/>
        <v>72724967.565853521</v>
      </c>
      <c r="DZ15" s="12">
        <f t="shared" si="64"/>
        <v>18957875.917289909</v>
      </c>
      <c r="EA15" s="12">
        <f t="shared" si="65"/>
        <v>2796208.4456982366</v>
      </c>
      <c r="EC15" s="5">
        <f t="shared" si="66"/>
        <v>47</v>
      </c>
      <c r="ED15" s="6">
        <v>0.28360000000000002</v>
      </c>
      <c r="EE15" s="7">
        <f t="shared" si="67"/>
        <v>67688912.477525651</v>
      </c>
      <c r="EF15" s="12">
        <f t="shared" si="68"/>
        <v>18257884.826001726</v>
      </c>
      <c r="EG15" s="12">
        <f t="shared" si="69"/>
        <v>2773349.5938230469</v>
      </c>
      <c r="EI15" s="5">
        <f t="shared" si="70"/>
        <v>46</v>
      </c>
      <c r="EJ15" s="6">
        <v>0.28360000000000002</v>
      </c>
      <c r="EK15" s="7">
        <f t="shared" si="71"/>
        <v>67688912.477525651</v>
      </c>
      <c r="EL15" s="12">
        <f t="shared" si="72"/>
        <v>30449908.200155262</v>
      </c>
      <c r="EM15" s="12">
        <f t="shared" si="73"/>
        <v>4792885.9357426558</v>
      </c>
      <c r="EO15" s="5">
        <f t="shared" si="74"/>
        <v>45</v>
      </c>
      <c r="EP15" s="6">
        <v>0.28360000000000002</v>
      </c>
      <c r="EQ15" s="7">
        <f t="shared" si="75"/>
        <v>75596283.758683965</v>
      </c>
      <c r="ER15" s="12">
        <f t="shared" si="76"/>
        <v>10354041.22797022</v>
      </c>
      <c r="ES15" s="12">
        <f t="shared" si="77"/>
        <v>1652543.7292852856</v>
      </c>
      <c r="EU15" s="5">
        <f t="shared" si="78"/>
        <v>44</v>
      </c>
      <c r="EV15" s="6">
        <v>0.28360000000000002</v>
      </c>
      <c r="EW15" s="7">
        <f t="shared" si="79"/>
        <v>46938868.87777406</v>
      </c>
      <c r="EX15" s="12">
        <f t="shared" si="80"/>
        <v>7062980.3932507057</v>
      </c>
      <c r="EY15" s="12">
        <f t="shared" si="81"/>
        <v>1138939.6011130747</v>
      </c>
      <c r="FA15" s="5">
        <f t="shared" si="82"/>
        <v>43</v>
      </c>
      <c r="FB15" s="6">
        <v>0.28360000000000002</v>
      </c>
      <c r="FC15" s="7">
        <f t="shared" si="83"/>
        <v>46779817.498279907</v>
      </c>
      <c r="FD15" s="12">
        <f t="shared" si="84"/>
        <v>9348046.6018351689</v>
      </c>
      <c r="FE15" s="12">
        <f t="shared" si="85"/>
        <v>1533141.3799377438</v>
      </c>
      <c r="FG15" s="5">
        <f t="shared" si="86"/>
        <v>42</v>
      </c>
      <c r="FH15" s="6">
        <v>0.28360000000000002</v>
      </c>
      <c r="FI15" s="7">
        <f t="shared" si="87"/>
        <v>36939211.543177441</v>
      </c>
      <c r="FJ15" s="12">
        <f t="shared" si="88"/>
        <v>1261178.4672018082</v>
      </c>
      <c r="FK15" s="12">
        <f t="shared" si="89"/>
        <v>208229.79645599474</v>
      </c>
      <c r="FM15" s="5">
        <f t="shared" si="90"/>
        <v>41</v>
      </c>
      <c r="FN15" s="6">
        <v>0.28360000000000002</v>
      </c>
      <c r="FO15" s="7">
        <f t="shared" si="91"/>
        <v>40507963.091542318</v>
      </c>
      <c r="FP15" s="12">
        <f t="shared" si="92"/>
        <v>6961195.5307208989</v>
      </c>
      <c r="FQ15" s="12">
        <f t="shared" si="93"/>
        <v>1164668.927539435</v>
      </c>
      <c r="FS15" s="5">
        <f t="shared" si="94"/>
        <v>40</v>
      </c>
      <c r="FT15" s="6">
        <v>0.28360000000000002</v>
      </c>
      <c r="FU15" s="7">
        <f t="shared" si="95"/>
        <v>33038058.144965608</v>
      </c>
      <c r="FV15" s="12">
        <f t="shared" si="96"/>
        <v>1393767.5490069543</v>
      </c>
      <c r="FW15" s="12">
        <f t="shared" si="97"/>
        <v>237024.86111345564</v>
      </c>
      <c r="FY15" s="5">
        <f t="shared" si="98"/>
        <v>39</v>
      </c>
      <c r="FZ15" s="6">
        <v>0.28360000000000002</v>
      </c>
      <c r="GA15" s="7">
        <f t="shared" si="99"/>
        <v>28378335.462090354</v>
      </c>
      <c r="GB15" s="12">
        <f t="shared" si="100"/>
        <v>-1738900.823886673</v>
      </c>
      <c r="GC15" s="12">
        <f t="shared" si="101"/>
        <v>-298589.4645308982</v>
      </c>
      <c r="GE15" s="5">
        <f t="shared" si="102"/>
        <v>38</v>
      </c>
      <c r="GF15" s="6">
        <v>0.28360000000000002</v>
      </c>
      <c r="GG15" s="7">
        <f t="shared" si="103"/>
        <v>25247629.414671142</v>
      </c>
      <c r="GH15" s="12">
        <f t="shared" si="104"/>
        <v>-3057438.3823625348</v>
      </c>
      <c r="GI15" s="12">
        <f t="shared" si="105"/>
        <v>-535093.78403483005</v>
      </c>
      <c r="GK15" s="5">
        <f t="shared" si="106"/>
        <v>37</v>
      </c>
      <c r="GL15" s="6">
        <v>0.28360000000000002</v>
      </c>
      <c r="GM15" s="7">
        <f t="shared" si="107"/>
        <v>28043573.713952158</v>
      </c>
      <c r="GN15" s="12">
        <f t="shared" si="108"/>
        <v>1964502.5129646752</v>
      </c>
      <c r="GO15" s="12">
        <f t="shared" si="109"/>
        <v>355707.93988188123</v>
      </c>
      <c r="GQ15" s="5">
        <f t="shared" si="110"/>
        <v>36</v>
      </c>
      <c r="GR15" s="6">
        <v>0.28360000000000002</v>
      </c>
      <c r="GS15" s="7">
        <f t="shared" si="111"/>
        <v>22652321.255211756</v>
      </c>
      <c r="GT15" s="12">
        <f t="shared" si="112"/>
        <v>-1412224.2949449709</v>
      </c>
      <c r="GU15" s="12">
        <f t="shared" si="113"/>
        <v>-265034.93922742718</v>
      </c>
      <c r="GW15" s="5">
        <f t="shared" si="114"/>
        <v>35</v>
      </c>
      <c r="GX15" s="6">
        <v>0.28360000000000002</v>
      </c>
      <c r="GY15" s="7">
        <f t="shared" si="115"/>
        <v>20442488.27291017</v>
      </c>
      <c r="GZ15" s="12">
        <f t="shared" si="116"/>
        <v>-1669324.7771639305</v>
      </c>
      <c r="HA15" s="12">
        <f t="shared" si="117"/>
        <v>-327066.3845186347</v>
      </c>
      <c r="HC15" s="5">
        <f t="shared" si="118"/>
        <v>34</v>
      </c>
      <c r="HD15" s="6">
        <v>0.28360000000000002</v>
      </c>
      <c r="HE15" s="7">
        <f t="shared" si="119"/>
        <v>22278213.026275244</v>
      </c>
      <c r="HF15" s="12">
        <f t="shared" si="120"/>
        <v>2498483.0980603038</v>
      </c>
      <c r="HG15" s="12">
        <f t="shared" si="121"/>
        <v>519772.48820406978</v>
      </c>
      <c r="HI15" s="5">
        <f t="shared" si="122"/>
        <v>33</v>
      </c>
      <c r="HJ15" s="6">
        <v>0.28360000000000002</v>
      </c>
      <c r="HK15" s="7">
        <f t="shared" si="123"/>
        <v>21512372.563031327</v>
      </c>
      <c r="HL15" s="12">
        <f t="shared" si="124"/>
        <v>4027220.1741626542</v>
      </c>
      <c r="HM15" s="12">
        <f t="shared" si="125"/>
        <v>882131.88184740581</v>
      </c>
      <c r="HO15" s="5">
        <f t="shared" si="126"/>
        <v>32</v>
      </c>
      <c r="HP15" s="6">
        <v>0.28360000000000002</v>
      </c>
      <c r="HQ15" s="7">
        <f t="shared" si="127"/>
        <v>18834155.632140912</v>
      </c>
      <c r="HR15" s="12">
        <f t="shared" si="128"/>
        <v>2968254.5012271991</v>
      </c>
      <c r="HS15" s="12">
        <f t="shared" si="129"/>
        <v>671410.34672778146</v>
      </c>
      <c r="HU15" s="5">
        <f t="shared" si="130"/>
        <v>31</v>
      </c>
      <c r="HV15" s="6">
        <v>0.28360000000000002</v>
      </c>
      <c r="HW15" s="7">
        <f t="shared" si="131"/>
        <v>15859006.089711094</v>
      </c>
      <c r="HX15" s="12">
        <f t="shared" si="132"/>
        <v>1440757.649557794</v>
      </c>
      <c r="HY15" s="12">
        <f t="shared" si="133"/>
        <v>337789.08019351697</v>
      </c>
      <c r="IA15" s="5">
        <f t="shared" si="134"/>
        <v>30</v>
      </c>
      <c r="IB15" s="6">
        <v>0.28360000000000002</v>
      </c>
      <c r="IC15" s="7">
        <f t="shared" si="135"/>
        <v>18507417.539632514</v>
      </c>
      <c r="ID15" s="12">
        <f t="shared" si="136"/>
        <v>6266148.1865327358</v>
      </c>
      <c r="IE15" s="12">
        <f t="shared" si="137"/>
        <v>1607058.3681476363</v>
      </c>
      <c r="IG15" s="5">
        <f t="shared" si="138"/>
        <v>29</v>
      </c>
      <c r="IH15" s="6">
        <v>0.28360000000000002</v>
      </c>
      <c r="II15" s="7">
        <f t="shared" si="139"/>
        <v>24976271.983309735</v>
      </c>
      <c r="IJ15" s="12">
        <f t="shared" si="140"/>
        <v>15001320.575217452</v>
      </c>
      <c r="IK15" s="12">
        <f t="shared" si="141"/>
        <v>4301424.336647382</v>
      </c>
      <c r="IM15" s="5">
        <f t="shared" si="142"/>
        <v>28</v>
      </c>
      <c r="IN15" s="6">
        <v>0.28360000000000002</v>
      </c>
      <c r="IO15" s="7">
        <f t="shared" si="143"/>
        <v>18230855.462269876</v>
      </c>
      <c r="IP15" s="12">
        <f t="shared" si="144"/>
        <v>9684736.7737113293</v>
      </c>
      <c r="IQ15" s="12">
        <f t="shared" si="145"/>
        <v>2963518.7926161257</v>
      </c>
      <c r="IS15" s="5">
        <f t="shared" si="146"/>
        <v>27</v>
      </c>
      <c r="IT15" s="6">
        <v>0.28360000000000002</v>
      </c>
      <c r="IU15" s="7">
        <f t="shared" si="147"/>
        <v>14722486.84670102</v>
      </c>
      <c r="IV15" s="12">
        <f t="shared" si="148"/>
        <v>7257357.1483550956</v>
      </c>
      <c r="IW15" s="12">
        <f t="shared" si="149"/>
        <v>2336573.4352161428</v>
      </c>
      <c r="IY15" s="5">
        <f t="shared" si="150"/>
        <v>26</v>
      </c>
      <c r="IZ15" s="6">
        <v>0.28360000000000002</v>
      </c>
      <c r="JA15" s="7">
        <f t="shared" si="151"/>
        <v>15827227.313159563</v>
      </c>
      <c r="JB15" s="12">
        <f t="shared" si="152"/>
        <v>9551664.988093935</v>
      </c>
      <c r="JC15" s="12">
        <f t="shared" si="153"/>
        <v>3285520.4279354485</v>
      </c>
      <c r="JE15" s="5">
        <f t="shared" si="154"/>
        <v>25</v>
      </c>
      <c r="JF15" s="6">
        <v>0.28360000000000002</v>
      </c>
      <c r="JG15" s="7">
        <f t="shared" si="155"/>
        <v>14859851.012261346</v>
      </c>
      <c r="JH15" s="12">
        <f t="shared" si="156"/>
        <v>9729084.6795784459</v>
      </c>
      <c r="JI15" s="12">
        <f t="shared" si="157"/>
        <v>3657107.7799406047</v>
      </c>
      <c r="JK15" s="5">
        <f t="shared" si="158"/>
        <v>24</v>
      </c>
      <c r="JL15" s="6">
        <v>0.28360000000000002</v>
      </c>
      <c r="JM15" s="7">
        <f t="shared" si="159"/>
        <v>12537842.568563404</v>
      </c>
      <c r="JN15" s="12">
        <f t="shared" si="160"/>
        <v>8505216.6171516553</v>
      </c>
      <c r="JO15" s="12">
        <f t="shared" si="161"/>
        <v>3641749.3275420959</v>
      </c>
      <c r="JQ15" s="5">
        <f t="shared" si="162"/>
        <v>23</v>
      </c>
      <c r="JR15" s="6">
        <v>0.28360000000000002</v>
      </c>
      <c r="JS15" s="7">
        <f t="shared" si="163"/>
        <v>9517111.4077451061</v>
      </c>
      <c r="JT15" s="12">
        <f t="shared" si="164"/>
        <v>6303808.5746344021</v>
      </c>
      <c r="JU15" s="12">
        <f t="shared" si="165"/>
        <v>3018334.3202707376</v>
      </c>
      <c r="JW15" s="5">
        <f t="shared" si="166"/>
        <v>22</v>
      </c>
      <c r="JX15" s="6">
        <v>0.28360000000000002</v>
      </c>
      <c r="JY15" s="7">
        <f t="shared" si="167"/>
        <v>9986475.7688825894</v>
      </c>
      <c r="JZ15" s="12">
        <f t="shared" si="168"/>
        <v>7363221.0960483914</v>
      </c>
      <c r="KA15" s="12">
        <f t="shared" si="169"/>
        <v>3821418.5435187854</v>
      </c>
      <c r="KC15" s="5">
        <f t="shared" si="170"/>
        <v>21</v>
      </c>
      <c r="KD15" s="6">
        <v>0.28360000000000002</v>
      </c>
      <c r="KE15" s="7">
        <f t="shared" si="171"/>
        <v>8293037.5094524063</v>
      </c>
      <c r="KF15" s="12">
        <f t="shared" si="172"/>
        <v>6055990.8236882156</v>
      </c>
      <c r="KG15" s="12">
        <f t="shared" si="173"/>
        <v>3259636.2276098379</v>
      </c>
      <c r="KI15" s="5">
        <f t="shared" si="174"/>
        <v>20</v>
      </c>
      <c r="KJ15" s="6">
        <v>0.28360000000000002</v>
      </c>
      <c r="KK15" s="7">
        <f t="shared" si="175"/>
        <v>6778680.3248752719</v>
      </c>
      <c r="KL15" s="12">
        <f t="shared" si="176"/>
        <v>4885034.78040512</v>
      </c>
      <c r="KM15" s="12">
        <f t="shared" si="177"/>
        <v>2739598.4816911491</v>
      </c>
      <c r="KO15" s="5">
        <f t="shared" si="178"/>
        <v>19</v>
      </c>
      <c r="KP15" s="6">
        <v>0.28360000000000002</v>
      </c>
      <c r="KQ15" s="7">
        <f t="shared" si="179"/>
        <v>6385944.7243290367</v>
      </c>
      <c r="KR15" s="12">
        <f t="shared" si="180"/>
        <v>4785650.6166912019</v>
      </c>
      <c r="KS15" s="12">
        <f t="shared" si="181"/>
        <v>2778679.9122780506</v>
      </c>
      <c r="KU15" s="5">
        <f t="shared" si="182"/>
        <v>18</v>
      </c>
      <c r="KV15" s="6">
        <v>0.28360000000000002</v>
      </c>
      <c r="KW15" s="7">
        <f t="shared" si="183"/>
        <v>4865852.4263403192</v>
      </c>
      <c r="KX15" s="12">
        <f t="shared" si="184"/>
        <v>3499917.5778402812</v>
      </c>
      <c r="KY15" s="12">
        <f t="shared" si="185"/>
        <v>2111122.5455767466</v>
      </c>
      <c r="LA15" s="5">
        <f t="shared" si="186"/>
        <v>17</v>
      </c>
      <c r="LB15" s="6">
        <v>0.28360000000000002</v>
      </c>
      <c r="LC15" s="7">
        <f t="shared" si="187"/>
        <v>4106551.1235887581</v>
      </c>
      <c r="LD15" s="12">
        <f t="shared" si="188"/>
        <v>2929267.2895540125</v>
      </c>
      <c r="LE15" s="12">
        <f t="shared" si="189"/>
        <v>1792705.1326274422</v>
      </c>
      <c r="LG15" s="5">
        <f t="shared" si="190"/>
        <v>16</v>
      </c>
      <c r="LH15" s="6">
        <v>0.28360000000000002</v>
      </c>
      <c r="LI15" s="7">
        <f t="shared" si="191"/>
        <v>3881061.4531601528</v>
      </c>
      <c r="LJ15" s="12">
        <f t="shared" si="192"/>
        <v>2891864.075830848</v>
      </c>
      <c r="LK15" s="12">
        <f t="shared" si="193"/>
        <v>1841434.6371691201</v>
      </c>
      <c r="LM15" s="5">
        <f t="shared" si="194"/>
        <v>15</v>
      </c>
      <c r="LN15" s="6">
        <v>0.28360000000000002</v>
      </c>
      <c r="LO15" s="7">
        <f t="shared" si="195"/>
        <v>3330239.7916253242</v>
      </c>
      <c r="LP15" s="12">
        <f t="shared" si="196"/>
        <v>2510887.8489610557</v>
      </c>
      <c r="LQ15" s="12">
        <f t="shared" si="197"/>
        <v>1673464.6037929768</v>
      </c>
      <c r="LS15" s="5">
        <f t="shared" si="198"/>
        <v>14</v>
      </c>
      <c r="LT15" s="6">
        <v>0.28360000000000002</v>
      </c>
      <c r="LU15" s="7">
        <f t="shared" si="199"/>
        <v>2532886.9726386713</v>
      </c>
      <c r="LV15" s="12">
        <f t="shared" si="200"/>
        <v>1858352.9624050434</v>
      </c>
      <c r="LW15" s="12">
        <f t="shared" si="201"/>
        <v>1302994.8674210378</v>
      </c>
      <c r="LY15" s="5">
        <f t="shared" si="202"/>
        <v>13</v>
      </c>
      <c r="LZ15" s="6">
        <v>0.28360000000000002</v>
      </c>
      <c r="MA15" s="7">
        <f t="shared" si="203"/>
        <v>2612839.8727446571</v>
      </c>
      <c r="MB15" s="12">
        <f t="shared" si="204"/>
        <v>2077341.3573631214</v>
      </c>
      <c r="MC15" s="12">
        <f t="shared" si="205"/>
        <v>1538856.0632970619</v>
      </c>
      <c r="ME15" s="5">
        <f t="shared" si="206"/>
        <v>12</v>
      </c>
      <c r="MF15" s="6">
        <v>0.28360000000000002</v>
      </c>
      <c r="MG15" s="7">
        <f t="shared" si="207"/>
        <v>2006327.1694269041</v>
      </c>
      <c r="MH15" s="12">
        <f t="shared" si="208"/>
        <v>1562326.8004610077</v>
      </c>
      <c r="MI15" s="12">
        <f t="shared" si="209"/>
        <v>1187437.1554411952</v>
      </c>
      <c r="MK15" s="5">
        <f t="shared" si="210"/>
        <v>11</v>
      </c>
      <c r="ML15" s="6">
        <v>0.28360000000000002</v>
      </c>
      <c r="MM15" s="7">
        <f t="shared" si="211"/>
        <v>1866524.485465535</v>
      </c>
      <c r="MN15" s="12">
        <f t="shared" si="212"/>
        <v>1503796.2527500747</v>
      </c>
      <c r="MO15" s="12">
        <f t="shared" si="213"/>
        <v>1180194.5274747421</v>
      </c>
      <c r="MQ15" s="5">
        <f t="shared" si="214"/>
        <v>10</v>
      </c>
      <c r="MR15" s="6">
        <v>0.28360000000000002</v>
      </c>
      <c r="MS15" s="7">
        <f t="shared" si="215"/>
        <v>1697303.3422438265</v>
      </c>
      <c r="MT15" s="12">
        <f t="shared" si="216"/>
        <v>1399623.4844823824</v>
      </c>
      <c r="MU15" s="12">
        <f t="shared" si="217"/>
        <v>1126169.2538873104</v>
      </c>
      <c r="MW15" s="5">
        <f t="shared" si="218"/>
        <v>9</v>
      </c>
      <c r="MX15" s="6">
        <v>0.28360000000000002</v>
      </c>
      <c r="MY15" s="7">
        <f t="shared" si="219"/>
        <v>1675025.5030532181</v>
      </c>
      <c r="MZ15" s="12">
        <f t="shared" si="220"/>
        <v>1435172.3627300549</v>
      </c>
      <c r="NA15" s="12">
        <f t="shared" si="221"/>
        <v>1187156.8856264572</v>
      </c>
      <c r="NC15" s="5">
        <f t="shared" si="222"/>
        <v>8</v>
      </c>
      <c r="ND15" s="6">
        <v>0.28360000000000002</v>
      </c>
      <c r="NE15" s="7">
        <f t="shared" si="223"/>
        <v>1220864.0692807715</v>
      </c>
      <c r="NF15" s="12">
        <f t="shared" si="224"/>
        <v>1025407.1058429134</v>
      </c>
      <c r="NG15" s="12">
        <f t="shared" si="225"/>
        <v>871342.08663811686</v>
      </c>
      <c r="NI15" s="5">
        <f t="shared" si="226"/>
        <v>7</v>
      </c>
      <c r="NJ15" s="6">
        <v>0.28360000000000002</v>
      </c>
      <c r="NK15" s="7">
        <f t="shared" si="227"/>
        <v>995161.45197324059</v>
      </c>
      <c r="NL15" s="12">
        <f t="shared" si="228"/>
        <v>840982.10480963928</v>
      </c>
      <c r="NM15" s="12">
        <f t="shared" si="229"/>
        <v>736380.03783826972</v>
      </c>
      <c r="NO15" s="5">
        <f t="shared" si="230"/>
        <v>6</v>
      </c>
      <c r="NP15" s="6">
        <v>0.28360000000000002</v>
      </c>
      <c r="NQ15" s="7">
        <f t="shared" si="231"/>
        <v>747679.52815420029</v>
      </c>
      <c r="NR15" s="12">
        <f t="shared" si="232"/>
        <v>630000.83047161472</v>
      </c>
      <c r="NS15" s="12">
        <f t="shared" si="233"/>
        <v>560308.93893347797</v>
      </c>
      <c r="NU15" s="5">
        <f t="shared" si="234"/>
        <v>5</v>
      </c>
      <c r="NV15" s="6">
        <v>0.28360000000000002</v>
      </c>
      <c r="NW15" s="7">
        <f t="shared" si="235"/>
        <v>582577.16078712814</v>
      </c>
      <c r="NX15" s="12">
        <f t="shared" si="236"/>
        <v>503625.79152066144</v>
      </c>
      <c r="NY15" s="12">
        <f t="shared" si="237"/>
        <v>455397.45485330041</v>
      </c>
      <c r="OA15" s="5">
        <f t="shared" si="238"/>
        <v>4</v>
      </c>
      <c r="OB15" s="6">
        <v>0.28360000000000002</v>
      </c>
      <c r="OC15" s="7">
        <f t="shared" si="239"/>
        <v>481906.82503691636</v>
      </c>
      <c r="OD15" s="12">
        <f t="shared" si="240"/>
        <v>434111.64556022722</v>
      </c>
      <c r="OE15" s="12">
        <f t="shared" si="241"/>
        <v>403291.39114235749</v>
      </c>
      <c r="OG15" s="5">
        <f t="shared" si="242"/>
        <v>3</v>
      </c>
      <c r="OH15" s="6">
        <v>0.28360000000000002</v>
      </c>
      <c r="OI15" s="7">
        <f t="shared" si="243"/>
        <v>529742.58001200005</v>
      </c>
      <c r="OJ15" s="12">
        <f t="shared" si="244"/>
        <v>493029.56121480989</v>
      </c>
      <c r="OK15" s="12">
        <f t="shared" si="245"/>
        <v>475120.94754382613</v>
      </c>
      <c r="OM15" s="5">
        <f t="shared" si="246"/>
        <v>2</v>
      </c>
      <c r="ON15" s="6">
        <v>0.28360000000000002</v>
      </c>
      <c r="OO15" s="7">
        <f t="shared" si="247"/>
        <v>600955.848</v>
      </c>
      <c r="OP15" s="12">
        <f>(OP16)*(1+ON15)-(((VLOOKUP((OM$91+OM16),$A$138:$E$227,5,FALSE))/(VLOOKUP(OM$91,$A$138:$E$227,5,FALSE)))*(IF(OM15&lt;=$D$125,$B$125,$C$125)))</f>
        <v>575550.5337142857</v>
      </c>
      <c r="OQ15" s="12">
        <f t="shared" si="249"/>
        <v>560979.6341265823</v>
      </c>
      <c r="OS15" s="5">
        <f t="shared" si="250"/>
        <v>1</v>
      </c>
      <c r="OT15" s="6">
        <v>0.28360000000000002</v>
      </c>
      <c r="OU15" s="7">
        <f>(OU16+$B$124)*(1+OT15)</f>
        <v>770160</v>
      </c>
      <c r="OV15" s="12">
        <f>($B$124)*(1+OT15)-$B$125</f>
        <v>759160</v>
      </c>
      <c r="OW15" s="12">
        <f>OV15</f>
        <v>759160</v>
      </c>
      <c r="OY15" s="5"/>
      <c r="OZ15" s="6"/>
      <c r="PA15" s="7"/>
      <c r="PE15" s="5"/>
      <c r="PF15" s="6"/>
      <c r="PG15" s="7"/>
      <c r="PK15" s="5"/>
      <c r="PL15" s="6"/>
      <c r="PM15" s="7"/>
      <c r="PQ15" s="5"/>
      <c r="PR15" s="6"/>
      <c r="PS15" s="7"/>
      <c r="PW15" s="5"/>
      <c r="PX15" s="6"/>
      <c r="PY15" s="7"/>
      <c r="QC15" s="5"/>
      <c r="QD15" s="6"/>
      <c r="QE15" s="7"/>
      <c r="QI15" s="5"/>
      <c r="QJ15" s="6"/>
      <c r="QK15" s="7"/>
      <c r="QO15" s="5"/>
      <c r="QP15" s="6"/>
      <c r="QQ15" s="7"/>
    </row>
    <row r="16" spans="3:461">
      <c r="C16">
        <v>75</v>
      </c>
      <c r="D16" s="6">
        <v>-0.21970000000000001</v>
      </c>
      <c r="E16" s="12">
        <f t="shared" si="286"/>
        <v>24226809.426938258</v>
      </c>
      <c r="F16" s="12">
        <f t="shared" si="0"/>
        <v>2366594.0321063348</v>
      </c>
      <c r="G16">
        <v>74</v>
      </c>
      <c r="H16" s="6">
        <v>-0.21970000000000001</v>
      </c>
      <c r="I16" s="12">
        <f t="shared" si="1"/>
        <v>-123236645.64806269</v>
      </c>
      <c r="J16" s="12">
        <f t="shared" si="2"/>
        <v>-11899190.517119549</v>
      </c>
      <c r="K16">
        <v>73</v>
      </c>
      <c r="L16" s="6">
        <v>-0.21970000000000001</v>
      </c>
      <c r="M16" s="12">
        <f t="shared" si="3"/>
        <v>-59542788.085564941</v>
      </c>
      <c r="N16" s="12">
        <f t="shared" si="4"/>
        <v>-5749190.7185949208</v>
      </c>
      <c r="O16">
        <v>72</v>
      </c>
      <c r="P16" s="6">
        <v>-0.21970000000000001</v>
      </c>
      <c r="Q16" s="12">
        <f t="shared" si="5"/>
        <v>84280305.738116235</v>
      </c>
      <c r="R16" s="12">
        <f t="shared" si="6"/>
        <v>7566667.7653080076</v>
      </c>
      <c r="S16">
        <v>71</v>
      </c>
      <c r="T16" s="6">
        <v>-0.21970000000000001</v>
      </c>
      <c r="U16" s="12">
        <f t="shared" si="7"/>
        <v>529780294.15173835</v>
      </c>
      <c r="V16" s="12">
        <f t="shared" si="8"/>
        <v>42777290.832127944</v>
      </c>
      <c r="W16">
        <v>70</v>
      </c>
      <c r="X16" s="6">
        <v>-0.21970000000000001</v>
      </c>
      <c r="Y16" s="12">
        <f t="shared" si="9"/>
        <v>609776003.88623953</v>
      </c>
      <c r="Z16" s="12">
        <f t="shared" si="10"/>
        <v>44416208.075282268</v>
      </c>
      <c r="AA16">
        <v>69</v>
      </c>
      <c r="AB16" s="6">
        <v>-0.21970000000000001</v>
      </c>
      <c r="AC16" s="12">
        <f t="shared" si="11"/>
        <v>270434930.05982172</v>
      </c>
      <c r="AD16" s="12">
        <f t="shared" si="12"/>
        <v>20156640.749800377</v>
      </c>
      <c r="AE16">
        <v>68</v>
      </c>
      <c r="AF16" s="6">
        <v>-0.21970000000000001</v>
      </c>
      <c r="AG16" s="12">
        <f t="shared" si="13"/>
        <v>324518770.04984361</v>
      </c>
      <c r="AH16" s="12">
        <f t="shared" si="14"/>
        <v>24920696.062551513</v>
      </c>
      <c r="AI16">
        <v>67</v>
      </c>
      <c r="AJ16" s="6">
        <v>-0.21970000000000001</v>
      </c>
      <c r="AK16" s="12">
        <f t="shared" si="15"/>
        <v>106994411.92757353</v>
      </c>
      <c r="AL16" s="12">
        <f t="shared" si="16"/>
        <v>8337226.90344729</v>
      </c>
      <c r="AM16">
        <v>66</v>
      </c>
      <c r="AN16" s="6">
        <v>-0.21970000000000001</v>
      </c>
      <c r="AO16" s="12">
        <f t="shared" si="17"/>
        <v>11196323.823722353</v>
      </c>
      <c r="AP16" s="12">
        <f t="shared" si="18"/>
        <v>891406.92215971299</v>
      </c>
      <c r="AQ16">
        <v>65</v>
      </c>
      <c r="AR16" s="6">
        <v>-0.21970000000000001</v>
      </c>
      <c r="AS16" s="12">
        <f t="shared" si="19"/>
        <v>266276094.01196551</v>
      </c>
      <c r="AT16" s="12">
        <f t="shared" si="20"/>
        <v>21350200.649180748</v>
      </c>
      <c r="AU16">
        <v>64</v>
      </c>
      <c r="AV16" s="6">
        <v>-0.21970000000000001</v>
      </c>
      <c r="AW16" s="12">
        <f t="shared" si="21"/>
        <v>147120465.62362424</v>
      </c>
      <c r="AX16" s="12">
        <f t="shared" si="22"/>
        <v>11630076.33388334</v>
      </c>
      <c r="AY16">
        <v>63</v>
      </c>
      <c r="AZ16" s="6">
        <v>-0.21970000000000001</v>
      </c>
      <c r="BA16" s="12">
        <f t="shared" si="23"/>
        <v>175345886.09809676</v>
      </c>
      <c r="BB16" s="12">
        <f t="shared" si="24"/>
        <v>13762325.334633231</v>
      </c>
      <c r="BC16">
        <v>62</v>
      </c>
      <c r="BD16" s="6">
        <v>-0.21970000000000001</v>
      </c>
      <c r="BE16" s="12">
        <f t="shared" si="25"/>
        <v>262005803.25830933</v>
      </c>
      <c r="BF16" s="12">
        <f t="shared" si="26"/>
        <v>20859863.500520393</v>
      </c>
      <c r="BG16">
        <v>61</v>
      </c>
      <c r="BH16" s="6">
        <v>-0.21970000000000001</v>
      </c>
      <c r="BI16" s="12">
        <f t="shared" si="27"/>
        <v>391061004.59731239</v>
      </c>
      <c r="BJ16" s="12">
        <f t="shared" si="28"/>
        <v>34667745.749168858</v>
      </c>
      <c r="BK16">
        <v>60</v>
      </c>
      <c r="BL16" s="6">
        <v>-0.21970000000000001</v>
      </c>
      <c r="BM16" s="12">
        <f t="shared" si="29"/>
        <v>325536998.32022166</v>
      </c>
      <c r="BN16" s="12">
        <f t="shared" si="30"/>
        <v>31064795.435413584</v>
      </c>
      <c r="BO16">
        <v>59</v>
      </c>
      <c r="BP16" s="6">
        <v>-0.21970000000000001</v>
      </c>
      <c r="BQ16" s="12">
        <f t="shared" si="31"/>
        <v>243801412.89540079</v>
      </c>
      <c r="BR16" s="12">
        <f t="shared" si="32"/>
        <v>23953385.569621533</v>
      </c>
      <c r="BS16">
        <v>58</v>
      </c>
      <c r="BT16" s="6">
        <v>-0.21970000000000001</v>
      </c>
      <c r="BU16" s="12">
        <f t="shared" si="33"/>
        <v>197551464.83400172</v>
      </c>
      <c r="BV16" s="12">
        <f t="shared" si="34"/>
        <v>19855539.661463756</v>
      </c>
      <c r="BW16">
        <v>57</v>
      </c>
      <c r="BX16" s="6">
        <v>-0.21970000000000001</v>
      </c>
      <c r="BY16" s="12">
        <f t="shared" si="35"/>
        <v>121318936.3458821</v>
      </c>
      <c r="BZ16" s="12">
        <f t="shared" si="36"/>
        <v>12467558.675861401</v>
      </c>
      <c r="CA16">
        <v>56</v>
      </c>
      <c r="CB16" s="6">
        <v>-0.21970000000000001</v>
      </c>
      <c r="CC16" s="12">
        <f t="shared" si="37"/>
        <v>176859781.57754019</v>
      </c>
      <c r="CD16" s="12">
        <f t="shared" si="38"/>
        <v>21470837.402129386</v>
      </c>
      <c r="CE16">
        <v>55</v>
      </c>
      <c r="CF16" s="6">
        <v>-0.21970000000000001</v>
      </c>
      <c r="CG16" s="12">
        <f t="shared" si="39"/>
        <v>181839267.79189792</v>
      </c>
      <c r="CH16" s="12">
        <f t="shared" si="40"/>
        <v>24334221.60738555</v>
      </c>
      <c r="CI16">
        <v>54</v>
      </c>
      <c r="CJ16" s="6">
        <v>-0.21970000000000001</v>
      </c>
      <c r="CK16" s="12">
        <f t="shared" si="284"/>
        <v>176949307.38175082</v>
      </c>
      <c r="CL16" s="12">
        <f t="shared" si="285"/>
        <v>23979578.640101746</v>
      </c>
      <c r="CM16" s="5">
        <v>53</v>
      </c>
      <c r="CN16" s="6">
        <v>-0.21970000000000001</v>
      </c>
      <c r="CO16" s="7">
        <f t="shared" si="41"/>
        <v>216433840.35968852</v>
      </c>
      <c r="CP16" s="12">
        <f t="shared" si="42"/>
        <v>143819710.3445788</v>
      </c>
      <c r="CQ16" s="12">
        <f t="shared" si="43"/>
        <v>19083925.426863931</v>
      </c>
      <c r="CR16" s="9"/>
      <c r="CS16" s="5">
        <v>52</v>
      </c>
      <c r="CT16" s="6">
        <v>-0.21970000000000001</v>
      </c>
      <c r="CU16" s="7">
        <f t="shared" si="44"/>
        <v>165456647.32030314</v>
      </c>
      <c r="CV16" s="12">
        <f t="shared" si="45"/>
        <v>103600271.67777617</v>
      </c>
      <c r="CW16" s="12">
        <f t="shared" si="46"/>
        <v>14858536.988229897</v>
      </c>
      <c r="CY16" s="5">
        <v>51</v>
      </c>
      <c r="CZ16" s="6">
        <v>-0.21970000000000001</v>
      </c>
      <c r="DA16" s="7">
        <f t="shared" si="47"/>
        <v>133778013.68071081</v>
      </c>
      <c r="DB16" s="12">
        <f t="shared" si="48"/>
        <v>78647732.238821894</v>
      </c>
      <c r="DC16" s="12">
        <f t="shared" si="49"/>
        <v>11768294.208519369</v>
      </c>
      <c r="DE16" s="5">
        <f t="shared" si="50"/>
        <v>50</v>
      </c>
      <c r="DF16" s="6">
        <v>-0.21970000000000001</v>
      </c>
      <c r="DG16" s="7">
        <f t="shared" si="51"/>
        <v>113227265.0704281</v>
      </c>
      <c r="DH16" s="12">
        <f t="shared" si="52"/>
        <v>62054724.165615745</v>
      </c>
      <c r="DI16" s="12">
        <f t="shared" si="53"/>
        <v>9320472.4043217339</v>
      </c>
      <c r="DK16" s="5">
        <f t="shared" si="54"/>
        <v>49</v>
      </c>
      <c r="DL16" s="6">
        <v>-0.21970000000000001</v>
      </c>
      <c r="DM16" s="7">
        <f t="shared" si="55"/>
        <v>114614095.6275211</v>
      </c>
      <c r="DN16" s="12">
        <f t="shared" si="56"/>
        <v>68003582.790887117</v>
      </c>
      <c r="DO16" s="12">
        <f t="shared" si="57"/>
        <v>10329172.089637851</v>
      </c>
      <c r="DQ16" s="5">
        <f t="shared" si="58"/>
        <v>48</v>
      </c>
      <c r="DR16" s="6">
        <v>-0.21970000000000001</v>
      </c>
      <c r="DS16" s="7">
        <f t="shared" si="59"/>
        <v>75127225.76528655</v>
      </c>
      <c r="DT16" s="12">
        <f t="shared" si="60"/>
        <v>30945206.802805871</v>
      </c>
      <c r="DU16" s="12">
        <f t="shared" si="61"/>
        <v>4665369.9697059104</v>
      </c>
      <c r="DW16" s="5">
        <f t="shared" si="62"/>
        <v>47</v>
      </c>
      <c r="DX16" s="6">
        <v>-0.21970000000000001</v>
      </c>
      <c r="DY16" s="7">
        <f t="shared" si="63"/>
        <v>56657033.005495101</v>
      </c>
      <c r="DZ16" s="12">
        <f t="shared" si="64"/>
        <v>14927758.990088787</v>
      </c>
      <c r="EA16" s="12">
        <f t="shared" si="65"/>
        <v>2258971.9985001665</v>
      </c>
      <c r="EC16" s="5">
        <f t="shared" si="66"/>
        <v>46</v>
      </c>
      <c r="ED16" s="6">
        <v>-0.21970000000000001</v>
      </c>
      <c r="EE16" s="7">
        <f t="shared" si="67"/>
        <v>52733649.483893462</v>
      </c>
      <c r="EF16" s="12">
        <f t="shared" si="68"/>
        <v>14377831.743535155</v>
      </c>
      <c r="EG16" s="12">
        <f t="shared" si="69"/>
        <v>2240701.0509405439</v>
      </c>
      <c r="EI16" s="5">
        <f t="shared" si="70"/>
        <v>45</v>
      </c>
      <c r="EJ16" s="6">
        <v>-0.21970000000000001</v>
      </c>
      <c r="EK16" s="7">
        <f t="shared" si="71"/>
        <v>52733649.483893462</v>
      </c>
      <c r="EL16" s="12">
        <f t="shared" si="72"/>
        <v>23870756.159044612</v>
      </c>
      <c r="EM16" s="12">
        <f t="shared" si="73"/>
        <v>3854904.7213363969</v>
      </c>
      <c r="EO16" s="5">
        <f t="shared" si="74"/>
        <v>44</v>
      </c>
      <c r="EP16" s="6">
        <v>-0.21970000000000001</v>
      </c>
      <c r="EQ16" s="7">
        <f t="shared" si="75"/>
        <v>58893957.4311966</v>
      </c>
      <c r="ER16" s="12">
        <f t="shared" si="76"/>
        <v>8212844.1455372386</v>
      </c>
      <c r="ES16" s="12">
        <f t="shared" si="77"/>
        <v>1344847.4320755501</v>
      </c>
      <c r="EU16" s="5">
        <f t="shared" si="78"/>
        <v>43</v>
      </c>
      <c r="EV16" s="6">
        <v>-0.21970000000000001</v>
      </c>
      <c r="EW16" s="7">
        <f t="shared" si="79"/>
        <v>36568143.407427594</v>
      </c>
      <c r="EX16" s="12">
        <f t="shared" si="80"/>
        <v>5647414.5753210541</v>
      </c>
      <c r="EY16" s="12">
        <f t="shared" si="81"/>
        <v>934326.63499100448</v>
      </c>
      <c r="FA16" s="5">
        <f t="shared" si="82"/>
        <v>42</v>
      </c>
      <c r="FB16" s="6">
        <v>-0.21970000000000001</v>
      </c>
      <c r="FC16" s="7">
        <f t="shared" si="83"/>
        <v>36444233.015175991</v>
      </c>
      <c r="FD16" s="12">
        <f t="shared" si="84"/>
        <v>7425183.908478043</v>
      </c>
      <c r="FE16" s="12">
        <f t="shared" si="85"/>
        <v>1249409.8276264579</v>
      </c>
      <c r="FG16" s="5">
        <f t="shared" si="86"/>
        <v>41</v>
      </c>
      <c r="FH16" s="6">
        <v>-0.21970000000000001</v>
      </c>
      <c r="FI16" s="7">
        <f t="shared" si="87"/>
        <v>28777821.395432722</v>
      </c>
      <c r="FJ16" s="12">
        <f t="shared" si="88"/>
        <v>1124087.3069506141</v>
      </c>
      <c r="FK16" s="12">
        <f t="shared" si="89"/>
        <v>190415.69287700974</v>
      </c>
      <c r="FM16" s="5">
        <f t="shared" si="90"/>
        <v>40</v>
      </c>
      <c r="FN16" s="6">
        <v>-0.21970000000000001</v>
      </c>
      <c r="FO16" s="7">
        <f t="shared" si="91"/>
        <v>31558089.039842874</v>
      </c>
      <c r="FP16" s="12">
        <f t="shared" si="92"/>
        <v>5562873.7466868293</v>
      </c>
      <c r="FQ16" s="12">
        <f t="shared" si="93"/>
        <v>954891.9361901728</v>
      </c>
      <c r="FS16" s="5">
        <f t="shared" si="94"/>
        <v>39</v>
      </c>
      <c r="FT16" s="6">
        <v>-0.21970000000000001</v>
      </c>
      <c r="FU16" s="7">
        <f t="shared" si="95"/>
        <v>25738593.13256903</v>
      </c>
      <c r="FV16" s="12">
        <f t="shared" si="96"/>
        <v>1223259.0495459998</v>
      </c>
      <c r="FW16" s="12">
        <f t="shared" si="97"/>
        <v>213431.42084117106</v>
      </c>
      <c r="FY16" s="5">
        <f t="shared" si="98"/>
        <v>38</v>
      </c>
      <c r="FZ16" s="6">
        <v>-0.21970000000000001</v>
      </c>
      <c r="GA16" s="7">
        <f t="shared" si="99"/>
        <v>22108394.719609186</v>
      </c>
      <c r="GB16" s="12">
        <f t="shared" si="100"/>
        <v>-1218595.5791719651</v>
      </c>
      <c r="GC16" s="12">
        <f t="shared" si="101"/>
        <v>-214681.99926688487</v>
      </c>
      <c r="GE16" s="5">
        <f t="shared" si="102"/>
        <v>37</v>
      </c>
      <c r="GF16" s="6">
        <v>-0.21970000000000001</v>
      </c>
      <c r="GG16" s="7">
        <f t="shared" si="103"/>
        <v>19669390.319937006</v>
      </c>
      <c r="GH16" s="12">
        <f t="shared" si="104"/>
        <v>-2248382.1190580493</v>
      </c>
      <c r="GI16" s="12">
        <f t="shared" si="105"/>
        <v>-403718.52843617147</v>
      </c>
      <c r="GK16" s="5">
        <f t="shared" si="106"/>
        <v>36</v>
      </c>
      <c r="GL16" s="6">
        <v>-0.21970000000000001</v>
      </c>
      <c r="GM16" s="7">
        <f t="shared" si="107"/>
        <v>21847595.601396196</v>
      </c>
      <c r="GN16" s="12">
        <f t="shared" si="108"/>
        <v>1659540.6696339848</v>
      </c>
      <c r="GO16" s="12">
        <f t="shared" si="109"/>
        <v>308294.11649326992</v>
      </c>
      <c r="GQ16" s="5">
        <f t="shared" si="110"/>
        <v>35</v>
      </c>
      <c r="GR16" s="6">
        <v>-0.21970000000000001</v>
      </c>
      <c r="GS16" s="7">
        <f t="shared" si="111"/>
        <v>17647492.408236019</v>
      </c>
      <c r="GT16" s="12">
        <f t="shared" si="112"/>
        <v>-975670.70934165874</v>
      </c>
      <c r="GU16" s="12">
        <f t="shared" si="113"/>
        <v>-187862.06204715167</v>
      </c>
      <c r="GW16" s="5">
        <f t="shared" si="114"/>
        <v>34</v>
      </c>
      <c r="GX16" s="6">
        <v>-0.21970000000000001</v>
      </c>
      <c r="GY16" s="7">
        <f t="shared" si="115"/>
        <v>15925902.36281565</v>
      </c>
      <c r="GZ16" s="12">
        <f t="shared" si="116"/>
        <v>-1181214.3967247121</v>
      </c>
      <c r="HA16" s="12">
        <f t="shared" si="117"/>
        <v>-237443.43604404153</v>
      </c>
      <c r="HC16" s="5">
        <f t="shared" si="118"/>
        <v>33</v>
      </c>
      <c r="HD16" s="6">
        <v>-0.21970000000000001</v>
      </c>
      <c r="HE16" s="7">
        <f t="shared" si="119"/>
        <v>17356040.064097259</v>
      </c>
      <c r="HF16" s="12">
        <f t="shared" si="120"/>
        <v>2058810.7255115714</v>
      </c>
      <c r="HG16" s="12">
        <f t="shared" si="121"/>
        <v>439429.95722381363</v>
      </c>
      <c r="HI16" s="5">
        <f t="shared" si="122"/>
        <v>32</v>
      </c>
      <c r="HJ16" s="6">
        <v>-0.21970000000000001</v>
      </c>
      <c r="HK16" s="7">
        <f t="shared" si="123"/>
        <v>16759405.237637369</v>
      </c>
      <c r="HL16" s="12">
        <f t="shared" si="124"/>
        <v>3244141.4561838801</v>
      </c>
      <c r="HM16" s="12">
        <f t="shared" si="125"/>
        <v>729061.71629654674</v>
      </c>
      <c r="HO16" s="5">
        <f t="shared" si="126"/>
        <v>31</v>
      </c>
      <c r="HP16" s="6">
        <v>-0.21970000000000001</v>
      </c>
      <c r="HQ16" s="7">
        <f t="shared" si="127"/>
        <v>14672916.509925919</v>
      </c>
      <c r="HR16" s="12">
        <f t="shared" si="128"/>
        <v>2415769.8959593927</v>
      </c>
      <c r="HS16" s="12">
        <f t="shared" si="129"/>
        <v>560633.21696177893</v>
      </c>
      <c r="HU16" s="5">
        <f t="shared" si="130"/>
        <v>30</v>
      </c>
      <c r="HV16" s="6">
        <v>-0.21970000000000001</v>
      </c>
      <c r="HW16" s="7">
        <f t="shared" si="131"/>
        <v>12355099.789429022</v>
      </c>
      <c r="HX16" s="12">
        <f t="shared" si="132"/>
        <v>1222121.6859120186</v>
      </c>
      <c r="HY16" s="12">
        <f t="shared" si="133"/>
        <v>293971.67600142292</v>
      </c>
      <c r="IA16" s="5">
        <f t="shared" si="134"/>
        <v>29</v>
      </c>
      <c r="IB16" s="6">
        <v>-0.21970000000000001</v>
      </c>
      <c r="IC16" s="7">
        <f t="shared" si="135"/>
        <v>14418368.292016603</v>
      </c>
      <c r="ID16" s="12">
        <f t="shared" si="136"/>
        <v>4972828.3230443867</v>
      </c>
      <c r="IE16" s="12">
        <f t="shared" si="137"/>
        <v>1308491.2470574165</v>
      </c>
      <c r="IG16" s="5">
        <f t="shared" si="138"/>
        <v>28</v>
      </c>
      <c r="IH16" s="6">
        <v>-0.21970000000000001</v>
      </c>
      <c r="II16" s="7">
        <f t="shared" si="139"/>
        <v>19457986.898807831</v>
      </c>
      <c r="IJ16" s="12">
        <f t="shared" si="140"/>
        <v>11768421.856487321</v>
      </c>
      <c r="IK16" s="12">
        <f t="shared" si="141"/>
        <v>3462082.3191586081</v>
      </c>
      <c r="IM16" s="5">
        <f t="shared" si="142"/>
        <v>27</v>
      </c>
      <c r="IN16" s="6">
        <v>-0.21970000000000001</v>
      </c>
      <c r="IO16" s="7">
        <f t="shared" si="143"/>
        <v>14202910.145115204</v>
      </c>
      <c r="IP16" s="12">
        <f t="shared" si="144"/>
        <v>7621358.9451983888</v>
      </c>
      <c r="IQ16" s="12">
        <f t="shared" si="145"/>
        <v>2392702.1871994943</v>
      </c>
      <c r="IS16" s="5">
        <f t="shared" si="146"/>
        <v>26</v>
      </c>
      <c r="IT16" s="6">
        <v>-0.21970000000000001</v>
      </c>
      <c r="IU16" s="7">
        <f t="shared" si="147"/>
        <v>11469684.361717841</v>
      </c>
      <c r="IV16" s="12">
        <f t="shared" si="148"/>
        <v>5726500.9625542089</v>
      </c>
      <c r="IW16" s="12">
        <f t="shared" si="149"/>
        <v>1891588.4037799055</v>
      </c>
      <c r="IY16" s="5">
        <f t="shared" si="150"/>
        <v>25</v>
      </c>
      <c r="IZ16" s="6">
        <v>-0.21970000000000001</v>
      </c>
      <c r="JA16" s="7">
        <f t="shared" si="151"/>
        <v>12330342.250825461</v>
      </c>
      <c r="JB16" s="12">
        <f t="shared" si="152"/>
        <v>7509255.989477979</v>
      </c>
      <c r="JC16" s="12">
        <f t="shared" si="153"/>
        <v>2650076.2244064012</v>
      </c>
      <c r="JE16" s="5">
        <f t="shared" si="154"/>
        <v>24</v>
      </c>
      <c r="JF16" s="6">
        <v>-0.21970000000000001</v>
      </c>
      <c r="JG16" s="7">
        <f t="shared" si="155"/>
        <v>11576699.137006346</v>
      </c>
      <c r="JH16" s="12">
        <f t="shared" si="156"/>
        <v>7641706.4060679423</v>
      </c>
      <c r="JI16" s="12">
        <f t="shared" si="157"/>
        <v>2947083.8370098276</v>
      </c>
      <c r="JK16" s="5">
        <f t="shared" si="158"/>
        <v>23</v>
      </c>
      <c r="JL16" s="6">
        <v>-0.21970000000000001</v>
      </c>
      <c r="JM16" s="7">
        <f t="shared" si="159"/>
        <v>9767717.8003765997</v>
      </c>
      <c r="JN16" s="12">
        <f t="shared" si="160"/>
        <v>6680648.8660827661</v>
      </c>
      <c r="JO16" s="12">
        <f t="shared" si="161"/>
        <v>2934807.9151961557</v>
      </c>
      <c r="JQ16" s="5">
        <f t="shared" si="162"/>
        <v>22</v>
      </c>
      <c r="JR16" s="6">
        <v>-0.21970000000000001</v>
      </c>
      <c r="JS16" s="7">
        <f t="shared" si="163"/>
        <v>7414390.3145412169</v>
      </c>
      <c r="JT16" s="12">
        <f t="shared" si="164"/>
        <v>4959850.2236274499</v>
      </c>
      <c r="JU16" s="12">
        <f t="shared" si="165"/>
        <v>2436515.9201331912</v>
      </c>
      <c r="JW16" s="5">
        <f t="shared" si="166"/>
        <v>21</v>
      </c>
      <c r="JX16" s="6">
        <v>-0.21970000000000001</v>
      </c>
      <c r="JY16" s="7">
        <f t="shared" si="167"/>
        <v>7780052.795950911</v>
      </c>
      <c r="JZ16" s="12">
        <f t="shared" si="168"/>
        <v>5781416.3088946491</v>
      </c>
      <c r="KA16" s="12">
        <f t="shared" si="169"/>
        <v>3078416.4761646832</v>
      </c>
      <c r="KC16" s="5">
        <f t="shared" si="170"/>
        <v>20</v>
      </c>
      <c r="KD16" s="6">
        <v>-0.21970000000000001</v>
      </c>
      <c r="KE16" s="7">
        <f t="shared" si="171"/>
        <v>6460764.6536712414</v>
      </c>
      <c r="KF16" s="12">
        <f t="shared" si="172"/>
        <v>4761395.3100710763</v>
      </c>
      <c r="KG16" s="12">
        <f t="shared" si="173"/>
        <v>2629387.1333989343</v>
      </c>
      <c r="KI16" s="5">
        <f t="shared" si="174"/>
        <v>19</v>
      </c>
      <c r="KJ16" s="6">
        <v>-0.21970000000000001</v>
      </c>
      <c r="KK16" s="7">
        <f t="shared" si="175"/>
        <v>5280991.2160137668</v>
      </c>
      <c r="KL16" s="12">
        <f t="shared" si="176"/>
        <v>3847404.4886275884</v>
      </c>
      <c r="KM16" s="12">
        <f t="shared" si="177"/>
        <v>2213723.9830104532</v>
      </c>
      <c r="KO16" s="5">
        <f t="shared" si="178"/>
        <v>18</v>
      </c>
      <c r="KP16" s="6">
        <v>-0.21970000000000001</v>
      </c>
      <c r="KQ16" s="7">
        <f t="shared" si="179"/>
        <v>4975027.052297473</v>
      </c>
      <c r="KR16" s="12">
        <f t="shared" si="180"/>
        <v>3768556.2972395602</v>
      </c>
      <c r="KS16" s="12">
        <f t="shared" si="181"/>
        <v>2244961.5435278015</v>
      </c>
      <c r="KU16" s="5">
        <f t="shared" si="182"/>
        <v>17</v>
      </c>
      <c r="KV16" s="6">
        <v>-0.21970000000000001</v>
      </c>
      <c r="KW16" s="7">
        <f t="shared" si="183"/>
        <v>3790785.6235122462</v>
      </c>
      <c r="KX16" s="12">
        <f t="shared" si="184"/>
        <v>2765388.7342631156</v>
      </c>
      <c r="KY16" s="12">
        <f t="shared" si="185"/>
        <v>1711386.8169126904</v>
      </c>
      <c r="LA16" s="5">
        <f t="shared" si="186"/>
        <v>16</v>
      </c>
      <c r="LB16" s="6">
        <v>-0.21970000000000001</v>
      </c>
      <c r="LC16" s="7">
        <f t="shared" si="187"/>
        <v>3199245.1882118713</v>
      </c>
      <c r="LD16" s="12">
        <f t="shared" si="188"/>
        <v>2320261.0421678671</v>
      </c>
      <c r="LE16" s="12">
        <f t="shared" si="189"/>
        <v>1456877.627832111</v>
      </c>
      <c r="LG16" s="5">
        <f t="shared" si="190"/>
        <v>15</v>
      </c>
      <c r="LH16" s="6">
        <v>-0.21970000000000001</v>
      </c>
      <c r="LI16" s="7">
        <f t="shared" si="191"/>
        <v>3023575.4543161052</v>
      </c>
      <c r="LJ16" s="12">
        <f t="shared" si="192"/>
        <v>2289636.4129679375</v>
      </c>
      <c r="LK16" s="12">
        <f t="shared" si="193"/>
        <v>1495826.837833938</v>
      </c>
      <c r="LM16" s="5">
        <f t="shared" si="194"/>
        <v>14</v>
      </c>
      <c r="LN16" s="6">
        <v>-0.21970000000000001</v>
      </c>
      <c r="LO16" s="7">
        <f t="shared" si="195"/>
        <v>2594452.9383182642</v>
      </c>
      <c r="LP16" s="12">
        <f t="shared" si="196"/>
        <v>1991196.8178704649</v>
      </c>
      <c r="LQ16" s="12">
        <f t="shared" si="197"/>
        <v>1361569.3655794086</v>
      </c>
      <c r="LS16" s="5">
        <f t="shared" si="198"/>
        <v>13</v>
      </c>
      <c r="LT16" s="6">
        <v>-0.21970000000000001</v>
      </c>
      <c r="LU16" s="7">
        <f t="shared" si="199"/>
        <v>1973268.1307562098</v>
      </c>
      <c r="LV16" s="12">
        <f t="shared" si="200"/>
        <v>1481099.6117327157</v>
      </c>
      <c r="LW16" s="12">
        <f t="shared" si="201"/>
        <v>1065455.0566614794</v>
      </c>
      <c r="LY16" s="5">
        <f t="shared" si="202"/>
        <v>12</v>
      </c>
      <c r="LZ16" s="6">
        <v>-0.21970000000000001</v>
      </c>
      <c r="MA16" s="7">
        <f t="shared" si="203"/>
        <v>2035556.1489129455</v>
      </c>
      <c r="MB16" s="12">
        <f t="shared" si="204"/>
        <v>1649921.4151892879</v>
      </c>
      <c r="MC16" s="12">
        <f t="shared" si="205"/>
        <v>1253977.5408496789</v>
      </c>
      <c r="ME16" s="5">
        <f t="shared" si="206"/>
        <v>11</v>
      </c>
      <c r="MF16" s="6">
        <v>-0.21970000000000001</v>
      </c>
      <c r="MG16" s="7">
        <f t="shared" si="207"/>
        <v>1563047.0313391273</v>
      </c>
      <c r="MH16" s="12">
        <f t="shared" si="208"/>
        <v>1247895.1371136052</v>
      </c>
      <c r="MI16" s="12">
        <f t="shared" si="209"/>
        <v>973090.44853409869</v>
      </c>
      <c r="MK16" s="5">
        <f t="shared" si="210"/>
        <v>10</v>
      </c>
      <c r="ML16" s="6">
        <v>-0.21970000000000001</v>
      </c>
      <c r="MM16" s="7">
        <f t="shared" si="211"/>
        <v>1454132.5065951503</v>
      </c>
      <c r="MN16" s="12">
        <f t="shared" si="212"/>
        <v>1201326.0043640444</v>
      </c>
      <c r="MO16" s="12">
        <f t="shared" si="213"/>
        <v>967301.45805936051</v>
      </c>
      <c r="MQ16" s="5">
        <f t="shared" si="214"/>
        <v>9</v>
      </c>
      <c r="MR16" s="6">
        <v>-0.21970000000000001</v>
      </c>
      <c r="MS16" s="7">
        <f t="shared" si="215"/>
        <v>1322299.2694327098</v>
      </c>
      <c r="MT16" s="12">
        <f t="shared" si="216"/>
        <v>1119435.9817747341</v>
      </c>
      <c r="MU16" s="12">
        <f t="shared" si="217"/>
        <v>924119.37061245681</v>
      </c>
      <c r="MW16" s="5">
        <f t="shared" si="218"/>
        <v>8</v>
      </c>
      <c r="MX16" s="6">
        <v>-0.21970000000000001</v>
      </c>
      <c r="MY16" s="7">
        <f t="shared" si="219"/>
        <v>1304943.5206086149</v>
      </c>
      <c r="MZ16" s="12">
        <f t="shared" si="220"/>
        <v>1146338.2890307845</v>
      </c>
      <c r="NA16" s="12">
        <f t="shared" si="221"/>
        <v>972866.43049874052</v>
      </c>
      <c r="NC16" s="5">
        <f t="shared" si="222"/>
        <v>7</v>
      </c>
      <c r="ND16" s="6">
        <v>-0.21970000000000001</v>
      </c>
      <c r="NE16" s="7">
        <f t="shared" si="223"/>
        <v>951125.01502085652</v>
      </c>
      <c r="NF16" s="12">
        <f t="shared" si="224"/>
        <v>826356.73885010206</v>
      </c>
      <c r="NG16" s="12">
        <f t="shared" si="225"/>
        <v>720437.49564345437</v>
      </c>
      <c r="NI16" s="5">
        <f t="shared" si="226"/>
        <v>6</v>
      </c>
      <c r="NJ16" s="6">
        <v>-0.21970000000000001</v>
      </c>
      <c r="NK16" s="7">
        <f t="shared" si="227"/>
        <v>775289.38296450651</v>
      </c>
      <c r="NL16" s="12">
        <f t="shared" si="228"/>
        <v>681866.29447081476</v>
      </c>
      <c r="NM16" s="12">
        <f t="shared" si="229"/>
        <v>612563.11377925822</v>
      </c>
      <c r="NO16" s="5">
        <f t="shared" si="230"/>
        <v>5</v>
      </c>
      <c r="NP16" s="6">
        <v>-0.21970000000000001</v>
      </c>
      <c r="NQ16" s="7">
        <f t="shared" si="231"/>
        <v>582486.38840308529</v>
      </c>
      <c r="NR16" s="12">
        <f t="shared" si="232"/>
        <v>517086.52704516909</v>
      </c>
      <c r="NS16" s="12">
        <f t="shared" si="233"/>
        <v>471830.50689158286</v>
      </c>
      <c r="NU16" s="5">
        <f t="shared" si="234"/>
        <v>4</v>
      </c>
      <c r="NV16" s="6">
        <v>-0.21970000000000001</v>
      </c>
      <c r="NW16" s="7">
        <f t="shared" si="235"/>
        <v>453861.92021434102</v>
      </c>
      <c r="NX16" s="12">
        <f t="shared" si="236"/>
        <v>418201.08020733617</v>
      </c>
      <c r="NY16" s="12">
        <f t="shared" si="237"/>
        <v>387975.3669004254</v>
      </c>
      <c r="OA16" s="5">
        <f t="shared" si="238"/>
        <v>3</v>
      </c>
      <c r="OB16" s="6">
        <v>-0.21970000000000001</v>
      </c>
      <c r="OC16" s="7">
        <f t="shared" si="239"/>
        <v>375433.79949899996</v>
      </c>
      <c r="OD16" s="12">
        <f t="shared" si="240"/>
        <v>347423.09548975824</v>
      </c>
      <c r="OE16" s="12">
        <f t="shared" si="241"/>
        <v>331140.70309808693</v>
      </c>
      <c r="OG16" s="5">
        <f t="shared" si="242"/>
        <v>2</v>
      </c>
      <c r="OH16" s="6">
        <v>-0.21970000000000001</v>
      </c>
      <c r="OI16" s="7">
        <f t="shared" si="243"/>
        <v>412700.67</v>
      </c>
      <c r="OJ16" s="12">
        <f>(OJ17)*(1+OH16)-(((VLOOKUP((OG$91+OG17),$A$138:$E$227,5,FALSE))/(VLOOKUP(OG$91,$A$138:$E$227,5,FALSE)))*(IF(OG16&lt;=$D$125,$B$125,$C$125)))</f>
        <v>392991.72750999429</v>
      </c>
      <c r="OK16" s="12">
        <f t="shared" si="245"/>
        <v>388553.65040654998</v>
      </c>
      <c r="OM16" s="5">
        <f t="shared" si="246"/>
        <v>1</v>
      </c>
      <c r="ON16" s="6">
        <v>-0.21970000000000001</v>
      </c>
      <c r="OO16" s="7">
        <f>(OO17+$B$124)*(1+ON16)</f>
        <v>468180</v>
      </c>
      <c r="OP16" s="12">
        <f>($B$124)*(1+ON16)-$B$125</f>
        <v>457180</v>
      </c>
      <c r="OQ16" s="12">
        <f>OP16</f>
        <v>457180</v>
      </c>
      <c r="OS16" s="5"/>
      <c r="OT16" s="6"/>
      <c r="OU16" s="7"/>
      <c r="OY16" s="5"/>
      <c r="OZ16" s="6"/>
      <c r="PA16" s="7"/>
      <c r="PE16" s="5"/>
      <c r="PF16" s="6"/>
      <c r="PG16" s="7"/>
      <c r="PK16" s="5"/>
      <c r="PL16" s="6"/>
      <c r="PM16" s="7"/>
      <c r="PQ16" s="5"/>
      <c r="PR16" s="6"/>
      <c r="PS16" s="7"/>
      <c r="PW16" s="5"/>
      <c r="PX16" s="6"/>
      <c r="PY16" s="7"/>
      <c r="QC16" s="5"/>
      <c r="QD16" s="6"/>
      <c r="QE16" s="7"/>
      <c r="QI16" s="5"/>
      <c r="QJ16" s="6"/>
      <c r="QK16" s="7"/>
      <c r="QO16" s="5"/>
      <c r="QP16" s="6"/>
      <c r="QQ16" s="7"/>
    </row>
    <row r="17" spans="3:459">
      <c r="C17">
        <v>74</v>
      </c>
      <c r="D17" s="6">
        <v>-0.11849999999999999</v>
      </c>
      <c r="E17" s="12">
        <f t="shared" si="286"/>
        <v>31441649.690539349</v>
      </c>
      <c r="F17" s="12">
        <f t="shared" si="0"/>
        <v>3106456.5371006895</v>
      </c>
      <c r="G17">
        <v>73</v>
      </c>
      <c r="H17" s="6">
        <v>-0.11849999999999999</v>
      </c>
      <c r="I17" s="12">
        <f t="shared" si="1"/>
        <v>-157536772.89975232</v>
      </c>
      <c r="J17" s="12">
        <f t="shared" si="2"/>
        <v>-15384801.922248799</v>
      </c>
      <c r="K17">
        <v>72</v>
      </c>
      <c r="L17" s="6">
        <v>-0.11849999999999999</v>
      </c>
      <c r="M17" s="12">
        <f t="shared" si="3"/>
        <v>-75909376.305496573</v>
      </c>
      <c r="N17" s="12">
        <f t="shared" si="4"/>
        <v>-7413194.3736378727</v>
      </c>
      <c r="O17">
        <v>71</v>
      </c>
      <c r="P17" s="6">
        <v>-0.11849999999999999</v>
      </c>
      <c r="Q17" s="12">
        <f t="shared" si="5"/>
        <v>108438365.60491152</v>
      </c>
      <c r="R17" s="12">
        <f t="shared" si="6"/>
        <v>9846773.3473334853</v>
      </c>
      <c r="S17">
        <v>70</v>
      </c>
      <c r="T17" s="6">
        <v>-0.11849999999999999</v>
      </c>
      <c r="U17" s="12">
        <f t="shared" si="7"/>
        <v>679420521.09865022</v>
      </c>
      <c r="V17" s="12">
        <f t="shared" si="8"/>
        <v>55486655.920677885</v>
      </c>
      <c r="W17">
        <v>69</v>
      </c>
      <c r="X17" s="6">
        <v>-0.11849999999999999</v>
      </c>
      <c r="Y17" s="12">
        <f t="shared" si="9"/>
        <v>781991367.87306905</v>
      </c>
      <c r="Z17" s="12">
        <f t="shared" si="10"/>
        <v>57611014.537764654</v>
      </c>
      <c r="AA17">
        <v>68</v>
      </c>
      <c r="AB17" s="6">
        <v>-0.11849999999999999</v>
      </c>
      <c r="AC17" s="12">
        <f t="shared" si="11"/>
        <v>347093976.75230259</v>
      </c>
      <c r="AD17" s="12">
        <f t="shared" si="12"/>
        <v>26165850.903086204</v>
      </c>
      <c r="AE17">
        <v>67</v>
      </c>
      <c r="AF17" s="6">
        <v>-0.11849999999999999</v>
      </c>
      <c r="AG17" s="12">
        <f t="shared" si="13"/>
        <v>416390403.45322251</v>
      </c>
      <c r="AH17" s="12">
        <f t="shared" si="14"/>
        <v>32341002.209959034</v>
      </c>
      <c r="AI17">
        <v>66</v>
      </c>
      <c r="AJ17" s="6">
        <v>-0.11849999999999999</v>
      </c>
      <c r="AK17" s="12">
        <f t="shared" si="15"/>
        <v>137612984.6566366</v>
      </c>
      <c r="AL17" s="12">
        <f t="shared" si="16"/>
        <v>10845569.321882268</v>
      </c>
      <c r="AM17">
        <v>65</v>
      </c>
      <c r="AN17" s="6">
        <v>-0.11849999999999999</v>
      </c>
      <c r="AO17" s="12">
        <f t="shared" si="17"/>
        <v>14831644.667897798</v>
      </c>
      <c r="AP17" s="12">
        <f t="shared" si="18"/>
        <v>1194324.3279118158</v>
      </c>
      <c r="AQ17">
        <v>64</v>
      </c>
      <c r="AR17" s="6">
        <v>-0.11849999999999999</v>
      </c>
      <c r="AS17" s="12">
        <f t="shared" si="19"/>
        <v>341727859.72259772</v>
      </c>
      <c r="AT17" s="12">
        <f t="shared" si="20"/>
        <v>27712938.938097589</v>
      </c>
      <c r="AU17">
        <v>63</v>
      </c>
      <c r="AV17" s="6">
        <v>-0.11849999999999999</v>
      </c>
      <c r="AW17" s="12">
        <f t="shared" si="21"/>
        <v>189029816.25480488</v>
      </c>
      <c r="AX17" s="12">
        <f t="shared" si="22"/>
        <v>15113748.872457271</v>
      </c>
      <c r="AY17">
        <v>62</v>
      </c>
      <c r="AZ17" s="6">
        <v>-0.11849999999999999</v>
      </c>
      <c r="BA17" s="12">
        <f t="shared" si="23"/>
        <v>225205839.1822685</v>
      </c>
      <c r="BB17" s="12">
        <f t="shared" si="24"/>
        <v>17877562.333715204</v>
      </c>
      <c r="BC17">
        <v>61</v>
      </c>
      <c r="BD17" s="6">
        <v>-0.11849999999999999</v>
      </c>
      <c r="BE17" s="12">
        <f t="shared" si="25"/>
        <v>336258633.56266516</v>
      </c>
      <c r="BF17" s="12">
        <f t="shared" si="26"/>
        <v>27077365.695223182</v>
      </c>
      <c r="BG17">
        <v>60</v>
      </c>
      <c r="BH17" s="6">
        <v>-0.11849999999999999</v>
      </c>
      <c r="BI17" s="12">
        <f t="shared" si="27"/>
        <v>501601194.72077984</v>
      </c>
      <c r="BJ17" s="12">
        <f t="shared" si="28"/>
        <v>44975092.84475296</v>
      </c>
      <c r="BK17">
        <v>59</v>
      </c>
      <c r="BL17" s="6">
        <v>-0.11849999999999999</v>
      </c>
      <c r="BM17" s="12">
        <f t="shared" si="29"/>
        <v>417597561.21805269</v>
      </c>
      <c r="BN17" s="12">
        <f t="shared" si="30"/>
        <v>40304961.648115881</v>
      </c>
      <c r="BO17">
        <v>58</v>
      </c>
      <c r="BP17" s="6">
        <v>-0.11849999999999999</v>
      </c>
      <c r="BQ17" s="12">
        <f t="shared" si="31"/>
        <v>312837059.75007945</v>
      </c>
      <c r="BR17" s="12">
        <f t="shared" si="32"/>
        <v>31087177.839242619</v>
      </c>
      <c r="BS17">
        <v>57</v>
      </c>
      <c r="BT17" s="6">
        <v>-0.11849999999999999</v>
      </c>
      <c r="BU17" s="12">
        <f t="shared" si="33"/>
        <v>253556257.82400247</v>
      </c>
      <c r="BV17" s="12">
        <f t="shared" si="34"/>
        <v>25775564.75880779</v>
      </c>
      <c r="BW17">
        <v>56</v>
      </c>
      <c r="BX17" s="6">
        <v>-0.11849999999999999</v>
      </c>
      <c r="BY17" s="12">
        <f t="shared" si="35"/>
        <v>155851415.38229549</v>
      </c>
      <c r="BZ17" s="12">
        <f t="shared" si="36"/>
        <v>16199290.462351672</v>
      </c>
      <c r="CA17">
        <v>55</v>
      </c>
      <c r="CB17" s="6">
        <v>-0.11849999999999999</v>
      </c>
      <c r="CC17" s="12">
        <f t="shared" si="37"/>
        <v>226972828.2155709</v>
      </c>
      <c r="CD17" s="12">
        <f t="shared" si="38"/>
        <v>27869307.861991856</v>
      </c>
      <c r="CE17">
        <v>54</v>
      </c>
      <c r="CF17" s="6">
        <v>-0.11849999999999999</v>
      </c>
      <c r="CG17" s="12">
        <f t="shared" si="39"/>
        <v>233324932.72726873</v>
      </c>
      <c r="CH17" s="12">
        <f t="shared" si="40"/>
        <v>31580816.137271669</v>
      </c>
      <c r="CI17">
        <v>53</v>
      </c>
      <c r="CJ17" s="6">
        <v>-0.11849999999999999</v>
      </c>
      <c r="CK17" s="12">
        <f t="shared" si="284"/>
        <v>227054571.80795953</v>
      </c>
      <c r="CL17" s="12">
        <f t="shared" si="285"/>
        <v>31121129.202690057</v>
      </c>
      <c r="CM17" s="5">
        <v>52</v>
      </c>
      <c r="CN17" s="6">
        <v>-0.11849999999999999</v>
      </c>
      <c r="CO17" s="7">
        <f t="shared" si="41"/>
        <v>277372600.74290466</v>
      </c>
      <c r="CP17" s="12">
        <f t="shared" si="42"/>
        <v>184603095.54140943</v>
      </c>
      <c r="CQ17" s="12">
        <f t="shared" si="43"/>
        <v>24775401.17203382</v>
      </c>
      <c r="CR17" s="9"/>
      <c r="CS17" s="5">
        <v>51</v>
      </c>
      <c r="CT17" s="6">
        <v>-0.11849999999999999</v>
      </c>
      <c r="CU17" s="7">
        <f t="shared" si="44"/>
        <v>212042352.07010528</v>
      </c>
      <c r="CV17" s="12">
        <f t="shared" si="45"/>
        <v>133037863.52187957</v>
      </c>
      <c r="CW17" s="12">
        <f t="shared" si="46"/>
        <v>19298467.923790641</v>
      </c>
      <c r="CY17" s="5">
        <v>50</v>
      </c>
      <c r="CZ17" s="6">
        <v>-0.11849999999999999</v>
      </c>
      <c r="DA17" s="7">
        <f t="shared" si="47"/>
        <v>171444333.82123646</v>
      </c>
      <c r="DB17" s="12">
        <f t="shared" si="48"/>
        <v>101048600.28817073</v>
      </c>
      <c r="DC17" s="12">
        <f t="shared" si="49"/>
        <v>15292906.382847082</v>
      </c>
      <c r="DE17" s="5">
        <f t="shared" si="50"/>
        <v>49</v>
      </c>
      <c r="DF17" s="6">
        <v>-0.11849999999999999</v>
      </c>
      <c r="DG17" s="7">
        <f t="shared" si="51"/>
        <v>145107349.82753825</v>
      </c>
      <c r="DH17" s="12">
        <f t="shared" si="52"/>
        <v>79782725.884558514</v>
      </c>
      <c r="DI17" s="12">
        <f t="shared" si="53"/>
        <v>12120048.592400094</v>
      </c>
      <c r="DK17" s="5">
        <f t="shared" si="54"/>
        <v>48</v>
      </c>
      <c r="DL17" s="6">
        <v>-0.11849999999999999</v>
      </c>
      <c r="DM17" s="7">
        <f t="shared" si="55"/>
        <v>146884654.14266449</v>
      </c>
      <c r="DN17" s="12">
        <f t="shared" si="56"/>
        <v>87403680.744031027</v>
      </c>
      <c r="DO17" s="12">
        <f t="shared" si="57"/>
        <v>13427521.484948229</v>
      </c>
      <c r="DQ17" s="5">
        <f t="shared" si="58"/>
        <v>47</v>
      </c>
      <c r="DR17" s="6">
        <v>-0.11849999999999999</v>
      </c>
      <c r="DS17" s="7">
        <f t="shared" si="59"/>
        <v>96279925.368815258</v>
      </c>
      <c r="DT17" s="12">
        <f t="shared" si="60"/>
        <v>39913104.660836622</v>
      </c>
      <c r="DU17" s="12">
        <f t="shared" si="61"/>
        <v>6086121.6130459048</v>
      </c>
      <c r="DW17" s="5">
        <f t="shared" si="62"/>
        <v>46</v>
      </c>
      <c r="DX17" s="6">
        <v>-0.11849999999999999</v>
      </c>
      <c r="DY17" s="7">
        <f t="shared" si="63"/>
        <v>72609295.14993605</v>
      </c>
      <c r="DZ17" s="12">
        <f t="shared" si="64"/>
        <v>19384858.719397031</v>
      </c>
      <c r="EA17" s="12">
        <f t="shared" si="65"/>
        <v>2966957.245458826</v>
      </c>
      <c r="EC17" s="5">
        <f t="shared" si="66"/>
        <v>45</v>
      </c>
      <c r="ED17" s="6">
        <v>-0.11849999999999999</v>
      </c>
      <c r="EE17" s="7">
        <f t="shared" si="67"/>
        <v>67581250.139553323</v>
      </c>
      <c r="EF17" s="12">
        <f t="shared" si="68"/>
        <v>18672730.672222421</v>
      </c>
      <c r="EG17" s="12">
        <f t="shared" si="69"/>
        <v>2943274.5091567035</v>
      </c>
      <c r="EI17" s="5">
        <f t="shared" si="70"/>
        <v>44</v>
      </c>
      <c r="EJ17" s="6">
        <v>-0.11849999999999999</v>
      </c>
      <c r="EK17" s="7">
        <f t="shared" si="71"/>
        <v>67581250.139553323</v>
      </c>
      <c r="EL17" s="12">
        <f t="shared" si="72"/>
        <v>30829841.586330701</v>
      </c>
      <c r="EM17" s="12">
        <f t="shared" si="73"/>
        <v>5035599.4824046716</v>
      </c>
      <c r="EO17" s="5">
        <f t="shared" si="74"/>
        <v>43</v>
      </c>
      <c r="EP17" s="6">
        <v>-0.11849999999999999</v>
      </c>
      <c r="EQ17" s="7">
        <f t="shared" si="75"/>
        <v>75476044.381900042</v>
      </c>
      <c r="ER17" s="12">
        <f t="shared" si="76"/>
        <v>10760029.529782088</v>
      </c>
      <c r="ES17" s="12">
        <f t="shared" si="77"/>
        <v>1782072.2807748746</v>
      </c>
      <c r="EU17" s="5">
        <f t="shared" si="78"/>
        <v>42</v>
      </c>
      <c r="EV17" s="6">
        <v>-0.11849999999999999</v>
      </c>
      <c r="EW17" s="7">
        <f t="shared" si="79"/>
        <v>46864210.441404067</v>
      </c>
      <c r="EX17" s="12">
        <f t="shared" si="80"/>
        <v>7469877.7820601463</v>
      </c>
      <c r="EY17" s="12">
        <f t="shared" si="81"/>
        <v>1249956.7048221717</v>
      </c>
      <c r="FA17" s="5">
        <f t="shared" si="82"/>
        <v>41</v>
      </c>
      <c r="FB17" s="6">
        <v>-0.11849999999999999</v>
      </c>
      <c r="FC17" s="7">
        <f t="shared" si="83"/>
        <v>46705412.04046648</v>
      </c>
      <c r="FD17" s="12">
        <f t="shared" si="84"/>
        <v>9744293.8601590022</v>
      </c>
      <c r="FE17" s="12">
        <f t="shared" si="85"/>
        <v>1658366.4022429369</v>
      </c>
      <c r="FG17" s="5">
        <f t="shared" si="86"/>
        <v>40</v>
      </c>
      <c r="FH17" s="6">
        <v>-0.11849999999999999</v>
      </c>
      <c r="FI17" s="7">
        <f t="shared" si="87"/>
        <v>36880458.023109987</v>
      </c>
      <c r="FJ17" s="12">
        <f t="shared" si="88"/>
        <v>1667547.490645411</v>
      </c>
      <c r="FK17" s="12">
        <f t="shared" si="89"/>
        <v>285702.02581017889</v>
      </c>
      <c r="FM17" s="5">
        <f t="shared" si="90"/>
        <v>39</v>
      </c>
      <c r="FN17" s="6">
        <v>-0.11849999999999999</v>
      </c>
      <c r="FO17" s="7">
        <f t="shared" si="91"/>
        <v>40443533.307500802</v>
      </c>
      <c r="FP17" s="12">
        <f t="shared" si="92"/>
        <v>7353125.0589887667</v>
      </c>
      <c r="FQ17" s="12">
        <f t="shared" si="93"/>
        <v>1276613.3740334581</v>
      </c>
      <c r="FS17" s="5">
        <f t="shared" si="94"/>
        <v>38</v>
      </c>
      <c r="FT17" s="6">
        <v>-0.11849999999999999</v>
      </c>
      <c r="FU17" s="7">
        <f t="shared" si="95"/>
        <v>32985509.589349005</v>
      </c>
      <c r="FV17" s="12">
        <f t="shared" si="96"/>
        <v>1788031.2663319435</v>
      </c>
      <c r="FW17" s="12">
        <f t="shared" si="97"/>
        <v>315534.92935269594</v>
      </c>
      <c r="FY17" s="5">
        <f t="shared" si="98"/>
        <v>37</v>
      </c>
      <c r="FZ17" s="6">
        <v>-0.11849999999999999</v>
      </c>
      <c r="GA17" s="7">
        <f t="shared" si="99"/>
        <v>28333198.410366762</v>
      </c>
      <c r="GB17" s="12">
        <f t="shared" si="100"/>
        <v>-1343466.7661585333</v>
      </c>
      <c r="GC17" s="12">
        <f t="shared" si="101"/>
        <v>-239384.14108592938</v>
      </c>
      <c r="GE17" s="5">
        <f t="shared" si="102"/>
        <v>36</v>
      </c>
      <c r="GF17" s="6">
        <v>-0.11849999999999999</v>
      </c>
      <c r="GG17" s="7">
        <f t="shared" si="103"/>
        <v>25207471.895344105</v>
      </c>
      <c r="GH17" s="12">
        <f t="shared" si="104"/>
        <v>-2667315.9648339562</v>
      </c>
      <c r="GI17" s="12">
        <f t="shared" si="105"/>
        <v>-484412.6081194735</v>
      </c>
      <c r="GK17" s="5">
        <f t="shared" si="106"/>
        <v>35</v>
      </c>
      <c r="GL17" s="6">
        <v>-0.11849999999999999</v>
      </c>
      <c r="GM17" s="7">
        <f t="shared" si="107"/>
        <v>27998969.11623247</v>
      </c>
      <c r="GN17" s="12">
        <f t="shared" si="108"/>
        <v>2333756.2877561352</v>
      </c>
      <c r="GO17" s="12">
        <f t="shared" si="109"/>
        <v>438495.61317633832</v>
      </c>
      <c r="GQ17" s="5">
        <f t="shared" si="110"/>
        <v>34</v>
      </c>
      <c r="GR17" s="6">
        <v>-0.11849999999999999</v>
      </c>
      <c r="GS17" s="7">
        <f t="shared" si="111"/>
        <v>22616291.693241086</v>
      </c>
      <c r="GT17" s="12">
        <f t="shared" si="112"/>
        <v>-1050703.9058423112</v>
      </c>
      <c r="GU17" s="12">
        <f t="shared" si="113"/>
        <v>-204620.2352325689</v>
      </c>
      <c r="GW17" s="5">
        <f t="shared" si="114"/>
        <v>33</v>
      </c>
      <c r="GX17" s="6">
        <v>-0.11849999999999999</v>
      </c>
      <c r="GY17" s="7">
        <f t="shared" si="115"/>
        <v>20409973.552243561</v>
      </c>
      <c r="GZ17" s="12">
        <f t="shared" si="116"/>
        <v>-1322533.4149570733</v>
      </c>
      <c r="HA17" s="12">
        <f t="shared" si="117"/>
        <v>-268887.43330937641</v>
      </c>
      <c r="HC17" s="5">
        <f t="shared" si="118"/>
        <v>32</v>
      </c>
      <c r="HD17" s="6">
        <v>-0.11849999999999999</v>
      </c>
      <c r="HE17" s="7">
        <f t="shared" si="119"/>
        <v>22242778.500701346</v>
      </c>
      <c r="HF17" s="12">
        <f t="shared" si="120"/>
        <v>2818616.2771589477</v>
      </c>
      <c r="HG17" s="12">
        <f t="shared" si="121"/>
        <v>608473.41677103494</v>
      </c>
      <c r="HI17" s="5">
        <f t="shared" si="122"/>
        <v>31</v>
      </c>
      <c r="HJ17" s="6">
        <v>-0.11849999999999999</v>
      </c>
      <c r="HK17" s="7">
        <f t="shared" si="123"/>
        <v>21478156.142044559</v>
      </c>
      <c r="HL17" s="12">
        <f t="shared" si="124"/>
        <v>4328635.0358777884</v>
      </c>
      <c r="HM17" s="12">
        <f t="shared" si="125"/>
        <v>983893.0578408679</v>
      </c>
      <c r="HO17" s="5">
        <f t="shared" si="126"/>
        <v>30</v>
      </c>
      <c r="HP17" s="6">
        <v>-0.11849999999999999</v>
      </c>
      <c r="HQ17" s="7">
        <f t="shared" si="127"/>
        <v>18804199.03873628</v>
      </c>
      <c r="HR17" s="12">
        <f t="shared" si="128"/>
        <v>3261617.2868795251</v>
      </c>
      <c r="HS17" s="12">
        <f t="shared" si="129"/>
        <v>765576.64472157904</v>
      </c>
      <c r="HU17" s="5">
        <f t="shared" si="130"/>
        <v>29</v>
      </c>
      <c r="HV17" s="6">
        <v>-0.11849999999999999</v>
      </c>
      <c r="HW17" s="7">
        <f t="shared" si="131"/>
        <v>15833781.608905578</v>
      </c>
      <c r="HX17" s="12">
        <f t="shared" si="132"/>
        <v>1726054.0763439364</v>
      </c>
      <c r="HY17" s="12">
        <f t="shared" si="133"/>
        <v>419930.91748858761</v>
      </c>
      <c r="IA17" s="5">
        <f t="shared" si="134"/>
        <v>28</v>
      </c>
      <c r="IB17" s="6">
        <v>-0.11849999999999999</v>
      </c>
      <c r="IC17" s="7">
        <f t="shared" si="135"/>
        <v>18477980.63823735</v>
      </c>
      <c r="ID17" s="12">
        <f t="shared" si="136"/>
        <v>6519083.9402548606</v>
      </c>
      <c r="IE17" s="12">
        <f t="shared" si="137"/>
        <v>1734947.5249336178</v>
      </c>
      <c r="IG17" s="5">
        <f t="shared" si="138"/>
        <v>27</v>
      </c>
      <c r="IH17" s="6">
        <v>-0.11849999999999999</v>
      </c>
      <c r="II17" s="7">
        <f t="shared" si="139"/>
        <v>24936546.070495747</v>
      </c>
      <c r="IJ17" s="12">
        <f t="shared" si="140"/>
        <v>15212609.027114907</v>
      </c>
      <c r="IK17" s="12">
        <f t="shared" si="141"/>
        <v>4526424.5020713117</v>
      </c>
      <c r="IM17" s="5">
        <f t="shared" si="142"/>
        <v>26</v>
      </c>
      <c r="IN17" s="6">
        <v>-0.11849999999999999</v>
      </c>
      <c r="IO17" s="7">
        <f t="shared" si="143"/>
        <v>18201858.445617333</v>
      </c>
      <c r="IP17" s="12">
        <f t="shared" si="144"/>
        <v>9889678.9685444366</v>
      </c>
      <c r="IQ17" s="12">
        <f t="shared" si="145"/>
        <v>3140297.8335298155</v>
      </c>
      <c r="IS17" s="5">
        <f t="shared" si="146"/>
        <v>25</v>
      </c>
      <c r="IT17" s="6">
        <v>-0.11849999999999999</v>
      </c>
      <c r="IU17" s="7">
        <f t="shared" si="147"/>
        <v>14699070.052182289</v>
      </c>
      <c r="IV17" s="12">
        <f t="shared" si="148"/>
        <v>7455237.0567406407</v>
      </c>
      <c r="IW17" s="12">
        <f t="shared" si="149"/>
        <v>2490755.9555644062</v>
      </c>
      <c r="IY17" s="5">
        <f t="shared" si="150"/>
        <v>24</v>
      </c>
      <c r="IZ17" s="6">
        <v>-0.11849999999999999</v>
      </c>
      <c r="JA17" s="7">
        <f t="shared" si="151"/>
        <v>15802053.377964195</v>
      </c>
      <c r="JB17" s="12">
        <f t="shared" si="152"/>
        <v>9732492.6175547596</v>
      </c>
      <c r="JC17" s="12">
        <f t="shared" si="153"/>
        <v>3473905.1319084666</v>
      </c>
      <c r="JE17" s="5">
        <f t="shared" si="154"/>
        <v>23</v>
      </c>
      <c r="JF17" s="6">
        <v>-0.11849999999999999</v>
      </c>
      <c r="JG17" s="7">
        <f t="shared" si="155"/>
        <v>14836215.733700303</v>
      </c>
      <c r="JH17" s="12">
        <f t="shared" si="156"/>
        <v>9892984.2003261577</v>
      </c>
      <c r="JI17" s="12">
        <f t="shared" si="157"/>
        <v>3858885.3277114597</v>
      </c>
      <c r="JK17" s="5">
        <f t="shared" si="158"/>
        <v>22</v>
      </c>
      <c r="JL17" s="6">
        <v>-0.11849999999999999</v>
      </c>
      <c r="JM17" s="7">
        <f t="shared" si="159"/>
        <v>12517900.551552735</v>
      </c>
      <c r="JN17" s="12">
        <f t="shared" si="160"/>
        <v>8649159.7520372197</v>
      </c>
      <c r="JO17" s="12">
        <f t="shared" si="161"/>
        <v>3842973.322150175</v>
      </c>
      <c r="JQ17" s="5">
        <f t="shared" si="162"/>
        <v>21</v>
      </c>
      <c r="JR17" s="6">
        <v>-0.11849999999999999</v>
      </c>
      <c r="JS17" s="7">
        <f t="shared" si="163"/>
        <v>9501974.0030004065</v>
      </c>
      <c r="JT17" s="12">
        <f t="shared" si="164"/>
        <v>6434601.0369661562</v>
      </c>
      <c r="JU17" s="12">
        <f t="shared" si="165"/>
        <v>3197089.0360711343</v>
      </c>
      <c r="JW17" s="5">
        <f t="shared" si="166"/>
        <v>20</v>
      </c>
      <c r="JX17" s="6">
        <v>-0.11849999999999999</v>
      </c>
      <c r="JY17" s="7">
        <f t="shared" si="167"/>
        <v>9970591.8184684236</v>
      </c>
      <c r="JZ17" s="12">
        <f t="shared" si="168"/>
        <v>7481427.3642307874</v>
      </c>
      <c r="KA17" s="12">
        <f t="shared" si="169"/>
        <v>4029118.2207136676</v>
      </c>
      <c r="KC17" s="5">
        <f t="shared" si="170"/>
        <v>19</v>
      </c>
      <c r="KD17" s="6">
        <v>-0.11849999999999999</v>
      </c>
      <c r="KE17" s="7">
        <f t="shared" si="171"/>
        <v>8279847.0507128555</v>
      </c>
      <c r="KF17" s="12">
        <f t="shared" si="172"/>
        <v>6171626.8915100722</v>
      </c>
      <c r="KG17" s="12">
        <f t="shared" si="173"/>
        <v>3447088.0067943176</v>
      </c>
      <c r="KI17" s="5">
        <f t="shared" si="174"/>
        <v>18</v>
      </c>
      <c r="KJ17" s="6">
        <v>-0.11849999999999999</v>
      </c>
      <c r="KK17" s="7">
        <f t="shared" si="175"/>
        <v>6767898.5210992778</v>
      </c>
      <c r="KL17" s="12">
        <f t="shared" si="176"/>
        <v>4997493.0679658735</v>
      </c>
      <c r="KM17" s="12">
        <f t="shared" si="177"/>
        <v>2908306.9310435327</v>
      </c>
      <c r="KO17" s="5">
        <f t="shared" si="178"/>
        <v>17</v>
      </c>
      <c r="KP17" s="6">
        <v>-0.11849999999999999</v>
      </c>
      <c r="KQ17" s="7">
        <f t="shared" si="179"/>
        <v>6375787.5846436918</v>
      </c>
      <c r="KR17" s="12">
        <f t="shared" si="180"/>
        <v>4894164.4070396256</v>
      </c>
      <c r="KS17" s="12">
        <f t="shared" si="181"/>
        <v>2948796.9442757308</v>
      </c>
      <c r="KU17" s="5">
        <f t="shared" si="182"/>
        <v>16</v>
      </c>
      <c r="KV17" s="6">
        <v>-0.11849999999999999</v>
      </c>
      <c r="KW17" s="7">
        <f t="shared" si="183"/>
        <v>4858113.0635809898</v>
      </c>
      <c r="KX17" s="12">
        <f t="shared" si="184"/>
        <v>3606132.2717357152</v>
      </c>
      <c r="KY17" s="12">
        <f t="shared" si="185"/>
        <v>2257179.3088648454</v>
      </c>
      <c r="LA17" s="5">
        <f t="shared" si="186"/>
        <v>15</v>
      </c>
      <c r="LB17" s="6">
        <v>-0.11849999999999999</v>
      </c>
      <c r="LC17" s="7">
        <f t="shared" si="187"/>
        <v>4100019.4645801247</v>
      </c>
      <c r="LD17" s="12">
        <f t="shared" si="188"/>
        <v>3034781.2625224716</v>
      </c>
      <c r="LE17" s="12">
        <f t="shared" si="189"/>
        <v>1927285.4162906844</v>
      </c>
      <c r="LG17" s="5">
        <f t="shared" si="190"/>
        <v>14</v>
      </c>
      <c r="LH17" s="6">
        <v>-0.11849999999999999</v>
      </c>
      <c r="LI17" s="7">
        <f t="shared" si="191"/>
        <v>3874888.4458747986</v>
      </c>
      <c r="LJ17" s="12">
        <f t="shared" si="192"/>
        <v>2993152.5015741503</v>
      </c>
      <c r="LK17" s="12">
        <f t="shared" si="193"/>
        <v>1977771.2417597328</v>
      </c>
      <c r="LM17" s="5">
        <f t="shared" si="194"/>
        <v>13</v>
      </c>
      <c r="LN17" s="6">
        <v>-0.11849999999999999</v>
      </c>
      <c r="LO17" s="7">
        <f t="shared" si="195"/>
        <v>3324942.8916035681</v>
      </c>
      <c r="LP17" s="12">
        <f t="shared" si="196"/>
        <v>2608060.5539413136</v>
      </c>
      <c r="LQ17" s="12">
        <f t="shared" si="197"/>
        <v>1803747.1906470193</v>
      </c>
      <c r="LS17" s="5">
        <f t="shared" si="198"/>
        <v>12</v>
      </c>
      <c r="LT17" s="6">
        <v>-0.11849999999999999</v>
      </c>
      <c r="LU17" s="7">
        <f t="shared" si="199"/>
        <v>2528858.2990596052</v>
      </c>
      <c r="LV17" s="12">
        <f t="shared" si="200"/>
        <v>1951560.8207561353</v>
      </c>
      <c r="LW17" s="12">
        <f t="shared" si="201"/>
        <v>1419924.8918579763</v>
      </c>
      <c r="LY17" s="5">
        <f t="shared" si="202"/>
        <v>11</v>
      </c>
      <c r="LZ17" s="6">
        <v>-0.11849999999999999</v>
      </c>
      <c r="MA17" s="7">
        <f t="shared" si="203"/>
        <v>2608684.0303895241</v>
      </c>
      <c r="MB17" s="12">
        <f t="shared" si="204"/>
        <v>2165056.9349396625</v>
      </c>
      <c r="MC17" s="12">
        <f t="shared" si="205"/>
        <v>1664287.0556417964</v>
      </c>
      <c r="ME17" s="5">
        <f t="shared" si="206"/>
        <v>10</v>
      </c>
      <c r="MF17" s="6">
        <v>-0.11849999999999999</v>
      </c>
      <c r="MG17" s="7">
        <f t="shared" si="207"/>
        <v>2003136.013506507</v>
      </c>
      <c r="MH17" s="12">
        <f t="shared" si="208"/>
        <v>1648554.7337749361</v>
      </c>
      <c r="MI17" s="12">
        <f t="shared" si="209"/>
        <v>1300202.2200703523</v>
      </c>
      <c r="MK17" s="5">
        <f t="shared" si="210"/>
        <v>9</v>
      </c>
      <c r="ML17" s="6">
        <v>-0.11849999999999999</v>
      </c>
      <c r="MM17" s="7">
        <f t="shared" si="211"/>
        <v>1863555.6921634632</v>
      </c>
      <c r="MN17" s="12">
        <f t="shared" si="212"/>
        <v>1587317.7865951217</v>
      </c>
      <c r="MO17" s="12">
        <f t="shared" si="213"/>
        <v>1292698.5515046509</v>
      </c>
      <c r="MQ17" s="5">
        <f t="shared" si="214"/>
        <v>8</v>
      </c>
      <c r="MR17" s="6">
        <v>-0.11849999999999999</v>
      </c>
      <c r="MS17" s="7">
        <f t="shared" si="215"/>
        <v>1694603.702976688</v>
      </c>
      <c r="MT17" s="12">
        <f t="shared" si="216"/>
        <v>1481195.1955013454</v>
      </c>
      <c r="MU17" s="12">
        <f t="shared" si="217"/>
        <v>1236726.0855642301</v>
      </c>
      <c r="MW17" s="5">
        <f t="shared" si="218"/>
        <v>7</v>
      </c>
      <c r="MX17" s="6">
        <v>-0.11849999999999999</v>
      </c>
      <c r="MY17" s="7">
        <f t="shared" si="219"/>
        <v>1672361.2977170511</v>
      </c>
      <c r="MZ17" s="12">
        <f t="shared" si="220"/>
        <v>1514401.6281276306</v>
      </c>
      <c r="NA17" s="12">
        <f t="shared" si="221"/>
        <v>1299911.8487012158</v>
      </c>
      <c r="NC17" s="5">
        <f t="shared" si="222"/>
        <v>6</v>
      </c>
      <c r="ND17" s="6">
        <v>-0.11849999999999999</v>
      </c>
      <c r="NE17" s="7">
        <f t="shared" si="223"/>
        <v>1218922.228656743</v>
      </c>
      <c r="NF17" s="12">
        <f t="shared" si="224"/>
        <v>1103123.6199048571</v>
      </c>
      <c r="NG17" s="12">
        <f t="shared" si="225"/>
        <v>972714.37414797232</v>
      </c>
      <c r="NI17" s="5">
        <f t="shared" si="226"/>
        <v>5</v>
      </c>
      <c r="NJ17" s="6">
        <v>-0.11849999999999999</v>
      </c>
      <c r="NK17" s="7">
        <f t="shared" si="227"/>
        <v>993578.60177432594</v>
      </c>
      <c r="NL17" s="12">
        <f t="shared" si="228"/>
        <v>916647.93827630347</v>
      </c>
      <c r="NM17" s="12">
        <f t="shared" si="229"/>
        <v>832887.98960456811</v>
      </c>
      <c r="NO17" s="5">
        <f t="shared" si="230"/>
        <v>4</v>
      </c>
      <c r="NP17" s="6">
        <v>-0.11849999999999999</v>
      </c>
      <c r="NQ17" s="7">
        <f t="shared" si="231"/>
        <v>746490.30937214568</v>
      </c>
      <c r="NR17" s="12">
        <f t="shared" si="232"/>
        <v>704810.97307791084</v>
      </c>
      <c r="NS17" s="12">
        <f t="shared" si="233"/>
        <v>650470.89234374859</v>
      </c>
      <c r="NU17" s="5">
        <f t="shared" si="234"/>
        <v>3</v>
      </c>
      <c r="NV17" s="6">
        <v>-0.11849999999999999</v>
      </c>
      <c r="NW17" s="7">
        <f t="shared" si="235"/>
        <v>581650.54493699991</v>
      </c>
      <c r="NX17" s="12">
        <f t="shared" si="236"/>
        <v>551144.49463867373</v>
      </c>
      <c r="NY17" s="12">
        <f t="shared" si="237"/>
        <v>517150.43100590579</v>
      </c>
      <c r="OA17" s="5">
        <f t="shared" si="238"/>
        <v>2</v>
      </c>
      <c r="OB17" s="6">
        <v>-0.11849999999999999</v>
      </c>
      <c r="OC17" s="7">
        <f t="shared" si="239"/>
        <v>481140.32999999996</v>
      </c>
      <c r="OD17" s="12">
        <f>(OD18)*(1+OB17)-(((VLOOKUP((OA$91+OA18),$A$138:$E$227,5,FALSE))/(VLOOKUP(OA$91,$A$138:$E$227,5,FALSE)))*(IF(OA17&lt;=$D$125,$B$125,$C$125)))</f>
        <v>460033.28497630329</v>
      </c>
      <c r="OE17" s="12">
        <f t="shared" si="241"/>
        <v>443481.54485436896</v>
      </c>
      <c r="OG17" s="5">
        <f t="shared" si="242"/>
        <v>1</v>
      </c>
      <c r="OH17" s="6">
        <v>-0.11849999999999999</v>
      </c>
      <c r="OI17" s="7">
        <f>(OI18+$B$124)*(1+OH17)</f>
        <v>528900</v>
      </c>
      <c r="OJ17" s="12">
        <f>($B$124)*(1+OH17)-$B$125</f>
        <v>517900</v>
      </c>
      <c r="OK17" s="12">
        <f>OJ17</f>
        <v>517900</v>
      </c>
      <c r="OM17" s="5"/>
      <c r="ON17" s="6"/>
      <c r="OO17" s="7"/>
      <c r="OS17" s="5"/>
      <c r="OT17" s="6"/>
      <c r="OU17" s="7"/>
      <c r="OY17" s="5"/>
      <c r="OZ17" s="6"/>
      <c r="PA17" s="7"/>
      <c r="PE17" s="5"/>
      <c r="PF17" s="6"/>
      <c r="PG17" s="7"/>
      <c r="PK17" s="5"/>
      <c r="PL17" s="6"/>
      <c r="PM17" s="7"/>
      <c r="PQ17" s="5"/>
      <c r="PR17" s="6"/>
      <c r="PS17" s="7"/>
      <c r="PW17" s="5"/>
      <c r="PX17" s="6"/>
      <c r="PY17" s="7"/>
      <c r="QC17" s="5"/>
      <c r="QD17" s="6"/>
      <c r="QE17" s="7"/>
      <c r="QI17" s="5"/>
      <c r="QJ17" s="6"/>
      <c r="QK17" s="7"/>
      <c r="QO17" s="5"/>
      <c r="QP17" s="6"/>
      <c r="QQ17" s="7"/>
    </row>
    <row r="18" spans="3:459">
      <c r="C18">
        <v>73</v>
      </c>
      <c r="D18" s="6">
        <v>-9.0300000000000005E-2</v>
      </c>
      <c r="E18" s="12">
        <f t="shared" si="286"/>
        <v>36012809.199133821</v>
      </c>
      <c r="F18" s="12">
        <f t="shared" si="0"/>
        <v>3690886.2508590943</v>
      </c>
      <c r="G18">
        <v>72</v>
      </c>
      <c r="H18" s="6">
        <v>-9.0300000000000005E-2</v>
      </c>
      <c r="I18" s="12">
        <f t="shared" si="1"/>
        <v>-178365944.31911081</v>
      </c>
      <c r="J18" s="12">
        <f t="shared" si="2"/>
        <v>-18069061.894886225</v>
      </c>
      <c r="K18">
        <v>71</v>
      </c>
      <c r="L18" s="6">
        <v>-9.0300000000000005E-2</v>
      </c>
      <c r="M18" s="12">
        <f t="shared" si="3"/>
        <v>-85765380.967714608</v>
      </c>
      <c r="N18" s="12">
        <f t="shared" si="4"/>
        <v>-8688317.6217293832</v>
      </c>
      <c r="O18">
        <v>70</v>
      </c>
      <c r="P18" s="6">
        <v>-9.0300000000000005E-2</v>
      </c>
      <c r="Q18" s="12">
        <f t="shared" si="5"/>
        <v>123390519.52739887</v>
      </c>
      <c r="R18" s="12">
        <f t="shared" si="6"/>
        <v>11622685.192450486</v>
      </c>
      <c r="S18">
        <v>69</v>
      </c>
      <c r="T18" s="6">
        <v>-9.0300000000000005E-2</v>
      </c>
      <c r="U18" s="12">
        <f t="shared" si="7"/>
        <v>771171711.57798409</v>
      </c>
      <c r="V18" s="12">
        <f t="shared" si="8"/>
        <v>65330304.95003064</v>
      </c>
      <c r="W18">
        <v>68</v>
      </c>
      <c r="X18" s="6">
        <v>-9.0300000000000005E-2</v>
      </c>
      <c r="Y18" s="12">
        <f t="shared" si="9"/>
        <v>887576377.96414602</v>
      </c>
      <c r="Z18" s="12">
        <f t="shared" si="10"/>
        <v>67830185.282804996</v>
      </c>
      <c r="AA18">
        <v>67</v>
      </c>
      <c r="AB18" s="6">
        <v>-9.0300000000000005E-2</v>
      </c>
      <c r="AC18" s="12">
        <f t="shared" si="11"/>
        <v>394205253.88287824</v>
      </c>
      <c r="AD18" s="12">
        <f t="shared" si="12"/>
        <v>30826477.19937199</v>
      </c>
      <c r="AE18">
        <v>66</v>
      </c>
      <c r="AF18" s="6">
        <v>-9.0300000000000005E-2</v>
      </c>
      <c r="AG18" s="12">
        <f t="shared" si="13"/>
        <v>472803917.70076293</v>
      </c>
      <c r="AH18" s="12">
        <f t="shared" si="14"/>
        <v>38093206.639397964</v>
      </c>
      <c r="AI18">
        <v>65</v>
      </c>
      <c r="AJ18" s="6">
        <v>-9.0300000000000005E-2</v>
      </c>
      <c r="AK18" s="12">
        <f t="shared" si="15"/>
        <v>156544114.38519529</v>
      </c>
      <c r="AL18" s="12">
        <f t="shared" si="16"/>
        <v>12798037.787415255</v>
      </c>
      <c r="AM18">
        <v>64</v>
      </c>
      <c r="AN18" s="6">
        <v>-9.0300000000000005E-2</v>
      </c>
      <c r="AO18" s="12">
        <f t="shared" si="17"/>
        <v>17248097.401460193</v>
      </c>
      <c r="AP18" s="12">
        <f t="shared" si="18"/>
        <v>1440747.4725153358</v>
      </c>
      <c r="AQ18">
        <v>63</v>
      </c>
      <c r="AR18" s="6">
        <v>-9.0300000000000005E-2</v>
      </c>
      <c r="AS18" s="12">
        <f t="shared" si="19"/>
        <v>388085977.65180093</v>
      </c>
      <c r="AT18" s="12">
        <f t="shared" si="20"/>
        <v>32647043.143694151</v>
      </c>
      <c r="AU18">
        <v>62</v>
      </c>
      <c r="AV18" s="6">
        <v>-9.0300000000000005E-2</v>
      </c>
      <c r="AW18" s="12">
        <f t="shared" si="21"/>
        <v>214866739.12707791</v>
      </c>
      <c r="AX18" s="12">
        <f t="shared" si="22"/>
        <v>17820701.112435371</v>
      </c>
      <c r="AY18">
        <v>61</v>
      </c>
      <c r="AZ18" s="6">
        <v>-9.0300000000000005E-2</v>
      </c>
      <c r="BA18" s="12">
        <f t="shared" si="23"/>
        <v>255908965.23123458</v>
      </c>
      <c r="BB18" s="12">
        <f t="shared" si="24"/>
        <v>21073072.373899054</v>
      </c>
      <c r="BC18">
        <v>60</v>
      </c>
      <c r="BD18" s="6">
        <v>-9.0300000000000005E-2</v>
      </c>
      <c r="BE18" s="12">
        <f t="shared" si="25"/>
        <v>381884500.004713</v>
      </c>
      <c r="BF18" s="12">
        <f t="shared" si="26"/>
        <v>31899119.964848652</v>
      </c>
      <c r="BG18">
        <v>59</v>
      </c>
      <c r="BH18" s="6">
        <v>-9.0300000000000005E-2</v>
      </c>
      <c r="BI18" s="12">
        <f t="shared" si="27"/>
        <v>569410982.08512878</v>
      </c>
      <c r="BJ18" s="12">
        <f t="shared" si="28"/>
        <v>52960618.594410665</v>
      </c>
      <c r="BK18">
        <v>58</v>
      </c>
      <c r="BL18" s="6">
        <v>-9.0300000000000005E-2</v>
      </c>
      <c r="BM18" s="12">
        <f t="shared" si="29"/>
        <v>474087793.1031419</v>
      </c>
      <c r="BN18" s="12">
        <f t="shared" si="30"/>
        <v>47464950.849781379</v>
      </c>
      <c r="BO18">
        <v>57</v>
      </c>
      <c r="BP18" s="6">
        <v>-9.0300000000000005E-2</v>
      </c>
      <c r="BQ18" s="12">
        <f t="shared" si="31"/>
        <v>355234210.21191561</v>
      </c>
      <c r="BR18" s="12">
        <f t="shared" si="32"/>
        <v>36617744.417578973</v>
      </c>
      <c r="BS18">
        <v>56</v>
      </c>
      <c r="BT18" s="6">
        <v>-9.0300000000000005E-2</v>
      </c>
      <c r="BU18" s="12">
        <f t="shared" si="33"/>
        <v>287976596.91838121</v>
      </c>
      <c r="BV18" s="12">
        <f t="shared" si="34"/>
        <v>30367200.38594304</v>
      </c>
      <c r="BW18">
        <v>55</v>
      </c>
      <c r="BX18" s="6">
        <v>-9.0300000000000005E-2</v>
      </c>
      <c r="BY18" s="12">
        <f t="shared" si="35"/>
        <v>177129939.59832317</v>
      </c>
      <c r="BZ18" s="12">
        <f t="shared" si="36"/>
        <v>19098133.297923468</v>
      </c>
      <c r="CA18">
        <v>54</v>
      </c>
      <c r="CB18" s="6">
        <v>-9.0300000000000005E-2</v>
      </c>
      <c r="CC18" s="12">
        <f t="shared" si="37"/>
        <v>257761944.18260494</v>
      </c>
      <c r="CD18" s="12">
        <f t="shared" si="38"/>
        <v>32831053.317097191</v>
      </c>
      <c r="CE18">
        <v>53</v>
      </c>
      <c r="CF18" s="6">
        <v>-9.0300000000000005E-2</v>
      </c>
      <c r="CG18" s="12">
        <f t="shared" si="39"/>
        <v>264942232.8949393</v>
      </c>
      <c r="CH18" s="12">
        <f t="shared" si="40"/>
        <v>37198642.888685197</v>
      </c>
      <c r="CI18">
        <v>52</v>
      </c>
      <c r="CJ18" s="6">
        <v>-9.0300000000000005E-2</v>
      </c>
      <c r="CK18" s="12">
        <f t="shared" si="284"/>
        <v>257825804.66019234</v>
      </c>
      <c r="CL18" s="12">
        <f t="shared" si="285"/>
        <v>36657697.345051043</v>
      </c>
      <c r="CM18" s="5">
        <v>51</v>
      </c>
      <c r="CN18" s="6">
        <v>-9.0300000000000005E-2</v>
      </c>
      <c r="CO18" s="7">
        <f t="shared" si="41"/>
        <v>314659785.30108303</v>
      </c>
      <c r="CP18" s="12">
        <f t="shared" si="42"/>
        <v>209672861.54997513</v>
      </c>
      <c r="CQ18" s="12">
        <f t="shared" si="43"/>
        <v>29190238.426684923</v>
      </c>
      <c r="CR18" s="9"/>
      <c r="CS18" s="5">
        <v>50</v>
      </c>
      <c r="CT18" s="6">
        <v>-9.0300000000000005E-2</v>
      </c>
      <c r="CU18" s="7">
        <f t="shared" si="44"/>
        <v>240547194.63426578</v>
      </c>
      <c r="CV18" s="12">
        <f t="shared" si="45"/>
        <v>151156749.34259969</v>
      </c>
      <c r="CW18" s="12">
        <f t="shared" si="46"/>
        <v>22745150.671220563</v>
      </c>
      <c r="CY18" s="5">
        <v>49</v>
      </c>
      <c r="CZ18" s="6">
        <v>-9.0300000000000005E-2</v>
      </c>
      <c r="DA18" s="7">
        <f t="shared" si="47"/>
        <v>194491586.86470389</v>
      </c>
      <c r="DB18" s="12">
        <f t="shared" si="48"/>
        <v>114857432.44840054</v>
      </c>
      <c r="DC18" s="12">
        <f t="shared" si="49"/>
        <v>18031528.198356722</v>
      </c>
      <c r="DE18" s="5">
        <f t="shared" si="50"/>
        <v>48</v>
      </c>
      <c r="DF18" s="6">
        <v>-9.0300000000000005E-2</v>
      </c>
      <c r="DG18" s="7">
        <f t="shared" si="51"/>
        <v>164614123.45721868</v>
      </c>
      <c r="DH18" s="12">
        <f t="shared" si="52"/>
        <v>90731942.24341014</v>
      </c>
      <c r="DI18" s="12">
        <f t="shared" si="53"/>
        <v>14297806.064423636</v>
      </c>
      <c r="DK18" s="5">
        <f t="shared" si="54"/>
        <v>47</v>
      </c>
      <c r="DL18" s="6">
        <v>-9.0300000000000005E-2</v>
      </c>
      <c r="DM18" s="7">
        <f t="shared" si="55"/>
        <v>166630350.70069712</v>
      </c>
      <c r="DN18" s="12">
        <f t="shared" si="56"/>
        <v>99374883.215473577</v>
      </c>
      <c r="DO18" s="12">
        <f t="shared" si="57"/>
        <v>15836400.228058288</v>
      </c>
      <c r="DQ18" s="5">
        <f t="shared" si="58"/>
        <v>46</v>
      </c>
      <c r="DR18" s="6">
        <v>-9.0300000000000005E-2</v>
      </c>
      <c r="DS18" s="7">
        <f t="shared" si="59"/>
        <v>109222830.82111771</v>
      </c>
      <c r="DT18" s="12">
        <f t="shared" si="60"/>
        <v>45501810.81550803</v>
      </c>
      <c r="DU18" s="12">
        <f t="shared" si="61"/>
        <v>7197265.0993724186</v>
      </c>
      <c r="DW18" s="5">
        <f t="shared" si="62"/>
        <v>45</v>
      </c>
      <c r="DX18" s="6">
        <v>-9.0300000000000005E-2</v>
      </c>
      <c r="DY18" s="7">
        <f t="shared" si="63"/>
        <v>82370158.990284801</v>
      </c>
      <c r="DZ18" s="12">
        <f t="shared" si="64"/>
        <v>22213121.023350652</v>
      </c>
      <c r="EA18" s="12">
        <f t="shared" si="65"/>
        <v>3526727.7454134924</v>
      </c>
      <c r="EC18" s="5">
        <f t="shared" si="66"/>
        <v>44</v>
      </c>
      <c r="ED18" s="6">
        <v>-9.0300000000000005E-2</v>
      </c>
      <c r="EE18" s="7">
        <f t="shared" si="67"/>
        <v>76666194.145834744</v>
      </c>
      <c r="EF18" s="12">
        <f t="shared" si="68"/>
        <v>21398816.516368628</v>
      </c>
      <c r="EG18" s="12">
        <f t="shared" si="69"/>
        <v>3498858.6247143014</v>
      </c>
      <c r="EI18" s="5">
        <f t="shared" si="70"/>
        <v>43</v>
      </c>
      <c r="EJ18" s="6">
        <v>-9.0300000000000005E-2</v>
      </c>
      <c r="EK18" s="7">
        <f t="shared" si="71"/>
        <v>76666194.145834744</v>
      </c>
      <c r="EL18" s="12">
        <f t="shared" si="72"/>
        <v>35182657.872946151</v>
      </c>
      <c r="EM18" s="12">
        <f t="shared" si="73"/>
        <v>5961042.7438759478</v>
      </c>
      <c r="EO18" s="5">
        <f t="shared" si="74"/>
        <v>42</v>
      </c>
      <c r="EP18" s="6">
        <v>-9.0300000000000005E-2</v>
      </c>
      <c r="EQ18" s="7">
        <f t="shared" si="75"/>
        <v>85622285.175156042</v>
      </c>
      <c r="ER18" s="12">
        <f t="shared" si="76"/>
        <v>12411988.044034682</v>
      </c>
      <c r="ES18" s="12">
        <f t="shared" si="77"/>
        <v>2132391.3108827355</v>
      </c>
      <c r="EU18" s="5">
        <f t="shared" si="78"/>
        <v>41</v>
      </c>
      <c r="EV18" s="6">
        <v>-9.0300000000000005E-2</v>
      </c>
      <c r="EW18" s="7">
        <f t="shared" si="79"/>
        <v>53164163.858654648</v>
      </c>
      <c r="EX18" s="12">
        <f t="shared" si="80"/>
        <v>8677437.3891215641</v>
      </c>
      <c r="EY18" s="12">
        <f t="shared" si="81"/>
        <v>1506213.9543913614</v>
      </c>
      <c r="FA18" s="5">
        <f t="shared" si="82"/>
        <v>40</v>
      </c>
      <c r="FB18" s="6">
        <v>-9.0300000000000005E-2</v>
      </c>
      <c r="FC18" s="7">
        <f t="shared" si="83"/>
        <v>52984018.196785577</v>
      </c>
      <c r="FD18" s="12">
        <f t="shared" si="84"/>
        <v>11254190.615932204</v>
      </c>
      <c r="FE18" s="12">
        <f t="shared" si="85"/>
        <v>1986818.0115804481</v>
      </c>
      <c r="FG18" s="5">
        <f t="shared" si="86"/>
        <v>39</v>
      </c>
      <c r="FH18" s="6">
        <v>-9.0300000000000005E-2</v>
      </c>
      <c r="FI18" s="7">
        <f t="shared" si="87"/>
        <v>41838296.112433337</v>
      </c>
      <c r="FJ18" s="12">
        <f t="shared" si="88"/>
        <v>2090354.4987469213</v>
      </c>
      <c r="FK18" s="12">
        <f t="shared" si="89"/>
        <v>371508.50096213049</v>
      </c>
      <c r="FM18" s="5">
        <f t="shared" si="90"/>
        <v>38</v>
      </c>
      <c r="FN18" s="6">
        <v>-9.0300000000000005E-2</v>
      </c>
      <c r="FO18" s="7">
        <f t="shared" si="91"/>
        <v>45880355.425412141</v>
      </c>
      <c r="FP18" s="12">
        <f t="shared" si="92"/>
        <v>8537630.3024621066</v>
      </c>
      <c r="FQ18" s="12">
        <f t="shared" si="93"/>
        <v>1537582.7085002845</v>
      </c>
      <c r="FS18" s="5">
        <f t="shared" si="94"/>
        <v>37</v>
      </c>
      <c r="FT18" s="6">
        <v>-9.0300000000000005E-2</v>
      </c>
      <c r="FU18" s="7">
        <f t="shared" si="95"/>
        <v>37419749.959556445</v>
      </c>
      <c r="FV18" s="12">
        <f t="shared" si="96"/>
        <v>2221249.3095087279</v>
      </c>
      <c r="FW18" s="12">
        <f t="shared" si="97"/>
        <v>406614.95061504556</v>
      </c>
      <c r="FY18" s="5">
        <f t="shared" si="98"/>
        <v>36</v>
      </c>
      <c r="FZ18" s="6">
        <v>-9.0300000000000005E-2</v>
      </c>
      <c r="GA18" s="7">
        <f t="shared" si="99"/>
        <v>32142028.826281071</v>
      </c>
      <c r="GB18" s="12">
        <f t="shared" si="100"/>
        <v>-1333070.2002758353</v>
      </c>
      <c r="GC18" s="12">
        <f t="shared" si="101"/>
        <v>-246396.86166235819</v>
      </c>
      <c r="GE18" s="5">
        <f t="shared" si="102"/>
        <v>35</v>
      </c>
      <c r="GF18" s="6">
        <v>-9.0300000000000005E-2</v>
      </c>
      <c r="GG18" s="7">
        <f t="shared" si="103"/>
        <v>28596111.055410217</v>
      </c>
      <c r="GH18" s="12">
        <f t="shared" si="104"/>
        <v>-2838488.1288583931</v>
      </c>
      <c r="GI18" s="12">
        <f t="shared" si="105"/>
        <v>-534738.87735602434</v>
      </c>
      <c r="GK18" s="5">
        <f t="shared" si="106"/>
        <v>34</v>
      </c>
      <c r="GL18" s="6">
        <v>-9.0300000000000005E-2</v>
      </c>
      <c r="GM18" s="7">
        <f t="shared" si="107"/>
        <v>31762869.105198491</v>
      </c>
      <c r="GN18" s="12">
        <f t="shared" si="108"/>
        <v>2828612.5255264617</v>
      </c>
      <c r="GO18" s="12">
        <f t="shared" si="109"/>
        <v>551311.3275463304</v>
      </c>
      <c r="GQ18" s="5">
        <f t="shared" si="110"/>
        <v>33</v>
      </c>
      <c r="GR18" s="6">
        <v>-9.0300000000000005E-2</v>
      </c>
      <c r="GS18" s="7">
        <f t="shared" si="111"/>
        <v>25656598.631016549</v>
      </c>
      <c r="GT18" s="12">
        <f t="shared" si="112"/>
        <v>-1017194.5377438422</v>
      </c>
      <c r="GU18" s="12">
        <f t="shared" si="113"/>
        <v>-205487.75910583543</v>
      </c>
      <c r="GW18" s="5">
        <f t="shared" si="114"/>
        <v>32</v>
      </c>
      <c r="GX18" s="6">
        <v>-9.0300000000000005E-2</v>
      </c>
      <c r="GY18" s="7">
        <f t="shared" si="115"/>
        <v>23153685.254955828</v>
      </c>
      <c r="GZ18" s="12">
        <f t="shared" si="116"/>
        <v>-1332929.3649254595</v>
      </c>
      <c r="HA18" s="12">
        <f t="shared" si="117"/>
        <v>-281115.43478285754</v>
      </c>
      <c r="HC18" s="5">
        <f t="shared" si="118"/>
        <v>31</v>
      </c>
      <c r="HD18" s="6">
        <v>-9.0300000000000005E-2</v>
      </c>
      <c r="HE18" s="7">
        <f t="shared" si="119"/>
        <v>25232874.079071295</v>
      </c>
      <c r="HF18" s="12">
        <f t="shared" si="120"/>
        <v>3355172.4686638708</v>
      </c>
      <c r="HG18" s="12">
        <f t="shared" si="121"/>
        <v>751336.01490221743</v>
      </c>
      <c r="HI18" s="5">
        <f t="shared" si="122"/>
        <v>30</v>
      </c>
      <c r="HJ18" s="6">
        <v>-9.0300000000000005E-2</v>
      </c>
      <c r="HK18" s="7">
        <f t="shared" si="123"/>
        <v>24365463.57577375</v>
      </c>
      <c r="HL18" s="12">
        <f t="shared" si="124"/>
        <v>5060260.874079302</v>
      </c>
      <c r="HM18" s="12">
        <f t="shared" si="125"/>
        <v>1193118.3814476077</v>
      </c>
      <c r="HO18" s="5">
        <f t="shared" si="126"/>
        <v>29</v>
      </c>
      <c r="HP18" s="6">
        <v>-9.0300000000000005E-2</v>
      </c>
      <c r="HQ18" s="7">
        <f t="shared" si="127"/>
        <v>21332046.555571504</v>
      </c>
      <c r="HR18" s="12">
        <f t="shared" si="128"/>
        <v>3845068.0724420054</v>
      </c>
      <c r="HS18" s="12">
        <f t="shared" si="129"/>
        <v>936210.29488961154</v>
      </c>
      <c r="HU18" s="5">
        <f t="shared" si="130"/>
        <v>28</v>
      </c>
      <c r="HV18" s="6">
        <v>-9.0300000000000005E-2</v>
      </c>
      <c r="HW18" s="7">
        <f t="shared" si="131"/>
        <v>17962316.062286533</v>
      </c>
      <c r="HX18" s="12">
        <f t="shared" si="132"/>
        <v>2097973.8349391562</v>
      </c>
      <c r="HY18" s="12">
        <f t="shared" si="133"/>
        <v>529464.96071331773</v>
      </c>
      <c r="IA18" s="5">
        <f t="shared" si="134"/>
        <v>27</v>
      </c>
      <c r="IB18" s="6">
        <v>-9.0300000000000005E-2</v>
      </c>
      <c r="IC18" s="7">
        <f t="shared" si="135"/>
        <v>20961974.632146738</v>
      </c>
      <c r="ID18" s="12">
        <f t="shared" si="136"/>
        <v>7523323.0427036565</v>
      </c>
      <c r="IE18" s="12">
        <f t="shared" si="137"/>
        <v>2076936.3376184264</v>
      </c>
      <c r="IG18" s="5">
        <f t="shared" si="138"/>
        <v>26</v>
      </c>
      <c r="IH18" s="6">
        <v>-9.0300000000000005E-2</v>
      </c>
      <c r="II18" s="7">
        <f t="shared" si="139"/>
        <v>28288764.68575808</v>
      </c>
      <c r="IJ18" s="12">
        <f t="shared" si="140"/>
        <v>17372018.562685676</v>
      </c>
      <c r="IK18" s="12">
        <f t="shared" si="141"/>
        <v>5361861.1795967044</v>
      </c>
      <c r="IM18" s="5">
        <f t="shared" si="142"/>
        <v>25</v>
      </c>
      <c r="IN18" s="6">
        <v>-9.0300000000000005E-2</v>
      </c>
      <c r="IO18" s="7">
        <f t="shared" si="143"/>
        <v>20648733.347268671</v>
      </c>
      <c r="IP18" s="12">
        <f t="shared" si="144"/>
        <v>11326327.153500423</v>
      </c>
      <c r="IQ18" s="12">
        <f t="shared" si="145"/>
        <v>3730709.6548259682</v>
      </c>
      <c r="IS18" s="5">
        <f t="shared" si="146"/>
        <v>24</v>
      </c>
      <c r="IT18" s="6">
        <v>-9.0300000000000005E-2</v>
      </c>
      <c r="IU18" s="7">
        <f t="shared" si="147"/>
        <v>16675065.288919216</v>
      </c>
      <c r="IV18" s="12">
        <f t="shared" si="148"/>
        <v>8559310.1855195835</v>
      </c>
      <c r="IW18" s="12">
        <f t="shared" si="149"/>
        <v>2966348.6128726043</v>
      </c>
      <c r="IY18" s="5">
        <f t="shared" si="150"/>
        <v>23</v>
      </c>
      <c r="IZ18" s="6">
        <v>-9.0300000000000005E-2</v>
      </c>
      <c r="JA18" s="7">
        <f t="shared" si="151"/>
        <v>17926322.606879406</v>
      </c>
      <c r="JB18" s="12">
        <f t="shared" si="152"/>
        <v>11136177.67164465</v>
      </c>
      <c r="JC18" s="12">
        <f t="shared" si="153"/>
        <v>4123288.5336361998</v>
      </c>
      <c r="JE18" s="5">
        <f t="shared" si="154"/>
        <v>22</v>
      </c>
      <c r="JF18" s="6">
        <v>-9.0300000000000005E-2</v>
      </c>
      <c r="JG18" s="7">
        <f t="shared" si="155"/>
        <v>16830647.457402501</v>
      </c>
      <c r="JH18" s="12">
        <f t="shared" si="156"/>
        <v>11310147.349366665</v>
      </c>
      <c r="JI18" s="12">
        <f t="shared" si="157"/>
        <v>4576321.4689676724</v>
      </c>
      <c r="JK18" s="5">
        <f t="shared" si="158"/>
        <v>21</v>
      </c>
      <c r="JL18" s="6">
        <v>-9.0300000000000005E-2</v>
      </c>
      <c r="JM18" s="7">
        <f t="shared" si="159"/>
        <v>14200681.283667313</v>
      </c>
      <c r="JN18" s="12">
        <f t="shared" si="160"/>
        <v>9888461.7495665066</v>
      </c>
      <c r="JO18" s="12">
        <f t="shared" si="161"/>
        <v>4557596.7068499653</v>
      </c>
      <c r="JQ18" s="5">
        <f t="shared" si="162"/>
        <v>20</v>
      </c>
      <c r="JR18" s="6">
        <v>-9.0300000000000005E-2</v>
      </c>
      <c r="JS18" s="7">
        <f t="shared" si="163"/>
        <v>10779323.883154178</v>
      </c>
      <c r="JT18" s="12">
        <f t="shared" si="164"/>
        <v>7368100.2238354897</v>
      </c>
      <c r="JU18" s="12">
        <f t="shared" si="165"/>
        <v>3797539.8073085756</v>
      </c>
      <c r="JW18" s="5">
        <f t="shared" si="166"/>
        <v>19</v>
      </c>
      <c r="JX18" s="6">
        <v>-9.0300000000000005E-2</v>
      </c>
      <c r="JY18" s="7">
        <f t="shared" si="167"/>
        <v>11310937.967632925</v>
      </c>
      <c r="JZ18" s="12">
        <f t="shared" si="168"/>
        <v>8550348.905743828</v>
      </c>
      <c r="KA18" s="12">
        <f t="shared" si="169"/>
        <v>4776646.3377467003</v>
      </c>
      <c r="KC18" s="5">
        <f t="shared" si="170"/>
        <v>18</v>
      </c>
      <c r="KD18" s="6">
        <v>-9.0300000000000005E-2</v>
      </c>
      <c r="KE18" s="7">
        <f t="shared" si="171"/>
        <v>9392906.4670593943</v>
      </c>
      <c r="KF18" s="12">
        <f t="shared" si="172"/>
        <v>7062210.4911534768</v>
      </c>
      <c r="KG18" s="12">
        <f t="shared" si="173"/>
        <v>4091730.9599218597</v>
      </c>
      <c r="KI18" s="5">
        <f t="shared" si="174"/>
        <v>17</v>
      </c>
      <c r="KJ18" s="6">
        <v>-9.0300000000000005E-2</v>
      </c>
      <c r="KK18" s="7">
        <f t="shared" si="175"/>
        <v>7677706.7737938492</v>
      </c>
      <c r="KL18" s="12">
        <f t="shared" si="176"/>
        <v>5727786.2821448911</v>
      </c>
      <c r="KM18" s="12">
        <f t="shared" si="177"/>
        <v>3457709.8468635329</v>
      </c>
      <c r="KO18" s="5">
        <f t="shared" si="178"/>
        <v>16</v>
      </c>
      <c r="KP18" s="6">
        <v>-9.0300000000000005E-2</v>
      </c>
      <c r="KQ18" s="7">
        <f t="shared" si="179"/>
        <v>7232884.3841675464</v>
      </c>
      <c r="KR18" s="12">
        <f t="shared" si="180"/>
        <v>5608571.6122903442</v>
      </c>
      <c r="KS18" s="12">
        <f t="shared" si="181"/>
        <v>3505357.2576814652</v>
      </c>
      <c r="KU18" s="5">
        <f t="shared" si="182"/>
        <v>15</v>
      </c>
      <c r="KV18" s="6">
        <v>-9.0300000000000005E-2</v>
      </c>
      <c r="KW18" s="7">
        <f t="shared" si="183"/>
        <v>5511188.9547146792</v>
      </c>
      <c r="KX18" s="12">
        <f t="shared" si="184"/>
        <v>4145276.3515059599</v>
      </c>
      <c r="KY18" s="12">
        <f t="shared" si="185"/>
        <v>2691482.7495560022</v>
      </c>
      <c r="LA18" s="5">
        <f t="shared" si="186"/>
        <v>14</v>
      </c>
      <c r="LB18" s="6">
        <v>-9.0300000000000005E-2</v>
      </c>
      <c r="LC18" s="7">
        <f t="shared" si="187"/>
        <v>4651184.8719003117</v>
      </c>
      <c r="LD18" s="12">
        <f t="shared" si="188"/>
        <v>3496336.3257578732</v>
      </c>
      <c r="LE18" s="12">
        <f t="shared" si="189"/>
        <v>2303273.6932717739</v>
      </c>
      <c r="LG18" s="5">
        <f t="shared" si="190"/>
        <v>13</v>
      </c>
      <c r="LH18" s="6">
        <v>-9.0300000000000005E-2</v>
      </c>
      <c r="LI18" s="7">
        <f t="shared" si="191"/>
        <v>4395789.5018432206</v>
      </c>
      <c r="LJ18" s="12">
        <f t="shared" si="192"/>
        <v>3447027.116328381</v>
      </c>
      <c r="LK18" s="12">
        <f t="shared" si="193"/>
        <v>2362683.8706113365</v>
      </c>
      <c r="LM18" s="5">
        <f t="shared" si="194"/>
        <v>12</v>
      </c>
      <c r="LN18" s="6">
        <v>-9.0300000000000005E-2</v>
      </c>
      <c r="LO18" s="7">
        <f t="shared" si="195"/>
        <v>3771914.79478567</v>
      </c>
      <c r="LP18" s="12">
        <f t="shared" si="196"/>
        <v>3007870.5933208503</v>
      </c>
      <c r="LQ18" s="12">
        <f t="shared" si="197"/>
        <v>2157897.6827675053</v>
      </c>
      <c r="LS18" s="5">
        <f t="shared" si="198"/>
        <v>11</v>
      </c>
      <c r="LT18" s="6">
        <v>-9.0300000000000005E-2</v>
      </c>
      <c r="LU18" s="7">
        <f t="shared" si="199"/>
        <v>2868812.5911056213</v>
      </c>
      <c r="LV18" s="12">
        <f t="shared" si="200"/>
        <v>2260684.2425928726</v>
      </c>
      <c r="LW18" s="12">
        <f t="shared" si="201"/>
        <v>1706227.3252744784</v>
      </c>
      <c r="LY18" s="5">
        <f t="shared" si="202"/>
        <v>10</v>
      </c>
      <c r="LZ18" s="6">
        <v>-9.0300000000000005E-2</v>
      </c>
      <c r="MA18" s="7">
        <f t="shared" si="203"/>
        <v>2959369.2914231699</v>
      </c>
      <c r="MB18" s="12">
        <f t="shared" si="204"/>
        <v>2500378.5375535809</v>
      </c>
      <c r="MC18" s="12">
        <f t="shared" si="205"/>
        <v>1993785.2556558766</v>
      </c>
      <c r="ME18" s="5">
        <f t="shared" si="206"/>
        <v>9</v>
      </c>
      <c r="MF18" s="6">
        <v>-9.0300000000000005E-2</v>
      </c>
      <c r="MG18" s="7">
        <f t="shared" si="207"/>
        <v>2272417.4855434</v>
      </c>
      <c r="MH18" s="12">
        <f t="shared" si="208"/>
        <v>1913320.9162211462</v>
      </c>
      <c r="MI18" s="12">
        <f t="shared" si="209"/>
        <v>1565341.3420032004</v>
      </c>
      <c r="MK18" s="5">
        <f t="shared" si="210"/>
        <v>8</v>
      </c>
      <c r="ML18" s="6">
        <v>-9.0300000000000005E-2</v>
      </c>
      <c r="MM18" s="7">
        <f t="shared" si="211"/>
        <v>2114073.3887276952</v>
      </c>
      <c r="MN18" s="12">
        <f t="shared" si="212"/>
        <v>1842490.1800884821</v>
      </c>
      <c r="MO18" s="12">
        <f t="shared" si="213"/>
        <v>1556511.2540320943</v>
      </c>
      <c r="MQ18" s="5">
        <f t="shared" si="214"/>
        <v>7</v>
      </c>
      <c r="MR18" s="6">
        <v>-9.0300000000000005E-2</v>
      </c>
      <c r="MS18" s="7">
        <f t="shared" si="215"/>
        <v>1922409.1922594307</v>
      </c>
      <c r="MT18" s="12">
        <f t="shared" si="216"/>
        <v>1721072.5219052583</v>
      </c>
      <c r="MU18" s="12">
        <f t="shared" si="217"/>
        <v>1490644.565773393</v>
      </c>
      <c r="MW18" s="5">
        <f t="shared" si="218"/>
        <v>6</v>
      </c>
      <c r="MX18" s="6">
        <v>-9.0300000000000005E-2</v>
      </c>
      <c r="MY18" s="7">
        <f t="shared" si="219"/>
        <v>1897176.741596201</v>
      </c>
      <c r="MZ18" s="12">
        <f t="shared" si="220"/>
        <v>1757631.00162</v>
      </c>
      <c r="NA18" s="12">
        <f t="shared" si="221"/>
        <v>1564999.6418452961</v>
      </c>
      <c r="NC18" s="5">
        <f t="shared" si="222"/>
        <v>5</v>
      </c>
      <c r="ND18" s="6">
        <v>-9.0300000000000005E-2</v>
      </c>
      <c r="NE18" s="7">
        <f t="shared" si="223"/>
        <v>1382781.8816298842</v>
      </c>
      <c r="NF18" s="12">
        <f t="shared" si="224"/>
        <v>1290012.0710496265</v>
      </c>
      <c r="NG18" s="12">
        <f t="shared" si="225"/>
        <v>1179963.6479269096</v>
      </c>
      <c r="NI18" s="5">
        <f t="shared" si="226"/>
        <v>4</v>
      </c>
      <c r="NJ18" s="6">
        <v>-9.0300000000000005E-2</v>
      </c>
      <c r="NK18" s="7">
        <f t="shared" si="227"/>
        <v>1127145.3224893091</v>
      </c>
      <c r="NL18" s="12">
        <f t="shared" si="228"/>
        <v>1077328.3139366244</v>
      </c>
      <c r="NM18" s="12">
        <f t="shared" si="229"/>
        <v>1015420.2295457164</v>
      </c>
      <c r="NO18" s="5">
        <f t="shared" si="230"/>
        <v>3</v>
      </c>
      <c r="NP18" s="6">
        <v>-9.0300000000000005E-2</v>
      </c>
      <c r="NQ18" s="7">
        <f t="shared" si="231"/>
        <v>846840.96355319989</v>
      </c>
      <c r="NR18" s="12">
        <f t="shared" si="232"/>
        <v>813079.87376230885</v>
      </c>
      <c r="NS18" s="12">
        <f t="shared" si="233"/>
        <v>778398.74170609657</v>
      </c>
      <c r="NU18" s="5">
        <f t="shared" si="234"/>
        <v>2</v>
      </c>
      <c r="NV18" s="6">
        <v>-9.0300000000000005E-2</v>
      </c>
      <c r="NW18" s="7">
        <f t="shared" si="235"/>
        <v>659841.79799999995</v>
      </c>
      <c r="NX18" s="12">
        <f>(NX19)*(1+NV18)-(((VLOOKUP((NU$91+NU19),$A$138:$E$227,5,FALSE))/(VLOOKUP(NU$91,$A$138:$E$227,5,FALSE)))*(IF(NU18&lt;=$D$125,$B$125,$C$125)))</f>
        <v>638533.8198502739</v>
      </c>
      <c r="NY18" s="12">
        <f t="shared" si="237"/>
        <v>621511.29503199051</v>
      </c>
      <c r="OA18" s="5">
        <f t="shared" si="238"/>
        <v>1</v>
      </c>
      <c r="OB18" s="6">
        <v>-9.0300000000000005E-2</v>
      </c>
      <c r="OC18" s="7">
        <f>(OC19+$B$124)*(1+OB18)</f>
        <v>545820</v>
      </c>
      <c r="OD18" s="12">
        <f>($B$124)*(1+OB18)-$B$125</f>
        <v>534820</v>
      </c>
      <c r="OE18" s="12">
        <f>OD18</f>
        <v>534820</v>
      </c>
      <c r="OG18" s="5"/>
      <c r="OH18" s="6"/>
      <c r="OI18" s="7"/>
      <c r="OM18" s="5"/>
      <c r="ON18" s="6"/>
      <c r="OO18" s="7"/>
      <c r="OS18" s="5"/>
      <c r="OT18" s="6"/>
      <c r="OU18" s="7"/>
      <c r="OY18" s="5"/>
      <c r="OZ18" s="6"/>
      <c r="PA18" s="7"/>
      <c r="PE18" s="5"/>
      <c r="PF18" s="6"/>
      <c r="PG18" s="7"/>
      <c r="PK18" s="5"/>
      <c r="PL18" s="6"/>
      <c r="PM18" s="7"/>
      <c r="PQ18" s="5"/>
      <c r="PR18" s="6"/>
      <c r="PS18" s="7"/>
      <c r="PW18" s="5"/>
      <c r="PX18" s="6"/>
      <c r="PY18" s="7"/>
      <c r="QC18" s="5"/>
      <c r="QD18" s="6"/>
      <c r="QE18" s="7"/>
      <c r="QI18" s="5"/>
      <c r="QJ18" s="6"/>
      <c r="QK18" s="7"/>
      <c r="QO18" s="5"/>
      <c r="QP18" s="6"/>
      <c r="QQ18" s="7"/>
    </row>
    <row r="19" spans="3:459">
      <c r="C19">
        <v>72</v>
      </c>
      <c r="D19" s="6">
        <v>0.2089</v>
      </c>
      <c r="E19" s="12">
        <f t="shared" si="286"/>
        <v>39909339.301021874</v>
      </c>
      <c r="F19" s="12">
        <f t="shared" si="0"/>
        <v>4202261.5332177626</v>
      </c>
      <c r="G19">
        <v>71</v>
      </c>
      <c r="H19" s="6">
        <v>0.2089</v>
      </c>
      <c r="I19" s="12">
        <f t="shared" si="1"/>
        <v>-195745634.78974786</v>
      </c>
      <c r="J19" s="12">
        <f t="shared" si="2"/>
        <v>-20372795.830217216</v>
      </c>
      <c r="K19">
        <v>70</v>
      </c>
      <c r="L19" s="6">
        <v>0.2089</v>
      </c>
      <c r="M19" s="12">
        <f t="shared" si="3"/>
        <v>-93953216.023785219</v>
      </c>
      <c r="N19" s="12">
        <f t="shared" si="4"/>
        <v>-9778454.0109965131</v>
      </c>
      <c r="O19">
        <v>69</v>
      </c>
      <c r="P19" s="6">
        <v>0.2089</v>
      </c>
      <c r="Q19" s="12">
        <f t="shared" si="5"/>
        <v>135988798.6077131</v>
      </c>
      <c r="R19" s="12">
        <f t="shared" si="6"/>
        <v>13160206.316875461</v>
      </c>
      <c r="S19">
        <v>68</v>
      </c>
      <c r="T19" s="6">
        <v>0.2089</v>
      </c>
      <c r="U19" s="12">
        <f t="shared" si="7"/>
        <v>848110187.37178183</v>
      </c>
      <c r="V19" s="12">
        <f t="shared" si="8"/>
        <v>73816041.871068045</v>
      </c>
      <c r="W19">
        <v>67</v>
      </c>
      <c r="X19" s="6">
        <v>0.2089</v>
      </c>
      <c r="Y19" s="12">
        <f t="shared" si="9"/>
        <v>976111834.78474319</v>
      </c>
      <c r="Z19" s="12">
        <f t="shared" si="10"/>
        <v>76639334.563135654</v>
      </c>
      <c r="AA19">
        <v>66</v>
      </c>
      <c r="AB19" s="6">
        <v>0.2089</v>
      </c>
      <c r="AC19" s="12">
        <f t="shared" si="11"/>
        <v>433757161.97264445</v>
      </c>
      <c r="AD19" s="12">
        <f t="shared" si="12"/>
        <v>34848414.71721793</v>
      </c>
      <c r="AE19">
        <v>65</v>
      </c>
      <c r="AF19" s="6">
        <v>0.2089</v>
      </c>
      <c r="AG19" s="12">
        <f t="shared" si="13"/>
        <v>520145400.28794044</v>
      </c>
      <c r="AH19" s="12">
        <f t="shared" si="14"/>
        <v>43055249.202166706</v>
      </c>
      <c r="AI19">
        <v>64</v>
      </c>
      <c r="AJ19" s="6">
        <v>0.2089</v>
      </c>
      <c r="AK19" s="12">
        <f t="shared" si="15"/>
        <v>172486611.96760955</v>
      </c>
      <c r="AL19" s="12">
        <f t="shared" si="16"/>
        <v>14487615.612617234</v>
      </c>
      <c r="AM19">
        <v>63</v>
      </c>
      <c r="AN19" s="6">
        <v>0.2089</v>
      </c>
      <c r="AO19" s="12">
        <f t="shared" si="17"/>
        <v>19355003.119303513</v>
      </c>
      <c r="AP19" s="12">
        <f t="shared" si="18"/>
        <v>1661019.7442615917</v>
      </c>
      <c r="AQ19">
        <v>62</v>
      </c>
      <c r="AR19" s="6">
        <v>0.2089</v>
      </c>
      <c r="AS19" s="12">
        <f t="shared" si="19"/>
        <v>427000766.59350425</v>
      </c>
      <c r="AT19" s="12">
        <f t="shared" si="20"/>
        <v>36904509.346486673</v>
      </c>
      <c r="AU19">
        <v>61</v>
      </c>
      <c r="AV19" s="6">
        <v>0.2089</v>
      </c>
      <c r="AW19" s="12">
        <f t="shared" si="21"/>
        <v>236592781.59040588</v>
      </c>
      <c r="AX19" s="12">
        <f t="shared" si="22"/>
        <v>20160066.599304214</v>
      </c>
      <c r="AY19">
        <v>60</v>
      </c>
      <c r="AZ19" s="6">
        <v>0.2089</v>
      </c>
      <c r="BA19" s="12">
        <f t="shared" si="23"/>
        <v>281711863.00758183</v>
      </c>
      <c r="BB19" s="12">
        <f t="shared" si="24"/>
        <v>23833200.826569613</v>
      </c>
      <c r="BC19">
        <v>59</v>
      </c>
      <c r="BD19" s="6">
        <v>0.2089</v>
      </c>
      <c r="BE19" s="12">
        <f t="shared" si="25"/>
        <v>420186488.88741702</v>
      </c>
      <c r="BF19" s="12">
        <f t="shared" si="26"/>
        <v>36059826.496120386</v>
      </c>
      <c r="BG19">
        <v>58</v>
      </c>
      <c r="BH19" s="6">
        <v>0.2089</v>
      </c>
      <c r="BI19" s="12">
        <f t="shared" si="27"/>
        <v>626287270.37026441</v>
      </c>
      <c r="BJ19" s="12">
        <f t="shared" si="28"/>
        <v>59846075.135807365</v>
      </c>
      <c r="BK19">
        <v>57</v>
      </c>
      <c r="BL19" s="6">
        <v>0.2089</v>
      </c>
      <c r="BM19" s="12">
        <f t="shared" si="29"/>
        <v>521476792.42998368</v>
      </c>
      <c r="BN19" s="12">
        <f t="shared" si="30"/>
        <v>53639426.610266119</v>
      </c>
      <c r="BO19">
        <v>56</v>
      </c>
      <c r="BP19" s="6">
        <v>0.2089</v>
      </c>
      <c r="BQ19" s="12">
        <f t="shared" si="31"/>
        <v>390815922.49606931</v>
      </c>
      <c r="BR19" s="12">
        <f t="shared" si="32"/>
        <v>41388904.756126627</v>
      </c>
      <c r="BS19">
        <v>55</v>
      </c>
      <c r="BT19" s="6">
        <v>0.2089</v>
      </c>
      <c r="BU19" s="12">
        <f t="shared" si="33"/>
        <v>316874894.25129575</v>
      </c>
      <c r="BV19" s="12">
        <f t="shared" si="34"/>
        <v>34329720.740554251</v>
      </c>
      <c r="BW19">
        <v>54</v>
      </c>
      <c r="BX19" s="6">
        <v>0.2089</v>
      </c>
      <c r="BY19" s="12">
        <f t="shared" si="35"/>
        <v>195018337.20629323</v>
      </c>
      <c r="BZ19" s="12">
        <f t="shared" si="36"/>
        <v>21602761.63818951</v>
      </c>
      <c r="CA19">
        <v>53</v>
      </c>
      <c r="CB19" s="6">
        <v>0.2089</v>
      </c>
      <c r="CC19" s="12">
        <f t="shared" si="37"/>
        <v>283607210.14216322</v>
      </c>
      <c r="CD19" s="12">
        <f t="shared" si="38"/>
        <v>37112325.1251157</v>
      </c>
      <c r="CE19">
        <v>52</v>
      </c>
      <c r="CF19" s="6">
        <v>0.2089</v>
      </c>
      <c r="CG19" s="12">
        <f t="shared" si="39"/>
        <v>291476205.10169864</v>
      </c>
      <c r="CH19" s="12">
        <f t="shared" si="40"/>
        <v>42044954.722521342</v>
      </c>
      <c r="CI19">
        <v>51</v>
      </c>
      <c r="CJ19" s="6">
        <v>0.2089</v>
      </c>
      <c r="CK19" s="12">
        <f t="shared" si="284"/>
        <v>283650439.33185923</v>
      </c>
      <c r="CL19" s="12">
        <f t="shared" si="285"/>
        <v>41434026.439224713</v>
      </c>
      <c r="CM19" s="5">
        <v>50</v>
      </c>
      <c r="CN19" s="6">
        <v>0.2089</v>
      </c>
      <c r="CO19" s="7">
        <f t="shared" si="41"/>
        <v>345894014.84124774</v>
      </c>
      <c r="CP19" s="12">
        <f t="shared" si="42"/>
        <v>230722601.85959905</v>
      </c>
      <c r="CQ19" s="12">
        <f t="shared" si="43"/>
        <v>33000493.875231754</v>
      </c>
      <c r="CR19" s="9"/>
      <c r="CS19" s="5">
        <v>49</v>
      </c>
      <c r="CT19" s="6">
        <v>0.2089</v>
      </c>
      <c r="CU19" s="7">
        <f t="shared" si="44"/>
        <v>264424749.51551697</v>
      </c>
      <c r="CV19" s="12">
        <f t="shared" si="45"/>
        <v>166380256.59155747</v>
      </c>
      <c r="CW19" s="12">
        <f t="shared" si="46"/>
        <v>25721597.793217037</v>
      </c>
      <c r="CY19" s="5">
        <v>48</v>
      </c>
      <c r="CZ19" s="6">
        <v>0.2089</v>
      </c>
      <c r="DA19" s="7">
        <f t="shared" si="47"/>
        <v>213797501.2253533</v>
      </c>
      <c r="DB19" s="12">
        <f t="shared" si="48"/>
        <v>126468645.47435769</v>
      </c>
      <c r="DC19" s="12">
        <f t="shared" si="49"/>
        <v>20398168.624896403</v>
      </c>
      <c r="DE19" s="5">
        <f t="shared" si="50"/>
        <v>47</v>
      </c>
      <c r="DF19" s="6">
        <v>0.2089</v>
      </c>
      <c r="DG19" s="7">
        <f t="shared" si="51"/>
        <v>180954296.42433625</v>
      </c>
      <c r="DH19" s="12">
        <f t="shared" si="52"/>
        <v>99947585.119555652</v>
      </c>
      <c r="DI19" s="12">
        <f t="shared" si="53"/>
        <v>16181410.61582581</v>
      </c>
      <c r="DK19" s="5">
        <f t="shared" si="54"/>
        <v>46</v>
      </c>
      <c r="DL19" s="6">
        <v>0.2089</v>
      </c>
      <c r="DM19" s="7">
        <f t="shared" si="55"/>
        <v>183170661.42761034</v>
      </c>
      <c r="DN19" s="12">
        <f t="shared" si="56"/>
        <v>109446120.70306438</v>
      </c>
      <c r="DO19" s="12">
        <f t="shared" si="57"/>
        <v>17919054.454731781</v>
      </c>
      <c r="DQ19" s="5">
        <f t="shared" si="58"/>
        <v>45</v>
      </c>
      <c r="DR19" s="6">
        <v>0.2089</v>
      </c>
      <c r="DS19" s="7">
        <f t="shared" si="59"/>
        <v>120064670.57394496</v>
      </c>
      <c r="DT19" s="12">
        <f t="shared" si="60"/>
        <v>50226969.041284315</v>
      </c>
      <c r="DU19" s="12">
        <f t="shared" si="61"/>
        <v>8162264.5977011025</v>
      </c>
      <c r="DW19" s="5">
        <f t="shared" si="62"/>
        <v>44</v>
      </c>
      <c r="DX19" s="6">
        <v>0.2089</v>
      </c>
      <c r="DY19" s="7">
        <f t="shared" si="63"/>
        <v>90546508.728465214</v>
      </c>
      <c r="DZ19" s="12">
        <f t="shared" si="64"/>
        <v>24625784.596274871</v>
      </c>
      <c r="EA19" s="12">
        <f t="shared" si="65"/>
        <v>4016865.6553875017</v>
      </c>
      <c r="EC19" s="5">
        <f t="shared" si="66"/>
        <v>43</v>
      </c>
      <c r="ED19" s="6">
        <v>0.2089</v>
      </c>
      <c r="EE19" s="7">
        <f t="shared" si="67"/>
        <v>84276348.406985536</v>
      </c>
      <c r="EF19" s="12">
        <f t="shared" si="68"/>
        <v>23724628.753697038</v>
      </c>
      <c r="EG19" s="12">
        <f t="shared" si="69"/>
        <v>3985391.0748754605</v>
      </c>
      <c r="EI19" s="5">
        <f t="shared" si="70"/>
        <v>42</v>
      </c>
      <c r="EJ19" s="6">
        <v>0.2089</v>
      </c>
      <c r="EK19" s="7">
        <f t="shared" si="71"/>
        <v>84276348.406985536</v>
      </c>
      <c r="EL19" s="12">
        <f t="shared" si="72"/>
        <v>38869650.225359008</v>
      </c>
      <c r="EM19" s="12">
        <f t="shared" si="73"/>
        <v>6766110.7513406426</v>
      </c>
      <c r="EO19" s="5">
        <f t="shared" si="74"/>
        <v>41</v>
      </c>
      <c r="EP19" s="6">
        <v>0.2089</v>
      </c>
      <c r="EQ19" s="7">
        <f t="shared" si="75"/>
        <v>94121452.31961751</v>
      </c>
      <c r="ER19" s="12">
        <f t="shared" si="76"/>
        <v>13835999.487402281</v>
      </c>
      <c r="ES19" s="12">
        <f t="shared" si="77"/>
        <v>2442142.3319212785</v>
      </c>
      <c r="EU19" s="5">
        <f t="shared" si="78"/>
        <v>40</v>
      </c>
      <c r="EV19" s="6">
        <v>0.2089</v>
      </c>
      <c r="EW19" s="7">
        <f t="shared" si="79"/>
        <v>58441424.490111738</v>
      </c>
      <c r="EX19" s="12">
        <f t="shared" si="80"/>
        <v>9728778.887134973</v>
      </c>
      <c r="EY19" s="12">
        <f t="shared" si="81"/>
        <v>1734955.6992882208</v>
      </c>
      <c r="FA19" s="5">
        <f t="shared" si="82"/>
        <v>39</v>
      </c>
      <c r="FB19" s="6">
        <v>0.2089</v>
      </c>
      <c r="FC19" s="7">
        <f t="shared" si="83"/>
        <v>58243396.940513991</v>
      </c>
      <c r="FD19" s="12">
        <f t="shared" si="84"/>
        <v>12558121.91034214</v>
      </c>
      <c r="FE19" s="12">
        <f t="shared" si="85"/>
        <v>2277736.0494716722</v>
      </c>
      <c r="FG19" s="5">
        <f t="shared" si="86"/>
        <v>38</v>
      </c>
      <c r="FH19" s="6">
        <v>0.2089</v>
      </c>
      <c r="FI19" s="7">
        <f t="shared" si="87"/>
        <v>45991311.544941559</v>
      </c>
      <c r="FJ19" s="12">
        <f t="shared" si="88"/>
        <v>2483406.0665570204</v>
      </c>
      <c r="FK19" s="12">
        <f t="shared" si="89"/>
        <v>453452.11197024107</v>
      </c>
      <c r="FM19" s="5">
        <f t="shared" si="90"/>
        <v>37</v>
      </c>
      <c r="FN19" s="6">
        <v>0.2089</v>
      </c>
      <c r="FO19" s="7">
        <f t="shared" si="91"/>
        <v>50434599.78609667</v>
      </c>
      <c r="FP19" s="12">
        <f t="shared" si="92"/>
        <v>9568219.4677701741</v>
      </c>
      <c r="FQ19" s="12">
        <f t="shared" si="93"/>
        <v>1770382.6647608841</v>
      </c>
      <c r="FS19" s="5">
        <f t="shared" si="94"/>
        <v>36</v>
      </c>
      <c r="FT19" s="6">
        <v>0.2089</v>
      </c>
      <c r="FU19" s="7">
        <f t="shared" si="95"/>
        <v>41134165.0649186</v>
      </c>
      <c r="FV19" s="12">
        <f t="shared" si="96"/>
        <v>2621889.4192089248</v>
      </c>
      <c r="FW19" s="12">
        <f t="shared" si="97"/>
        <v>493100.3229066084</v>
      </c>
      <c r="FY19" s="5">
        <f t="shared" si="98"/>
        <v>35</v>
      </c>
      <c r="FZ19" s="6">
        <v>0.2089</v>
      </c>
      <c r="GA19" s="7">
        <f t="shared" si="99"/>
        <v>35332558.894449897</v>
      </c>
      <c r="GB19" s="12">
        <f t="shared" si="100"/>
        <v>-1286976.4845203289</v>
      </c>
      <c r="GC19" s="12">
        <f t="shared" si="101"/>
        <v>-244392.36954981289</v>
      </c>
      <c r="GE19" s="5">
        <f t="shared" si="102"/>
        <v>34</v>
      </c>
      <c r="GF19" s="6">
        <v>0.2089</v>
      </c>
      <c r="GG19" s="7">
        <f t="shared" si="103"/>
        <v>31434660.938122697</v>
      </c>
      <c r="GH19" s="12">
        <f t="shared" si="104"/>
        <v>-2945193.8505436135</v>
      </c>
      <c r="GI19" s="12">
        <f t="shared" si="105"/>
        <v>-570037.51946005423</v>
      </c>
      <c r="GK19" s="5">
        <f t="shared" si="106"/>
        <v>33</v>
      </c>
      <c r="GL19" s="6">
        <v>0.2089</v>
      </c>
      <c r="GM19" s="7">
        <f t="shared" si="107"/>
        <v>34915762.454873577</v>
      </c>
      <c r="GN19" s="12">
        <f t="shared" si="108"/>
        <v>3278590.1925589084</v>
      </c>
      <c r="GO19" s="12">
        <f t="shared" si="109"/>
        <v>656516.23454161943</v>
      </c>
      <c r="GQ19" s="5">
        <f t="shared" si="110"/>
        <v>32</v>
      </c>
      <c r="GR19" s="6">
        <v>0.2089</v>
      </c>
      <c r="GS19" s="7">
        <f t="shared" si="111"/>
        <v>28203362.241416458</v>
      </c>
      <c r="GT19" s="12">
        <f t="shared" si="112"/>
        <v>-954919.35683946672</v>
      </c>
      <c r="GU19" s="12">
        <f t="shared" si="113"/>
        <v>-198190.80991007798</v>
      </c>
      <c r="GW19" s="5">
        <f t="shared" si="114"/>
        <v>31</v>
      </c>
      <c r="GX19" s="6">
        <v>0.2089</v>
      </c>
      <c r="GY19" s="7">
        <f t="shared" si="115"/>
        <v>25452000.939821731</v>
      </c>
      <c r="GZ19" s="12">
        <f t="shared" si="116"/>
        <v>-1308873.4460967609</v>
      </c>
      <c r="HA19" s="12">
        <f t="shared" si="117"/>
        <v>-283602.52392601757</v>
      </c>
      <c r="HC19" s="5">
        <f t="shared" si="118"/>
        <v>30</v>
      </c>
      <c r="HD19" s="6">
        <v>0.2089</v>
      </c>
      <c r="HE19" s="7">
        <f t="shared" si="119"/>
        <v>27737577.310180604</v>
      </c>
      <c r="HF19" s="12">
        <f t="shared" si="120"/>
        <v>3835485.0199319832</v>
      </c>
      <c r="HG19" s="12">
        <f t="shared" si="121"/>
        <v>882418.34299104649</v>
      </c>
      <c r="HI19" s="5">
        <f t="shared" si="122"/>
        <v>29</v>
      </c>
      <c r="HJ19" s="6">
        <v>0.2089</v>
      </c>
      <c r="HK19" s="7">
        <f t="shared" si="123"/>
        <v>26784064.610062383</v>
      </c>
      <c r="HL19" s="12">
        <f t="shared" si="124"/>
        <v>5702426.134971776</v>
      </c>
      <c r="HM19" s="12">
        <f t="shared" si="125"/>
        <v>1381354.5962987016</v>
      </c>
      <c r="HO19" s="5">
        <f t="shared" si="126"/>
        <v>28</v>
      </c>
      <c r="HP19" s="6">
        <v>0.2089</v>
      </c>
      <c r="HQ19" s="7">
        <f t="shared" si="127"/>
        <v>23449540.019315712</v>
      </c>
      <c r="HR19" s="12">
        <f t="shared" si="128"/>
        <v>4362185.0624097204</v>
      </c>
      <c r="HS19" s="12">
        <f t="shared" si="129"/>
        <v>1091210.01865514</v>
      </c>
      <c r="HU19" s="5">
        <f t="shared" si="130"/>
        <v>27</v>
      </c>
      <c r="HV19" s="6">
        <v>0.2089</v>
      </c>
      <c r="HW19" s="7">
        <f t="shared" si="131"/>
        <v>19745318.305250671</v>
      </c>
      <c r="HX19" s="12">
        <f t="shared" si="132"/>
        <v>2436899.0594435264</v>
      </c>
      <c r="HY19" s="12">
        <f t="shared" si="133"/>
        <v>631843.57840714685</v>
      </c>
      <c r="IA19" s="5">
        <f t="shared" si="134"/>
        <v>26</v>
      </c>
      <c r="IB19" s="6">
        <v>0.2089</v>
      </c>
      <c r="IC19" s="7">
        <f t="shared" si="135"/>
        <v>23042733.463940572</v>
      </c>
      <c r="ID19" s="12">
        <f t="shared" si="136"/>
        <v>8389570.815214524</v>
      </c>
      <c r="IE19" s="12">
        <f t="shared" si="137"/>
        <v>2379513.0857516541</v>
      </c>
      <c r="IG19" s="5">
        <f t="shared" si="138"/>
        <v>25</v>
      </c>
      <c r="IH19" s="6">
        <v>0.2089</v>
      </c>
      <c r="II19" s="7">
        <f t="shared" si="139"/>
        <v>31096806.294116832</v>
      </c>
      <c r="IJ19" s="12">
        <f t="shared" si="140"/>
        <v>19203271.693330463</v>
      </c>
      <c r="IK19" s="12">
        <f t="shared" si="141"/>
        <v>6089412.3872338226</v>
      </c>
      <c r="IM19" s="5">
        <f t="shared" si="142"/>
        <v>24</v>
      </c>
      <c r="IN19" s="6">
        <v>0.2089</v>
      </c>
      <c r="IO19" s="7">
        <f t="shared" si="143"/>
        <v>22698398.754829802</v>
      </c>
      <c r="IP19" s="12">
        <f t="shared" si="144"/>
        <v>12550737.924800562</v>
      </c>
      <c r="IQ19" s="12">
        <f t="shared" si="145"/>
        <v>4247236.9362076158</v>
      </c>
      <c r="IS19" s="5">
        <f t="shared" si="146"/>
        <v>23</v>
      </c>
      <c r="IT19" s="6">
        <v>0.2089</v>
      </c>
      <c r="IU19" s="7">
        <f t="shared" si="147"/>
        <v>18330290.523160622</v>
      </c>
      <c r="IV19" s="12">
        <f t="shared" si="148"/>
        <v>9504093.9739295226</v>
      </c>
      <c r="IW19" s="12">
        <f t="shared" si="149"/>
        <v>3383989.6377046686</v>
      </c>
      <c r="IY19" s="5">
        <f t="shared" si="150"/>
        <v>22</v>
      </c>
      <c r="IZ19" s="6">
        <v>0.2089</v>
      </c>
      <c r="JA19" s="7">
        <f t="shared" si="151"/>
        <v>19705752.013718158</v>
      </c>
      <c r="JB19" s="12">
        <f t="shared" si="152"/>
        <v>12330660.296410521</v>
      </c>
      <c r="JC19" s="12">
        <f t="shared" si="153"/>
        <v>4690604.1906613363</v>
      </c>
      <c r="JE19" s="5">
        <f t="shared" si="154"/>
        <v>21</v>
      </c>
      <c r="JF19" s="6">
        <v>0.2089</v>
      </c>
      <c r="JG19" s="7">
        <f t="shared" si="155"/>
        <v>18501316.321207542</v>
      </c>
      <c r="JH19" s="12">
        <f t="shared" si="156"/>
        <v>12514335.312733112</v>
      </c>
      <c r="JI19" s="12">
        <f t="shared" si="157"/>
        <v>5202246.5116230762</v>
      </c>
      <c r="JK19" s="5">
        <f t="shared" si="158"/>
        <v>20</v>
      </c>
      <c r="JL19" s="6">
        <v>0.2089</v>
      </c>
      <c r="JM19" s="7">
        <f t="shared" si="159"/>
        <v>15610290.517387396</v>
      </c>
      <c r="JN19" s="12">
        <f t="shared" si="160"/>
        <v>10941576.040298522</v>
      </c>
      <c r="JO19" s="12">
        <f t="shared" si="161"/>
        <v>5181099.3057530429</v>
      </c>
      <c r="JQ19" s="5">
        <f t="shared" si="162"/>
        <v>19</v>
      </c>
      <c r="JR19" s="6">
        <v>0.2089</v>
      </c>
      <c r="JS19" s="7">
        <f t="shared" si="163"/>
        <v>11849317.228926215</v>
      </c>
      <c r="JT19" s="12">
        <f t="shared" si="164"/>
        <v>8163468.3086591344</v>
      </c>
      <c r="JU19" s="12">
        <f t="shared" si="165"/>
        <v>4322712.9814567538</v>
      </c>
      <c r="JW19" s="5">
        <f t="shared" si="166"/>
        <v>18</v>
      </c>
      <c r="JX19" s="6">
        <v>0.2089</v>
      </c>
      <c r="JY19" s="7">
        <f t="shared" si="167"/>
        <v>12433701.184602534</v>
      </c>
      <c r="JZ19" s="12">
        <f t="shared" si="168"/>
        <v>9458117.9071613457</v>
      </c>
      <c r="KA19" s="12">
        <f t="shared" si="169"/>
        <v>5428487.6363074547</v>
      </c>
      <c r="KC19" s="5">
        <f t="shared" si="170"/>
        <v>17</v>
      </c>
      <c r="KD19" s="6">
        <v>0.2089</v>
      </c>
      <c r="KE19" s="7">
        <f t="shared" si="171"/>
        <v>10325279.176716935</v>
      </c>
      <c r="KF19" s="12">
        <f t="shared" si="172"/>
        <v>7820149.0955895046</v>
      </c>
      <c r="KG19" s="12">
        <f t="shared" si="173"/>
        <v>4654963.9777763449</v>
      </c>
      <c r="KI19" s="5">
        <f t="shared" si="174"/>
        <v>16</v>
      </c>
      <c r="KJ19" s="6">
        <v>0.2089</v>
      </c>
      <c r="KK19" s="7">
        <f t="shared" si="175"/>
        <v>8439822.7699173894</v>
      </c>
      <c r="KL19" s="12">
        <f t="shared" si="176"/>
        <v>6350975.1152264876</v>
      </c>
      <c r="KM19" s="12">
        <f t="shared" si="177"/>
        <v>3938918.8328763186</v>
      </c>
      <c r="KO19" s="5">
        <f t="shared" si="178"/>
        <v>15</v>
      </c>
      <c r="KP19" s="6">
        <v>0.2089</v>
      </c>
      <c r="KQ19" s="7">
        <f t="shared" si="179"/>
        <v>7950845.75592783</v>
      </c>
      <c r="KR19" s="12">
        <f t="shared" si="180"/>
        <v>6218062.6715294542</v>
      </c>
      <c r="KS19" s="12">
        <f t="shared" si="181"/>
        <v>3992730.4433740564</v>
      </c>
      <c r="KU19" s="5">
        <f t="shared" si="182"/>
        <v>14</v>
      </c>
      <c r="KV19" s="6">
        <v>0.2089</v>
      </c>
      <c r="KW19" s="7">
        <f t="shared" si="183"/>
        <v>6058248.8234744193</v>
      </c>
      <c r="KX19" s="12">
        <f t="shared" si="184"/>
        <v>4607541.7512014993</v>
      </c>
      <c r="KY19" s="12">
        <f t="shared" si="185"/>
        <v>3073564.0653176159</v>
      </c>
      <c r="LA19" s="5">
        <f t="shared" si="186"/>
        <v>13</v>
      </c>
      <c r="LB19" s="6">
        <v>0.2089</v>
      </c>
      <c r="LC19" s="7">
        <f t="shared" si="187"/>
        <v>5112877.7310105655</v>
      </c>
      <c r="LD19" s="12">
        <f t="shared" si="188"/>
        <v>3893454.8687514532</v>
      </c>
      <c r="LE19" s="12">
        <f t="shared" si="189"/>
        <v>2635131.9622955667</v>
      </c>
      <c r="LG19" s="5">
        <f t="shared" si="190"/>
        <v>12</v>
      </c>
      <c r="LH19" s="6">
        <v>0.2089</v>
      </c>
      <c r="LI19" s="7">
        <f t="shared" si="191"/>
        <v>4832130.9243082562</v>
      </c>
      <c r="LJ19" s="12">
        <f t="shared" si="192"/>
        <v>3837304.0373676782</v>
      </c>
      <c r="LK19" s="12">
        <f t="shared" si="193"/>
        <v>2702228.1017860034</v>
      </c>
      <c r="LM19" s="5">
        <f t="shared" si="194"/>
        <v>11</v>
      </c>
      <c r="LN19" s="6">
        <v>0.2089</v>
      </c>
      <c r="LO19" s="7">
        <f t="shared" si="195"/>
        <v>4146328.2343472247</v>
      </c>
      <c r="LP19" s="12">
        <f t="shared" si="196"/>
        <v>3352409.8865013164</v>
      </c>
      <c r="LQ19" s="12">
        <f t="shared" si="197"/>
        <v>2470948.4921199596</v>
      </c>
      <c r="LS19" s="5">
        <f t="shared" si="198"/>
        <v>10</v>
      </c>
      <c r="LT19" s="6">
        <v>0.2089</v>
      </c>
      <c r="LU19" s="7">
        <f t="shared" si="199"/>
        <v>3153580.9509790274</v>
      </c>
      <c r="LV19" s="12">
        <f t="shared" si="200"/>
        <v>2528782.0877199499</v>
      </c>
      <c r="LW19" s="12">
        <f t="shared" si="201"/>
        <v>1960845.0272399366</v>
      </c>
      <c r="LY19" s="5">
        <f t="shared" si="202"/>
        <v>9</v>
      </c>
      <c r="LZ19" s="6">
        <v>0.2089</v>
      </c>
      <c r="MA19" s="7">
        <f t="shared" si="203"/>
        <v>3253126.6257262505</v>
      </c>
      <c r="MB19" s="12">
        <f t="shared" si="204"/>
        <v>2789931.9808639297</v>
      </c>
      <c r="MC19" s="12">
        <f t="shared" si="205"/>
        <v>2285604.6538300966</v>
      </c>
      <c r="ME19" s="5">
        <f t="shared" si="206"/>
        <v>8</v>
      </c>
      <c r="MF19" s="6">
        <v>0.2089</v>
      </c>
      <c r="MG19" s="7">
        <f t="shared" si="207"/>
        <v>2497985.5837566233</v>
      </c>
      <c r="MH19" s="12">
        <f t="shared" si="208"/>
        <v>2143552.8158708201</v>
      </c>
      <c r="MI19" s="12">
        <f t="shared" si="209"/>
        <v>1801732.4642225211</v>
      </c>
      <c r="MK19" s="5">
        <f t="shared" si="210"/>
        <v>7</v>
      </c>
      <c r="ML19" s="6">
        <v>0.2089</v>
      </c>
      <c r="MM19" s="7">
        <f t="shared" si="211"/>
        <v>2323923.6987223211</v>
      </c>
      <c r="MN19" s="12">
        <f t="shared" si="212"/>
        <v>2064419.1508707351</v>
      </c>
      <c r="MO19" s="12">
        <f t="shared" si="213"/>
        <v>1791760.0177368643</v>
      </c>
      <c r="MQ19" s="5">
        <f t="shared" si="214"/>
        <v>6</v>
      </c>
      <c r="MR19" s="6">
        <v>0.2089</v>
      </c>
      <c r="MS19" s="7">
        <f t="shared" si="215"/>
        <v>2113234.244541531</v>
      </c>
      <c r="MT19" s="12">
        <f t="shared" si="216"/>
        <v>1929987.9133839675</v>
      </c>
      <c r="MU19" s="12">
        <f t="shared" si="217"/>
        <v>1717372.0811730737</v>
      </c>
      <c r="MW19" s="5">
        <f t="shared" si="218"/>
        <v>5</v>
      </c>
      <c r="MX19" s="6">
        <v>0.2089</v>
      </c>
      <c r="MY19" s="7">
        <f t="shared" si="219"/>
        <v>2085497.1326769276</v>
      </c>
      <c r="MZ19" s="12">
        <f t="shared" si="220"/>
        <v>1969136.6564696704</v>
      </c>
      <c r="NA19" s="12">
        <f t="shared" si="221"/>
        <v>1801346.5579269109</v>
      </c>
      <c r="NC19" s="5">
        <f t="shared" si="222"/>
        <v>4</v>
      </c>
      <c r="ND19" s="6">
        <v>0.2089</v>
      </c>
      <c r="NE19" s="7">
        <f t="shared" si="223"/>
        <v>1520041.6418928045</v>
      </c>
      <c r="NF19" s="12">
        <f t="shared" si="224"/>
        <v>1454116.7401459452</v>
      </c>
      <c r="NG19" s="12">
        <f t="shared" si="225"/>
        <v>1366498.0199545585</v>
      </c>
      <c r="NI19" s="5">
        <f t="shared" si="226"/>
        <v>3</v>
      </c>
      <c r="NJ19" s="6">
        <v>0.2089</v>
      </c>
      <c r="NK19" s="7">
        <f t="shared" si="227"/>
        <v>1239029.704836</v>
      </c>
      <c r="NL19" s="12">
        <f t="shared" si="228"/>
        <v>1197096.8026032783</v>
      </c>
      <c r="NM19" s="12">
        <f t="shared" si="229"/>
        <v>1159209.3809749333</v>
      </c>
      <c r="NO19" s="5">
        <f t="shared" si="230"/>
        <v>2</v>
      </c>
      <c r="NP19" s="6">
        <v>0.2089</v>
      </c>
      <c r="NQ19" s="7">
        <f t="shared" si="231"/>
        <v>930901.35599999991</v>
      </c>
      <c r="NR19" s="12">
        <f>(NR20)*(1+NP19)-(((VLOOKUP((NO$91+NO20),$A$138:$E$227,5,FALSE))/(VLOOKUP(NO$91,$A$138:$E$227,5,FALSE)))*(IF(NO19&lt;=$D$125,$B$125,$C$125)))</f>
        <v>906419.66887128702</v>
      </c>
      <c r="NS19" s="12">
        <f t="shared" si="233"/>
        <v>891524.15392331081</v>
      </c>
      <c r="NU19" s="5">
        <f t="shared" si="234"/>
        <v>1</v>
      </c>
      <c r="NV19" s="6">
        <v>0.2089</v>
      </c>
      <c r="NW19" s="7">
        <f>(NW20+$B$124)*(1+NV19)</f>
        <v>725340</v>
      </c>
      <c r="NX19" s="12">
        <f>($B$124)*(1+NV19)-$B$125</f>
        <v>714340</v>
      </c>
      <c r="NY19" s="12">
        <f>NX19</f>
        <v>714340</v>
      </c>
      <c r="OA19" s="5"/>
      <c r="OB19" s="6"/>
      <c r="OC19" s="7"/>
      <c r="OG19" s="5"/>
      <c r="OH19" s="6"/>
      <c r="OI19" s="7"/>
      <c r="OM19" s="5"/>
      <c r="ON19" s="6"/>
      <c r="OO19" s="7"/>
      <c r="OS19" s="5"/>
      <c r="OT19" s="6"/>
      <c r="OU19" s="7"/>
      <c r="OY19" s="5"/>
      <c r="OZ19" s="6"/>
      <c r="PA19" s="7"/>
      <c r="PE19" s="5"/>
      <c r="PF19" s="6"/>
      <c r="PG19" s="7"/>
      <c r="PK19" s="5"/>
      <c r="PL19" s="6"/>
      <c r="PM19" s="7"/>
      <c r="PQ19" s="5"/>
      <c r="PR19" s="6"/>
      <c r="PS19" s="7"/>
      <c r="PW19" s="5"/>
      <c r="PX19" s="6"/>
      <c r="PY19" s="7"/>
      <c r="QC19" s="5"/>
      <c r="QD19" s="6"/>
      <c r="QE19" s="7"/>
      <c r="QI19" s="5"/>
      <c r="QJ19" s="6"/>
      <c r="QK19" s="7"/>
      <c r="QO19" s="5"/>
      <c r="QP19" s="6"/>
      <c r="QQ19" s="7"/>
    </row>
    <row r="20" spans="3:459">
      <c r="C20">
        <v>71</v>
      </c>
      <c r="D20" s="6">
        <v>0.28339999999999999</v>
      </c>
      <c r="E20" s="12">
        <f t="shared" si="286"/>
        <v>33248616.590139434</v>
      </c>
      <c r="F20" s="12">
        <f t="shared" si="0"/>
        <v>3559412.5433750758</v>
      </c>
      <c r="G20">
        <v>70</v>
      </c>
      <c r="H20" s="6">
        <v>0.28339999999999999</v>
      </c>
      <c r="I20" s="12">
        <f t="shared" si="1"/>
        <v>-161682016.02755624</v>
      </c>
      <c r="J20" s="12">
        <f t="shared" si="2"/>
        <v>-17108678.676183242</v>
      </c>
      <c r="K20">
        <v>69</v>
      </c>
      <c r="L20" s="6">
        <v>0.28339999999999999</v>
      </c>
      <c r="M20" s="12">
        <f t="shared" si="3"/>
        <v>-77479502.36558038</v>
      </c>
      <c r="N20" s="12">
        <f t="shared" si="4"/>
        <v>-8198635.460714261</v>
      </c>
      <c r="O20">
        <v>68</v>
      </c>
      <c r="P20" s="6">
        <v>0.28339999999999999</v>
      </c>
      <c r="Q20" s="12">
        <f t="shared" si="5"/>
        <v>112746131.69634634</v>
      </c>
      <c r="R20" s="12">
        <f t="shared" si="6"/>
        <v>11093214.690420216</v>
      </c>
      <c r="S20">
        <v>67</v>
      </c>
      <c r="T20" s="6">
        <v>0.28339999999999999</v>
      </c>
      <c r="U20" s="12">
        <f t="shared" si="7"/>
        <v>701840410.85819101</v>
      </c>
      <c r="V20" s="12">
        <f t="shared" si="8"/>
        <v>62105927.44599092</v>
      </c>
      <c r="W20">
        <v>66</v>
      </c>
      <c r="X20" s="6">
        <v>0.28339999999999999</v>
      </c>
      <c r="Y20" s="12">
        <f t="shared" si="9"/>
        <v>807754096.9542551</v>
      </c>
      <c r="Z20" s="12">
        <f t="shared" si="10"/>
        <v>64480370.363303781</v>
      </c>
      <c r="AA20">
        <v>65</v>
      </c>
      <c r="AB20" s="6">
        <v>0.28339999999999999</v>
      </c>
      <c r="AC20" s="12">
        <f t="shared" si="11"/>
        <v>359112061.43068367</v>
      </c>
      <c r="AD20" s="12">
        <f t="shared" si="12"/>
        <v>29333410.958446935</v>
      </c>
      <c r="AE20">
        <v>64</v>
      </c>
      <c r="AF20" s="6">
        <v>0.28339999999999999</v>
      </c>
      <c r="AG20" s="12">
        <f t="shared" si="13"/>
        <v>430563178.72324312</v>
      </c>
      <c r="AH20" s="12">
        <f t="shared" si="14"/>
        <v>36235515.041065015</v>
      </c>
      <c r="AI20">
        <v>63</v>
      </c>
      <c r="AJ20" s="6">
        <v>0.28339999999999999</v>
      </c>
      <c r="AK20" s="12">
        <f t="shared" si="15"/>
        <v>142976082.290225</v>
      </c>
      <c r="AL20" s="12">
        <f t="shared" si="16"/>
        <v>12209591.185675155</v>
      </c>
      <c r="AM20">
        <v>62</v>
      </c>
      <c r="AN20" s="6">
        <v>0.28339999999999999</v>
      </c>
      <c r="AO20" s="12">
        <f t="shared" si="17"/>
        <v>16299592.677135097</v>
      </c>
      <c r="AP20" s="12">
        <f t="shared" si="18"/>
        <v>1422179.8066064657</v>
      </c>
      <c r="AQ20">
        <v>61</v>
      </c>
      <c r="AR20" s="6">
        <v>0.28339999999999999</v>
      </c>
      <c r="AS20" s="12">
        <f t="shared" si="19"/>
        <v>353501430.44880515</v>
      </c>
      <c r="AT20" s="12">
        <f t="shared" si="20"/>
        <v>31062625.695377678</v>
      </c>
      <c r="AU20">
        <v>60</v>
      </c>
      <c r="AV20" s="6">
        <v>0.28339999999999999</v>
      </c>
      <c r="AW20" s="12">
        <f t="shared" si="21"/>
        <v>196000374.73651856</v>
      </c>
      <c r="AX20" s="12">
        <f t="shared" si="22"/>
        <v>16980230.484599382</v>
      </c>
      <c r="AY20">
        <v>59</v>
      </c>
      <c r="AZ20" s="6">
        <v>0.28339999999999999</v>
      </c>
      <c r="BA20" s="12">
        <f t="shared" si="23"/>
        <v>233324896.4547345</v>
      </c>
      <c r="BB20" s="12">
        <f t="shared" si="24"/>
        <v>20069406.316341646</v>
      </c>
      <c r="BC20">
        <v>58</v>
      </c>
      <c r="BD20" s="6">
        <v>0.28339999999999999</v>
      </c>
      <c r="BE20" s="12">
        <f t="shared" si="25"/>
        <v>347866708.0449186</v>
      </c>
      <c r="BF20" s="12">
        <f t="shared" si="26"/>
        <v>30352231.333127178</v>
      </c>
      <c r="BG20">
        <v>57</v>
      </c>
      <c r="BH20" s="6">
        <v>0.28339999999999999</v>
      </c>
      <c r="BI20" s="12">
        <f t="shared" si="27"/>
        <v>518323450.58718699</v>
      </c>
      <c r="BJ20" s="12">
        <f t="shared" si="28"/>
        <v>50356919.394918539</v>
      </c>
      <c r="BK20">
        <v>56</v>
      </c>
      <c r="BL20" s="6">
        <v>0.28339999999999999</v>
      </c>
      <c r="BM20" s="12">
        <f t="shared" si="29"/>
        <v>431605963.46655422</v>
      </c>
      <c r="BN20" s="12">
        <f t="shared" si="30"/>
        <v>45137009.793222561</v>
      </c>
      <c r="BO20">
        <v>55</v>
      </c>
      <c r="BP20" s="6">
        <v>0.28339999999999999</v>
      </c>
      <c r="BQ20" s="12">
        <f t="shared" si="31"/>
        <v>323516583.96735728</v>
      </c>
      <c r="BR20" s="12">
        <f t="shared" si="32"/>
        <v>34834087.630148619</v>
      </c>
      <c r="BS20">
        <v>54</v>
      </c>
      <c r="BT20" s="6">
        <v>0.28339999999999999</v>
      </c>
      <c r="BU20" s="12">
        <f t="shared" si="33"/>
        <v>262347426.88696769</v>
      </c>
      <c r="BV20" s="12">
        <f t="shared" si="34"/>
        <v>28897179.446708079</v>
      </c>
      <c r="BW20">
        <v>53</v>
      </c>
      <c r="BX20" s="6">
        <v>0.28339999999999999</v>
      </c>
      <c r="BY20" s="12">
        <f t="shared" si="35"/>
        <v>161542858.28614226</v>
      </c>
      <c r="BZ20" s="12">
        <f t="shared" si="36"/>
        <v>18193564.485196717</v>
      </c>
      <c r="CA20">
        <v>52</v>
      </c>
      <c r="CB20" s="6">
        <v>0.28339999999999999</v>
      </c>
      <c r="CC20" s="12">
        <f t="shared" si="37"/>
        <v>234789036.27770424</v>
      </c>
      <c r="CD20" s="12">
        <f t="shared" si="38"/>
        <v>31237402.722590603</v>
      </c>
      <c r="CE20">
        <v>51</v>
      </c>
      <c r="CF20" s="6">
        <v>0.28339999999999999</v>
      </c>
      <c r="CG20" s="12">
        <f t="shared" si="39"/>
        <v>241280651.65459746</v>
      </c>
      <c r="CH20" s="12">
        <f t="shared" si="40"/>
        <v>35385838.144888364</v>
      </c>
      <c r="CI20">
        <v>50</v>
      </c>
      <c r="CJ20" s="6">
        <v>0.28339999999999999</v>
      </c>
      <c r="CK20" s="12">
        <f t="shared" si="284"/>
        <v>234805041.22082821</v>
      </c>
      <c r="CL20" s="12">
        <f t="shared" si="285"/>
        <v>34872035.824875474</v>
      </c>
      <c r="CM20" s="5">
        <v>49</v>
      </c>
      <c r="CN20" s="6">
        <v>0.28339999999999999</v>
      </c>
      <c r="CO20" s="7">
        <f t="shared" si="41"/>
        <v>286122933.94097751</v>
      </c>
      <c r="CP20" s="12">
        <f t="shared" si="42"/>
        <v>191026839.72243372</v>
      </c>
      <c r="CQ20" s="12">
        <f t="shared" si="43"/>
        <v>27779274.340824213</v>
      </c>
      <c r="CR20" s="9"/>
      <c r="CS20" s="5">
        <v>48</v>
      </c>
      <c r="CT20" s="6">
        <v>0.28339999999999999</v>
      </c>
      <c r="CU20" s="7">
        <f t="shared" si="44"/>
        <v>218731697.83730412</v>
      </c>
      <c r="CV20" s="12">
        <f t="shared" si="45"/>
        <v>137789984.04307032</v>
      </c>
      <c r="CW20" s="12">
        <f t="shared" si="46"/>
        <v>21657584.125581596</v>
      </c>
      <c r="CY20" s="5">
        <v>47</v>
      </c>
      <c r="CZ20" s="6">
        <v>0.28339999999999999</v>
      </c>
      <c r="DA20" s="7">
        <f t="shared" si="47"/>
        <v>176852925.1595279</v>
      </c>
      <c r="DB20" s="12">
        <f t="shared" si="48"/>
        <v>104768504.81789866</v>
      </c>
      <c r="DC20" s="12">
        <f t="shared" si="49"/>
        <v>17180478.822242048</v>
      </c>
      <c r="DE20" s="5">
        <f t="shared" si="50"/>
        <v>46</v>
      </c>
      <c r="DF20" s="6">
        <v>0.28339999999999999</v>
      </c>
      <c r="DG20" s="7">
        <f t="shared" si="51"/>
        <v>149685082.65723902</v>
      </c>
      <c r="DH20" s="12">
        <f t="shared" si="52"/>
        <v>82829750.906969428</v>
      </c>
      <c r="DI20" s="12">
        <f t="shared" si="53"/>
        <v>13634105.037904622</v>
      </c>
      <c r="DK20" s="5">
        <f t="shared" si="54"/>
        <v>45</v>
      </c>
      <c r="DL20" s="6">
        <v>0.28339999999999999</v>
      </c>
      <c r="DM20" s="7">
        <f t="shared" si="55"/>
        <v>151518455.97453085</v>
      </c>
      <c r="DN20" s="12">
        <f t="shared" si="56"/>
        <v>90685213.751185268</v>
      </c>
      <c r="DO20" s="12">
        <f t="shared" si="57"/>
        <v>15095496.59595844</v>
      </c>
      <c r="DQ20" s="5">
        <f t="shared" si="58"/>
        <v>44</v>
      </c>
      <c r="DR20" s="6">
        <v>0.28339999999999999</v>
      </c>
      <c r="DS20" s="7">
        <f t="shared" si="59"/>
        <v>99317288.918806314</v>
      </c>
      <c r="DT20" s="12">
        <f t="shared" si="60"/>
        <v>41700368.750812598</v>
      </c>
      <c r="DU20" s="12">
        <f t="shared" si="61"/>
        <v>6889850.5299919331</v>
      </c>
      <c r="DW20" s="5">
        <f t="shared" si="62"/>
        <v>43</v>
      </c>
      <c r="DX20" s="6">
        <v>0.28339999999999999</v>
      </c>
      <c r="DY20" s="7">
        <f t="shared" si="63"/>
        <v>74899916.228360668</v>
      </c>
      <c r="DZ20" s="12">
        <f t="shared" si="64"/>
        <v>20522543.226671048</v>
      </c>
      <c r="EA20" s="12">
        <f t="shared" si="65"/>
        <v>3403491.0796706937</v>
      </c>
      <c r="EC20" s="5">
        <f t="shared" si="66"/>
        <v>42</v>
      </c>
      <c r="ED20" s="6">
        <v>0.28339999999999999</v>
      </c>
      <c r="EE20" s="7">
        <f t="shared" si="67"/>
        <v>69713250.3986976</v>
      </c>
      <c r="EF20" s="12">
        <f t="shared" si="68"/>
        <v>19772698.90827924</v>
      </c>
      <c r="EG20" s="12">
        <f t="shared" si="69"/>
        <v>3377020.358097197</v>
      </c>
      <c r="EI20" s="5">
        <f t="shared" si="70"/>
        <v>41</v>
      </c>
      <c r="EJ20" s="6">
        <v>0.28339999999999999</v>
      </c>
      <c r="EK20" s="7">
        <f t="shared" si="71"/>
        <v>69713250.3986976</v>
      </c>
      <c r="EL20" s="12">
        <f t="shared" si="72"/>
        <v>32295469.337994594</v>
      </c>
      <c r="EM20" s="12">
        <f t="shared" si="73"/>
        <v>5715658.5585807273</v>
      </c>
      <c r="EO20" s="5">
        <f t="shared" si="74"/>
        <v>40</v>
      </c>
      <c r="EP20" s="6">
        <v>0.28339999999999999</v>
      </c>
      <c r="EQ20" s="7">
        <f t="shared" si="75"/>
        <v>77857103.416012496</v>
      </c>
      <c r="ER20" s="12">
        <f t="shared" si="76"/>
        <v>11585710.153564116</v>
      </c>
      <c r="ES20" s="12">
        <f t="shared" si="77"/>
        <v>2079118.7775579167</v>
      </c>
      <c r="EU20" s="5">
        <f t="shared" si="78"/>
        <v>39</v>
      </c>
      <c r="EV20" s="6">
        <v>0.28339999999999999</v>
      </c>
      <c r="EW20" s="7">
        <f t="shared" si="79"/>
        <v>48342645.785517193</v>
      </c>
      <c r="EX20" s="12">
        <f t="shared" si="80"/>
        <v>8186784.7986662816</v>
      </c>
      <c r="EY20" s="12">
        <f t="shared" si="81"/>
        <v>1484361.3527284781</v>
      </c>
      <c r="FA20" s="5">
        <f t="shared" si="82"/>
        <v>38</v>
      </c>
      <c r="FB20" s="6">
        <v>0.28339999999999999</v>
      </c>
      <c r="FC20" s="7">
        <f t="shared" si="83"/>
        <v>48178837.737210676</v>
      </c>
      <c r="FD20" s="12">
        <f t="shared" si="84"/>
        <v>10524877.653160639</v>
      </c>
      <c r="FE20" s="12">
        <f t="shared" si="85"/>
        <v>1940849.9632684842</v>
      </c>
      <c r="FG20" s="5">
        <f t="shared" si="86"/>
        <v>37</v>
      </c>
      <c r="FH20" s="6">
        <v>0.28339999999999999</v>
      </c>
      <c r="FI20" s="7">
        <f t="shared" si="87"/>
        <v>38043933.778593399</v>
      </c>
      <c r="FJ20" s="12">
        <f t="shared" si="88"/>
        <v>2190177.9026859296</v>
      </c>
      <c r="FK20" s="12">
        <f t="shared" si="89"/>
        <v>406592.43242931861</v>
      </c>
      <c r="FM20" s="5">
        <f t="shared" si="90"/>
        <v>36</v>
      </c>
      <c r="FN20" s="6">
        <v>0.28339999999999999</v>
      </c>
      <c r="FO20" s="7">
        <f t="shared" si="91"/>
        <v>41719414.166677698</v>
      </c>
      <c r="FP20" s="12">
        <f t="shared" si="92"/>
        <v>8048935.0861650333</v>
      </c>
      <c r="FQ20" s="12">
        <f t="shared" si="93"/>
        <v>1514156.1053181747</v>
      </c>
      <c r="FS20" s="5">
        <f t="shared" si="94"/>
        <v>35</v>
      </c>
      <c r="FT20" s="6">
        <v>0.28339999999999999</v>
      </c>
      <c r="FU20" s="7">
        <f t="shared" si="95"/>
        <v>34026110.56739068</v>
      </c>
      <c r="FV20" s="12">
        <f t="shared" si="96"/>
        <v>2300772.5885645798</v>
      </c>
      <c r="FW20" s="12">
        <f t="shared" si="97"/>
        <v>439937.33283815294</v>
      </c>
      <c r="FY20" s="5">
        <f t="shared" si="98"/>
        <v>34</v>
      </c>
      <c r="FZ20" s="6">
        <v>0.28339999999999999</v>
      </c>
      <c r="GA20" s="7">
        <f t="shared" si="99"/>
        <v>29227031.925262548</v>
      </c>
      <c r="GB20" s="12">
        <f t="shared" si="100"/>
        <v>-933903.31316863233</v>
      </c>
      <c r="GC20" s="12">
        <f t="shared" si="101"/>
        <v>-180308.06541374585</v>
      </c>
      <c r="GE20" s="5">
        <f t="shared" si="102"/>
        <v>33</v>
      </c>
      <c r="GF20" s="6">
        <v>0.28339999999999999</v>
      </c>
      <c r="GG20" s="7">
        <f t="shared" si="103"/>
        <v>26002697.442404412</v>
      </c>
      <c r="GH20" s="12">
        <f t="shared" si="104"/>
        <v>-2308043.552439088</v>
      </c>
      <c r="GI20" s="12">
        <f t="shared" si="105"/>
        <v>-454181.83767056314</v>
      </c>
      <c r="GK20" s="5">
        <f t="shared" si="106"/>
        <v>32</v>
      </c>
      <c r="GL20" s="6">
        <v>0.28339999999999999</v>
      </c>
      <c r="GM20" s="7">
        <f t="shared" si="107"/>
        <v>28882258.627573475</v>
      </c>
      <c r="GN20" s="12">
        <f t="shared" si="108"/>
        <v>2835973.0513179251</v>
      </c>
      <c r="GO20" s="12">
        <f t="shared" si="109"/>
        <v>577373.22641311714</v>
      </c>
      <c r="GQ20" s="5">
        <f t="shared" si="110"/>
        <v>31</v>
      </c>
      <c r="GR20" s="6">
        <v>0.28339999999999999</v>
      </c>
      <c r="GS20" s="7">
        <f t="shared" si="111"/>
        <v>23329772.720172435</v>
      </c>
      <c r="GT20" s="12">
        <f t="shared" si="112"/>
        <v>-670339.89767061966</v>
      </c>
      <c r="GU20" s="12">
        <f t="shared" si="113"/>
        <v>-141451.67395153549</v>
      </c>
      <c r="GW20" s="5">
        <f t="shared" si="114"/>
        <v>30</v>
      </c>
      <c r="GX20" s="6">
        <v>0.28339999999999999</v>
      </c>
      <c r="GY20" s="7">
        <f t="shared" si="115"/>
        <v>21053851.385409653</v>
      </c>
      <c r="GZ20" s="12">
        <f t="shared" si="116"/>
        <v>-968168.07834972732</v>
      </c>
      <c r="HA20" s="12">
        <f t="shared" si="117"/>
        <v>-213284.55191367757</v>
      </c>
      <c r="HC20" s="5">
        <f t="shared" si="118"/>
        <v>29</v>
      </c>
      <c r="HD20" s="6">
        <v>0.28339999999999999</v>
      </c>
      <c r="HE20" s="7">
        <f t="shared" si="119"/>
        <v>22944476.226470843</v>
      </c>
      <c r="HF20" s="12">
        <f t="shared" si="120"/>
        <v>3280570.6388690616</v>
      </c>
      <c r="HG20" s="12">
        <f t="shared" si="121"/>
        <v>767361.2014186295</v>
      </c>
      <c r="HI20" s="5">
        <f t="shared" si="122"/>
        <v>28</v>
      </c>
      <c r="HJ20" s="6">
        <v>0.28339999999999999</v>
      </c>
      <c r="HK20" s="7">
        <f t="shared" si="123"/>
        <v>22155732.161520705</v>
      </c>
      <c r="HL20" s="12">
        <f t="shared" si="124"/>
        <v>4819480.8140270524</v>
      </c>
      <c r="HM20" s="12">
        <f t="shared" si="125"/>
        <v>1186976.0915734943</v>
      </c>
      <c r="HO20" s="5">
        <f t="shared" si="126"/>
        <v>27</v>
      </c>
      <c r="HP20" s="6">
        <v>0.28339999999999999</v>
      </c>
      <c r="HQ20" s="7">
        <f t="shared" si="127"/>
        <v>19397419.157346107</v>
      </c>
      <c r="HR20" s="12">
        <f t="shared" si="128"/>
        <v>3707595.3922648611</v>
      </c>
      <c r="HS20" s="12">
        <f t="shared" si="129"/>
        <v>942958.97662181803</v>
      </c>
      <c r="HU20" s="5">
        <f t="shared" si="130"/>
        <v>26</v>
      </c>
      <c r="HV20" s="6">
        <v>0.28339999999999999</v>
      </c>
      <c r="HW20" s="7">
        <f t="shared" si="131"/>
        <v>16333293.328853231</v>
      </c>
      <c r="HX20" s="12">
        <f t="shared" si="132"/>
        <v>2111509.0452441382</v>
      </c>
      <c r="HY20" s="12">
        <f t="shared" si="133"/>
        <v>556623.05276856618</v>
      </c>
      <c r="IA20" s="5">
        <f t="shared" si="134"/>
        <v>25</v>
      </c>
      <c r="IB20" s="6">
        <v>0.28339999999999999</v>
      </c>
      <c r="IC20" s="7">
        <f t="shared" si="135"/>
        <v>19060909.474679932</v>
      </c>
      <c r="ID20" s="12">
        <f t="shared" si="136"/>
        <v>7027333.4001185922</v>
      </c>
      <c r="IE20" s="12">
        <f t="shared" si="137"/>
        <v>2026446.3888955843</v>
      </c>
      <c r="IG20" s="5">
        <f t="shared" si="138"/>
        <v>24</v>
      </c>
      <c r="IH20" s="6">
        <v>0.28339999999999999</v>
      </c>
      <c r="II20" s="7">
        <f t="shared" si="139"/>
        <v>25723224.662186146</v>
      </c>
      <c r="IJ20" s="12">
        <f t="shared" si="140"/>
        <v>15963171.659560069</v>
      </c>
      <c r="IK20" s="12">
        <f t="shared" si="141"/>
        <v>5146542.3481626213</v>
      </c>
      <c r="IM20" s="5">
        <f t="shared" si="142"/>
        <v>23</v>
      </c>
      <c r="IN20" s="6">
        <v>0.28339999999999999</v>
      </c>
      <c r="IO20" s="7">
        <f t="shared" si="143"/>
        <v>18776076.395756308</v>
      </c>
      <c r="IP20" s="12">
        <f t="shared" si="144"/>
        <v>10455280.837072752</v>
      </c>
      <c r="IQ20" s="12">
        <f t="shared" si="145"/>
        <v>3597237.7137453286</v>
      </c>
      <c r="IS20" s="5">
        <f t="shared" si="146"/>
        <v>22</v>
      </c>
      <c r="IT20" s="6">
        <v>0.28339999999999999</v>
      </c>
      <c r="IU20" s="7">
        <f t="shared" si="147"/>
        <v>15162784.782166118</v>
      </c>
      <c r="IV20" s="12">
        <f t="shared" si="148"/>
        <v>7931466.940347367</v>
      </c>
      <c r="IW20" s="12">
        <f t="shared" si="149"/>
        <v>2871230.2970935702</v>
      </c>
      <c r="IY20" s="5">
        <f t="shared" si="150"/>
        <v>21</v>
      </c>
      <c r="IZ20" s="6">
        <v>0.28339999999999999</v>
      </c>
      <c r="JA20" s="7">
        <f t="shared" si="151"/>
        <v>16300564.160574205</v>
      </c>
      <c r="JB20" s="12">
        <f t="shared" si="152"/>
        <v>10265137.146505518</v>
      </c>
      <c r="JC20" s="12">
        <f t="shared" si="153"/>
        <v>3970118.0176769486</v>
      </c>
      <c r="JE20" s="5">
        <f t="shared" si="154"/>
        <v>20</v>
      </c>
      <c r="JF20" s="6">
        <v>0.28339999999999999</v>
      </c>
      <c r="JG20" s="7">
        <f t="shared" si="155"/>
        <v>15304257.028048258</v>
      </c>
      <c r="JH20" s="12">
        <f t="shared" si="156"/>
        <v>10411532.983225456</v>
      </c>
      <c r="JI20" s="12">
        <f t="shared" si="157"/>
        <v>4400418.9526874917</v>
      </c>
      <c r="JK20" s="5">
        <f t="shared" si="158"/>
        <v>19</v>
      </c>
      <c r="JL20" s="6">
        <v>0.28339999999999999</v>
      </c>
      <c r="JM20" s="7">
        <f t="shared" si="159"/>
        <v>12912805.457347501</v>
      </c>
      <c r="JN20" s="12">
        <f t="shared" si="160"/>
        <v>9103259.8197390866</v>
      </c>
      <c r="JO20" s="12">
        <f t="shared" si="161"/>
        <v>4382633.7498496342</v>
      </c>
      <c r="JQ20" s="5">
        <f t="shared" si="162"/>
        <v>18</v>
      </c>
      <c r="JR20" s="6">
        <v>0.28339999999999999</v>
      </c>
      <c r="JS20" s="7">
        <f t="shared" si="163"/>
        <v>9801734.8241593298</v>
      </c>
      <c r="JT20" s="12">
        <f t="shared" si="164"/>
        <v>6799672.0002257647</v>
      </c>
      <c r="JU20" s="12">
        <f t="shared" si="165"/>
        <v>3660714.5050720396</v>
      </c>
      <c r="JW20" s="5">
        <f t="shared" si="166"/>
        <v>17</v>
      </c>
      <c r="JX20" s="6">
        <v>0.28339999999999999</v>
      </c>
      <c r="JY20" s="7">
        <f t="shared" si="167"/>
        <v>10285136.226819864</v>
      </c>
      <c r="JZ20" s="12">
        <f t="shared" si="168"/>
        <v>7866975.9784015715</v>
      </c>
      <c r="KA20" s="12">
        <f t="shared" si="169"/>
        <v>4590692.0468024025</v>
      </c>
      <c r="KC20" s="5">
        <f t="shared" si="170"/>
        <v>16</v>
      </c>
      <c r="KD20" s="6">
        <v>0.28339999999999999</v>
      </c>
      <c r="KE20" s="7">
        <f t="shared" si="171"/>
        <v>8541053.1695896555</v>
      </c>
      <c r="KF20" s="12">
        <f t="shared" si="172"/>
        <v>6510503.6550547099</v>
      </c>
      <c r="KG20" s="12">
        <f t="shared" si="173"/>
        <v>3940143.9199526645</v>
      </c>
      <c r="KI20" s="5">
        <f t="shared" si="174"/>
        <v>15</v>
      </c>
      <c r="KJ20" s="6">
        <v>0.28339999999999999</v>
      </c>
      <c r="KK20" s="7">
        <f t="shared" si="175"/>
        <v>6981406.8739493666</v>
      </c>
      <c r="KL20" s="12">
        <f t="shared" si="176"/>
        <v>5293528.0561999567</v>
      </c>
      <c r="KM20" s="12">
        <f t="shared" si="177"/>
        <v>3337936.3176161861</v>
      </c>
      <c r="KO20" s="5">
        <f t="shared" si="178"/>
        <v>14</v>
      </c>
      <c r="KP20" s="6">
        <v>0.28339999999999999</v>
      </c>
      <c r="KQ20" s="7">
        <f t="shared" si="179"/>
        <v>6576925.9292975673</v>
      </c>
      <c r="KR20" s="12">
        <f t="shared" si="180"/>
        <v>5182217.7605065545</v>
      </c>
      <c r="KS20" s="12">
        <f t="shared" si="181"/>
        <v>3383192.9067663457</v>
      </c>
      <c r="KU20" s="5">
        <f t="shared" si="182"/>
        <v>13</v>
      </c>
      <c r="KV20" s="6">
        <v>0.28339999999999999</v>
      </c>
      <c r="KW20" s="7">
        <f t="shared" si="183"/>
        <v>5011373.0031221928</v>
      </c>
      <c r="KX20" s="12">
        <f t="shared" si="184"/>
        <v>3848551.8892701832</v>
      </c>
      <c r="KY20" s="12">
        <f t="shared" si="185"/>
        <v>2610156.4793565101</v>
      </c>
      <c r="LA20" s="5">
        <f t="shared" si="186"/>
        <v>12</v>
      </c>
      <c r="LB20" s="6">
        <v>0.28339999999999999</v>
      </c>
      <c r="LC20" s="7">
        <f t="shared" si="187"/>
        <v>4229363.6620155228</v>
      </c>
      <c r="LD20" s="12">
        <f t="shared" si="188"/>
        <v>3257325.1785257659</v>
      </c>
      <c r="LE20" s="12">
        <f t="shared" si="189"/>
        <v>2241426.731757829</v>
      </c>
      <c r="LG20" s="5">
        <f t="shared" si="190"/>
        <v>11</v>
      </c>
      <c r="LH20" s="6">
        <v>0.28339999999999999</v>
      </c>
      <c r="LI20" s="7">
        <f t="shared" si="191"/>
        <v>3997130.3865565853</v>
      </c>
      <c r="LJ20" s="12">
        <f t="shared" si="192"/>
        <v>3209451.2309664167</v>
      </c>
      <c r="LK20" s="12">
        <f t="shared" si="193"/>
        <v>2297855.8627649406</v>
      </c>
      <c r="LM20" s="5">
        <f t="shared" si="194"/>
        <v>10</v>
      </c>
      <c r="LN20" s="6">
        <v>0.28339999999999999</v>
      </c>
      <c r="LO20" s="7">
        <f t="shared" si="195"/>
        <v>3429835.5813940149</v>
      </c>
      <c r="LP20" s="12">
        <f t="shared" si="196"/>
        <v>2806776.2310845633</v>
      </c>
      <c r="LQ20" s="12">
        <f t="shared" si="197"/>
        <v>2103345.3068337906</v>
      </c>
      <c r="LS20" s="5">
        <f t="shared" si="198"/>
        <v>9</v>
      </c>
      <c r="LT20" s="6">
        <v>0.28339999999999999</v>
      </c>
      <c r="LU20" s="7">
        <f t="shared" si="199"/>
        <v>2608636.736685439</v>
      </c>
      <c r="LV20" s="12">
        <f t="shared" si="200"/>
        <v>2123807.8051905301</v>
      </c>
      <c r="LW20" s="12">
        <f t="shared" si="201"/>
        <v>1674338.5790920393</v>
      </c>
      <c r="LY20" s="5">
        <f t="shared" si="202"/>
        <v>8</v>
      </c>
      <c r="LZ20" s="6">
        <v>0.28339999999999999</v>
      </c>
      <c r="MA20" s="7">
        <f t="shared" si="203"/>
        <v>2690980.7475607991</v>
      </c>
      <c r="MB20" s="12">
        <f t="shared" si="204"/>
        <v>2338118.6157118562</v>
      </c>
      <c r="MC20" s="12">
        <f t="shared" si="205"/>
        <v>1947467.6093738603</v>
      </c>
      <c r="ME20" s="5">
        <f t="shared" si="206"/>
        <v>7</v>
      </c>
      <c r="MF20" s="6">
        <v>0.28339999999999999</v>
      </c>
      <c r="MG20" s="7">
        <f t="shared" si="207"/>
        <v>2066329.3769183746</v>
      </c>
      <c r="MH20" s="12">
        <f t="shared" si="208"/>
        <v>1802667.1716015958</v>
      </c>
      <c r="MI20" s="12">
        <f t="shared" si="209"/>
        <v>1540521.8836521064</v>
      </c>
      <c r="MK20" s="5">
        <f t="shared" si="210"/>
        <v>6</v>
      </c>
      <c r="ML20" s="6">
        <v>0.28339999999999999</v>
      </c>
      <c r="MM20" s="7">
        <f t="shared" si="211"/>
        <v>1922345.6851040788</v>
      </c>
      <c r="MN20" s="12">
        <f t="shared" si="212"/>
        <v>1736276.2579717424</v>
      </c>
      <c r="MO20" s="12">
        <f t="shared" si="213"/>
        <v>1532134.8662547679</v>
      </c>
      <c r="MQ20" s="5">
        <f t="shared" si="214"/>
        <v>5</v>
      </c>
      <c r="MR20" s="6">
        <v>0.28339999999999999</v>
      </c>
      <c r="MS20" s="7">
        <f t="shared" si="215"/>
        <v>1748063.7311121935</v>
      </c>
      <c r="MT20" s="12">
        <f t="shared" si="216"/>
        <v>1624370.9187453429</v>
      </c>
      <c r="MU20" s="12">
        <f t="shared" si="217"/>
        <v>1469573.1950530265</v>
      </c>
      <c r="MW20" s="5">
        <f t="shared" si="218"/>
        <v>4</v>
      </c>
      <c r="MX20" s="6">
        <v>0.28339999999999999</v>
      </c>
      <c r="MY20" s="7">
        <f t="shared" si="219"/>
        <v>1725119.6399015035</v>
      </c>
      <c r="MZ20" s="12">
        <f t="shared" si="220"/>
        <v>1655993.9346904748</v>
      </c>
      <c r="NA20" s="12">
        <f t="shared" si="221"/>
        <v>1540197.3291087772</v>
      </c>
      <c r="NC20" s="5">
        <f t="shared" si="222"/>
        <v>3</v>
      </c>
      <c r="ND20" s="6">
        <v>0.28339999999999999</v>
      </c>
      <c r="NE20" s="7">
        <f t="shared" si="223"/>
        <v>1257375.8308319997</v>
      </c>
      <c r="NF20" s="12">
        <f t="shared" si="224"/>
        <v>1212525.4785563522</v>
      </c>
      <c r="NG20" s="12">
        <f t="shared" si="225"/>
        <v>1158502.0661454257</v>
      </c>
      <c r="NI20" s="5">
        <f t="shared" si="226"/>
        <v>2</v>
      </c>
      <c r="NJ20" s="6">
        <v>0.28339999999999999</v>
      </c>
      <c r="NK20" s="7">
        <f t="shared" si="227"/>
        <v>1024923.2399999999</v>
      </c>
      <c r="NL20" s="12">
        <f>(NL21)*(1+NJ20)-(((VLOOKUP((NI$91+NI21),$A$138:$E$227,5,FALSE))/(VLOOKUP(NI$91,$A$138:$E$227,5,FALSE)))*(IF(NI20&lt;=$D$125,$B$125,$C$125)))</f>
        <v>999632.99273412931</v>
      </c>
      <c r="NM20" s="12">
        <f t="shared" si="229"/>
        <v>984168.37341584149</v>
      </c>
      <c r="NO20" s="5">
        <f t="shared" si="230"/>
        <v>1</v>
      </c>
      <c r="NP20" s="6">
        <v>0.28339999999999999</v>
      </c>
      <c r="NQ20" s="7">
        <f>(NQ21+$B$124)*(1+NP20)</f>
        <v>770039.99999999988</v>
      </c>
      <c r="NR20" s="12">
        <f>($B$124)*(1+NP20)-$B$125</f>
        <v>759039.99999999988</v>
      </c>
      <c r="NS20" s="12">
        <f>NR20</f>
        <v>759039.99999999988</v>
      </c>
      <c r="NU20" s="5"/>
      <c r="NV20" s="6"/>
      <c r="NW20" s="7"/>
      <c r="OA20" s="5"/>
      <c r="OB20" s="6"/>
      <c r="OC20" s="7"/>
      <c r="OG20" s="5"/>
      <c r="OH20" s="6"/>
      <c r="OI20" s="7"/>
      <c r="OM20" s="5"/>
      <c r="ON20" s="6"/>
      <c r="OO20" s="7"/>
      <c r="OS20" s="5"/>
      <c r="OT20" s="6"/>
      <c r="OU20" s="7"/>
      <c r="OY20" s="5"/>
      <c r="OZ20" s="6"/>
      <c r="PA20" s="7"/>
      <c r="PE20" s="5"/>
      <c r="PF20" s="6"/>
      <c r="PG20" s="7"/>
      <c r="PK20" s="5"/>
      <c r="PL20" s="6"/>
      <c r="PM20" s="7"/>
      <c r="PQ20" s="5"/>
      <c r="PR20" s="6"/>
      <c r="PS20" s="7"/>
      <c r="PW20" s="5"/>
      <c r="PX20" s="6"/>
      <c r="PY20" s="7"/>
      <c r="QC20" s="5"/>
      <c r="QD20" s="6"/>
      <c r="QE20" s="7"/>
      <c r="QI20" s="5"/>
      <c r="QJ20" s="6"/>
      <c r="QK20" s="7"/>
      <c r="QO20" s="5"/>
      <c r="QP20" s="6"/>
      <c r="QQ20" s="7"/>
    </row>
    <row r="21" spans="3:459">
      <c r="C21">
        <v>70</v>
      </c>
      <c r="D21" s="6">
        <v>0.33100000000000002</v>
      </c>
      <c r="E21" s="12">
        <f t="shared" si="286"/>
        <v>26125017.768437173</v>
      </c>
      <c r="F21" s="12">
        <f t="shared" si="0"/>
        <v>2840746.7466622447</v>
      </c>
      <c r="G21">
        <v>69</v>
      </c>
      <c r="H21" s="6">
        <v>0.33100000000000002</v>
      </c>
      <c r="I21" s="12">
        <f t="shared" si="1"/>
        <v>-125758537.67775162</v>
      </c>
      <c r="J21" s="12">
        <f t="shared" si="2"/>
        <v>-13516473.879884053</v>
      </c>
      <c r="K21">
        <v>68</v>
      </c>
      <c r="L21" s="6">
        <v>0.33100000000000002</v>
      </c>
      <c r="M21" s="12">
        <f t="shared" si="3"/>
        <v>-60149597.626344524</v>
      </c>
      <c r="N21" s="12">
        <f t="shared" si="4"/>
        <v>-6464853.0446919641</v>
      </c>
      <c r="O21">
        <v>67</v>
      </c>
      <c r="P21" s="6">
        <v>0.33100000000000002</v>
      </c>
      <c r="Q21" s="12">
        <f t="shared" si="5"/>
        <v>88087141.465422869</v>
      </c>
      <c r="R21" s="12">
        <f t="shared" si="6"/>
        <v>8803177.5568838697</v>
      </c>
      <c r="S21">
        <v>66</v>
      </c>
      <c r="T21" s="6">
        <v>0.33100000000000002</v>
      </c>
      <c r="U21" s="12">
        <f t="shared" si="7"/>
        <v>547124381.98317909</v>
      </c>
      <c r="V21" s="12">
        <f t="shared" si="8"/>
        <v>49175855.828783549</v>
      </c>
      <c r="W21">
        <v>65</v>
      </c>
      <c r="X21" s="6">
        <v>0.33100000000000002</v>
      </c>
      <c r="Y21" s="12">
        <f t="shared" si="9"/>
        <v>629678908.29651201</v>
      </c>
      <c r="Z21" s="12">
        <f t="shared" si="10"/>
        <v>51055046.618636109</v>
      </c>
      <c r="AA21">
        <v>64</v>
      </c>
      <c r="AB21" s="6">
        <v>0.33100000000000002</v>
      </c>
      <c r="AC21" s="12">
        <f t="shared" si="11"/>
        <v>280099216.26769245</v>
      </c>
      <c r="AD21" s="12">
        <f t="shared" si="12"/>
        <v>23238904.178086363</v>
      </c>
      <c r="AE21">
        <v>63</v>
      </c>
      <c r="AF21" s="6">
        <v>0.33100000000000002</v>
      </c>
      <c r="AG21" s="12">
        <f t="shared" si="13"/>
        <v>335764102.6269896</v>
      </c>
      <c r="AH21" s="12">
        <f t="shared" si="14"/>
        <v>28701394.064909227</v>
      </c>
      <c r="AI21">
        <v>62</v>
      </c>
      <c r="AJ21" s="6">
        <v>0.33100000000000002</v>
      </c>
      <c r="AK21" s="12">
        <f t="shared" si="15"/>
        <v>111677876.45165272</v>
      </c>
      <c r="AL21" s="12">
        <f t="shared" si="16"/>
        <v>9686704.5570886731</v>
      </c>
      <c r="AM21">
        <v>61</v>
      </c>
      <c r="AN21" s="6">
        <v>0.33100000000000002</v>
      </c>
      <c r="AO21" s="12">
        <f t="shared" si="17"/>
        <v>12968226.947459202</v>
      </c>
      <c r="AP21" s="12">
        <f t="shared" si="18"/>
        <v>1149289.754614549</v>
      </c>
      <c r="AQ21">
        <v>60</v>
      </c>
      <c r="AR21" s="6">
        <v>0.33100000000000002</v>
      </c>
      <c r="AS21" s="12">
        <f t="shared" si="19"/>
        <v>275707370.18817937</v>
      </c>
      <c r="AT21" s="12">
        <f t="shared" si="20"/>
        <v>24607445.987882759</v>
      </c>
      <c r="AU21">
        <v>59</v>
      </c>
      <c r="AV21" s="6">
        <v>0.33100000000000002</v>
      </c>
      <c r="AW21" s="12">
        <f t="shared" si="21"/>
        <v>152989450.24996439</v>
      </c>
      <c r="AX21" s="12">
        <f t="shared" si="22"/>
        <v>13462302.347577006</v>
      </c>
      <c r="AY21">
        <v>58</v>
      </c>
      <c r="AZ21" s="6">
        <v>0.33100000000000002</v>
      </c>
      <c r="BA21" s="12">
        <f t="shared" si="23"/>
        <v>182073923.51032555</v>
      </c>
      <c r="BB21" s="12">
        <f t="shared" si="24"/>
        <v>15907149.822712289</v>
      </c>
      <c r="BC21">
        <v>57</v>
      </c>
      <c r="BD21" s="6">
        <v>0.33100000000000002</v>
      </c>
      <c r="BE21" s="12">
        <f t="shared" si="25"/>
        <v>271318792.1397481</v>
      </c>
      <c r="BF21" s="12">
        <f t="shared" si="26"/>
        <v>24045222.936332166</v>
      </c>
      <c r="BG21">
        <v>56</v>
      </c>
      <c r="BH21" s="6">
        <v>0.33100000000000002</v>
      </c>
      <c r="BI21" s="12">
        <f t="shared" si="27"/>
        <v>404108025.86575055</v>
      </c>
      <c r="BJ21" s="12">
        <f t="shared" si="28"/>
        <v>39877410.471981667</v>
      </c>
      <c r="BK21">
        <v>55</v>
      </c>
      <c r="BL21" s="6">
        <v>0.33100000000000002</v>
      </c>
      <c r="BM21" s="12">
        <f t="shared" si="29"/>
        <v>336522383.80230618</v>
      </c>
      <c r="BN21" s="12">
        <f t="shared" si="30"/>
        <v>35746249.442231141</v>
      </c>
      <c r="BO21">
        <v>54</v>
      </c>
      <c r="BP21" s="6">
        <v>0.33100000000000002</v>
      </c>
      <c r="BQ21" s="12">
        <f t="shared" si="31"/>
        <v>252294845.45505103</v>
      </c>
      <c r="BR21" s="12">
        <f t="shared" si="32"/>
        <v>27592270.967428584</v>
      </c>
      <c r="BS21">
        <v>53</v>
      </c>
      <c r="BT21" s="6">
        <v>0.33100000000000002</v>
      </c>
      <c r="BU21" s="12">
        <f t="shared" si="33"/>
        <v>204628164.59212211</v>
      </c>
      <c r="BV21" s="12">
        <f t="shared" si="34"/>
        <v>22893660.149212908</v>
      </c>
      <c r="BW21">
        <v>52</v>
      </c>
      <c r="BX21" s="6">
        <v>0.33100000000000002</v>
      </c>
      <c r="BY21" s="12">
        <f t="shared" si="35"/>
        <v>126078566.24007784</v>
      </c>
      <c r="BZ21" s="12">
        <f t="shared" si="36"/>
        <v>14422563.831360256</v>
      </c>
      <c r="CA21">
        <v>51</v>
      </c>
      <c r="CB21" s="6">
        <v>0.33100000000000002</v>
      </c>
      <c r="CC21" s="12">
        <f t="shared" si="37"/>
        <v>183118688.36668015</v>
      </c>
      <c r="CD21" s="12">
        <f t="shared" si="38"/>
        <v>24745768.698200021</v>
      </c>
      <c r="CE21">
        <v>50</v>
      </c>
      <c r="CF21" s="6">
        <v>0.33100000000000002</v>
      </c>
      <c r="CG21" s="12">
        <f t="shared" si="39"/>
        <v>188160517.85618109</v>
      </c>
      <c r="CH21" s="12">
        <f t="shared" si="40"/>
        <v>28028939.49208983</v>
      </c>
      <c r="CI21">
        <v>49</v>
      </c>
      <c r="CJ21" s="6">
        <v>0.33100000000000002</v>
      </c>
      <c r="CK21" s="12">
        <f t="shared" si="284"/>
        <v>183112857.42623362</v>
      </c>
      <c r="CL21" s="12">
        <f t="shared" si="285"/>
        <v>27622304.074353285</v>
      </c>
      <c r="CM21" s="5">
        <v>48</v>
      </c>
      <c r="CN21" s="6">
        <v>0.33100000000000002</v>
      </c>
      <c r="CO21" s="7">
        <f t="shared" si="41"/>
        <v>222941354.16937631</v>
      </c>
      <c r="CP21" s="12">
        <f t="shared" si="42"/>
        <v>149005093.96507257</v>
      </c>
      <c r="CQ21" s="12">
        <f t="shared" si="43"/>
        <v>22008923.370076716</v>
      </c>
      <c r="CR21" s="9"/>
      <c r="CS21" s="5">
        <v>47</v>
      </c>
      <c r="CT21" s="6">
        <v>0.33100000000000002</v>
      </c>
      <c r="CU21" s="7">
        <f t="shared" si="44"/>
        <v>170431430.44826564</v>
      </c>
      <c r="CV21" s="12">
        <f t="shared" si="45"/>
        <v>107511960.56163518</v>
      </c>
      <c r="CW21" s="12">
        <f t="shared" si="46"/>
        <v>17164071.642146658</v>
      </c>
      <c r="CY21" s="5">
        <v>46</v>
      </c>
      <c r="CZ21" s="6">
        <v>0.33100000000000002</v>
      </c>
      <c r="DA21" s="7">
        <f t="shared" si="47"/>
        <v>137800315.69232345</v>
      </c>
      <c r="DB21" s="12">
        <f t="shared" si="48"/>
        <v>81776101.148609236</v>
      </c>
      <c r="DC21" s="12">
        <f t="shared" si="49"/>
        <v>13620783.660830576</v>
      </c>
      <c r="DE21" s="5">
        <f t="shared" si="50"/>
        <v>45</v>
      </c>
      <c r="DF21" s="6">
        <v>0.33100000000000002</v>
      </c>
      <c r="DG21" s="7">
        <f t="shared" si="51"/>
        <v>116631667.95795469</v>
      </c>
      <c r="DH21" s="12">
        <f t="shared" si="52"/>
        <v>64681320.356916934</v>
      </c>
      <c r="DI21" s="12">
        <f t="shared" si="53"/>
        <v>10814098.815172788</v>
      </c>
      <c r="DK21" s="5">
        <f t="shared" si="54"/>
        <v>44</v>
      </c>
      <c r="DL21" s="6">
        <v>0.33100000000000002</v>
      </c>
      <c r="DM21" s="7">
        <f t="shared" si="55"/>
        <v>118060196.33359113</v>
      </c>
      <c r="DN21" s="12">
        <f t="shared" si="56"/>
        <v>70800558.516060784</v>
      </c>
      <c r="DO21" s="12">
        <f t="shared" si="57"/>
        <v>11970678.96971738</v>
      </c>
      <c r="DQ21" s="5">
        <f t="shared" si="58"/>
        <v>43</v>
      </c>
      <c r="DR21" s="6">
        <v>0.33100000000000002</v>
      </c>
      <c r="DS21" s="7">
        <f t="shared" si="59"/>
        <v>77386075.205552697</v>
      </c>
      <c r="DT21" s="12">
        <f t="shared" si="60"/>
        <v>32633584.06149327</v>
      </c>
      <c r="DU21" s="12">
        <f t="shared" si="61"/>
        <v>5476534.8487861119</v>
      </c>
      <c r="DW21" s="5">
        <f t="shared" si="62"/>
        <v>42</v>
      </c>
      <c r="DX21" s="6">
        <v>0.33100000000000002</v>
      </c>
      <c r="DY21" s="7">
        <f t="shared" si="63"/>
        <v>58360539.370703347</v>
      </c>
      <c r="DZ21" s="12">
        <f t="shared" si="64"/>
        <v>16131711.663596002</v>
      </c>
      <c r="EA21" s="12">
        <f t="shared" si="65"/>
        <v>2717346.7792858132</v>
      </c>
      <c r="EC21" s="5">
        <f t="shared" si="66"/>
        <v>41</v>
      </c>
      <c r="ED21" s="6">
        <v>0.33100000000000002</v>
      </c>
      <c r="EE21" s="7">
        <f t="shared" si="67"/>
        <v>54319191.521503516</v>
      </c>
      <c r="EF21" s="12">
        <f t="shared" si="68"/>
        <v>15543362.227047129</v>
      </c>
      <c r="EG21" s="12">
        <f t="shared" si="69"/>
        <v>2696397.2185198041</v>
      </c>
      <c r="EI21" s="5">
        <f t="shared" si="70"/>
        <v>40</v>
      </c>
      <c r="EJ21" s="6">
        <v>0.33100000000000002</v>
      </c>
      <c r="EK21" s="7">
        <f t="shared" si="71"/>
        <v>54319191.521503516</v>
      </c>
      <c r="EL21" s="12">
        <f t="shared" si="72"/>
        <v>25296072.796871658</v>
      </c>
      <c r="EM21" s="12">
        <f t="shared" si="73"/>
        <v>4547251.3010089854</v>
      </c>
      <c r="EO21" s="5">
        <f t="shared" si="74"/>
        <v>39</v>
      </c>
      <c r="EP21" s="6">
        <v>0.33100000000000002</v>
      </c>
      <c r="EQ21" s="7">
        <f t="shared" si="75"/>
        <v>60664721.377600521</v>
      </c>
      <c r="ER21" s="12">
        <f t="shared" si="76"/>
        <v>9157614.5919878613</v>
      </c>
      <c r="ES21" s="12">
        <f t="shared" si="77"/>
        <v>1669206.9338004272</v>
      </c>
      <c r="EU21" s="5">
        <f t="shared" si="78"/>
        <v>38</v>
      </c>
      <c r="EV21" s="6">
        <v>0.33100000000000002</v>
      </c>
      <c r="EW21" s="7">
        <f t="shared" si="79"/>
        <v>37667637.358202584</v>
      </c>
      <c r="EX21" s="12">
        <f t="shared" si="80"/>
        <v>6507905.212341846</v>
      </c>
      <c r="EY21" s="12">
        <f t="shared" si="81"/>
        <v>1198501.7141522069</v>
      </c>
      <c r="FA21" s="5">
        <f t="shared" si="82"/>
        <v>37</v>
      </c>
      <c r="FB21" s="6">
        <v>0.33100000000000002</v>
      </c>
      <c r="FC21" s="7">
        <f t="shared" si="83"/>
        <v>37540001.353600346</v>
      </c>
      <c r="FD21" s="12">
        <f t="shared" si="84"/>
        <v>8327537.9592636982</v>
      </c>
      <c r="FE21" s="12">
        <f t="shared" si="85"/>
        <v>1559777.694444112</v>
      </c>
      <c r="FG21" s="5">
        <f t="shared" si="86"/>
        <v>36</v>
      </c>
      <c r="FH21" s="6">
        <v>0.33100000000000002</v>
      </c>
      <c r="FI21" s="7">
        <f t="shared" si="87"/>
        <v>29643083.823120929</v>
      </c>
      <c r="FJ21" s="12">
        <f t="shared" si="88"/>
        <v>1832459.0172089215</v>
      </c>
      <c r="FK21" s="12">
        <f t="shared" si="89"/>
        <v>345529.67012110399</v>
      </c>
      <c r="FM21" s="5">
        <f t="shared" si="90"/>
        <v>35</v>
      </c>
      <c r="FN21" s="6">
        <v>0.33100000000000002</v>
      </c>
      <c r="FO21" s="7">
        <f t="shared" si="91"/>
        <v>32506945.743086878</v>
      </c>
      <c r="FP21" s="12">
        <f t="shared" si="92"/>
        <v>6395830.4272834351</v>
      </c>
      <c r="FQ21" s="12">
        <f t="shared" si="93"/>
        <v>1222081.9923910522</v>
      </c>
      <c r="FS21" s="5">
        <f t="shared" si="94"/>
        <v>34</v>
      </c>
      <c r="FT21" s="6">
        <v>0.33100000000000002</v>
      </c>
      <c r="FU21" s="7">
        <f t="shared" si="95"/>
        <v>26512475.118739817</v>
      </c>
      <c r="FV21" s="12">
        <f t="shared" si="96"/>
        <v>1914964.7751660242</v>
      </c>
      <c r="FW21" s="12">
        <f t="shared" si="97"/>
        <v>371919.62006681424</v>
      </c>
      <c r="FY21" s="5">
        <f t="shared" si="98"/>
        <v>33</v>
      </c>
      <c r="FZ21" s="6">
        <v>0.33100000000000002</v>
      </c>
      <c r="GA21" s="7">
        <f t="shared" si="99"/>
        <v>22773127.571499571</v>
      </c>
      <c r="GB21" s="12">
        <f t="shared" si="100"/>
        <v>-606606.4343026469</v>
      </c>
      <c r="GC21" s="12">
        <f t="shared" si="101"/>
        <v>-118957.39000781009</v>
      </c>
      <c r="GE21" s="5">
        <f t="shared" si="102"/>
        <v>32</v>
      </c>
      <c r="GF21" s="6">
        <v>0.33100000000000002</v>
      </c>
      <c r="GG21" s="7">
        <f t="shared" si="103"/>
        <v>20260789.654359058</v>
      </c>
      <c r="GH21" s="12">
        <f t="shared" si="104"/>
        <v>-1679593.8306454802</v>
      </c>
      <c r="GI21" s="12">
        <f t="shared" si="105"/>
        <v>-335707.62925535056</v>
      </c>
      <c r="GK21" s="5">
        <f t="shared" si="106"/>
        <v>31</v>
      </c>
      <c r="GL21" s="6">
        <v>0.33100000000000002</v>
      </c>
      <c r="GM21" s="7">
        <f t="shared" si="107"/>
        <v>22504487.009173661</v>
      </c>
      <c r="GN21" s="12">
        <f t="shared" si="108"/>
        <v>2324550.93845896</v>
      </c>
      <c r="GO21" s="12">
        <f t="shared" si="109"/>
        <v>480689.6660923934</v>
      </c>
      <c r="GQ21" s="5">
        <f t="shared" si="110"/>
        <v>30</v>
      </c>
      <c r="GR21" s="6">
        <v>0.33100000000000002</v>
      </c>
      <c r="GS21" s="7">
        <f t="shared" si="111"/>
        <v>18178099.361206513</v>
      </c>
      <c r="GT21" s="12">
        <f t="shared" si="112"/>
        <v>-411539.51199476398</v>
      </c>
      <c r="GU21" s="12">
        <f t="shared" si="113"/>
        <v>-88205.514513019807</v>
      </c>
      <c r="GW21" s="5">
        <f t="shared" si="114"/>
        <v>29</v>
      </c>
      <c r="GX21" s="6">
        <v>0.33100000000000002</v>
      </c>
      <c r="GY21" s="7">
        <f t="shared" si="115"/>
        <v>16404746.287525054</v>
      </c>
      <c r="GZ21" s="12">
        <f t="shared" si="116"/>
        <v>-648268.89751350204</v>
      </c>
      <c r="HA21" s="12">
        <f t="shared" si="117"/>
        <v>-145055.7683939703</v>
      </c>
      <c r="HC21" s="5">
        <f t="shared" si="118"/>
        <v>28</v>
      </c>
      <c r="HD21" s="6">
        <v>0.33100000000000002</v>
      </c>
      <c r="HE21" s="7">
        <f t="shared" si="119"/>
        <v>17877883.922760516</v>
      </c>
      <c r="HF21" s="12">
        <f t="shared" si="120"/>
        <v>2656088.98794065</v>
      </c>
      <c r="HG21" s="12">
        <f t="shared" si="121"/>
        <v>631050.68349564157</v>
      </c>
      <c r="HI21" s="5">
        <f t="shared" si="122"/>
        <v>27</v>
      </c>
      <c r="HJ21" s="6">
        <v>0.33100000000000002</v>
      </c>
      <c r="HK21" s="7">
        <f t="shared" si="123"/>
        <v>17263310.083778016</v>
      </c>
      <c r="HL21" s="12">
        <f t="shared" si="124"/>
        <v>3850155.7263933173</v>
      </c>
      <c r="HM21" s="12">
        <f t="shared" si="125"/>
        <v>963143.92149876826</v>
      </c>
      <c r="HO21" s="5">
        <f t="shared" si="126"/>
        <v>26</v>
      </c>
      <c r="HP21" s="6">
        <v>0.33100000000000002</v>
      </c>
      <c r="HQ21" s="7">
        <f t="shared" si="127"/>
        <v>15114086.923286667</v>
      </c>
      <c r="HR21" s="12">
        <f t="shared" si="128"/>
        <v>2980794.4496216481</v>
      </c>
      <c r="HS21" s="12">
        <f t="shared" si="129"/>
        <v>770022.95335920644</v>
      </c>
      <c r="HU21" s="5">
        <f t="shared" si="130"/>
        <v>25</v>
      </c>
      <c r="HV21" s="6">
        <v>0.33100000000000002</v>
      </c>
      <c r="HW21" s="7">
        <f t="shared" si="131"/>
        <v>12726580.433889071</v>
      </c>
      <c r="HX21" s="12">
        <f t="shared" si="132"/>
        <v>1733919.1695072053</v>
      </c>
      <c r="HY21" s="12">
        <f t="shared" si="133"/>
        <v>464267.48347584502</v>
      </c>
      <c r="IA21" s="5">
        <f t="shared" si="134"/>
        <v>24</v>
      </c>
      <c r="IB21" s="6">
        <v>0.33100000000000002</v>
      </c>
      <c r="IC21" s="7">
        <f t="shared" si="135"/>
        <v>14851885.207012571</v>
      </c>
      <c r="ID21" s="12">
        <f t="shared" si="136"/>
        <v>5556621.2676348304</v>
      </c>
      <c r="IE21" s="12">
        <f t="shared" si="137"/>
        <v>1627520.7484084419</v>
      </c>
      <c r="IG21" s="5">
        <f t="shared" si="138"/>
        <v>23</v>
      </c>
      <c r="IH21" s="6">
        <v>0.33100000000000002</v>
      </c>
      <c r="II21" s="7">
        <f t="shared" si="139"/>
        <v>20043029.968977831</v>
      </c>
      <c r="IJ21" s="12">
        <f t="shared" si="140"/>
        <v>12510693.0676146</v>
      </c>
      <c r="IK21" s="12">
        <f t="shared" si="141"/>
        <v>4096839.1503627952</v>
      </c>
      <c r="IM21" s="5">
        <f t="shared" si="142"/>
        <v>22</v>
      </c>
      <c r="IN21" s="6">
        <v>0.33100000000000002</v>
      </c>
      <c r="IO21" s="7">
        <f t="shared" si="143"/>
        <v>14629948.882465567</v>
      </c>
      <c r="IP21" s="12">
        <f t="shared" si="144"/>
        <v>8214488.9213628396</v>
      </c>
      <c r="IQ21" s="12">
        <f t="shared" si="145"/>
        <v>2870682.4891751972</v>
      </c>
      <c r="IS21" s="5">
        <f t="shared" si="146"/>
        <v>21</v>
      </c>
      <c r="IT21" s="6">
        <v>0.33100000000000002</v>
      </c>
      <c r="IU21" s="7">
        <f t="shared" si="147"/>
        <v>11814543.23061097</v>
      </c>
      <c r="IV21" s="12">
        <f t="shared" si="148"/>
        <v>6244614.8786186399</v>
      </c>
      <c r="IW21" s="12">
        <f t="shared" si="149"/>
        <v>2296102.8937724102</v>
      </c>
      <c r="IY21" s="5">
        <f t="shared" si="150"/>
        <v>20</v>
      </c>
      <c r="IZ21" s="6">
        <v>0.33100000000000002</v>
      </c>
      <c r="JA21" s="7">
        <f t="shared" si="151"/>
        <v>12701078.510654673</v>
      </c>
      <c r="JB21" s="12">
        <f t="shared" si="152"/>
        <v>8058832.1228810344</v>
      </c>
      <c r="JC21" s="12">
        <f t="shared" si="153"/>
        <v>3165788.8603398157</v>
      </c>
      <c r="JE21" s="5">
        <f t="shared" si="154"/>
        <v>19</v>
      </c>
      <c r="JF21" s="6">
        <v>0.33100000000000002</v>
      </c>
      <c r="JG21" s="7">
        <f t="shared" si="155"/>
        <v>11924775.617927583</v>
      </c>
      <c r="JH21" s="12">
        <f t="shared" si="156"/>
        <v>8167768.3883048883</v>
      </c>
      <c r="JI21" s="12">
        <f t="shared" si="157"/>
        <v>3506339.2892597355</v>
      </c>
      <c r="JK21" s="5">
        <f t="shared" si="158"/>
        <v>18</v>
      </c>
      <c r="JL21" s="6">
        <v>0.33100000000000002</v>
      </c>
      <c r="JM21" s="7">
        <f t="shared" si="159"/>
        <v>10061403.660080647</v>
      </c>
      <c r="JN21" s="12">
        <f t="shared" si="160"/>
        <v>7141634.2873755274</v>
      </c>
      <c r="JO21" s="12">
        <f t="shared" si="161"/>
        <v>3492263.6552973981</v>
      </c>
      <c r="JQ21" s="5">
        <f t="shared" si="162"/>
        <v>17</v>
      </c>
      <c r="JR21" s="6">
        <v>0.33100000000000002</v>
      </c>
      <c r="JS21" s="7">
        <f t="shared" si="163"/>
        <v>7637318.7035681242</v>
      </c>
      <c r="JT21" s="12">
        <f t="shared" si="164"/>
        <v>5341589.6354657942</v>
      </c>
      <c r="JU21" s="12">
        <f t="shared" si="165"/>
        <v>2920919.5366783417</v>
      </c>
      <c r="JW21" s="5">
        <f t="shared" si="166"/>
        <v>16</v>
      </c>
      <c r="JX21" s="6">
        <v>0.33100000000000002</v>
      </c>
      <c r="JY21" s="7">
        <f t="shared" si="167"/>
        <v>8013975.5546360174</v>
      </c>
      <c r="JZ21" s="12">
        <f t="shared" si="168"/>
        <v>6169850.6862758035</v>
      </c>
      <c r="KA21" s="12">
        <f t="shared" si="169"/>
        <v>3656925.95673041</v>
      </c>
      <c r="KC21" s="5">
        <f t="shared" si="170"/>
        <v>15</v>
      </c>
      <c r="KD21" s="6">
        <v>0.33100000000000002</v>
      </c>
      <c r="KE21" s="7">
        <f t="shared" si="171"/>
        <v>6655020.3908287799</v>
      </c>
      <c r="KF21" s="12">
        <f t="shared" si="172"/>
        <v>5111480.6040220894</v>
      </c>
      <c r="KG21" s="12">
        <f t="shared" si="173"/>
        <v>3142066.6440814603</v>
      </c>
      <c r="KI21" s="5">
        <f t="shared" si="174"/>
        <v>14</v>
      </c>
      <c r="KJ21" s="6">
        <v>0.33100000000000002</v>
      </c>
      <c r="KK21" s="7">
        <f t="shared" si="175"/>
        <v>5439774.718676459</v>
      </c>
      <c r="KL21" s="12">
        <f t="shared" si="176"/>
        <v>4161683.1160634225</v>
      </c>
      <c r="KM21" s="12">
        <f t="shared" si="177"/>
        <v>2665465.1761587858</v>
      </c>
      <c r="KO21" s="5">
        <f t="shared" si="178"/>
        <v>13</v>
      </c>
      <c r="KP21" s="6">
        <v>0.33100000000000002</v>
      </c>
      <c r="KQ21" s="7">
        <f t="shared" si="179"/>
        <v>5124611.1339391991</v>
      </c>
      <c r="KR21" s="12">
        <f t="shared" si="180"/>
        <v>4073687.3672601106</v>
      </c>
      <c r="KS21" s="12">
        <f t="shared" si="181"/>
        <v>2701282.3208418712</v>
      </c>
      <c r="KU21" s="5">
        <f t="shared" si="182"/>
        <v>12</v>
      </c>
      <c r="KV21" s="6">
        <v>0.33100000000000002</v>
      </c>
      <c r="KW21" s="7">
        <f t="shared" si="183"/>
        <v>3904763.1316208458</v>
      </c>
      <c r="KX21" s="12">
        <f t="shared" si="184"/>
        <v>3033181.7562042382</v>
      </c>
      <c r="KY21" s="12">
        <f t="shared" si="185"/>
        <v>2089482.8439973884</v>
      </c>
      <c r="LA21" s="5">
        <f t="shared" si="186"/>
        <v>11</v>
      </c>
      <c r="LB21" s="6">
        <v>0.33100000000000002</v>
      </c>
      <c r="LC21" s="7">
        <f t="shared" si="187"/>
        <v>3295436.8567987559</v>
      </c>
      <c r="LD21" s="12">
        <f t="shared" si="188"/>
        <v>2572013.6363003929</v>
      </c>
      <c r="LE21" s="12">
        <f t="shared" si="189"/>
        <v>1797661.3221659567</v>
      </c>
      <c r="LG21" s="5">
        <f t="shared" si="190"/>
        <v>10</v>
      </c>
      <c r="LH21" s="6">
        <v>0.33100000000000002</v>
      </c>
      <c r="LI21" s="7">
        <f t="shared" si="191"/>
        <v>3114485.2630174425</v>
      </c>
      <c r="LJ21" s="12">
        <f t="shared" si="192"/>
        <v>2533389.9799623005</v>
      </c>
      <c r="LK21" s="12">
        <f t="shared" si="193"/>
        <v>1842320.6831026913</v>
      </c>
      <c r="LM21" s="5">
        <f t="shared" si="194"/>
        <v>9</v>
      </c>
      <c r="LN21" s="6">
        <v>0.33100000000000002</v>
      </c>
      <c r="LO21" s="7">
        <f t="shared" si="195"/>
        <v>2672460.3252251949</v>
      </c>
      <c r="LP21" s="12">
        <f t="shared" si="196"/>
        <v>2218177.7011359087</v>
      </c>
      <c r="LQ21" s="12">
        <f t="shared" si="197"/>
        <v>1688380.3872253837</v>
      </c>
      <c r="LS21" s="5">
        <f t="shared" si="198"/>
        <v>8</v>
      </c>
      <c r="LT21" s="6">
        <v>0.33100000000000002</v>
      </c>
      <c r="LU21" s="7">
        <f t="shared" si="199"/>
        <v>2032598.3611387247</v>
      </c>
      <c r="LV21" s="12">
        <f t="shared" si="200"/>
        <v>1684479.6481118614</v>
      </c>
      <c r="LW21" s="12">
        <f t="shared" si="201"/>
        <v>1348854.2248237033</v>
      </c>
      <c r="LY21" s="5">
        <f t="shared" si="202"/>
        <v>7</v>
      </c>
      <c r="LZ21" s="6">
        <v>0.33100000000000002</v>
      </c>
      <c r="MA21" s="7">
        <f t="shared" si="203"/>
        <v>2096759.1924269903</v>
      </c>
      <c r="MB21" s="12">
        <f t="shared" si="204"/>
        <v>1849880.353998028</v>
      </c>
      <c r="MC21" s="12">
        <f t="shared" si="205"/>
        <v>1565015.0574992744</v>
      </c>
      <c r="ME21" s="5">
        <f t="shared" si="206"/>
        <v>6</v>
      </c>
      <c r="MF21" s="6">
        <v>0.33100000000000002</v>
      </c>
      <c r="MG21" s="7">
        <f t="shared" si="207"/>
        <v>1610043.1486040009</v>
      </c>
      <c r="MH21" s="12">
        <f t="shared" si="208"/>
        <v>1431955.8734463388</v>
      </c>
      <c r="MI21" s="12">
        <f t="shared" si="209"/>
        <v>1242948.4985728434</v>
      </c>
      <c r="MK21" s="5">
        <f t="shared" si="210"/>
        <v>5</v>
      </c>
      <c r="ML21" s="6">
        <v>0.33100000000000002</v>
      </c>
      <c r="MM21" s="7">
        <f t="shared" si="211"/>
        <v>1497853.8920867064</v>
      </c>
      <c r="MN21" s="12">
        <f t="shared" si="212"/>
        <v>1379362.204240809</v>
      </c>
      <c r="MO21" s="12">
        <f t="shared" si="213"/>
        <v>1236310.812851913</v>
      </c>
      <c r="MQ21" s="5">
        <f t="shared" si="214"/>
        <v>4</v>
      </c>
      <c r="MR21" s="6">
        <v>0.33100000000000002</v>
      </c>
      <c r="MS21" s="7">
        <f t="shared" si="215"/>
        <v>1362056.8264860478</v>
      </c>
      <c r="MT21" s="12">
        <f t="shared" si="216"/>
        <v>1291515.485012393</v>
      </c>
      <c r="MU21" s="12">
        <f t="shared" si="217"/>
        <v>1186798.0132546313</v>
      </c>
      <c r="MW21" s="5">
        <f t="shared" si="218"/>
        <v>3</v>
      </c>
      <c r="MX21" s="6">
        <v>0.33100000000000002</v>
      </c>
      <c r="MY21" s="7">
        <f t="shared" si="219"/>
        <v>1344179.2425599997</v>
      </c>
      <c r="MZ21" s="12">
        <f t="shared" si="220"/>
        <v>1299533.229960931</v>
      </c>
      <c r="NA21" s="12">
        <f t="shared" si="221"/>
        <v>1227654.5849348081</v>
      </c>
      <c r="NC21" s="5">
        <f t="shared" si="222"/>
        <v>2</v>
      </c>
      <c r="ND21" s="6">
        <v>0.33100000000000002</v>
      </c>
      <c r="NE21" s="7">
        <f t="shared" si="223"/>
        <v>979722.47999999986</v>
      </c>
      <c r="NF21" s="12">
        <f>(NF22)*(1+ND21)-(((VLOOKUP((NC$91+NC22),$A$138:$E$227,5,FALSE))/(VLOOKUP(NC$91,$A$138:$E$227,5,FALSE)))*(IF(NC21&lt;=$D$125,$B$125,$C$125)))</f>
        <v>953746.63544041442</v>
      </c>
      <c r="NG21" s="12">
        <f t="shared" si="225"/>
        <v>925571.84482715267</v>
      </c>
      <c r="NI21" s="5">
        <f t="shared" si="226"/>
        <v>1</v>
      </c>
      <c r="NJ21" s="6">
        <v>0.33100000000000002</v>
      </c>
      <c r="NK21" s="7">
        <f>(NK22+$B$124)*(1+NJ21)</f>
        <v>798600</v>
      </c>
      <c r="NL21" s="12">
        <f>($B$124)*(1+NJ21)-$B$125</f>
        <v>787600</v>
      </c>
      <c r="NM21" s="12">
        <f>NL21</f>
        <v>787600</v>
      </c>
      <c r="NO21" s="5"/>
      <c r="NP21" s="6"/>
      <c r="NQ21" s="7"/>
      <c r="NU21" s="5"/>
      <c r="NV21" s="6"/>
      <c r="NW21" s="7"/>
      <c r="OA21" s="5"/>
      <c r="OB21" s="6"/>
      <c r="OC21" s="7"/>
      <c r="OG21" s="5"/>
      <c r="OH21" s="6"/>
      <c r="OI21" s="7"/>
      <c r="OM21" s="5"/>
      <c r="ON21" s="6"/>
      <c r="OO21" s="7"/>
      <c r="OS21" s="5"/>
      <c r="OT21" s="6"/>
      <c r="OU21" s="7"/>
      <c r="OY21" s="5"/>
      <c r="OZ21" s="6"/>
      <c r="PA21" s="7"/>
      <c r="PE21" s="5"/>
      <c r="PF21" s="6"/>
      <c r="PG21" s="7"/>
      <c r="PK21" s="5"/>
      <c r="PL21" s="6"/>
      <c r="PM21" s="7"/>
      <c r="PQ21" s="5"/>
      <c r="PR21" s="6"/>
      <c r="PS21" s="7"/>
      <c r="PW21" s="5"/>
      <c r="PX21" s="6"/>
      <c r="PY21" s="7"/>
      <c r="QC21" s="5"/>
      <c r="QD21" s="6"/>
      <c r="QE21" s="7"/>
      <c r="QI21" s="5"/>
      <c r="QJ21" s="6"/>
      <c r="QK21" s="7"/>
      <c r="QO21" s="5"/>
      <c r="QP21" s="6"/>
      <c r="QQ21" s="7"/>
    </row>
    <row r="22" spans="3:459">
      <c r="C22">
        <v>69</v>
      </c>
      <c r="D22" s="6">
        <v>0.2268</v>
      </c>
      <c r="E22" s="12">
        <f t="shared" si="286"/>
        <v>19835397.236810219</v>
      </c>
      <c r="F22" s="12">
        <f t="shared" si="0"/>
        <v>2222489.4572332692</v>
      </c>
      <c r="G22">
        <v>68</v>
      </c>
      <c r="H22" s="6">
        <v>0.2268</v>
      </c>
      <c r="I22" s="12">
        <f t="shared" si="1"/>
        <v>-94274541.600852042</v>
      </c>
      <c r="J22" s="12">
        <f t="shared" si="2"/>
        <v>-10441027.599576231</v>
      </c>
      <c r="K22">
        <v>67</v>
      </c>
      <c r="L22" s="6">
        <v>0.2268</v>
      </c>
      <c r="M22" s="12">
        <f t="shared" si="3"/>
        <v>-44981573.868765578</v>
      </c>
      <c r="N22" s="12">
        <f t="shared" si="4"/>
        <v>-4981767.5722531825</v>
      </c>
      <c r="O22">
        <v>66</v>
      </c>
      <c r="P22" s="6">
        <v>0.2268</v>
      </c>
      <c r="Q22" s="12">
        <f t="shared" si="5"/>
        <v>66406709.349863373</v>
      </c>
      <c r="R22" s="12">
        <f t="shared" si="6"/>
        <v>6838514.7581789354</v>
      </c>
      <c r="S22">
        <v>65</v>
      </c>
      <c r="T22" s="6">
        <v>0.2268</v>
      </c>
      <c r="U22" s="12">
        <f t="shared" si="7"/>
        <v>411313417.13520312</v>
      </c>
      <c r="V22" s="12">
        <f t="shared" si="8"/>
        <v>38094442.131045364</v>
      </c>
      <c r="W22">
        <v>64</v>
      </c>
      <c r="X22" s="6">
        <v>0.2268</v>
      </c>
      <c r="Y22" s="12">
        <f t="shared" si="9"/>
        <v>473365070.09505039</v>
      </c>
      <c r="Z22" s="12">
        <f t="shared" si="10"/>
        <v>39549283.706127919</v>
      </c>
      <c r="AA22">
        <v>63</v>
      </c>
      <c r="AB22" s="6">
        <v>0.2268</v>
      </c>
      <c r="AC22" s="12">
        <f t="shared" si="11"/>
        <v>210714355.50472081</v>
      </c>
      <c r="AD22" s="12">
        <f t="shared" si="12"/>
        <v>18014439.71931551</v>
      </c>
      <c r="AE22">
        <v>62</v>
      </c>
      <c r="AF22" s="6">
        <v>0.2268</v>
      </c>
      <c r="AG22" s="12">
        <f t="shared" si="13"/>
        <v>252528218.26396888</v>
      </c>
      <c r="AH22" s="12">
        <f t="shared" si="14"/>
        <v>22243418.189054251</v>
      </c>
      <c r="AI22">
        <v>61</v>
      </c>
      <c r="AJ22" s="6">
        <v>0.2268</v>
      </c>
      <c r="AK22" s="12">
        <f t="shared" si="15"/>
        <v>84165098.43491368</v>
      </c>
      <c r="AL22" s="12">
        <f t="shared" si="16"/>
        <v>7522528.2279909896</v>
      </c>
      <c r="AM22">
        <v>60</v>
      </c>
      <c r="AN22" s="6">
        <v>0.2268</v>
      </c>
      <c r="AO22" s="12">
        <f t="shared" si="17"/>
        <v>9997548.8998926189</v>
      </c>
      <c r="AP22" s="12">
        <f t="shared" si="18"/>
        <v>912988.59772335435</v>
      </c>
      <c r="AQ22">
        <v>59</v>
      </c>
      <c r="AR22" s="6">
        <v>0.2268</v>
      </c>
      <c r="AS22" s="12">
        <f t="shared" si="19"/>
        <v>207395564.95021993</v>
      </c>
      <c r="AT22" s="12">
        <f t="shared" si="20"/>
        <v>19073944.444903646</v>
      </c>
      <c r="AU22">
        <v>58</v>
      </c>
      <c r="AV22" s="6">
        <v>0.2268</v>
      </c>
      <c r="AW22" s="12">
        <f t="shared" si="21"/>
        <v>115199383.03635836</v>
      </c>
      <c r="AX22" s="12">
        <f t="shared" si="22"/>
        <v>10445539.912623167</v>
      </c>
      <c r="AY22">
        <v>57</v>
      </c>
      <c r="AZ22" s="6">
        <v>0.2268</v>
      </c>
      <c r="BA22" s="12">
        <f t="shared" si="23"/>
        <v>137052821.04078856</v>
      </c>
      <c r="BB22" s="12">
        <f t="shared" si="24"/>
        <v>12338304.484889643</v>
      </c>
      <c r="BC22">
        <v>56</v>
      </c>
      <c r="BD22" s="6">
        <v>0.2268</v>
      </c>
      <c r="BE22" s="12">
        <f t="shared" si="25"/>
        <v>204100152.35014725</v>
      </c>
      <c r="BF22" s="12">
        <f t="shared" si="26"/>
        <v>18638679.715913706</v>
      </c>
      <c r="BG22">
        <v>55</v>
      </c>
      <c r="BH22" s="6">
        <v>0.2268</v>
      </c>
      <c r="BI22" s="12">
        <f t="shared" si="27"/>
        <v>303840750.26641929</v>
      </c>
      <c r="BJ22" s="12">
        <f t="shared" si="28"/>
        <v>30895723.958437707</v>
      </c>
      <c r="BK22">
        <v>54</v>
      </c>
      <c r="BL22" s="6">
        <v>0.2268</v>
      </c>
      <c r="BM22" s="12">
        <f t="shared" si="29"/>
        <v>253046438.64598736</v>
      </c>
      <c r="BN22" s="12">
        <f t="shared" si="30"/>
        <v>27697440.49946364</v>
      </c>
      <c r="BO22">
        <v>53</v>
      </c>
      <c r="BP22" s="6">
        <v>0.2268</v>
      </c>
      <c r="BQ22" s="12">
        <f t="shared" si="31"/>
        <v>189758945.00366539</v>
      </c>
      <c r="BR22" s="12">
        <f t="shared" si="32"/>
        <v>21384751.574247263</v>
      </c>
      <c r="BS22">
        <v>52</v>
      </c>
      <c r="BT22" s="6">
        <v>0.2268</v>
      </c>
      <c r="BU22" s="12">
        <f t="shared" si="33"/>
        <v>153941630.8486385</v>
      </c>
      <c r="BV22" s="12">
        <f t="shared" si="34"/>
        <v>17747156.924260139</v>
      </c>
      <c r="BW22">
        <v>51</v>
      </c>
      <c r="BX22" s="6">
        <v>0.2268</v>
      </c>
      <c r="BY22" s="12">
        <f t="shared" si="35"/>
        <v>94921727.263208553</v>
      </c>
      <c r="BZ22" s="12">
        <f t="shared" si="36"/>
        <v>11188960.078953339</v>
      </c>
      <c r="CA22">
        <v>50</v>
      </c>
      <c r="CB22" s="6">
        <v>0.2268</v>
      </c>
      <c r="CC22" s="12">
        <f t="shared" si="37"/>
        <v>137746572.77737051</v>
      </c>
      <c r="CD22" s="12">
        <f t="shared" si="38"/>
        <v>19181031.831045765</v>
      </c>
      <c r="CE22">
        <v>49</v>
      </c>
      <c r="CF22" s="6">
        <v>0.2268</v>
      </c>
      <c r="CG22" s="12">
        <f t="shared" si="39"/>
        <v>141519091.10536769</v>
      </c>
      <c r="CH22" s="12">
        <f t="shared" si="40"/>
        <v>21722813.854904234</v>
      </c>
      <c r="CI22">
        <v>48</v>
      </c>
      <c r="CJ22" s="6">
        <v>0.2268</v>
      </c>
      <c r="CK22" s="12">
        <f t="shared" si="284"/>
        <v>137724817.75073901</v>
      </c>
      <c r="CL22" s="12">
        <f t="shared" si="285"/>
        <v>21408002.75918223</v>
      </c>
      <c r="CM22" s="5">
        <v>47</v>
      </c>
      <c r="CN22" s="6">
        <v>0.2268</v>
      </c>
      <c r="CO22" s="7">
        <f t="shared" si="41"/>
        <v>167499139.12049311</v>
      </c>
      <c r="CP22" s="12">
        <f t="shared" si="42"/>
        <v>112102329.33737889</v>
      </c>
      <c r="CQ22" s="12">
        <f t="shared" si="43"/>
        <v>17062206.861582924</v>
      </c>
      <c r="CR22" s="9"/>
      <c r="CS22" s="5">
        <v>46</v>
      </c>
      <c r="CT22" s="6">
        <v>0.2268</v>
      </c>
      <c r="CU22" s="7">
        <f t="shared" si="44"/>
        <v>128047656.23460981</v>
      </c>
      <c r="CV22" s="12">
        <f t="shared" si="45"/>
        <v>80916509.351962402</v>
      </c>
      <c r="CW22" s="12">
        <f t="shared" si="46"/>
        <v>13311394.673185522</v>
      </c>
      <c r="CY22" s="5">
        <v>45</v>
      </c>
      <c r="CZ22" s="6">
        <v>0.2268</v>
      </c>
      <c r="DA22" s="7">
        <f t="shared" si="47"/>
        <v>103531416.74855256</v>
      </c>
      <c r="DB22" s="12">
        <f t="shared" si="48"/>
        <v>61574916.871642686</v>
      </c>
      <c r="DC22" s="12">
        <f t="shared" si="49"/>
        <v>10568233.789498258</v>
      </c>
      <c r="DE22" s="5">
        <f t="shared" si="50"/>
        <v>44</v>
      </c>
      <c r="DF22" s="6">
        <v>0.2268</v>
      </c>
      <c r="DG22" s="7">
        <f t="shared" si="51"/>
        <v>87627098.390649661</v>
      </c>
      <c r="DH22" s="12">
        <f t="shared" si="52"/>
        <v>48730846.316410594</v>
      </c>
      <c r="DI22" s="12">
        <f t="shared" si="53"/>
        <v>8395340.1037339494</v>
      </c>
      <c r="DK22" s="5">
        <f t="shared" si="54"/>
        <v>43</v>
      </c>
      <c r="DL22" s="6">
        <v>0.2268</v>
      </c>
      <c r="DM22" s="7">
        <f t="shared" si="55"/>
        <v>88700372.902773201</v>
      </c>
      <c r="DN22" s="12">
        <f t="shared" si="56"/>
        <v>53326817.025017805</v>
      </c>
      <c r="DO22" s="12">
        <f t="shared" si="57"/>
        <v>9290747.2666643709</v>
      </c>
      <c r="DQ22" s="5">
        <f t="shared" si="58"/>
        <v>42</v>
      </c>
      <c r="DR22" s="6">
        <v>0.2268</v>
      </c>
      <c r="DS22" s="7">
        <f t="shared" si="59"/>
        <v>58141303.685614347</v>
      </c>
      <c r="DT22" s="12">
        <f t="shared" si="60"/>
        <v>24652402.784701046</v>
      </c>
      <c r="DU22" s="12">
        <f t="shared" si="61"/>
        <v>4263077.424556463</v>
      </c>
      <c r="DW22" s="5">
        <f t="shared" si="62"/>
        <v>41</v>
      </c>
      <c r="DX22" s="6">
        <v>0.2268</v>
      </c>
      <c r="DY22" s="7">
        <f t="shared" si="63"/>
        <v>43847137.017808676</v>
      </c>
      <c r="DZ22" s="12">
        <f t="shared" si="64"/>
        <v>12253800.660046114</v>
      </c>
      <c r="EA22" s="12">
        <f t="shared" si="65"/>
        <v>2126955.0368473823</v>
      </c>
      <c r="EC22" s="5">
        <f t="shared" si="66"/>
        <v>40</v>
      </c>
      <c r="ED22" s="6">
        <v>0.2268</v>
      </c>
      <c r="EE22" s="7">
        <f t="shared" si="67"/>
        <v>40810812.563113086</v>
      </c>
      <c r="EF22" s="12">
        <f t="shared" si="68"/>
        <v>11807886.558719628</v>
      </c>
      <c r="EG22" s="12">
        <f t="shared" si="69"/>
        <v>2110736.1983203478</v>
      </c>
      <c r="EI22" s="5">
        <f t="shared" si="70"/>
        <v>39</v>
      </c>
      <c r="EJ22" s="6">
        <v>0.2268</v>
      </c>
      <c r="EK22" s="7">
        <f t="shared" si="71"/>
        <v>40810812.563113086</v>
      </c>
      <c r="EL22" s="12">
        <f t="shared" si="72"/>
        <v>19130699.405529503</v>
      </c>
      <c r="EM22" s="12">
        <f t="shared" si="73"/>
        <v>3543639.9157910864</v>
      </c>
      <c r="EO22" s="5">
        <f t="shared" si="74"/>
        <v>38</v>
      </c>
      <c r="EP22" s="6">
        <v>0.2268</v>
      </c>
      <c r="EQ22" s="7">
        <f t="shared" si="75"/>
        <v>45578303.063561626</v>
      </c>
      <c r="ER22" s="12">
        <f t="shared" si="76"/>
        <v>7003907.4371783715</v>
      </c>
      <c r="ES22" s="12">
        <f t="shared" si="77"/>
        <v>1315500.7492109635</v>
      </c>
      <c r="EU22" s="5">
        <f t="shared" si="78"/>
        <v>37</v>
      </c>
      <c r="EV22" s="6">
        <v>0.2268</v>
      </c>
      <c r="EW22" s="7">
        <f t="shared" si="79"/>
        <v>28300253.462210808</v>
      </c>
      <c r="EX22" s="12">
        <f t="shared" si="80"/>
        <v>5011875.4592281226</v>
      </c>
      <c r="EY22" s="12">
        <f t="shared" si="81"/>
        <v>951087.76525507774</v>
      </c>
      <c r="FA22" s="5">
        <f t="shared" si="82"/>
        <v>36</v>
      </c>
      <c r="FB22" s="6">
        <v>0.2268</v>
      </c>
      <c r="FC22" s="7">
        <f t="shared" si="83"/>
        <v>28204358.642825205</v>
      </c>
      <c r="FD22" s="12">
        <f t="shared" si="84"/>
        <v>6376938.9515391421</v>
      </c>
      <c r="FE22" s="12">
        <f t="shared" si="85"/>
        <v>1230782.2587815183</v>
      </c>
      <c r="FG22" s="5">
        <f t="shared" si="86"/>
        <v>35</v>
      </c>
      <c r="FH22" s="6">
        <v>0.2268</v>
      </c>
      <c r="FI22" s="7">
        <f t="shared" si="87"/>
        <v>22271287.620676883</v>
      </c>
      <c r="FJ22" s="12">
        <f t="shared" si="88"/>
        <v>1496287.7664980628</v>
      </c>
      <c r="FK22" s="12">
        <f t="shared" si="89"/>
        <v>290729.48830920906</v>
      </c>
      <c r="FM22" s="5">
        <f t="shared" si="90"/>
        <v>34</v>
      </c>
      <c r="FN22" s="6">
        <v>0.2268</v>
      </c>
      <c r="FO22" s="7">
        <f t="shared" si="91"/>
        <v>24422949.468885709</v>
      </c>
      <c r="FP22" s="12">
        <f t="shared" si="92"/>
        <v>4923243.4306767872</v>
      </c>
      <c r="FQ22" s="12">
        <f t="shared" si="93"/>
        <v>969343.26614361606</v>
      </c>
      <c r="FS22" s="5">
        <f t="shared" si="94"/>
        <v>33</v>
      </c>
      <c r="FT22" s="6">
        <v>0.2268</v>
      </c>
      <c r="FU22" s="7">
        <f t="shared" si="95"/>
        <v>19919214.96524404</v>
      </c>
      <c r="FV22" s="12">
        <f t="shared" si="96"/>
        <v>1554793.9854120961</v>
      </c>
      <c r="FW22" s="12">
        <f t="shared" si="97"/>
        <v>311160.19526705809</v>
      </c>
      <c r="FY22" s="5">
        <f t="shared" si="98"/>
        <v>32</v>
      </c>
      <c r="FZ22" s="6">
        <v>0.2268</v>
      </c>
      <c r="GA22" s="7">
        <f t="shared" si="99"/>
        <v>17109787.807287432</v>
      </c>
      <c r="GB22" s="12">
        <f t="shared" si="100"/>
        <v>-340815.67623732361</v>
      </c>
      <c r="GC22" s="12">
        <f t="shared" si="101"/>
        <v>-68869.488980599068</v>
      </c>
      <c r="GE22" s="5">
        <f t="shared" si="102"/>
        <v>31</v>
      </c>
      <c r="GF22" s="6">
        <v>0.2268</v>
      </c>
      <c r="GG22" s="7">
        <f t="shared" si="103"/>
        <v>15222231.145273523</v>
      </c>
      <c r="GH22" s="12">
        <f t="shared" si="104"/>
        <v>-1149135.6055768887</v>
      </c>
      <c r="GI22" s="12">
        <f t="shared" si="105"/>
        <v>-236674.30218487734</v>
      </c>
      <c r="GK22" s="5">
        <f t="shared" si="106"/>
        <v>30</v>
      </c>
      <c r="GL22" s="6">
        <v>0.2268</v>
      </c>
      <c r="GM22" s="7">
        <f t="shared" si="107"/>
        <v>16907954.176689453</v>
      </c>
      <c r="GN22" s="12">
        <f t="shared" si="108"/>
        <v>1855467.2624349401</v>
      </c>
      <c r="GO22" s="12">
        <f t="shared" si="109"/>
        <v>395368.34801884409</v>
      </c>
      <c r="GQ22" s="5">
        <f t="shared" si="110"/>
        <v>29</v>
      </c>
      <c r="GR22" s="6">
        <v>0.2268</v>
      </c>
      <c r="GS22" s="7">
        <f t="shared" si="111"/>
        <v>13657475.102333969</v>
      </c>
      <c r="GT22" s="12">
        <f t="shared" si="112"/>
        <v>-204033.68708336627</v>
      </c>
      <c r="GU22" s="12">
        <f t="shared" si="113"/>
        <v>-45061.844103256415</v>
      </c>
      <c r="GW22" s="5">
        <f t="shared" si="114"/>
        <v>28</v>
      </c>
      <c r="GX22" s="6">
        <v>0.2268</v>
      </c>
      <c r="GY22" s="7">
        <f t="shared" si="115"/>
        <v>12325128.690852784</v>
      </c>
      <c r="GZ22" s="12">
        <f t="shared" si="116"/>
        <v>-386322.96303954686</v>
      </c>
      <c r="HA22" s="12">
        <f t="shared" si="117"/>
        <v>-89074.465571294495</v>
      </c>
      <c r="HC22" s="5">
        <f t="shared" si="118"/>
        <v>27</v>
      </c>
      <c r="HD22" s="6">
        <v>0.2268</v>
      </c>
      <c r="HE22" s="7">
        <f t="shared" si="119"/>
        <v>13431918.799970336</v>
      </c>
      <c r="HF22" s="12">
        <f t="shared" si="120"/>
        <v>2090427.3698050275</v>
      </c>
      <c r="HG22" s="12">
        <f t="shared" si="121"/>
        <v>511775.61255589401</v>
      </c>
      <c r="HI22" s="5">
        <f t="shared" si="122"/>
        <v>26</v>
      </c>
      <c r="HJ22" s="6">
        <v>0.2268</v>
      </c>
      <c r="HK22" s="7">
        <f t="shared" si="123"/>
        <v>12970180.378495881</v>
      </c>
      <c r="HL22" s="12">
        <f t="shared" si="124"/>
        <v>2982780.1273545418</v>
      </c>
      <c r="HM22" s="12">
        <f t="shared" si="125"/>
        <v>768877.2608077121</v>
      </c>
      <c r="HO22" s="5">
        <f t="shared" si="126"/>
        <v>25</v>
      </c>
      <c r="HP22" s="6">
        <v>0.2268</v>
      </c>
      <c r="HQ22" s="7">
        <f t="shared" si="127"/>
        <v>11355437.207578262</v>
      </c>
      <c r="HR22" s="12">
        <f t="shared" si="128"/>
        <v>2326766.2182441489</v>
      </c>
      <c r="HS22" s="12">
        <f t="shared" si="129"/>
        <v>619365.87804296974</v>
      </c>
      <c r="HU22" s="5">
        <f t="shared" si="130"/>
        <v>24</v>
      </c>
      <c r="HV22" s="6">
        <v>0.2268</v>
      </c>
      <c r="HW22" s="7">
        <f t="shared" si="131"/>
        <v>9561668.2448452823</v>
      </c>
      <c r="HX22" s="12">
        <f t="shared" si="132"/>
        <v>1386898.1390145244</v>
      </c>
      <c r="HY22" s="12">
        <f t="shared" si="133"/>
        <v>382654.53835504362</v>
      </c>
      <c r="IA22" s="5">
        <f t="shared" si="134"/>
        <v>23</v>
      </c>
      <c r="IB22" s="6">
        <v>0.2268</v>
      </c>
      <c r="IC22" s="7">
        <f t="shared" si="135"/>
        <v>11158441.177319739</v>
      </c>
      <c r="ID22" s="12">
        <f t="shared" si="136"/>
        <v>4251725.1392477034</v>
      </c>
      <c r="IE22" s="12">
        <f t="shared" si="137"/>
        <v>1283227.9241511852</v>
      </c>
      <c r="IG22" s="5">
        <f t="shared" si="138"/>
        <v>22</v>
      </c>
      <c r="IH22" s="6">
        <v>0.2268</v>
      </c>
      <c r="II22" s="7">
        <f t="shared" si="139"/>
        <v>15058625.070606936</v>
      </c>
      <c r="IJ22" s="12">
        <f t="shared" si="140"/>
        <v>9468298.5362011269</v>
      </c>
      <c r="IK22" s="12">
        <f t="shared" si="141"/>
        <v>3194937.5241974005</v>
      </c>
      <c r="IM22" s="5">
        <f t="shared" si="142"/>
        <v>21</v>
      </c>
      <c r="IN22" s="6">
        <v>0.2268</v>
      </c>
      <c r="IO22" s="7">
        <f t="shared" si="143"/>
        <v>10991697.131829878</v>
      </c>
      <c r="IP22" s="12">
        <f t="shared" si="144"/>
        <v>6236163.9707767451</v>
      </c>
      <c r="IQ22" s="12">
        <f t="shared" si="145"/>
        <v>2245665.2640879988</v>
      </c>
      <c r="IS22" s="5">
        <f t="shared" si="146"/>
        <v>20</v>
      </c>
      <c r="IT22" s="6">
        <v>0.2268</v>
      </c>
      <c r="IU22" s="7">
        <f t="shared" si="147"/>
        <v>8876441.1950495653</v>
      </c>
      <c r="IV22" s="12">
        <f t="shared" si="148"/>
        <v>4752971.1661971333</v>
      </c>
      <c r="IW22" s="12">
        <f t="shared" si="149"/>
        <v>1800834.2825293543</v>
      </c>
      <c r="IY22" s="5">
        <f t="shared" si="150"/>
        <v>19</v>
      </c>
      <c r="IZ22" s="6">
        <v>0.2268</v>
      </c>
      <c r="JA22" s="7">
        <f t="shared" si="151"/>
        <v>9542508.2724678237</v>
      </c>
      <c r="JB22" s="12">
        <f t="shared" si="152"/>
        <v>6112096.2606168557</v>
      </c>
      <c r="JC22" s="12">
        <f t="shared" si="153"/>
        <v>2474132.2298481441</v>
      </c>
      <c r="JE22" s="5">
        <f t="shared" si="154"/>
        <v>18</v>
      </c>
      <c r="JF22" s="6">
        <v>0.2268</v>
      </c>
      <c r="JG22" s="7">
        <f t="shared" si="155"/>
        <v>8959260.4191792514</v>
      </c>
      <c r="JH22" s="12">
        <f t="shared" si="156"/>
        <v>6189069.3147989642</v>
      </c>
      <c r="JI22" s="12">
        <f t="shared" si="157"/>
        <v>2737781.3095904742</v>
      </c>
      <c r="JK22" s="5">
        <f t="shared" si="158"/>
        <v>17</v>
      </c>
      <c r="JL22" s="6">
        <v>0.2268</v>
      </c>
      <c r="JM22" s="7">
        <f t="shared" si="159"/>
        <v>7559281.4876638977</v>
      </c>
      <c r="JN22" s="12">
        <f t="shared" si="160"/>
        <v>5411708.41605666</v>
      </c>
      <c r="JO22" s="12">
        <f t="shared" si="161"/>
        <v>2726884.1630130061</v>
      </c>
      <c r="JQ22" s="5">
        <f t="shared" si="162"/>
        <v>16</v>
      </c>
      <c r="JR22" s="6">
        <v>0.2268</v>
      </c>
      <c r="JS22" s="7">
        <f t="shared" si="163"/>
        <v>5738030.5811931817</v>
      </c>
      <c r="JT22" s="12">
        <f t="shared" si="164"/>
        <v>4054434.0378897907</v>
      </c>
      <c r="JU22" s="12">
        <f t="shared" si="165"/>
        <v>2284558.0394845325</v>
      </c>
      <c r="JW22" s="5">
        <f t="shared" si="166"/>
        <v>15</v>
      </c>
      <c r="JX22" s="6">
        <v>0.2268</v>
      </c>
      <c r="JY22" s="7">
        <f t="shared" si="167"/>
        <v>6021018.4482614705</v>
      </c>
      <c r="JZ22" s="12">
        <f t="shared" si="168"/>
        <v>4673527.9824194591</v>
      </c>
      <c r="KA22" s="12">
        <f t="shared" si="169"/>
        <v>2854363.269055408</v>
      </c>
      <c r="KC22" s="5">
        <f t="shared" si="170"/>
        <v>14</v>
      </c>
      <c r="KD22" s="6">
        <v>0.2268</v>
      </c>
      <c r="KE22" s="7">
        <f t="shared" si="171"/>
        <v>5000015.3199314652</v>
      </c>
      <c r="KF22" s="12">
        <f t="shared" si="172"/>
        <v>3876997.9601830835</v>
      </c>
      <c r="KG22" s="12">
        <f t="shared" si="173"/>
        <v>2455766.8426548284</v>
      </c>
      <c r="KI22" s="5">
        <f t="shared" si="174"/>
        <v>13</v>
      </c>
      <c r="KJ22" s="6">
        <v>0.2268</v>
      </c>
      <c r="KK22" s="7">
        <f t="shared" si="175"/>
        <v>4086983.2597118402</v>
      </c>
      <c r="KL22" s="12">
        <f t="shared" si="176"/>
        <v>3161925.7365271179</v>
      </c>
      <c r="KM22" s="12">
        <f t="shared" si="177"/>
        <v>2086789.0709333764</v>
      </c>
      <c r="KO22" s="5">
        <f t="shared" si="178"/>
        <v>12</v>
      </c>
      <c r="KP22" s="6">
        <v>0.2268</v>
      </c>
      <c r="KQ22" s="7">
        <f t="shared" si="179"/>
        <v>3850196.193793538</v>
      </c>
      <c r="KR22" s="12">
        <f t="shared" si="180"/>
        <v>3094612.3767252052</v>
      </c>
      <c r="KS22" s="12">
        <f t="shared" si="181"/>
        <v>2114518.1719203959</v>
      </c>
      <c r="KU22" s="5">
        <f t="shared" si="182"/>
        <v>11</v>
      </c>
      <c r="KV22" s="6">
        <v>0.2268</v>
      </c>
      <c r="KW22" s="7">
        <f t="shared" si="183"/>
        <v>2933706.334801537</v>
      </c>
      <c r="KX22" s="12">
        <f t="shared" si="184"/>
        <v>2311593.5584351849</v>
      </c>
      <c r="KY22" s="12">
        <f t="shared" si="185"/>
        <v>1640872.1114280846</v>
      </c>
      <c r="LA22" s="5">
        <f t="shared" si="186"/>
        <v>10</v>
      </c>
      <c r="LB22" s="6">
        <v>0.2268</v>
      </c>
      <c r="LC22" s="7">
        <f t="shared" si="187"/>
        <v>2475910.4859494786</v>
      </c>
      <c r="LD22" s="12">
        <f t="shared" si="188"/>
        <v>1964640.3442305762</v>
      </c>
      <c r="LE22" s="12">
        <f t="shared" si="189"/>
        <v>1414948.2271919693</v>
      </c>
      <c r="LG22" s="5">
        <f t="shared" si="190"/>
        <v>9</v>
      </c>
      <c r="LH22" s="6">
        <v>0.2268</v>
      </c>
      <c r="LI22" s="7">
        <f t="shared" si="191"/>
        <v>2339958.8752948479</v>
      </c>
      <c r="LJ22" s="12">
        <f t="shared" si="192"/>
        <v>1934367.5590557342</v>
      </c>
      <c r="LK22" s="12">
        <f t="shared" si="193"/>
        <v>1449522.8405618423</v>
      </c>
      <c r="LM22" s="5">
        <f t="shared" si="194"/>
        <v>8</v>
      </c>
      <c r="LN22" s="6">
        <v>0.2268</v>
      </c>
      <c r="LO22" s="7">
        <f t="shared" si="195"/>
        <v>2007858.9971639332</v>
      </c>
      <c r="LP22" s="12">
        <f t="shared" si="196"/>
        <v>1696161.8398313392</v>
      </c>
      <c r="LQ22" s="12">
        <f t="shared" si="197"/>
        <v>1330344.5518366266</v>
      </c>
      <c r="LS22" s="5">
        <f t="shared" si="198"/>
        <v>7</v>
      </c>
      <c r="LT22" s="6">
        <v>0.2268</v>
      </c>
      <c r="LU22" s="7">
        <f t="shared" si="199"/>
        <v>1527121.2330118143</v>
      </c>
      <c r="LV22" s="12">
        <f t="shared" si="200"/>
        <v>1293722.2586707929</v>
      </c>
      <c r="LW22" s="12">
        <f t="shared" si="201"/>
        <v>1067488.4440068591</v>
      </c>
      <c r="LY22" s="5">
        <f t="shared" si="202"/>
        <v>6</v>
      </c>
      <c r="LZ22" s="6">
        <v>0.2268</v>
      </c>
      <c r="MA22" s="7">
        <f t="shared" si="203"/>
        <v>1575326.2151968372</v>
      </c>
      <c r="MB22" s="12">
        <f t="shared" si="204"/>
        <v>1416484.5815697599</v>
      </c>
      <c r="MC22" s="12">
        <f t="shared" si="205"/>
        <v>1234836.9474047257</v>
      </c>
      <c r="ME22" s="5">
        <f t="shared" si="206"/>
        <v>5</v>
      </c>
      <c r="MF22" s="6">
        <v>0.2268</v>
      </c>
      <c r="MG22" s="7">
        <f t="shared" si="207"/>
        <v>1209649.2476363643</v>
      </c>
      <c r="MH22" s="12">
        <f t="shared" si="208"/>
        <v>1101816.5177344533</v>
      </c>
      <c r="MI22" s="12">
        <f t="shared" si="209"/>
        <v>985497.80504616583</v>
      </c>
      <c r="MK22" s="5">
        <f t="shared" si="210"/>
        <v>4</v>
      </c>
      <c r="ML22" s="6">
        <v>0.2268</v>
      </c>
      <c r="MM22" s="7">
        <f t="shared" si="211"/>
        <v>1125359.7987127772</v>
      </c>
      <c r="MN22" s="12">
        <f t="shared" si="212"/>
        <v>1061482.68406285</v>
      </c>
      <c r="MO22" s="12">
        <f t="shared" si="213"/>
        <v>980359.00743110362</v>
      </c>
      <c r="MQ22" s="5">
        <f t="shared" si="214"/>
        <v>3</v>
      </c>
      <c r="MR22" s="6">
        <v>0.2268</v>
      </c>
      <c r="MS22" s="7">
        <f t="shared" si="215"/>
        <v>1023333.4534079998</v>
      </c>
      <c r="MT22" s="12">
        <f t="shared" si="216"/>
        <v>979328.37960006553</v>
      </c>
      <c r="MU22" s="12">
        <f t="shared" si="217"/>
        <v>927317.41643477697</v>
      </c>
      <c r="MW22" s="5">
        <f t="shared" si="218"/>
        <v>2</v>
      </c>
      <c r="MX22" s="6">
        <v>0.2268</v>
      </c>
      <c r="MY22" s="7">
        <f t="shared" si="219"/>
        <v>1009901.7599999998</v>
      </c>
      <c r="MZ22" s="12">
        <f>(MZ23)*(1+MX22)-(((VLOOKUP((MW$91+MW23),$A$138:$E$227,5,FALSE))/(VLOOKUP(MW$91,$A$138:$E$227,5,FALSE)))*(IF(MW22&lt;=$D$125,$B$125,$C$125)))</f>
        <v>985106.89346640022</v>
      </c>
      <c r="NA22" s="12">
        <f t="shared" si="221"/>
        <v>958947.96689119143</v>
      </c>
      <c r="NC22" s="5">
        <f t="shared" si="222"/>
        <v>1</v>
      </c>
      <c r="ND22" s="6">
        <v>0.2268</v>
      </c>
      <c r="NE22" s="7">
        <f>(NE23+$B$124)*(1+ND22)</f>
        <v>736079.99999999988</v>
      </c>
      <c r="NF22" s="12">
        <f>($B$124)*(1+ND22)-$B$125</f>
        <v>725079.99999999988</v>
      </c>
      <c r="NG22" s="12">
        <f>NF22</f>
        <v>725079.99999999988</v>
      </c>
      <c r="NI22" s="5"/>
      <c r="NJ22" s="6"/>
      <c r="NK22" s="7"/>
      <c r="NO22" s="5"/>
      <c r="NP22" s="6"/>
      <c r="NQ22" s="7"/>
      <c r="NU22" s="5"/>
      <c r="NV22" s="6"/>
      <c r="NW22" s="7"/>
      <c r="OA22" s="5"/>
      <c r="OB22" s="6"/>
      <c r="OC22" s="7"/>
      <c r="OG22" s="5"/>
      <c r="OH22" s="6"/>
      <c r="OI22" s="7"/>
      <c r="OM22" s="5"/>
      <c r="ON22" s="6"/>
      <c r="OO22" s="7"/>
      <c r="OS22" s="5"/>
      <c r="OT22" s="6"/>
      <c r="OU22" s="7"/>
      <c r="OY22" s="5"/>
      <c r="OZ22" s="6"/>
      <c r="PA22" s="7"/>
      <c r="PE22" s="5"/>
      <c r="PF22" s="6"/>
      <c r="PG22" s="7"/>
      <c r="PK22" s="5"/>
      <c r="PL22" s="6"/>
      <c r="PM22" s="7"/>
      <c r="PQ22" s="5"/>
      <c r="PR22" s="6"/>
      <c r="PS22" s="7"/>
      <c r="PW22" s="5"/>
      <c r="PX22" s="6"/>
      <c r="PY22" s="7"/>
      <c r="QC22" s="5"/>
      <c r="QD22" s="6"/>
      <c r="QE22" s="7"/>
      <c r="QI22" s="5"/>
      <c r="QJ22" s="6"/>
      <c r="QK22" s="7"/>
      <c r="QO22" s="5"/>
      <c r="QP22" s="6"/>
      <c r="QQ22" s="7"/>
    </row>
    <row r="23" spans="3:459">
      <c r="C23">
        <v>68</v>
      </c>
      <c r="D23" s="6">
        <v>0.372</v>
      </c>
      <c r="E23" s="12">
        <f t="shared" si="286"/>
        <v>16386650.555551114</v>
      </c>
      <c r="F23" s="12">
        <f t="shared" si="0"/>
        <v>1886154.7212976331</v>
      </c>
      <c r="G23">
        <v>67</v>
      </c>
      <c r="H23" s="6">
        <v>0.372</v>
      </c>
      <c r="I23" s="12">
        <f t="shared" si="1"/>
        <v>-76625093.257148355</v>
      </c>
      <c r="J23" s="12">
        <f t="shared" si="2"/>
        <v>-8717824.9813522082</v>
      </c>
      <c r="K23">
        <v>66</v>
      </c>
      <c r="L23" s="6">
        <v>0.372</v>
      </c>
      <c r="M23" s="12">
        <f t="shared" si="3"/>
        <v>-36444976.096986569</v>
      </c>
      <c r="N23" s="12">
        <f t="shared" si="4"/>
        <v>-4146434.4062439809</v>
      </c>
      <c r="O23">
        <v>65</v>
      </c>
      <c r="P23" s="6">
        <v>0.372</v>
      </c>
      <c r="Q23" s="12">
        <f t="shared" si="5"/>
        <v>54367484.597799443</v>
      </c>
      <c r="R23" s="12">
        <f t="shared" si="6"/>
        <v>5751450.4664338725</v>
      </c>
      <c r="S23">
        <v>64</v>
      </c>
      <c r="T23" s="6">
        <v>0.372</v>
      </c>
      <c r="U23" s="12">
        <f t="shared" si="7"/>
        <v>335537441.4893375</v>
      </c>
      <c r="V23" s="12">
        <f t="shared" si="8"/>
        <v>31924054.646024793</v>
      </c>
      <c r="W23">
        <v>63</v>
      </c>
      <c r="X23" s="6">
        <v>0.372</v>
      </c>
      <c r="Y23" s="12">
        <f t="shared" si="9"/>
        <v>386146185.08517468</v>
      </c>
      <c r="Z23" s="12">
        <f t="shared" si="10"/>
        <v>33142287.342639741</v>
      </c>
      <c r="AA23">
        <v>62</v>
      </c>
      <c r="AB23" s="6">
        <v>0.372</v>
      </c>
      <c r="AC23" s="12">
        <f t="shared" si="11"/>
        <v>172045373.81450108</v>
      </c>
      <c r="AD23" s="12">
        <f t="shared" si="12"/>
        <v>15109773.348978136</v>
      </c>
      <c r="AE23">
        <v>61</v>
      </c>
      <c r="AF23" s="6">
        <v>0.372</v>
      </c>
      <c r="AG23" s="12">
        <f t="shared" si="13"/>
        <v>206120644.35870802</v>
      </c>
      <c r="AH23" s="12">
        <f t="shared" si="14"/>
        <v>18650969.815558407</v>
      </c>
      <c r="AI23">
        <v>60</v>
      </c>
      <c r="AJ23" s="6">
        <v>0.372</v>
      </c>
      <c r="AK23" s="12">
        <f t="shared" si="15"/>
        <v>68878994.627344906</v>
      </c>
      <c r="AL23" s="12">
        <f t="shared" si="16"/>
        <v>6324219.0675805705</v>
      </c>
      <c r="AM23">
        <v>59</v>
      </c>
      <c r="AN23" s="6">
        <v>0.372</v>
      </c>
      <c r="AO23" s="12">
        <f t="shared" si="17"/>
        <v>8417068.4204356801</v>
      </c>
      <c r="AP23" s="12">
        <f t="shared" si="18"/>
        <v>789625.18115863658</v>
      </c>
      <c r="AQ23">
        <v>58</v>
      </c>
      <c r="AR23" s="6">
        <v>0.372</v>
      </c>
      <c r="AS23" s="12">
        <f t="shared" si="19"/>
        <v>169319988.69686872</v>
      </c>
      <c r="AT23" s="12">
        <f t="shared" si="20"/>
        <v>15996964.999970295</v>
      </c>
      <c r="AU23">
        <v>57</v>
      </c>
      <c r="AV23" s="6">
        <v>0.372</v>
      </c>
      <c r="AW23" s="12">
        <f t="shared" si="21"/>
        <v>94172024.925998956</v>
      </c>
      <c r="AX23" s="12">
        <f t="shared" si="22"/>
        <v>8771845.3024882581</v>
      </c>
      <c r="AY23">
        <v>56</v>
      </c>
      <c r="AZ23" s="6">
        <v>0.372</v>
      </c>
      <c r="BA23" s="12">
        <f t="shared" si="23"/>
        <v>111987331.63584979</v>
      </c>
      <c r="BB23" s="12">
        <f t="shared" si="24"/>
        <v>10356779.173242263</v>
      </c>
      <c r="BC23">
        <v>55</v>
      </c>
      <c r="BD23" s="6">
        <v>0.372</v>
      </c>
      <c r="BE23" s="12">
        <f t="shared" si="25"/>
        <v>166635688.77440915</v>
      </c>
      <c r="BF23" s="12">
        <f t="shared" si="26"/>
        <v>15632489.765263932</v>
      </c>
      <c r="BG23">
        <v>54</v>
      </c>
      <c r="BH23" s="6">
        <v>0.372</v>
      </c>
      <c r="BI23" s="12">
        <f t="shared" si="27"/>
        <v>247909832.17602956</v>
      </c>
      <c r="BJ23" s="12">
        <f t="shared" si="28"/>
        <v>25896103.560636483</v>
      </c>
      <c r="BK23">
        <v>53</v>
      </c>
      <c r="BL23" s="6">
        <v>0.372</v>
      </c>
      <c r="BM23" s="12">
        <f t="shared" si="29"/>
        <v>206488850.24961206</v>
      </c>
      <c r="BN23" s="12">
        <f t="shared" si="30"/>
        <v>23217974.512431428</v>
      </c>
      <c r="BO23">
        <v>52</v>
      </c>
      <c r="BP23" s="6">
        <v>0.372</v>
      </c>
      <c r="BQ23" s="12">
        <f t="shared" si="31"/>
        <v>154894972.20428523</v>
      </c>
      <c r="BR23" s="12">
        <f t="shared" si="32"/>
        <v>17931952.869957168</v>
      </c>
      <c r="BS23">
        <v>51</v>
      </c>
      <c r="BT23" s="6">
        <v>0.372</v>
      </c>
      <c r="BU23" s="12">
        <f t="shared" si="33"/>
        <v>125694371.99848357</v>
      </c>
      <c r="BV23" s="12">
        <f t="shared" si="34"/>
        <v>14885960.223373303</v>
      </c>
      <c r="BW23">
        <v>50</v>
      </c>
      <c r="BX23" s="6">
        <v>0.372</v>
      </c>
      <c r="BY23" s="12">
        <f t="shared" si="35"/>
        <v>77580887.477758437</v>
      </c>
      <c r="BZ23" s="12">
        <f t="shared" si="36"/>
        <v>9394358.9627092704</v>
      </c>
      <c r="CA23">
        <v>49</v>
      </c>
      <c r="CB23" s="6">
        <v>0.372</v>
      </c>
      <c r="CC23" s="12">
        <f t="shared" si="37"/>
        <v>112456810.10583276</v>
      </c>
      <c r="CD23" s="12">
        <f t="shared" si="38"/>
        <v>16086636.176150391</v>
      </c>
      <c r="CE23">
        <v>48</v>
      </c>
      <c r="CF23" s="6">
        <v>0.372</v>
      </c>
      <c r="CG23" s="12">
        <f t="shared" si="39"/>
        <v>115515596.79111704</v>
      </c>
      <c r="CH23" s="12">
        <f t="shared" si="40"/>
        <v>18215034.224547394</v>
      </c>
      <c r="CI23">
        <v>47</v>
      </c>
      <c r="CJ23" s="6">
        <v>0.372</v>
      </c>
      <c r="CK23" s="12">
        <f t="shared" si="284"/>
        <v>112420783.95071651</v>
      </c>
      <c r="CL23" s="12">
        <f t="shared" si="285"/>
        <v>17951422.586940762</v>
      </c>
      <c r="CM23" s="5">
        <v>46</v>
      </c>
      <c r="CN23" s="6">
        <v>0.372</v>
      </c>
      <c r="CO23" s="7">
        <f t="shared" si="41"/>
        <v>136533370.6557655</v>
      </c>
      <c r="CP23" s="12">
        <f t="shared" si="42"/>
        <v>91538503.195596367</v>
      </c>
      <c r="CQ23" s="12">
        <f t="shared" si="43"/>
        <v>14312407.352604887</v>
      </c>
      <c r="CR23" s="9"/>
      <c r="CS23" s="5">
        <v>45</v>
      </c>
      <c r="CT23" s="6">
        <v>0.372</v>
      </c>
      <c r="CU23" s="7">
        <f t="shared" si="44"/>
        <v>104375331.1335261</v>
      </c>
      <c r="CV23" s="12">
        <f t="shared" si="45"/>
        <v>66106025.070660926</v>
      </c>
      <c r="CW23" s="12">
        <f t="shared" si="46"/>
        <v>11171610.357916083</v>
      </c>
      <c r="CY23" s="5">
        <v>44</v>
      </c>
      <c r="CZ23" s="6">
        <v>0.372</v>
      </c>
      <c r="DA23" s="7">
        <f t="shared" si="47"/>
        <v>84391438.497352928</v>
      </c>
      <c r="DB23" s="12">
        <f t="shared" si="48"/>
        <v>50333965.866052233</v>
      </c>
      <c r="DC23" s="12">
        <f t="shared" si="49"/>
        <v>8874584.80006909</v>
      </c>
      <c r="DE23" s="5">
        <f t="shared" si="50"/>
        <v>43</v>
      </c>
      <c r="DF23" s="6">
        <v>0.372</v>
      </c>
      <c r="DG23" s="7">
        <f t="shared" si="51"/>
        <v>71427370.712952122</v>
      </c>
      <c r="DH23" s="12">
        <f t="shared" si="52"/>
        <v>39863858.538275562</v>
      </c>
      <c r="DI23" s="12">
        <f t="shared" si="53"/>
        <v>7055080.7526156344</v>
      </c>
      <c r="DK23" s="5">
        <f t="shared" si="54"/>
        <v>42</v>
      </c>
      <c r="DL23" s="6">
        <v>0.372</v>
      </c>
      <c r="DM23" s="7">
        <f t="shared" si="55"/>
        <v>72302227.667731673</v>
      </c>
      <c r="DN23" s="12">
        <f t="shared" si="56"/>
        <v>43608583.57806325</v>
      </c>
      <c r="DO23" s="12">
        <f t="shared" si="57"/>
        <v>7804862.9291410595</v>
      </c>
      <c r="DQ23" s="5">
        <f t="shared" si="58"/>
        <v>41</v>
      </c>
      <c r="DR23" s="6">
        <v>0.372</v>
      </c>
      <c r="DS23" s="7">
        <f t="shared" si="59"/>
        <v>47392650.542561419</v>
      </c>
      <c r="DT23" s="12">
        <f t="shared" si="60"/>
        <v>20236294.368086454</v>
      </c>
      <c r="DU23" s="12">
        <f t="shared" si="61"/>
        <v>3594870.6562069743</v>
      </c>
      <c r="DW23" s="5">
        <f t="shared" si="62"/>
        <v>40</v>
      </c>
      <c r="DX23" s="6">
        <v>0.372</v>
      </c>
      <c r="DY23" s="7">
        <f t="shared" si="63"/>
        <v>35741063.757587776</v>
      </c>
      <c r="DZ23" s="12">
        <f t="shared" si="64"/>
        <v>10129309.162815159</v>
      </c>
      <c r="EA23" s="12">
        <f t="shared" si="65"/>
        <v>1806157.5885791501</v>
      </c>
      <c r="EC23" s="5">
        <f t="shared" si="66"/>
        <v>39</v>
      </c>
      <c r="ED23" s="6">
        <v>0.372</v>
      </c>
      <c r="EE23" s="7">
        <f t="shared" si="67"/>
        <v>33266068.277725048</v>
      </c>
      <c r="EF23" s="12">
        <f t="shared" si="68"/>
        <v>9761748.1624357272</v>
      </c>
      <c r="EG23" s="12">
        <f t="shared" si="69"/>
        <v>1792576.5088704329</v>
      </c>
      <c r="EI23" s="5">
        <f t="shared" si="70"/>
        <v>38</v>
      </c>
      <c r="EJ23" s="6">
        <v>0.372</v>
      </c>
      <c r="EK23" s="7">
        <f t="shared" si="71"/>
        <v>33266068.277725048</v>
      </c>
      <c r="EL23" s="12">
        <f t="shared" si="72"/>
        <v>15726000.527785741</v>
      </c>
      <c r="EM23" s="12">
        <f t="shared" si="73"/>
        <v>2992439.2221867745</v>
      </c>
      <c r="EO23" s="5">
        <f t="shared" si="74"/>
        <v>37</v>
      </c>
      <c r="EP23" s="6">
        <v>0.372</v>
      </c>
      <c r="EQ23" s="7">
        <f t="shared" si="75"/>
        <v>37152187.042355418</v>
      </c>
      <c r="ER23" s="12">
        <f t="shared" si="76"/>
        <v>5839282.3403239381</v>
      </c>
      <c r="ES23" s="12">
        <f t="shared" si="77"/>
        <v>1126674.5699893159</v>
      </c>
      <c r="EU23" s="5">
        <f t="shared" si="78"/>
        <v>36</v>
      </c>
      <c r="EV23" s="6">
        <v>0.372</v>
      </c>
      <c r="EW23" s="7">
        <f t="shared" si="79"/>
        <v>23068351.371218462</v>
      </c>
      <c r="EX23" s="12">
        <f t="shared" si="80"/>
        <v>4214186.6615825631</v>
      </c>
      <c r="EY23" s="12">
        <f t="shared" si="81"/>
        <v>821528.07175228931</v>
      </c>
      <c r="FA23" s="5">
        <f t="shared" si="82"/>
        <v>35</v>
      </c>
      <c r="FB23" s="6">
        <v>0.372</v>
      </c>
      <c r="FC23" s="7">
        <f t="shared" si="83"/>
        <v>22990184.743091952</v>
      </c>
      <c r="FD23" s="12">
        <f t="shared" si="84"/>
        <v>5324727.089297262</v>
      </c>
      <c r="FE23" s="12">
        <f t="shared" si="85"/>
        <v>1055734.3131141611</v>
      </c>
      <c r="FG23" s="5">
        <f t="shared" si="86"/>
        <v>34</v>
      </c>
      <c r="FH23" s="6">
        <v>0.372</v>
      </c>
      <c r="FI23" s="7">
        <f t="shared" si="87"/>
        <v>18153967.737754226</v>
      </c>
      <c r="FJ23" s="12">
        <f t="shared" si="88"/>
        <v>1345523.1223492525</v>
      </c>
      <c r="FK23" s="12">
        <f t="shared" si="89"/>
        <v>268567.4894908687</v>
      </c>
      <c r="FM23" s="5">
        <f t="shared" si="90"/>
        <v>33</v>
      </c>
      <c r="FN23" s="6">
        <v>0.372</v>
      </c>
      <c r="FO23" s="7">
        <f t="shared" si="91"/>
        <v>19907849.257324513</v>
      </c>
      <c r="FP23" s="12">
        <f t="shared" si="92"/>
        <v>4137277.3489806158</v>
      </c>
      <c r="FQ23" s="12">
        <f t="shared" si="93"/>
        <v>836814.58023293887</v>
      </c>
      <c r="FS23" s="5">
        <f t="shared" si="94"/>
        <v>32</v>
      </c>
      <c r="FT23" s="6">
        <v>0.372</v>
      </c>
      <c r="FU23" s="7">
        <f t="shared" si="95"/>
        <v>16236725.599318586</v>
      </c>
      <c r="FV23" s="12">
        <f t="shared" si="96"/>
        <v>1389547.5204054902</v>
      </c>
      <c r="FW23" s="12">
        <f t="shared" si="97"/>
        <v>285675.43832687719</v>
      </c>
      <c r="FY23" s="5">
        <f t="shared" si="98"/>
        <v>31</v>
      </c>
      <c r="FZ23" s="6">
        <v>0.372</v>
      </c>
      <c r="GA23" s="7">
        <f t="shared" si="99"/>
        <v>13946680.63848014</v>
      </c>
      <c r="GB23" s="12">
        <f t="shared" si="100"/>
        <v>-156793.39564377663</v>
      </c>
      <c r="GC23" s="12">
        <f t="shared" si="101"/>
        <v>-32547.930433039459</v>
      </c>
      <c r="GE23" s="5">
        <f t="shared" si="102"/>
        <v>30</v>
      </c>
      <c r="GF23" s="6">
        <v>0.372</v>
      </c>
      <c r="GG23" s="7">
        <f t="shared" si="103"/>
        <v>12408078.859857781</v>
      </c>
      <c r="GH23" s="12">
        <f t="shared" si="104"/>
        <v>-817961.54892272432</v>
      </c>
      <c r="GI23" s="12">
        <f t="shared" si="105"/>
        <v>-173061.724921774</v>
      </c>
      <c r="GK23" s="5">
        <f t="shared" si="106"/>
        <v>29</v>
      </c>
      <c r="GL23" s="6">
        <v>0.372</v>
      </c>
      <c r="GM23" s="7">
        <f t="shared" si="107"/>
        <v>13782160.235319087</v>
      </c>
      <c r="GN23" s="12">
        <f t="shared" si="108"/>
        <v>1627206.9905373096</v>
      </c>
      <c r="GO23" s="12">
        <f t="shared" si="109"/>
        <v>356188.35654476035</v>
      </c>
      <c r="GQ23" s="5">
        <f t="shared" si="110"/>
        <v>28</v>
      </c>
      <c r="GR23" s="6">
        <v>0.372</v>
      </c>
      <c r="GS23" s="7">
        <f t="shared" si="111"/>
        <v>11132601.159385368</v>
      </c>
      <c r="GT23" s="12">
        <f t="shared" si="112"/>
        <v>-55590.079847788191</v>
      </c>
      <c r="GU23" s="12">
        <f t="shared" si="113"/>
        <v>-12612.2536447743</v>
      </c>
      <c r="GW23" s="5">
        <f t="shared" si="114"/>
        <v>27</v>
      </c>
      <c r="GX23" s="6">
        <v>0.372</v>
      </c>
      <c r="GY23" s="7">
        <f t="shared" si="115"/>
        <v>10046567.240669046</v>
      </c>
      <c r="GZ23" s="12">
        <f t="shared" si="116"/>
        <v>-208844.63929653168</v>
      </c>
      <c r="HA23" s="12">
        <f t="shared" si="117"/>
        <v>-49466.860671700117</v>
      </c>
      <c r="HC23" s="5">
        <f t="shared" si="118"/>
        <v>26</v>
      </c>
      <c r="HD23" s="6">
        <v>0.372</v>
      </c>
      <c r="HE23" s="7">
        <f t="shared" si="119"/>
        <v>10948743.723484136</v>
      </c>
      <c r="HF23" s="12">
        <f t="shared" si="120"/>
        <v>1803853.1564596593</v>
      </c>
      <c r="HG23" s="12">
        <f t="shared" si="121"/>
        <v>453663.66809165082</v>
      </c>
      <c r="HI23" s="5">
        <f t="shared" si="122"/>
        <v>25</v>
      </c>
      <c r="HJ23" s="6">
        <v>0.372</v>
      </c>
      <c r="HK23" s="7">
        <f t="shared" si="123"/>
        <v>10572367.442530064</v>
      </c>
      <c r="HL23" s="12">
        <f t="shared" si="124"/>
        <v>2526216.2022353122</v>
      </c>
      <c r="HM23" s="12">
        <f t="shared" si="125"/>
        <v>668951.46273430076</v>
      </c>
      <c r="HO23" s="5">
        <f t="shared" si="126"/>
        <v>24</v>
      </c>
      <c r="HP23" s="6">
        <v>0.372</v>
      </c>
      <c r="HQ23" s="7">
        <f t="shared" si="127"/>
        <v>9256143.7948958781</v>
      </c>
      <c r="HR23" s="12">
        <f t="shared" si="128"/>
        <v>1988479.7425588167</v>
      </c>
      <c r="HS23" s="12">
        <f t="shared" si="129"/>
        <v>543755.93758594384</v>
      </c>
      <c r="HU23" s="5">
        <f t="shared" si="130"/>
        <v>23</v>
      </c>
      <c r="HV23" s="6">
        <v>0.372</v>
      </c>
      <c r="HW23" s="7">
        <f t="shared" si="131"/>
        <v>7793991.0701379878</v>
      </c>
      <c r="HX23" s="12">
        <f t="shared" si="132"/>
        <v>1219131.5074834707</v>
      </c>
      <c r="HY23" s="12">
        <f t="shared" si="133"/>
        <v>345542.26359810948</v>
      </c>
      <c r="IA23" s="5">
        <f t="shared" si="134"/>
        <v>22</v>
      </c>
      <c r="IB23" s="6">
        <v>0.372</v>
      </c>
      <c r="IC23" s="7">
        <f t="shared" si="135"/>
        <v>9095566.6590477172</v>
      </c>
      <c r="ID23" s="12">
        <f t="shared" si="136"/>
        <v>3546726.6717301966</v>
      </c>
      <c r="IE23" s="12">
        <f t="shared" si="137"/>
        <v>1099650.4517806198</v>
      </c>
      <c r="IG23" s="5">
        <f t="shared" si="138"/>
        <v>21</v>
      </c>
      <c r="IH23" s="6">
        <v>0.372</v>
      </c>
      <c r="II23" s="7">
        <f t="shared" si="139"/>
        <v>12274718.838121077</v>
      </c>
      <c r="IJ23" s="12">
        <f t="shared" si="140"/>
        <v>7790352.5320321955</v>
      </c>
      <c r="IK23" s="12">
        <f t="shared" si="141"/>
        <v>2700448.2163597965</v>
      </c>
      <c r="IM23" s="5">
        <f t="shared" si="142"/>
        <v>20</v>
      </c>
      <c r="IN23" s="6">
        <v>0.372</v>
      </c>
      <c r="IO23" s="7">
        <f t="shared" si="143"/>
        <v>8959648.7869496904</v>
      </c>
      <c r="IP23" s="12">
        <f t="shared" si="144"/>
        <v>5151184.6456592204</v>
      </c>
      <c r="IQ23" s="12">
        <f t="shared" si="145"/>
        <v>1905561.3193523132</v>
      </c>
      <c r="IS23" s="5">
        <f t="shared" si="146"/>
        <v>19</v>
      </c>
      <c r="IT23" s="6">
        <v>0.372</v>
      </c>
      <c r="IU23" s="7">
        <f t="shared" si="147"/>
        <v>7235442.7739236765</v>
      </c>
      <c r="IV23" s="12">
        <f t="shared" si="148"/>
        <v>3938825.1168704117</v>
      </c>
      <c r="IW23" s="12">
        <f t="shared" si="149"/>
        <v>1533075.6442908787</v>
      </c>
      <c r="IY23" s="5">
        <f t="shared" si="150"/>
        <v>18</v>
      </c>
      <c r="IZ23" s="6">
        <v>0.372</v>
      </c>
      <c r="JA23" s="7">
        <f t="shared" si="151"/>
        <v>7778373.225030832</v>
      </c>
      <c r="JB23" s="12">
        <f t="shared" si="152"/>
        <v>5042556.4563228367</v>
      </c>
      <c r="JC23" s="12">
        <f t="shared" si="153"/>
        <v>2096871.4472400348</v>
      </c>
      <c r="JE23" s="5">
        <f t="shared" si="154"/>
        <v>17</v>
      </c>
      <c r="JF23" s="6">
        <v>0.372</v>
      </c>
      <c r="JG23" s="7">
        <f t="shared" si="155"/>
        <v>7302951.1079061404</v>
      </c>
      <c r="JH23" s="12">
        <f t="shared" si="156"/>
        <v>5100169.3534580953</v>
      </c>
      <c r="JI23" s="12">
        <f t="shared" si="157"/>
        <v>2317641.8286173511</v>
      </c>
      <c r="JK23" s="5">
        <f t="shared" si="158"/>
        <v>16</v>
      </c>
      <c r="JL23" s="6">
        <v>0.372</v>
      </c>
      <c r="JM23" s="7">
        <f t="shared" si="159"/>
        <v>6161787.9749461189</v>
      </c>
      <c r="JN23" s="12">
        <f t="shared" si="160"/>
        <v>4459769.8819048973</v>
      </c>
      <c r="JO23" s="12">
        <f t="shared" si="161"/>
        <v>2308516.9448582898</v>
      </c>
      <c r="JQ23" s="5">
        <f t="shared" si="162"/>
        <v>15</v>
      </c>
      <c r="JR23" s="6">
        <v>0.372</v>
      </c>
      <c r="JS23" s="7">
        <f t="shared" si="163"/>
        <v>4677233.9266328514</v>
      </c>
      <c r="JT23" s="12">
        <f t="shared" si="164"/>
        <v>3348284.4939681576</v>
      </c>
      <c r="JU23" s="12">
        <f t="shared" si="165"/>
        <v>1938128.7490035242</v>
      </c>
      <c r="JW23" s="5">
        <f t="shared" si="166"/>
        <v>14</v>
      </c>
      <c r="JX23" s="6">
        <v>0.372</v>
      </c>
      <c r="JY23" s="7">
        <f t="shared" si="167"/>
        <v>4907905.4843996344</v>
      </c>
      <c r="JZ23" s="12">
        <f t="shared" si="168"/>
        <v>3849566.1988491993</v>
      </c>
      <c r="KA23" s="12">
        <f t="shared" si="169"/>
        <v>2415263.423496204</v>
      </c>
      <c r="KC23" s="5">
        <f t="shared" si="170"/>
        <v>13</v>
      </c>
      <c r="KD23" s="6">
        <v>0.372</v>
      </c>
      <c r="KE23" s="7">
        <f t="shared" si="171"/>
        <v>4075656.4394615795</v>
      </c>
      <c r="KF23" s="12">
        <f t="shared" si="172"/>
        <v>3198858.757232856</v>
      </c>
      <c r="KG23" s="12">
        <f t="shared" si="173"/>
        <v>2081492.923868086</v>
      </c>
      <c r="KI23" s="5">
        <f t="shared" si="174"/>
        <v>12</v>
      </c>
      <c r="KJ23" s="6">
        <v>0.372</v>
      </c>
      <c r="KK23" s="7">
        <f t="shared" si="175"/>
        <v>3331417.7206650153</v>
      </c>
      <c r="KL23" s="12">
        <f t="shared" si="176"/>
        <v>2614429.4638589439</v>
      </c>
      <c r="KM23" s="12">
        <f t="shared" si="177"/>
        <v>1772524.0343794171</v>
      </c>
      <c r="KO23" s="5">
        <f t="shared" si="178"/>
        <v>11</v>
      </c>
      <c r="KP23" s="6">
        <v>0.372</v>
      </c>
      <c r="KQ23" s="7">
        <f t="shared" si="179"/>
        <v>3138405.76605277</v>
      </c>
      <c r="KR23" s="12">
        <f t="shared" si="180"/>
        <v>2558296.0466215746</v>
      </c>
      <c r="KS23" s="12">
        <f t="shared" si="181"/>
        <v>1795743.3993251901</v>
      </c>
      <c r="KU23" s="5">
        <f t="shared" si="182"/>
        <v>10</v>
      </c>
      <c r="KV23" s="6">
        <v>0.372</v>
      </c>
      <c r="KW23" s="7">
        <f t="shared" si="183"/>
        <v>2391348.495925609</v>
      </c>
      <c r="KX23" s="12">
        <f t="shared" si="184"/>
        <v>1918696.0646868381</v>
      </c>
      <c r="KY23" s="12">
        <f t="shared" si="185"/>
        <v>1399128.9999313203</v>
      </c>
      <c r="LA23" s="5">
        <f t="shared" si="186"/>
        <v>9</v>
      </c>
      <c r="LB23" s="6">
        <v>0.372</v>
      </c>
      <c r="LC23" s="7">
        <f t="shared" si="187"/>
        <v>2018185.9194240943</v>
      </c>
      <c r="LD23" s="12">
        <f t="shared" si="188"/>
        <v>1635388.8331346342</v>
      </c>
      <c r="LE23" s="12">
        <f t="shared" si="189"/>
        <v>1209948.3582473141</v>
      </c>
      <c r="LG23" s="5">
        <f t="shared" si="190"/>
        <v>8</v>
      </c>
      <c r="LH23" s="6">
        <v>0.372</v>
      </c>
      <c r="LI23" s="7">
        <f t="shared" si="191"/>
        <v>1907367.847485204</v>
      </c>
      <c r="LJ23" s="12">
        <f t="shared" si="192"/>
        <v>1609392.0208877877</v>
      </c>
      <c r="LK23" s="12">
        <f t="shared" si="193"/>
        <v>1238899.912286873</v>
      </c>
      <c r="LM23" s="5">
        <f t="shared" si="194"/>
        <v>7</v>
      </c>
      <c r="LN23" s="6">
        <v>0.372</v>
      </c>
      <c r="LO23" s="7">
        <f t="shared" si="195"/>
        <v>1636663.6755493425</v>
      </c>
      <c r="LP23" s="12">
        <f t="shared" si="196"/>
        <v>1413768.5201405818</v>
      </c>
      <c r="LQ23" s="12">
        <f t="shared" si="197"/>
        <v>1139104.2434399496</v>
      </c>
      <c r="LS23" s="5">
        <f t="shared" si="198"/>
        <v>6</v>
      </c>
      <c r="LT23" s="6">
        <v>0.372</v>
      </c>
      <c r="LU23" s="7">
        <f t="shared" si="199"/>
        <v>1244800.4833810029</v>
      </c>
      <c r="LV23" s="12">
        <f t="shared" si="200"/>
        <v>1084186.6534539389</v>
      </c>
      <c r="LW23" s="12">
        <f t="shared" si="201"/>
        <v>918997.86859635275</v>
      </c>
      <c r="LY23" s="5">
        <f t="shared" si="202"/>
        <v>5</v>
      </c>
      <c r="LZ23" s="6">
        <v>0.372</v>
      </c>
      <c r="MA23" s="7">
        <f t="shared" si="203"/>
        <v>1284093.7521982698</v>
      </c>
      <c r="MB23" s="12">
        <f t="shared" si="204"/>
        <v>1182668.4523555993</v>
      </c>
      <c r="MC23" s="12">
        <f t="shared" si="205"/>
        <v>1059129.5654495251</v>
      </c>
      <c r="ME23" s="5">
        <f t="shared" si="206"/>
        <v>4</v>
      </c>
      <c r="MF23" s="6">
        <v>0.372</v>
      </c>
      <c r="MG23" s="7">
        <f t="shared" si="207"/>
        <v>986019.92797225667</v>
      </c>
      <c r="MH23" s="12">
        <f t="shared" si="208"/>
        <v>925462.52862470259</v>
      </c>
      <c r="MI23" s="12">
        <f t="shared" si="209"/>
        <v>850341.81771837268</v>
      </c>
      <c r="MK23" s="5">
        <f t="shared" si="210"/>
        <v>3</v>
      </c>
      <c r="ML23" s="6">
        <v>0.372</v>
      </c>
      <c r="MM23" s="7">
        <f t="shared" si="211"/>
        <v>917313.17143199977</v>
      </c>
      <c r="MN23" s="12">
        <f t="shared" si="212"/>
        <v>874953.47447996621</v>
      </c>
      <c r="MO23" s="12">
        <f t="shared" si="213"/>
        <v>830128.84538152476</v>
      </c>
      <c r="MQ23" s="5">
        <f t="shared" si="214"/>
        <v>2</v>
      </c>
      <c r="MR23" s="6">
        <v>0.372</v>
      </c>
      <c r="MS23" s="7">
        <f t="shared" si="215"/>
        <v>834148.55999999994</v>
      </c>
      <c r="MT23" s="12">
        <f>(MT24)*(1+MR23)-(((VLOOKUP((MQ$91+MQ24),$A$138:$E$227,5,FALSE))/(VLOOKUP(MQ$91,$A$138:$E$227,5,FALSE)))*(IF(MQ23&lt;=$D$125,$B$125,$C$125)))</f>
        <v>807748.0784678522</v>
      </c>
      <c r="MU23" s="12">
        <f t="shared" si="217"/>
        <v>785713.69974717218</v>
      </c>
      <c r="MW23" s="5">
        <f t="shared" si="218"/>
        <v>1</v>
      </c>
      <c r="MX23" s="6">
        <v>0.372</v>
      </c>
      <c r="MY23" s="7">
        <f>(MY24+$B$124)*(1+MX23)</f>
        <v>823199.99999999988</v>
      </c>
      <c r="MZ23" s="12">
        <f>($B$124)*(1+MX23)-$B$125</f>
        <v>812199.99999999988</v>
      </c>
      <c r="NA23" s="12">
        <f>MZ23</f>
        <v>812199.99999999988</v>
      </c>
      <c r="NC23" s="5"/>
      <c r="ND23" s="6"/>
      <c r="NE23" s="7"/>
      <c r="NI23" s="5"/>
      <c r="NJ23" s="6"/>
      <c r="NK23" s="7"/>
      <c r="NO23" s="5"/>
      <c r="NP23" s="6"/>
      <c r="NQ23" s="7"/>
      <c r="NU23" s="5"/>
      <c r="NV23" s="6"/>
      <c r="NW23" s="7"/>
      <c r="OA23" s="5"/>
      <c r="OB23" s="6"/>
      <c r="OC23" s="7"/>
      <c r="OG23" s="5"/>
      <c r="OH23" s="6"/>
      <c r="OI23" s="7"/>
      <c r="OM23" s="5"/>
      <c r="ON23" s="6"/>
      <c r="OO23" s="7"/>
      <c r="OS23" s="5"/>
      <c r="OT23" s="6"/>
      <c r="OU23" s="7"/>
      <c r="OY23" s="5"/>
      <c r="OZ23" s="6"/>
      <c r="PA23" s="7"/>
      <c r="PE23" s="5"/>
      <c r="PF23" s="6"/>
      <c r="PG23" s="7"/>
      <c r="PK23" s="5"/>
      <c r="PL23" s="6"/>
      <c r="PM23" s="7"/>
      <c r="PQ23" s="5"/>
      <c r="PR23" s="6"/>
      <c r="PS23" s="7"/>
      <c r="PW23" s="5"/>
      <c r="PX23" s="6"/>
      <c r="PY23" s="7"/>
      <c r="QC23" s="5"/>
      <c r="QD23" s="6"/>
      <c r="QE23" s="7"/>
      <c r="QI23" s="5"/>
      <c r="QJ23" s="6"/>
      <c r="QK23" s="7"/>
      <c r="QO23" s="5"/>
      <c r="QP23" s="6"/>
      <c r="QQ23" s="7"/>
    </row>
    <row r="24" spans="3:459">
      <c r="C24">
        <v>67</v>
      </c>
      <c r="D24" s="6">
        <v>1.3299999999999999E-2</v>
      </c>
      <c r="E24" s="12">
        <f t="shared" si="286"/>
        <v>12133590.665963123</v>
      </c>
      <c r="F24" s="12">
        <f t="shared" si="0"/>
        <v>1435780.5644402329</v>
      </c>
      <c r="G24">
        <v>66</v>
      </c>
      <c r="H24" s="6">
        <v>1.3299999999999999E-2</v>
      </c>
      <c r="I24" s="12">
        <f t="shared" si="1"/>
        <v>-55657003.678295948</v>
      </c>
      <c r="J24" s="12">
        <f t="shared" si="2"/>
        <v>-6509813.6997186104</v>
      </c>
      <c r="K24">
        <v>65</v>
      </c>
      <c r="L24" s="6">
        <v>1.3299999999999999E-2</v>
      </c>
      <c r="M24" s="12">
        <f t="shared" si="3"/>
        <v>-26371203.998877738</v>
      </c>
      <c r="N24" s="12">
        <f t="shared" si="4"/>
        <v>-3084456.8288701051</v>
      </c>
      <c r="O24">
        <v>64</v>
      </c>
      <c r="P24" s="6">
        <v>1.3299999999999999E-2</v>
      </c>
      <c r="Q24" s="12">
        <f t="shared" si="5"/>
        <v>39833141.037507161</v>
      </c>
      <c r="R24" s="12">
        <f t="shared" si="6"/>
        <v>4332058.4302076874</v>
      </c>
      <c r="S24">
        <v>63</v>
      </c>
      <c r="T24" s="6">
        <v>1.3299999999999999E-2</v>
      </c>
      <c r="U24" s="12">
        <f t="shared" si="7"/>
        <v>244790638.61126256</v>
      </c>
      <c r="V24" s="12">
        <f t="shared" si="8"/>
        <v>23943270.397681635</v>
      </c>
      <c r="W24">
        <v>62</v>
      </c>
      <c r="X24" s="6">
        <v>1.3299999999999999E-2</v>
      </c>
      <c r="Y24" s="12">
        <f t="shared" si="9"/>
        <v>281702419.80240208</v>
      </c>
      <c r="Z24" s="12">
        <f t="shared" si="10"/>
        <v>24856095.864917833</v>
      </c>
      <c r="AA24">
        <v>61</v>
      </c>
      <c r="AB24" s="6">
        <v>1.3299999999999999E-2</v>
      </c>
      <c r="AC24" s="12">
        <f t="shared" si="11"/>
        <v>125646475.7460583</v>
      </c>
      <c r="AD24" s="12">
        <f t="shared" si="12"/>
        <v>11344278.247934129</v>
      </c>
      <c r="AE24">
        <v>60</v>
      </c>
      <c r="AF24" s="6">
        <v>1.3299999999999999E-2</v>
      </c>
      <c r="AG24" s="12">
        <f t="shared" si="13"/>
        <v>150475356.03232878</v>
      </c>
      <c r="AH24" s="12">
        <f t="shared" si="14"/>
        <v>13997707.537891049</v>
      </c>
      <c r="AI24">
        <v>59</v>
      </c>
      <c r="AJ24" s="6">
        <v>1.3299999999999999E-2</v>
      </c>
      <c r="AK24" s="12">
        <f t="shared" si="15"/>
        <v>50441496.908002689</v>
      </c>
      <c r="AL24" s="12">
        <f t="shared" si="16"/>
        <v>4761235.6862547006</v>
      </c>
      <c r="AM24">
        <v>58</v>
      </c>
      <c r="AN24" s="6">
        <v>1.3299999999999999E-2</v>
      </c>
      <c r="AO24" s="12">
        <f t="shared" si="17"/>
        <v>6367970.5936430274</v>
      </c>
      <c r="AP24" s="12">
        <f t="shared" si="18"/>
        <v>614147.64275216614</v>
      </c>
      <c r="AQ24">
        <v>57</v>
      </c>
      <c r="AR24" s="6">
        <v>1.3299999999999999E-2</v>
      </c>
      <c r="AS24" s="12">
        <f t="shared" si="19"/>
        <v>123642510.13712561</v>
      </c>
      <c r="AT24" s="12">
        <f t="shared" si="20"/>
        <v>12009053.652169518</v>
      </c>
      <c r="AU24">
        <v>56</v>
      </c>
      <c r="AV24" s="6">
        <v>1.3299999999999999E-2</v>
      </c>
      <c r="AW24" s="12">
        <f t="shared" si="21"/>
        <v>68873248.07184431</v>
      </c>
      <c r="AX24" s="12">
        <f t="shared" si="22"/>
        <v>6595249.4733640254</v>
      </c>
      <c r="AY24">
        <v>55</v>
      </c>
      <c r="AZ24" s="6">
        <v>1.3299999999999999E-2</v>
      </c>
      <c r="BA24" s="12">
        <f t="shared" si="23"/>
        <v>81859854.318555713</v>
      </c>
      <c r="BB24" s="12">
        <f t="shared" si="24"/>
        <v>7782845.2464290317</v>
      </c>
      <c r="BC24">
        <v>54</v>
      </c>
      <c r="BD24" s="6">
        <v>1.3299999999999999E-2</v>
      </c>
      <c r="BE24" s="12">
        <f t="shared" si="25"/>
        <v>121687664.72919221</v>
      </c>
      <c r="BF24" s="12">
        <f t="shared" si="26"/>
        <v>11735951.249532219</v>
      </c>
      <c r="BG24">
        <v>53</v>
      </c>
      <c r="BH24" s="6">
        <v>1.3299999999999999E-2</v>
      </c>
      <c r="BI24" s="12">
        <f t="shared" si="27"/>
        <v>180901625.09348315</v>
      </c>
      <c r="BJ24" s="12">
        <f t="shared" si="28"/>
        <v>19426508.303472541</v>
      </c>
      <c r="BK24">
        <v>52</v>
      </c>
      <c r="BL24" s="6">
        <v>1.3299999999999999E-2</v>
      </c>
      <c r="BM24" s="12">
        <f t="shared" si="29"/>
        <v>150696541.53304657</v>
      </c>
      <c r="BN24" s="12">
        <f t="shared" si="30"/>
        <v>17419778.056829598</v>
      </c>
      <c r="BO24">
        <v>51</v>
      </c>
      <c r="BP24" s="6">
        <v>1.3299999999999999E-2</v>
      </c>
      <c r="BQ24" s="12">
        <f t="shared" si="31"/>
        <v>113086086.10446043</v>
      </c>
      <c r="BR24" s="12">
        <f t="shared" si="32"/>
        <v>13458945.952240845</v>
      </c>
      <c r="BS24">
        <v>50</v>
      </c>
      <c r="BT24" s="6">
        <v>1.3299999999999999E-2</v>
      </c>
      <c r="BU24" s="12">
        <f t="shared" si="33"/>
        <v>91798605.397394434</v>
      </c>
      <c r="BV24" s="12">
        <f t="shared" si="34"/>
        <v>11176574.391748434</v>
      </c>
      <c r="BW24">
        <v>49</v>
      </c>
      <c r="BX24" s="6">
        <v>1.3299999999999999E-2</v>
      </c>
      <c r="BY24" s="12">
        <f t="shared" si="35"/>
        <v>56726410.153429806</v>
      </c>
      <c r="BZ24" s="12">
        <f t="shared" si="36"/>
        <v>7061700.8535733409</v>
      </c>
      <c r="CA24">
        <v>48</v>
      </c>
      <c r="CB24" s="6">
        <v>1.3299999999999999E-2</v>
      </c>
      <c r="CC24" s="12">
        <f t="shared" si="37"/>
        <v>82118462.854275018</v>
      </c>
      <c r="CD24" s="12">
        <f t="shared" si="38"/>
        <v>12076244.537393386</v>
      </c>
      <c r="CE24">
        <v>47</v>
      </c>
      <c r="CF24" s="6">
        <v>1.3299999999999999E-2</v>
      </c>
      <c r="CG24" s="12">
        <f t="shared" si="39"/>
        <v>84333709.880228877</v>
      </c>
      <c r="CH24" s="12">
        <f t="shared" si="40"/>
        <v>13671059.672786763</v>
      </c>
      <c r="CI24">
        <v>46</v>
      </c>
      <c r="CJ24" s="6">
        <v>1.3299999999999999E-2</v>
      </c>
      <c r="CK24" s="12">
        <f t="shared" si="284"/>
        <v>82076282.034049943</v>
      </c>
      <c r="CL24" s="12">
        <f t="shared" si="285"/>
        <v>13473534.670432277</v>
      </c>
      <c r="CM24" s="5">
        <v>45</v>
      </c>
      <c r="CN24" s="6">
        <v>1.3299999999999999E-2</v>
      </c>
      <c r="CO24" s="7">
        <f t="shared" si="41"/>
        <v>99514118.553764954</v>
      </c>
      <c r="CP24" s="12">
        <f t="shared" si="42"/>
        <v>66858874.297392063</v>
      </c>
      <c r="CQ24" s="12">
        <f t="shared" si="43"/>
        <v>10746809.48008696</v>
      </c>
      <c r="CR24" s="9"/>
      <c r="CS24" s="5">
        <v>44</v>
      </c>
      <c r="CT24" s="6">
        <v>1.3299999999999999E-2</v>
      </c>
      <c r="CU24" s="7">
        <f t="shared" si="44"/>
        <v>76075314.237263933</v>
      </c>
      <c r="CV24" s="12">
        <f t="shared" si="45"/>
        <v>48311621.542055614</v>
      </c>
      <c r="CW24" s="12">
        <f t="shared" si="46"/>
        <v>8393400.7330247108</v>
      </c>
      <c r="CY24" s="5">
        <v>43</v>
      </c>
      <c r="CZ24" s="6">
        <v>1.3299999999999999E-2</v>
      </c>
      <c r="DA24" s="7">
        <f t="shared" si="47"/>
        <v>61509794.823143534</v>
      </c>
      <c r="DB24" s="12">
        <f t="shared" si="48"/>
        <v>36810580.764904127</v>
      </c>
      <c r="DC24" s="12">
        <f t="shared" si="49"/>
        <v>6672232.4915865902</v>
      </c>
      <c r="DE24" s="5">
        <f t="shared" si="50"/>
        <v>42</v>
      </c>
      <c r="DF24" s="6">
        <v>1.3299999999999999E-2</v>
      </c>
      <c r="DG24" s="7">
        <f t="shared" si="51"/>
        <v>52060765.825766861</v>
      </c>
      <c r="DH24" s="12">
        <f t="shared" si="52"/>
        <v>29178840.974104263</v>
      </c>
      <c r="DI24" s="12">
        <f t="shared" si="53"/>
        <v>5308872.5712118568</v>
      </c>
      <c r="DK24" s="5">
        <f t="shared" si="54"/>
        <v>41</v>
      </c>
      <c r="DL24" s="6">
        <v>1.3299999999999999E-2</v>
      </c>
      <c r="DM24" s="7">
        <f t="shared" si="55"/>
        <v>52698416.667442918</v>
      </c>
      <c r="DN24" s="12">
        <f t="shared" si="56"/>
        <v>31906854.515967291</v>
      </c>
      <c r="DO24" s="12">
        <f t="shared" si="57"/>
        <v>5870686.638026814</v>
      </c>
      <c r="DQ24" s="5">
        <f t="shared" si="58"/>
        <v>40</v>
      </c>
      <c r="DR24" s="6">
        <v>1.3299999999999999E-2</v>
      </c>
      <c r="DS24" s="7">
        <f t="shared" si="59"/>
        <v>34542748.208864011</v>
      </c>
      <c r="DT24" s="12">
        <f t="shared" si="60"/>
        <v>14872573.449402943</v>
      </c>
      <c r="DU24" s="12">
        <f t="shared" si="61"/>
        <v>2716126.6149046416</v>
      </c>
      <c r="DW24" s="5">
        <f t="shared" si="62"/>
        <v>39</v>
      </c>
      <c r="DX24" s="6">
        <v>1.3299999999999999E-2</v>
      </c>
      <c r="DY24" s="7">
        <f t="shared" si="63"/>
        <v>26050338.015734535</v>
      </c>
      <c r="DZ24" s="12">
        <f t="shared" si="64"/>
        <v>7505506.8742506383</v>
      </c>
      <c r="EA24" s="12">
        <f t="shared" si="65"/>
        <v>1375838.4694248778</v>
      </c>
      <c r="EC24" s="5">
        <f t="shared" si="66"/>
        <v>38</v>
      </c>
      <c r="ED24" s="6">
        <v>1.3299999999999999E-2</v>
      </c>
      <c r="EE24" s="7">
        <f t="shared" si="67"/>
        <v>24246405.450236917</v>
      </c>
      <c r="EF24" s="12">
        <f t="shared" si="68"/>
        <v>7234050.8219046053</v>
      </c>
      <c r="EG24" s="12">
        <f t="shared" si="69"/>
        <v>1365662.1250654387</v>
      </c>
      <c r="EI24" s="5">
        <f t="shared" si="70"/>
        <v>37</v>
      </c>
      <c r="EJ24" s="6">
        <v>1.3299999999999999E-2</v>
      </c>
      <c r="EK24" s="7">
        <f t="shared" si="71"/>
        <v>24246405.450236917</v>
      </c>
      <c r="EL24" s="12">
        <f t="shared" si="72"/>
        <v>11577010.109652394</v>
      </c>
      <c r="EM24" s="12">
        <f t="shared" si="73"/>
        <v>2264722.907907377</v>
      </c>
      <c r="EO24" s="5">
        <f t="shared" si="74"/>
        <v>36</v>
      </c>
      <c r="EP24" s="6">
        <v>1.3299999999999999E-2</v>
      </c>
      <c r="EQ24" s="7">
        <f t="shared" si="75"/>
        <v>27078853.529413573</v>
      </c>
      <c r="ER24" s="12">
        <f t="shared" si="76"/>
        <v>4369362.3170150351</v>
      </c>
      <c r="ES24" s="12">
        <f t="shared" si="77"/>
        <v>866699.77560489753</v>
      </c>
      <c r="EU24" s="5">
        <f t="shared" si="78"/>
        <v>35</v>
      </c>
      <c r="EV24" s="6">
        <v>1.3299999999999999E-2</v>
      </c>
      <c r="EW24" s="7">
        <f t="shared" si="79"/>
        <v>16813667.180188384</v>
      </c>
      <c r="EX24" s="12">
        <f t="shared" si="80"/>
        <v>3183729.9173217923</v>
      </c>
      <c r="EY24" s="12">
        <f t="shared" si="81"/>
        <v>638052.57576968893</v>
      </c>
      <c r="FA24" s="5">
        <f t="shared" si="82"/>
        <v>34</v>
      </c>
      <c r="FB24" s="6">
        <v>1.3299999999999999E-2</v>
      </c>
      <c r="FC24" s="7">
        <f t="shared" si="83"/>
        <v>16756694.419163231</v>
      </c>
      <c r="FD24" s="12">
        <f t="shared" si="84"/>
        <v>3991279.747907782</v>
      </c>
      <c r="FE24" s="12">
        <f t="shared" si="85"/>
        <v>813544.02522333723</v>
      </c>
      <c r="FG24" s="5">
        <f t="shared" si="86"/>
        <v>33</v>
      </c>
      <c r="FH24" s="6">
        <v>1.3299999999999999E-2</v>
      </c>
      <c r="FI24" s="7">
        <f t="shared" si="87"/>
        <v>13231754.910899581</v>
      </c>
      <c r="FJ24" s="12">
        <f t="shared" si="88"/>
        <v>1090250.0891758401</v>
      </c>
      <c r="FK24" s="12">
        <f t="shared" si="89"/>
        <v>223717.52855865395</v>
      </c>
      <c r="FM24" s="5">
        <f t="shared" si="90"/>
        <v>32</v>
      </c>
      <c r="FN24" s="6">
        <v>1.3299999999999999E-2</v>
      </c>
      <c r="FO24" s="7">
        <f t="shared" si="91"/>
        <v>14510094.210877925</v>
      </c>
      <c r="FP24" s="12">
        <f t="shared" si="92"/>
        <v>3123614.9543743939</v>
      </c>
      <c r="FQ24" s="12">
        <f t="shared" si="93"/>
        <v>649506.80309836916</v>
      </c>
      <c r="FS24" s="5">
        <f t="shared" si="94"/>
        <v>31</v>
      </c>
      <c r="FT24" s="6">
        <v>1.3299999999999999E-2</v>
      </c>
      <c r="FU24" s="7">
        <f t="shared" si="95"/>
        <v>11834348.104459612</v>
      </c>
      <c r="FV24" s="12">
        <f t="shared" si="96"/>
        <v>1119147.1213575639</v>
      </c>
      <c r="FW24" s="12">
        <f t="shared" si="97"/>
        <v>236536.56668911577</v>
      </c>
      <c r="FY24" s="5">
        <f t="shared" si="98"/>
        <v>30</v>
      </c>
      <c r="FZ24" s="6">
        <v>1.3299999999999999E-2</v>
      </c>
      <c r="GA24" s="7">
        <f t="shared" si="99"/>
        <v>10165219.124256663</v>
      </c>
      <c r="GB24" s="12">
        <f t="shared" si="100"/>
        <v>-8946.18431089347</v>
      </c>
      <c r="GC24" s="12">
        <f t="shared" si="101"/>
        <v>-1909.1720280429295</v>
      </c>
      <c r="GE24" s="5">
        <f t="shared" si="102"/>
        <v>29</v>
      </c>
      <c r="GF24" s="6">
        <v>1.3299999999999999E-2</v>
      </c>
      <c r="GG24" s="7">
        <f t="shared" si="103"/>
        <v>9043789.2564561088</v>
      </c>
      <c r="GH24" s="12">
        <f t="shared" si="104"/>
        <v>-492834.61814324756</v>
      </c>
      <c r="GI24" s="12">
        <f t="shared" si="105"/>
        <v>-107196.58588888696</v>
      </c>
      <c r="GK24" s="5">
        <f t="shared" si="106"/>
        <v>28</v>
      </c>
      <c r="GL24" s="6">
        <v>1.3299999999999999E-2</v>
      </c>
      <c r="GM24" s="7">
        <f t="shared" si="107"/>
        <v>10045306.293964351</v>
      </c>
      <c r="GN24" s="12">
        <f t="shared" si="108"/>
        <v>1285902.8150654756</v>
      </c>
      <c r="GO24" s="12">
        <f t="shared" si="109"/>
        <v>289372.1109141871</v>
      </c>
      <c r="GQ24" s="5">
        <f t="shared" si="110"/>
        <v>27</v>
      </c>
      <c r="GR24" s="6">
        <v>1.3299999999999999E-2</v>
      </c>
      <c r="GS24" s="7">
        <f t="shared" si="111"/>
        <v>8114140.78672403</v>
      </c>
      <c r="GT24" s="12">
        <f t="shared" si="112"/>
        <v>55859.08101686908</v>
      </c>
      <c r="GU24" s="12">
        <f t="shared" si="113"/>
        <v>13028.691263168508</v>
      </c>
      <c r="GW24" s="5">
        <f t="shared" si="114"/>
        <v>26</v>
      </c>
      <c r="GX24" s="6">
        <v>1.3299999999999999E-2</v>
      </c>
      <c r="GY24" s="7">
        <f t="shared" si="115"/>
        <v>7322570.8751232121</v>
      </c>
      <c r="GZ24" s="12">
        <f t="shared" si="116"/>
        <v>-59903.306068327402</v>
      </c>
      <c r="HA24" s="12">
        <f t="shared" si="117"/>
        <v>-14586.577948238411</v>
      </c>
      <c r="HC24" s="5">
        <f t="shared" si="118"/>
        <v>25</v>
      </c>
      <c r="HD24" s="6">
        <v>1.3299999999999999E-2</v>
      </c>
      <c r="HE24" s="7">
        <f t="shared" si="119"/>
        <v>7980133.9092449984</v>
      </c>
      <c r="HF24" s="12">
        <f t="shared" si="120"/>
        <v>1401704.7162867156</v>
      </c>
      <c r="HG24" s="12">
        <f t="shared" si="121"/>
        <v>362410.6585200947</v>
      </c>
      <c r="HI24" s="5">
        <f t="shared" si="122"/>
        <v>24</v>
      </c>
      <c r="HJ24" s="6">
        <v>1.3299999999999999E-2</v>
      </c>
      <c r="HK24" s="7">
        <f t="shared" si="123"/>
        <v>7705807.1738557322</v>
      </c>
      <c r="HL24" s="12">
        <f t="shared" si="124"/>
        <v>1923839.4019837789</v>
      </c>
      <c r="HM24" s="12">
        <f t="shared" si="125"/>
        <v>523726.45826918195</v>
      </c>
      <c r="HO24" s="5">
        <f t="shared" si="126"/>
        <v>23</v>
      </c>
      <c r="HP24" s="6">
        <v>1.3299999999999999E-2</v>
      </c>
      <c r="HQ24" s="7">
        <f t="shared" si="127"/>
        <v>6746460.4919066178</v>
      </c>
      <c r="HR24" s="12">
        <f t="shared" si="128"/>
        <v>1529291.3788308289</v>
      </c>
      <c r="HS24" s="12">
        <f t="shared" si="129"/>
        <v>429917.07024587609</v>
      </c>
      <c r="HU24" s="5">
        <f t="shared" si="130"/>
        <v>22</v>
      </c>
      <c r="HV24" s="6">
        <v>1.3299999999999999E-2</v>
      </c>
      <c r="HW24" s="7">
        <f t="shared" si="131"/>
        <v>5680751.5088469302</v>
      </c>
      <c r="HX24" s="12">
        <f t="shared" si="132"/>
        <v>965726.36873615615</v>
      </c>
      <c r="HY24" s="12">
        <f t="shared" si="133"/>
        <v>281394.9610681276</v>
      </c>
      <c r="IA24" s="5">
        <f t="shared" si="134"/>
        <v>21</v>
      </c>
      <c r="IB24" s="6">
        <v>1.3299999999999999E-2</v>
      </c>
      <c r="IC24" s="7">
        <f t="shared" si="135"/>
        <v>6629421.763154313</v>
      </c>
      <c r="ID24" s="12">
        <f t="shared" si="136"/>
        <v>2655602.2801622138</v>
      </c>
      <c r="IE24" s="12">
        <f t="shared" si="137"/>
        <v>846450.52158385213</v>
      </c>
      <c r="IG24" s="5">
        <f t="shared" si="138"/>
        <v>20</v>
      </c>
      <c r="IH24" s="6">
        <v>1.3299999999999999E-2</v>
      </c>
      <c r="II24" s="7">
        <f t="shared" si="139"/>
        <v>8946588.0744322725</v>
      </c>
      <c r="IJ24" s="12">
        <f t="shared" si="140"/>
        <v>5741179.036150448</v>
      </c>
      <c r="IK24" s="12">
        <f t="shared" si="141"/>
        <v>2045933.1585734498</v>
      </c>
      <c r="IM24" s="5">
        <f t="shared" si="142"/>
        <v>19</v>
      </c>
      <c r="IN24" s="6">
        <v>1.3299999999999999E-2</v>
      </c>
      <c r="IO24" s="7">
        <f t="shared" si="143"/>
        <v>6530356.2587096877</v>
      </c>
      <c r="IP24" s="12">
        <f t="shared" si="144"/>
        <v>3813616.4489514427</v>
      </c>
      <c r="IQ24" s="12">
        <f t="shared" si="145"/>
        <v>1450321.9874261301</v>
      </c>
      <c r="IS24" s="5">
        <f t="shared" si="146"/>
        <v>18</v>
      </c>
      <c r="IT24" s="6">
        <v>1.3299999999999999E-2</v>
      </c>
      <c r="IU24" s="7">
        <f t="shared" si="147"/>
        <v>5273646.3366790647</v>
      </c>
      <c r="IV24" s="12">
        <f t="shared" si="148"/>
        <v>2927042.3031686116</v>
      </c>
      <c r="IW24" s="12">
        <f t="shared" si="149"/>
        <v>1171217.3374511886</v>
      </c>
      <c r="IY24" s="5">
        <f t="shared" si="150"/>
        <v>17</v>
      </c>
      <c r="IZ24" s="6">
        <v>1.3299999999999999E-2</v>
      </c>
      <c r="JA24" s="7">
        <f t="shared" si="151"/>
        <v>5669368.2398183914</v>
      </c>
      <c r="JB24" s="12">
        <f t="shared" si="152"/>
        <v>3727915.784491864</v>
      </c>
      <c r="JC24" s="12">
        <f t="shared" si="153"/>
        <v>1593671.248500284</v>
      </c>
      <c r="JE24" s="5">
        <f t="shared" si="154"/>
        <v>16</v>
      </c>
      <c r="JF24" s="6">
        <v>1.3299999999999999E-2</v>
      </c>
      <c r="JG24" s="7">
        <f t="shared" si="155"/>
        <v>5322850.6617391696</v>
      </c>
      <c r="JH24" s="12">
        <f t="shared" si="156"/>
        <v>3765442.3637056965</v>
      </c>
      <c r="JI24" s="12">
        <f t="shared" si="157"/>
        <v>1759095.1671757803</v>
      </c>
      <c r="JK24" s="5">
        <f t="shared" si="158"/>
        <v>15</v>
      </c>
      <c r="JL24" s="6">
        <v>1.3299999999999999E-2</v>
      </c>
      <c r="JM24" s="7">
        <f t="shared" si="159"/>
        <v>4491099.1071035853</v>
      </c>
      <c r="JN24" s="12">
        <f t="shared" si="160"/>
        <v>3292803.3382692509</v>
      </c>
      <c r="JO24" s="12">
        <f t="shared" si="161"/>
        <v>1752257.8640037463</v>
      </c>
      <c r="JQ24" s="5">
        <f t="shared" si="162"/>
        <v>14</v>
      </c>
      <c r="JR24" s="6">
        <v>1.3299999999999999E-2</v>
      </c>
      <c r="JS24" s="7">
        <f t="shared" si="163"/>
        <v>3409062.6287411456</v>
      </c>
      <c r="JT24" s="12">
        <f t="shared" si="164"/>
        <v>2478215.8018768621</v>
      </c>
      <c r="JU24" s="12">
        <f t="shared" si="165"/>
        <v>1474724.8615819905</v>
      </c>
      <c r="JW24" s="5">
        <f t="shared" si="166"/>
        <v>13</v>
      </c>
      <c r="JX24" s="6">
        <v>1.3299999999999999E-2</v>
      </c>
      <c r="JY24" s="7">
        <f t="shared" si="167"/>
        <v>3577190.5862971102</v>
      </c>
      <c r="JZ24" s="12">
        <f t="shared" si="168"/>
        <v>2840657.2021514946</v>
      </c>
      <c r="KA24" s="12">
        <f t="shared" si="169"/>
        <v>1832243.3253275375</v>
      </c>
      <c r="KC24" s="5">
        <f t="shared" si="170"/>
        <v>12</v>
      </c>
      <c r="KD24" s="6">
        <v>1.3299999999999999E-2</v>
      </c>
      <c r="KE24" s="7">
        <f t="shared" si="171"/>
        <v>2970595.0724938628</v>
      </c>
      <c r="KF24" s="12">
        <f t="shared" si="172"/>
        <v>2365133.4196147113</v>
      </c>
      <c r="KG24" s="12">
        <f t="shared" si="173"/>
        <v>1582148.0741335074</v>
      </c>
      <c r="KI24" s="5">
        <f t="shared" si="174"/>
        <v>11</v>
      </c>
      <c r="KJ24" s="6">
        <v>1.3299999999999999E-2</v>
      </c>
      <c r="KK24" s="7">
        <f t="shared" si="175"/>
        <v>2428147.0267237723</v>
      </c>
      <c r="KL24" s="12">
        <f t="shared" si="176"/>
        <v>1937812.4838507599</v>
      </c>
      <c r="KM24" s="12">
        <f t="shared" si="177"/>
        <v>1350636.7449000853</v>
      </c>
      <c r="KO24" s="5">
        <f t="shared" si="178"/>
        <v>10</v>
      </c>
      <c r="KP24" s="6">
        <v>1.3299999999999999E-2</v>
      </c>
      <c r="KQ24" s="7">
        <f t="shared" si="179"/>
        <v>2287467.7595136808</v>
      </c>
      <c r="KR24" s="12">
        <f t="shared" si="180"/>
        <v>1895798.3841942172</v>
      </c>
      <c r="KS24" s="12">
        <f t="shared" si="181"/>
        <v>1368035.0857215454</v>
      </c>
      <c r="KU24" s="5">
        <f t="shared" si="182"/>
        <v>9</v>
      </c>
      <c r="KV24" s="6">
        <v>1.3299999999999999E-2</v>
      </c>
      <c r="KW24" s="7">
        <f t="shared" si="183"/>
        <v>1742965.3760390738</v>
      </c>
      <c r="KX24" s="12">
        <f t="shared" si="184"/>
        <v>1428452.3146033115</v>
      </c>
      <c r="KY24" s="12">
        <f t="shared" si="185"/>
        <v>1070850.7091691035</v>
      </c>
      <c r="LA24" s="5">
        <f t="shared" si="186"/>
        <v>8</v>
      </c>
      <c r="LB24" s="6">
        <v>1.3299999999999999E-2</v>
      </c>
      <c r="LC24" s="7">
        <f t="shared" si="187"/>
        <v>1470980.9908338881</v>
      </c>
      <c r="LD24" s="12">
        <f t="shared" si="188"/>
        <v>1221528.7130362343</v>
      </c>
      <c r="LE24" s="12">
        <f t="shared" si="189"/>
        <v>929097.07858843543</v>
      </c>
      <c r="LG24" s="5">
        <f t="shared" si="190"/>
        <v>7</v>
      </c>
      <c r="LH24" s="6">
        <v>1.3299999999999999E-2</v>
      </c>
      <c r="LI24" s="7">
        <f t="shared" si="191"/>
        <v>1390209.8013740554</v>
      </c>
      <c r="LJ24" s="12">
        <f t="shared" si="192"/>
        <v>1201431.1216093511</v>
      </c>
      <c r="LK24" s="12">
        <f t="shared" si="193"/>
        <v>950790.56614365219</v>
      </c>
      <c r="LM24" s="5">
        <f t="shared" si="194"/>
        <v>6</v>
      </c>
      <c r="LN24" s="6">
        <v>1.3299999999999999E-2</v>
      </c>
      <c r="LO24" s="7">
        <f t="shared" si="195"/>
        <v>1192903.5536073926</v>
      </c>
      <c r="LP24" s="12">
        <f t="shared" si="196"/>
        <v>1057581.7866653856</v>
      </c>
      <c r="LQ24" s="12">
        <f t="shared" si="197"/>
        <v>876013.36775087682</v>
      </c>
      <c r="LS24" s="5">
        <f t="shared" si="198"/>
        <v>5</v>
      </c>
      <c r="LT24" s="6">
        <v>1.3299999999999999E-2</v>
      </c>
      <c r="LU24" s="7">
        <f t="shared" si="199"/>
        <v>907288.9820561246</v>
      </c>
      <c r="LV24" s="12">
        <f t="shared" si="200"/>
        <v>816019.76540241844</v>
      </c>
      <c r="LW24" s="12">
        <f t="shared" si="201"/>
        <v>711086.99119198439</v>
      </c>
      <c r="LY24" s="5">
        <f t="shared" si="202"/>
        <v>4</v>
      </c>
      <c r="LZ24" s="6">
        <v>1.3299999999999999E-2</v>
      </c>
      <c r="MA24" s="7">
        <f t="shared" si="203"/>
        <v>935928.39081506548</v>
      </c>
      <c r="MB24" s="12">
        <f t="shared" si="204"/>
        <v>886419.61327518139</v>
      </c>
      <c r="MC24" s="12">
        <f t="shared" si="205"/>
        <v>816088.09813159658</v>
      </c>
      <c r="ME24" s="5">
        <f t="shared" si="206"/>
        <v>3</v>
      </c>
      <c r="MF24" s="6">
        <v>1.3299999999999999E-2</v>
      </c>
      <c r="MG24" s="7">
        <f t="shared" si="207"/>
        <v>718673.41688939999</v>
      </c>
      <c r="MH24" s="12">
        <f t="shared" si="208"/>
        <v>683261.14301690913</v>
      </c>
      <c r="MI24" s="12">
        <f t="shared" si="209"/>
        <v>645406.04548998049</v>
      </c>
      <c r="MK24" s="5">
        <f t="shared" si="210"/>
        <v>2</v>
      </c>
      <c r="ML24" s="6">
        <v>1.3299999999999999E-2</v>
      </c>
      <c r="MM24" s="7">
        <f t="shared" si="211"/>
        <v>668595.60599999991</v>
      </c>
      <c r="MN24" s="12">
        <f>(MN25)*(1+ML24)-(((VLOOKUP((MK$91+MK25),$A$138:$E$227,5,FALSE))/(VLOOKUP(MK$91,$A$138:$E$227,5,FALSE)))*(IF(MK24&lt;=$D$125,$B$125,$C$125)))</f>
        <v>646171.60614025244</v>
      </c>
      <c r="MO24" s="12">
        <f t="shared" si="213"/>
        <v>630260.40380027355</v>
      </c>
      <c r="MQ24" s="5">
        <f t="shared" si="214"/>
        <v>1</v>
      </c>
      <c r="MR24" s="6">
        <v>1.3299999999999999E-2</v>
      </c>
      <c r="MS24" s="7">
        <f>(MS25+$B$124)*(1+MR24)</f>
        <v>607980</v>
      </c>
      <c r="MT24" s="12">
        <f>($B$124)*(1+MR24)-$B$125</f>
        <v>596980</v>
      </c>
      <c r="MU24" s="12">
        <f>MT24</f>
        <v>596980</v>
      </c>
      <c r="MW24" s="5"/>
      <c r="MX24" s="6"/>
      <c r="MY24" s="7"/>
      <c r="NC24" s="5"/>
      <c r="ND24" s="6"/>
      <c r="NE24" s="7"/>
      <c r="NI24" s="5"/>
      <c r="NJ24" s="6"/>
      <c r="NK24" s="7"/>
      <c r="NO24" s="5"/>
      <c r="NP24" s="6"/>
      <c r="NQ24" s="7"/>
      <c r="NU24" s="5"/>
      <c r="NV24" s="6"/>
      <c r="NW24" s="7"/>
      <c r="OA24" s="5"/>
      <c r="OB24" s="6"/>
      <c r="OC24" s="7"/>
      <c r="OG24" s="5"/>
      <c r="OH24" s="6"/>
      <c r="OI24" s="7"/>
      <c r="OM24" s="5"/>
      <c r="ON24" s="6"/>
      <c r="OO24" s="7"/>
      <c r="OS24" s="5"/>
      <c r="OT24" s="6"/>
      <c r="OU24" s="7"/>
      <c r="OY24" s="5"/>
      <c r="OZ24" s="6"/>
      <c r="PA24" s="7"/>
      <c r="PE24" s="5"/>
      <c r="PF24" s="6"/>
      <c r="PG24" s="7"/>
      <c r="PK24" s="5"/>
      <c r="PL24" s="6"/>
      <c r="PM24" s="7"/>
      <c r="PQ24" s="5"/>
      <c r="PR24" s="6"/>
      <c r="PS24" s="7"/>
      <c r="PW24" s="5"/>
      <c r="PX24" s="6"/>
      <c r="PY24" s="7"/>
      <c r="QC24" s="5"/>
      <c r="QD24" s="6"/>
      <c r="QE24" s="7"/>
      <c r="QI24" s="5"/>
      <c r="QJ24" s="6"/>
      <c r="QK24" s="7"/>
      <c r="QO24" s="5"/>
      <c r="QP24" s="6"/>
      <c r="QQ24" s="7"/>
    </row>
    <row r="25" spans="3:459">
      <c r="C25">
        <v>66</v>
      </c>
      <c r="D25" s="6">
        <v>9.9699999999999997E-2</v>
      </c>
      <c r="E25" s="12">
        <f t="shared" si="286"/>
        <v>12224530.422899256</v>
      </c>
      <c r="F25" s="12">
        <f t="shared" si="0"/>
        <v>1483060.1424695451</v>
      </c>
      <c r="G25">
        <v>65</v>
      </c>
      <c r="H25" s="6">
        <v>9.9699999999999997E-2</v>
      </c>
      <c r="I25" s="12">
        <f t="shared" si="1"/>
        <v>-54673356.80472295</v>
      </c>
      <c r="J25" s="12">
        <f t="shared" si="2"/>
        <v>-6556201.9730768763</v>
      </c>
      <c r="K25">
        <v>64</v>
      </c>
      <c r="L25" s="6">
        <v>9.9699999999999997E-2</v>
      </c>
      <c r="M25" s="12">
        <f t="shared" si="3"/>
        <v>-25771945.89046438</v>
      </c>
      <c r="N25" s="12">
        <f t="shared" si="4"/>
        <v>-3090464.7596559674</v>
      </c>
      <c r="O25">
        <v>63</v>
      </c>
      <c r="P25" s="6">
        <v>9.9699999999999997E-2</v>
      </c>
      <c r="Q25" s="12">
        <f t="shared" si="5"/>
        <v>39582542.281763479</v>
      </c>
      <c r="R25" s="12">
        <f t="shared" si="6"/>
        <v>4413481.2221601643</v>
      </c>
      <c r="S25">
        <v>62</v>
      </c>
      <c r="T25" s="6">
        <v>9.9699999999999997E-2</v>
      </c>
      <c r="U25" s="12">
        <f t="shared" si="7"/>
        <v>241880343.33166468</v>
      </c>
      <c r="V25" s="12">
        <f t="shared" si="8"/>
        <v>24255882.956821918</v>
      </c>
      <c r="W25">
        <v>61</v>
      </c>
      <c r="X25" s="6">
        <v>9.9699999999999997E-2</v>
      </c>
      <c r="Y25" s="12">
        <f t="shared" si="9"/>
        <v>278340491.26853061</v>
      </c>
      <c r="Z25" s="12">
        <f t="shared" si="10"/>
        <v>25179469.406479981</v>
      </c>
      <c r="AA25">
        <v>60</v>
      </c>
      <c r="AB25" s="6">
        <v>9.9699999999999997E-2</v>
      </c>
      <c r="AC25" s="12">
        <f t="shared" si="11"/>
        <v>124325223.00733349</v>
      </c>
      <c r="AD25" s="12">
        <f t="shared" si="12"/>
        <v>11508365.664072946</v>
      </c>
      <c r="AE25">
        <v>59</v>
      </c>
      <c r="AF25" s="6">
        <v>9.9699999999999997E-2</v>
      </c>
      <c r="AG25" s="12">
        <f t="shared" si="13"/>
        <v>148818569.06378049</v>
      </c>
      <c r="AH25" s="12">
        <f t="shared" si="14"/>
        <v>14193075.310430678</v>
      </c>
      <c r="AI25">
        <v>58</v>
      </c>
      <c r="AJ25" s="6">
        <v>9.9699999999999997E-2</v>
      </c>
      <c r="AK25" s="12">
        <f t="shared" si="15"/>
        <v>50093084.964925699</v>
      </c>
      <c r="AL25" s="12">
        <f t="shared" si="16"/>
        <v>4847717.8998315195</v>
      </c>
      <c r="AM25">
        <v>57</v>
      </c>
      <c r="AN25" s="6">
        <v>9.9699999999999997E-2</v>
      </c>
      <c r="AO25" s="12">
        <f t="shared" si="17"/>
        <v>6591369.2128987079</v>
      </c>
      <c r="AP25" s="12">
        <f t="shared" si="18"/>
        <v>651741.27560919896</v>
      </c>
      <c r="AQ25">
        <v>56</v>
      </c>
      <c r="AR25" s="6">
        <v>9.9699999999999997E-2</v>
      </c>
      <c r="AS25" s="12">
        <f t="shared" si="19"/>
        <v>122324467.95279011</v>
      </c>
      <c r="AT25" s="12">
        <f t="shared" si="20"/>
        <v>12180977.874681763</v>
      </c>
      <c r="AU25">
        <v>55</v>
      </c>
      <c r="AV25" s="6">
        <v>9.9699999999999997E-2</v>
      </c>
      <c r="AW25" s="12">
        <f t="shared" si="21"/>
        <v>68278430.658373654</v>
      </c>
      <c r="AX25" s="12">
        <f t="shared" si="22"/>
        <v>6703352.2385500083</v>
      </c>
      <c r="AY25">
        <v>54</v>
      </c>
      <c r="AZ25" s="6">
        <v>9.9699999999999997E-2</v>
      </c>
      <c r="BA25" s="12">
        <f t="shared" si="23"/>
        <v>81096806.362282664</v>
      </c>
      <c r="BB25" s="12">
        <f t="shared" si="24"/>
        <v>7904948.1657484509</v>
      </c>
      <c r="BC25">
        <v>53</v>
      </c>
      <c r="BD25" s="6">
        <v>9.9699999999999997E-2</v>
      </c>
      <c r="BE25" s="12">
        <f t="shared" si="25"/>
        <v>120397442.57276171</v>
      </c>
      <c r="BF25" s="12">
        <f t="shared" si="26"/>
        <v>11904655.962664377</v>
      </c>
      <c r="BG25">
        <v>52</v>
      </c>
      <c r="BH25" s="6">
        <v>9.9699999999999997E-2</v>
      </c>
      <c r="BI25" s="12">
        <f t="shared" si="27"/>
        <v>178802909.45505571</v>
      </c>
      <c r="BJ25" s="12">
        <f t="shared" si="28"/>
        <v>19685874.322891828</v>
      </c>
      <c r="BK25">
        <v>51</v>
      </c>
      <c r="BL25" s="6">
        <v>9.9699999999999997E-2</v>
      </c>
      <c r="BM25" s="12">
        <f t="shared" si="29"/>
        <v>148974704.58922875</v>
      </c>
      <c r="BN25" s="12">
        <f t="shared" si="30"/>
        <v>17655487.430280264</v>
      </c>
      <c r="BO25">
        <v>50</v>
      </c>
      <c r="BP25" s="6">
        <v>9.9699999999999997E-2</v>
      </c>
      <c r="BQ25" s="12">
        <f t="shared" si="31"/>
        <v>111850542.85007171</v>
      </c>
      <c r="BR25" s="12">
        <f t="shared" si="32"/>
        <v>13647962.451551527</v>
      </c>
      <c r="BS25">
        <v>49</v>
      </c>
      <c r="BT25" s="6">
        <v>9.9699999999999997E-2</v>
      </c>
      <c r="BU25" s="12">
        <f t="shared" si="33"/>
        <v>90836879.395812154</v>
      </c>
      <c r="BV25" s="12">
        <f t="shared" si="34"/>
        <v>11338684.805367857</v>
      </c>
      <c r="BW25">
        <v>48</v>
      </c>
      <c r="BX25" s="6">
        <v>9.9699999999999997E-2</v>
      </c>
      <c r="BY25" s="12">
        <f t="shared" si="35"/>
        <v>56219677.454276927</v>
      </c>
      <c r="BZ25" s="12">
        <f t="shared" si="36"/>
        <v>7175302.4520886401</v>
      </c>
      <c r="CA25">
        <v>47</v>
      </c>
      <c r="CB25" s="6">
        <v>9.9699999999999997E-2</v>
      </c>
      <c r="CC25" s="12">
        <f t="shared" si="37"/>
        <v>81241944.98596172</v>
      </c>
      <c r="CD25" s="12">
        <f t="shared" si="38"/>
        <v>12248960.84991709</v>
      </c>
      <c r="CE25">
        <v>46</v>
      </c>
      <c r="CF25" s="6">
        <v>9.9699999999999997E-2</v>
      </c>
      <c r="CG25" s="12">
        <f t="shared" si="39"/>
        <v>83409427.781869248</v>
      </c>
      <c r="CH25" s="12">
        <f t="shared" si="40"/>
        <v>13862576.707084863</v>
      </c>
      <c r="CI25">
        <v>45</v>
      </c>
      <c r="CJ25" s="6">
        <v>9.9699999999999997E-2</v>
      </c>
      <c r="CK25" s="12">
        <f t="shared" si="284"/>
        <v>81179346.722638845</v>
      </c>
      <c r="CL25" s="12">
        <f t="shared" si="285"/>
        <v>13662723.151075261</v>
      </c>
      <c r="CM25" s="5">
        <v>44</v>
      </c>
      <c r="CN25" s="6">
        <v>9.9699999999999997E-2</v>
      </c>
      <c r="CO25" s="7">
        <f t="shared" si="41"/>
        <v>98207952.781767443</v>
      </c>
      <c r="CP25" s="12">
        <f t="shared" si="42"/>
        <v>66165511.295040362</v>
      </c>
      <c r="CQ25" s="12">
        <f t="shared" si="43"/>
        <v>10903853.544414086</v>
      </c>
      <c r="CR25" s="9"/>
      <c r="CS25" s="5">
        <v>43</v>
      </c>
      <c r="CT25" s="6">
        <v>9.9699999999999997E-2</v>
      </c>
      <c r="CU25" s="7">
        <f t="shared" si="44"/>
        <v>75076792.891802952</v>
      </c>
      <c r="CV25" s="12">
        <f t="shared" si="45"/>
        <v>47847921.353409596</v>
      </c>
      <c r="CW25" s="12">
        <f t="shared" si="46"/>
        <v>8522701.2789383139</v>
      </c>
      <c r="CY25" s="5">
        <v>42</v>
      </c>
      <c r="CZ25" s="6">
        <v>9.9699999999999997E-2</v>
      </c>
      <c r="DA25" s="7">
        <f t="shared" si="47"/>
        <v>60702452.20876693</v>
      </c>
      <c r="DB25" s="12">
        <f t="shared" si="48"/>
        <v>36490763.050297432</v>
      </c>
      <c r="DC25" s="12">
        <f t="shared" si="49"/>
        <v>6781242.7828392843</v>
      </c>
      <c r="DE25" s="5">
        <f t="shared" si="50"/>
        <v>41</v>
      </c>
      <c r="DF25" s="6">
        <v>9.9699999999999997E-2</v>
      </c>
      <c r="DG25" s="7">
        <f t="shared" si="51"/>
        <v>51377445.79667113</v>
      </c>
      <c r="DH25" s="12">
        <f t="shared" si="52"/>
        <v>28958579.090249058</v>
      </c>
      <c r="DI25" s="12">
        <f t="shared" si="53"/>
        <v>5401810.6858388856</v>
      </c>
      <c r="DK25" s="5">
        <f t="shared" si="54"/>
        <v>40</v>
      </c>
      <c r="DL25" s="6">
        <v>9.9699999999999997E-2</v>
      </c>
      <c r="DM25" s="7">
        <f t="shared" si="55"/>
        <v>52006727.195739575</v>
      </c>
      <c r="DN25" s="12">
        <f t="shared" si="56"/>
        <v>31648971.521864042</v>
      </c>
      <c r="DO25" s="12">
        <f t="shared" si="57"/>
        <v>5970247.7835774384</v>
      </c>
      <c r="DQ25" s="5">
        <f t="shared" si="58"/>
        <v>39</v>
      </c>
      <c r="DR25" s="6">
        <v>9.9699999999999997E-2</v>
      </c>
      <c r="DS25" s="7">
        <f t="shared" si="59"/>
        <v>34089359.724527791</v>
      </c>
      <c r="DT25" s="12">
        <f t="shared" si="60"/>
        <v>14839478.054203385</v>
      </c>
      <c r="DU25" s="12">
        <f t="shared" si="61"/>
        <v>2778499.7478767913</v>
      </c>
      <c r="DW25" s="5">
        <f t="shared" si="62"/>
        <v>38</v>
      </c>
      <c r="DX25" s="6">
        <v>9.9699999999999997E-2</v>
      </c>
      <c r="DY25" s="7">
        <f t="shared" si="63"/>
        <v>25708416.08184598</v>
      </c>
      <c r="DZ25" s="12">
        <f t="shared" si="64"/>
        <v>7568502.5073211761</v>
      </c>
      <c r="EA25" s="12">
        <f t="shared" si="65"/>
        <v>1422411.4109130963</v>
      </c>
      <c r="EC25" s="5">
        <f t="shared" si="66"/>
        <v>37</v>
      </c>
      <c r="ED25" s="6">
        <v>9.9699999999999997E-2</v>
      </c>
      <c r="EE25" s="7">
        <f t="shared" si="67"/>
        <v>23928160.910132159</v>
      </c>
      <c r="EF25" s="12">
        <f t="shared" si="68"/>
        <v>7295928.0226812055</v>
      </c>
      <c r="EG25" s="12">
        <f t="shared" si="69"/>
        <v>1412115.1011641044</v>
      </c>
      <c r="EI25" s="5">
        <f t="shared" si="70"/>
        <v>36</v>
      </c>
      <c r="EJ25" s="6">
        <v>9.9699999999999997E-2</v>
      </c>
      <c r="EK25" s="7">
        <f t="shared" si="71"/>
        <v>23928160.910132159</v>
      </c>
      <c r="EL25" s="12">
        <f t="shared" si="72"/>
        <v>11576400.62470052</v>
      </c>
      <c r="EM25" s="12">
        <f t="shared" si="73"/>
        <v>2321774.5993438633</v>
      </c>
      <c r="EO25" s="5">
        <f t="shared" si="74"/>
        <v>35</v>
      </c>
      <c r="EP25" s="6">
        <v>9.9699999999999997E-2</v>
      </c>
      <c r="EQ25" s="7">
        <f t="shared" si="75"/>
        <v>26723431.885338567</v>
      </c>
      <c r="ER25" s="12">
        <f t="shared" si="76"/>
        <v>4461268.821006</v>
      </c>
      <c r="ES25" s="12">
        <f t="shared" si="77"/>
        <v>907270.657848345</v>
      </c>
      <c r="EU25" s="5">
        <f t="shared" si="78"/>
        <v>34</v>
      </c>
      <c r="EV25" s="6">
        <v>9.9699999999999997E-2</v>
      </c>
      <c r="EW25" s="7">
        <f t="shared" si="79"/>
        <v>16592980.539019424</v>
      </c>
      <c r="EX25" s="12">
        <f t="shared" si="80"/>
        <v>3289670.1372607294</v>
      </c>
      <c r="EY25" s="12">
        <f t="shared" si="81"/>
        <v>675928.01558022003</v>
      </c>
      <c r="FA25" s="5">
        <f t="shared" si="82"/>
        <v>33</v>
      </c>
      <c r="FB25" s="6">
        <v>9.9699999999999997E-2</v>
      </c>
      <c r="FC25" s="7">
        <f t="shared" si="83"/>
        <v>16536755.57008115</v>
      </c>
      <c r="FD25" s="12">
        <f t="shared" si="84"/>
        <v>4084141.869102411</v>
      </c>
      <c r="FE25" s="12">
        <f t="shared" si="85"/>
        <v>853488.27278577746</v>
      </c>
      <c r="FG25" s="5">
        <f t="shared" si="86"/>
        <v>32</v>
      </c>
      <c r="FH25" s="6">
        <v>9.9699999999999997E-2</v>
      </c>
      <c r="FI25" s="7">
        <f t="shared" si="87"/>
        <v>13058082.414782967</v>
      </c>
      <c r="FJ25" s="12">
        <f t="shared" si="88"/>
        <v>1220221.147908655</v>
      </c>
      <c r="FK25" s="12">
        <f t="shared" si="89"/>
        <v>256708.51639032015</v>
      </c>
      <c r="FM25" s="5">
        <f t="shared" si="90"/>
        <v>31</v>
      </c>
      <c r="FN25" s="6">
        <v>9.9699999999999997E-2</v>
      </c>
      <c r="FO25" s="7">
        <f t="shared" si="91"/>
        <v>14319642.959516356</v>
      </c>
      <c r="FP25" s="12">
        <f t="shared" si="92"/>
        <v>3224998.7863059975</v>
      </c>
      <c r="FQ25" s="12">
        <f t="shared" si="93"/>
        <v>687517.27281698678</v>
      </c>
      <c r="FS25" s="5">
        <f t="shared" si="94"/>
        <v>30</v>
      </c>
      <c r="FT25" s="6">
        <v>9.9699999999999997E-2</v>
      </c>
      <c r="FU25" s="7">
        <f t="shared" si="95"/>
        <v>11679017.176018564</v>
      </c>
      <c r="FV25" s="12">
        <f t="shared" si="96"/>
        <v>1244536.5330409349</v>
      </c>
      <c r="FW25" s="12">
        <f t="shared" si="97"/>
        <v>269678.6737094312</v>
      </c>
      <c r="FY25" s="5">
        <f t="shared" si="98"/>
        <v>29</v>
      </c>
      <c r="FZ25" s="6">
        <v>9.9699999999999997E-2</v>
      </c>
      <c r="GA25" s="7">
        <f t="shared" si="99"/>
        <v>10031796.234339941</v>
      </c>
      <c r="GB25" s="12">
        <f t="shared" si="100"/>
        <v>129903.02848715047</v>
      </c>
      <c r="GC25" s="12">
        <f t="shared" si="101"/>
        <v>28421.980987370931</v>
      </c>
      <c r="GE25" s="5">
        <f t="shared" si="102"/>
        <v>28</v>
      </c>
      <c r="GF25" s="6">
        <v>9.9699999999999997E-2</v>
      </c>
      <c r="GG25" s="7">
        <f t="shared" si="103"/>
        <v>8925085.6177401636</v>
      </c>
      <c r="GH25" s="12">
        <f t="shared" si="104"/>
        <v>-350251.74167705595</v>
      </c>
      <c r="GI25" s="12">
        <f t="shared" si="105"/>
        <v>-78106.629630647833</v>
      </c>
      <c r="GK25" s="5">
        <f t="shared" si="106"/>
        <v>27</v>
      </c>
      <c r="GL25" s="6">
        <v>9.9699999999999997E-2</v>
      </c>
      <c r="GM25" s="7">
        <f t="shared" si="107"/>
        <v>9913457.3117184937</v>
      </c>
      <c r="GN25" s="12">
        <f t="shared" si="108"/>
        <v>1400588.0637267246</v>
      </c>
      <c r="GO25" s="12">
        <f t="shared" si="109"/>
        <v>323137.07781633409</v>
      </c>
      <c r="GQ25" s="5">
        <f t="shared" si="110"/>
        <v>26</v>
      </c>
      <c r="GR25" s="6">
        <v>9.9699999999999997E-2</v>
      </c>
      <c r="GS25" s="7">
        <f t="shared" si="111"/>
        <v>8007639.1855561323</v>
      </c>
      <c r="GT25" s="12">
        <f t="shared" si="112"/>
        <v>182059.39198325714</v>
      </c>
      <c r="GU25" s="12">
        <f t="shared" si="113"/>
        <v>43535.941561213665</v>
      </c>
      <c r="GW25" s="5">
        <f t="shared" si="114"/>
        <v>25</v>
      </c>
      <c r="GX25" s="6">
        <v>9.9699999999999997E-2</v>
      </c>
      <c r="GY25" s="7">
        <f t="shared" si="115"/>
        <v>7226458.9708114192</v>
      </c>
      <c r="GZ25" s="12">
        <f t="shared" si="116"/>
        <v>62468.115190648183</v>
      </c>
      <c r="HA25" s="12">
        <f t="shared" si="117"/>
        <v>15595.125531466167</v>
      </c>
      <c r="HC25" s="5">
        <f t="shared" si="118"/>
        <v>24</v>
      </c>
      <c r="HD25" s="6">
        <v>9.9699999999999997E-2</v>
      </c>
      <c r="HE25" s="7">
        <f t="shared" si="119"/>
        <v>7875391.2062025042</v>
      </c>
      <c r="HF25" s="12">
        <f t="shared" si="120"/>
        <v>1497815.5159562435</v>
      </c>
      <c r="HG25" s="12">
        <f t="shared" si="121"/>
        <v>397036.65149471245</v>
      </c>
      <c r="HI25" s="5">
        <f t="shared" si="122"/>
        <v>23</v>
      </c>
      <c r="HJ25" s="6">
        <v>9.9699999999999997E-2</v>
      </c>
      <c r="HK25" s="7">
        <f t="shared" si="123"/>
        <v>7604665.1276578819</v>
      </c>
      <c r="HL25" s="12">
        <f t="shared" si="124"/>
        <v>2007342.7484544599</v>
      </c>
      <c r="HM25" s="12">
        <f t="shared" si="125"/>
        <v>560254.14718434424</v>
      </c>
      <c r="HO25" s="5">
        <f t="shared" si="126"/>
        <v>22</v>
      </c>
      <c r="HP25" s="6">
        <v>9.9699999999999997E-2</v>
      </c>
      <c r="HQ25" s="7">
        <f t="shared" si="127"/>
        <v>6657910.2851145929</v>
      </c>
      <c r="HR25" s="12">
        <f t="shared" si="128"/>
        <v>1614533.412906328</v>
      </c>
      <c r="HS25" s="12">
        <f t="shared" si="129"/>
        <v>465338.87286430638</v>
      </c>
      <c r="HU25" s="5">
        <f t="shared" si="130"/>
        <v>21</v>
      </c>
      <c r="HV25" s="6">
        <v>9.9699999999999997E-2</v>
      </c>
      <c r="HW25" s="7">
        <f t="shared" si="131"/>
        <v>5606189.1925855419</v>
      </c>
      <c r="HX25" s="12">
        <f t="shared" si="132"/>
        <v>1054657.1747903181</v>
      </c>
      <c r="HY25" s="12">
        <f t="shared" si="133"/>
        <v>315065.88812109083</v>
      </c>
      <c r="IA25" s="5">
        <f t="shared" si="134"/>
        <v>20</v>
      </c>
      <c r="IB25" s="6">
        <v>9.9699999999999997E-2</v>
      </c>
      <c r="IC25" s="7">
        <f t="shared" si="135"/>
        <v>6542407.7402095255</v>
      </c>
      <c r="ID25" s="12">
        <f t="shared" si="136"/>
        <v>2713631.1574420542</v>
      </c>
      <c r="IE25" s="12">
        <f t="shared" si="137"/>
        <v>886782.69240392523</v>
      </c>
      <c r="IG25" s="5">
        <f t="shared" si="138"/>
        <v>19</v>
      </c>
      <c r="IH25" s="6">
        <v>9.9699999999999997E-2</v>
      </c>
      <c r="II25" s="7">
        <f t="shared" si="139"/>
        <v>8829160.243197741</v>
      </c>
      <c r="IJ25" s="12">
        <f t="shared" si="140"/>
        <v>5748902.8887663241</v>
      </c>
      <c r="IK25" s="12">
        <f t="shared" si="141"/>
        <v>2100405.6136376262</v>
      </c>
      <c r="IM25" s="5">
        <f t="shared" si="142"/>
        <v>18</v>
      </c>
      <c r="IN25" s="6">
        <v>9.9699999999999997E-2</v>
      </c>
      <c r="IO25" s="7">
        <f t="shared" si="143"/>
        <v>6444642.5132830227</v>
      </c>
      <c r="IP25" s="12">
        <f t="shared" si="144"/>
        <v>3841410.5803195233</v>
      </c>
      <c r="IQ25" s="12">
        <f t="shared" si="145"/>
        <v>1497772.9892409923</v>
      </c>
      <c r="IS25" s="5">
        <f t="shared" si="146"/>
        <v>17</v>
      </c>
      <c r="IT25" s="6">
        <v>9.9699999999999997E-2</v>
      </c>
      <c r="IU25" s="7">
        <f t="shared" si="147"/>
        <v>5204427.4515731419</v>
      </c>
      <c r="IV25" s="12">
        <f t="shared" si="148"/>
        <v>2962613.8973087636</v>
      </c>
      <c r="IW25" s="12">
        <f t="shared" si="149"/>
        <v>1215378.0714765966</v>
      </c>
      <c r="IY25" s="5">
        <f t="shared" si="150"/>
        <v>16</v>
      </c>
      <c r="IZ25" s="6">
        <v>9.9699999999999997E-2</v>
      </c>
      <c r="JA25" s="7">
        <f t="shared" si="151"/>
        <v>5594955.3338778159</v>
      </c>
      <c r="JB25" s="12">
        <f t="shared" si="152"/>
        <v>3748240.1899653249</v>
      </c>
      <c r="JC25" s="12">
        <f t="shared" si="153"/>
        <v>1642812.144970777</v>
      </c>
      <c r="JE25" s="5">
        <f t="shared" si="154"/>
        <v>15</v>
      </c>
      <c r="JF25" s="6">
        <v>9.9699999999999997E-2</v>
      </c>
      <c r="JG25" s="7">
        <f t="shared" si="155"/>
        <v>5252985.9486224903</v>
      </c>
      <c r="JH25" s="12">
        <f t="shared" si="156"/>
        <v>3779393.1261961022</v>
      </c>
      <c r="JI25" s="12">
        <f t="shared" si="157"/>
        <v>1810186.1887741499</v>
      </c>
      <c r="JK25" s="5">
        <f t="shared" si="158"/>
        <v>14</v>
      </c>
      <c r="JL25" s="6">
        <v>9.9699999999999997E-2</v>
      </c>
      <c r="JM25" s="7">
        <f t="shared" si="159"/>
        <v>4432151.4922565725</v>
      </c>
      <c r="JN25" s="12">
        <f t="shared" si="160"/>
        <v>3305219.2436652635</v>
      </c>
      <c r="JO25" s="12">
        <f t="shared" si="161"/>
        <v>1803268.2830095198</v>
      </c>
      <c r="JQ25" s="5">
        <f t="shared" si="162"/>
        <v>13</v>
      </c>
      <c r="JR25" s="6">
        <v>9.9699999999999997E-2</v>
      </c>
      <c r="JS25" s="7">
        <f t="shared" si="163"/>
        <v>3364317.2098501385</v>
      </c>
      <c r="JT25" s="12">
        <f t="shared" si="164"/>
        <v>2495440.2397910883</v>
      </c>
      <c r="JU25" s="12">
        <f t="shared" si="165"/>
        <v>1522463.5404055028</v>
      </c>
      <c r="JW25" s="5">
        <f t="shared" si="166"/>
        <v>12</v>
      </c>
      <c r="JX25" s="6">
        <v>9.9699999999999997E-2</v>
      </c>
      <c r="JY25" s="7">
        <f t="shared" si="167"/>
        <v>3530238.4153726534</v>
      </c>
      <c r="JZ25" s="12">
        <f t="shared" si="168"/>
        <v>2849273.0058502499</v>
      </c>
      <c r="KA25" s="12">
        <f t="shared" si="169"/>
        <v>1884196.6651590362</v>
      </c>
      <c r="KC25" s="5">
        <f t="shared" si="170"/>
        <v>11</v>
      </c>
      <c r="KD25" s="6">
        <v>9.9699999999999997E-2</v>
      </c>
      <c r="KE25" s="7">
        <f t="shared" si="171"/>
        <v>2931604.7295903116</v>
      </c>
      <c r="KF25" s="12">
        <f t="shared" si="172"/>
        <v>2378348.0167586915</v>
      </c>
      <c r="KG25" s="12">
        <f t="shared" si="173"/>
        <v>1631153.1279032261</v>
      </c>
      <c r="KI25" s="5">
        <f t="shared" si="174"/>
        <v>10</v>
      </c>
      <c r="KJ25" s="6">
        <v>9.9699999999999997E-2</v>
      </c>
      <c r="KK25" s="7">
        <f t="shared" si="175"/>
        <v>2396276.5486270324</v>
      </c>
      <c r="KL25" s="12">
        <f t="shared" si="176"/>
        <v>1954855.109132855</v>
      </c>
      <c r="KM25" s="12">
        <f t="shared" si="177"/>
        <v>1396912.5920100836</v>
      </c>
      <c r="KO25" s="5">
        <f t="shared" si="178"/>
        <v>9</v>
      </c>
      <c r="KP25" s="6">
        <v>9.9699999999999997E-2</v>
      </c>
      <c r="KQ25" s="7">
        <f t="shared" si="179"/>
        <v>2257443.7575384197</v>
      </c>
      <c r="KR25" s="12">
        <f t="shared" si="180"/>
        <v>1911943.0019834766</v>
      </c>
      <c r="KS25" s="12">
        <f t="shared" si="181"/>
        <v>1414516.0358292903</v>
      </c>
      <c r="KU25" s="5">
        <f t="shared" si="182"/>
        <v>8</v>
      </c>
      <c r="KV25" s="6">
        <v>9.9699999999999997E-2</v>
      </c>
      <c r="KW25" s="7">
        <f t="shared" si="183"/>
        <v>1720088.202939972</v>
      </c>
      <c r="KX25" s="12">
        <f t="shared" si="184"/>
        <v>1449196.2526186656</v>
      </c>
      <c r="KY25" s="12">
        <f t="shared" si="185"/>
        <v>1113828.2558696056</v>
      </c>
      <c r="LA25" s="5">
        <f t="shared" si="186"/>
        <v>7</v>
      </c>
      <c r="LB25" s="6">
        <v>9.9699999999999997E-2</v>
      </c>
      <c r="LC25" s="7">
        <f t="shared" si="187"/>
        <v>1451673.7302219362</v>
      </c>
      <c r="LD25" s="12">
        <f t="shared" si="188"/>
        <v>1244420.3681825714</v>
      </c>
      <c r="LE25" s="12">
        <f t="shared" si="189"/>
        <v>970403.54096705432</v>
      </c>
      <c r="LG25" s="5">
        <f t="shared" si="190"/>
        <v>6</v>
      </c>
      <c r="LH25" s="6">
        <v>9.9699999999999997E-2</v>
      </c>
      <c r="LI25" s="7">
        <f t="shared" si="191"/>
        <v>1371962.6974973406</v>
      </c>
      <c r="LJ25" s="12">
        <f t="shared" si="192"/>
        <v>1223072.639258296</v>
      </c>
      <c r="LK25" s="12">
        <f t="shared" si="193"/>
        <v>992352.76551321778</v>
      </c>
      <c r="LM25" s="5">
        <f t="shared" si="194"/>
        <v>5</v>
      </c>
      <c r="LN25" s="6">
        <v>9.9699999999999997E-2</v>
      </c>
      <c r="LO25" s="7">
        <f t="shared" si="195"/>
        <v>1177246.1794210919</v>
      </c>
      <c r="LP25" s="12">
        <f t="shared" si="196"/>
        <v>1079443.1938388562</v>
      </c>
      <c r="LQ25" s="12">
        <f t="shared" si="197"/>
        <v>916694.0446976542</v>
      </c>
      <c r="LS25" s="5">
        <f t="shared" si="198"/>
        <v>4</v>
      </c>
      <c r="LT25" s="6">
        <v>9.9699999999999997E-2</v>
      </c>
      <c r="LU25" s="7">
        <f t="shared" si="199"/>
        <v>895380.42243770312</v>
      </c>
      <c r="LV25" s="12">
        <f t="shared" si="200"/>
        <v>839284.28596889088</v>
      </c>
      <c r="LW25" s="12">
        <f t="shared" si="201"/>
        <v>749823.40836210875</v>
      </c>
      <c r="LY25" s="5">
        <f t="shared" si="202"/>
        <v>3</v>
      </c>
      <c r="LZ25" s="6">
        <v>9.9699999999999997E-2</v>
      </c>
      <c r="MA25" s="7">
        <f t="shared" si="203"/>
        <v>923643.92659139982</v>
      </c>
      <c r="MB25" s="12">
        <f t="shared" si="204"/>
        <v>886576.14460835385</v>
      </c>
      <c r="MC25" s="12">
        <f t="shared" si="205"/>
        <v>836838.35248446302</v>
      </c>
      <c r="ME25" s="5">
        <f t="shared" si="206"/>
        <v>2</v>
      </c>
      <c r="MF25" s="6">
        <v>9.9699999999999997E-2</v>
      </c>
      <c r="MG25" s="7">
        <f t="shared" si="207"/>
        <v>709240.51799999992</v>
      </c>
      <c r="MH25" s="12">
        <f>(MH26)*(1+MF25)-(((VLOOKUP((ME$91+ME26),$A$138:$E$227,5,FALSE))/(VLOOKUP(ME$91,$A$138:$E$227,5,FALSE)))*(IF(ME25&lt;=$D$125,$B$125,$C$125)))</f>
        <v>685785.38208399713</v>
      </c>
      <c r="MI25" s="12">
        <f t="shared" si="209"/>
        <v>664144.18839971954</v>
      </c>
      <c r="MK25" s="5">
        <f t="shared" si="210"/>
        <v>1</v>
      </c>
      <c r="ML25" s="6">
        <v>9.9699999999999997E-2</v>
      </c>
      <c r="MM25" s="7">
        <f>(MM26+$B$124)*(1+ML25)</f>
        <v>659819.99999999988</v>
      </c>
      <c r="MN25" s="12">
        <f>($B$124)*(1+ML25)-$B$125</f>
        <v>648819.99999999988</v>
      </c>
      <c r="MO25" s="12">
        <f>MN25</f>
        <v>648819.99999999988</v>
      </c>
      <c r="MQ25" s="5"/>
      <c r="MR25" s="6"/>
      <c r="MS25" s="7"/>
      <c r="MW25" s="5"/>
      <c r="MX25" s="6"/>
      <c r="MY25" s="7"/>
      <c r="NC25" s="5"/>
      <c r="ND25" s="6"/>
      <c r="NE25" s="7"/>
      <c r="NI25" s="5"/>
      <c r="NJ25" s="6"/>
      <c r="NK25" s="7"/>
      <c r="NO25" s="5"/>
      <c r="NP25" s="6"/>
      <c r="NQ25" s="7"/>
      <c r="NU25" s="5"/>
      <c r="NV25" s="6"/>
      <c r="NW25" s="7"/>
      <c r="OA25" s="5"/>
      <c r="OB25" s="6"/>
      <c r="OC25" s="7"/>
      <c r="OG25" s="5"/>
      <c r="OH25" s="6"/>
      <c r="OI25" s="7"/>
      <c r="OM25" s="5"/>
      <c r="ON25" s="6"/>
      <c r="OO25" s="7"/>
      <c r="OS25" s="5"/>
      <c r="OT25" s="6"/>
      <c r="OU25" s="7"/>
      <c r="OY25" s="5"/>
      <c r="OZ25" s="6"/>
      <c r="PA25" s="7"/>
      <c r="PE25" s="5"/>
      <c r="PF25" s="6"/>
      <c r="PG25" s="7"/>
      <c r="PK25" s="5"/>
      <c r="PL25" s="6"/>
      <c r="PM25" s="7"/>
      <c r="PQ25" s="5"/>
      <c r="PR25" s="6"/>
      <c r="PS25" s="7"/>
      <c r="PW25" s="5"/>
      <c r="PX25" s="6"/>
      <c r="PY25" s="7"/>
      <c r="QC25" s="5"/>
      <c r="QD25" s="6"/>
      <c r="QE25" s="7"/>
      <c r="QI25" s="5"/>
      <c r="QJ25" s="6"/>
      <c r="QK25" s="7"/>
      <c r="QO25" s="5"/>
      <c r="QP25" s="6"/>
      <c r="QQ25" s="7"/>
    </row>
    <row r="26" spans="3:459">
      <c r="C26">
        <v>65</v>
      </c>
      <c r="D26" s="6">
        <v>7.4899999999999994E-2</v>
      </c>
      <c r="E26" s="12">
        <f t="shared" si="286"/>
        <v>11341105.446843209</v>
      </c>
      <c r="F26" s="12">
        <f t="shared" si="0"/>
        <v>1420717.7714003443</v>
      </c>
      <c r="G26">
        <v>64</v>
      </c>
      <c r="H26" s="6">
        <v>7.4899999999999994E-2</v>
      </c>
      <c r="I26" s="12">
        <f t="shared" si="1"/>
        <v>-49489116.45551192</v>
      </c>
      <c r="J26" s="12">
        <f t="shared" si="2"/>
        <v>-6127906.5270764222</v>
      </c>
      <c r="K26">
        <v>63</v>
      </c>
      <c r="L26" s="6">
        <v>7.4899999999999994E-2</v>
      </c>
      <c r="M26" s="12">
        <f t="shared" si="3"/>
        <v>-23207938.9395907</v>
      </c>
      <c r="N26" s="12">
        <f t="shared" si="4"/>
        <v>-2873683.9671759671</v>
      </c>
      <c r="O26">
        <v>62</v>
      </c>
      <c r="P26" s="6">
        <v>7.4899999999999994E-2</v>
      </c>
      <c r="Q26" s="12">
        <f t="shared" si="5"/>
        <v>36238609.516720079</v>
      </c>
      <c r="R26" s="12">
        <f t="shared" si="6"/>
        <v>4172294.6510923193</v>
      </c>
      <c r="S26">
        <v>61</v>
      </c>
      <c r="T26" s="6">
        <v>7.4899999999999994E-2</v>
      </c>
      <c r="U26" s="12">
        <f t="shared" si="7"/>
        <v>220223246.49524918</v>
      </c>
      <c r="V26" s="12">
        <f t="shared" si="8"/>
        <v>22803710.534989599</v>
      </c>
      <c r="W26">
        <v>60</v>
      </c>
      <c r="X26" s="6">
        <v>7.4899999999999994E-2</v>
      </c>
      <c r="Y26" s="12">
        <f t="shared" si="9"/>
        <v>253407401.26898915</v>
      </c>
      <c r="Z26" s="12">
        <f t="shared" si="10"/>
        <v>23670930.314047504</v>
      </c>
      <c r="AA26">
        <v>59</v>
      </c>
      <c r="AB26" s="6">
        <v>7.4899999999999994E-2</v>
      </c>
      <c r="AC26" s="12">
        <f t="shared" si="11"/>
        <v>113348471.32529272</v>
      </c>
      <c r="AD26" s="12">
        <f t="shared" si="12"/>
        <v>10834176.83920249</v>
      </c>
      <c r="AE26">
        <v>58</v>
      </c>
      <c r="AF26" s="6">
        <v>7.4899999999999994E-2</v>
      </c>
      <c r="AG26" s="12">
        <f t="shared" si="13"/>
        <v>135612556.04920426</v>
      </c>
      <c r="AH26" s="12">
        <f t="shared" si="14"/>
        <v>13355038.104773194</v>
      </c>
      <c r="AI26">
        <v>57</v>
      </c>
      <c r="AJ26" s="6">
        <v>7.4899999999999994E-2</v>
      </c>
      <c r="AK26" s="12">
        <f t="shared" si="15"/>
        <v>45833486.373488866</v>
      </c>
      <c r="AL26" s="12">
        <f t="shared" si="16"/>
        <v>4580029.7751929499</v>
      </c>
      <c r="AM26">
        <v>56</v>
      </c>
      <c r="AN26" s="6">
        <v>7.4899999999999994E-2</v>
      </c>
      <c r="AO26" s="12">
        <f t="shared" si="17"/>
        <v>6269685.7945056446</v>
      </c>
      <c r="AP26" s="12">
        <f t="shared" si="18"/>
        <v>640134.46562295139</v>
      </c>
      <c r="AQ26">
        <v>55</v>
      </c>
      <c r="AR26" s="6">
        <v>7.4899999999999994E-2</v>
      </c>
      <c r="AS26" s="12">
        <f t="shared" si="19"/>
        <v>111508352.78569058</v>
      </c>
      <c r="AT26" s="12">
        <f t="shared" si="20"/>
        <v>11465739.388535887</v>
      </c>
      <c r="AU26">
        <v>54</v>
      </c>
      <c r="AV26" s="6">
        <v>7.4899999999999994E-2</v>
      </c>
      <c r="AW26" s="12">
        <f t="shared" si="21"/>
        <v>62366101.743152767</v>
      </c>
      <c r="AX26" s="12">
        <f t="shared" si="22"/>
        <v>6322414.3693275796</v>
      </c>
      <c r="AY26">
        <v>53</v>
      </c>
      <c r="AZ26" s="6">
        <v>7.4899999999999994E-2</v>
      </c>
      <c r="BA26" s="12">
        <f t="shared" si="23"/>
        <v>74024348.59184809</v>
      </c>
      <c r="BB26" s="12">
        <f t="shared" si="24"/>
        <v>7450676.6504466953</v>
      </c>
      <c r="BC26">
        <v>52</v>
      </c>
      <c r="BD26" s="6">
        <v>7.4899999999999994E-2</v>
      </c>
      <c r="BE26" s="12">
        <f t="shared" si="25"/>
        <v>109757976.56459114</v>
      </c>
      <c r="BF26" s="12">
        <f t="shared" si="26"/>
        <v>11206281.459527409</v>
      </c>
      <c r="BG26">
        <v>51</v>
      </c>
      <c r="BH26" s="6">
        <v>7.4899999999999994E-2</v>
      </c>
      <c r="BI26" s="12">
        <f t="shared" si="27"/>
        <v>162840223.27133659</v>
      </c>
      <c r="BJ26" s="12">
        <f t="shared" si="28"/>
        <v>18512610.466038991</v>
      </c>
      <c r="BK26">
        <v>50</v>
      </c>
      <c r="BL26" s="6">
        <v>7.4899999999999994E-2</v>
      </c>
      <c r="BM26" s="12">
        <f t="shared" si="29"/>
        <v>135698682.0804795</v>
      </c>
      <c r="BN26" s="12">
        <f t="shared" si="30"/>
        <v>16606138.502245499</v>
      </c>
      <c r="BO26">
        <v>49</v>
      </c>
      <c r="BP26" s="6">
        <v>7.4899999999999994E-2</v>
      </c>
      <c r="BQ26" s="12">
        <f t="shared" si="31"/>
        <v>101933622.73259729</v>
      </c>
      <c r="BR26" s="12">
        <f t="shared" si="32"/>
        <v>12843193.595562583</v>
      </c>
      <c r="BS26">
        <v>48</v>
      </c>
      <c r="BT26" s="6">
        <v>7.4899999999999994E-2</v>
      </c>
      <c r="BU26" s="12">
        <f t="shared" si="33"/>
        <v>82820056.810460895</v>
      </c>
      <c r="BV26" s="12">
        <f t="shared" si="34"/>
        <v>10674851.638133265</v>
      </c>
      <c r="BW26">
        <v>47</v>
      </c>
      <c r="BX26" s="6">
        <v>7.4899999999999994E-2</v>
      </c>
      <c r="BY26" s="12">
        <f t="shared" si="35"/>
        <v>51336484.858899593</v>
      </c>
      <c r="BZ26" s="12">
        <f t="shared" si="36"/>
        <v>6765561.364460337</v>
      </c>
      <c r="CA26">
        <v>46</v>
      </c>
      <c r="CB26" s="6">
        <v>7.4899999999999994E-2</v>
      </c>
      <c r="CC26" s="12">
        <f t="shared" si="37"/>
        <v>74057399.045328513</v>
      </c>
      <c r="CD26" s="12">
        <f t="shared" si="38"/>
        <v>11529573.348838255</v>
      </c>
      <c r="CE26">
        <v>45</v>
      </c>
      <c r="CF26" s="6">
        <v>7.4899999999999994E-2</v>
      </c>
      <c r="CG26" s="12">
        <f t="shared" si="39"/>
        <v>76011579.622609064</v>
      </c>
      <c r="CH26" s="12">
        <f t="shared" si="40"/>
        <v>13044709.899028493</v>
      </c>
      <c r="CI26">
        <v>44</v>
      </c>
      <c r="CJ26" s="6">
        <v>7.4899999999999994E-2</v>
      </c>
      <c r="CK26" s="12">
        <f t="shared" si="284"/>
        <v>73981628.37377362</v>
      </c>
      <c r="CL26" s="12">
        <f t="shared" si="285"/>
        <v>12857053.446564568</v>
      </c>
      <c r="CM26" s="5">
        <v>43</v>
      </c>
      <c r="CN26" s="6">
        <v>7.4899999999999994E-2</v>
      </c>
      <c r="CO26" s="7">
        <f t="shared" si="41"/>
        <v>89304312.796005681</v>
      </c>
      <c r="CP26" s="12">
        <f t="shared" si="42"/>
        <v>60332412.338121176</v>
      </c>
      <c r="CQ26" s="12">
        <f t="shared" si="43"/>
        <v>10266558.21828999</v>
      </c>
      <c r="CR26" s="9"/>
      <c r="CS26" s="5">
        <v>42</v>
      </c>
      <c r="CT26" s="6">
        <v>7.4899999999999994E-2</v>
      </c>
      <c r="CU26" s="7">
        <f t="shared" si="44"/>
        <v>68270249.060473725</v>
      </c>
      <c r="CV26" s="12">
        <f t="shared" si="45"/>
        <v>43663132.26358097</v>
      </c>
      <c r="CW26" s="12">
        <f t="shared" si="46"/>
        <v>8030728.1643371228</v>
      </c>
      <c r="CY26" s="5">
        <v>41</v>
      </c>
      <c r="CZ26" s="6">
        <v>7.4899999999999994E-2</v>
      </c>
      <c r="DA26" s="7">
        <f t="shared" si="47"/>
        <v>55199101.762996212</v>
      </c>
      <c r="DB26" s="12">
        <f t="shared" si="48"/>
        <v>33329268.902938604</v>
      </c>
      <c r="DC26" s="12">
        <f t="shared" si="49"/>
        <v>6395551.2377108838</v>
      </c>
      <c r="DE26" s="5">
        <f t="shared" si="50"/>
        <v>40</v>
      </c>
      <c r="DF26" s="6">
        <v>7.4899999999999994E-2</v>
      </c>
      <c r="DG26" s="7">
        <f t="shared" si="51"/>
        <v>46719510.590771243</v>
      </c>
      <c r="DH26" s="12">
        <f t="shared" si="52"/>
        <v>26479409.073309295</v>
      </c>
      <c r="DI26" s="12">
        <f t="shared" si="53"/>
        <v>5100306.1647358965</v>
      </c>
      <c r="DK26" s="5">
        <f t="shared" si="54"/>
        <v>39</v>
      </c>
      <c r="DL26" s="6">
        <v>7.4899999999999994E-2</v>
      </c>
      <c r="DM26" s="7">
        <f t="shared" si="55"/>
        <v>47291740.652668528</v>
      </c>
      <c r="DN26" s="12">
        <f t="shared" si="56"/>
        <v>28924256.596447319</v>
      </c>
      <c r="DO26" s="12">
        <f t="shared" si="57"/>
        <v>5634051.4297207305</v>
      </c>
      <c r="DQ26" s="5">
        <f t="shared" si="58"/>
        <v>38</v>
      </c>
      <c r="DR26" s="6">
        <v>7.4899999999999994E-2</v>
      </c>
      <c r="DS26" s="7">
        <f t="shared" si="59"/>
        <v>30998781.235362183</v>
      </c>
      <c r="DT26" s="12">
        <f t="shared" si="60"/>
        <v>13639813.379380295</v>
      </c>
      <c r="DU26" s="12">
        <f t="shared" si="61"/>
        <v>2637096.4317846042</v>
      </c>
      <c r="DW26" s="5">
        <f t="shared" si="62"/>
        <v>37</v>
      </c>
      <c r="DX26" s="6">
        <v>7.4899999999999994E-2</v>
      </c>
      <c r="DY26" s="7">
        <f t="shared" si="63"/>
        <v>23377663.073425464</v>
      </c>
      <c r="DZ26" s="12">
        <f t="shared" si="64"/>
        <v>7027488.7451057732</v>
      </c>
      <c r="EA26" s="12">
        <f t="shared" si="65"/>
        <v>1363770.4443796866</v>
      </c>
      <c r="EC26" s="5">
        <f t="shared" si="66"/>
        <v>36</v>
      </c>
      <c r="ED26" s="6">
        <v>7.4899999999999994E-2</v>
      </c>
      <c r="EE26" s="7">
        <f t="shared" si="67"/>
        <v>21758807.774967864</v>
      </c>
      <c r="EF26" s="12">
        <f t="shared" si="68"/>
        <v>6775418.7711932398</v>
      </c>
      <c r="EG26" s="12">
        <f t="shared" si="69"/>
        <v>1354102.5205281205</v>
      </c>
      <c r="EI26" s="5">
        <f t="shared" si="70"/>
        <v>35</v>
      </c>
      <c r="EJ26" s="6">
        <v>7.4899999999999994E-2</v>
      </c>
      <c r="EK26" s="7">
        <f t="shared" si="71"/>
        <v>21758807.774967864</v>
      </c>
      <c r="EL26" s="12">
        <f t="shared" si="72"/>
        <v>10662890.828663219</v>
      </c>
      <c r="EM26" s="12">
        <f t="shared" si="73"/>
        <v>2208245.31281512</v>
      </c>
      <c r="EO26" s="5">
        <f t="shared" si="74"/>
        <v>34</v>
      </c>
      <c r="EP26" s="6">
        <v>7.4899999999999994E-2</v>
      </c>
      <c r="EQ26" s="7">
        <f t="shared" si="75"/>
        <v>24300656.438427363</v>
      </c>
      <c r="ER26" s="12">
        <f t="shared" si="76"/>
        <v>4190948.4972131592</v>
      </c>
      <c r="ES26" s="12">
        <f t="shared" si="77"/>
        <v>880068.83721348026</v>
      </c>
      <c r="EU26" s="5">
        <f t="shared" si="78"/>
        <v>33</v>
      </c>
      <c r="EV26" s="6">
        <v>7.4899999999999994E-2</v>
      </c>
      <c r="EW26" s="7">
        <f t="shared" si="79"/>
        <v>15088642.847157793</v>
      </c>
      <c r="EX26" s="12">
        <f t="shared" si="80"/>
        <v>3124194.7469303412</v>
      </c>
      <c r="EY26" s="12">
        <f t="shared" si="81"/>
        <v>662845.08388891385</v>
      </c>
      <c r="FA26" s="5">
        <f t="shared" si="82"/>
        <v>32</v>
      </c>
      <c r="FB26" s="6">
        <v>7.4899999999999994E-2</v>
      </c>
      <c r="FC26" s="7">
        <f t="shared" si="83"/>
        <v>15037515.295154272</v>
      </c>
      <c r="FD26" s="12">
        <f t="shared" si="84"/>
        <v>3844411.1267457278</v>
      </c>
      <c r="FE26" s="12">
        <f t="shared" si="85"/>
        <v>829568.80215077987</v>
      </c>
      <c r="FG26" s="5">
        <f t="shared" si="86"/>
        <v>31</v>
      </c>
      <c r="FH26" s="6">
        <v>7.4899999999999994E-2</v>
      </c>
      <c r="FI26" s="7">
        <f t="shared" si="87"/>
        <v>11874222.437740264</v>
      </c>
      <c r="FJ26" s="12">
        <f t="shared" si="88"/>
        <v>1239266.2979982314</v>
      </c>
      <c r="FK26" s="12">
        <f t="shared" si="89"/>
        <v>269210.63678455423</v>
      </c>
      <c r="FM26" s="5">
        <f t="shared" si="90"/>
        <v>30</v>
      </c>
      <c r="FN26" s="6">
        <v>7.4899999999999994E-2</v>
      </c>
      <c r="FO26" s="7">
        <f t="shared" si="91"/>
        <v>13021408.529159186</v>
      </c>
      <c r="FP26" s="12">
        <f t="shared" si="92"/>
        <v>3060582.4047617749</v>
      </c>
      <c r="FQ26" s="12">
        <f t="shared" si="93"/>
        <v>673727.04637768248</v>
      </c>
      <c r="FS26" s="5">
        <f t="shared" si="94"/>
        <v>29</v>
      </c>
      <c r="FT26" s="6">
        <v>7.4899999999999994E-2</v>
      </c>
      <c r="FU26" s="7">
        <f t="shared" si="95"/>
        <v>10620184.755859384</v>
      </c>
      <c r="FV26" s="12">
        <f t="shared" si="96"/>
        <v>1257600.3773599006</v>
      </c>
      <c r="FW26" s="12">
        <f t="shared" si="97"/>
        <v>281389.22274019499</v>
      </c>
      <c r="FY26" s="5">
        <f t="shared" si="98"/>
        <v>28</v>
      </c>
      <c r="FZ26" s="6">
        <v>7.4899999999999994E-2</v>
      </c>
      <c r="GA26" s="7">
        <f t="shared" si="99"/>
        <v>9122302.6592160966</v>
      </c>
      <c r="GB26" s="12">
        <f t="shared" si="100"/>
        <v>242810.23288400026</v>
      </c>
      <c r="GC26" s="12">
        <f t="shared" si="101"/>
        <v>54856.475495878403</v>
      </c>
      <c r="GE26" s="5">
        <f t="shared" si="102"/>
        <v>27</v>
      </c>
      <c r="GF26" s="6">
        <v>7.4899999999999994E-2</v>
      </c>
      <c r="GG26" s="7">
        <f t="shared" si="103"/>
        <v>8115927.6327545363</v>
      </c>
      <c r="GH26" s="12">
        <f t="shared" si="104"/>
        <v>-196165.71773234842</v>
      </c>
      <c r="GI26" s="12">
        <f t="shared" si="105"/>
        <v>-45170.672149809412</v>
      </c>
      <c r="GK26" s="5">
        <f t="shared" si="106"/>
        <v>26</v>
      </c>
      <c r="GL26" s="6">
        <v>7.4899999999999994E-2</v>
      </c>
      <c r="GM26" s="7">
        <f t="shared" si="107"/>
        <v>9014692.4722365141</v>
      </c>
      <c r="GN26" s="12">
        <f t="shared" si="108"/>
        <v>1391850.921945533</v>
      </c>
      <c r="GO26" s="12">
        <f t="shared" si="109"/>
        <v>331585.04947145574</v>
      </c>
      <c r="GQ26" s="5">
        <f t="shared" si="110"/>
        <v>25</v>
      </c>
      <c r="GR26" s="6">
        <v>7.4899999999999994E-2</v>
      </c>
      <c r="GS26" s="7">
        <f t="shared" si="111"/>
        <v>7281657.8935674578</v>
      </c>
      <c r="GT26" s="12">
        <f t="shared" si="112"/>
        <v>279634.3888676936</v>
      </c>
      <c r="GU26" s="12">
        <f t="shared" si="113"/>
        <v>69048.027953572426</v>
      </c>
      <c r="GW26" s="5">
        <f t="shared" si="114"/>
        <v>24</v>
      </c>
      <c r="GX26" s="6">
        <v>7.4899999999999994E-2</v>
      </c>
      <c r="GY26" s="7">
        <f t="shared" si="115"/>
        <v>6571300.3280998636</v>
      </c>
      <c r="GZ26" s="12">
        <f t="shared" si="116"/>
        <v>166078.61645584332</v>
      </c>
      <c r="HA26" s="12">
        <f t="shared" si="117"/>
        <v>42812.445661318045</v>
      </c>
      <c r="HC26" s="5">
        <f t="shared" si="118"/>
        <v>23</v>
      </c>
      <c r="HD26" s="6">
        <v>7.4899999999999994E-2</v>
      </c>
      <c r="HE26" s="7">
        <f t="shared" si="119"/>
        <v>7161399.6600913927</v>
      </c>
      <c r="HF26" s="12">
        <f t="shared" si="120"/>
        <v>1464935.9999371162</v>
      </c>
      <c r="HG26" s="12">
        <f t="shared" si="121"/>
        <v>400974.51699944236</v>
      </c>
      <c r="HI26" s="5">
        <f t="shared" si="122"/>
        <v>22</v>
      </c>
      <c r="HJ26" s="6">
        <v>7.4899999999999994E-2</v>
      </c>
      <c r="HK26" s="7">
        <f t="shared" si="123"/>
        <v>6915217.9027533717</v>
      </c>
      <c r="HL26" s="12">
        <f t="shared" si="124"/>
        <v>1923097.3771395744</v>
      </c>
      <c r="HM26" s="12">
        <f t="shared" si="125"/>
        <v>554230.81542472891</v>
      </c>
      <c r="HO26" s="5">
        <f t="shared" si="126"/>
        <v>21</v>
      </c>
      <c r="HP26" s="6">
        <v>7.4899999999999994E-2</v>
      </c>
      <c r="HQ26" s="7">
        <f t="shared" si="127"/>
        <v>6054296.8856184352</v>
      </c>
      <c r="HR26" s="12">
        <f t="shared" si="128"/>
        <v>1562808.9516660944</v>
      </c>
      <c r="HS26" s="12">
        <f t="shared" si="129"/>
        <v>465108.23977897526</v>
      </c>
      <c r="HU26" s="5">
        <f t="shared" si="130"/>
        <v>20</v>
      </c>
      <c r="HV26" s="6">
        <v>7.4899999999999994E-2</v>
      </c>
      <c r="HW26" s="7">
        <f t="shared" si="131"/>
        <v>5097925.9730704213</v>
      </c>
      <c r="HX26" s="12">
        <f t="shared" si="132"/>
        <v>1050358.9251628497</v>
      </c>
      <c r="HY26" s="12">
        <f t="shared" si="133"/>
        <v>324006.44614002464</v>
      </c>
      <c r="IA26" s="5">
        <f t="shared" si="134"/>
        <v>19</v>
      </c>
      <c r="IB26" s="6">
        <v>7.4899999999999994E-2</v>
      </c>
      <c r="IC26" s="7">
        <f t="shared" si="135"/>
        <v>5949265.92726155</v>
      </c>
      <c r="ID26" s="12">
        <f t="shared" si="136"/>
        <v>2551090.0541505413</v>
      </c>
      <c r="IE26" s="12">
        <f t="shared" si="137"/>
        <v>860831.25650554115</v>
      </c>
      <c r="IG26" s="5">
        <f t="shared" si="138"/>
        <v>18</v>
      </c>
      <c r="IH26" s="6">
        <v>7.4899999999999994E-2</v>
      </c>
      <c r="II26" s="7">
        <f t="shared" si="139"/>
        <v>8028698.9571680846</v>
      </c>
      <c r="IJ26" s="12">
        <f t="shared" si="140"/>
        <v>5302368.1123420242</v>
      </c>
      <c r="IK26" s="12">
        <f t="shared" si="141"/>
        <v>2000386.5217452534</v>
      </c>
      <c r="IM26" s="5">
        <f t="shared" si="142"/>
        <v>17</v>
      </c>
      <c r="IN26" s="6">
        <v>7.4899999999999994E-2</v>
      </c>
      <c r="IO26" s="7">
        <f t="shared" si="143"/>
        <v>5860364.2023124704</v>
      </c>
      <c r="IP26" s="12">
        <f t="shared" si="144"/>
        <v>3563110.8723858227</v>
      </c>
      <c r="IQ26" s="12">
        <f t="shared" si="145"/>
        <v>1434532.6901133365</v>
      </c>
      <c r="IS26" s="5">
        <f t="shared" si="146"/>
        <v>16</v>
      </c>
      <c r="IT26" s="6">
        <v>7.4899999999999994E-2</v>
      </c>
      <c r="IU26" s="7">
        <f t="shared" si="147"/>
        <v>4732588.3891726313</v>
      </c>
      <c r="IV26" s="12">
        <f t="shared" si="148"/>
        <v>2760518.4163289703</v>
      </c>
      <c r="IW26" s="12">
        <f t="shared" si="149"/>
        <v>1169372.3921451468</v>
      </c>
      <c r="IY26" s="5">
        <f t="shared" si="150"/>
        <v>15</v>
      </c>
      <c r="IZ26" s="6">
        <v>7.4899999999999994E-2</v>
      </c>
      <c r="JA26" s="7">
        <f t="shared" si="151"/>
        <v>5087710.5882311687</v>
      </c>
      <c r="JB26" s="12">
        <f t="shared" si="152"/>
        <v>3470663.0808086982</v>
      </c>
      <c r="JC26" s="12">
        <f t="shared" si="153"/>
        <v>1570720.0763978541</v>
      </c>
      <c r="JE26" s="5">
        <f t="shared" si="154"/>
        <v>14</v>
      </c>
      <c r="JF26" s="6">
        <v>7.4899999999999994E-2</v>
      </c>
      <c r="JG26" s="7">
        <f t="shared" si="155"/>
        <v>4776744.5199804408</v>
      </c>
      <c r="JH26" s="12">
        <f t="shared" si="156"/>
        <v>3493706.0635756217</v>
      </c>
      <c r="JI26" s="12">
        <f t="shared" si="157"/>
        <v>1727879.2479523169</v>
      </c>
      <c r="JK26" s="5">
        <f t="shared" si="158"/>
        <v>13</v>
      </c>
      <c r="JL26" s="6">
        <v>7.4899999999999994E-2</v>
      </c>
      <c r="JM26" s="7">
        <f t="shared" si="159"/>
        <v>4030327.8096358762</v>
      </c>
      <c r="JN26" s="12">
        <f t="shared" si="160"/>
        <v>3055566.4182911944</v>
      </c>
      <c r="JO26" s="12">
        <f t="shared" si="161"/>
        <v>1721383.5433964876</v>
      </c>
      <c r="JQ26" s="5">
        <f t="shared" si="162"/>
        <v>12</v>
      </c>
      <c r="JR26" s="6">
        <v>7.4899999999999994E-2</v>
      </c>
      <c r="JS26" s="7">
        <f t="shared" si="163"/>
        <v>3059304.5465582786</v>
      </c>
      <c r="JT26" s="12">
        <f t="shared" si="164"/>
        <v>2313915.2983397217</v>
      </c>
      <c r="JU26" s="12">
        <f t="shared" si="165"/>
        <v>1457716.371872236</v>
      </c>
      <c r="JW26" s="5">
        <f t="shared" si="166"/>
        <v>11</v>
      </c>
      <c r="JX26" s="6">
        <v>7.4899999999999994E-2</v>
      </c>
      <c r="JY26" s="7">
        <f t="shared" si="167"/>
        <v>3210183.1548355496</v>
      </c>
      <c r="JZ26" s="12">
        <f t="shared" si="168"/>
        <v>2632207.7471208391</v>
      </c>
      <c r="KA26" s="12">
        <f t="shared" si="169"/>
        <v>1797372.8497718691</v>
      </c>
      <c r="KC26" s="5">
        <f t="shared" si="170"/>
        <v>10</v>
      </c>
      <c r="KD26" s="6">
        <v>7.4899999999999994E-2</v>
      </c>
      <c r="KE26" s="7">
        <f t="shared" si="171"/>
        <v>2665822.2511505974</v>
      </c>
      <c r="KF26" s="12">
        <f t="shared" si="172"/>
        <v>2202500.9984968952</v>
      </c>
      <c r="KG26" s="12">
        <f t="shared" si="173"/>
        <v>1559772.611535093</v>
      </c>
      <c r="KI26" s="5">
        <f t="shared" si="174"/>
        <v>9</v>
      </c>
      <c r="KJ26" s="6">
        <v>7.4899999999999994E-2</v>
      </c>
      <c r="KK26" s="7">
        <f t="shared" si="175"/>
        <v>2179027.5062535536</v>
      </c>
      <c r="KL26" s="12">
        <f t="shared" si="176"/>
        <v>1815801.9866836548</v>
      </c>
      <c r="KM26" s="12">
        <f t="shared" si="177"/>
        <v>1339827.8236282726</v>
      </c>
      <c r="KO26" s="5">
        <f t="shared" si="178"/>
        <v>8</v>
      </c>
      <c r="KP26" s="6">
        <v>7.4899999999999994E-2</v>
      </c>
      <c r="KQ26" s="7">
        <f t="shared" si="179"/>
        <v>2052781.4472478128</v>
      </c>
      <c r="KR26" s="12">
        <f t="shared" si="180"/>
        <v>1775477.6439180251</v>
      </c>
      <c r="KS26" s="12">
        <f t="shared" si="181"/>
        <v>1356356.9256578684</v>
      </c>
      <c r="KU26" s="5">
        <f t="shared" si="182"/>
        <v>7</v>
      </c>
      <c r="KV26" s="6">
        <v>7.4899999999999994E-2</v>
      </c>
      <c r="KW26" s="7">
        <f t="shared" si="183"/>
        <v>1564143.1326179614</v>
      </c>
      <c r="KX26" s="12">
        <f t="shared" si="184"/>
        <v>1353304.62792943</v>
      </c>
      <c r="KY26" s="12">
        <f t="shared" si="185"/>
        <v>1074020.1826290046</v>
      </c>
      <c r="LA26" s="5">
        <f t="shared" si="186"/>
        <v>6</v>
      </c>
      <c r="LB26" s="6">
        <v>7.4899999999999994E-2</v>
      </c>
      <c r="LC26" s="7">
        <f t="shared" si="187"/>
        <v>1320063.4084040523</v>
      </c>
      <c r="LD26" s="12">
        <f t="shared" si="188"/>
        <v>1166583.2419788616</v>
      </c>
      <c r="LE26" s="12">
        <f t="shared" si="189"/>
        <v>939348.70751665044</v>
      </c>
      <c r="LG26" s="5">
        <f t="shared" si="190"/>
        <v>5</v>
      </c>
      <c r="LH26" s="6">
        <v>7.4899999999999994E-2</v>
      </c>
      <c r="LI26" s="7">
        <f t="shared" si="191"/>
        <v>1247579.0647425123</v>
      </c>
      <c r="LJ26" s="12">
        <f t="shared" si="192"/>
        <v>1145810.2886564322</v>
      </c>
      <c r="LK26" s="12">
        <f t="shared" si="193"/>
        <v>959958.36638341215</v>
      </c>
      <c r="LM26" s="5">
        <f t="shared" si="194"/>
        <v>4</v>
      </c>
      <c r="LN26" s="6">
        <v>7.4899999999999994E-2</v>
      </c>
      <c r="LO26" s="7">
        <f t="shared" si="195"/>
        <v>1070515.7583168973</v>
      </c>
      <c r="LP26" s="12">
        <f t="shared" si="196"/>
        <v>1013703.1650016515</v>
      </c>
      <c r="LQ26" s="12">
        <f t="shared" si="197"/>
        <v>888917.1128291093</v>
      </c>
      <c r="LS26" s="5">
        <f t="shared" si="198"/>
        <v>3</v>
      </c>
      <c r="LT26" s="6">
        <v>7.4899999999999994E-2</v>
      </c>
      <c r="LU26" s="7">
        <f t="shared" si="199"/>
        <v>814204.25792280002</v>
      </c>
      <c r="LV26" s="12">
        <f t="shared" si="200"/>
        <v>774390.00441276841</v>
      </c>
      <c r="LW26" s="12">
        <f t="shared" si="201"/>
        <v>714390.19958136638</v>
      </c>
      <c r="LY26" s="5">
        <f t="shared" si="202"/>
        <v>2</v>
      </c>
      <c r="LZ26" s="6">
        <v>7.4899999999999994E-2</v>
      </c>
      <c r="MA26" s="7">
        <f t="shared" si="203"/>
        <v>839905.36199999996</v>
      </c>
      <c r="MB26" s="12">
        <f>(MB27)*(1+LZ26)-(((VLOOKUP((LY$91+LY27),$A$138:$E$227,5,FALSE))/(VLOOKUP(LY$91,$A$138:$E$227,5,FALSE)))*(IF(LY26&lt;=$D$125,$B$125,$C$125)))</f>
        <v>816795.42931054975</v>
      </c>
      <c r="MC26" s="12">
        <f t="shared" si="205"/>
        <v>796094.60380304127</v>
      </c>
      <c r="ME26" s="5">
        <f t="shared" si="206"/>
        <v>1</v>
      </c>
      <c r="MF26" s="6">
        <v>7.4899999999999994E-2</v>
      </c>
      <c r="MG26" s="7">
        <f>(MG27+$B$124)*(1+MF26)</f>
        <v>644940</v>
      </c>
      <c r="MH26" s="12">
        <f>($B$124)*(1+MF26)-$B$125</f>
        <v>633940</v>
      </c>
      <c r="MI26" s="12">
        <f>MH26</f>
        <v>633940</v>
      </c>
      <c r="MK26" s="5"/>
      <c r="ML26" s="6"/>
      <c r="MM26" s="7"/>
      <c r="MQ26" s="5"/>
      <c r="MR26" s="6"/>
      <c r="MS26" s="7"/>
      <c r="MW26" s="5"/>
      <c r="MX26" s="6"/>
      <c r="MY26" s="7"/>
      <c r="NC26" s="5"/>
      <c r="ND26" s="6"/>
      <c r="NE26" s="7"/>
      <c r="NI26" s="5"/>
      <c r="NJ26" s="6"/>
      <c r="NK26" s="7"/>
      <c r="NO26" s="5"/>
      <c r="NP26" s="6"/>
      <c r="NQ26" s="7"/>
      <c r="NU26" s="5"/>
      <c r="NV26" s="6"/>
      <c r="NW26" s="7"/>
      <c r="OA26" s="5"/>
      <c r="OB26" s="6"/>
      <c r="OC26" s="7"/>
      <c r="OG26" s="5"/>
      <c r="OH26" s="6"/>
      <c r="OI26" s="7"/>
      <c r="OM26" s="5"/>
      <c r="ON26" s="6"/>
      <c r="OO26" s="7"/>
      <c r="OS26" s="5"/>
      <c r="OT26" s="6"/>
      <c r="OU26" s="7"/>
      <c r="OY26" s="5"/>
      <c r="OZ26" s="6"/>
      <c r="PA26" s="7"/>
      <c r="PE26" s="5"/>
      <c r="PF26" s="6"/>
      <c r="PG26" s="7"/>
      <c r="PK26" s="5"/>
      <c r="PL26" s="6"/>
      <c r="PM26" s="7"/>
      <c r="PQ26" s="5"/>
      <c r="PR26" s="6"/>
      <c r="PS26" s="7"/>
      <c r="PW26" s="5"/>
      <c r="PX26" s="6"/>
      <c r="PY26" s="7"/>
      <c r="QC26" s="5"/>
      <c r="QD26" s="6"/>
      <c r="QE26" s="7"/>
      <c r="QI26" s="5"/>
      <c r="QJ26" s="6"/>
      <c r="QK26" s="7"/>
      <c r="QO26" s="5"/>
      <c r="QP26" s="6"/>
      <c r="QQ26" s="7"/>
    </row>
    <row r="27" spans="3:459">
      <c r="C27">
        <v>64</v>
      </c>
      <c r="D27" s="6">
        <v>0.30230000000000001</v>
      </c>
      <c r="E27" s="12">
        <f t="shared" si="286"/>
        <v>10773639.608921142</v>
      </c>
      <c r="F27" s="12">
        <f t="shared" si="0"/>
        <v>1384724.8531525689</v>
      </c>
      <c r="G27">
        <v>63</v>
      </c>
      <c r="H27" s="6">
        <v>0.30230000000000001</v>
      </c>
      <c r="I27" s="12">
        <f t="shared" si="1"/>
        <v>-45815271.889252521</v>
      </c>
      <c r="J27" s="12">
        <f t="shared" si="2"/>
        <v>-5820513.7392735379</v>
      </c>
      <c r="K27">
        <v>62</v>
      </c>
      <c r="L27" s="6">
        <v>0.30230000000000001</v>
      </c>
      <c r="M27" s="12">
        <f t="shared" si="3"/>
        <v>-21365390.490125883</v>
      </c>
      <c r="N27" s="12">
        <f t="shared" si="4"/>
        <v>-2714325.2405731995</v>
      </c>
      <c r="O27">
        <v>61</v>
      </c>
      <c r="P27" s="6">
        <v>0.30230000000000001</v>
      </c>
      <c r="Q27" s="12">
        <f t="shared" si="5"/>
        <v>33955880.132529475</v>
      </c>
      <c r="R27" s="12">
        <f t="shared" si="6"/>
        <v>4011132.9428470926</v>
      </c>
      <c r="S27">
        <v>60</v>
      </c>
      <c r="T27" s="6">
        <v>0.30230000000000001</v>
      </c>
      <c r="U27" s="12">
        <f t="shared" si="7"/>
        <v>205147424.66738251</v>
      </c>
      <c r="V27" s="12">
        <f t="shared" si="8"/>
        <v>21795008.712805126</v>
      </c>
      <c r="W27">
        <v>59</v>
      </c>
      <c r="X27" s="6">
        <v>0.30230000000000001</v>
      </c>
      <c r="Y27" s="12">
        <f t="shared" si="9"/>
        <v>236048529.22103155</v>
      </c>
      <c r="Z27" s="12">
        <f t="shared" si="10"/>
        <v>22622778.803501539</v>
      </c>
      <c r="AA27">
        <v>58</v>
      </c>
      <c r="AB27" s="6">
        <v>0.30230000000000001</v>
      </c>
      <c r="AC27" s="12">
        <f t="shared" si="11"/>
        <v>105742241.10303876</v>
      </c>
      <c r="AD27" s="12">
        <f t="shared" si="12"/>
        <v>10369967.180981513</v>
      </c>
      <c r="AE27">
        <v>57</v>
      </c>
      <c r="AF27" s="6">
        <v>0.30230000000000001</v>
      </c>
      <c r="AG27" s="12">
        <f t="shared" si="13"/>
        <v>126446356.31421104</v>
      </c>
      <c r="AH27" s="12">
        <f t="shared" si="14"/>
        <v>12776154.872758321</v>
      </c>
      <c r="AI27">
        <v>56</v>
      </c>
      <c r="AJ27" s="6">
        <v>0.30230000000000001</v>
      </c>
      <c r="AK27" s="12">
        <f t="shared" si="15"/>
        <v>42919065.740806788</v>
      </c>
      <c r="AL27" s="12">
        <f t="shared" si="16"/>
        <v>4400320.2616874725</v>
      </c>
      <c r="AM27">
        <v>55</v>
      </c>
      <c r="AN27" s="6">
        <v>0.30230000000000001</v>
      </c>
      <c r="AO27" s="12">
        <f t="shared" si="17"/>
        <v>6106163.9052374056</v>
      </c>
      <c r="AP27" s="12">
        <f t="shared" si="18"/>
        <v>639650.15649217996</v>
      </c>
      <c r="AQ27">
        <v>54</v>
      </c>
      <c r="AR27" s="6">
        <v>0.30230000000000001</v>
      </c>
      <c r="AS27" s="12">
        <f t="shared" si="19"/>
        <v>104009780.76943982</v>
      </c>
      <c r="AT27" s="12">
        <f t="shared" si="20"/>
        <v>10972800.051456504</v>
      </c>
      <c r="AU27">
        <v>53</v>
      </c>
      <c r="AV27" s="6">
        <v>0.30230000000000001</v>
      </c>
      <c r="AW27" s="12">
        <f t="shared" si="21"/>
        <v>58295683.612039581</v>
      </c>
      <c r="AX27" s="12">
        <f t="shared" si="22"/>
        <v>6063444.0606876239</v>
      </c>
      <c r="AY27">
        <v>52</v>
      </c>
      <c r="AZ27" s="6">
        <v>0.30230000000000001</v>
      </c>
      <c r="BA27" s="12">
        <f t="shared" si="23"/>
        <v>69143553.954605013</v>
      </c>
      <c r="BB27" s="12">
        <f t="shared" si="24"/>
        <v>7140381.8719837274</v>
      </c>
      <c r="BC27">
        <v>51</v>
      </c>
      <c r="BD27" s="6">
        <v>0.30230000000000001</v>
      </c>
      <c r="BE27" s="12">
        <f t="shared" si="25"/>
        <v>102383297.37819815</v>
      </c>
      <c r="BF27" s="12">
        <f t="shared" si="26"/>
        <v>10725144.821936062</v>
      </c>
      <c r="BG27">
        <v>50</v>
      </c>
      <c r="BH27" s="6">
        <v>0.30230000000000001</v>
      </c>
      <c r="BI27" s="12">
        <f t="shared" si="27"/>
        <v>151738867.44967443</v>
      </c>
      <c r="BJ27" s="12">
        <f t="shared" si="28"/>
        <v>17699110.09628446</v>
      </c>
      <c r="BK27">
        <v>49</v>
      </c>
      <c r="BL27" s="6">
        <v>0.30230000000000001</v>
      </c>
      <c r="BM27" s="12">
        <f t="shared" si="29"/>
        <v>126471141.5103485</v>
      </c>
      <c r="BN27" s="12">
        <f t="shared" si="30"/>
        <v>15879363.235697545</v>
      </c>
      <c r="BO27">
        <v>48</v>
      </c>
      <c r="BP27" s="6">
        <v>0.30230000000000001</v>
      </c>
      <c r="BQ27" s="12">
        <f t="shared" si="31"/>
        <v>95052308.289955497</v>
      </c>
      <c r="BR27" s="12">
        <f t="shared" si="32"/>
        <v>12287594.08800316</v>
      </c>
      <c r="BS27">
        <v>47</v>
      </c>
      <c r="BT27" s="6">
        <v>0.30230000000000001</v>
      </c>
      <c r="BU27" s="12">
        <f t="shared" si="33"/>
        <v>77265615.052051038</v>
      </c>
      <c r="BV27" s="12">
        <f t="shared" si="34"/>
        <v>10217889.657700658</v>
      </c>
      <c r="BW27">
        <v>46</v>
      </c>
      <c r="BX27" s="6">
        <v>0.30230000000000001</v>
      </c>
      <c r="BY27" s="12">
        <f t="shared" si="35"/>
        <v>47971087.749127321</v>
      </c>
      <c r="BZ27" s="12">
        <f t="shared" si="36"/>
        <v>6486432.3702386124</v>
      </c>
      <c r="CA27">
        <v>45</v>
      </c>
      <c r="CB27" s="6">
        <v>0.30230000000000001</v>
      </c>
      <c r="CC27" s="12">
        <f t="shared" si="37"/>
        <v>69076283.114473075</v>
      </c>
      <c r="CD27" s="12">
        <f t="shared" si="38"/>
        <v>11033730.215164719</v>
      </c>
      <c r="CE27">
        <v>44</v>
      </c>
      <c r="CF27" s="6">
        <v>0.30230000000000001</v>
      </c>
      <c r="CG27" s="12">
        <f t="shared" si="39"/>
        <v>70877653.501899108</v>
      </c>
      <c r="CH27" s="12">
        <f t="shared" si="40"/>
        <v>12479943.447214033</v>
      </c>
      <c r="CI27">
        <v>43</v>
      </c>
      <c r="CJ27" s="6">
        <v>0.30230000000000001</v>
      </c>
      <c r="CK27" s="12">
        <f t="shared" si="284"/>
        <v>68987118.219158635</v>
      </c>
      <c r="CL27" s="12">
        <f t="shared" si="285"/>
        <v>12300823.456610752</v>
      </c>
      <c r="CM27" s="5">
        <v>42</v>
      </c>
      <c r="CN27" s="6">
        <v>0.30230000000000001</v>
      </c>
      <c r="CO27" s="7">
        <f t="shared" si="41"/>
        <v>83081507.857480407</v>
      </c>
      <c r="CP27" s="12">
        <f t="shared" si="42"/>
        <v>56292408.791944928</v>
      </c>
      <c r="CQ27" s="12">
        <f t="shared" si="43"/>
        <v>9828169.4399012327</v>
      </c>
      <c r="CR27" s="9"/>
      <c r="CS27" s="5">
        <v>41</v>
      </c>
      <c r="CT27" s="6">
        <v>0.30230000000000001</v>
      </c>
      <c r="CU27" s="7">
        <f t="shared" si="44"/>
        <v>63513116.625243023</v>
      </c>
      <c r="CV27" s="12">
        <f t="shared" si="45"/>
        <v>40772390.454741322</v>
      </c>
      <c r="CW27" s="12">
        <f t="shared" si="46"/>
        <v>7694046.9357387042</v>
      </c>
      <c r="CY27" s="5">
        <v>40</v>
      </c>
      <c r="CZ27" s="6">
        <v>0.30230000000000001</v>
      </c>
      <c r="DA27" s="7">
        <f t="shared" si="47"/>
        <v>51352778.642660908</v>
      </c>
      <c r="DB27" s="12">
        <f t="shared" si="48"/>
        <v>31152301.168090165</v>
      </c>
      <c r="DC27" s="12">
        <f t="shared" si="49"/>
        <v>6133253.9446834279</v>
      </c>
      <c r="DE27" s="5">
        <f t="shared" si="50"/>
        <v>39</v>
      </c>
      <c r="DF27" s="6">
        <v>0.30230000000000001</v>
      </c>
      <c r="DG27" s="7">
        <f t="shared" si="51"/>
        <v>43464053.019602984</v>
      </c>
      <c r="DH27" s="12">
        <f t="shared" si="52"/>
        <v>24779198.951538324</v>
      </c>
      <c r="DI27" s="12">
        <f t="shared" si="53"/>
        <v>4896929.3618939044</v>
      </c>
      <c r="DK27" s="5">
        <f t="shared" si="54"/>
        <v>38</v>
      </c>
      <c r="DL27" s="6">
        <v>0.30230000000000001</v>
      </c>
      <c r="DM27" s="7">
        <f t="shared" si="55"/>
        <v>43996409.575466119</v>
      </c>
      <c r="DN27" s="12">
        <f t="shared" si="56"/>
        <v>27052071.324156478</v>
      </c>
      <c r="DO27" s="12">
        <f t="shared" si="57"/>
        <v>5406394.6405632189</v>
      </c>
      <c r="DQ27" s="5">
        <f t="shared" si="58"/>
        <v>37</v>
      </c>
      <c r="DR27" s="6">
        <v>0.30230000000000001</v>
      </c>
      <c r="DS27" s="7">
        <f t="shared" si="59"/>
        <v>28838758.242964167</v>
      </c>
      <c r="DT27" s="12">
        <f t="shared" si="60"/>
        <v>12833735.155555064</v>
      </c>
      <c r="DU27" s="12">
        <f t="shared" si="61"/>
        <v>2545770.643783954</v>
      </c>
      <c r="DW27" s="5">
        <f t="shared" si="62"/>
        <v>36</v>
      </c>
      <c r="DX27" s="6">
        <v>0.30230000000000001</v>
      </c>
      <c r="DY27" s="7">
        <f t="shared" si="63"/>
        <v>21748686.457740687</v>
      </c>
      <c r="DZ27" s="12">
        <f t="shared" si="64"/>
        <v>6681624.6137729827</v>
      </c>
      <c r="EA27" s="12">
        <f t="shared" si="65"/>
        <v>1330368.0508849625</v>
      </c>
      <c r="EC27" s="5">
        <f t="shared" si="66"/>
        <v>35</v>
      </c>
      <c r="ED27" s="6">
        <v>0.30230000000000001</v>
      </c>
      <c r="EE27" s="7">
        <f t="shared" si="67"/>
        <v>20242634.454337951</v>
      </c>
      <c r="EF27" s="12">
        <f t="shared" si="68"/>
        <v>6442950.4761795644</v>
      </c>
      <c r="EG27" s="12">
        <f t="shared" si="69"/>
        <v>1321139.9193354829</v>
      </c>
      <c r="EI27" s="5">
        <f t="shared" si="70"/>
        <v>34</v>
      </c>
      <c r="EJ27" s="6">
        <v>0.30230000000000001</v>
      </c>
      <c r="EK27" s="7">
        <f t="shared" si="71"/>
        <v>20242634.454337951</v>
      </c>
      <c r="EL27" s="12">
        <f t="shared" si="72"/>
        <v>10054657.148128532</v>
      </c>
      <c r="EM27" s="12">
        <f t="shared" si="73"/>
        <v>2136427.8932873406</v>
      </c>
      <c r="EO27" s="5">
        <f t="shared" si="74"/>
        <v>33</v>
      </c>
      <c r="EP27" s="6">
        <v>0.30230000000000001</v>
      </c>
      <c r="EQ27" s="7">
        <f t="shared" si="75"/>
        <v>22607364.813868605</v>
      </c>
      <c r="ER27" s="12">
        <f t="shared" si="76"/>
        <v>4031826.7431190591</v>
      </c>
      <c r="ES27" s="12">
        <f t="shared" si="77"/>
        <v>868669.95208360115</v>
      </c>
      <c r="EU27" s="5">
        <f t="shared" si="78"/>
        <v>32</v>
      </c>
      <c r="EV27" s="6">
        <v>0.30230000000000001</v>
      </c>
      <c r="EW27" s="7">
        <f t="shared" si="79"/>
        <v>14037252.625507297</v>
      </c>
      <c r="EX27" s="12">
        <f t="shared" si="80"/>
        <v>3038044.5291064144</v>
      </c>
      <c r="EY27" s="12">
        <f t="shared" si="81"/>
        <v>661327.67238349142</v>
      </c>
      <c r="FA27" s="5">
        <f t="shared" si="82"/>
        <v>31</v>
      </c>
      <c r="FB27" s="6">
        <v>0.30230000000000001</v>
      </c>
      <c r="FC27" s="7">
        <f t="shared" si="83"/>
        <v>13989687.687370241</v>
      </c>
      <c r="FD27" s="12">
        <f t="shared" si="84"/>
        <v>3705868.4271870055</v>
      </c>
      <c r="FE27" s="12">
        <f t="shared" si="85"/>
        <v>820467.15549905482</v>
      </c>
      <c r="FG27" s="5">
        <f t="shared" si="86"/>
        <v>30</v>
      </c>
      <c r="FH27" s="6">
        <v>0.30230000000000001</v>
      </c>
      <c r="FI27" s="7">
        <f t="shared" si="87"/>
        <v>11046815.924960708</v>
      </c>
      <c r="FJ27" s="12">
        <f t="shared" si="88"/>
        <v>1281390.1739680262</v>
      </c>
      <c r="FK27" s="12">
        <f t="shared" si="89"/>
        <v>285599.59300921834</v>
      </c>
      <c r="FM27" s="5">
        <f t="shared" si="90"/>
        <v>29</v>
      </c>
      <c r="FN27" s="6">
        <v>0.30230000000000001</v>
      </c>
      <c r="FO27" s="7">
        <f t="shared" si="91"/>
        <v>12114065.0564324</v>
      </c>
      <c r="FP27" s="12">
        <f t="shared" si="92"/>
        <v>2974104.8464960624</v>
      </c>
      <c r="FQ27" s="12">
        <f t="shared" si="93"/>
        <v>671714.61614769907</v>
      </c>
      <c r="FS27" s="5">
        <f t="shared" si="94"/>
        <v>28</v>
      </c>
      <c r="FT27" s="6">
        <v>0.30230000000000001</v>
      </c>
      <c r="FU27" s="7">
        <f t="shared" si="95"/>
        <v>9880160.7180755269</v>
      </c>
      <c r="FV27" s="12">
        <f t="shared" si="96"/>
        <v>1294704.6676554221</v>
      </c>
      <c r="FW27" s="12">
        <f t="shared" si="97"/>
        <v>297224.17704719573</v>
      </c>
      <c r="FY27" s="5">
        <f t="shared" si="98"/>
        <v>27</v>
      </c>
      <c r="FZ27" s="6">
        <v>0.30230000000000001</v>
      </c>
      <c r="GA27" s="7">
        <f t="shared" si="99"/>
        <v>8486652.3948424011</v>
      </c>
      <c r="GB27" s="12">
        <f t="shared" si="100"/>
        <v>349426.63915011799</v>
      </c>
      <c r="GC27" s="12">
        <f t="shared" si="101"/>
        <v>80996.368064514725</v>
      </c>
      <c r="GE27" s="5">
        <f t="shared" si="102"/>
        <v>26</v>
      </c>
      <c r="GF27" s="6">
        <v>0.30230000000000001</v>
      </c>
      <c r="GG27" s="7">
        <f t="shared" si="103"/>
        <v>7550402.4865145935</v>
      </c>
      <c r="GH27" s="12">
        <f t="shared" si="104"/>
        <v>-61291.933076959627</v>
      </c>
      <c r="GI27" s="12">
        <f t="shared" si="105"/>
        <v>-14480.560712090017</v>
      </c>
      <c r="GK27" s="5">
        <f t="shared" si="106"/>
        <v>25</v>
      </c>
      <c r="GL27" s="6">
        <v>0.30230000000000001</v>
      </c>
      <c r="GM27" s="7">
        <f t="shared" si="107"/>
        <v>8386540.5825997908</v>
      </c>
      <c r="GN27" s="12">
        <f t="shared" si="108"/>
        <v>1412017.8375823477</v>
      </c>
      <c r="GO27" s="12">
        <f t="shared" si="109"/>
        <v>345136.60368840443</v>
      </c>
      <c r="GQ27" s="5">
        <f t="shared" si="110"/>
        <v>24</v>
      </c>
      <c r="GR27" s="6">
        <v>0.30230000000000001</v>
      </c>
      <c r="GS27" s="7">
        <f t="shared" si="111"/>
        <v>6774265.414054757</v>
      </c>
      <c r="GT27" s="12">
        <f t="shared" si="112"/>
        <v>373178.89109751058</v>
      </c>
      <c r="GU27" s="12">
        <f t="shared" si="113"/>
        <v>94542.349081910201</v>
      </c>
      <c r="GW27" s="5">
        <f t="shared" si="114"/>
        <v>23</v>
      </c>
      <c r="GX27" s="6">
        <v>0.30230000000000001</v>
      </c>
      <c r="GY27" s="7">
        <f t="shared" si="115"/>
        <v>6113406.2034606608</v>
      </c>
      <c r="GZ27" s="12">
        <f t="shared" si="116"/>
        <v>262773.30072585854</v>
      </c>
      <c r="HA27" s="12">
        <f t="shared" si="117"/>
        <v>69500.219211296906</v>
      </c>
      <c r="HC27" s="5">
        <f t="shared" si="118"/>
        <v>22</v>
      </c>
      <c r="HD27" s="6">
        <v>0.30230000000000001</v>
      </c>
      <c r="HE27" s="7">
        <f t="shared" si="119"/>
        <v>6662386.882585722</v>
      </c>
      <c r="HF27" s="12">
        <f t="shared" si="120"/>
        <v>1464823.8669088203</v>
      </c>
      <c r="HG27" s="12">
        <f t="shared" si="121"/>
        <v>411369.5554914815</v>
      </c>
      <c r="HI27" s="5">
        <f t="shared" si="122"/>
        <v>21</v>
      </c>
      <c r="HJ27" s="6">
        <v>0.30230000000000001</v>
      </c>
      <c r="HK27" s="7">
        <f t="shared" si="123"/>
        <v>6433359.2917977227</v>
      </c>
      <c r="HL27" s="12">
        <f t="shared" si="124"/>
        <v>1885936.2308368306</v>
      </c>
      <c r="HM27" s="12">
        <f t="shared" si="125"/>
        <v>557654.2495342188</v>
      </c>
      <c r="HO27" s="5">
        <f t="shared" si="126"/>
        <v>20</v>
      </c>
      <c r="HP27" s="6">
        <v>0.30230000000000001</v>
      </c>
      <c r="HQ27" s="7">
        <f t="shared" si="127"/>
        <v>5632428.026438213</v>
      </c>
      <c r="HR27" s="12">
        <f t="shared" si="128"/>
        <v>1547689.8980129533</v>
      </c>
      <c r="HS27" s="12">
        <f t="shared" si="129"/>
        <v>472585.84552995831</v>
      </c>
      <c r="HU27" s="5">
        <f t="shared" si="130"/>
        <v>19</v>
      </c>
      <c r="HV27" s="6">
        <v>0.30230000000000001</v>
      </c>
      <c r="HW27" s="7">
        <f t="shared" si="131"/>
        <v>4742697.9003353072</v>
      </c>
      <c r="HX27" s="12">
        <f t="shared" si="132"/>
        <v>1067645.7775510377</v>
      </c>
      <c r="HY27" s="12">
        <f t="shared" si="133"/>
        <v>337902.74980441463</v>
      </c>
      <c r="IA27" s="5">
        <f t="shared" si="134"/>
        <v>18</v>
      </c>
      <c r="IB27" s="6">
        <v>0.30230000000000001</v>
      </c>
      <c r="IC27" s="7">
        <f t="shared" si="135"/>
        <v>5534715.7198451487</v>
      </c>
      <c r="ID27" s="12">
        <f t="shared" si="136"/>
        <v>2456038.3603588082</v>
      </c>
      <c r="IE27" s="12">
        <f t="shared" si="137"/>
        <v>850307.48583001841</v>
      </c>
      <c r="IG27" s="5">
        <f t="shared" si="138"/>
        <v>17</v>
      </c>
      <c r="IH27" s="6">
        <v>0.30230000000000001</v>
      </c>
      <c r="II27" s="7">
        <f t="shared" si="139"/>
        <v>7469251.9835966928</v>
      </c>
      <c r="IJ27" s="12">
        <f t="shared" si="140"/>
        <v>5006873.444871977</v>
      </c>
      <c r="IK27" s="12">
        <f t="shared" si="141"/>
        <v>1938024.5652141902</v>
      </c>
      <c r="IM27" s="5">
        <f t="shared" si="142"/>
        <v>16</v>
      </c>
      <c r="IN27" s="6">
        <v>0.30230000000000001</v>
      </c>
      <c r="IO27" s="7">
        <f t="shared" si="143"/>
        <v>5452008.74715087</v>
      </c>
      <c r="IP27" s="12">
        <f t="shared" si="144"/>
        <v>3384152.2568378747</v>
      </c>
      <c r="IQ27" s="12">
        <f t="shared" si="145"/>
        <v>1397911.3334337729</v>
      </c>
      <c r="IS27" s="5">
        <f t="shared" si="146"/>
        <v>15</v>
      </c>
      <c r="IT27" s="6">
        <v>0.30230000000000001</v>
      </c>
      <c r="IU27" s="7">
        <f t="shared" si="147"/>
        <v>4402817.3682878697</v>
      </c>
      <c r="IV27" s="12">
        <f t="shared" si="148"/>
        <v>2634048.6828072225</v>
      </c>
      <c r="IW27" s="12">
        <f t="shared" si="149"/>
        <v>1144813.1348010588</v>
      </c>
      <c r="IY27" s="5">
        <f t="shared" si="150"/>
        <v>14</v>
      </c>
      <c r="IZ27" s="6">
        <v>0.30230000000000001</v>
      </c>
      <c r="JA27" s="7">
        <f t="shared" si="151"/>
        <v>4733194.3327111071</v>
      </c>
      <c r="JB27" s="12">
        <f t="shared" si="152"/>
        <v>3290493.1443005847</v>
      </c>
      <c r="JC27" s="12">
        <f t="shared" si="153"/>
        <v>1527903.5774055463</v>
      </c>
      <c r="JE27" s="5">
        <f t="shared" si="154"/>
        <v>13</v>
      </c>
      <c r="JF27" s="6">
        <v>0.30230000000000001</v>
      </c>
      <c r="JG27" s="7">
        <f t="shared" si="155"/>
        <v>4443896.6601362368</v>
      </c>
      <c r="JH27" s="12">
        <f t="shared" si="156"/>
        <v>3306693.5729417843</v>
      </c>
      <c r="JI27" s="12">
        <f t="shared" si="157"/>
        <v>1677913.6035061209</v>
      </c>
      <c r="JK27" s="5">
        <f t="shared" si="158"/>
        <v>12</v>
      </c>
      <c r="JL27" s="6">
        <v>0.30230000000000001</v>
      </c>
      <c r="JM27" s="7">
        <f t="shared" si="159"/>
        <v>3749490.93835322</v>
      </c>
      <c r="JN27" s="12">
        <f t="shared" si="160"/>
        <v>2892193.0842978512</v>
      </c>
      <c r="JO27" s="12">
        <f t="shared" si="161"/>
        <v>1671713.3875064848</v>
      </c>
      <c r="JQ27" s="5">
        <f t="shared" si="162"/>
        <v>11</v>
      </c>
      <c r="JR27" s="6">
        <v>0.30230000000000001</v>
      </c>
      <c r="JS27" s="7">
        <f t="shared" si="163"/>
        <v>2846129.4507007897</v>
      </c>
      <c r="JT27" s="12">
        <f t="shared" si="164"/>
        <v>2196982.0336728017</v>
      </c>
      <c r="JU27" s="12">
        <f t="shared" si="165"/>
        <v>1420040.3932357635</v>
      </c>
      <c r="JW27" s="5">
        <f t="shared" si="166"/>
        <v>10</v>
      </c>
      <c r="JX27" s="6">
        <v>0.30230000000000001</v>
      </c>
      <c r="JY27" s="7">
        <f t="shared" si="167"/>
        <v>2986494.7016797373</v>
      </c>
      <c r="JZ27" s="12">
        <f t="shared" si="168"/>
        <v>2489666.0149845025</v>
      </c>
      <c r="KA27" s="12">
        <f t="shared" si="169"/>
        <v>1744245.9525485777</v>
      </c>
      <c r="KC27" s="5">
        <f t="shared" si="170"/>
        <v>9</v>
      </c>
      <c r="KD27" s="6">
        <v>0.30230000000000001</v>
      </c>
      <c r="KE27" s="7">
        <f t="shared" si="171"/>
        <v>2480065.3559871591</v>
      </c>
      <c r="KF27" s="12">
        <f t="shared" si="172"/>
        <v>2088438.8889078791</v>
      </c>
      <c r="KG27" s="12">
        <f t="shared" si="173"/>
        <v>1517454.1109598111</v>
      </c>
      <c r="KI27" s="5">
        <f t="shared" si="174"/>
        <v>8</v>
      </c>
      <c r="KJ27" s="6">
        <v>0.30230000000000001</v>
      </c>
      <c r="KK27" s="7">
        <f t="shared" si="175"/>
        <v>2027190.9072970077</v>
      </c>
      <c r="KL27" s="12">
        <f t="shared" si="176"/>
        <v>1727099.7246663056</v>
      </c>
      <c r="KM27" s="12">
        <f t="shared" si="177"/>
        <v>1307514.5761032433</v>
      </c>
      <c r="KO27" s="5">
        <f t="shared" si="178"/>
        <v>7</v>
      </c>
      <c r="KP27" s="6">
        <v>0.30230000000000001</v>
      </c>
      <c r="KQ27" s="7">
        <f t="shared" si="179"/>
        <v>1909741.7873735351</v>
      </c>
      <c r="KR27" s="12">
        <f t="shared" si="180"/>
        <v>1688294.5260937016</v>
      </c>
      <c r="KS27" s="12">
        <f t="shared" si="181"/>
        <v>1323291.7719382283</v>
      </c>
      <c r="KU27" s="5">
        <f t="shared" si="182"/>
        <v>6</v>
      </c>
      <c r="KV27" s="6">
        <v>0.30230000000000001</v>
      </c>
      <c r="KW27" s="7">
        <f t="shared" si="183"/>
        <v>1455152.2305497827</v>
      </c>
      <c r="KX27" s="12">
        <f t="shared" si="184"/>
        <v>1294172.2232951352</v>
      </c>
      <c r="KY27" s="12">
        <f t="shared" si="185"/>
        <v>1053798.4819698872</v>
      </c>
      <c r="LA27" s="5">
        <f t="shared" si="186"/>
        <v>5</v>
      </c>
      <c r="LB27" s="6">
        <v>0.30230000000000001</v>
      </c>
      <c r="LC27" s="7">
        <f t="shared" si="187"/>
        <v>1228080.2013248231</v>
      </c>
      <c r="LD27" s="12">
        <f t="shared" si="188"/>
        <v>1119955.7505102484</v>
      </c>
      <c r="LE27" s="12">
        <f t="shared" si="189"/>
        <v>925253.19061470754</v>
      </c>
      <c r="LG27" s="5">
        <f t="shared" si="190"/>
        <v>4</v>
      </c>
      <c r="LH27" s="6">
        <v>0.30230000000000001</v>
      </c>
      <c r="LI27" s="7">
        <f t="shared" si="191"/>
        <v>1160646.6320053143</v>
      </c>
      <c r="LJ27" s="12">
        <f t="shared" si="192"/>
        <v>1099282.1779851541</v>
      </c>
      <c r="LK27" s="12">
        <f t="shared" si="193"/>
        <v>944925.31941220164</v>
      </c>
      <c r="LM27" s="5">
        <f t="shared" si="194"/>
        <v>3</v>
      </c>
      <c r="LN27" s="6">
        <v>0.30230000000000001</v>
      </c>
      <c r="LO27" s="7">
        <f t="shared" si="195"/>
        <v>995921.25622560002</v>
      </c>
      <c r="LP27" s="12">
        <f t="shared" si="196"/>
        <v>954737.5042949476</v>
      </c>
      <c r="LQ27" s="12">
        <f t="shared" si="197"/>
        <v>858980.02800979314</v>
      </c>
      <c r="LS27" s="5">
        <f t="shared" si="198"/>
        <v>2</v>
      </c>
      <c r="LT27" s="6">
        <v>0.30230000000000001</v>
      </c>
      <c r="LU27" s="7">
        <f t="shared" si="199"/>
        <v>757469.772</v>
      </c>
      <c r="LV27" s="12">
        <f>(LV28)*(1+LT27)-(((VLOOKUP((LS$91+LS28),$A$138:$E$227,5,FALSE))/(VLOOKUP(LS$91,$A$138:$E$227,5,FALSE)))*(IF(LS27&lt;=$D$125,$B$125,$C$125)))</f>
        <v>731522.80794976442</v>
      </c>
      <c r="LW27" s="12">
        <f t="shared" si="201"/>
        <v>692392.31599405641</v>
      </c>
      <c r="LY27" s="5">
        <f t="shared" si="202"/>
        <v>1</v>
      </c>
      <c r="LZ27" s="6">
        <v>0.30230000000000001</v>
      </c>
      <c r="MA27" s="7">
        <f>(MA28+$B$124)*(1+LZ27)</f>
        <v>781380</v>
      </c>
      <c r="MB27" s="12">
        <f>($B$124)*(1+LZ27)-$B$125</f>
        <v>770380</v>
      </c>
      <c r="MC27" s="12">
        <f>MB27</f>
        <v>770380</v>
      </c>
      <c r="ME27" s="5"/>
      <c r="MF27" s="6"/>
      <c r="MG27" s="7"/>
      <c r="MK27" s="5"/>
      <c r="ML27" s="6"/>
      <c r="MM27" s="7"/>
      <c r="MQ27" s="5"/>
      <c r="MR27" s="6"/>
      <c r="MS27" s="7"/>
      <c r="MW27" s="5"/>
      <c r="MX27" s="6"/>
      <c r="MY27" s="7"/>
      <c r="NC27" s="5"/>
      <c r="ND27" s="6"/>
      <c r="NE27" s="7"/>
      <c r="NI27" s="5"/>
      <c r="NJ27" s="6"/>
      <c r="NK27" s="7"/>
      <c r="NO27" s="5"/>
      <c r="NP27" s="6"/>
      <c r="NQ27" s="7"/>
      <c r="NU27" s="5"/>
      <c r="NV27" s="6"/>
      <c r="NW27" s="7"/>
      <c r="OA27" s="5"/>
      <c r="OB27" s="6"/>
      <c r="OC27" s="7"/>
      <c r="OG27" s="5"/>
      <c r="OH27" s="6"/>
      <c r="OI27" s="7"/>
      <c r="OM27" s="5"/>
      <c r="ON27" s="6"/>
      <c r="OO27" s="7"/>
      <c r="OS27" s="5"/>
      <c r="OT27" s="6"/>
      <c r="OU27" s="7"/>
      <c r="OY27" s="5"/>
      <c r="OZ27" s="6"/>
      <c r="PA27" s="7"/>
      <c r="PE27" s="5"/>
      <c r="PF27" s="6"/>
      <c r="PG27" s="7"/>
      <c r="PK27" s="5"/>
      <c r="PL27" s="6"/>
      <c r="PM27" s="7"/>
      <c r="PQ27" s="5"/>
      <c r="PR27" s="6"/>
      <c r="PS27" s="7"/>
      <c r="PW27" s="5"/>
      <c r="PX27" s="6"/>
      <c r="PY27" s="7"/>
      <c r="QC27" s="5"/>
      <c r="QD27" s="6"/>
      <c r="QE27" s="7"/>
      <c r="QI27" s="5"/>
      <c r="QJ27" s="6"/>
      <c r="QK27" s="7"/>
      <c r="QO27" s="5"/>
      <c r="QP27" s="6"/>
      <c r="QQ27" s="7"/>
    </row>
    <row r="28" spans="3:459">
      <c r="C28">
        <v>63</v>
      </c>
      <c r="D28" s="6">
        <v>-3.0599999999999999E-2</v>
      </c>
      <c r="E28" s="12">
        <f t="shared" si="286"/>
        <v>8452007.9962723032</v>
      </c>
      <c r="F28" s="12">
        <f t="shared" si="0"/>
        <v>1147721.6509851716</v>
      </c>
      <c r="G28">
        <v>62</v>
      </c>
      <c r="H28" s="6">
        <v>-3.0599999999999999E-2</v>
      </c>
      <c r="I28" s="12">
        <f t="shared" si="1"/>
        <v>-34998949.19632598</v>
      </c>
      <c r="J28" s="12">
        <f t="shared" si="2"/>
        <v>-4697661.155864791</v>
      </c>
      <c r="K28">
        <v>61</v>
      </c>
      <c r="L28" s="6">
        <v>-3.0599999999999999E-2</v>
      </c>
      <c r="M28" s="12">
        <f t="shared" si="3"/>
        <v>-16224564.339436913</v>
      </c>
      <c r="N28" s="12">
        <f t="shared" si="4"/>
        <v>-2177708.4003482829</v>
      </c>
      <c r="O28">
        <v>60</v>
      </c>
      <c r="P28" s="6">
        <v>-3.0599999999999999E-2</v>
      </c>
      <c r="Q28" s="12">
        <f t="shared" si="5"/>
        <v>26268787.834354922</v>
      </c>
      <c r="R28" s="12">
        <f t="shared" si="6"/>
        <v>3278443.6936125844</v>
      </c>
      <c r="S28">
        <v>59</v>
      </c>
      <c r="T28" s="6">
        <v>-3.0599999999999999E-2</v>
      </c>
      <c r="U28" s="12">
        <f t="shared" si="7"/>
        <v>157743839.58362907</v>
      </c>
      <c r="V28" s="12">
        <f t="shared" si="8"/>
        <v>17705941.177754283</v>
      </c>
      <c r="W28">
        <v>58</v>
      </c>
      <c r="X28" s="6">
        <v>-3.0599999999999999E-2</v>
      </c>
      <c r="Y28" s="12">
        <f t="shared" si="9"/>
        <v>181495471.4557671</v>
      </c>
      <c r="Z28" s="12">
        <f t="shared" si="10"/>
        <v>18377484.943323355</v>
      </c>
      <c r="AA28">
        <v>57</v>
      </c>
      <c r="AB28" s="6">
        <v>-3.0599999999999999E-2</v>
      </c>
      <c r="AC28" s="12">
        <f t="shared" si="11"/>
        <v>81431429.159139872</v>
      </c>
      <c r="AD28" s="12">
        <f t="shared" si="12"/>
        <v>8437165.3445890583</v>
      </c>
      <c r="AE28">
        <v>56</v>
      </c>
      <c r="AF28" s="6">
        <v>-3.0599999999999999E-2</v>
      </c>
      <c r="AG28" s="12">
        <f t="shared" si="13"/>
        <v>97322635.39807795</v>
      </c>
      <c r="AH28" s="12">
        <f t="shared" si="14"/>
        <v>10389229.524441602</v>
      </c>
      <c r="AI28">
        <v>55</v>
      </c>
      <c r="AJ28" s="6">
        <v>-3.0599999999999999E-2</v>
      </c>
      <c r="AK28" s="12">
        <f t="shared" si="15"/>
        <v>33181044.641372155</v>
      </c>
      <c r="AL28" s="12">
        <f t="shared" si="16"/>
        <v>3594179.0898817563</v>
      </c>
      <c r="AM28">
        <v>54</v>
      </c>
      <c r="AN28" s="6">
        <v>-3.0599999999999999E-2</v>
      </c>
      <c r="AO28" s="12">
        <f t="shared" si="17"/>
        <v>4908659.2059900248</v>
      </c>
      <c r="AP28" s="12">
        <f t="shared" si="18"/>
        <v>543266.0502704815</v>
      </c>
      <c r="AQ28">
        <v>53</v>
      </c>
      <c r="AR28" s="6">
        <v>-3.0599999999999999E-2</v>
      </c>
      <c r="AS28" s="12">
        <f t="shared" si="19"/>
        <v>80084578.796454668</v>
      </c>
      <c r="AT28" s="12">
        <f t="shared" si="20"/>
        <v>8926224.6382233612</v>
      </c>
      <c r="AU28">
        <v>52</v>
      </c>
      <c r="AV28" s="6">
        <v>-3.0599999999999999E-2</v>
      </c>
      <c r="AW28" s="12">
        <f t="shared" si="21"/>
        <v>44985112.634161219</v>
      </c>
      <c r="AX28" s="12">
        <f t="shared" si="22"/>
        <v>4943418.9707869468</v>
      </c>
      <c r="AY28">
        <v>51</v>
      </c>
      <c r="AZ28" s="6">
        <v>-3.0599999999999999E-2</v>
      </c>
      <c r="BA28" s="12">
        <f t="shared" si="23"/>
        <v>53316484.336732946</v>
      </c>
      <c r="BB28" s="12">
        <f t="shared" si="24"/>
        <v>5817104.6489842068</v>
      </c>
      <c r="BC28">
        <v>50</v>
      </c>
      <c r="BD28" s="6">
        <v>-3.0599999999999999E-2</v>
      </c>
      <c r="BE28" s="12">
        <f t="shared" si="25"/>
        <v>78837196.004700571</v>
      </c>
      <c r="BF28" s="12">
        <f t="shared" si="26"/>
        <v>8725309.7619017102</v>
      </c>
      <c r="BG28">
        <v>49</v>
      </c>
      <c r="BH28" s="6">
        <v>-3.0599999999999999E-2</v>
      </c>
      <c r="BI28" s="12">
        <f t="shared" si="27"/>
        <v>116713556.70882571</v>
      </c>
      <c r="BJ28" s="12">
        <f t="shared" si="28"/>
        <v>14383067.820475381</v>
      </c>
      <c r="BK28">
        <v>48</v>
      </c>
      <c r="BL28" s="6">
        <v>-3.0599999999999999E-2</v>
      </c>
      <c r="BM28" s="12">
        <f t="shared" si="29"/>
        <v>97297148.446280509</v>
      </c>
      <c r="BN28" s="12">
        <f t="shared" si="30"/>
        <v>12906764.589812718</v>
      </c>
      <c r="BO28">
        <v>47</v>
      </c>
      <c r="BP28" s="6">
        <v>-3.0599999999999999E-2</v>
      </c>
      <c r="BQ28" s="12">
        <f t="shared" si="31"/>
        <v>73166226.872051552</v>
      </c>
      <c r="BR28" s="12">
        <f t="shared" si="32"/>
        <v>9992875.5696522519</v>
      </c>
      <c r="BS28">
        <v>46</v>
      </c>
      <c r="BT28" s="6">
        <v>-3.0599999999999999E-2</v>
      </c>
      <c r="BU28" s="12">
        <f t="shared" si="33"/>
        <v>59504314.662240118</v>
      </c>
      <c r="BV28" s="12">
        <f t="shared" si="34"/>
        <v>8313789.6466866098</v>
      </c>
      <c r="BW28">
        <v>45</v>
      </c>
      <c r="BX28" s="6">
        <v>-3.0599999999999999E-2</v>
      </c>
      <c r="BY28" s="12">
        <f t="shared" si="35"/>
        <v>37006032.312827654</v>
      </c>
      <c r="BZ28" s="12">
        <f t="shared" si="36"/>
        <v>5286576.0446896646</v>
      </c>
      <c r="CA28">
        <v>44</v>
      </c>
      <c r="CB28" s="6">
        <v>-3.0599999999999999E-2</v>
      </c>
      <c r="CC28" s="12">
        <f t="shared" si="37"/>
        <v>53185976.401721142</v>
      </c>
      <c r="CD28" s="12">
        <f t="shared" si="38"/>
        <v>8975655.3582182452</v>
      </c>
      <c r="CE28">
        <v>43</v>
      </c>
      <c r="CF28" s="6">
        <v>-3.0599999999999999E-2</v>
      </c>
      <c r="CG28" s="12">
        <f t="shared" si="39"/>
        <v>54555811.44800318</v>
      </c>
      <c r="CH28" s="12">
        <f t="shared" si="40"/>
        <v>10148922.537815347</v>
      </c>
      <c r="CI28">
        <v>42</v>
      </c>
      <c r="CJ28" s="6">
        <v>-3.0599999999999999E-2</v>
      </c>
      <c r="CK28" s="12">
        <f t="shared" si="284"/>
        <v>53102486.538553812</v>
      </c>
      <c r="CL28" s="12">
        <f t="shared" si="285"/>
        <v>10003608.139131015</v>
      </c>
      <c r="CM28" s="5">
        <v>41</v>
      </c>
      <c r="CN28" s="6">
        <v>-3.0599999999999999E-2</v>
      </c>
      <c r="CO28" s="7">
        <f t="shared" si="41"/>
        <v>63795982.383076407</v>
      </c>
      <c r="CP28" s="12">
        <f t="shared" si="42"/>
        <v>43357320.570666492</v>
      </c>
      <c r="CQ28" s="12">
        <f t="shared" si="43"/>
        <v>7997621.9263003338</v>
      </c>
      <c r="CR28" s="9"/>
      <c r="CS28" s="5">
        <v>40</v>
      </c>
      <c r="CT28" s="6">
        <v>-3.0599999999999999E-2</v>
      </c>
      <c r="CU28" s="7">
        <f t="shared" si="44"/>
        <v>48769958.24713432</v>
      </c>
      <c r="CV28" s="12">
        <f t="shared" si="45"/>
        <v>31430059.765564062</v>
      </c>
      <c r="CW28" s="12">
        <f t="shared" si="46"/>
        <v>6266275.6518471511</v>
      </c>
      <c r="CY28" s="5">
        <v>39</v>
      </c>
      <c r="CZ28" s="6">
        <v>-3.0599999999999999E-2</v>
      </c>
      <c r="DA28" s="7">
        <f t="shared" si="47"/>
        <v>39432372.450787768</v>
      </c>
      <c r="DB28" s="12">
        <f t="shared" si="48"/>
        <v>24037993.186347794</v>
      </c>
      <c r="DC28" s="12">
        <f t="shared" si="49"/>
        <v>5000053.5277725002</v>
      </c>
      <c r="DE28" s="5">
        <f t="shared" si="50"/>
        <v>38</v>
      </c>
      <c r="DF28" s="6">
        <v>-3.0599999999999999E-2</v>
      </c>
      <c r="DG28" s="7">
        <f t="shared" si="51"/>
        <v>33374839.145821229</v>
      </c>
      <c r="DH28" s="12">
        <f t="shared" si="52"/>
        <v>19143825.126941964</v>
      </c>
      <c r="DI28" s="12">
        <f t="shared" si="53"/>
        <v>3997062.3891417291</v>
      </c>
      <c r="DK28" s="5">
        <f t="shared" si="54"/>
        <v>37</v>
      </c>
      <c r="DL28" s="6">
        <v>-3.0599999999999999E-2</v>
      </c>
      <c r="DM28" s="7">
        <f t="shared" si="55"/>
        <v>33783620.95943033</v>
      </c>
      <c r="DN28" s="12">
        <f t="shared" si="56"/>
        <v>20887800.697473738</v>
      </c>
      <c r="DO28" s="12">
        <f t="shared" si="57"/>
        <v>4410375.5004869979</v>
      </c>
      <c r="DQ28" s="5">
        <f t="shared" si="58"/>
        <v>36</v>
      </c>
      <c r="DR28" s="6">
        <v>-3.0599999999999999E-2</v>
      </c>
      <c r="DS28" s="7">
        <f t="shared" si="59"/>
        <v>22144481.48887673</v>
      </c>
      <c r="DT28" s="12">
        <f t="shared" si="60"/>
        <v>9970798.6720504053</v>
      </c>
      <c r="DU28" s="12">
        <f t="shared" si="61"/>
        <v>2089641.4799352104</v>
      </c>
      <c r="DW28" s="5">
        <f t="shared" si="62"/>
        <v>35</v>
      </c>
      <c r="DX28" s="6">
        <v>-3.0599999999999999E-2</v>
      </c>
      <c r="DY28" s="7">
        <f t="shared" si="63"/>
        <v>16700212.284220753</v>
      </c>
      <c r="DZ28" s="12">
        <f t="shared" si="64"/>
        <v>5246330.5348721705</v>
      </c>
      <c r="EA28" s="12">
        <f t="shared" si="65"/>
        <v>1103623.6917941456</v>
      </c>
      <c r="EC28" s="5">
        <f t="shared" si="66"/>
        <v>34</v>
      </c>
      <c r="ED28" s="6">
        <v>-3.0599999999999999E-2</v>
      </c>
      <c r="EE28" s="7">
        <f t="shared" si="67"/>
        <v>15543756.779803388</v>
      </c>
      <c r="EF28" s="12">
        <f t="shared" si="68"/>
        <v>5059705.7697962457</v>
      </c>
      <c r="EG28" s="12">
        <f t="shared" si="69"/>
        <v>1096137.1997360783</v>
      </c>
      <c r="EI28" s="5">
        <f t="shared" si="70"/>
        <v>33</v>
      </c>
      <c r="EJ28" s="6">
        <v>-3.0599999999999999E-2</v>
      </c>
      <c r="EK28" s="7">
        <f t="shared" si="71"/>
        <v>15543756.779803388</v>
      </c>
      <c r="EL28" s="12">
        <f t="shared" si="72"/>
        <v>7829106.9333620081</v>
      </c>
      <c r="EM28" s="12">
        <f t="shared" si="73"/>
        <v>1757554.617693512</v>
      </c>
      <c r="EO28" s="5">
        <f t="shared" si="74"/>
        <v>32</v>
      </c>
      <c r="EP28" s="6">
        <v>-3.0599999999999999E-2</v>
      </c>
      <c r="EQ28" s="7">
        <f t="shared" si="75"/>
        <v>17359567.545011599</v>
      </c>
      <c r="ER28" s="12">
        <f t="shared" si="76"/>
        <v>3202847.3642243752</v>
      </c>
      <c r="ES28" s="12">
        <f t="shared" si="77"/>
        <v>729062.58683286409</v>
      </c>
      <c r="EU28" s="5">
        <f t="shared" si="78"/>
        <v>31</v>
      </c>
      <c r="EV28" s="6">
        <v>-3.0599999999999999E-2</v>
      </c>
      <c r="EW28" s="7">
        <f t="shared" si="79"/>
        <v>10778816.421337094</v>
      </c>
      <c r="EX28" s="12">
        <f t="shared" si="80"/>
        <v>2438654.8635223201</v>
      </c>
      <c r="EY28" s="12">
        <f t="shared" si="81"/>
        <v>560852.33517428557</v>
      </c>
      <c r="FA28" s="5">
        <f t="shared" si="82"/>
        <v>30</v>
      </c>
      <c r="FB28" s="6">
        <v>-3.0599999999999999E-2</v>
      </c>
      <c r="FC28" s="7">
        <f t="shared" si="83"/>
        <v>10742292.62640731</v>
      </c>
      <c r="FD28" s="12">
        <f t="shared" si="84"/>
        <v>2949682.7020592056</v>
      </c>
      <c r="FE28" s="12">
        <f t="shared" si="85"/>
        <v>689957.17834665882</v>
      </c>
      <c r="FG28" s="5">
        <f t="shared" si="86"/>
        <v>29</v>
      </c>
      <c r="FH28" s="6">
        <v>-3.0599999999999999E-2</v>
      </c>
      <c r="FI28" s="7">
        <f t="shared" si="87"/>
        <v>8482543.1351921279</v>
      </c>
      <c r="FJ28" s="12">
        <f t="shared" si="88"/>
        <v>1087299.5269661569</v>
      </c>
      <c r="FK28" s="12">
        <f t="shared" si="89"/>
        <v>256035.99536094745</v>
      </c>
      <c r="FM28" s="5">
        <f t="shared" si="90"/>
        <v>28</v>
      </c>
      <c r="FN28" s="6">
        <v>-3.0599999999999999E-2</v>
      </c>
      <c r="FO28" s="7">
        <f t="shared" si="91"/>
        <v>9302054.1015375871</v>
      </c>
      <c r="FP28" s="12">
        <f t="shared" si="92"/>
        <v>2385728.1685206816</v>
      </c>
      <c r="FQ28" s="12">
        <f t="shared" si="93"/>
        <v>569278.93503162253</v>
      </c>
      <c r="FS28" s="5">
        <f t="shared" si="94"/>
        <v>27</v>
      </c>
      <c r="FT28" s="6">
        <v>-3.0599999999999999E-2</v>
      </c>
      <c r="FU28" s="7">
        <f t="shared" si="95"/>
        <v>7586701.0044348659</v>
      </c>
      <c r="FV28" s="12">
        <f t="shared" si="96"/>
        <v>1094512.9995438131</v>
      </c>
      <c r="FW28" s="12">
        <f t="shared" si="97"/>
        <v>265466.65373550879</v>
      </c>
      <c r="FY28" s="5">
        <f t="shared" si="98"/>
        <v>26</v>
      </c>
      <c r="FZ28" s="6">
        <v>-3.0599999999999999E-2</v>
      </c>
      <c r="GA28" s="7">
        <f t="shared" si="99"/>
        <v>6516664.6662385017</v>
      </c>
      <c r="GB28" s="12">
        <f t="shared" si="100"/>
        <v>367695.39743008133</v>
      </c>
      <c r="GC28" s="12">
        <f t="shared" si="101"/>
        <v>90047.852431856649</v>
      </c>
      <c r="GE28" s="5">
        <f t="shared" si="102"/>
        <v>25</v>
      </c>
      <c r="GF28" s="6">
        <v>-3.0599999999999999E-2</v>
      </c>
      <c r="GG28" s="7">
        <f t="shared" si="103"/>
        <v>5797744.3649808746</v>
      </c>
      <c r="GH28" s="12">
        <f t="shared" si="104"/>
        <v>50440.911463189783</v>
      </c>
      <c r="GI28" s="12">
        <f t="shared" si="105"/>
        <v>12590.431589712991</v>
      </c>
      <c r="GK28" s="5">
        <f t="shared" si="106"/>
        <v>24</v>
      </c>
      <c r="GL28" s="6">
        <v>-3.0599999999999999E-2</v>
      </c>
      <c r="GM28" s="7">
        <f t="shared" si="107"/>
        <v>6439791.5861167097</v>
      </c>
      <c r="GN28" s="12">
        <f t="shared" si="108"/>
        <v>1178494.5096309439</v>
      </c>
      <c r="GO28" s="12">
        <f t="shared" si="109"/>
        <v>304336.49424535362</v>
      </c>
      <c r="GQ28" s="5">
        <f t="shared" si="110"/>
        <v>23</v>
      </c>
      <c r="GR28" s="6">
        <v>-3.0599999999999999E-2</v>
      </c>
      <c r="GS28" s="7">
        <f t="shared" si="111"/>
        <v>5201770.26342222</v>
      </c>
      <c r="GT28" s="12">
        <f t="shared" si="112"/>
        <v>377482.38761030533</v>
      </c>
      <c r="GU28" s="12">
        <f t="shared" si="113"/>
        <v>101037.27957230307</v>
      </c>
      <c r="GW28" s="5">
        <f t="shared" si="114"/>
        <v>22</v>
      </c>
      <c r="GX28" s="6">
        <v>-3.0599999999999999E-2</v>
      </c>
      <c r="GY28" s="7">
        <f t="shared" si="115"/>
        <v>4694314.8302700305</v>
      </c>
      <c r="GZ28" s="12">
        <f t="shared" si="116"/>
        <v>288873.73648006865</v>
      </c>
      <c r="HA28" s="12">
        <f t="shared" si="117"/>
        <v>80721.389471667528</v>
      </c>
      <c r="HC28" s="5">
        <f t="shared" si="118"/>
        <v>21</v>
      </c>
      <c r="HD28" s="6">
        <v>-3.0599999999999999E-2</v>
      </c>
      <c r="HE28" s="7">
        <f t="shared" si="119"/>
        <v>5115861.8464145912</v>
      </c>
      <c r="HF28" s="12">
        <f t="shared" si="120"/>
        <v>1206825.8187316419</v>
      </c>
      <c r="HG28" s="12">
        <f t="shared" si="121"/>
        <v>358069.19896433322</v>
      </c>
      <c r="HI28" s="5">
        <f t="shared" si="122"/>
        <v>20</v>
      </c>
      <c r="HJ28" s="6">
        <v>-3.0599999999999999E-2</v>
      </c>
      <c r="HK28" s="7">
        <f t="shared" si="123"/>
        <v>4939997.9204466883</v>
      </c>
      <c r="HL28" s="12">
        <f t="shared" si="124"/>
        <v>1526064.2841657002</v>
      </c>
      <c r="HM28" s="12">
        <f t="shared" si="125"/>
        <v>476745.35721973982</v>
      </c>
      <c r="HO28" s="5">
        <f t="shared" si="126"/>
        <v>19</v>
      </c>
      <c r="HP28" s="6">
        <v>-3.0599999999999999E-2</v>
      </c>
      <c r="HQ28" s="7">
        <f t="shared" si="127"/>
        <v>4324985.0467927614</v>
      </c>
      <c r="HR28" s="12">
        <f t="shared" si="128"/>
        <v>1263870.132224092</v>
      </c>
      <c r="HS28" s="12">
        <f t="shared" si="129"/>
        <v>407732.04422613961</v>
      </c>
      <c r="HU28" s="5">
        <f t="shared" si="130"/>
        <v>18</v>
      </c>
      <c r="HV28" s="6">
        <v>-3.0599999999999999E-2</v>
      </c>
      <c r="HW28" s="7">
        <f t="shared" si="131"/>
        <v>3641785.99426807</v>
      </c>
      <c r="HX28" s="12">
        <f t="shared" si="132"/>
        <v>892601.17480258318</v>
      </c>
      <c r="HY28" s="12">
        <f t="shared" si="133"/>
        <v>298467.89675502386</v>
      </c>
      <c r="IA28" s="5">
        <f t="shared" si="134"/>
        <v>17</v>
      </c>
      <c r="IB28" s="6">
        <v>-3.0599999999999999E-2</v>
      </c>
      <c r="IC28" s="7">
        <f t="shared" si="135"/>
        <v>4249954.4804155333</v>
      </c>
      <c r="ID28" s="12">
        <f t="shared" si="136"/>
        <v>1952461.5840235194</v>
      </c>
      <c r="IE28" s="12">
        <f t="shared" si="137"/>
        <v>714165.6971389011</v>
      </c>
      <c r="IG28" s="5">
        <f t="shared" si="138"/>
        <v>16</v>
      </c>
      <c r="IH28" s="6">
        <v>-3.0599999999999999E-2</v>
      </c>
      <c r="II28" s="7">
        <f t="shared" si="139"/>
        <v>5735431.1476592897</v>
      </c>
      <c r="IJ28" s="12">
        <f t="shared" si="140"/>
        <v>3904152.8398498567</v>
      </c>
      <c r="IK28" s="12">
        <f t="shared" si="141"/>
        <v>1596596.2555429947</v>
      </c>
      <c r="IM28" s="5">
        <f t="shared" si="142"/>
        <v>15</v>
      </c>
      <c r="IN28" s="6">
        <v>-3.0599999999999999E-2</v>
      </c>
      <c r="IO28" s="7">
        <f t="shared" si="143"/>
        <v>4186446.0931819626</v>
      </c>
      <c r="IP28" s="12">
        <f t="shared" si="144"/>
        <v>2654363.9377397299</v>
      </c>
      <c r="IQ28" s="12">
        <f t="shared" si="145"/>
        <v>1158419.4265174959</v>
      </c>
      <c r="IS28" s="5">
        <f t="shared" si="146"/>
        <v>14</v>
      </c>
      <c r="IT28" s="6">
        <v>-3.0599999999999999E-2</v>
      </c>
      <c r="IU28" s="7">
        <f t="shared" si="147"/>
        <v>3380801.1735298089</v>
      </c>
      <c r="IV28" s="12">
        <f t="shared" si="148"/>
        <v>2075615.6982514502</v>
      </c>
      <c r="IW28" s="12">
        <f t="shared" si="149"/>
        <v>953088.84103382903</v>
      </c>
      <c r="IY28" s="5">
        <f t="shared" si="150"/>
        <v>13</v>
      </c>
      <c r="IZ28" s="6">
        <v>-3.0599999999999999E-2</v>
      </c>
      <c r="JA28" s="7">
        <f t="shared" si="151"/>
        <v>3634488.4686409482</v>
      </c>
      <c r="JB28" s="12">
        <f t="shared" si="152"/>
        <v>2576288.9843358556</v>
      </c>
      <c r="JC28" s="12">
        <f t="shared" si="153"/>
        <v>1263878.0339167267</v>
      </c>
      <c r="JE28" s="5">
        <f t="shared" si="154"/>
        <v>12</v>
      </c>
      <c r="JF28" s="6">
        <v>-3.0599999999999999E-2</v>
      </c>
      <c r="JG28" s="7">
        <f t="shared" si="155"/>
        <v>3412344.8208064474</v>
      </c>
      <c r="JH28" s="12">
        <f t="shared" si="156"/>
        <v>2584515.9299975284</v>
      </c>
      <c r="JI28" s="12">
        <f t="shared" si="157"/>
        <v>1385576.4365685335</v>
      </c>
      <c r="JK28" s="5">
        <f t="shared" si="158"/>
        <v>11</v>
      </c>
      <c r="JL28" s="6">
        <v>-3.0599999999999999E-2</v>
      </c>
      <c r="JM28" s="7">
        <f t="shared" si="159"/>
        <v>2879129.9534310219</v>
      </c>
      <c r="JN28" s="12">
        <f t="shared" si="160"/>
        <v>2260689.0869404362</v>
      </c>
      <c r="JO28" s="12">
        <f t="shared" si="161"/>
        <v>1380546.3968914123</v>
      </c>
      <c r="JQ28" s="5">
        <f t="shared" si="162"/>
        <v>10</v>
      </c>
      <c r="JR28" s="6">
        <v>-3.0599999999999999E-2</v>
      </c>
      <c r="JS28" s="7">
        <f t="shared" si="163"/>
        <v>2185463.7569690468</v>
      </c>
      <c r="JT28" s="12">
        <f t="shared" si="164"/>
        <v>1722641.3474439452</v>
      </c>
      <c r="JU28" s="12">
        <f t="shared" si="165"/>
        <v>1176372.0347537145</v>
      </c>
      <c r="JW28" s="5">
        <f t="shared" si="166"/>
        <v>9</v>
      </c>
      <c r="JX28" s="6">
        <v>-3.0599999999999999E-2</v>
      </c>
      <c r="JY28" s="7">
        <f t="shared" si="167"/>
        <v>2293246.3346999441</v>
      </c>
      <c r="JZ28" s="12">
        <f t="shared" si="168"/>
        <v>1944626.2763680327</v>
      </c>
      <c r="KA28" s="12">
        <f t="shared" si="169"/>
        <v>1439389.7791326959</v>
      </c>
      <c r="KC28" s="5">
        <f t="shared" si="170"/>
        <v>8</v>
      </c>
      <c r="KD28" s="6">
        <v>-3.0599999999999999E-2</v>
      </c>
      <c r="KE28" s="7">
        <f t="shared" si="171"/>
        <v>1904373.3056800729</v>
      </c>
      <c r="KF28" s="12">
        <f t="shared" si="172"/>
        <v>1635358.3908977665</v>
      </c>
      <c r="KG28" s="12">
        <f t="shared" si="173"/>
        <v>1255400.7113799178</v>
      </c>
      <c r="KI28" s="5">
        <f t="shared" si="174"/>
        <v>7</v>
      </c>
      <c r="KJ28" s="6">
        <v>-3.0599999999999999E-2</v>
      </c>
      <c r="KK28" s="7">
        <f t="shared" si="175"/>
        <v>1556623.5946379541</v>
      </c>
      <c r="KL28" s="12">
        <f t="shared" si="176"/>
        <v>1356620.448471264</v>
      </c>
      <c r="KM28" s="12">
        <f t="shared" si="177"/>
        <v>1085083.3885339231</v>
      </c>
      <c r="KO28" s="5">
        <f t="shared" si="178"/>
        <v>6</v>
      </c>
      <c r="KP28" s="6">
        <v>-3.0599999999999999E-2</v>
      </c>
      <c r="KQ28" s="7">
        <f t="shared" si="179"/>
        <v>1466437.6774733434</v>
      </c>
      <c r="KR28" s="12">
        <f t="shared" si="180"/>
        <v>1325784.694471542</v>
      </c>
      <c r="KS28" s="12">
        <f t="shared" si="181"/>
        <v>1097882.92988028</v>
      </c>
      <c r="KU28" s="5">
        <f t="shared" si="182"/>
        <v>5</v>
      </c>
      <c r="KV28" s="6">
        <v>-3.0599999999999999E-2</v>
      </c>
      <c r="KW28" s="7">
        <f t="shared" si="183"/>
        <v>1117370.9825307401</v>
      </c>
      <c r="KX28" s="12">
        <f t="shared" si="184"/>
        <v>1022049.6728776516</v>
      </c>
      <c r="KY28" s="12">
        <f t="shared" si="185"/>
        <v>879251.52391986339</v>
      </c>
      <c r="LA28" s="5">
        <f t="shared" si="186"/>
        <v>4</v>
      </c>
      <c r="LB28" s="6">
        <v>-3.0599999999999999E-2</v>
      </c>
      <c r="LC28" s="7">
        <f t="shared" si="187"/>
        <v>943008.67797344935</v>
      </c>
      <c r="LD28" s="12">
        <f t="shared" si="188"/>
        <v>887866.62070992566</v>
      </c>
      <c r="LE28" s="12">
        <f t="shared" si="189"/>
        <v>774966.78353958973</v>
      </c>
      <c r="LG28" s="5">
        <f t="shared" si="190"/>
        <v>3</v>
      </c>
      <c r="LH28" s="6">
        <v>-3.0599999999999999E-2</v>
      </c>
      <c r="LI28" s="7">
        <f t="shared" si="191"/>
        <v>891228.3129888</v>
      </c>
      <c r="LJ28" s="12">
        <f t="shared" si="192"/>
        <v>853934.62834209297</v>
      </c>
      <c r="LK28" s="12">
        <f t="shared" si="193"/>
        <v>775512.06043312524</v>
      </c>
      <c r="LM28" s="5">
        <f t="shared" si="194"/>
        <v>2</v>
      </c>
      <c r="LN28" s="6">
        <v>-3.0599999999999999E-2</v>
      </c>
      <c r="LO28" s="7">
        <f t="shared" si="195"/>
        <v>764740.272</v>
      </c>
      <c r="LP28" s="12">
        <f>(LP29)*(1+LN28)-(((VLOOKUP((LM$91+LM29),$A$138:$E$227,5,FALSE))/(VLOOKUP(LM$91,$A$138:$E$227,5,FALSE)))*(IF(LM28&lt;=$D$125,$B$125,$C$125)))</f>
        <v>742504.61766473984</v>
      </c>
      <c r="LQ28" s="12">
        <f t="shared" si="197"/>
        <v>705787.35635164822</v>
      </c>
      <c r="LS28" s="5">
        <f t="shared" si="198"/>
        <v>1</v>
      </c>
      <c r="LT28" s="6">
        <v>-3.0599999999999999E-2</v>
      </c>
      <c r="LU28" s="7">
        <f>(LU29+$B$124)*(1+LT28)</f>
        <v>581640</v>
      </c>
      <c r="LV28" s="12">
        <f>($B$124)*(1+LT28)-$B$125</f>
        <v>570640</v>
      </c>
      <c r="LW28" s="12">
        <f>LV28</f>
        <v>570640</v>
      </c>
      <c r="LY28" s="5"/>
      <c r="LZ28" s="6"/>
      <c r="MA28" s="7"/>
      <c r="ME28" s="5"/>
      <c r="MF28" s="6"/>
      <c r="MG28" s="7"/>
      <c r="MK28" s="5"/>
      <c r="ML28" s="6"/>
      <c r="MM28" s="7"/>
      <c r="MQ28" s="5"/>
      <c r="MR28" s="6"/>
      <c r="MS28" s="7"/>
      <c r="MW28" s="5"/>
      <c r="MX28" s="6"/>
      <c r="MY28" s="7"/>
      <c r="NC28" s="5"/>
      <c r="ND28" s="6"/>
      <c r="NE28" s="7"/>
      <c r="NI28" s="5"/>
      <c r="NJ28" s="6"/>
      <c r="NK28" s="7"/>
      <c r="NO28" s="5"/>
      <c r="NP28" s="6"/>
      <c r="NQ28" s="7"/>
      <c r="NU28" s="5"/>
      <c r="NV28" s="6"/>
      <c r="NW28" s="7"/>
      <c r="OA28" s="5"/>
      <c r="OB28" s="6"/>
      <c r="OC28" s="7"/>
      <c r="OG28" s="5"/>
      <c r="OH28" s="6"/>
      <c r="OI28" s="7"/>
      <c r="OM28" s="5"/>
      <c r="ON28" s="6"/>
      <c r="OO28" s="7"/>
      <c r="OS28" s="5"/>
      <c r="OT28" s="6"/>
      <c r="OU28" s="7"/>
      <c r="OY28" s="5"/>
      <c r="OZ28" s="6"/>
      <c r="PA28" s="7"/>
      <c r="PE28" s="5"/>
      <c r="PF28" s="6"/>
      <c r="PG28" s="7"/>
      <c r="PK28" s="5"/>
      <c r="PL28" s="6"/>
      <c r="PM28" s="7"/>
      <c r="PQ28" s="5"/>
      <c r="PR28" s="6"/>
      <c r="PS28" s="7"/>
      <c r="PW28" s="5"/>
      <c r="PX28" s="6"/>
      <c r="PY28" s="7"/>
      <c r="QC28" s="5"/>
      <c r="QD28" s="6"/>
      <c r="QE28" s="7"/>
      <c r="QI28" s="5"/>
      <c r="QJ28" s="6"/>
      <c r="QK28" s="7"/>
      <c r="QO28" s="5"/>
      <c r="QP28" s="6"/>
      <c r="QQ28" s="7"/>
    </row>
    <row r="29" spans="3:459">
      <c r="C29">
        <v>62</v>
      </c>
      <c r="D29" s="6">
        <v>0.31480000000000002</v>
      </c>
      <c r="E29" s="12">
        <f t="shared" si="286"/>
        <v>8946701.9308475666</v>
      </c>
      <c r="F29" s="12">
        <f t="shared" si="0"/>
        <v>1278100.2758353669</v>
      </c>
      <c r="G29">
        <v>61</v>
      </c>
      <c r="H29" s="6">
        <v>0.31480000000000002</v>
      </c>
      <c r="I29" s="12">
        <f t="shared" si="1"/>
        <v>-35873159.092630655</v>
      </c>
      <c r="J29" s="12">
        <f t="shared" si="2"/>
        <v>-5065491.4986291025</v>
      </c>
      <c r="K29">
        <v>60</v>
      </c>
      <c r="L29" s="6">
        <v>0.31480000000000002</v>
      </c>
      <c r="M29" s="12">
        <f t="shared" si="3"/>
        <v>-16506143.560457073</v>
      </c>
      <c r="N29" s="12">
        <f t="shared" si="4"/>
        <v>-2330760.1559357224</v>
      </c>
      <c r="O29">
        <v>59</v>
      </c>
      <c r="P29" s="6">
        <v>0.31480000000000002</v>
      </c>
      <c r="Q29" s="12">
        <f t="shared" si="5"/>
        <v>27345951.302708365</v>
      </c>
      <c r="R29" s="12">
        <f t="shared" si="6"/>
        <v>3590426.3064662511</v>
      </c>
      <c r="S29">
        <v>58</v>
      </c>
      <c r="T29" s="6">
        <v>0.31480000000000002</v>
      </c>
      <c r="U29" s="12">
        <f t="shared" si="7"/>
        <v>162998877.97699791</v>
      </c>
      <c r="V29" s="12">
        <f t="shared" si="8"/>
        <v>19247596.656243354</v>
      </c>
      <c r="W29">
        <v>57</v>
      </c>
      <c r="X29" s="6">
        <v>0.31480000000000002</v>
      </c>
      <c r="Y29" s="12">
        <f t="shared" si="9"/>
        <v>187530173.84519759</v>
      </c>
      <c r="Z29" s="12">
        <f t="shared" si="10"/>
        <v>19976376.900107753</v>
      </c>
      <c r="AA29">
        <v>56</v>
      </c>
      <c r="AB29" s="6">
        <v>0.31480000000000002</v>
      </c>
      <c r="AC29" s="12">
        <f t="shared" si="11"/>
        <v>84300572.120574921</v>
      </c>
      <c r="AD29" s="12">
        <f t="shared" si="12"/>
        <v>9188831.9735061023</v>
      </c>
      <c r="AE29">
        <v>55</v>
      </c>
      <c r="AF29" s="6">
        <v>0.31480000000000002</v>
      </c>
      <c r="AG29" s="12">
        <f t="shared" si="13"/>
        <v>100684613.99818718</v>
      </c>
      <c r="AH29" s="12">
        <f t="shared" si="14"/>
        <v>11307272.918045795</v>
      </c>
      <c r="AI29">
        <v>54</v>
      </c>
      <c r="AJ29" s="6">
        <v>0.31480000000000002</v>
      </c>
      <c r="AK29" s="12">
        <f t="shared" si="15"/>
        <v>34514133.652889706</v>
      </c>
      <c r="AL29" s="12">
        <f t="shared" si="16"/>
        <v>3933072.208174054</v>
      </c>
      <c r="AM29">
        <v>53</v>
      </c>
      <c r="AN29" s="6">
        <v>0.31480000000000002</v>
      </c>
      <c r="AO29" s="12">
        <f t="shared" si="17"/>
        <v>5343225.7435292536</v>
      </c>
      <c r="AP29" s="12">
        <f t="shared" si="18"/>
        <v>622126.20135229139</v>
      </c>
      <c r="AQ29">
        <v>52</v>
      </c>
      <c r="AR29" s="6">
        <v>0.31480000000000002</v>
      </c>
      <c r="AS29" s="12">
        <f t="shared" si="19"/>
        <v>82890173.020458147</v>
      </c>
      <c r="AT29" s="12">
        <f t="shared" si="20"/>
        <v>9719574.3756441437</v>
      </c>
      <c r="AU29">
        <v>51</v>
      </c>
      <c r="AV29" s="6">
        <v>0.31480000000000002</v>
      </c>
      <c r="AW29" s="12">
        <f t="shared" si="21"/>
        <v>46686726.463958345</v>
      </c>
      <c r="AX29" s="12">
        <f t="shared" si="22"/>
        <v>5397309.4177986532</v>
      </c>
      <c r="AY29">
        <v>50</v>
      </c>
      <c r="AZ29" s="6">
        <v>0.31480000000000002</v>
      </c>
      <c r="BA29" s="12">
        <f t="shared" si="23"/>
        <v>55283111.579853438</v>
      </c>
      <c r="BB29" s="12">
        <f t="shared" si="24"/>
        <v>6345460.3712631119</v>
      </c>
      <c r="BC29">
        <v>49</v>
      </c>
      <c r="BD29" s="6">
        <v>0.31480000000000002</v>
      </c>
      <c r="BE29" s="12">
        <f t="shared" si="25"/>
        <v>81605384.603350326</v>
      </c>
      <c r="BF29" s="12">
        <f t="shared" si="26"/>
        <v>9501535.2841225415</v>
      </c>
      <c r="BG29">
        <v>48</v>
      </c>
      <c r="BH29" s="6">
        <v>0.31480000000000002</v>
      </c>
      <c r="BI29" s="12">
        <f t="shared" si="27"/>
        <v>120648851.04113016</v>
      </c>
      <c r="BJ29" s="12">
        <f t="shared" si="28"/>
        <v>15641510.828618856</v>
      </c>
      <c r="BK29">
        <v>47</v>
      </c>
      <c r="BL29" s="6">
        <v>0.31480000000000002</v>
      </c>
      <c r="BM29" s="12">
        <f t="shared" si="29"/>
        <v>100601714.76421946</v>
      </c>
      <c r="BN29" s="12">
        <f t="shared" si="30"/>
        <v>14039380.507971169</v>
      </c>
      <c r="BO29">
        <v>46</v>
      </c>
      <c r="BP29" s="6">
        <v>0.31480000000000002</v>
      </c>
      <c r="BQ29" s="12">
        <f t="shared" si="31"/>
        <v>75702374.710610017</v>
      </c>
      <c r="BR29" s="12">
        <f t="shared" si="32"/>
        <v>10877137.2416566</v>
      </c>
      <c r="BS29">
        <v>45</v>
      </c>
      <c r="BT29" s="6">
        <v>0.31480000000000002</v>
      </c>
      <c r="BU29" s="12">
        <f t="shared" si="33"/>
        <v>61604119.830166817</v>
      </c>
      <c r="BV29" s="12">
        <f t="shared" si="34"/>
        <v>9054940.8173160162</v>
      </c>
      <c r="BW29">
        <v>44</v>
      </c>
      <c r="BX29" s="6">
        <v>0.31480000000000002</v>
      </c>
      <c r="BY29" s="12">
        <f t="shared" si="35"/>
        <v>38390790.502194814</v>
      </c>
      <c r="BZ29" s="12">
        <f t="shared" si="36"/>
        <v>5769714.1795206079</v>
      </c>
      <c r="CA29">
        <v>43</v>
      </c>
      <c r="CB29" s="6">
        <v>0.31480000000000002</v>
      </c>
      <c r="CC29" s="12">
        <f t="shared" si="37"/>
        <v>55048219.355871268</v>
      </c>
      <c r="CD29" s="12">
        <f t="shared" si="38"/>
        <v>9773218.135022562</v>
      </c>
      <c r="CE29">
        <v>42</v>
      </c>
      <c r="CF29" s="6">
        <v>0.31480000000000002</v>
      </c>
      <c r="CG29" s="12">
        <f t="shared" si="39"/>
        <v>56444271.993798211</v>
      </c>
      <c r="CH29" s="12">
        <f t="shared" si="40"/>
        <v>11046484.279545974</v>
      </c>
      <c r="CI29">
        <v>41</v>
      </c>
      <c r="CJ29" s="6">
        <v>0.31480000000000002</v>
      </c>
      <c r="CK29" s="12">
        <f t="shared" si="284"/>
        <v>54942992.096713237</v>
      </c>
      <c r="CL29" s="12">
        <f t="shared" si="285"/>
        <v>10888784.560868025</v>
      </c>
      <c r="CM29" s="5">
        <v>40</v>
      </c>
      <c r="CN29" s="6">
        <v>0.31480000000000002</v>
      </c>
      <c r="CO29" s="7">
        <f t="shared" si="41"/>
        <v>65809761.071875803</v>
      </c>
      <c r="CP29" s="12">
        <f t="shared" si="42"/>
        <v>44893706.280729145</v>
      </c>
      <c r="CQ29" s="12">
        <f t="shared" si="43"/>
        <v>8711825.7439895533</v>
      </c>
      <c r="CR29" s="9"/>
      <c r="CS29" s="5">
        <v>39</v>
      </c>
      <c r="CT29" s="6">
        <v>0.31480000000000002</v>
      </c>
      <c r="CU29" s="7">
        <f t="shared" si="44"/>
        <v>50309426.70428545</v>
      </c>
      <c r="CV29" s="12">
        <f t="shared" si="45"/>
        <v>32577400.666916586</v>
      </c>
      <c r="CW29" s="12">
        <f t="shared" si="46"/>
        <v>6832914.7559015797</v>
      </c>
      <c r="CY29" s="5">
        <v>38</v>
      </c>
      <c r="CZ29" s="6">
        <v>0.31480000000000002</v>
      </c>
      <c r="DA29" s="7">
        <f t="shared" si="47"/>
        <v>40677091.449131183</v>
      </c>
      <c r="DB29" s="12">
        <f t="shared" si="48"/>
        <v>24945553.539758749</v>
      </c>
      <c r="DC29" s="12">
        <f t="shared" si="49"/>
        <v>5458771.0058101313</v>
      </c>
      <c r="DE29" s="5">
        <f t="shared" si="50"/>
        <v>37</v>
      </c>
      <c r="DF29" s="6">
        <v>0.31480000000000002</v>
      </c>
      <c r="DG29" s="7">
        <f t="shared" si="51"/>
        <v>34428346.550259158</v>
      </c>
      <c r="DH29" s="12">
        <f t="shared" si="52"/>
        <v>19896337.25754929</v>
      </c>
      <c r="DI29" s="12">
        <f t="shared" si="53"/>
        <v>4370293.7328720987</v>
      </c>
      <c r="DK29" s="5">
        <f t="shared" si="54"/>
        <v>36</v>
      </c>
      <c r="DL29" s="6">
        <v>0.31480000000000002</v>
      </c>
      <c r="DM29" s="7">
        <f t="shared" si="55"/>
        <v>34850031.936693139</v>
      </c>
      <c r="DN29" s="12">
        <f t="shared" si="56"/>
        <v>21693710.008108474</v>
      </c>
      <c r="DO29" s="12">
        <f t="shared" si="57"/>
        <v>4818834.0150133604</v>
      </c>
      <c r="DQ29" s="5">
        <f t="shared" si="58"/>
        <v>35</v>
      </c>
      <c r="DR29" s="6">
        <v>0.31480000000000002</v>
      </c>
      <c r="DS29" s="7">
        <f t="shared" si="59"/>
        <v>22843492.354937825</v>
      </c>
      <c r="DT29" s="12">
        <f t="shared" si="60"/>
        <v>10433200.680282788</v>
      </c>
      <c r="DU29" s="12">
        <f t="shared" si="61"/>
        <v>2300301.0583282448</v>
      </c>
      <c r="DW29" s="5">
        <f t="shared" si="62"/>
        <v>34</v>
      </c>
      <c r="DX29" s="6">
        <v>0.31480000000000002</v>
      </c>
      <c r="DY29" s="7">
        <f t="shared" si="63"/>
        <v>17227369.800103933</v>
      </c>
      <c r="DZ29" s="12">
        <f t="shared" si="64"/>
        <v>5559049.3863943443</v>
      </c>
      <c r="EA29" s="12">
        <f t="shared" si="65"/>
        <v>1230243.7948420185</v>
      </c>
      <c r="EC29" s="5">
        <f t="shared" si="66"/>
        <v>33</v>
      </c>
      <c r="ED29" s="6">
        <v>0.31480000000000002</v>
      </c>
      <c r="EE29" s="7">
        <f t="shared" si="67"/>
        <v>16034409.71714812</v>
      </c>
      <c r="EF29" s="12">
        <f t="shared" si="68"/>
        <v>5362269.4766513417</v>
      </c>
      <c r="EG29" s="12">
        <f t="shared" si="69"/>
        <v>1222119.2201121142</v>
      </c>
      <c r="EI29" s="5">
        <f t="shared" si="70"/>
        <v>32</v>
      </c>
      <c r="EJ29" s="6">
        <v>0.31480000000000002</v>
      </c>
      <c r="EK29" s="7">
        <f t="shared" si="71"/>
        <v>16034409.71714812</v>
      </c>
      <c r="EL29" s="12">
        <f t="shared" si="72"/>
        <v>8214094.5914982166</v>
      </c>
      <c r="EM29" s="12">
        <f t="shared" si="73"/>
        <v>1939910.0356469778</v>
      </c>
      <c r="EO29" s="5">
        <f t="shared" si="74"/>
        <v>31</v>
      </c>
      <c r="EP29" s="6">
        <v>0.31480000000000002</v>
      </c>
      <c r="EQ29" s="7">
        <f t="shared" si="75"/>
        <v>17907538.214371361</v>
      </c>
      <c r="ER29" s="12">
        <f t="shared" si="76"/>
        <v>3439901.4521071292</v>
      </c>
      <c r="ES29" s="12">
        <f t="shared" si="77"/>
        <v>823758.39893564617</v>
      </c>
      <c r="EU29" s="5">
        <f t="shared" si="78"/>
        <v>30</v>
      </c>
      <c r="EV29" s="6">
        <v>0.31480000000000002</v>
      </c>
      <c r="EW29" s="7">
        <f t="shared" si="79"/>
        <v>11119059.646520624</v>
      </c>
      <c r="EX29" s="12">
        <f t="shared" si="80"/>
        <v>2650194.5012679449</v>
      </c>
      <c r="EY29" s="12">
        <f t="shared" si="81"/>
        <v>641211.38635136909</v>
      </c>
      <c r="FA29" s="5">
        <f t="shared" si="82"/>
        <v>29</v>
      </c>
      <c r="FB29" s="6">
        <v>0.31480000000000002</v>
      </c>
      <c r="FC29" s="7">
        <f t="shared" si="83"/>
        <v>11081382.944509294</v>
      </c>
      <c r="FD29" s="12">
        <f t="shared" si="84"/>
        <v>3175095.6629010239</v>
      </c>
      <c r="FE29" s="12">
        <f t="shared" si="85"/>
        <v>781319.98971470294</v>
      </c>
      <c r="FG29" s="5">
        <f t="shared" si="86"/>
        <v>28</v>
      </c>
      <c r="FH29" s="6">
        <v>0.31480000000000002</v>
      </c>
      <c r="FI29" s="7">
        <f t="shared" si="87"/>
        <v>8750302.3882732894</v>
      </c>
      <c r="FJ29" s="12">
        <f t="shared" si="88"/>
        <v>1253042.631489743</v>
      </c>
      <c r="FK29" s="12">
        <f t="shared" si="89"/>
        <v>310415.18534015107</v>
      </c>
      <c r="FM29" s="5">
        <f t="shared" si="90"/>
        <v>27</v>
      </c>
      <c r="FN29" s="6">
        <v>0.31480000000000002</v>
      </c>
      <c r="FO29" s="7">
        <f t="shared" si="91"/>
        <v>9595681.9698138926</v>
      </c>
      <c r="FP29" s="12">
        <f t="shared" si="92"/>
        <v>2590728.133619979</v>
      </c>
      <c r="FQ29" s="12">
        <f t="shared" si="93"/>
        <v>650356.1953926289</v>
      </c>
      <c r="FS29" s="5">
        <f t="shared" si="94"/>
        <v>26</v>
      </c>
      <c r="FT29" s="6">
        <v>0.31480000000000002</v>
      </c>
      <c r="FU29" s="7">
        <f t="shared" si="95"/>
        <v>7826182.1791158095</v>
      </c>
      <c r="FV29" s="12">
        <f t="shared" si="96"/>
        <v>1256655.9933279993</v>
      </c>
      <c r="FW29" s="12">
        <f t="shared" si="97"/>
        <v>320649.63000689662</v>
      </c>
      <c r="FY29" s="5">
        <f t="shared" si="98"/>
        <v>25</v>
      </c>
      <c r="FZ29" s="6">
        <v>0.31480000000000002</v>
      </c>
      <c r="GA29" s="7">
        <f t="shared" si="99"/>
        <v>6722369.1626145057</v>
      </c>
      <c r="GB29" s="12">
        <f t="shared" si="100"/>
        <v>505668.86468958255</v>
      </c>
      <c r="GC29" s="12">
        <f t="shared" si="101"/>
        <v>130279.67446998329</v>
      </c>
      <c r="GE29" s="5">
        <f t="shared" si="102"/>
        <v>24</v>
      </c>
      <c r="GF29" s="6">
        <v>0.31480000000000002</v>
      </c>
      <c r="GG29" s="7">
        <f t="shared" si="103"/>
        <v>5980755.4827531194</v>
      </c>
      <c r="GH29" s="12">
        <f t="shared" si="104"/>
        <v>176015.67021711657</v>
      </c>
      <c r="GI29" s="12">
        <f t="shared" si="105"/>
        <v>46220.465011596258</v>
      </c>
      <c r="GK29" s="5">
        <f t="shared" si="106"/>
        <v>23</v>
      </c>
      <c r="GL29" s="6">
        <v>0.31480000000000002</v>
      </c>
      <c r="GM29" s="7">
        <f t="shared" si="107"/>
        <v>6643069.5132212806</v>
      </c>
      <c r="GN29" s="12">
        <f t="shared" si="108"/>
        <v>1335532.0016473089</v>
      </c>
      <c r="GO29" s="12">
        <f t="shared" si="109"/>
        <v>362832.3935111186</v>
      </c>
      <c r="GQ29" s="5">
        <f t="shared" si="110"/>
        <v>22</v>
      </c>
      <c r="GR29" s="6">
        <v>0.31480000000000002</v>
      </c>
      <c r="GS29" s="7">
        <f t="shared" si="111"/>
        <v>5365968.9121335046</v>
      </c>
      <c r="GT29" s="12">
        <f t="shared" si="112"/>
        <v>505018.05142072978</v>
      </c>
      <c r="GU29" s="12">
        <f t="shared" si="113"/>
        <v>142205.74362879345</v>
      </c>
      <c r="GW29" s="5">
        <f t="shared" si="114"/>
        <v>21</v>
      </c>
      <c r="GX29" s="6">
        <v>0.31480000000000002</v>
      </c>
      <c r="GY29" s="7">
        <f t="shared" si="115"/>
        <v>4842495.1828657212</v>
      </c>
      <c r="GZ29" s="12">
        <f t="shared" si="116"/>
        <v>408740.75411787332</v>
      </c>
      <c r="HA29" s="12">
        <f t="shared" si="117"/>
        <v>120158.30591739301</v>
      </c>
      <c r="HC29" s="5">
        <f t="shared" si="118"/>
        <v>20</v>
      </c>
      <c r="HD29" s="6">
        <v>0.31480000000000002</v>
      </c>
      <c r="HE29" s="7">
        <f t="shared" si="119"/>
        <v>5277348.7171596773</v>
      </c>
      <c r="HF29" s="12">
        <f t="shared" si="120"/>
        <v>1349223.1584926276</v>
      </c>
      <c r="HG29" s="12">
        <f t="shared" si="121"/>
        <v>421144.80091677391</v>
      </c>
      <c r="HI29" s="5">
        <f t="shared" si="122"/>
        <v>19</v>
      </c>
      <c r="HJ29" s="6">
        <v>0.31480000000000002</v>
      </c>
      <c r="HK29" s="7">
        <f t="shared" si="123"/>
        <v>5095933.485090456</v>
      </c>
      <c r="HL29" s="12">
        <f t="shared" si="124"/>
        <v>1673297.3333190314</v>
      </c>
      <c r="HM29" s="12">
        <f t="shared" si="125"/>
        <v>549935.87007512338</v>
      </c>
      <c r="HO29" s="5">
        <f t="shared" si="126"/>
        <v>18</v>
      </c>
      <c r="HP29" s="6">
        <v>0.31480000000000002</v>
      </c>
      <c r="HQ29" s="7">
        <f t="shared" si="127"/>
        <v>4461507.1660746457</v>
      </c>
      <c r="HR29" s="12">
        <f t="shared" si="128"/>
        <v>1399693.452603692</v>
      </c>
      <c r="HS29" s="12">
        <f t="shared" si="129"/>
        <v>475040.46987623238</v>
      </c>
      <c r="HU29" s="5">
        <f t="shared" si="130"/>
        <v>17</v>
      </c>
      <c r="HV29" s="6">
        <v>0.31480000000000002</v>
      </c>
      <c r="HW29" s="7">
        <f t="shared" si="131"/>
        <v>3756742.308921054</v>
      </c>
      <c r="HX29" s="12">
        <f t="shared" si="132"/>
        <v>1013327.3000430556</v>
      </c>
      <c r="HY29" s="12">
        <f t="shared" si="133"/>
        <v>356463.60843793699</v>
      </c>
      <c r="IA29" s="5">
        <f t="shared" si="134"/>
        <v>16</v>
      </c>
      <c r="IB29" s="6">
        <v>0.31480000000000002</v>
      </c>
      <c r="IC29" s="7">
        <f t="shared" si="135"/>
        <v>4384108.1910620313</v>
      </c>
      <c r="ID29" s="12">
        <f t="shared" si="136"/>
        <v>2098698.9389369646</v>
      </c>
      <c r="IE29" s="12">
        <f t="shared" si="137"/>
        <v>807591.82951661898</v>
      </c>
      <c r="IG29" s="5">
        <f t="shared" si="138"/>
        <v>15</v>
      </c>
      <c r="IH29" s="6">
        <v>0.31480000000000002</v>
      </c>
      <c r="II29" s="7">
        <f t="shared" si="139"/>
        <v>5916475.2915816894</v>
      </c>
      <c r="IJ29" s="12">
        <f t="shared" si="140"/>
        <v>4103065.5714811329</v>
      </c>
      <c r="IK29" s="12">
        <f t="shared" si="141"/>
        <v>1765232.9997866808</v>
      </c>
      <c r="IM29" s="5">
        <f t="shared" si="142"/>
        <v>14</v>
      </c>
      <c r="IN29" s="6">
        <v>0.31480000000000002</v>
      </c>
      <c r="IO29" s="7">
        <f t="shared" si="143"/>
        <v>4318595.103344298</v>
      </c>
      <c r="IP29" s="12">
        <f t="shared" si="144"/>
        <v>2809062.2497771555</v>
      </c>
      <c r="IQ29" s="12">
        <f t="shared" si="145"/>
        <v>1289709.8355706842</v>
      </c>
      <c r="IS29" s="5">
        <f t="shared" si="146"/>
        <v>13</v>
      </c>
      <c r="IT29" s="6">
        <v>0.31480000000000002</v>
      </c>
      <c r="IU29" s="7">
        <f t="shared" si="147"/>
        <v>3487519.2629769021</v>
      </c>
      <c r="IV29" s="12">
        <f t="shared" si="148"/>
        <v>2208530.0511499727</v>
      </c>
      <c r="IW29" s="12">
        <f t="shared" si="149"/>
        <v>1066878.678714066</v>
      </c>
      <c r="IY29" s="5">
        <f t="shared" si="150"/>
        <v>12</v>
      </c>
      <c r="IZ29" s="6">
        <v>0.31480000000000002</v>
      </c>
      <c r="JA29" s="7">
        <f t="shared" si="151"/>
        <v>3749214.4302052278</v>
      </c>
      <c r="JB29" s="12">
        <f t="shared" si="152"/>
        <v>2720694.2277035853</v>
      </c>
      <c r="JC29" s="12">
        <f t="shared" si="153"/>
        <v>1404156.8062054014</v>
      </c>
      <c r="JE29" s="5">
        <f t="shared" si="154"/>
        <v>11</v>
      </c>
      <c r="JF29" s="6">
        <v>0.31480000000000002</v>
      </c>
      <c r="JG29" s="7">
        <f t="shared" si="155"/>
        <v>3520058.6144073112</v>
      </c>
      <c r="JH29" s="12">
        <f t="shared" si="156"/>
        <v>2723823.9471734213</v>
      </c>
      <c r="JI29" s="12">
        <f t="shared" si="157"/>
        <v>1536227.7092646132</v>
      </c>
      <c r="JK29" s="5">
        <f t="shared" si="158"/>
        <v>10</v>
      </c>
      <c r="JL29" s="6">
        <v>0.31480000000000002</v>
      </c>
      <c r="JM29" s="7">
        <f t="shared" si="159"/>
        <v>2970012.3307520342</v>
      </c>
      <c r="JN29" s="12">
        <f t="shared" si="160"/>
        <v>2382726.4812778202</v>
      </c>
      <c r="JO29" s="12">
        <f t="shared" si="161"/>
        <v>1530768.9532899621</v>
      </c>
      <c r="JQ29" s="5">
        <f t="shared" si="162"/>
        <v>9</v>
      </c>
      <c r="JR29" s="6">
        <v>0.31480000000000002</v>
      </c>
      <c r="JS29" s="7">
        <f t="shared" si="163"/>
        <v>2254449.9246637574</v>
      </c>
      <c r="JT29" s="12">
        <f t="shared" si="164"/>
        <v>1822335.859218799</v>
      </c>
      <c r="JU29" s="12">
        <f t="shared" si="165"/>
        <v>1309192.566077915</v>
      </c>
      <c r="JW29" s="5">
        <f t="shared" si="166"/>
        <v>8</v>
      </c>
      <c r="JX29" s="6">
        <v>0.31480000000000002</v>
      </c>
      <c r="JY29" s="7">
        <f t="shared" si="167"/>
        <v>2365634.7583040479</v>
      </c>
      <c r="JZ29" s="12">
        <f t="shared" si="168"/>
        <v>2047819.7844662305</v>
      </c>
      <c r="KA29" s="12">
        <f t="shared" si="169"/>
        <v>1594627.6273754381</v>
      </c>
      <c r="KC29" s="5">
        <f t="shared" si="170"/>
        <v>7</v>
      </c>
      <c r="KD29" s="6">
        <v>0.31480000000000002</v>
      </c>
      <c r="KE29" s="7">
        <f t="shared" si="171"/>
        <v>1964486.5955024478</v>
      </c>
      <c r="KF29" s="12">
        <f t="shared" si="172"/>
        <v>1727293.3211254315</v>
      </c>
      <c r="KG29" s="12">
        <f t="shared" si="173"/>
        <v>1394956.9513300345</v>
      </c>
      <c r="KI29" s="5">
        <f t="shared" si="174"/>
        <v>6</v>
      </c>
      <c r="KJ29" s="6">
        <v>0.31480000000000002</v>
      </c>
      <c r="KK29" s="7">
        <f t="shared" si="175"/>
        <v>1605759.8459232042</v>
      </c>
      <c r="KL29" s="12">
        <f t="shared" si="176"/>
        <v>1438134.7314094084</v>
      </c>
      <c r="KM29" s="12">
        <f t="shared" si="177"/>
        <v>1210123.2793610133</v>
      </c>
      <c r="KO29" s="5">
        <f t="shared" si="178"/>
        <v>5</v>
      </c>
      <c r="KP29" s="6">
        <v>0.31480000000000002</v>
      </c>
      <c r="KQ29" s="7">
        <f t="shared" si="179"/>
        <v>1512727.1275772059</v>
      </c>
      <c r="KR29" s="12">
        <f t="shared" si="180"/>
        <v>1405005.3462174549</v>
      </c>
      <c r="KS29" s="12">
        <f t="shared" si="181"/>
        <v>1224013.7409243723</v>
      </c>
      <c r="KU29" s="5">
        <f t="shared" si="182"/>
        <v>4</v>
      </c>
      <c r="KV29" s="6">
        <v>0.31480000000000002</v>
      </c>
      <c r="KW29" s="7">
        <f t="shared" si="183"/>
        <v>1152641.822292903</v>
      </c>
      <c r="KX29" s="12">
        <f t="shared" si="184"/>
        <v>1090284.64581326</v>
      </c>
      <c r="KY29" s="12">
        <f t="shared" si="185"/>
        <v>986748.11875419726</v>
      </c>
      <c r="LA29" s="5">
        <f t="shared" si="186"/>
        <v>3</v>
      </c>
      <c r="LB29" s="6">
        <v>0.31480000000000002</v>
      </c>
      <c r="LC29" s="7">
        <f t="shared" si="187"/>
        <v>972775.61169120006</v>
      </c>
      <c r="LD29" s="12">
        <f t="shared" si="188"/>
        <v>928893.27284458128</v>
      </c>
      <c r="LE29" s="12">
        <f t="shared" si="189"/>
        <v>852955.6725046857</v>
      </c>
      <c r="LG29" s="5">
        <f t="shared" si="190"/>
        <v>2</v>
      </c>
      <c r="LH29" s="6">
        <v>0.31480000000000002</v>
      </c>
      <c r="LI29" s="7">
        <f t="shared" si="191"/>
        <v>919360.75199999998</v>
      </c>
      <c r="LJ29" s="12">
        <f>(LJ30)*(1+LH29)-(((VLOOKUP((LG$91+LG30),$A$138:$E$227,5,FALSE))/(VLOOKUP(LG$91,$A$138:$E$227,5,FALSE)))*(IF(LG29&lt;=$D$125,$B$125,$C$125)))</f>
        <v>893384.555284356</v>
      </c>
      <c r="LK29" s="12">
        <f t="shared" si="193"/>
        <v>853547.424</v>
      </c>
      <c r="LM29" s="5">
        <f t="shared" si="194"/>
        <v>1</v>
      </c>
      <c r="LN29" s="6">
        <v>0.31480000000000002</v>
      </c>
      <c r="LO29" s="7">
        <f>(LO30+$B$124)*(1+LN29)</f>
        <v>788880</v>
      </c>
      <c r="LP29" s="12">
        <f>($B$124)*(1+LN29)-$B$125</f>
        <v>777880</v>
      </c>
      <c r="LQ29" s="12">
        <f>LP29</f>
        <v>777880</v>
      </c>
      <c r="LS29" s="5"/>
      <c r="LT29" s="6"/>
      <c r="LU29" s="7"/>
      <c r="LY29" s="5"/>
      <c r="LZ29" s="6"/>
      <c r="MA29" s="7"/>
      <c r="ME29" s="5"/>
      <c r="MF29" s="6"/>
      <c r="MG29" s="7"/>
      <c r="MK29" s="5"/>
      <c r="ML29" s="6"/>
      <c r="MM29" s="7"/>
      <c r="MQ29" s="5"/>
      <c r="MR29" s="6"/>
      <c r="MS29" s="7"/>
      <c r="MW29" s="5"/>
      <c r="MX29" s="6"/>
      <c r="MY29" s="7"/>
      <c r="NC29" s="5"/>
      <c r="ND29" s="6"/>
      <c r="NE29" s="7"/>
      <c r="NI29" s="5"/>
      <c r="NJ29" s="6"/>
      <c r="NK29" s="7"/>
      <c r="NO29" s="5"/>
      <c r="NP29" s="6"/>
      <c r="NQ29" s="7"/>
      <c r="NU29" s="5"/>
      <c r="NV29" s="6"/>
      <c r="NW29" s="7"/>
      <c r="OA29" s="5"/>
      <c r="OB29" s="6"/>
      <c r="OC29" s="7"/>
      <c r="OG29" s="5"/>
      <c r="OH29" s="6"/>
      <c r="OI29" s="7"/>
      <c r="OM29" s="5"/>
      <c r="ON29" s="6"/>
      <c r="OO29" s="7"/>
      <c r="OS29" s="5"/>
      <c r="OT29" s="6"/>
      <c r="OU29" s="7"/>
      <c r="OY29" s="5"/>
      <c r="OZ29" s="6"/>
      <c r="PA29" s="7"/>
      <c r="PE29" s="5"/>
      <c r="PF29" s="6"/>
      <c r="PG29" s="7"/>
      <c r="PK29" s="5"/>
      <c r="PL29" s="6"/>
      <c r="PM29" s="7"/>
      <c r="PQ29" s="5"/>
      <c r="PR29" s="6"/>
      <c r="PS29" s="7"/>
      <c r="PW29" s="5"/>
      <c r="PX29" s="6"/>
      <c r="PY29" s="7"/>
      <c r="QC29" s="5"/>
      <c r="QD29" s="6"/>
      <c r="QE29" s="7"/>
      <c r="QI29" s="5"/>
      <c r="QJ29" s="6"/>
      <c r="QK29" s="7"/>
      <c r="QO29" s="5"/>
      <c r="QP29" s="6"/>
      <c r="QQ29" s="7"/>
    </row>
    <row r="30" spans="3:459">
      <c r="C30">
        <v>61</v>
      </c>
      <c r="D30" s="6">
        <v>0.16539999999999999</v>
      </c>
      <c r="E30" s="12">
        <f t="shared" si="286"/>
        <v>6964330.6440885058</v>
      </c>
      <c r="F30" s="12">
        <f t="shared" si="0"/>
        <v>1041338.981354634</v>
      </c>
      <c r="G30">
        <v>60</v>
      </c>
      <c r="H30" s="6">
        <v>0.16539999999999999</v>
      </c>
      <c r="I30" s="12">
        <f t="shared" si="1"/>
        <v>-27122530.386583343</v>
      </c>
      <c r="J30" s="12">
        <f t="shared" si="2"/>
        <v>-4008602.1573947729</v>
      </c>
      <c r="K30">
        <v>59</v>
      </c>
      <c r="L30" s="6">
        <v>0.16539999999999999</v>
      </c>
      <c r="M30" s="12">
        <f t="shared" si="3"/>
        <v>-12392521.615535593</v>
      </c>
      <c r="N30" s="12">
        <f t="shared" si="4"/>
        <v>-1831565.4245951483</v>
      </c>
      <c r="O30">
        <v>58</v>
      </c>
      <c r="P30" s="6">
        <v>0.16539999999999999</v>
      </c>
      <c r="Q30" s="12">
        <f t="shared" si="5"/>
        <v>20972347.025209997</v>
      </c>
      <c r="R30" s="12">
        <f t="shared" si="6"/>
        <v>2882111.6482354272</v>
      </c>
      <c r="S30">
        <v>57</v>
      </c>
      <c r="T30" s="6">
        <v>0.16539999999999999</v>
      </c>
      <c r="U30" s="12">
        <f t="shared" si="7"/>
        <v>124165602.31294027</v>
      </c>
      <c r="V30" s="12">
        <f t="shared" si="8"/>
        <v>15346310.398228573</v>
      </c>
      <c r="W30">
        <v>56</v>
      </c>
      <c r="X30" s="6">
        <v>0.16539999999999999</v>
      </c>
      <c r="Y30" s="12">
        <f t="shared" si="9"/>
        <v>142844388.31166285</v>
      </c>
      <c r="Z30" s="12">
        <f t="shared" si="10"/>
        <v>15926470.261196636</v>
      </c>
      <c r="AA30">
        <v>55</v>
      </c>
      <c r="AB30" s="6">
        <v>0.16539999999999999</v>
      </c>
      <c r="AC30" s="12">
        <f t="shared" si="11"/>
        <v>64325980.676378295</v>
      </c>
      <c r="AD30" s="12">
        <f t="shared" si="12"/>
        <v>7338832.7132946709</v>
      </c>
      <c r="AE30">
        <v>54</v>
      </c>
      <c r="AF30" s="6">
        <v>0.16539999999999999</v>
      </c>
      <c r="AG30" s="12">
        <f t="shared" si="13"/>
        <v>76781066.588932425</v>
      </c>
      <c r="AH30" s="12">
        <f t="shared" si="14"/>
        <v>9025259.3397535086</v>
      </c>
      <c r="AI30">
        <v>53</v>
      </c>
      <c r="AJ30" s="6">
        <v>0.16539999999999999</v>
      </c>
      <c r="AK30" s="12">
        <f t="shared" si="15"/>
        <v>26450710.771565963</v>
      </c>
      <c r="AL30" s="12">
        <f t="shared" si="16"/>
        <v>3154881.6650614543</v>
      </c>
      <c r="AM30">
        <v>52</v>
      </c>
      <c r="AN30" s="6">
        <v>0.16539999999999999</v>
      </c>
      <c r="AO30" s="12">
        <f t="shared" si="17"/>
        <v>4259876.2686319891</v>
      </c>
      <c r="AP30" s="12">
        <f t="shared" si="18"/>
        <v>519137.90309171169</v>
      </c>
      <c r="AQ30">
        <v>51</v>
      </c>
      <c r="AR30" s="6">
        <v>0.16539999999999999</v>
      </c>
      <c r="AS30" s="12">
        <f t="shared" si="19"/>
        <v>63238529.122969791</v>
      </c>
      <c r="AT30" s="12">
        <f t="shared" si="20"/>
        <v>7761340.6529487548</v>
      </c>
      <c r="AU30">
        <v>50</v>
      </c>
      <c r="AV30" s="6">
        <v>0.16539999999999999</v>
      </c>
      <c r="AW30" s="12">
        <f t="shared" si="21"/>
        <v>35705983.011833243</v>
      </c>
      <c r="AX30" s="12">
        <f t="shared" si="22"/>
        <v>4320516.5269288281</v>
      </c>
      <c r="AY30">
        <v>49</v>
      </c>
      <c r="AZ30" s="6">
        <v>0.16539999999999999</v>
      </c>
      <c r="BA30" s="12">
        <f t="shared" si="23"/>
        <v>42245572.319994114</v>
      </c>
      <c r="BB30" s="12">
        <f t="shared" si="24"/>
        <v>5075310.7627304941</v>
      </c>
      <c r="BC30">
        <v>48</v>
      </c>
      <c r="BD30" s="6">
        <v>0.16539999999999999</v>
      </c>
      <c r="BE30" s="12">
        <f t="shared" si="25"/>
        <v>62262735.151976287</v>
      </c>
      <c r="BF30" s="12">
        <f t="shared" si="26"/>
        <v>7587766.3409063574</v>
      </c>
      <c r="BG30">
        <v>47</v>
      </c>
      <c r="BH30" s="6">
        <v>0.16539999999999999</v>
      </c>
      <c r="BI30" s="12">
        <f t="shared" si="27"/>
        <v>91938129.232594699</v>
      </c>
      <c r="BJ30" s="12">
        <f t="shared" si="28"/>
        <v>12475614.770542234</v>
      </c>
      <c r="BK30">
        <v>46</v>
      </c>
      <c r="BL30" s="6">
        <v>0.16539999999999999</v>
      </c>
      <c r="BM30" s="12">
        <f t="shared" si="29"/>
        <v>76678342.849422455</v>
      </c>
      <c r="BN30" s="12">
        <f t="shared" si="30"/>
        <v>11200207.382499909</v>
      </c>
      <c r="BO30">
        <v>45</v>
      </c>
      <c r="BP30" s="6">
        <v>0.16539999999999999</v>
      </c>
      <c r="BQ30" s="12">
        <f t="shared" si="31"/>
        <v>57735904.939198576</v>
      </c>
      <c r="BR30" s="12">
        <f t="shared" si="32"/>
        <v>8682841.3650998715</v>
      </c>
      <c r="BS30">
        <v>44</v>
      </c>
      <c r="BT30" s="6">
        <v>0.16539999999999999</v>
      </c>
      <c r="BU30" s="12">
        <f t="shared" si="33"/>
        <v>47009599.143415213</v>
      </c>
      <c r="BV30" s="12">
        <f t="shared" si="34"/>
        <v>7232246.0220638793</v>
      </c>
      <c r="BW30">
        <v>43</v>
      </c>
      <c r="BX30" s="6">
        <v>0.16539999999999999</v>
      </c>
      <c r="BY30" s="12">
        <f t="shared" si="35"/>
        <v>29350780.26073182</v>
      </c>
      <c r="BZ30" s="12">
        <f t="shared" si="36"/>
        <v>4616976.6702274773</v>
      </c>
      <c r="CA30">
        <v>42</v>
      </c>
      <c r="CB30" s="6">
        <v>0.16539999999999999</v>
      </c>
      <c r="CC30" s="12">
        <f t="shared" si="37"/>
        <v>41996650.517232515</v>
      </c>
      <c r="CD30" s="12">
        <f t="shared" si="38"/>
        <v>7804044.8238591095</v>
      </c>
      <c r="CE30">
        <v>41</v>
      </c>
      <c r="CF30" s="6">
        <v>0.16539999999999999</v>
      </c>
      <c r="CG30" s="12">
        <f t="shared" si="39"/>
        <v>43046518.963369876</v>
      </c>
      <c r="CH30" s="12">
        <f t="shared" si="40"/>
        <v>8817653.4090913236</v>
      </c>
      <c r="CI30">
        <v>40</v>
      </c>
      <c r="CJ30" s="6">
        <v>0.16539999999999999</v>
      </c>
      <c r="CK30" s="12">
        <f t="shared" si="284"/>
        <v>41903230.22262948</v>
      </c>
      <c r="CL30" s="12">
        <f t="shared" si="285"/>
        <v>8692113.4428963494</v>
      </c>
      <c r="CM30" s="5">
        <v>39</v>
      </c>
      <c r="CN30" s="6">
        <v>0.16539999999999999</v>
      </c>
      <c r="CO30" s="7">
        <f t="shared" si="41"/>
        <v>50053058.314478099</v>
      </c>
      <c r="CP30" s="12">
        <f t="shared" si="42"/>
        <v>34262474.920451775</v>
      </c>
      <c r="CQ30" s="12">
        <f t="shared" si="43"/>
        <v>6959102.5119327288</v>
      </c>
      <c r="CR30" s="9"/>
      <c r="CS30" s="5">
        <v>38</v>
      </c>
      <c r="CT30" s="6">
        <v>0.16539999999999999</v>
      </c>
      <c r="CU30" s="7">
        <f t="shared" si="44"/>
        <v>38263938.777217411</v>
      </c>
      <c r="CV30" s="12">
        <f t="shared" si="45"/>
        <v>24886242.898524173</v>
      </c>
      <c r="CW30" s="12">
        <f t="shared" si="46"/>
        <v>5463358.423703664</v>
      </c>
      <c r="CY30" s="5">
        <v>37</v>
      </c>
      <c r="CZ30" s="6">
        <v>0.16539999999999999</v>
      </c>
      <c r="DA30" s="7">
        <f t="shared" si="47"/>
        <v>30937854.768125333</v>
      </c>
      <c r="DB30" s="12">
        <f t="shared" si="48"/>
        <v>19077158.411455274</v>
      </c>
      <c r="DC30" s="12">
        <f t="shared" si="49"/>
        <v>4369444.2342572575</v>
      </c>
      <c r="DE30" s="5">
        <f t="shared" si="50"/>
        <v>36</v>
      </c>
      <c r="DF30" s="6">
        <v>0.16539999999999999</v>
      </c>
      <c r="DG30" s="7">
        <f t="shared" si="51"/>
        <v>26185234.674672313</v>
      </c>
      <c r="DH30" s="12">
        <f t="shared" si="52"/>
        <v>15236474.144293969</v>
      </c>
      <c r="DI30" s="12">
        <f t="shared" si="53"/>
        <v>3502940.4687832291</v>
      </c>
      <c r="DK30" s="5">
        <f t="shared" si="54"/>
        <v>35</v>
      </c>
      <c r="DL30" s="6">
        <v>0.16539999999999999</v>
      </c>
      <c r="DM30" s="7">
        <f t="shared" si="55"/>
        <v>26505956.751363814</v>
      </c>
      <c r="DN30" s="12">
        <f t="shared" si="56"/>
        <v>16602346.950251184</v>
      </c>
      <c r="DO30" s="12">
        <f t="shared" si="57"/>
        <v>3860009.7922364459</v>
      </c>
      <c r="DQ30" s="5">
        <f t="shared" si="58"/>
        <v>34</v>
      </c>
      <c r="DR30" s="6">
        <v>0.16539999999999999</v>
      </c>
      <c r="DS30" s="7">
        <f t="shared" si="59"/>
        <v>17374119.52763753</v>
      </c>
      <c r="DT30" s="12">
        <f t="shared" si="60"/>
        <v>8038688.8469829066</v>
      </c>
      <c r="DU30" s="12">
        <f t="shared" si="61"/>
        <v>1855082.0416114398</v>
      </c>
      <c r="DW30" s="5">
        <f t="shared" si="62"/>
        <v>33</v>
      </c>
      <c r="DX30" s="6">
        <v>0.16539999999999999</v>
      </c>
      <c r="DY30" s="7">
        <f t="shared" si="63"/>
        <v>13102654.24407053</v>
      </c>
      <c r="DZ30" s="12">
        <f t="shared" si="64"/>
        <v>4331159.9390682094</v>
      </c>
      <c r="EA30" s="12">
        <f t="shared" si="65"/>
        <v>1003241.8873554711</v>
      </c>
      <c r="EC30" s="5">
        <f t="shared" si="66"/>
        <v>32</v>
      </c>
      <c r="ED30" s="6">
        <v>0.16539999999999999</v>
      </c>
      <c r="EE30" s="7">
        <f t="shared" si="67"/>
        <v>12195322.267377639</v>
      </c>
      <c r="EF30" s="12">
        <f t="shared" si="68"/>
        <v>4178506.169329138</v>
      </c>
      <c r="EG30" s="12">
        <f t="shared" si="69"/>
        <v>996774.15966710635</v>
      </c>
      <c r="EI30" s="5">
        <f t="shared" si="70"/>
        <v>31</v>
      </c>
      <c r="EJ30" s="6">
        <v>0.16539999999999999</v>
      </c>
      <c r="EK30" s="7">
        <f t="shared" si="71"/>
        <v>12195322.267377639</v>
      </c>
      <c r="EL30" s="12">
        <f t="shared" si="72"/>
        <v>6344023.8542182762</v>
      </c>
      <c r="EM30" s="12">
        <f t="shared" si="73"/>
        <v>1568185.6718292367</v>
      </c>
      <c r="EO30" s="5">
        <f t="shared" si="74"/>
        <v>30</v>
      </c>
      <c r="EP30" s="6">
        <v>0.16539999999999999</v>
      </c>
      <c r="EQ30" s="7">
        <f t="shared" si="75"/>
        <v>13619971.261310741</v>
      </c>
      <c r="ER30" s="12">
        <f t="shared" si="76"/>
        <v>2711573.8623182955</v>
      </c>
      <c r="ES30" s="12">
        <f t="shared" si="77"/>
        <v>679651.1841592961</v>
      </c>
      <c r="EU30" s="5">
        <f t="shared" si="78"/>
        <v>29</v>
      </c>
      <c r="EV30" s="6">
        <v>0.16539999999999999</v>
      </c>
      <c r="EW30" s="7">
        <f t="shared" si="79"/>
        <v>8456844.8787044603</v>
      </c>
      <c r="EX30" s="12">
        <f t="shared" si="80"/>
        <v>2109969.3301866278</v>
      </c>
      <c r="EY30" s="12">
        <f t="shared" si="81"/>
        <v>534331.04040162661</v>
      </c>
      <c r="FA30" s="5">
        <f t="shared" si="82"/>
        <v>28</v>
      </c>
      <c r="FB30" s="6">
        <v>0.16539999999999999</v>
      </c>
      <c r="FC30" s="7">
        <f t="shared" si="83"/>
        <v>8428189.0359821226</v>
      </c>
      <c r="FD30" s="12">
        <f t="shared" si="84"/>
        <v>2507612.1193937301</v>
      </c>
      <c r="FE30" s="12">
        <f t="shared" si="85"/>
        <v>645867.25287755544</v>
      </c>
      <c r="FG30" s="5">
        <f t="shared" si="86"/>
        <v>27</v>
      </c>
      <c r="FH30" s="6">
        <v>0.16539999999999999</v>
      </c>
      <c r="FI30" s="7">
        <f t="shared" si="87"/>
        <v>6655234.5514704054</v>
      </c>
      <c r="FJ30" s="12">
        <f t="shared" si="88"/>
        <v>1045134.3409566041</v>
      </c>
      <c r="FK30" s="12">
        <f t="shared" si="89"/>
        <v>270994.21113827243</v>
      </c>
      <c r="FM30" s="5">
        <f t="shared" si="90"/>
        <v>26</v>
      </c>
      <c r="FN30" s="6">
        <v>0.16539999999999999</v>
      </c>
      <c r="FO30" s="7">
        <f t="shared" si="91"/>
        <v>7298206.5483829426</v>
      </c>
      <c r="FP30" s="12">
        <f t="shared" si="92"/>
        <v>2061328.5005836231</v>
      </c>
      <c r="FQ30" s="12">
        <f t="shared" si="93"/>
        <v>541610.94570217922</v>
      </c>
      <c r="FS30" s="5">
        <f t="shared" si="94"/>
        <v>25</v>
      </c>
      <c r="FT30" s="6">
        <v>0.16539999999999999</v>
      </c>
      <c r="FU30" s="7">
        <f t="shared" si="95"/>
        <v>5952374.6418586932</v>
      </c>
      <c r="FV30" s="12">
        <f t="shared" si="96"/>
        <v>1045199.8850486611</v>
      </c>
      <c r="FW30" s="12">
        <f t="shared" si="97"/>
        <v>279141.54233365279</v>
      </c>
      <c r="FY30" s="5">
        <f t="shared" si="98"/>
        <v>24</v>
      </c>
      <c r="FZ30" s="6">
        <v>0.16539999999999999</v>
      </c>
      <c r="GA30" s="7">
        <f t="shared" si="99"/>
        <v>5112845.4233453805</v>
      </c>
      <c r="GB30" s="12">
        <f t="shared" si="100"/>
        <v>473160.30756152282</v>
      </c>
      <c r="GC30" s="12">
        <f t="shared" si="101"/>
        <v>127593.79080310727</v>
      </c>
      <c r="GE30" s="5">
        <f t="shared" si="102"/>
        <v>23</v>
      </c>
      <c r="GF30" s="6">
        <v>0.16539999999999999</v>
      </c>
      <c r="GG30" s="7">
        <f t="shared" si="103"/>
        <v>4548794.8606275627</v>
      </c>
      <c r="GH30" s="12">
        <f t="shared" si="104"/>
        <v>220764.33924245855</v>
      </c>
      <c r="GI30" s="12">
        <f t="shared" si="105"/>
        <v>60676.801969837354</v>
      </c>
      <c r="GK30" s="5">
        <f t="shared" si="106"/>
        <v>22</v>
      </c>
      <c r="GL30" s="6">
        <v>0.16539999999999999</v>
      </c>
      <c r="GM30" s="7">
        <f t="shared" si="107"/>
        <v>5052532.3343636151</v>
      </c>
      <c r="GN30" s="12">
        <f t="shared" si="108"/>
        <v>1099754.7410725604</v>
      </c>
      <c r="GO30" s="12">
        <f t="shared" si="109"/>
        <v>312721.96180887846</v>
      </c>
      <c r="GQ30" s="5">
        <f t="shared" si="110"/>
        <v>21</v>
      </c>
      <c r="GR30" s="6">
        <v>0.16539999999999999</v>
      </c>
      <c r="GS30" s="7">
        <f t="shared" si="111"/>
        <v>4081205.4397121272</v>
      </c>
      <c r="GT30" s="12">
        <f t="shared" si="112"/>
        <v>465133.58751410479</v>
      </c>
      <c r="GU30" s="12">
        <f t="shared" si="113"/>
        <v>137087.77298384593</v>
      </c>
      <c r="GW30" s="5">
        <f t="shared" si="114"/>
        <v>20</v>
      </c>
      <c r="GX30" s="6">
        <v>0.16539999999999999</v>
      </c>
      <c r="GY30" s="7">
        <f t="shared" si="115"/>
        <v>3683066.0046134172</v>
      </c>
      <c r="GZ30" s="12">
        <f t="shared" si="116"/>
        <v>388493.54724340292</v>
      </c>
      <c r="HA30" s="12">
        <f t="shared" si="117"/>
        <v>119536.47607489322</v>
      </c>
      <c r="HC30" s="5">
        <f t="shared" si="118"/>
        <v>19</v>
      </c>
      <c r="HD30" s="6">
        <v>0.16539999999999999</v>
      </c>
      <c r="HE30" s="7">
        <f t="shared" si="119"/>
        <v>4013803.405202067</v>
      </c>
      <c r="HF30" s="12">
        <f t="shared" si="120"/>
        <v>1099280.7039882406</v>
      </c>
      <c r="HG30" s="12">
        <f t="shared" si="121"/>
        <v>359142.70190799906</v>
      </c>
      <c r="HI30" s="5">
        <f t="shared" si="122"/>
        <v>18</v>
      </c>
      <c r="HJ30" s="6">
        <v>0.16539999999999999</v>
      </c>
      <c r="HK30" s="7">
        <f t="shared" si="123"/>
        <v>3875824.0683681597</v>
      </c>
      <c r="HL30" s="12">
        <f t="shared" si="124"/>
        <v>1342089.0936676357</v>
      </c>
      <c r="HM30" s="12">
        <f t="shared" si="125"/>
        <v>461669.36843536643</v>
      </c>
      <c r="HO30" s="5">
        <f t="shared" si="126"/>
        <v>17</v>
      </c>
      <c r="HP30" s="6">
        <v>0.16539999999999999</v>
      </c>
      <c r="HQ30" s="7">
        <f t="shared" si="127"/>
        <v>3393297.2057154286</v>
      </c>
      <c r="HR30" s="12">
        <f t="shared" si="128"/>
        <v>1131797.6978914158</v>
      </c>
      <c r="HS30" s="12">
        <f t="shared" si="129"/>
        <v>402047.41040049429</v>
      </c>
      <c r="HU30" s="5">
        <f t="shared" si="130"/>
        <v>16</v>
      </c>
      <c r="HV30" s="6">
        <v>0.16539999999999999</v>
      </c>
      <c r="HW30" s="7">
        <f t="shared" si="131"/>
        <v>2857272.8239436066</v>
      </c>
      <c r="HX30" s="12">
        <f t="shared" si="132"/>
        <v>835571.18206868018</v>
      </c>
      <c r="HY30" s="12">
        <f t="shared" si="133"/>
        <v>307651.9650486238</v>
      </c>
      <c r="IA30" s="5">
        <f t="shared" si="134"/>
        <v>15</v>
      </c>
      <c r="IB30" s="6">
        <v>0.16539999999999999</v>
      </c>
      <c r="IC30" s="7">
        <f t="shared" si="135"/>
        <v>3334429.7163538421</v>
      </c>
      <c r="ID30" s="12">
        <f t="shared" si="136"/>
        <v>1655506.7784663236</v>
      </c>
      <c r="IE30" s="12">
        <f t="shared" si="137"/>
        <v>666781.46825004916</v>
      </c>
      <c r="IG30" s="5">
        <f t="shared" si="138"/>
        <v>14</v>
      </c>
      <c r="IH30" s="6">
        <v>0.16539999999999999</v>
      </c>
      <c r="II30" s="7">
        <f t="shared" si="139"/>
        <v>4499905.1502750907</v>
      </c>
      <c r="IJ30" s="12">
        <f t="shared" si="140"/>
        <v>3173712.2432838581</v>
      </c>
      <c r="IK30" s="12">
        <f t="shared" si="141"/>
        <v>1429130.5780042266</v>
      </c>
      <c r="IM30" s="5">
        <f t="shared" si="142"/>
        <v>13</v>
      </c>
      <c r="IN30" s="6">
        <v>0.16539999999999999</v>
      </c>
      <c r="IO30" s="7">
        <f t="shared" si="143"/>
        <v>3284602.2994708689</v>
      </c>
      <c r="IP30" s="12">
        <f t="shared" si="144"/>
        <v>2186191.0377212204</v>
      </c>
      <c r="IQ30" s="12">
        <f t="shared" si="145"/>
        <v>1050580.9999766625</v>
      </c>
      <c r="IS30" s="5">
        <f t="shared" si="146"/>
        <v>12</v>
      </c>
      <c r="IT30" s="6">
        <v>0.16539999999999999</v>
      </c>
      <c r="IU30" s="7">
        <f t="shared" si="147"/>
        <v>2652509.3268762566</v>
      </c>
      <c r="IV30" s="12">
        <f t="shared" si="148"/>
        <v>1726979.4761579989</v>
      </c>
      <c r="IW30" s="12">
        <f t="shared" si="149"/>
        <v>873191.86996752757</v>
      </c>
      <c r="IY30" s="5">
        <f t="shared" si="150"/>
        <v>11</v>
      </c>
      <c r="IZ30" s="6">
        <v>0.16539999999999999</v>
      </c>
      <c r="JA30" s="7">
        <f t="shared" si="151"/>
        <v>2851547.3305485458</v>
      </c>
      <c r="JB30" s="12">
        <f t="shared" si="152"/>
        <v>2113494.2407237492</v>
      </c>
      <c r="JC30" s="12">
        <f t="shared" si="153"/>
        <v>1141688.764435906</v>
      </c>
      <c r="JE30" s="5">
        <f t="shared" si="154"/>
        <v>10</v>
      </c>
      <c r="JF30" s="6">
        <v>0.16539999999999999</v>
      </c>
      <c r="JG30" s="7">
        <f t="shared" si="155"/>
        <v>2677257.8448488829</v>
      </c>
      <c r="JH30" s="12">
        <f t="shared" si="156"/>
        <v>2112120.282972238</v>
      </c>
      <c r="JI30" s="12">
        <f t="shared" si="157"/>
        <v>1246826.4073206901</v>
      </c>
      <c r="JK30" s="5">
        <f t="shared" si="158"/>
        <v>9</v>
      </c>
      <c r="JL30" s="6">
        <v>0.16539999999999999</v>
      </c>
      <c r="JM30" s="7">
        <f t="shared" si="159"/>
        <v>2258908.0702403667</v>
      </c>
      <c r="JN30" s="12">
        <f t="shared" si="160"/>
        <v>1847751.094748636</v>
      </c>
      <c r="JO30" s="12">
        <f t="shared" si="161"/>
        <v>1242480.8571429893</v>
      </c>
      <c r="JQ30" s="5">
        <f t="shared" si="162"/>
        <v>8</v>
      </c>
      <c r="JR30" s="6">
        <v>0.16539999999999999</v>
      </c>
      <c r="JS30" s="7">
        <f t="shared" si="163"/>
        <v>1714671.3756189211</v>
      </c>
      <c r="JT30" s="12">
        <f t="shared" si="164"/>
        <v>1417777.9737666978</v>
      </c>
      <c r="JU30" s="12">
        <f t="shared" si="165"/>
        <v>1066090.6112160995</v>
      </c>
      <c r="JW30" s="5">
        <f t="shared" si="166"/>
        <v>7</v>
      </c>
      <c r="JX30" s="6">
        <v>0.16539999999999999</v>
      </c>
      <c r="JY30" s="7">
        <f t="shared" si="167"/>
        <v>1799235.4413629812</v>
      </c>
      <c r="JZ30" s="12">
        <f t="shared" si="168"/>
        <v>1586816.0673701046</v>
      </c>
      <c r="KA30" s="12">
        <f t="shared" si="169"/>
        <v>1293316.8120397653</v>
      </c>
      <c r="KC30" s="5">
        <f t="shared" si="170"/>
        <v>6</v>
      </c>
      <c r="KD30" s="6">
        <v>0.16539999999999999</v>
      </c>
      <c r="KE30" s="7">
        <f t="shared" si="171"/>
        <v>1494133.4008993367</v>
      </c>
      <c r="KF30" s="12">
        <f t="shared" si="172"/>
        <v>1341983.9978622112</v>
      </c>
      <c r="KG30" s="12">
        <f t="shared" si="173"/>
        <v>1134365.0388152485</v>
      </c>
      <c r="KI30" s="5">
        <f t="shared" si="174"/>
        <v>5</v>
      </c>
      <c r="KJ30" s="6">
        <v>0.16539999999999999</v>
      </c>
      <c r="KK30" s="7">
        <f t="shared" si="175"/>
        <v>1221295.8974164925</v>
      </c>
      <c r="KL30" s="12">
        <f t="shared" si="176"/>
        <v>1120921.3051401132</v>
      </c>
      <c r="KM30" s="12">
        <f t="shared" si="177"/>
        <v>987224.55482953787</v>
      </c>
      <c r="KO30" s="5">
        <f t="shared" si="178"/>
        <v>4</v>
      </c>
      <c r="KP30" s="6">
        <v>0.16539999999999999</v>
      </c>
      <c r="KQ30" s="7">
        <f t="shared" si="179"/>
        <v>1150537.8214003695</v>
      </c>
      <c r="KR30" s="12">
        <f t="shared" si="180"/>
        <v>1094798.7261749322</v>
      </c>
      <c r="KS30" s="12">
        <f t="shared" si="181"/>
        <v>998282.33026322688</v>
      </c>
      <c r="KU30" s="5">
        <f t="shared" si="182"/>
        <v>3</v>
      </c>
      <c r="KV30" s="6">
        <v>0.16539999999999999</v>
      </c>
      <c r="KW30" s="7">
        <f t="shared" si="183"/>
        <v>876667.0385556001</v>
      </c>
      <c r="KX30" s="12">
        <f t="shared" si="184"/>
        <v>838484.06061268039</v>
      </c>
      <c r="KY30" s="12">
        <f t="shared" si="185"/>
        <v>794277.03580941889</v>
      </c>
      <c r="LA30" s="5">
        <f t="shared" si="186"/>
        <v>2</v>
      </c>
      <c r="LB30" s="6">
        <v>0.16539999999999999</v>
      </c>
      <c r="LC30" s="7">
        <f t="shared" si="187"/>
        <v>739865.84400000004</v>
      </c>
      <c r="LD30" s="12">
        <f>(LD31)*(1+LB30)-(((VLOOKUP((LA$91+LA31),$A$138:$E$227,5,FALSE))/(VLOOKUP(LA$91,$A$138:$E$227,5,FALSE)))*(IF(LA30&lt;=$D$125,$B$125,$C$125)))</f>
        <v>715601.30011510791</v>
      </c>
      <c r="LE30" s="12">
        <f t="shared" si="189"/>
        <v>687768.92457044078</v>
      </c>
      <c r="LG30" s="5">
        <f t="shared" si="190"/>
        <v>1</v>
      </c>
      <c r="LH30" s="6">
        <v>0.16539999999999999</v>
      </c>
      <c r="LI30" s="7">
        <f>(LI31+$B$124)*(1+LH30)</f>
        <v>699240</v>
      </c>
      <c r="LJ30" s="12">
        <f>($B$124)*(1+LH30)-$B$125</f>
        <v>688240</v>
      </c>
      <c r="LK30" s="12">
        <f>LJ30</f>
        <v>688240</v>
      </c>
      <c r="LM30" s="5"/>
      <c r="LN30" s="6"/>
      <c r="LO30" s="7"/>
      <c r="LS30" s="5"/>
      <c r="LT30" s="6"/>
      <c r="LU30" s="7"/>
      <c r="LY30" s="5"/>
      <c r="LZ30" s="6"/>
      <c r="MA30" s="7"/>
      <c r="ME30" s="5"/>
      <c r="MF30" s="6"/>
      <c r="MG30" s="7"/>
      <c r="MK30" s="5"/>
      <c r="ML30" s="6"/>
      <c r="MM30" s="7"/>
      <c r="MQ30" s="5"/>
      <c r="MR30" s="6"/>
      <c r="MS30" s="7"/>
      <c r="MW30" s="5"/>
      <c r="MX30" s="6"/>
      <c r="MY30" s="7"/>
      <c r="NC30" s="5"/>
      <c r="ND30" s="6"/>
      <c r="NE30" s="7"/>
      <c r="NI30" s="5"/>
      <c r="NJ30" s="6"/>
      <c r="NK30" s="7"/>
      <c r="NO30" s="5"/>
      <c r="NP30" s="6"/>
      <c r="NQ30" s="7"/>
      <c r="NU30" s="5"/>
      <c r="NV30" s="6"/>
      <c r="NW30" s="7"/>
      <c r="OA30" s="5"/>
      <c r="OB30" s="6"/>
      <c r="OC30" s="7"/>
      <c r="OG30" s="5"/>
      <c r="OH30" s="6"/>
      <c r="OI30" s="7"/>
      <c r="OM30" s="5"/>
      <c r="ON30" s="6"/>
      <c r="OO30" s="7"/>
      <c r="OS30" s="5"/>
      <c r="OT30" s="6"/>
      <c r="OU30" s="7"/>
      <c r="OY30" s="5"/>
      <c r="OZ30" s="6"/>
      <c r="PA30" s="7"/>
      <c r="PE30" s="5"/>
      <c r="PF30" s="6"/>
      <c r="PG30" s="7"/>
      <c r="PK30" s="5"/>
      <c r="PL30" s="6"/>
      <c r="PM30" s="7"/>
      <c r="PQ30" s="5"/>
      <c r="PR30" s="6"/>
      <c r="PS30" s="7"/>
      <c r="PW30" s="5"/>
      <c r="PX30" s="6"/>
      <c r="PY30" s="7"/>
      <c r="QC30" s="5"/>
      <c r="QD30" s="6"/>
      <c r="QE30" s="7"/>
      <c r="QI30" s="5"/>
      <c r="QJ30" s="6"/>
      <c r="QK30" s="7"/>
      <c r="QO30" s="5"/>
      <c r="QP30" s="6"/>
      <c r="QQ30" s="7"/>
    </row>
    <row r="31" spans="3:459">
      <c r="C31">
        <v>60</v>
      </c>
      <c r="D31" s="6">
        <v>5.8099999999999999E-2</v>
      </c>
      <c r="E31" s="12">
        <f t="shared" si="286"/>
        <v>6148074.8946617423</v>
      </c>
      <c r="F31" s="12">
        <f t="shared" si="0"/>
        <v>956490.06904359837</v>
      </c>
      <c r="G31">
        <v>59</v>
      </c>
      <c r="H31" s="6">
        <v>5.8099999999999999E-2</v>
      </c>
      <c r="I31" s="12">
        <f t="shared" si="1"/>
        <v>-23098977.115533717</v>
      </c>
      <c r="J31" s="12">
        <f t="shared" si="2"/>
        <v>-3552090.9053563545</v>
      </c>
      <c r="K31">
        <v>58</v>
      </c>
      <c r="L31" s="6">
        <v>5.8099999999999999E-2</v>
      </c>
      <c r="M31" s="12">
        <f t="shared" si="3"/>
        <v>-10459532.486180918</v>
      </c>
      <c r="N31" s="12">
        <f t="shared" si="4"/>
        <v>-1608435.3013821377</v>
      </c>
      <c r="O31">
        <v>57</v>
      </c>
      <c r="P31" s="6">
        <v>5.8099999999999999E-2</v>
      </c>
      <c r="Q31" s="12">
        <f t="shared" si="5"/>
        <v>18183155.064357687</v>
      </c>
      <c r="R31" s="12">
        <f t="shared" si="6"/>
        <v>2599929.5460727266</v>
      </c>
      <c r="S31">
        <v>56</v>
      </c>
      <c r="T31" s="6">
        <v>5.8099999999999999E-2</v>
      </c>
      <c r="U31" s="12">
        <f t="shared" si="7"/>
        <v>106751612.82449591</v>
      </c>
      <c r="V31" s="12">
        <f t="shared" si="8"/>
        <v>13727950.210344348</v>
      </c>
      <c r="W31">
        <v>55</v>
      </c>
      <c r="X31" s="6">
        <v>5.8099999999999999E-2</v>
      </c>
      <c r="Y31" s="12">
        <f t="shared" si="9"/>
        <v>122802006.246014</v>
      </c>
      <c r="Z31" s="12">
        <f t="shared" si="10"/>
        <v>14245916.192208458</v>
      </c>
      <c r="AA31">
        <v>54</v>
      </c>
      <c r="AB31" s="6">
        <v>5.8099999999999999E-2</v>
      </c>
      <c r="AC31" s="12">
        <f t="shared" si="11"/>
        <v>55422117.060093395</v>
      </c>
      <c r="AD31" s="12">
        <f t="shared" si="12"/>
        <v>6578884.3992197197</v>
      </c>
      <c r="AE31">
        <v>53</v>
      </c>
      <c r="AF31" s="6">
        <v>5.8099999999999999E-2</v>
      </c>
      <c r="AG31" s="12">
        <f t="shared" si="13"/>
        <v>66102872.127310552</v>
      </c>
      <c r="AH31" s="12">
        <f t="shared" si="14"/>
        <v>8084523.9292394193</v>
      </c>
      <c r="AI31">
        <v>52</v>
      </c>
      <c r="AJ31" s="6">
        <v>5.8099999999999999E-2</v>
      </c>
      <c r="AK31" s="12">
        <f t="shared" si="15"/>
        <v>22912504.299550708</v>
      </c>
      <c r="AL31" s="12">
        <f t="shared" si="16"/>
        <v>2843458.2673902861</v>
      </c>
      <c r="AM31">
        <v>51</v>
      </c>
      <c r="AN31" s="6">
        <v>5.8099999999999999E-2</v>
      </c>
      <c r="AO31" s="12">
        <f t="shared" si="17"/>
        <v>3866523.4952788278</v>
      </c>
      <c r="AP31" s="12">
        <f t="shared" si="18"/>
        <v>490269.61585819663</v>
      </c>
      <c r="AQ31">
        <v>50</v>
      </c>
      <c r="AR31" s="6">
        <v>5.8099999999999999E-2</v>
      </c>
      <c r="AS31" s="12">
        <f t="shared" si="19"/>
        <v>54473112.873423807</v>
      </c>
      <c r="AT31" s="12">
        <f t="shared" si="20"/>
        <v>6956098.9460667083</v>
      </c>
      <c r="AU31">
        <v>49</v>
      </c>
      <c r="AV31" s="6">
        <v>5.8099999999999999E-2</v>
      </c>
      <c r="AW31" s="12">
        <f t="shared" si="21"/>
        <v>30851134.016871307</v>
      </c>
      <c r="AX31" s="12">
        <f t="shared" si="22"/>
        <v>3884135.5776636535</v>
      </c>
      <c r="AY31">
        <v>48</v>
      </c>
      <c r="AZ31" s="6">
        <v>5.8099999999999999E-2</v>
      </c>
      <c r="BA31" s="12">
        <f t="shared" si="23"/>
        <v>36464119.229629263</v>
      </c>
      <c r="BB31" s="12">
        <f t="shared" si="24"/>
        <v>4558014.9037036579</v>
      </c>
      <c r="BC31">
        <v>47</v>
      </c>
      <c r="BD31" s="6">
        <v>5.8099999999999999E-2</v>
      </c>
      <c r="BE31" s="12">
        <f t="shared" si="25"/>
        <v>53637296.520286806</v>
      </c>
      <c r="BF31" s="12">
        <f t="shared" si="26"/>
        <v>6801132.0228061499</v>
      </c>
      <c r="BG31">
        <v>46</v>
      </c>
      <c r="BH31" s="6">
        <v>5.8099999999999999E-2</v>
      </c>
      <c r="BI31" s="12">
        <f t="shared" si="27"/>
        <v>79079468.023976713</v>
      </c>
      <c r="BJ31" s="12">
        <f t="shared" si="28"/>
        <v>11164996.834320452</v>
      </c>
      <c r="BK31">
        <v>45</v>
      </c>
      <c r="BL31" s="6">
        <v>5.8099999999999999E-2</v>
      </c>
      <c r="BM31" s="12">
        <f t="shared" si="29"/>
        <v>65971964.53132578</v>
      </c>
      <c r="BN31" s="12">
        <f t="shared" si="30"/>
        <v>10026314.753411919</v>
      </c>
      <c r="BO31">
        <v>44</v>
      </c>
      <c r="BP31" s="6">
        <v>5.8099999999999999E-2</v>
      </c>
      <c r="BQ31" s="12">
        <f t="shared" si="31"/>
        <v>49712877.72251524</v>
      </c>
      <c r="BR31" s="12">
        <f t="shared" si="32"/>
        <v>7778813.6004655128</v>
      </c>
      <c r="BS31">
        <v>43</v>
      </c>
      <c r="BT31" s="6">
        <v>5.8099999999999999E-2</v>
      </c>
      <c r="BU31" s="12">
        <f t="shared" si="33"/>
        <v>40505061.904423557</v>
      </c>
      <c r="BV31" s="12">
        <f t="shared" si="34"/>
        <v>6483723.9379383037</v>
      </c>
      <c r="BW31">
        <v>42</v>
      </c>
      <c r="BX31" s="6">
        <v>5.8099999999999999E-2</v>
      </c>
      <c r="BY31" s="12">
        <f t="shared" si="35"/>
        <v>25348802.596916173</v>
      </c>
      <c r="BZ31" s="12">
        <f t="shared" si="36"/>
        <v>4148814.8135240492</v>
      </c>
      <c r="CA31">
        <v>41</v>
      </c>
      <c r="CB31" s="6">
        <v>5.8099999999999999E-2</v>
      </c>
      <c r="CC31" s="12">
        <f t="shared" si="37"/>
        <v>36174783.231249042</v>
      </c>
      <c r="CD31" s="12">
        <f t="shared" si="38"/>
        <v>6994225.1751066037</v>
      </c>
      <c r="CE31">
        <v>40</v>
      </c>
      <c r="CF31" s="6">
        <v>5.8099999999999999E-2</v>
      </c>
      <c r="CG31" s="12">
        <f t="shared" si="39"/>
        <v>37062789.308025062</v>
      </c>
      <c r="CH31" s="12">
        <f t="shared" si="40"/>
        <v>7899173.6205053404</v>
      </c>
      <c r="CI31">
        <v>39</v>
      </c>
      <c r="CJ31" s="6">
        <v>5.8099999999999999E-2</v>
      </c>
      <c r="CK31" s="12">
        <f t="shared" si="284"/>
        <v>36080191.541641906</v>
      </c>
      <c r="CL31" s="12">
        <f t="shared" si="285"/>
        <v>7787091.6996349432</v>
      </c>
      <c r="CM31" s="5">
        <v>38</v>
      </c>
      <c r="CN31" s="6">
        <v>5.8099999999999999E-2</v>
      </c>
      <c r="CO31" s="7">
        <f t="shared" si="41"/>
        <v>42949252.028898321</v>
      </c>
      <c r="CP31" s="12">
        <f t="shared" si="42"/>
        <v>29526494.807028785</v>
      </c>
      <c r="CQ31" s="12">
        <f t="shared" si="43"/>
        <v>6239861.7622767668</v>
      </c>
      <c r="CR31" s="9"/>
      <c r="CS31" s="5">
        <v>37</v>
      </c>
      <c r="CT31" s="6">
        <v>5.8099999999999999E-2</v>
      </c>
      <c r="CU31" s="7">
        <f t="shared" si="44"/>
        <v>32833309.402108643</v>
      </c>
      <c r="CV31" s="12">
        <f t="shared" si="45"/>
        <v>21471508.874061491</v>
      </c>
      <c r="CW31" s="12">
        <f t="shared" si="46"/>
        <v>4904463.3579241168</v>
      </c>
      <c r="CY31" s="5">
        <v>36</v>
      </c>
      <c r="CZ31" s="6">
        <v>5.8099999999999999E-2</v>
      </c>
      <c r="DA31" s="7">
        <f t="shared" si="47"/>
        <v>26546983.669234026</v>
      </c>
      <c r="DB31" s="12">
        <f t="shared" si="48"/>
        <v>16482014.367196452</v>
      </c>
      <c r="DC31" s="12">
        <f t="shared" si="49"/>
        <v>3927818.1720387228</v>
      </c>
      <c r="DE31" s="5">
        <f t="shared" si="50"/>
        <v>35</v>
      </c>
      <c r="DF31" s="6">
        <v>5.8099999999999999E-2</v>
      </c>
      <c r="DG31" s="7">
        <f t="shared" si="51"/>
        <v>22468881.649796046</v>
      </c>
      <c r="DH31" s="12">
        <f t="shared" si="52"/>
        <v>13185998.68379825</v>
      </c>
      <c r="DI31" s="12">
        <f t="shared" si="53"/>
        <v>3154204.7211244018</v>
      </c>
      <c r="DK31" s="5">
        <f t="shared" si="54"/>
        <v>34</v>
      </c>
      <c r="DL31" s="6">
        <v>5.8099999999999999E-2</v>
      </c>
      <c r="DM31" s="7">
        <f t="shared" si="55"/>
        <v>22744085.079255033</v>
      </c>
      <c r="DN31" s="12">
        <f t="shared" si="56"/>
        <v>14356770.557319595</v>
      </c>
      <c r="DO31" s="12">
        <f t="shared" si="57"/>
        <v>3472995.7553228154</v>
      </c>
      <c r="DQ31" s="5">
        <f t="shared" si="58"/>
        <v>33</v>
      </c>
      <c r="DR31" s="6">
        <v>5.8099999999999999E-2</v>
      </c>
      <c r="DS31" s="7">
        <f t="shared" si="59"/>
        <v>14908288.594162975</v>
      </c>
      <c r="DT31" s="12">
        <f t="shared" si="60"/>
        <v>7009343.4417220755</v>
      </c>
      <c r="DU31" s="12">
        <f t="shared" si="61"/>
        <v>1682998.829981829</v>
      </c>
      <c r="DW31" s="5">
        <f t="shared" si="62"/>
        <v>32</v>
      </c>
      <c r="DX31" s="6">
        <v>5.8099999999999999E-2</v>
      </c>
      <c r="DY31" s="7">
        <f t="shared" si="63"/>
        <v>11243053.238433611</v>
      </c>
      <c r="DZ31" s="12">
        <f t="shared" si="64"/>
        <v>3827591.2686127881</v>
      </c>
      <c r="EA31" s="12">
        <f t="shared" si="65"/>
        <v>922477.03236351372</v>
      </c>
      <c r="EC31" s="5">
        <f t="shared" si="66"/>
        <v>31</v>
      </c>
      <c r="ED31" s="6">
        <v>5.8099999999999999E-2</v>
      </c>
      <c r="EE31" s="7">
        <f t="shared" si="67"/>
        <v>10464494.8235607</v>
      </c>
      <c r="EF31" s="12">
        <f t="shared" si="68"/>
        <v>3693381.7049033423</v>
      </c>
      <c r="EG31" s="12">
        <f t="shared" si="69"/>
        <v>916702.65337528998</v>
      </c>
      <c r="EI31" s="5">
        <f t="shared" si="70"/>
        <v>30</v>
      </c>
      <c r="EJ31" s="6">
        <v>5.8099999999999999E-2</v>
      </c>
      <c r="EK31" s="7">
        <f t="shared" si="71"/>
        <v>10464494.8235607</v>
      </c>
      <c r="EL31" s="12">
        <f t="shared" si="72"/>
        <v>5547784.0145717459</v>
      </c>
      <c r="EM31" s="12">
        <f t="shared" si="73"/>
        <v>1426858.1188556829</v>
      </c>
      <c r="EO31" s="5">
        <f t="shared" si="74"/>
        <v>29</v>
      </c>
      <c r="EP31" s="6">
        <v>5.8099999999999999E-2</v>
      </c>
      <c r="EQ31" s="7">
        <f t="shared" si="75"/>
        <v>11686949.769444603</v>
      </c>
      <c r="ER31" s="12">
        <f t="shared" si="76"/>
        <v>2429434.9729626817</v>
      </c>
      <c r="ES31" s="12">
        <f t="shared" si="77"/>
        <v>633575.66740933247</v>
      </c>
      <c r="EU31" s="5">
        <f t="shared" si="78"/>
        <v>28</v>
      </c>
      <c r="EV31" s="6">
        <v>5.8099999999999999E-2</v>
      </c>
      <c r="EW31" s="7">
        <f t="shared" si="79"/>
        <v>7256602.779049648</v>
      </c>
      <c r="EX31" s="12">
        <f t="shared" si="80"/>
        <v>1912161.9135139466</v>
      </c>
      <c r="EY31" s="12">
        <f t="shared" si="81"/>
        <v>503834.02937013167</v>
      </c>
      <c r="FA31" s="5">
        <f t="shared" si="82"/>
        <v>27</v>
      </c>
      <c r="FB31" s="6">
        <v>5.8099999999999999E-2</v>
      </c>
      <c r="FC31" s="7">
        <f t="shared" si="83"/>
        <v>7232013.931681932</v>
      </c>
      <c r="FD31" s="12">
        <f t="shared" si="84"/>
        <v>2251663.4884682032</v>
      </c>
      <c r="FE31" s="12">
        <f t="shared" si="85"/>
        <v>603413.41687367321</v>
      </c>
      <c r="FG31" s="5">
        <f t="shared" si="86"/>
        <v>26</v>
      </c>
      <c r="FH31" s="6">
        <v>5.8099999999999999E-2</v>
      </c>
      <c r="FI31" s="7">
        <f t="shared" si="87"/>
        <v>5710686.9327873737</v>
      </c>
      <c r="FJ31" s="12">
        <f t="shared" si="88"/>
        <v>996082.32448653178</v>
      </c>
      <c r="FK31" s="12">
        <f t="shared" si="89"/>
        <v>268727.24581471179</v>
      </c>
      <c r="FM31" s="5">
        <f t="shared" si="90"/>
        <v>25</v>
      </c>
      <c r="FN31" s="6">
        <v>5.8099999999999999E-2</v>
      </c>
      <c r="FO31" s="7">
        <f t="shared" si="91"/>
        <v>6262404.7952487925</v>
      </c>
      <c r="FP31" s="12">
        <f t="shared" si="92"/>
        <v>1866746.2949738894</v>
      </c>
      <c r="FQ31" s="12">
        <f t="shared" si="93"/>
        <v>510333.51948926464</v>
      </c>
      <c r="FS31" s="5">
        <f t="shared" si="94"/>
        <v>24</v>
      </c>
      <c r="FT31" s="6">
        <v>5.8099999999999999E-2</v>
      </c>
      <c r="FU31" s="7">
        <f t="shared" si="95"/>
        <v>5107580.7807265259</v>
      </c>
      <c r="FV31" s="12">
        <f t="shared" si="96"/>
        <v>993246.9385069845</v>
      </c>
      <c r="FW31" s="12">
        <f t="shared" si="97"/>
        <v>276001.17266066384</v>
      </c>
      <c r="FY31" s="5">
        <f t="shared" si="98"/>
        <v>23</v>
      </c>
      <c r="FZ31" s="6">
        <v>5.8099999999999999E-2</v>
      </c>
      <c r="GA31" s="7">
        <f t="shared" si="99"/>
        <v>4387202.1823797673</v>
      </c>
      <c r="GB31" s="12">
        <f t="shared" si="100"/>
        <v>501467.57127297303</v>
      </c>
      <c r="GC31" s="12">
        <f t="shared" si="101"/>
        <v>140699.53438594207</v>
      </c>
      <c r="GE31" s="5">
        <f t="shared" si="102"/>
        <v>22</v>
      </c>
      <c r="GF31" s="6">
        <v>5.8099999999999999E-2</v>
      </c>
      <c r="GG31" s="7">
        <f t="shared" si="103"/>
        <v>3903204.7885940988</v>
      </c>
      <c r="GH31" s="12">
        <f t="shared" si="104"/>
        <v>283091.88487959927</v>
      </c>
      <c r="GI31" s="12">
        <f t="shared" si="105"/>
        <v>80956.132546504101</v>
      </c>
      <c r="GK31" s="5">
        <f t="shared" si="106"/>
        <v>21</v>
      </c>
      <c r="GL31" s="6">
        <v>5.8099999999999999E-2</v>
      </c>
      <c r="GM31" s="7">
        <f t="shared" si="107"/>
        <v>4335449.0598623781</v>
      </c>
      <c r="GN31" s="12">
        <f t="shared" si="108"/>
        <v>1034199.6403204044</v>
      </c>
      <c r="GO31" s="12">
        <f t="shared" si="109"/>
        <v>305981.72811637865</v>
      </c>
      <c r="GQ31" s="5">
        <f t="shared" si="110"/>
        <v>20</v>
      </c>
      <c r="GR31" s="6">
        <v>5.8099999999999999E-2</v>
      </c>
      <c r="GS31" s="7">
        <f t="shared" si="111"/>
        <v>3501978.2389841489</v>
      </c>
      <c r="GT31" s="12">
        <f t="shared" si="112"/>
        <v>486461.6816707484</v>
      </c>
      <c r="GU31" s="12">
        <f t="shared" si="113"/>
        <v>149175.74950514856</v>
      </c>
      <c r="GW31" s="5">
        <f t="shared" si="114"/>
        <v>19</v>
      </c>
      <c r="GX31" s="6">
        <v>5.8099999999999999E-2</v>
      </c>
      <c r="GY31" s="7">
        <f t="shared" si="115"/>
        <v>3160344.9498999631</v>
      </c>
      <c r="GZ31" s="12">
        <f t="shared" si="116"/>
        <v>417018.66075459321</v>
      </c>
      <c r="HA31" s="12">
        <f t="shared" si="117"/>
        <v>133505.97412647048</v>
      </c>
      <c r="HC31" s="5">
        <f t="shared" si="118"/>
        <v>18</v>
      </c>
      <c r="HD31" s="6">
        <v>5.8099999999999999E-2</v>
      </c>
      <c r="HE31" s="7">
        <f t="shared" si="119"/>
        <v>3444142.2732126885</v>
      </c>
      <c r="HF31" s="12">
        <f t="shared" si="120"/>
        <v>1022057.7491107238</v>
      </c>
      <c r="HG31" s="12">
        <f t="shared" si="121"/>
        <v>347426.10536317766</v>
      </c>
      <c r="HI31" s="5">
        <f t="shared" si="122"/>
        <v>17</v>
      </c>
      <c r="HJ31" s="6">
        <v>5.8099999999999999E-2</v>
      </c>
      <c r="HK31" s="7">
        <f t="shared" si="123"/>
        <v>3325745.725388845</v>
      </c>
      <c r="HL31" s="12">
        <f t="shared" si="124"/>
        <v>1226445.983305318</v>
      </c>
      <c r="HM31" s="12">
        <f t="shared" si="125"/>
        <v>438961.78179452923</v>
      </c>
      <c r="HO31" s="5">
        <f t="shared" si="126"/>
        <v>16</v>
      </c>
      <c r="HP31" s="6">
        <v>5.8099999999999999E-2</v>
      </c>
      <c r="HQ31" s="7">
        <f t="shared" si="127"/>
        <v>2911701.7382147149</v>
      </c>
      <c r="HR31" s="12">
        <f t="shared" si="128"/>
        <v>1043633.3041324364</v>
      </c>
      <c r="HS31" s="12">
        <f t="shared" si="129"/>
        <v>385731.37409930874</v>
      </c>
      <c r="HU31" s="5">
        <f t="shared" si="130"/>
        <v>15</v>
      </c>
      <c r="HV31" s="6">
        <v>5.8099999999999999E-2</v>
      </c>
      <c r="HW31" s="7">
        <f t="shared" si="131"/>
        <v>2451752.8950949088</v>
      </c>
      <c r="HX31" s="12">
        <f t="shared" si="132"/>
        <v>786897.250135676</v>
      </c>
      <c r="HY31" s="12">
        <f t="shared" si="133"/>
        <v>301455.24150881113</v>
      </c>
      <c r="IA31" s="5">
        <f t="shared" si="134"/>
        <v>14</v>
      </c>
      <c r="IB31" s="6">
        <v>5.8099999999999999E-2</v>
      </c>
      <c r="IC31" s="7">
        <f t="shared" si="135"/>
        <v>2861189.0478409491</v>
      </c>
      <c r="ID31" s="12">
        <f t="shared" si="136"/>
        <v>1484461.7787944879</v>
      </c>
      <c r="IE31" s="12">
        <f t="shared" si="137"/>
        <v>622085.60154517216</v>
      </c>
      <c r="IG31" s="5">
        <f t="shared" si="138"/>
        <v>13</v>
      </c>
      <c r="IH31" s="6">
        <v>5.8099999999999999E-2</v>
      </c>
      <c r="II31" s="7">
        <f t="shared" si="139"/>
        <v>3861253.7757637645</v>
      </c>
      <c r="IJ31" s="12">
        <f t="shared" si="140"/>
        <v>2780448.0215221713</v>
      </c>
      <c r="IK31" s="12">
        <f t="shared" si="141"/>
        <v>1302709.9093642547</v>
      </c>
      <c r="IM31" s="5">
        <f t="shared" si="142"/>
        <v>12</v>
      </c>
      <c r="IN31" s="6">
        <v>5.8099999999999999E-2</v>
      </c>
      <c r="IO31" s="7">
        <f t="shared" si="143"/>
        <v>2818433.4129662509</v>
      </c>
      <c r="IP31" s="12">
        <f t="shared" si="144"/>
        <v>1929482.6628412365</v>
      </c>
      <c r="IQ31" s="12">
        <f t="shared" si="145"/>
        <v>964741.33142061823</v>
      </c>
      <c r="IS31" s="5">
        <f t="shared" si="146"/>
        <v>11</v>
      </c>
      <c r="IT31" s="6">
        <v>5.8099999999999999E-2</v>
      </c>
      <c r="IU31" s="7">
        <f t="shared" si="147"/>
        <v>2276050.5636487529</v>
      </c>
      <c r="IV31" s="12">
        <f t="shared" si="148"/>
        <v>1532789.4366666656</v>
      </c>
      <c r="IW31" s="12">
        <f t="shared" si="149"/>
        <v>806368.54357014329</v>
      </c>
      <c r="IY31" s="5">
        <f t="shared" si="150"/>
        <v>10</v>
      </c>
      <c r="IZ31" s="6">
        <v>5.8099999999999999E-2</v>
      </c>
      <c r="JA31" s="7">
        <f t="shared" si="151"/>
        <v>2446839.9953222461</v>
      </c>
      <c r="JB31" s="12">
        <f t="shared" si="152"/>
        <v>1861189.497789385</v>
      </c>
      <c r="JC31" s="12">
        <f t="shared" si="153"/>
        <v>1046082.2267251489</v>
      </c>
      <c r="JE31" s="5">
        <f t="shared" si="154"/>
        <v>9</v>
      </c>
      <c r="JF31" s="6">
        <v>5.8099999999999999E-2</v>
      </c>
      <c r="JG31" s="7">
        <f t="shared" si="155"/>
        <v>2297286.6353602908</v>
      </c>
      <c r="JH31" s="12">
        <f t="shared" si="156"/>
        <v>1855963.7850733716</v>
      </c>
      <c r="JI31" s="12">
        <f t="shared" si="157"/>
        <v>1139948.9795010006</v>
      </c>
      <c r="JK31" s="5">
        <f t="shared" si="158"/>
        <v>8</v>
      </c>
      <c r="JL31" s="6">
        <v>5.8099999999999999E-2</v>
      </c>
      <c r="JM31" s="7">
        <f t="shared" si="159"/>
        <v>1938311.3696931242</v>
      </c>
      <c r="JN31" s="12">
        <f t="shared" si="160"/>
        <v>1623790.5359838041</v>
      </c>
      <c r="JO31" s="12">
        <f t="shared" si="161"/>
        <v>1136069.2778735608</v>
      </c>
      <c r="JQ31" s="5">
        <f t="shared" si="162"/>
        <v>7</v>
      </c>
      <c r="JR31" s="6">
        <v>5.8099999999999999E-2</v>
      </c>
      <c r="JS31" s="7">
        <f t="shared" si="163"/>
        <v>1471315.7504881767</v>
      </c>
      <c r="JT31" s="12">
        <f t="shared" si="164"/>
        <v>1250793.3117305953</v>
      </c>
      <c r="JU31" s="12">
        <f t="shared" si="165"/>
        <v>978588.2924510953</v>
      </c>
      <c r="JW31" s="5">
        <f t="shared" si="166"/>
        <v>6</v>
      </c>
      <c r="JX31" s="6">
        <v>5.8099999999999999E-2</v>
      </c>
      <c r="JY31" s="7">
        <f t="shared" si="167"/>
        <v>1543878.0173013397</v>
      </c>
      <c r="JZ31" s="12">
        <f t="shared" si="168"/>
        <v>1393190.4296851263</v>
      </c>
      <c r="KA31" s="12">
        <f t="shared" si="169"/>
        <v>1181455.5532311816</v>
      </c>
      <c r="KC31" s="5">
        <f t="shared" si="170"/>
        <v>5</v>
      </c>
      <c r="KD31" s="6">
        <v>5.8099999999999999E-2</v>
      </c>
      <c r="KE31" s="7">
        <f t="shared" si="171"/>
        <v>1282077.7423196642</v>
      </c>
      <c r="KF31" s="12">
        <f t="shared" si="172"/>
        <v>1181975.9699744496</v>
      </c>
      <c r="KG31" s="12">
        <f t="shared" si="173"/>
        <v>1039543.6138804061</v>
      </c>
      <c r="KI31" s="5">
        <f t="shared" si="174"/>
        <v>4</v>
      </c>
      <c r="KJ31" s="6">
        <v>5.8099999999999999E-2</v>
      </c>
      <c r="KK31" s="7">
        <f t="shared" si="175"/>
        <v>1047962.8431581367</v>
      </c>
      <c r="KL31" s="12">
        <f t="shared" si="176"/>
        <v>991062.39215146913</v>
      </c>
      <c r="KM31" s="12">
        <f t="shared" si="177"/>
        <v>908176.77841937693</v>
      </c>
      <c r="KO31" s="5">
        <f t="shared" si="178"/>
        <v>3</v>
      </c>
      <c r="KP31" s="6">
        <v>5.8099999999999999E-2</v>
      </c>
      <c r="KQ31" s="7">
        <f t="shared" si="179"/>
        <v>987247.14381360007</v>
      </c>
      <c r="KR31" s="12">
        <f t="shared" si="180"/>
        <v>949770.23621412134</v>
      </c>
      <c r="KS31" s="12">
        <f t="shared" si="181"/>
        <v>901085.97050890105</v>
      </c>
      <c r="KU31" s="5">
        <f t="shared" si="182"/>
        <v>2</v>
      </c>
      <c r="KV31" s="6">
        <v>5.8099999999999999E-2</v>
      </c>
      <c r="KW31" s="7">
        <f t="shared" si="183"/>
        <v>752245.61400000006</v>
      </c>
      <c r="KX31" s="12">
        <f>(KX32)*(1+KV31)-(((VLOOKUP((KU$91+KU32),$A$138:$E$227,5,FALSE))/(VLOOKUP(KU$91,$A$138:$E$227,5,FALSE)))*(IF(KU31&lt;=$D$125,$B$125,$C$125)))</f>
        <v>729445.93005839421</v>
      </c>
      <c r="KY31" s="12">
        <f t="shared" si="185"/>
        <v>718950.30516546767</v>
      </c>
      <c r="LA31" s="5">
        <f t="shared" si="186"/>
        <v>1</v>
      </c>
      <c r="LB31" s="6">
        <v>5.8099999999999999E-2</v>
      </c>
      <c r="LC31" s="7">
        <f>(LC32+$B$124)*(1+LB31)</f>
        <v>634860</v>
      </c>
      <c r="LD31" s="12">
        <f>($B$124)*(1+LB31)-$B$125</f>
        <v>623860</v>
      </c>
      <c r="LE31" s="12">
        <f>LD31</f>
        <v>623860</v>
      </c>
      <c r="LG31" s="5"/>
      <c r="LH31" s="6"/>
      <c r="LI31" s="7"/>
      <c r="LM31" s="5"/>
      <c r="LN31" s="6"/>
      <c r="LO31" s="7"/>
      <c r="LS31" s="5"/>
      <c r="LT31" s="6"/>
      <c r="LU31" s="7"/>
      <c r="LY31" s="5"/>
      <c r="LZ31" s="6"/>
      <c r="MA31" s="7"/>
      <c r="ME31" s="5"/>
      <c r="MF31" s="6"/>
      <c r="MG31" s="7"/>
      <c r="MK31" s="5"/>
      <c r="ML31" s="6"/>
      <c r="MM31" s="7"/>
      <c r="MQ31" s="5"/>
      <c r="MR31" s="6"/>
      <c r="MS31" s="7"/>
      <c r="MW31" s="5"/>
      <c r="MX31" s="6"/>
      <c r="MY31" s="7"/>
      <c r="NC31" s="5"/>
      <c r="ND31" s="6"/>
      <c r="NE31" s="7"/>
      <c r="NI31" s="5"/>
      <c r="NJ31" s="6"/>
      <c r="NK31" s="7"/>
      <c r="NO31" s="5"/>
      <c r="NP31" s="6"/>
      <c r="NQ31" s="7"/>
      <c r="NU31" s="5"/>
      <c r="NV31" s="6"/>
      <c r="NW31" s="7"/>
      <c r="OA31" s="5"/>
      <c r="OB31" s="6"/>
      <c r="OC31" s="7"/>
      <c r="OG31" s="5"/>
      <c r="OH31" s="6"/>
      <c r="OI31" s="7"/>
      <c r="OM31" s="5"/>
      <c r="ON31" s="6"/>
      <c r="OO31" s="7"/>
      <c r="OS31" s="5"/>
      <c r="OT31" s="6"/>
      <c r="OU31" s="7"/>
      <c r="OY31" s="5"/>
      <c r="OZ31" s="6"/>
      <c r="PA31" s="7"/>
      <c r="PE31" s="5"/>
      <c r="PF31" s="6"/>
      <c r="PG31" s="7"/>
      <c r="PK31" s="5"/>
      <c r="PL31" s="6"/>
      <c r="PM31" s="7"/>
      <c r="PQ31" s="5"/>
      <c r="PR31" s="6"/>
      <c r="PS31" s="7"/>
      <c r="PW31" s="5"/>
      <c r="PX31" s="6"/>
      <c r="PY31" s="7"/>
      <c r="QC31" s="5"/>
      <c r="QD31" s="6"/>
      <c r="QE31" s="7"/>
      <c r="QI31" s="5"/>
      <c r="QJ31" s="6"/>
      <c r="QK31" s="7"/>
      <c r="QO31" s="5"/>
      <c r="QP31" s="6"/>
      <c r="QQ31" s="7"/>
    </row>
    <row r="32" spans="3:459">
      <c r="C32">
        <v>59</v>
      </c>
      <c r="D32" s="6">
        <v>0.18490000000000001</v>
      </c>
      <c r="E32" s="12">
        <f t="shared" si="286"/>
        <v>5992729.670734277</v>
      </c>
      <c r="F32" s="12">
        <f t="shared" si="0"/>
        <v>945932.69437685225</v>
      </c>
      <c r="G32">
        <v>58</v>
      </c>
      <c r="H32" s="6">
        <v>0.18490000000000001</v>
      </c>
      <c r="I32" s="12">
        <f t="shared" si="1"/>
        <v>-21646242.695619948</v>
      </c>
      <c r="J32" s="12">
        <f t="shared" si="2"/>
        <v>-3377287.8658312149</v>
      </c>
      <c r="K32">
        <v>57</v>
      </c>
      <c r="L32" s="6">
        <v>0.18490000000000001</v>
      </c>
      <c r="M32" s="12">
        <f t="shared" si="3"/>
        <v>-9700826.7336571906</v>
      </c>
      <c r="N32" s="12">
        <f t="shared" si="4"/>
        <v>-1513541.3973133026</v>
      </c>
      <c r="O32">
        <v>56</v>
      </c>
      <c r="P32" s="6">
        <v>0.18490000000000001</v>
      </c>
      <c r="Q32" s="12">
        <f t="shared" si="5"/>
        <v>17383013.31170249</v>
      </c>
      <c r="R32" s="12">
        <f t="shared" si="6"/>
        <v>2521805.7632853067</v>
      </c>
      <c r="S32">
        <v>55</v>
      </c>
      <c r="T32" s="6">
        <v>0.18490000000000001</v>
      </c>
      <c r="U32" s="12">
        <f t="shared" si="7"/>
        <v>101110386.10507761</v>
      </c>
      <c r="V32" s="12">
        <f t="shared" si="8"/>
        <v>13192322.274658851</v>
      </c>
      <c r="W32">
        <v>54</v>
      </c>
      <c r="X32" s="6">
        <v>0.18490000000000001</v>
      </c>
      <c r="Y32" s="12">
        <f t="shared" si="9"/>
        <v>116303384.27102995</v>
      </c>
      <c r="Z32" s="12">
        <f t="shared" si="10"/>
        <v>13688993.221681446</v>
      </c>
      <c r="AA32">
        <v>53</v>
      </c>
      <c r="AB32" s="6">
        <v>0.18490000000000001</v>
      </c>
      <c r="AC32" s="12">
        <f t="shared" si="11"/>
        <v>52617752.889916517</v>
      </c>
      <c r="AD32" s="12">
        <f t="shared" si="12"/>
        <v>6337174.6181286322</v>
      </c>
      <c r="AE32">
        <v>52</v>
      </c>
      <c r="AF32" s="6">
        <v>0.18490000000000001</v>
      </c>
      <c r="AG32" s="12">
        <f t="shared" si="13"/>
        <v>62705005.429503456</v>
      </c>
      <c r="AH32" s="12">
        <f t="shared" si="14"/>
        <v>7780913.0824931292</v>
      </c>
      <c r="AI32">
        <v>51</v>
      </c>
      <c r="AJ32" s="6">
        <v>0.18490000000000001</v>
      </c>
      <c r="AK32" s="12">
        <f t="shared" si="15"/>
        <v>21882849.853497297</v>
      </c>
      <c r="AL32" s="12">
        <f t="shared" si="16"/>
        <v>2755322.3355680904</v>
      </c>
      <c r="AM32">
        <v>50</v>
      </c>
      <c r="AN32" s="6">
        <v>0.18490000000000001</v>
      </c>
      <c r="AO32" s="12">
        <f t="shared" si="17"/>
        <v>3877818.0133821745</v>
      </c>
      <c r="AP32" s="12">
        <f t="shared" si="18"/>
        <v>498879.87215956807</v>
      </c>
      <c r="AQ32">
        <v>49</v>
      </c>
      <c r="AR32" s="6">
        <v>0.18490000000000001</v>
      </c>
      <c r="AS32" s="12">
        <f t="shared" si="19"/>
        <v>51704037.85170456</v>
      </c>
      <c r="AT32" s="12">
        <f t="shared" si="20"/>
        <v>6698880.8165529631</v>
      </c>
      <c r="AU32">
        <v>48</v>
      </c>
      <c r="AV32" s="6">
        <v>0.18490000000000001</v>
      </c>
      <c r="AW32" s="12">
        <f t="shared" si="21"/>
        <v>29382307.656324562</v>
      </c>
      <c r="AX32" s="12">
        <f t="shared" si="22"/>
        <v>3753214.4816472982</v>
      </c>
      <c r="AY32">
        <v>47</v>
      </c>
      <c r="AZ32" s="6">
        <v>0.18490000000000001</v>
      </c>
      <c r="BA32" s="12">
        <f t="shared" si="23"/>
        <v>34688705.443369493</v>
      </c>
      <c r="BB32" s="12">
        <f t="shared" si="24"/>
        <v>4399388.7377995979</v>
      </c>
      <c r="BC32">
        <v>46</v>
      </c>
      <c r="BD32" s="6">
        <v>0.18490000000000001</v>
      </c>
      <c r="BE32" s="12">
        <f t="shared" si="25"/>
        <v>50915690.638850443</v>
      </c>
      <c r="BF32" s="12">
        <f t="shared" si="26"/>
        <v>6550285.0183192631</v>
      </c>
      <c r="BG32">
        <v>45</v>
      </c>
      <c r="BH32" s="6">
        <v>0.18490000000000001</v>
      </c>
      <c r="BI32" s="12">
        <f t="shared" si="27"/>
        <v>74938051.31878823</v>
      </c>
      <c r="BJ32" s="12">
        <f t="shared" si="28"/>
        <v>10734739.103147585</v>
      </c>
      <c r="BK32">
        <v>44</v>
      </c>
      <c r="BL32" s="6">
        <v>0.18490000000000001</v>
      </c>
      <c r="BM32" s="12">
        <f t="shared" si="29"/>
        <v>62536018.316822529</v>
      </c>
      <c r="BN32" s="12">
        <f t="shared" si="30"/>
        <v>9642871.4375392403</v>
      </c>
      <c r="BO32">
        <v>43</v>
      </c>
      <c r="BP32" s="6">
        <v>0.18490000000000001</v>
      </c>
      <c r="BQ32" s="12">
        <f t="shared" si="31"/>
        <v>47164352.953828819</v>
      </c>
      <c r="BR32" s="12">
        <f t="shared" si="32"/>
        <v>7487771.3631078601</v>
      </c>
      <c r="BS32">
        <v>42</v>
      </c>
      <c r="BT32" s="6">
        <v>0.18490000000000001</v>
      </c>
      <c r="BU32" s="12">
        <f t="shared" si="33"/>
        <v>38458064.1099713</v>
      </c>
      <c r="BV32" s="12">
        <f t="shared" si="34"/>
        <v>6245926.4704150474</v>
      </c>
      <c r="BW32">
        <v>41</v>
      </c>
      <c r="BX32" s="6">
        <v>0.18490000000000001</v>
      </c>
      <c r="BY32" s="12">
        <f t="shared" si="35"/>
        <v>24130138.266905654</v>
      </c>
      <c r="BZ32" s="12">
        <f t="shared" si="36"/>
        <v>4007012.0114752087</v>
      </c>
      <c r="CA32">
        <v>40</v>
      </c>
      <c r="CB32" s="6">
        <v>0.18490000000000001</v>
      </c>
      <c r="CC32" s="12">
        <f t="shared" si="37"/>
        <v>34335077.99068775</v>
      </c>
      <c r="CD32" s="12">
        <f t="shared" si="38"/>
        <v>6735439.5693411184</v>
      </c>
      <c r="CE32">
        <v>39</v>
      </c>
      <c r="CF32" s="6">
        <v>0.18490000000000001</v>
      </c>
      <c r="CG32" s="12">
        <f t="shared" si="39"/>
        <v>35160711.465547629</v>
      </c>
      <c r="CH32" s="12">
        <f t="shared" si="40"/>
        <v>7603183.0450134929</v>
      </c>
      <c r="CI32">
        <v>38</v>
      </c>
      <c r="CJ32" s="6">
        <v>0.18490000000000001</v>
      </c>
      <c r="CK32" s="12">
        <f t="shared" si="284"/>
        <v>34230405.010530107</v>
      </c>
      <c r="CL32" s="12">
        <f t="shared" si="285"/>
        <v>7495709.1263934541</v>
      </c>
      <c r="CM32" s="5">
        <v>37</v>
      </c>
      <c r="CN32" s="6">
        <v>0.18490000000000001</v>
      </c>
      <c r="CO32" s="7">
        <f t="shared" si="41"/>
        <v>40590919.600130722</v>
      </c>
      <c r="CP32" s="12">
        <f t="shared" si="42"/>
        <v>28039365.139247041</v>
      </c>
      <c r="CQ32" s="12">
        <f t="shared" si="43"/>
        <v>6012090.1530319843</v>
      </c>
      <c r="CR32" s="9"/>
      <c r="CS32" s="5">
        <v>36</v>
      </c>
      <c r="CT32" s="6">
        <v>0.18490000000000001</v>
      </c>
      <c r="CU32" s="7">
        <f t="shared" si="44"/>
        <v>31030440.792088311</v>
      </c>
      <c r="CV32" s="12">
        <f t="shared" si="45"/>
        <v>20416640.635798749</v>
      </c>
      <c r="CW32" s="12">
        <f t="shared" si="46"/>
        <v>4731593.7239898555</v>
      </c>
      <c r="CY32" s="5">
        <v>35</v>
      </c>
      <c r="CZ32" s="6">
        <v>0.18490000000000001</v>
      </c>
      <c r="DA32" s="7">
        <f t="shared" si="47"/>
        <v>25089295.595155492</v>
      </c>
      <c r="DB32" s="12">
        <f t="shared" si="48"/>
        <v>15695965.560579607</v>
      </c>
      <c r="DC32" s="12">
        <f t="shared" si="49"/>
        <v>3795101.1620014566</v>
      </c>
      <c r="DE32" s="5">
        <f t="shared" si="50"/>
        <v>34</v>
      </c>
      <c r="DF32" s="6">
        <v>0.18490000000000001</v>
      </c>
      <c r="DG32" s="7">
        <f t="shared" si="51"/>
        <v>21235121.113123566</v>
      </c>
      <c r="DH32" s="12">
        <f t="shared" si="52"/>
        <v>12580485.982074317</v>
      </c>
      <c r="DI32" s="12">
        <f t="shared" si="53"/>
        <v>3053293.1306859204</v>
      </c>
      <c r="DK32" s="5">
        <f t="shared" si="54"/>
        <v>33</v>
      </c>
      <c r="DL32" s="6">
        <v>0.18490000000000001</v>
      </c>
      <c r="DM32" s="7">
        <f t="shared" si="55"/>
        <v>21495213.192755915</v>
      </c>
      <c r="DN32" s="12">
        <f t="shared" si="56"/>
        <v>13685649.20821101</v>
      </c>
      <c r="DO32" s="12">
        <f t="shared" si="57"/>
        <v>3358977.7709933957</v>
      </c>
      <c r="DQ32" s="5">
        <f t="shared" si="58"/>
        <v>32</v>
      </c>
      <c r="DR32" s="6">
        <v>0.18490000000000001</v>
      </c>
      <c r="DS32" s="7">
        <f t="shared" si="59"/>
        <v>14089678.2857603</v>
      </c>
      <c r="DT32" s="12">
        <f t="shared" si="60"/>
        <v>6742545.375623093</v>
      </c>
      <c r="DU32" s="12">
        <f t="shared" si="61"/>
        <v>1642572.6416892023</v>
      </c>
      <c r="DW32" s="5">
        <f t="shared" si="62"/>
        <v>31</v>
      </c>
      <c r="DX32" s="6">
        <v>0.18490000000000001</v>
      </c>
      <c r="DY32" s="7">
        <f t="shared" si="63"/>
        <v>10625700.064675938</v>
      </c>
      <c r="DZ32" s="12">
        <f t="shared" si="64"/>
        <v>3735061.7905236618</v>
      </c>
      <c r="EA32" s="12">
        <f t="shared" si="65"/>
        <v>913318.02906965453</v>
      </c>
      <c r="EC32" s="5">
        <f t="shared" si="66"/>
        <v>30</v>
      </c>
      <c r="ED32" s="6">
        <v>0.18490000000000001</v>
      </c>
      <c r="EE32" s="7">
        <f t="shared" si="67"/>
        <v>9889892.0929597393</v>
      </c>
      <c r="EF32" s="12">
        <f t="shared" si="68"/>
        <v>3604811.7097823774</v>
      </c>
      <c r="EG32" s="12">
        <f t="shared" si="69"/>
        <v>907781.05100359151</v>
      </c>
      <c r="EI32" s="5">
        <f t="shared" si="70"/>
        <v>29</v>
      </c>
      <c r="EJ32" s="6">
        <v>0.18490000000000001</v>
      </c>
      <c r="EK32" s="7">
        <f t="shared" si="71"/>
        <v>9889892.0929597393</v>
      </c>
      <c r="EL32" s="12">
        <f t="shared" si="72"/>
        <v>5353395.1150317574</v>
      </c>
      <c r="EM32" s="12">
        <f t="shared" si="73"/>
        <v>1396962.5938860246</v>
      </c>
      <c r="EO32" s="5">
        <f t="shared" si="74"/>
        <v>28</v>
      </c>
      <c r="EP32" s="6">
        <v>0.18490000000000001</v>
      </c>
      <c r="EQ32" s="7">
        <f t="shared" si="75"/>
        <v>11045222.350859657</v>
      </c>
      <c r="ER32" s="12">
        <f t="shared" si="76"/>
        <v>2404753.2895957869</v>
      </c>
      <c r="ES32" s="12">
        <f t="shared" si="77"/>
        <v>636294.20983830141</v>
      </c>
      <c r="EU32" s="5">
        <f t="shared" si="78"/>
        <v>27</v>
      </c>
      <c r="EV32" s="6">
        <v>0.18490000000000001</v>
      </c>
      <c r="EW32" s="7">
        <f t="shared" si="79"/>
        <v>6858144.5790092126</v>
      </c>
      <c r="EX32" s="12">
        <f t="shared" si="80"/>
        <v>1914770.4080937991</v>
      </c>
      <c r="EY32" s="12">
        <f t="shared" si="81"/>
        <v>511886.61457252112</v>
      </c>
      <c r="FA32" s="5">
        <f t="shared" si="82"/>
        <v>26</v>
      </c>
      <c r="FB32" s="6">
        <v>0.18490000000000001</v>
      </c>
      <c r="FC32" s="7">
        <f t="shared" si="83"/>
        <v>6834905.8989527756</v>
      </c>
      <c r="FD32" s="12">
        <f t="shared" si="84"/>
        <v>2233824.5885956292</v>
      </c>
      <c r="FE32" s="12">
        <f t="shared" si="85"/>
        <v>607372.01405246125</v>
      </c>
      <c r="FG32" s="5">
        <f t="shared" si="86"/>
        <v>25</v>
      </c>
      <c r="FH32" s="6">
        <v>0.18490000000000001</v>
      </c>
      <c r="FI32" s="7">
        <f t="shared" si="87"/>
        <v>5397114.5759260692</v>
      </c>
      <c r="FJ32" s="12">
        <f t="shared" si="88"/>
        <v>1046481.7356455266</v>
      </c>
      <c r="FK32" s="12">
        <f t="shared" si="89"/>
        <v>286445.73055990692</v>
      </c>
      <c r="FM32" s="5">
        <f t="shared" si="90"/>
        <v>24</v>
      </c>
      <c r="FN32" s="6">
        <v>0.18490000000000001</v>
      </c>
      <c r="FO32" s="7">
        <f t="shared" si="91"/>
        <v>5918537.7518654121</v>
      </c>
      <c r="FP32" s="12">
        <f t="shared" si="92"/>
        <v>1867954.9542379288</v>
      </c>
      <c r="FQ32" s="12">
        <f t="shared" si="93"/>
        <v>518118.8924163598</v>
      </c>
      <c r="FS32" s="5">
        <f t="shared" si="94"/>
        <v>23</v>
      </c>
      <c r="FT32" s="6">
        <v>0.18490000000000001</v>
      </c>
      <c r="FU32" s="7">
        <f t="shared" si="95"/>
        <v>4827124.8282076605</v>
      </c>
      <c r="FV32" s="12">
        <f t="shared" si="96"/>
        <v>1040741.0486301183</v>
      </c>
      <c r="FW32" s="12">
        <f t="shared" si="97"/>
        <v>293420.60586378333</v>
      </c>
      <c r="FY32" s="5">
        <f t="shared" si="98"/>
        <v>22</v>
      </c>
      <c r="FZ32" s="6">
        <v>0.18490000000000001</v>
      </c>
      <c r="GA32" s="7">
        <f t="shared" si="99"/>
        <v>4146302.0341931451</v>
      </c>
      <c r="GB32" s="12">
        <f t="shared" si="100"/>
        <v>574984.07352428872</v>
      </c>
      <c r="GC32" s="12">
        <f t="shared" si="101"/>
        <v>163681.59757260772</v>
      </c>
      <c r="GE32" s="5">
        <f t="shared" si="102"/>
        <v>21</v>
      </c>
      <c r="GF32" s="6">
        <v>0.18490000000000001</v>
      </c>
      <c r="GG32" s="7">
        <f t="shared" si="103"/>
        <v>3688880.813339097</v>
      </c>
      <c r="GH32" s="12">
        <f t="shared" si="104"/>
        <v>366692.69942061976</v>
      </c>
      <c r="GI32" s="12">
        <f t="shared" si="105"/>
        <v>106394.41461291705</v>
      </c>
      <c r="GK32" s="5">
        <f t="shared" si="106"/>
        <v>20</v>
      </c>
      <c r="GL32" s="6">
        <v>0.18490000000000001</v>
      </c>
      <c r="GM32" s="7">
        <f t="shared" si="107"/>
        <v>4097390.6623782041</v>
      </c>
      <c r="GN32" s="12">
        <f t="shared" si="108"/>
        <v>1073242.4313507208</v>
      </c>
      <c r="GO32" s="12">
        <f t="shared" si="109"/>
        <v>322168.57656422188</v>
      </c>
      <c r="GQ32" s="5">
        <f t="shared" si="110"/>
        <v>19</v>
      </c>
      <c r="GR32" s="6">
        <v>0.18490000000000001</v>
      </c>
      <c r="GS32" s="7">
        <f t="shared" si="111"/>
        <v>3309685.5108063025</v>
      </c>
      <c r="GT32" s="12">
        <f t="shared" si="112"/>
        <v>552208.29193290684</v>
      </c>
      <c r="GU32" s="12">
        <f t="shared" si="113"/>
        <v>171809.33170540261</v>
      </c>
      <c r="GW32" s="5">
        <f t="shared" si="114"/>
        <v>18</v>
      </c>
      <c r="GX32" s="6">
        <v>0.18490000000000001</v>
      </c>
      <c r="GY32" s="7">
        <f t="shared" si="115"/>
        <v>2986811.2181267962</v>
      </c>
      <c r="GZ32" s="12">
        <f t="shared" si="116"/>
        <v>482682.66319169506</v>
      </c>
      <c r="HA32" s="12">
        <f t="shared" si="117"/>
        <v>156783.78475934622</v>
      </c>
      <c r="HC32" s="5">
        <f t="shared" si="118"/>
        <v>17</v>
      </c>
      <c r="HD32" s="6">
        <v>0.18490000000000001</v>
      </c>
      <c r="HE32" s="7">
        <f t="shared" si="119"/>
        <v>3255025.3031024369</v>
      </c>
      <c r="HF32" s="12">
        <f t="shared" si="120"/>
        <v>1049344.7853366337</v>
      </c>
      <c r="HG32" s="12">
        <f t="shared" si="121"/>
        <v>361909.05917632073</v>
      </c>
      <c r="HI32" s="5">
        <f t="shared" si="122"/>
        <v>16</v>
      </c>
      <c r="HJ32" s="6">
        <v>0.18490000000000001</v>
      </c>
      <c r="HK32" s="7">
        <f t="shared" si="123"/>
        <v>3143129.8793959408</v>
      </c>
      <c r="HL32" s="12">
        <f t="shared" si="124"/>
        <v>1238318.7588911301</v>
      </c>
      <c r="HM32" s="12">
        <f t="shared" si="125"/>
        <v>449681.44711557456</v>
      </c>
      <c r="HO32" s="5">
        <f t="shared" si="126"/>
        <v>15</v>
      </c>
      <c r="HP32" s="6">
        <v>0.18490000000000001</v>
      </c>
      <c r="HQ32" s="7">
        <f t="shared" si="127"/>
        <v>2751820.9415128198</v>
      </c>
      <c r="HR32" s="12">
        <f t="shared" si="128"/>
        <v>1063038.6422305219</v>
      </c>
      <c r="HS32" s="12">
        <f t="shared" si="129"/>
        <v>398639.49083644577</v>
      </c>
      <c r="HU32" s="5">
        <f t="shared" si="130"/>
        <v>14</v>
      </c>
      <c r="HV32" s="6">
        <v>0.18490000000000001</v>
      </c>
      <c r="HW32" s="7">
        <f t="shared" si="131"/>
        <v>2317127.7715668734</v>
      </c>
      <c r="HX32" s="12">
        <f t="shared" si="132"/>
        <v>817698.80851583555</v>
      </c>
      <c r="HY32" s="12">
        <f t="shared" si="133"/>
        <v>317828.18652166607</v>
      </c>
      <c r="IA32" s="5">
        <f t="shared" si="134"/>
        <v>13</v>
      </c>
      <c r="IB32" s="6">
        <v>0.18490000000000001</v>
      </c>
      <c r="IC32" s="7">
        <f t="shared" si="135"/>
        <v>2704081.8900301945</v>
      </c>
      <c r="ID32" s="12">
        <f t="shared" si="136"/>
        <v>1470607.4677507854</v>
      </c>
      <c r="IE32" s="12">
        <f t="shared" si="137"/>
        <v>625276.53282104561</v>
      </c>
      <c r="IG32" s="5">
        <f t="shared" si="138"/>
        <v>12</v>
      </c>
      <c r="IH32" s="6">
        <v>0.18490000000000001</v>
      </c>
      <c r="II32" s="7">
        <f t="shared" si="139"/>
        <v>3649233.3198788059</v>
      </c>
      <c r="IJ32" s="12">
        <f t="shared" si="140"/>
        <v>2688289.1330639035</v>
      </c>
      <c r="IK32" s="12">
        <f t="shared" si="141"/>
        <v>1277918.4656261804</v>
      </c>
      <c r="IM32" s="5">
        <f t="shared" si="142"/>
        <v>11</v>
      </c>
      <c r="IN32" s="6">
        <v>0.18490000000000001</v>
      </c>
      <c r="IO32" s="7">
        <f t="shared" si="143"/>
        <v>2663673.9561159159</v>
      </c>
      <c r="IP32" s="12">
        <f t="shared" si="144"/>
        <v>1880240.6793698482</v>
      </c>
      <c r="IQ32" s="12">
        <f t="shared" si="145"/>
        <v>953844.72420587193</v>
      </c>
      <c r="IS32" s="5">
        <f t="shared" si="146"/>
        <v>10</v>
      </c>
      <c r="IT32" s="6">
        <v>0.18490000000000001</v>
      </c>
      <c r="IU32" s="7">
        <f t="shared" si="147"/>
        <v>2151073.2101396397</v>
      </c>
      <c r="IV32" s="12">
        <f t="shared" si="148"/>
        <v>1502518.7389588002</v>
      </c>
      <c r="IW32" s="12">
        <f t="shared" si="149"/>
        <v>801983.08603184146</v>
      </c>
      <c r="IY32" s="5">
        <f t="shared" si="150"/>
        <v>9</v>
      </c>
      <c r="IZ32" s="6">
        <v>0.18490000000000001</v>
      </c>
      <c r="JA32" s="7">
        <f t="shared" si="151"/>
        <v>2312484.6378624383</v>
      </c>
      <c r="JB32" s="12">
        <f t="shared" si="152"/>
        <v>1809437.1966632502</v>
      </c>
      <c r="JC32" s="12">
        <f t="shared" si="153"/>
        <v>1031841.4670753024</v>
      </c>
      <c r="JE32" s="5">
        <f t="shared" si="154"/>
        <v>8</v>
      </c>
      <c r="JF32" s="6">
        <v>0.18490000000000001</v>
      </c>
      <c r="JG32" s="7">
        <f t="shared" si="155"/>
        <v>2171143.2145924685</v>
      </c>
      <c r="JH32" s="12">
        <f t="shared" si="156"/>
        <v>1800214.6520056084</v>
      </c>
      <c r="JI32" s="12">
        <f t="shared" si="157"/>
        <v>1121849.0942699185</v>
      </c>
      <c r="JK32" s="5">
        <f t="shared" si="158"/>
        <v>7</v>
      </c>
      <c r="JL32" s="6">
        <v>0.18490000000000001</v>
      </c>
      <c r="JM32" s="7">
        <f t="shared" si="159"/>
        <v>1831879.1888225349</v>
      </c>
      <c r="JN32" s="12">
        <f t="shared" si="160"/>
        <v>1575153.3062675514</v>
      </c>
      <c r="JO32" s="12">
        <f t="shared" si="161"/>
        <v>1118128.8980621852</v>
      </c>
      <c r="JQ32" s="5">
        <f t="shared" si="162"/>
        <v>6</v>
      </c>
      <c r="JR32" s="6">
        <v>0.18490000000000001</v>
      </c>
      <c r="JS32" s="7">
        <f t="shared" si="163"/>
        <v>1390526.1794614655</v>
      </c>
      <c r="JT32" s="12">
        <f t="shared" si="164"/>
        <v>1218351.8942602798</v>
      </c>
      <c r="JU32" s="12">
        <f t="shared" si="165"/>
        <v>967122.39781609806</v>
      </c>
      <c r="JW32" s="5">
        <f t="shared" si="166"/>
        <v>5</v>
      </c>
      <c r="JX32" s="6">
        <v>0.18490000000000001</v>
      </c>
      <c r="JY32" s="7">
        <f t="shared" si="167"/>
        <v>1459104.0707885262</v>
      </c>
      <c r="JZ32" s="12">
        <f t="shared" si="168"/>
        <v>1350124.6458723499</v>
      </c>
      <c r="KA32" s="12">
        <f t="shared" si="169"/>
        <v>1161649.2162934544</v>
      </c>
      <c r="KC32" s="5">
        <f t="shared" si="170"/>
        <v>4</v>
      </c>
      <c r="KD32" s="6">
        <v>0.18490000000000001</v>
      </c>
      <c r="KE32" s="7">
        <f t="shared" si="171"/>
        <v>1211679.1818539498</v>
      </c>
      <c r="KF32" s="12">
        <f t="shared" si="172"/>
        <v>1149311.406693415</v>
      </c>
      <c r="KG32" s="12">
        <f t="shared" si="173"/>
        <v>1025571.6749508758</v>
      </c>
      <c r="KI32" s="5">
        <f t="shared" si="174"/>
        <v>3</v>
      </c>
      <c r="KJ32" s="6">
        <v>0.18490000000000001</v>
      </c>
      <c r="KK32" s="7">
        <f t="shared" si="175"/>
        <v>990419.47184400028</v>
      </c>
      <c r="KL32" s="12">
        <f t="shared" si="176"/>
        <v>947988.20297565882</v>
      </c>
      <c r="KM32" s="12">
        <f t="shared" si="177"/>
        <v>881386.84200017923</v>
      </c>
      <c r="KO32" s="5">
        <f t="shared" si="178"/>
        <v>2</v>
      </c>
      <c r="KP32" s="6">
        <v>0.18490000000000001</v>
      </c>
      <c r="KQ32" s="7">
        <f t="shared" si="179"/>
        <v>933037.65600000008</v>
      </c>
      <c r="KR32" s="12">
        <f>(KR33)*(1+KP32)-(((VLOOKUP((KO$91+KO33),$A$138:$E$227,5,FALSE))/(VLOOKUP(KO$91,$A$138:$E$227,5,FALSE)))*(IF(KO32&lt;=$D$125,$B$125,$C$125)))</f>
        <v>908576.26784834126</v>
      </c>
      <c r="KS32" s="12">
        <f t="shared" si="181"/>
        <v>874587.55709854013</v>
      </c>
      <c r="KU32" s="5">
        <f t="shared" si="182"/>
        <v>1</v>
      </c>
      <c r="KV32" s="6">
        <v>0.18490000000000001</v>
      </c>
      <c r="KW32" s="7">
        <f>(KW33+$B$124)*(1+KV32)</f>
        <v>710940</v>
      </c>
      <c r="KX32" s="12">
        <f>($B$124)*(1+KV32)-$B$125</f>
        <v>699940</v>
      </c>
      <c r="KY32" s="12">
        <f>KX32</f>
        <v>699940</v>
      </c>
      <c r="LA32" s="5"/>
      <c r="LB32" s="6"/>
      <c r="LC32" s="7"/>
      <c r="LG32" s="5"/>
      <c r="LH32" s="6"/>
      <c r="LI32" s="7"/>
      <c r="LM32" s="5"/>
      <c r="LN32" s="6"/>
      <c r="LO32" s="7"/>
      <c r="LS32" s="5"/>
      <c r="LT32" s="6"/>
      <c r="LU32" s="7"/>
      <c r="LY32" s="5"/>
      <c r="LZ32" s="6"/>
      <c r="MA32" s="7"/>
      <c r="ME32" s="5"/>
      <c r="MF32" s="6"/>
      <c r="MG32" s="7"/>
      <c r="MK32" s="5"/>
      <c r="ML32" s="6"/>
      <c r="MM32" s="7"/>
      <c r="MQ32" s="5"/>
      <c r="MR32" s="6"/>
      <c r="MS32" s="7"/>
      <c r="MW32" s="5"/>
      <c r="MX32" s="6"/>
      <c r="MY32" s="7"/>
      <c r="NC32" s="5"/>
      <c r="ND32" s="6"/>
      <c r="NE32" s="7"/>
      <c r="NI32" s="5"/>
      <c r="NJ32" s="6"/>
      <c r="NK32" s="7"/>
      <c r="NO32" s="5"/>
      <c r="NP32" s="6"/>
      <c r="NQ32" s="7"/>
      <c r="NU32" s="5"/>
      <c r="NV32" s="6"/>
      <c r="NW32" s="7"/>
      <c r="OA32" s="5"/>
      <c r="OB32" s="6"/>
      <c r="OC32" s="7"/>
      <c r="OG32" s="5"/>
      <c r="OH32" s="6"/>
      <c r="OI32" s="7"/>
      <c r="OM32" s="5"/>
      <c r="ON32" s="6"/>
      <c r="OO32" s="7"/>
      <c r="OS32" s="5"/>
      <c r="OT32" s="6"/>
      <c r="OU32" s="7"/>
      <c r="OY32" s="5"/>
      <c r="OZ32" s="6"/>
      <c r="PA32" s="7"/>
      <c r="PE32" s="5"/>
      <c r="PF32" s="6"/>
      <c r="PG32" s="7"/>
      <c r="PK32" s="5"/>
      <c r="PL32" s="6"/>
      <c r="PM32" s="7"/>
      <c r="PQ32" s="5"/>
      <c r="PR32" s="6"/>
      <c r="PS32" s="7"/>
      <c r="PW32" s="5"/>
      <c r="PX32" s="6"/>
      <c r="PY32" s="7"/>
      <c r="QC32" s="5"/>
      <c r="QD32" s="6"/>
      <c r="QE32" s="7"/>
      <c r="QI32" s="5"/>
      <c r="QJ32" s="6"/>
      <c r="QK32" s="7"/>
      <c r="QO32" s="5"/>
      <c r="QP32" s="6"/>
      <c r="QQ32" s="7"/>
    </row>
    <row r="33" spans="3:459">
      <c r="C33">
        <v>58</v>
      </c>
      <c r="D33" s="6">
        <v>0.31240000000000001</v>
      </c>
      <c r="E33" s="12">
        <f t="shared" si="286"/>
        <v>5217982.5083994297</v>
      </c>
      <c r="F33" s="12">
        <f t="shared" si="0"/>
        <v>855650.21227782115</v>
      </c>
      <c r="G33">
        <v>57</v>
      </c>
      <c r="H33" s="6">
        <v>0.31240000000000001</v>
      </c>
      <c r="I33" s="12">
        <f t="shared" si="1"/>
        <v>-18106137.221593011</v>
      </c>
      <c r="J33" s="12">
        <f t="shared" si="2"/>
        <v>-2934738.8292819005</v>
      </c>
      <c r="K33">
        <v>56</v>
      </c>
      <c r="L33" s="6">
        <v>0.31240000000000001</v>
      </c>
      <c r="M33" s="12">
        <f t="shared" si="3"/>
        <v>-8024766.6738988981</v>
      </c>
      <c r="N33" s="12">
        <f t="shared" si="4"/>
        <v>-1300696.7784234234</v>
      </c>
      <c r="O33">
        <v>55</v>
      </c>
      <c r="P33" s="6">
        <v>0.31240000000000001</v>
      </c>
      <c r="Q33" s="12">
        <f t="shared" si="5"/>
        <v>14844970.684895499</v>
      </c>
      <c r="R33" s="12">
        <f t="shared" si="6"/>
        <v>2237298.8994297483</v>
      </c>
      <c r="S33">
        <v>54</v>
      </c>
      <c r="T33" s="6">
        <v>0.31240000000000001</v>
      </c>
      <c r="U33" s="12">
        <f t="shared" si="7"/>
        <v>85526471.579886645</v>
      </c>
      <c r="V33" s="12">
        <f t="shared" si="8"/>
        <v>11592687.616989376</v>
      </c>
      <c r="W33">
        <v>53</v>
      </c>
      <c r="X33" s="6">
        <v>0.31240000000000001</v>
      </c>
      <c r="Y33" s="12">
        <f t="shared" si="9"/>
        <v>98369708.829403475</v>
      </c>
      <c r="Z33" s="12">
        <f t="shared" si="10"/>
        <v>12028144.491936538</v>
      </c>
      <c r="AA33">
        <v>52</v>
      </c>
      <c r="AB33" s="6">
        <v>0.31240000000000001</v>
      </c>
      <c r="AC33" s="12">
        <f t="shared" si="11"/>
        <v>44617135.453631043</v>
      </c>
      <c r="AD33" s="12">
        <f t="shared" si="12"/>
        <v>5582428.3221604712</v>
      </c>
      <c r="AE33">
        <v>51</v>
      </c>
      <c r="AF33" s="6">
        <v>0.31240000000000001</v>
      </c>
      <c r="AG33" s="12">
        <f t="shared" si="13"/>
        <v>53124120.293177322</v>
      </c>
      <c r="AH33" s="12">
        <f t="shared" si="14"/>
        <v>6848227.8292626692</v>
      </c>
      <c r="AI33">
        <v>50</v>
      </c>
      <c r="AJ33" s="6">
        <v>0.31240000000000001</v>
      </c>
      <c r="AK33" s="12">
        <f t="shared" si="15"/>
        <v>18669179.443887681</v>
      </c>
      <c r="AL33" s="12">
        <f t="shared" si="16"/>
        <v>2442034.8466886259</v>
      </c>
      <c r="AM33">
        <v>49</v>
      </c>
      <c r="AN33" s="6">
        <v>0.31240000000000001</v>
      </c>
      <c r="AO33" s="12">
        <f t="shared" si="17"/>
        <v>3469499.116164973</v>
      </c>
      <c r="AP33" s="12">
        <f t="shared" si="18"/>
        <v>463696.09040688263</v>
      </c>
      <c r="AQ33">
        <v>48</v>
      </c>
      <c r="AR33" s="6">
        <v>0.31240000000000001</v>
      </c>
      <c r="AS33" s="12">
        <f t="shared" si="19"/>
        <v>43831198.537833743</v>
      </c>
      <c r="AT33" s="12">
        <f t="shared" si="20"/>
        <v>5899554.6847131671</v>
      </c>
      <c r="AU33">
        <v>47</v>
      </c>
      <c r="AV33" s="6">
        <v>0.31240000000000001</v>
      </c>
      <c r="AW33" s="12">
        <f t="shared" si="21"/>
        <v>24995497.340857204</v>
      </c>
      <c r="AX33" s="12">
        <f t="shared" si="22"/>
        <v>3316938.035753563</v>
      </c>
      <c r="AY33">
        <v>46</v>
      </c>
      <c r="AZ33" s="6">
        <v>0.31240000000000001</v>
      </c>
      <c r="BA33" s="12">
        <f t="shared" si="23"/>
        <v>29475274.036593318</v>
      </c>
      <c r="BB33" s="12">
        <f t="shared" si="24"/>
        <v>3883472.1242525792</v>
      </c>
      <c r="BC33">
        <v>45</v>
      </c>
      <c r="BD33" s="6">
        <v>0.31240000000000001</v>
      </c>
      <c r="BE33" s="12">
        <f t="shared" si="25"/>
        <v>43167256.416754276</v>
      </c>
      <c r="BF33" s="12">
        <f t="shared" si="26"/>
        <v>5769273.1324761631</v>
      </c>
      <c r="BG33">
        <v>44</v>
      </c>
      <c r="BH33" s="6">
        <v>0.31240000000000001</v>
      </c>
      <c r="BI33" s="12">
        <f t="shared" si="27"/>
        <v>63420945.286843255</v>
      </c>
      <c r="BJ33" s="12">
        <f t="shared" si="28"/>
        <v>9437998.4929235931</v>
      </c>
      <c r="BK33">
        <v>43</v>
      </c>
      <c r="BL33" s="6">
        <v>0.31240000000000001</v>
      </c>
      <c r="BM33" s="12">
        <f t="shared" si="29"/>
        <v>52941661.346814312</v>
      </c>
      <c r="BN33" s="12">
        <f t="shared" si="30"/>
        <v>8480702.1493948977</v>
      </c>
      <c r="BO33">
        <v>42</v>
      </c>
      <c r="BP33" s="6">
        <v>0.31240000000000001</v>
      </c>
      <c r="BQ33" s="12">
        <f t="shared" si="31"/>
        <v>39963978.792362392</v>
      </c>
      <c r="BR33" s="12">
        <f t="shared" si="32"/>
        <v>6591215.4595934171</v>
      </c>
      <c r="BS33">
        <v>41</v>
      </c>
      <c r="BT33" s="6">
        <v>0.31240000000000001</v>
      </c>
      <c r="BU33" s="12">
        <f t="shared" si="33"/>
        <v>32612695.764279593</v>
      </c>
      <c r="BV33" s="12">
        <f t="shared" si="34"/>
        <v>5502426.3943523858</v>
      </c>
      <c r="BW33">
        <v>40</v>
      </c>
      <c r="BX33" s="6">
        <v>0.31240000000000001</v>
      </c>
      <c r="BY33" s="12">
        <f t="shared" si="35"/>
        <v>20517172.425997969</v>
      </c>
      <c r="BZ33" s="12">
        <f t="shared" si="36"/>
        <v>3539455.3379446734</v>
      </c>
      <c r="CA33">
        <v>39</v>
      </c>
      <c r="CB33" s="6">
        <v>0.31240000000000001</v>
      </c>
      <c r="CC33" s="12">
        <f t="shared" si="37"/>
        <v>29106260.632328369</v>
      </c>
      <c r="CD33" s="12">
        <f t="shared" si="38"/>
        <v>5931607.6170147862</v>
      </c>
      <c r="CE33">
        <v>38</v>
      </c>
      <c r="CF33" s="6">
        <v>0.31240000000000001</v>
      </c>
      <c r="CG33" s="12">
        <f t="shared" si="39"/>
        <v>29791075.738680746</v>
      </c>
      <c r="CH33" s="12">
        <f t="shared" si="40"/>
        <v>6692402.796272357</v>
      </c>
      <c r="CI33">
        <v>37</v>
      </c>
      <c r="CJ33" s="6">
        <v>0.31240000000000001</v>
      </c>
      <c r="CK33" s="12">
        <f t="shared" si="284"/>
        <v>29004477.179956205</v>
      </c>
      <c r="CL33" s="12">
        <f t="shared" si="285"/>
        <v>6598174.9034971455</v>
      </c>
      <c r="CM33" s="5">
        <v>36</v>
      </c>
      <c r="CN33" s="6">
        <v>0.31240000000000001</v>
      </c>
      <c r="CO33" s="7">
        <f t="shared" si="41"/>
        <v>34256831.462681003</v>
      </c>
      <c r="CP33" s="12">
        <f t="shared" si="42"/>
        <v>23781990.069089428</v>
      </c>
      <c r="CQ33" s="12">
        <f t="shared" si="43"/>
        <v>5297410.1101763183</v>
      </c>
      <c r="CR33" s="9"/>
      <c r="CS33" s="5">
        <v>35</v>
      </c>
      <c r="CT33" s="6">
        <v>0.31240000000000001</v>
      </c>
      <c r="CU33" s="7">
        <f t="shared" si="44"/>
        <v>26188235.962603014</v>
      </c>
      <c r="CV33" s="12">
        <f t="shared" si="45"/>
        <v>17339935.399355546</v>
      </c>
      <c r="CW33" s="12">
        <f t="shared" si="46"/>
        <v>4174733.2620249367</v>
      </c>
      <c r="CY33" s="5">
        <v>34</v>
      </c>
      <c r="CZ33" s="6">
        <v>0.31240000000000001</v>
      </c>
      <c r="DA33" s="7">
        <f t="shared" si="47"/>
        <v>21174188.197447456</v>
      </c>
      <c r="DB33" s="12">
        <f t="shared" si="48"/>
        <v>13351372.294942796</v>
      </c>
      <c r="DC33" s="12">
        <f t="shared" si="49"/>
        <v>3353662.2352225981</v>
      </c>
      <c r="DE33" s="5">
        <f t="shared" si="50"/>
        <v>33</v>
      </c>
      <c r="DF33" s="6">
        <v>0.31240000000000001</v>
      </c>
      <c r="DG33" s="7">
        <f t="shared" si="51"/>
        <v>17921445.787090525</v>
      </c>
      <c r="DH33" s="12">
        <f t="shared" si="52"/>
        <v>10721660.059609002</v>
      </c>
      <c r="DI33" s="12">
        <f t="shared" si="53"/>
        <v>2703281.114555445</v>
      </c>
      <c r="DK33" s="5">
        <f t="shared" si="54"/>
        <v>32</v>
      </c>
      <c r="DL33" s="6">
        <v>0.31240000000000001</v>
      </c>
      <c r="DM33" s="7">
        <f t="shared" si="55"/>
        <v>18140951.297793835</v>
      </c>
      <c r="DN33" s="12">
        <f t="shared" si="56"/>
        <v>11653202.541549822</v>
      </c>
      <c r="DO33" s="12">
        <f t="shared" si="57"/>
        <v>2971290.5058548832</v>
      </c>
      <c r="DQ33" s="5">
        <f t="shared" si="58"/>
        <v>31</v>
      </c>
      <c r="DR33" s="6">
        <v>0.31240000000000001</v>
      </c>
      <c r="DS33" s="7">
        <f t="shared" si="59"/>
        <v>11891027.33206203</v>
      </c>
      <c r="DT33" s="12">
        <f t="shared" si="60"/>
        <v>5794321.4136541672</v>
      </c>
      <c r="DU33" s="12">
        <f t="shared" si="61"/>
        <v>1466430.1587162679</v>
      </c>
      <c r="DW33" s="5">
        <f t="shared" si="62"/>
        <v>30</v>
      </c>
      <c r="DX33" s="6">
        <v>0.31240000000000001</v>
      </c>
      <c r="DY33" s="7">
        <f t="shared" si="63"/>
        <v>8967592.2564570326</v>
      </c>
      <c r="DZ33" s="12">
        <f t="shared" si="64"/>
        <v>3255758.5937107271</v>
      </c>
      <c r="EA33" s="12">
        <f t="shared" si="65"/>
        <v>827055.26361561602</v>
      </c>
      <c r="EC33" s="5">
        <f t="shared" si="66"/>
        <v>29</v>
      </c>
      <c r="ED33" s="6">
        <v>0.31240000000000001</v>
      </c>
      <c r="EE33" s="7">
        <f t="shared" si="67"/>
        <v>8346604.8552280683</v>
      </c>
      <c r="EF33" s="12">
        <f t="shared" si="68"/>
        <v>3142832.4285298218</v>
      </c>
      <c r="EG33" s="12">
        <f t="shared" si="69"/>
        <v>822200.71116040845</v>
      </c>
      <c r="EI33" s="5">
        <f t="shared" si="70"/>
        <v>28</v>
      </c>
      <c r="EJ33" s="6">
        <v>0.31240000000000001</v>
      </c>
      <c r="EK33" s="7">
        <f t="shared" si="71"/>
        <v>8346604.8552280683</v>
      </c>
      <c r="EL33" s="12">
        <f t="shared" si="72"/>
        <v>4615039.3704082975</v>
      </c>
      <c r="EM33" s="12">
        <f t="shared" si="73"/>
        <v>1251091.2416462305</v>
      </c>
      <c r="EO33" s="5">
        <f t="shared" si="74"/>
        <v>27</v>
      </c>
      <c r="EP33" s="6">
        <v>0.31240000000000001</v>
      </c>
      <c r="EQ33" s="7">
        <f t="shared" si="75"/>
        <v>9321649.3804199994</v>
      </c>
      <c r="ER33" s="12">
        <f t="shared" si="76"/>
        <v>2125185.7540219547</v>
      </c>
      <c r="ES33" s="12">
        <f t="shared" si="77"/>
        <v>584174.28309608239</v>
      </c>
      <c r="EU33" s="5">
        <f t="shared" si="78"/>
        <v>26</v>
      </c>
      <c r="EV33" s="6">
        <v>0.31240000000000001</v>
      </c>
      <c r="EW33" s="7">
        <f t="shared" si="79"/>
        <v>5787952.2145406464</v>
      </c>
      <c r="EX33" s="12">
        <f t="shared" si="80"/>
        <v>1710683.4653792968</v>
      </c>
      <c r="EY33" s="12">
        <f t="shared" si="81"/>
        <v>475099.76811007957</v>
      </c>
      <c r="FA33" s="5">
        <f t="shared" si="82"/>
        <v>25</v>
      </c>
      <c r="FB33" s="6">
        <v>0.31240000000000001</v>
      </c>
      <c r="FC33" s="7">
        <f t="shared" si="83"/>
        <v>5768339.8590199808</v>
      </c>
      <c r="FD33" s="12">
        <f t="shared" si="84"/>
        <v>1978361.177369759</v>
      </c>
      <c r="FE33" s="12">
        <f t="shared" si="85"/>
        <v>558816.71171202674</v>
      </c>
      <c r="FG33" s="5">
        <f t="shared" si="86"/>
        <v>24</v>
      </c>
      <c r="FH33" s="6">
        <v>0.31240000000000001</v>
      </c>
      <c r="FI33" s="7">
        <f t="shared" si="87"/>
        <v>4554911.4490050375</v>
      </c>
      <c r="FJ33" s="12">
        <f t="shared" si="88"/>
        <v>975678.73714703904</v>
      </c>
      <c r="FK33" s="12">
        <f t="shared" si="89"/>
        <v>277444.19065792579</v>
      </c>
      <c r="FM33" s="5">
        <f t="shared" si="90"/>
        <v>23</v>
      </c>
      <c r="FN33" s="6">
        <v>0.31240000000000001</v>
      </c>
      <c r="FO33" s="7">
        <f t="shared" si="91"/>
        <v>4994968.142345693</v>
      </c>
      <c r="FP33" s="12">
        <f t="shared" si="92"/>
        <v>1667746.5178283153</v>
      </c>
      <c r="FQ33" s="12">
        <f t="shared" si="93"/>
        <v>480563.92551640549</v>
      </c>
      <c r="FS33" s="5">
        <f t="shared" si="94"/>
        <v>22</v>
      </c>
      <c r="FT33" s="6">
        <v>0.31240000000000001</v>
      </c>
      <c r="FU33" s="7">
        <f t="shared" si="95"/>
        <v>4073866.8480105158</v>
      </c>
      <c r="FV33" s="12">
        <f t="shared" si="96"/>
        <v>968139.77181231289</v>
      </c>
      <c r="FW33" s="12">
        <f t="shared" si="97"/>
        <v>283559.42131753993</v>
      </c>
      <c r="FY33" s="5">
        <f t="shared" si="98"/>
        <v>21</v>
      </c>
      <c r="FZ33" s="6">
        <v>0.31240000000000001</v>
      </c>
      <c r="GA33" s="7">
        <f t="shared" si="99"/>
        <v>3499284.3566487846</v>
      </c>
      <c r="GB33" s="12">
        <f t="shared" si="100"/>
        <v>574199.24796092836</v>
      </c>
      <c r="GC33" s="12">
        <f t="shared" si="101"/>
        <v>169810.58328323188</v>
      </c>
      <c r="GE33" s="5">
        <f t="shared" si="102"/>
        <v>20</v>
      </c>
      <c r="GF33" s="6">
        <v>0.31240000000000001</v>
      </c>
      <c r="GG33" s="7">
        <f t="shared" si="103"/>
        <v>3113242.3101857514</v>
      </c>
      <c r="GH33" s="12">
        <f t="shared" si="104"/>
        <v>396732.99505081784</v>
      </c>
      <c r="GI33" s="12">
        <f t="shared" si="105"/>
        <v>119583.97386365884</v>
      </c>
      <c r="GK33" s="5">
        <f t="shared" si="106"/>
        <v>19</v>
      </c>
      <c r="GL33" s="6">
        <v>0.31240000000000001</v>
      </c>
      <c r="GM33" s="7">
        <f t="shared" si="107"/>
        <v>3458005.4539439646</v>
      </c>
      <c r="GN33" s="12">
        <f t="shared" si="108"/>
        <v>990110.25493895228</v>
      </c>
      <c r="GO33" s="12">
        <f t="shared" si="109"/>
        <v>308764.24063973012</v>
      </c>
      <c r="GQ33" s="5">
        <f t="shared" si="110"/>
        <v>18</v>
      </c>
      <c r="GR33" s="6">
        <v>0.31240000000000001</v>
      </c>
      <c r="GS33" s="7">
        <f t="shared" si="111"/>
        <v>2793219.2681292114</v>
      </c>
      <c r="GT33" s="12">
        <f t="shared" si="112"/>
        <v>547413.77274279355</v>
      </c>
      <c r="GU33" s="12">
        <f t="shared" si="113"/>
        <v>176936.58436520625</v>
      </c>
      <c r="GW33" s="5">
        <f t="shared" si="114"/>
        <v>17</v>
      </c>
      <c r="GX33" s="6">
        <v>0.31240000000000001</v>
      </c>
      <c r="GY33" s="7">
        <f t="shared" si="115"/>
        <v>2520728.5155935488</v>
      </c>
      <c r="GZ33" s="12">
        <f t="shared" si="116"/>
        <v>485308.64524727216</v>
      </c>
      <c r="HA33" s="12">
        <f t="shared" si="117"/>
        <v>163762.91725879515</v>
      </c>
      <c r="HC33" s="5">
        <f t="shared" si="118"/>
        <v>16</v>
      </c>
      <c r="HD33" s="6">
        <v>0.31240000000000001</v>
      </c>
      <c r="HE33" s="7">
        <f t="shared" si="119"/>
        <v>2747088.6176913129</v>
      </c>
      <c r="HF33" s="12">
        <f t="shared" si="120"/>
        <v>959008.28113829053</v>
      </c>
      <c r="HG33" s="12">
        <f t="shared" si="121"/>
        <v>343606.75855002255</v>
      </c>
      <c r="HI33" s="5">
        <f t="shared" si="122"/>
        <v>15</v>
      </c>
      <c r="HJ33" s="6">
        <v>0.31240000000000001</v>
      </c>
      <c r="HK33" s="7">
        <f t="shared" si="123"/>
        <v>2652654.1306405105</v>
      </c>
      <c r="HL33" s="12">
        <f t="shared" si="124"/>
        <v>1114804.4765108982</v>
      </c>
      <c r="HM33" s="12">
        <f t="shared" si="125"/>
        <v>420561.30962212081</v>
      </c>
      <c r="HO33" s="5">
        <f t="shared" si="126"/>
        <v>14</v>
      </c>
      <c r="HP33" s="6">
        <v>0.31240000000000001</v>
      </c>
      <c r="HQ33" s="7">
        <f t="shared" si="127"/>
        <v>2322407.7487659883</v>
      </c>
      <c r="HR33" s="12">
        <f t="shared" si="128"/>
        <v>964670.97833616496</v>
      </c>
      <c r="HS33" s="12">
        <f t="shared" si="129"/>
        <v>375810.21051769081</v>
      </c>
      <c r="HU33" s="5">
        <f t="shared" si="130"/>
        <v>13</v>
      </c>
      <c r="HV33" s="6">
        <v>0.31240000000000001</v>
      </c>
      <c r="HW33" s="7">
        <f t="shared" si="131"/>
        <v>1955547.1107830815</v>
      </c>
      <c r="HX33" s="12">
        <f t="shared" si="132"/>
        <v>755238.33834702068</v>
      </c>
      <c r="HY33" s="12">
        <f t="shared" si="133"/>
        <v>304958.798233015</v>
      </c>
      <c r="IA33" s="5">
        <f t="shared" si="134"/>
        <v>12</v>
      </c>
      <c r="IB33" s="6">
        <v>0.31240000000000001</v>
      </c>
      <c r="IC33" s="7">
        <f t="shared" si="135"/>
        <v>2282118.2294119289</v>
      </c>
      <c r="ID33" s="12">
        <f t="shared" si="136"/>
        <v>1300671.2867456735</v>
      </c>
      <c r="IE33" s="12">
        <f t="shared" si="137"/>
        <v>574514.52097012685</v>
      </c>
      <c r="IG33" s="5">
        <f t="shared" si="138"/>
        <v>11</v>
      </c>
      <c r="IH33" s="6">
        <v>0.31240000000000001</v>
      </c>
      <c r="II33" s="7">
        <f t="shared" si="139"/>
        <v>3079781.6861159639</v>
      </c>
      <c r="IJ33" s="12">
        <f t="shared" si="140"/>
        <v>2322051.2600677749</v>
      </c>
      <c r="IK33" s="12">
        <f t="shared" si="141"/>
        <v>1146719.1530761239</v>
      </c>
      <c r="IM33" s="5">
        <f t="shared" si="142"/>
        <v>10</v>
      </c>
      <c r="IN33" s="6">
        <v>0.31240000000000001</v>
      </c>
      <c r="IO33" s="7">
        <f t="shared" si="143"/>
        <v>2248015.829281725</v>
      </c>
      <c r="IP33" s="12">
        <f t="shared" si="144"/>
        <v>1636743.4973561736</v>
      </c>
      <c r="IQ33" s="12">
        <f t="shared" si="145"/>
        <v>862587.09434126306</v>
      </c>
      <c r="IS33" s="5">
        <f t="shared" si="146"/>
        <v>9</v>
      </c>
      <c r="IT33" s="6">
        <v>0.31240000000000001</v>
      </c>
      <c r="IU33" s="7">
        <f t="shared" si="147"/>
        <v>1815404.8528480376</v>
      </c>
      <c r="IV33" s="12">
        <f t="shared" si="148"/>
        <v>1315489.802653328</v>
      </c>
      <c r="IW33" s="12">
        <f t="shared" si="149"/>
        <v>729442.21284568426</v>
      </c>
      <c r="IY33" s="5">
        <f t="shared" si="150"/>
        <v>8</v>
      </c>
      <c r="IZ33" s="6">
        <v>0.31240000000000001</v>
      </c>
      <c r="JA33" s="7">
        <f t="shared" si="151"/>
        <v>1951628.5238099738</v>
      </c>
      <c r="JB33" s="12">
        <f t="shared" si="152"/>
        <v>1571478.7717640731</v>
      </c>
      <c r="JC33" s="12">
        <f t="shared" si="153"/>
        <v>930970.83635312389</v>
      </c>
      <c r="JE33" s="5">
        <f t="shared" si="154"/>
        <v>7</v>
      </c>
      <c r="JF33" s="6">
        <v>0.31240000000000001</v>
      </c>
      <c r="JG33" s="7">
        <f t="shared" si="155"/>
        <v>1832342.9948455298</v>
      </c>
      <c r="JH33" s="12">
        <f t="shared" si="156"/>
        <v>1559925.0640345758</v>
      </c>
      <c r="JI33" s="12">
        <f t="shared" si="157"/>
        <v>1009885.1362422894</v>
      </c>
      <c r="JK33" s="5">
        <f t="shared" si="158"/>
        <v>6</v>
      </c>
      <c r="JL33" s="6">
        <v>0.31240000000000001</v>
      </c>
      <c r="JM33" s="7">
        <f t="shared" si="159"/>
        <v>1546020.0766499576</v>
      </c>
      <c r="JN33" s="12">
        <f t="shared" si="160"/>
        <v>1365022.8011346667</v>
      </c>
      <c r="JO33" s="12">
        <f t="shared" si="161"/>
        <v>1006623.4495571285</v>
      </c>
      <c r="JQ33" s="5">
        <f t="shared" si="162"/>
        <v>5</v>
      </c>
      <c r="JR33" s="6">
        <v>0.31240000000000001</v>
      </c>
      <c r="JS33" s="7">
        <f t="shared" si="163"/>
        <v>1173538.8467055999</v>
      </c>
      <c r="JT33" s="12">
        <f t="shared" si="164"/>
        <v>1060127.434980636</v>
      </c>
      <c r="JU33" s="12">
        <f t="shared" si="165"/>
        <v>874228.31131104578</v>
      </c>
      <c r="JW33" s="5">
        <f t="shared" si="166"/>
        <v>4</v>
      </c>
      <c r="JX33" s="6">
        <v>0.31240000000000001</v>
      </c>
      <c r="JY33" s="7">
        <f t="shared" si="167"/>
        <v>1231415.3690509968</v>
      </c>
      <c r="JZ33" s="12">
        <f t="shared" si="168"/>
        <v>1168868.3350484995</v>
      </c>
      <c r="KA33" s="12">
        <f t="shared" si="169"/>
        <v>1044779.9430812654</v>
      </c>
      <c r="KC33" s="5">
        <f t="shared" si="170"/>
        <v>3</v>
      </c>
      <c r="KD33" s="6">
        <v>0.31240000000000001</v>
      </c>
      <c r="KE33" s="7">
        <f t="shared" si="171"/>
        <v>1022600.3729040001</v>
      </c>
      <c r="KF33" s="12">
        <f t="shared" si="172"/>
        <v>980368.47418130073</v>
      </c>
      <c r="KG33" s="12">
        <f t="shared" si="173"/>
        <v>908815.51445432426</v>
      </c>
      <c r="KI33" s="5">
        <f t="shared" si="174"/>
        <v>2</v>
      </c>
      <c r="KJ33" s="6">
        <v>0.31240000000000001</v>
      </c>
      <c r="KK33" s="7">
        <f t="shared" si="175"/>
        <v>835867.56000000017</v>
      </c>
      <c r="KL33" s="12">
        <f>(KL34)*(1+KJ33)-(((VLOOKUP((KI$91+KI34),$A$138:$E$227,5,FALSE))/(VLOOKUP(KI$91,$A$138:$E$227,5,FALSE)))*(IF(KI33&lt;=$D$125,$B$125,$C$125)))</f>
        <v>810042.54370951932</v>
      </c>
      <c r="KM33" s="12">
        <f t="shared" si="177"/>
        <v>782401.28155450267</v>
      </c>
      <c r="KO33" s="5">
        <f t="shared" si="178"/>
        <v>1</v>
      </c>
      <c r="KP33" s="6">
        <v>0.31240000000000001</v>
      </c>
      <c r="KQ33" s="7">
        <f>(KQ34+$B$124)*(1+KP33)</f>
        <v>787440</v>
      </c>
      <c r="KR33" s="12">
        <f>($B$124)*(1+KP33)-$B$125</f>
        <v>776440</v>
      </c>
      <c r="KS33" s="12">
        <f>KR33</f>
        <v>776440</v>
      </c>
      <c r="KU33" s="5"/>
      <c r="KV33" s="6"/>
      <c r="KW33" s="7"/>
      <c r="LA33" s="5"/>
      <c r="LB33" s="6"/>
      <c r="LC33" s="7"/>
      <c r="LG33" s="5"/>
      <c r="LH33" s="6"/>
      <c r="LI33" s="7"/>
      <c r="LM33" s="5"/>
      <c r="LN33" s="6"/>
      <c r="LO33" s="7"/>
      <c r="LS33" s="5"/>
      <c r="LT33" s="6"/>
      <c r="LU33" s="7"/>
      <c r="LY33" s="5"/>
      <c r="LZ33" s="6"/>
      <c r="MA33" s="7"/>
      <c r="ME33" s="5"/>
      <c r="MF33" s="6"/>
      <c r="MG33" s="7"/>
      <c r="MK33" s="5"/>
      <c r="ML33" s="6"/>
      <c r="MM33" s="7"/>
      <c r="MQ33" s="5"/>
      <c r="MR33" s="6"/>
      <c r="MS33" s="7"/>
      <c r="MW33" s="5"/>
      <c r="MX33" s="6"/>
      <c r="MY33" s="7"/>
      <c r="NC33" s="5"/>
      <c r="ND33" s="6"/>
      <c r="NE33" s="7"/>
      <c r="NI33" s="5"/>
      <c r="NJ33" s="6"/>
      <c r="NK33" s="7"/>
      <c r="NO33" s="5"/>
      <c r="NP33" s="6"/>
      <c r="NQ33" s="7"/>
      <c r="NU33" s="5"/>
      <c r="NV33" s="6"/>
      <c r="NW33" s="7"/>
      <c r="OA33" s="5"/>
      <c r="OB33" s="6"/>
      <c r="OC33" s="7"/>
      <c r="OG33" s="5"/>
      <c r="OH33" s="6"/>
      <c r="OI33" s="7"/>
      <c r="OM33" s="5"/>
      <c r="ON33" s="6"/>
      <c r="OO33" s="7"/>
      <c r="OS33" s="5"/>
      <c r="OT33" s="6"/>
      <c r="OU33" s="7"/>
      <c r="OY33" s="5"/>
      <c r="OZ33" s="6"/>
      <c r="PA33" s="7"/>
      <c r="PE33" s="5"/>
      <c r="PF33" s="6"/>
      <c r="PG33" s="7"/>
      <c r="PK33" s="5"/>
      <c r="PL33" s="6"/>
      <c r="PM33" s="7"/>
      <c r="PQ33" s="5"/>
      <c r="PR33" s="6"/>
      <c r="PS33" s="7"/>
      <c r="PW33" s="5"/>
      <c r="PX33" s="6"/>
      <c r="PY33" s="7"/>
      <c r="QC33" s="5"/>
      <c r="QD33" s="6"/>
      <c r="QE33" s="7"/>
      <c r="QI33" s="5"/>
      <c r="QJ33" s="6"/>
      <c r="QK33" s="7"/>
      <c r="QO33" s="5"/>
      <c r="QP33" s="6"/>
      <c r="QQ33" s="7"/>
    </row>
    <row r="34" spans="3:459">
      <c r="C34">
        <v>57</v>
      </c>
      <c r="D34" s="6">
        <v>6.1499999999999999E-2</v>
      </c>
      <c r="E34" s="12">
        <f t="shared" si="286"/>
        <v>4115308.2027415745</v>
      </c>
      <c r="F34" s="12">
        <f t="shared" si="0"/>
        <v>698673.52215337812</v>
      </c>
      <c r="G34">
        <v>56</v>
      </c>
      <c r="H34" s="6">
        <v>6.1499999999999999E-2</v>
      </c>
      <c r="I34" s="12">
        <f t="shared" si="1"/>
        <v>-13655173.348289214</v>
      </c>
      <c r="J34" s="12">
        <f t="shared" si="2"/>
        <v>-2291496.2144822921</v>
      </c>
      <c r="K34">
        <v>55</v>
      </c>
      <c r="L34" s="6">
        <v>6.1499999999999999E-2</v>
      </c>
      <c r="M34" s="12">
        <f t="shared" si="3"/>
        <v>-5973543.8544655992</v>
      </c>
      <c r="N34" s="12">
        <f t="shared" si="4"/>
        <v>-1002429.832299919</v>
      </c>
      <c r="O34">
        <v>54</v>
      </c>
      <c r="P34" s="6">
        <v>6.1499999999999999E-2</v>
      </c>
      <c r="Q34" s="12">
        <f t="shared" si="5"/>
        <v>11462989.400083117</v>
      </c>
      <c r="R34" s="12">
        <f t="shared" si="6"/>
        <v>1788631.319541919</v>
      </c>
      <c r="S34">
        <v>53</v>
      </c>
      <c r="T34" s="6">
        <v>6.1499999999999999E-2</v>
      </c>
      <c r="U34" s="12">
        <f t="shared" si="7"/>
        <v>65336635.363620326</v>
      </c>
      <c r="V34" s="12">
        <f t="shared" si="8"/>
        <v>9168929.2021567281</v>
      </c>
      <c r="W34">
        <v>52</v>
      </c>
      <c r="X34" s="6">
        <v>6.1499999999999999E-2</v>
      </c>
      <c r="Y34" s="12">
        <f t="shared" si="9"/>
        <v>75141007.060814366</v>
      </c>
      <c r="Z34" s="12">
        <f t="shared" si="10"/>
        <v>9512453.2981796395</v>
      </c>
      <c r="AA34">
        <v>51</v>
      </c>
      <c r="AB34" s="6">
        <v>6.1499999999999999E-2</v>
      </c>
      <c r="AC34" s="12">
        <f t="shared" si="11"/>
        <v>34179296.084199764</v>
      </c>
      <c r="AD34" s="12">
        <f t="shared" si="12"/>
        <v>4427543.7518296055</v>
      </c>
      <c r="AE34">
        <v>50</v>
      </c>
      <c r="AF34" s="6">
        <v>6.1499999999999999E-2</v>
      </c>
      <c r="AG34" s="12">
        <f t="shared" si="13"/>
        <v>40655928.742313787</v>
      </c>
      <c r="AH34" s="12">
        <f t="shared" si="14"/>
        <v>5426110.214872105</v>
      </c>
      <c r="AI34">
        <v>49</v>
      </c>
      <c r="AJ34" s="6">
        <v>6.1499999999999999E-2</v>
      </c>
      <c r="AK34" s="12">
        <f t="shared" si="15"/>
        <v>14399975.060937701</v>
      </c>
      <c r="AL34" s="12">
        <f t="shared" si="16"/>
        <v>1950143.8257207093</v>
      </c>
      <c r="AM34">
        <v>48</v>
      </c>
      <c r="AN34" s="6">
        <v>6.1499999999999999E-2</v>
      </c>
      <c r="AO34" s="12">
        <f t="shared" si="17"/>
        <v>2814665.6516849711</v>
      </c>
      <c r="AP34" s="12">
        <f t="shared" si="18"/>
        <v>389467.96554227761</v>
      </c>
      <c r="AQ34">
        <v>47</v>
      </c>
      <c r="AR34" s="6">
        <v>6.1499999999999999E-2</v>
      </c>
      <c r="AS34" s="12">
        <f t="shared" si="19"/>
        <v>33567575.328998327</v>
      </c>
      <c r="AT34" s="12">
        <f t="shared" si="20"/>
        <v>4677719.0350517789</v>
      </c>
      <c r="AU34">
        <v>46</v>
      </c>
      <c r="AV34" s="6">
        <v>6.1499999999999999E-2</v>
      </c>
      <c r="AW34" s="12">
        <f t="shared" si="21"/>
        <v>19217897.568903256</v>
      </c>
      <c r="AX34" s="12">
        <f t="shared" si="22"/>
        <v>2640339.2145696329</v>
      </c>
      <c r="AY34">
        <v>45</v>
      </c>
      <c r="AZ34" s="6">
        <v>6.1499999999999999E-2</v>
      </c>
      <c r="BA34" s="12">
        <f t="shared" si="23"/>
        <v>22632560.102346797</v>
      </c>
      <c r="BB34" s="12">
        <f t="shared" si="24"/>
        <v>3087267.766659671</v>
      </c>
      <c r="BC34">
        <v>44</v>
      </c>
      <c r="BD34" s="6">
        <v>6.1499999999999999E-2</v>
      </c>
      <c r="BE34" s="12">
        <f t="shared" si="25"/>
        <v>33062880.601844449</v>
      </c>
      <c r="BF34" s="12">
        <f t="shared" si="26"/>
        <v>4574942.2618842665</v>
      </c>
      <c r="BG34">
        <v>43</v>
      </c>
      <c r="BH34" s="6">
        <v>6.1499999999999999E-2</v>
      </c>
      <c r="BI34" s="12">
        <f t="shared" si="27"/>
        <v>48478007.957582407</v>
      </c>
      <c r="BJ34" s="12">
        <f t="shared" si="28"/>
        <v>7469133.7088718722</v>
      </c>
      <c r="BK34">
        <v>42</v>
      </c>
      <c r="BL34" s="6">
        <v>6.1499999999999999E-2</v>
      </c>
      <c r="BM34" s="12">
        <f t="shared" si="29"/>
        <v>40482276.328347445</v>
      </c>
      <c r="BN34" s="12">
        <f t="shared" si="30"/>
        <v>6713939.8424835298</v>
      </c>
      <c r="BO34">
        <v>41</v>
      </c>
      <c r="BP34" s="6">
        <v>6.1499999999999999E-2</v>
      </c>
      <c r="BQ34" s="12">
        <f t="shared" si="31"/>
        <v>30589664.236579187</v>
      </c>
      <c r="BR34" s="12">
        <f t="shared" si="32"/>
        <v>5223357.7793569956</v>
      </c>
      <c r="BS34">
        <v>40</v>
      </c>
      <c r="BT34" s="6">
        <v>6.1499999999999999E-2</v>
      </c>
      <c r="BU34" s="12">
        <f t="shared" si="33"/>
        <v>24985145.346726332</v>
      </c>
      <c r="BV34" s="12">
        <f t="shared" si="34"/>
        <v>4364431.6699875239</v>
      </c>
      <c r="BW34">
        <v>39</v>
      </c>
      <c r="BX34" s="6">
        <v>6.1499999999999999E-2</v>
      </c>
      <c r="BY34" s="12">
        <f t="shared" si="35"/>
        <v>15765828.653534798</v>
      </c>
      <c r="BZ34" s="12">
        <f t="shared" si="36"/>
        <v>2815879.111818776</v>
      </c>
      <c r="CA34">
        <v>38</v>
      </c>
      <c r="CB34" s="6">
        <v>6.1499999999999999E-2</v>
      </c>
      <c r="CC34" s="12">
        <f t="shared" si="37"/>
        <v>22290056.335457139</v>
      </c>
      <c r="CD34" s="12">
        <f t="shared" si="38"/>
        <v>4703005.0168040087</v>
      </c>
      <c r="CE34">
        <v>37</v>
      </c>
      <c r="CF34" s="6">
        <v>6.1499999999999999E-2</v>
      </c>
      <c r="CG34" s="12">
        <f t="shared" si="39"/>
        <v>22801447.761717629</v>
      </c>
      <c r="CH34" s="12">
        <f t="shared" si="40"/>
        <v>5303182.6491924217</v>
      </c>
      <c r="CI34">
        <v>36</v>
      </c>
      <c r="CJ34" s="6">
        <v>6.1499999999999999E-2</v>
      </c>
      <c r="CK34" s="12">
        <f t="shared" si="284"/>
        <v>22200816.961258918</v>
      </c>
      <c r="CL34" s="12">
        <f t="shared" si="285"/>
        <v>5228847.9594721692</v>
      </c>
      <c r="CM34" s="5">
        <v>35</v>
      </c>
      <c r="CN34" s="6">
        <v>6.1499999999999999E-2</v>
      </c>
      <c r="CO34" s="7">
        <f t="shared" si="41"/>
        <v>26102431.775892261</v>
      </c>
      <c r="CP34" s="12">
        <f t="shared" si="42"/>
        <v>18223613.928797055</v>
      </c>
      <c r="CQ34" s="12">
        <f t="shared" si="43"/>
        <v>4202698.0110572204</v>
      </c>
      <c r="CR34" s="9"/>
      <c r="CS34" s="5">
        <v>34</v>
      </c>
      <c r="CT34" s="6">
        <v>6.1499999999999999E-2</v>
      </c>
      <c r="CU34" s="7">
        <f t="shared" si="44"/>
        <v>19954462.025756638</v>
      </c>
      <c r="CV34" s="12">
        <f t="shared" si="45"/>
        <v>13307331.37653775</v>
      </c>
      <c r="CW34" s="12">
        <f t="shared" si="46"/>
        <v>3317038.439294002</v>
      </c>
      <c r="CY34" s="5">
        <v>33</v>
      </c>
      <c r="CZ34" s="6">
        <v>6.1499999999999999E-2</v>
      </c>
      <c r="DA34" s="7">
        <f t="shared" si="47"/>
        <v>16133944.069984347</v>
      </c>
      <c r="DB34" s="12">
        <f t="shared" si="48"/>
        <v>10264253.472422238</v>
      </c>
      <c r="DC34" s="12">
        <f t="shared" si="49"/>
        <v>2669310.2749675107</v>
      </c>
      <c r="DE34" s="5">
        <f t="shared" si="50"/>
        <v>32</v>
      </c>
      <c r="DF34" s="6">
        <v>6.1499999999999999E-2</v>
      </c>
      <c r="DG34" s="7">
        <f t="shared" si="51"/>
        <v>13655475.302568214</v>
      </c>
      <c r="DH34" s="12">
        <f t="shared" si="52"/>
        <v>8260168.4105570074</v>
      </c>
      <c r="DI34" s="12">
        <f t="shared" si="53"/>
        <v>2156236.3073681686</v>
      </c>
      <c r="DK34" s="5">
        <f t="shared" si="54"/>
        <v>31</v>
      </c>
      <c r="DL34" s="6">
        <v>6.1499999999999999E-2</v>
      </c>
      <c r="DM34" s="7">
        <f t="shared" si="55"/>
        <v>13822730.339678325</v>
      </c>
      <c r="DN34" s="12">
        <f t="shared" si="56"/>
        <v>8968958.0418430958</v>
      </c>
      <c r="DO34" s="12">
        <f t="shared" si="57"/>
        <v>2367664.0954423873</v>
      </c>
      <c r="DQ34" s="5">
        <f t="shared" si="58"/>
        <v>30</v>
      </c>
      <c r="DR34" s="6">
        <v>6.1499999999999999E-2</v>
      </c>
      <c r="DS34" s="7">
        <f t="shared" si="59"/>
        <v>9060520.673622394</v>
      </c>
      <c r="DT34" s="12">
        <f t="shared" si="60"/>
        <v>4505380.0209515877</v>
      </c>
      <c r="DU34" s="12">
        <f t="shared" si="61"/>
        <v>1180506.8357154797</v>
      </c>
      <c r="DW34" s="5">
        <f t="shared" si="62"/>
        <v>29</v>
      </c>
      <c r="DX34" s="6">
        <v>6.1499999999999999E-2</v>
      </c>
      <c r="DY34" s="7">
        <f t="shared" si="63"/>
        <v>6832971.8503939593</v>
      </c>
      <c r="DZ34" s="12">
        <f t="shared" si="64"/>
        <v>2570752.5210576807</v>
      </c>
      <c r="EA34" s="12">
        <f t="shared" si="65"/>
        <v>676115.48149505246</v>
      </c>
      <c r="EC34" s="5">
        <f t="shared" si="66"/>
        <v>28</v>
      </c>
      <c r="ED34" s="6">
        <v>6.1499999999999999E-2</v>
      </c>
      <c r="EE34" s="7">
        <f t="shared" si="67"/>
        <v>6359802.5413197717</v>
      </c>
      <c r="EF34" s="12">
        <f t="shared" si="68"/>
        <v>2482098.7058620085</v>
      </c>
      <c r="EG34" s="12">
        <f t="shared" si="69"/>
        <v>672285.81238264416</v>
      </c>
      <c r="EI34" s="5">
        <f t="shared" si="70"/>
        <v>27</v>
      </c>
      <c r="EJ34" s="6">
        <v>6.1499999999999999E-2</v>
      </c>
      <c r="EK34" s="7">
        <f t="shared" si="71"/>
        <v>6359802.5413197717</v>
      </c>
      <c r="EL34" s="12">
        <f t="shared" si="72"/>
        <v>3600810.5044747284</v>
      </c>
      <c r="EM34" s="12">
        <f t="shared" si="73"/>
        <v>1010629.837369747</v>
      </c>
      <c r="EO34" s="5">
        <f t="shared" si="74"/>
        <v>26</v>
      </c>
      <c r="EP34" s="6">
        <v>6.1499999999999999E-2</v>
      </c>
      <c r="EQ34" s="7">
        <f t="shared" si="75"/>
        <v>7102750.2136696121</v>
      </c>
      <c r="ER34" s="12">
        <f t="shared" si="76"/>
        <v>1702471.567400516</v>
      </c>
      <c r="ES34" s="12">
        <f t="shared" si="77"/>
        <v>484511.04469690833</v>
      </c>
      <c r="EU34" s="5">
        <f t="shared" si="78"/>
        <v>25</v>
      </c>
      <c r="EV34" s="6">
        <v>6.1499999999999999E-2</v>
      </c>
      <c r="EW34" s="7">
        <f t="shared" si="79"/>
        <v>4410204.3695067409</v>
      </c>
      <c r="EX34" s="12">
        <f t="shared" si="80"/>
        <v>1385784.7784174006</v>
      </c>
      <c r="EY34" s="12">
        <f t="shared" si="81"/>
        <v>398464.12176280509</v>
      </c>
      <c r="FA34" s="5">
        <f t="shared" si="82"/>
        <v>24</v>
      </c>
      <c r="FB34" s="6">
        <v>6.1499999999999999E-2</v>
      </c>
      <c r="FC34" s="7">
        <f t="shared" si="83"/>
        <v>4395260.4838616131</v>
      </c>
      <c r="FD34" s="12">
        <f t="shared" si="84"/>
        <v>1588364.2418935036</v>
      </c>
      <c r="FE34" s="12">
        <f t="shared" si="85"/>
        <v>464506.91274216294</v>
      </c>
      <c r="FG34" s="5">
        <f t="shared" si="86"/>
        <v>23</v>
      </c>
      <c r="FH34" s="6">
        <v>6.1499999999999999E-2</v>
      </c>
      <c r="FI34" s="7">
        <f t="shared" si="87"/>
        <v>3470673.15529186</v>
      </c>
      <c r="FJ34" s="12">
        <f t="shared" si="88"/>
        <v>823817.99538786884</v>
      </c>
      <c r="FK34" s="12">
        <f t="shared" si="89"/>
        <v>242537.19196895059</v>
      </c>
      <c r="FM34" s="5">
        <f t="shared" si="90"/>
        <v>22</v>
      </c>
      <c r="FN34" s="6">
        <v>6.1499999999999999E-2</v>
      </c>
      <c r="FO34" s="7">
        <f t="shared" si="91"/>
        <v>3805979.9926437773</v>
      </c>
      <c r="FP34" s="12">
        <f t="shared" si="92"/>
        <v>1350090.1858683163</v>
      </c>
      <c r="FQ34" s="12">
        <f t="shared" si="93"/>
        <v>402774.69725610217</v>
      </c>
      <c r="FS34" s="5">
        <f t="shared" si="94"/>
        <v>21</v>
      </c>
      <c r="FT34" s="6">
        <v>6.1499999999999999E-2</v>
      </c>
      <c r="FU34" s="7">
        <f t="shared" si="95"/>
        <v>3104135.0563932611</v>
      </c>
      <c r="FV34" s="12">
        <f t="shared" si="96"/>
        <v>815732.21295209706</v>
      </c>
      <c r="FW34" s="12">
        <f t="shared" si="97"/>
        <v>247361.38744082232</v>
      </c>
      <c r="FY34" s="5">
        <f t="shared" si="98"/>
        <v>20</v>
      </c>
      <c r="FZ34" s="6">
        <v>6.1499999999999999E-2</v>
      </c>
      <c r="GA34" s="7">
        <f t="shared" si="99"/>
        <v>2666324.5631276933</v>
      </c>
      <c r="GB34" s="12">
        <f t="shared" si="100"/>
        <v>514813.74249713193</v>
      </c>
      <c r="GC34" s="12">
        <f t="shared" si="101"/>
        <v>157626.97513160467</v>
      </c>
      <c r="GE34" s="5">
        <f t="shared" si="102"/>
        <v>19</v>
      </c>
      <c r="GF34" s="6">
        <v>6.1499999999999999E-2</v>
      </c>
      <c r="GG34" s="7">
        <f t="shared" si="103"/>
        <v>2372174.8782274849</v>
      </c>
      <c r="GH34" s="12">
        <f t="shared" si="104"/>
        <v>378132.65539287584</v>
      </c>
      <c r="GI34" s="12">
        <f t="shared" si="105"/>
        <v>118004.10639345879</v>
      </c>
      <c r="GK34" s="5">
        <f t="shared" si="106"/>
        <v>18</v>
      </c>
      <c r="GL34" s="6">
        <v>6.1499999999999999E-2</v>
      </c>
      <c r="GM34" s="7">
        <f t="shared" si="107"/>
        <v>2634871.5741724814</v>
      </c>
      <c r="GN34" s="12">
        <f t="shared" si="108"/>
        <v>827728.48433533066</v>
      </c>
      <c r="GO34" s="12">
        <f t="shared" si="109"/>
        <v>267245.0160415346</v>
      </c>
      <c r="GQ34" s="5">
        <f t="shared" si="110"/>
        <v>17</v>
      </c>
      <c r="GR34" s="6">
        <v>6.1499999999999999E-2</v>
      </c>
      <c r="GS34" s="7">
        <f t="shared" si="111"/>
        <v>2128329.2198485304</v>
      </c>
      <c r="GT34" s="12">
        <f t="shared" si="112"/>
        <v>487830.7086327764</v>
      </c>
      <c r="GU34" s="12">
        <f t="shared" si="113"/>
        <v>163248.54920880936</v>
      </c>
      <c r="GW34" s="5">
        <f t="shared" si="114"/>
        <v>16</v>
      </c>
      <c r="GX34" s="6">
        <v>6.1499999999999999E-2</v>
      </c>
      <c r="GY34" s="7">
        <f t="shared" si="115"/>
        <v>1920701.3986540299</v>
      </c>
      <c r="GZ34" s="12">
        <f t="shared" si="116"/>
        <v>437529.06097934674</v>
      </c>
      <c r="HA34" s="12">
        <f t="shared" si="117"/>
        <v>152856.08018512998</v>
      </c>
      <c r="HC34" s="5">
        <f t="shared" si="118"/>
        <v>15</v>
      </c>
      <c r="HD34" s="6">
        <v>6.1499999999999999E-2</v>
      </c>
      <c r="HE34" s="7">
        <f t="shared" si="119"/>
        <v>2093179.3795270596</v>
      </c>
      <c r="HF34" s="12">
        <f t="shared" si="120"/>
        <v>794527.91821734933</v>
      </c>
      <c r="HG34" s="12">
        <f t="shared" si="121"/>
        <v>294731.6517037861</v>
      </c>
      <c r="HI34" s="5">
        <f t="shared" si="122"/>
        <v>14</v>
      </c>
      <c r="HJ34" s="6">
        <v>6.1499999999999999E-2</v>
      </c>
      <c r="HK34" s="7">
        <f t="shared" si="123"/>
        <v>2021223.8118260517</v>
      </c>
      <c r="HL34" s="12">
        <f t="shared" si="124"/>
        <v>910032.83265484974</v>
      </c>
      <c r="HM34" s="12">
        <f t="shared" si="125"/>
        <v>355439.71285243391</v>
      </c>
      <c r="HO34" s="5">
        <f t="shared" si="126"/>
        <v>13</v>
      </c>
      <c r="HP34" s="6">
        <v>6.1499999999999999E-2</v>
      </c>
      <c r="HQ34" s="7">
        <f t="shared" si="127"/>
        <v>1769588.348648269</v>
      </c>
      <c r="HR34" s="12">
        <f t="shared" si="128"/>
        <v>793720.11399439035</v>
      </c>
      <c r="HS34" s="12">
        <f t="shared" si="129"/>
        <v>320136.37571314472</v>
      </c>
      <c r="HU34" s="5">
        <f t="shared" si="130"/>
        <v>12</v>
      </c>
      <c r="HV34" s="6">
        <v>6.1499999999999999E-2</v>
      </c>
      <c r="HW34" s="7">
        <f t="shared" si="131"/>
        <v>1490054.18377254</v>
      </c>
      <c r="HX34" s="12">
        <f t="shared" si="132"/>
        <v>632074.14888365439</v>
      </c>
      <c r="HY34" s="12">
        <f t="shared" si="133"/>
        <v>264242.97097589477</v>
      </c>
      <c r="IA34" s="5">
        <f t="shared" si="134"/>
        <v>11</v>
      </c>
      <c r="IB34" s="6">
        <v>6.1499999999999999E-2</v>
      </c>
      <c r="IC34" s="7">
        <f t="shared" si="135"/>
        <v>1738889.2330173186</v>
      </c>
      <c r="ID34" s="12">
        <f t="shared" si="136"/>
        <v>1042814.4938138493</v>
      </c>
      <c r="IE34" s="12">
        <f t="shared" si="137"/>
        <v>476890.63210721663</v>
      </c>
      <c r="IG34" s="5">
        <f t="shared" si="138"/>
        <v>10</v>
      </c>
      <c r="IH34" s="6">
        <v>6.1499999999999999E-2</v>
      </c>
      <c r="II34" s="7">
        <f t="shared" si="139"/>
        <v>2346679.1268789726</v>
      </c>
      <c r="IJ34" s="12">
        <f t="shared" si="140"/>
        <v>1815604.8617254097</v>
      </c>
      <c r="IK34" s="12">
        <f t="shared" si="141"/>
        <v>928292.57405195141</v>
      </c>
      <c r="IM34" s="5">
        <f t="shared" si="142"/>
        <v>9</v>
      </c>
      <c r="IN34" s="6">
        <v>6.1499999999999999E-2</v>
      </c>
      <c r="IO34" s="7">
        <f t="shared" si="143"/>
        <v>1712904.4721744324</v>
      </c>
      <c r="IP34" s="12">
        <f t="shared" si="144"/>
        <v>1290512.0068483909</v>
      </c>
      <c r="IQ34" s="12">
        <f t="shared" si="145"/>
        <v>704145.90363857255</v>
      </c>
      <c r="IS34" s="5">
        <f t="shared" si="146"/>
        <v>8</v>
      </c>
      <c r="IT34" s="6">
        <v>6.1499999999999999E-2</v>
      </c>
      <c r="IU34" s="7">
        <f t="shared" si="147"/>
        <v>1383270.9942456854</v>
      </c>
      <c r="IV34" s="12">
        <f t="shared" si="148"/>
        <v>1043578.456839296</v>
      </c>
      <c r="IW34" s="12">
        <f t="shared" si="149"/>
        <v>599110.3015220688</v>
      </c>
      <c r="IY34" s="5">
        <f t="shared" si="150"/>
        <v>7</v>
      </c>
      <c r="IZ34" s="6">
        <v>6.1499999999999999E-2</v>
      </c>
      <c r="JA34" s="7">
        <f t="shared" si="151"/>
        <v>1487068.3662069291</v>
      </c>
      <c r="JB34" s="12">
        <f t="shared" si="152"/>
        <v>1235994.1875678704</v>
      </c>
      <c r="JC34" s="12">
        <f t="shared" si="153"/>
        <v>758092.60768392438</v>
      </c>
      <c r="JE34" s="5">
        <f t="shared" si="154"/>
        <v>6</v>
      </c>
      <c r="JF34" s="6">
        <v>6.1499999999999999E-2</v>
      </c>
      <c r="JG34" s="7">
        <f t="shared" si="155"/>
        <v>1396177.2286235369</v>
      </c>
      <c r="JH34" s="12">
        <f t="shared" si="156"/>
        <v>1223914.0063442779</v>
      </c>
      <c r="JI34" s="12">
        <f t="shared" si="157"/>
        <v>820346.67942408414</v>
      </c>
      <c r="JK34" s="5">
        <f t="shared" si="158"/>
        <v>5</v>
      </c>
      <c r="JL34" s="6">
        <v>6.1499999999999999E-2</v>
      </c>
      <c r="JM34" s="7">
        <f t="shared" si="159"/>
        <v>1178009.811528465</v>
      </c>
      <c r="JN34" s="12">
        <f t="shared" si="160"/>
        <v>1071094.2053244656</v>
      </c>
      <c r="JO34" s="12">
        <f t="shared" si="161"/>
        <v>817773.59346656944</v>
      </c>
      <c r="JQ34" s="5">
        <f t="shared" si="162"/>
        <v>4</v>
      </c>
      <c r="JR34" s="6">
        <v>6.1499999999999999E-2</v>
      </c>
      <c r="JS34" s="7">
        <f t="shared" si="163"/>
        <v>894192.96457299602</v>
      </c>
      <c r="JT34" s="12">
        <f t="shared" si="164"/>
        <v>835497.36766646104</v>
      </c>
      <c r="JU34" s="12">
        <f t="shared" si="165"/>
        <v>713329.45031385776</v>
      </c>
      <c r="JW34" s="5">
        <f t="shared" si="166"/>
        <v>3</v>
      </c>
      <c r="JX34" s="6">
        <v>6.1499999999999999E-2</v>
      </c>
      <c r="JY34" s="7">
        <f t="shared" si="167"/>
        <v>938292.72253200004</v>
      </c>
      <c r="JZ34" s="12">
        <f t="shared" si="168"/>
        <v>900011.27991874458</v>
      </c>
      <c r="KA34" s="12">
        <f t="shared" si="169"/>
        <v>832885.80663726805</v>
      </c>
      <c r="KC34" s="5">
        <f t="shared" si="170"/>
        <v>2</v>
      </c>
      <c r="KD34" s="6">
        <v>6.1499999999999999E-2</v>
      </c>
      <c r="KE34" s="7">
        <f t="shared" si="171"/>
        <v>779183.46000000008</v>
      </c>
      <c r="KF34" s="12">
        <f>(KF35)*(1+KD34)-(((VLOOKUP((KC$91+KC35),$A$138:$E$227,5,FALSE))/(VLOOKUP(KC$91,$A$138:$E$227,5,FALSE)))*(IF(KC34&lt;=$D$125,$B$125,$C$125)))</f>
        <v>756045.81480572606</v>
      </c>
      <c r="KG34" s="12">
        <f t="shared" si="173"/>
        <v>725625.91450441605</v>
      </c>
      <c r="KI34" s="5">
        <f t="shared" si="174"/>
        <v>1</v>
      </c>
      <c r="KJ34" s="6">
        <v>6.1499999999999999E-2</v>
      </c>
      <c r="KK34" s="7">
        <f>(KK35+$B$124)*(1+KJ34)</f>
        <v>636900.00000000012</v>
      </c>
      <c r="KL34" s="12">
        <f>($B$124)*(1+KJ34)-$B$125</f>
        <v>625900.00000000012</v>
      </c>
      <c r="KM34" s="12">
        <f>KL34</f>
        <v>625900.00000000012</v>
      </c>
      <c r="KO34" s="5"/>
      <c r="KP34" s="6"/>
      <c r="KQ34" s="7"/>
      <c r="KU34" s="5"/>
      <c r="KV34" s="6"/>
      <c r="KW34" s="7"/>
      <c r="LA34" s="5"/>
      <c r="LB34" s="6"/>
      <c r="LC34" s="7"/>
      <c r="LG34" s="5"/>
      <c r="LH34" s="6"/>
      <c r="LI34" s="7"/>
      <c r="LM34" s="5"/>
      <c r="LN34" s="6"/>
      <c r="LO34" s="7"/>
      <c r="LS34" s="5"/>
      <c r="LT34" s="6"/>
      <c r="LU34" s="7"/>
      <c r="LY34" s="5"/>
      <c r="LZ34" s="6"/>
      <c r="MA34" s="7"/>
      <c r="ME34" s="5"/>
      <c r="MF34" s="6"/>
      <c r="MG34" s="7"/>
      <c r="MK34" s="5"/>
      <c r="ML34" s="6"/>
      <c r="MM34" s="7"/>
      <c r="MQ34" s="5"/>
      <c r="MR34" s="6"/>
      <c r="MS34" s="7"/>
      <c r="MW34" s="5"/>
      <c r="MX34" s="6"/>
      <c r="MY34" s="7"/>
      <c r="NC34" s="5"/>
      <c r="ND34" s="6"/>
      <c r="NE34" s="7"/>
      <c r="NI34" s="5"/>
      <c r="NJ34" s="6"/>
      <c r="NK34" s="7"/>
      <c r="NO34" s="5"/>
      <c r="NP34" s="6"/>
      <c r="NQ34" s="7"/>
      <c r="NU34" s="5"/>
      <c r="NV34" s="6"/>
      <c r="NW34" s="7"/>
      <c r="OA34" s="5"/>
      <c r="OB34" s="6"/>
      <c r="OC34" s="7"/>
      <c r="OG34" s="5"/>
      <c r="OH34" s="6"/>
      <c r="OI34" s="7"/>
      <c r="OM34" s="5"/>
      <c r="ON34" s="6"/>
      <c r="OO34" s="7"/>
      <c r="OS34" s="5"/>
      <c r="OT34" s="6"/>
      <c r="OU34" s="7"/>
      <c r="OY34" s="5"/>
      <c r="OZ34" s="6"/>
      <c r="PA34" s="7"/>
      <c r="PE34" s="5"/>
      <c r="PF34" s="6"/>
      <c r="PG34" s="7"/>
      <c r="PK34" s="5"/>
      <c r="PL34" s="6"/>
      <c r="PM34" s="7"/>
      <c r="PQ34" s="5"/>
      <c r="PR34" s="6"/>
      <c r="PS34" s="7"/>
      <c r="PW34" s="5"/>
      <c r="PX34" s="6"/>
      <c r="PY34" s="7"/>
      <c r="QC34" s="5"/>
      <c r="QD34" s="6"/>
      <c r="QE34" s="7"/>
      <c r="QI34" s="5"/>
      <c r="QJ34" s="6"/>
      <c r="QK34" s="7"/>
      <c r="QO34" s="5"/>
      <c r="QP34" s="6"/>
      <c r="QQ34" s="7"/>
    </row>
    <row r="35" spans="3:459">
      <c r="C35">
        <v>56</v>
      </c>
      <c r="D35" s="6">
        <v>0.22339999999999999</v>
      </c>
      <c r="E35" s="12">
        <f t="shared" si="286"/>
        <v>4043347.5318452315</v>
      </c>
      <c r="F35" s="12">
        <f t="shared" si="0"/>
        <v>715234.27710554714</v>
      </c>
      <c r="G35">
        <v>55</v>
      </c>
      <c r="H35" s="6">
        <v>0.22339999999999999</v>
      </c>
      <c r="I35" s="12">
        <f t="shared" si="1"/>
        <v>-12695620.742783468</v>
      </c>
      <c r="J35" s="12">
        <f t="shared" si="2"/>
        <v>-2219786.448891588</v>
      </c>
      <c r="K35">
        <v>54</v>
      </c>
      <c r="L35" s="6">
        <v>0.22339999999999999</v>
      </c>
      <c r="M35" s="12">
        <f t="shared" si="3"/>
        <v>-5459040.9087527432</v>
      </c>
      <c r="N35" s="12">
        <f t="shared" si="4"/>
        <v>-954494.88281873125</v>
      </c>
      <c r="O35">
        <v>53</v>
      </c>
      <c r="P35" s="6">
        <v>0.22339999999999999</v>
      </c>
      <c r="Q35" s="12">
        <f t="shared" si="5"/>
        <v>10979984.504028745</v>
      </c>
      <c r="R35" s="12">
        <f t="shared" si="6"/>
        <v>1785089.505256207</v>
      </c>
      <c r="S35">
        <v>52</v>
      </c>
      <c r="T35" s="6">
        <v>0.22339999999999999</v>
      </c>
      <c r="U35" s="12">
        <f t="shared" si="7"/>
        <v>61752625.141212001</v>
      </c>
      <c r="V35" s="12">
        <f t="shared" si="8"/>
        <v>9029269.3202385642</v>
      </c>
      <c r="W35">
        <v>51</v>
      </c>
      <c r="X35" s="6">
        <v>0.22339999999999999</v>
      </c>
      <c r="Y35" s="12">
        <f t="shared" si="9"/>
        <v>71010818.469147816</v>
      </c>
      <c r="Z35" s="12">
        <f t="shared" si="10"/>
        <v>9366457.6508385167</v>
      </c>
      <c r="AA35">
        <v>50</v>
      </c>
      <c r="AB35" s="6">
        <v>0.22339999999999999</v>
      </c>
      <c r="AC35" s="12">
        <f t="shared" si="11"/>
        <v>32417227.50192244</v>
      </c>
      <c r="AD35" s="12">
        <f t="shared" si="12"/>
        <v>4375331.3192778751</v>
      </c>
      <c r="AE35">
        <v>49</v>
      </c>
      <c r="AF35" s="6">
        <v>0.22339999999999999</v>
      </c>
      <c r="AG35" s="12">
        <f t="shared" si="13"/>
        <v>38512207.399037667</v>
      </c>
      <c r="AH35" s="12">
        <f t="shared" si="14"/>
        <v>5355480.7835062612</v>
      </c>
      <c r="AI35">
        <v>48</v>
      </c>
      <c r="AJ35" s="6">
        <v>0.22339999999999999</v>
      </c>
      <c r="AK35" s="12">
        <f t="shared" si="15"/>
        <v>13774372.868646381</v>
      </c>
      <c r="AL35" s="12">
        <f t="shared" si="16"/>
        <v>1943623.1655145204</v>
      </c>
      <c r="AM35">
        <v>47</v>
      </c>
      <c r="AN35" s="6">
        <v>0.22339999999999999</v>
      </c>
      <c r="AO35" s="12">
        <f t="shared" si="17"/>
        <v>2855840.0021886658</v>
      </c>
      <c r="AP35" s="12">
        <f t="shared" si="18"/>
        <v>411731.53405787511</v>
      </c>
      <c r="AQ35">
        <v>46</v>
      </c>
      <c r="AR35" s="6">
        <v>0.22339999999999999</v>
      </c>
      <c r="AS35" s="12">
        <f t="shared" si="19"/>
        <v>31825583.626132049</v>
      </c>
      <c r="AT35" s="12">
        <f t="shared" si="20"/>
        <v>4620892.5101336921</v>
      </c>
      <c r="AU35">
        <v>45</v>
      </c>
      <c r="AV35" s="6">
        <v>0.22339999999999999</v>
      </c>
      <c r="AW35" s="12">
        <f t="shared" si="21"/>
        <v>18310178.720452562</v>
      </c>
      <c r="AX35" s="12">
        <f t="shared" si="22"/>
        <v>2621088.9783878922</v>
      </c>
      <c r="AY35">
        <v>44</v>
      </c>
      <c r="AZ35" s="6">
        <v>0.22339999999999999</v>
      </c>
      <c r="BA35" s="12">
        <f t="shared" si="23"/>
        <v>21528486.255205609</v>
      </c>
      <c r="BB35" s="12">
        <f t="shared" si="24"/>
        <v>3059774.6313635786</v>
      </c>
      <c r="BC35">
        <v>43</v>
      </c>
      <c r="BD35" s="6">
        <v>0.22339999999999999</v>
      </c>
      <c r="BE35" s="12">
        <f t="shared" si="25"/>
        <v>31351567.698994577</v>
      </c>
      <c r="BF35" s="12">
        <f t="shared" si="26"/>
        <v>4520011.2940268256</v>
      </c>
      <c r="BG35">
        <v>42</v>
      </c>
      <c r="BH35" s="6">
        <v>0.22339999999999999</v>
      </c>
      <c r="BI35" s="12">
        <f t="shared" si="27"/>
        <v>45852775.632009968</v>
      </c>
      <c r="BJ35" s="12">
        <f t="shared" si="28"/>
        <v>7360823.9000261398</v>
      </c>
      <c r="BK35">
        <v>41</v>
      </c>
      <c r="BL35" s="6">
        <v>0.22339999999999999</v>
      </c>
      <c r="BM35" s="12">
        <f t="shared" si="29"/>
        <v>38307266.982865699</v>
      </c>
      <c r="BN35" s="12">
        <f t="shared" si="30"/>
        <v>6619558.4050146239</v>
      </c>
      <c r="BO35">
        <v>40</v>
      </c>
      <c r="BP35" s="6">
        <v>0.22339999999999999</v>
      </c>
      <c r="BQ35" s="12">
        <f t="shared" si="31"/>
        <v>28982905.220679794</v>
      </c>
      <c r="BR35" s="12">
        <f t="shared" si="32"/>
        <v>5156467.7999982452</v>
      </c>
      <c r="BS35">
        <v>39</v>
      </c>
      <c r="BT35" s="6">
        <v>0.22339999999999999</v>
      </c>
      <c r="BU35" s="12">
        <f t="shared" si="33"/>
        <v>23699375.336561505</v>
      </c>
      <c r="BV35" s="12">
        <f t="shared" si="34"/>
        <v>4313383.2412146712</v>
      </c>
      <c r="BW35">
        <v>38</v>
      </c>
      <c r="BX35" s="6">
        <v>0.22339999999999999</v>
      </c>
      <c r="BY35" s="12">
        <f t="shared" si="35"/>
        <v>15010641.24964845</v>
      </c>
      <c r="BZ35" s="12">
        <f t="shared" si="36"/>
        <v>2793391.3163967463</v>
      </c>
      <c r="CA35">
        <v>37</v>
      </c>
      <c r="CB35" s="6">
        <v>0.22339999999999999</v>
      </c>
      <c r="CC35" s="12">
        <f t="shared" si="37"/>
        <v>21132588.207224458</v>
      </c>
      <c r="CD35" s="12">
        <f t="shared" si="38"/>
        <v>4645712.1314450493</v>
      </c>
      <c r="CE35">
        <v>36</v>
      </c>
      <c r="CF35" s="6">
        <v>0.22339999999999999</v>
      </c>
      <c r="CG35" s="12">
        <f t="shared" si="39"/>
        <v>21601917.195939496</v>
      </c>
      <c r="CH35" s="12">
        <f t="shared" si="40"/>
        <v>5234820.4247828834</v>
      </c>
      <c r="CI35">
        <v>35</v>
      </c>
      <c r="CJ35" s="6">
        <v>0.22339999999999999</v>
      </c>
      <c r="CK35" s="12">
        <f t="shared" si="284"/>
        <v>21034566.143437508</v>
      </c>
      <c r="CL35" s="12">
        <f t="shared" si="285"/>
        <v>5161856.7223159531</v>
      </c>
      <c r="CM35" s="5">
        <v>34</v>
      </c>
      <c r="CN35" s="6">
        <v>0.22339999999999999</v>
      </c>
      <c r="CO35" s="7">
        <f t="shared" si="41"/>
        <v>24590138.272154741</v>
      </c>
      <c r="CP35" s="12">
        <f t="shared" si="42"/>
        <v>17290342.944116846</v>
      </c>
      <c r="CQ35" s="12">
        <f t="shared" si="43"/>
        <v>4154632.5070219417</v>
      </c>
      <c r="CR35" s="9"/>
      <c r="CS35" s="5">
        <v>33</v>
      </c>
      <c r="CT35" s="6">
        <v>0.22339999999999999</v>
      </c>
      <c r="CU35" s="7">
        <f t="shared" si="44"/>
        <v>18798362.718564894</v>
      </c>
      <c r="CV35" s="12">
        <f t="shared" si="45"/>
        <v>12649727.467966473</v>
      </c>
      <c r="CW35" s="12">
        <f t="shared" si="46"/>
        <v>3285307.5428051986</v>
      </c>
      <c r="CY35" s="5">
        <v>32</v>
      </c>
      <c r="CZ35" s="6">
        <v>0.22339999999999999</v>
      </c>
      <c r="DA35" s="7">
        <f t="shared" si="47"/>
        <v>15199193.659900466</v>
      </c>
      <c r="DB35" s="12">
        <f t="shared" si="48"/>
        <v>9778249.6118589491</v>
      </c>
      <c r="DC35" s="12">
        <f t="shared" si="49"/>
        <v>2649525.7128247665</v>
      </c>
      <c r="DE35" s="5">
        <f t="shared" si="50"/>
        <v>31</v>
      </c>
      <c r="DF35" s="6">
        <v>0.22339999999999999</v>
      </c>
      <c r="DG35" s="7">
        <f t="shared" si="51"/>
        <v>12864319.644435434</v>
      </c>
      <c r="DH35" s="12">
        <f t="shared" si="52"/>
        <v>7889866.4367282921</v>
      </c>
      <c r="DI35" s="12">
        <f t="shared" si="53"/>
        <v>2145914.5932205785</v>
      </c>
      <c r="DK35" s="5">
        <f t="shared" si="54"/>
        <v>30</v>
      </c>
      <c r="DL35" s="6">
        <v>0.22339999999999999</v>
      </c>
      <c r="DM35" s="7">
        <f t="shared" si="55"/>
        <v>13021884.446234878</v>
      </c>
      <c r="DN35" s="12">
        <f t="shared" si="56"/>
        <v>8556383.5746770371</v>
      </c>
      <c r="DO35" s="12">
        <f t="shared" si="57"/>
        <v>2353442.9259592257</v>
      </c>
      <c r="DQ35" s="5">
        <f t="shared" si="58"/>
        <v>29</v>
      </c>
      <c r="DR35" s="6">
        <v>0.22339999999999999</v>
      </c>
      <c r="DS35" s="7">
        <f t="shared" si="59"/>
        <v>8535582.3585703187</v>
      </c>
      <c r="DT35" s="12">
        <f t="shared" si="60"/>
        <v>4352213.2858917182</v>
      </c>
      <c r="DU35" s="12">
        <f t="shared" si="61"/>
        <v>1188180.9277434445</v>
      </c>
      <c r="DW35" s="5">
        <f t="shared" si="62"/>
        <v>28</v>
      </c>
      <c r="DX35" s="6">
        <v>0.22339999999999999</v>
      </c>
      <c r="DY35" s="7">
        <f t="shared" si="63"/>
        <v>6437090.768152575</v>
      </c>
      <c r="DZ35" s="12">
        <f t="shared" si="64"/>
        <v>2529269.6045565568</v>
      </c>
      <c r="EA35" s="12">
        <f t="shared" si="65"/>
        <v>693092.28427521186</v>
      </c>
      <c r="EC35" s="5">
        <f t="shared" si="66"/>
        <v>27</v>
      </c>
      <c r="ED35" s="6">
        <v>0.22339999999999999</v>
      </c>
      <c r="EE35" s="7">
        <f t="shared" si="67"/>
        <v>5991335.4133959217</v>
      </c>
      <c r="EF35" s="12">
        <f t="shared" si="68"/>
        <v>2442637.376756689</v>
      </c>
      <c r="EG35" s="12">
        <f t="shared" si="69"/>
        <v>689333.24742826819</v>
      </c>
      <c r="EI35" s="5">
        <f t="shared" si="70"/>
        <v>26</v>
      </c>
      <c r="EJ35" s="6">
        <v>0.22339999999999999</v>
      </c>
      <c r="EK35" s="7">
        <f t="shared" si="71"/>
        <v>5991335.4133959217</v>
      </c>
      <c r="EL35" s="12">
        <f t="shared" si="72"/>
        <v>3492886.1199838342</v>
      </c>
      <c r="EM35" s="12">
        <f t="shared" si="73"/>
        <v>1021437.0453122461</v>
      </c>
      <c r="EO35" s="5">
        <f t="shared" si="74"/>
        <v>25</v>
      </c>
      <c r="EP35" s="6">
        <v>0.22339999999999999</v>
      </c>
      <c r="EQ35" s="7">
        <f t="shared" si="75"/>
        <v>6691239.0142907314</v>
      </c>
      <c r="ER35" s="12">
        <f t="shared" si="76"/>
        <v>1703142.1201167821</v>
      </c>
      <c r="ES35" s="12">
        <f t="shared" si="77"/>
        <v>505021.69205916859</v>
      </c>
      <c r="EU35" s="5">
        <f t="shared" si="78"/>
        <v>24</v>
      </c>
      <c r="EV35" s="6">
        <v>0.22339999999999999</v>
      </c>
      <c r="EW35" s="7">
        <f t="shared" si="79"/>
        <v>4154690.8803643342</v>
      </c>
      <c r="EX35" s="12">
        <f t="shared" si="80"/>
        <v>1403786.3866294504</v>
      </c>
      <c r="EY35" s="12">
        <f t="shared" si="81"/>
        <v>420561.77022743248</v>
      </c>
      <c r="FA35" s="5">
        <f t="shared" si="82"/>
        <v>23</v>
      </c>
      <c r="FB35" s="6">
        <v>0.22339999999999999</v>
      </c>
      <c r="FC35" s="7">
        <f t="shared" si="83"/>
        <v>4140612.7968550283</v>
      </c>
      <c r="FD35" s="12">
        <f t="shared" si="84"/>
        <v>1592979.8723607659</v>
      </c>
      <c r="FE35" s="12">
        <f t="shared" si="85"/>
        <v>485386.50507516181</v>
      </c>
      <c r="FG35" s="5">
        <f t="shared" si="86"/>
        <v>22</v>
      </c>
      <c r="FH35" s="6">
        <v>0.22339999999999999</v>
      </c>
      <c r="FI35" s="7">
        <f t="shared" si="87"/>
        <v>3269593.1750276587</v>
      </c>
      <c r="FJ35" s="12">
        <f t="shared" si="88"/>
        <v>872084.78133572184</v>
      </c>
      <c r="FK35" s="12">
        <f t="shared" si="89"/>
        <v>267510.66912138707</v>
      </c>
      <c r="FM35" s="5">
        <f t="shared" si="90"/>
        <v>21</v>
      </c>
      <c r="FN35" s="6">
        <v>0.22339999999999999</v>
      </c>
      <c r="FO35" s="7">
        <f t="shared" si="91"/>
        <v>3585473.3797868835</v>
      </c>
      <c r="FP35" s="12">
        <f t="shared" si="92"/>
        <v>1366603.2938244294</v>
      </c>
      <c r="FQ35" s="12">
        <f t="shared" si="93"/>
        <v>424792.84388816624</v>
      </c>
      <c r="FS35" s="5">
        <f t="shared" si="94"/>
        <v>20</v>
      </c>
      <c r="FT35" s="6">
        <v>0.22339999999999999</v>
      </c>
      <c r="FU35" s="7">
        <f t="shared" si="95"/>
        <v>2924291.1506295437</v>
      </c>
      <c r="FV35" s="12">
        <f t="shared" si="96"/>
        <v>861671.45717103011</v>
      </c>
      <c r="FW35" s="12">
        <f t="shared" si="97"/>
        <v>272245.88984238071</v>
      </c>
      <c r="FY35" s="5">
        <f t="shared" si="98"/>
        <v>19</v>
      </c>
      <c r="FZ35" s="6">
        <v>0.22339999999999999</v>
      </c>
      <c r="GA35" s="7">
        <f t="shared" si="99"/>
        <v>2511846.0321504408</v>
      </c>
      <c r="GB35" s="12">
        <f t="shared" si="100"/>
        <v>577291.10855195578</v>
      </c>
      <c r="GC35" s="12">
        <f t="shared" si="101"/>
        <v>184166.48861780184</v>
      </c>
      <c r="GE35" s="5">
        <f t="shared" si="102"/>
        <v>18</v>
      </c>
      <c r="GF35" s="6">
        <v>0.22339999999999999</v>
      </c>
      <c r="GG35" s="7">
        <f t="shared" si="103"/>
        <v>2234738.462767296</v>
      </c>
      <c r="GH35" s="12">
        <f t="shared" si="104"/>
        <v>446787.31122428068</v>
      </c>
      <c r="GI35" s="12">
        <f t="shared" si="105"/>
        <v>145274.40180912195</v>
      </c>
      <c r="GK35" s="5">
        <f t="shared" si="106"/>
        <v>17</v>
      </c>
      <c r="GL35" s="6">
        <v>0.22339999999999999</v>
      </c>
      <c r="GM35" s="7">
        <f t="shared" si="107"/>
        <v>2482215.3312976742</v>
      </c>
      <c r="GN35" s="12">
        <f t="shared" si="108"/>
        <v>867307.03482433315</v>
      </c>
      <c r="GO35" s="12">
        <f t="shared" si="109"/>
        <v>291762.79596851289</v>
      </c>
      <c r="GQ35" s="5">
        <f t="shared" si="110"/>
        <v>16</v>
      </c>
      <c r="GR35" s="6">
        <v>0.22339999999999999</v>
      </c>
      <c r="GS35" s="7">
        <f t="shared" si="111"/>
        <v>2005020.4614682337</v>
      </c>
      <c r="GT35" s="12">
        <f t="shared" si="112"/>
        <v>544021.48137015407</v>
      </c>
      <c r="GU35" s="12">
        <f t="shared" si="113"/>
        <v>189684.38154112734</v>
      </c>
      <c r="GW35" s="5">
        <f t="shared" si="114"/>
        <v>15</v>
      </c>
      <c r="GX35" s="6">
        <v>0.22339999999999999</v>
      </c>
      <c r="GY35" s="7">
        <f t="shared" si="115"/>
        <v>1809421.9488026658</v>
      </c>
      <c r="GZ35" s="12">
        <f t="shared" si="116"/>
        <v>493075.69241281267</v>
      </c>
      <c r="HA35" s="12">
        <f t="shared" si="117"/>
        <v>179483.58537726107</v>
      </c>
      <c r="HC35" s="5">
        <f t="shared" si="118"/>
        <v>14</v>
      </c>
      <c r="HD35" s="6">
        <v>0.22339999999999999</v>
      </c>
      <c r="HE35" s="7">
        <f t="shared" si="119"/>
        <v>1971907.0932897404</v>
      </c>
      <c r="HF35" s="12">
        <f t="shared" si="120"/>
        <v>824682.9336696798</v>
      </c>
      <c r="HG35" s="12">
        <f t="shared" si="121"/>
        <v>318742.48356558173</v>
      </c>
      <c r="HI35" s="5">
        <f t="shared" si="122"/>
        <v>13</v>
      </c>
      <c r="HJ35" s="6">
        <v>0.22339999999999999</v>
      </c>
      <c r="HK35" s="7">
        <f t="shared" si="123"/>
        <v>1904120.4068073966</v>
      </c>
      <c r="HL35" s="12">
        <f t="shared" si="124"/>
        <v>929667.33667544066</v>
      </c>
      <c r="HM35" s="12">
        <f t="shared" si="125"/>
        <v>378330.87934235722</v>
      </c>
      <c r="HO35" s="5">
        <f t="shared" si="126"/>
        <v>12</v>
      </c>
      <c r="HP35" s="6">
        <v>0.22339999999999999</v>
      </c>
      <c r="HQ35" s="7">
        <f t="shared" si="127"/>
        <v>1667063.9177091557</v>
      </c>
      <c r="HR35" s="12">
        <f t="shared" si="128"/>
        <v>817804.68774204981</v>
      </c>
      <c r="HS35" s="12">
        <f t="shared" si="129"/>
        <v>343678.65711859148</v>
      </c>
      <c r="HU35" s="5">
        <f t="shared" si="130"/>
        <v>11</v>
      </c>
      <c r="HV35" s="6">
        <v>0.22339999999999999</v>
      </c>
      <c r="HW35" s="7">
        <f t="shared" si="131"/>
        <v>1403725.0906948091</v>
      </c>
      <c r="HX35" s="12">
        <f t="shared" si="132"/>
        <v>663056.72375311912</v>
      </c>
      <c r="HY35" s="12">
        <f t="shared" si="133"/>
        <v>288816.11893540772</v>
      </c>
      <c r="IA35" s="5">
        <f t="shared" si="134"/>
        <v>10</v>
      </c>
      <c r="IB35" s="6">
        <v>0.22339999999999999</v>
      </c>
      <c r="IC35" s="7">
        <f t="shared" si="135"/>
        <v>1638143.4131109924</v>
      </c>
      <c r="ID35" s="12">
        <f t="shared" si="136"/>
        <v>1044197.2229702759</v>
      </c>
      <c r="IE35" s="12">
        <f t="shared" si="137"/>
        <v>497541.82607786154</v>
      </c>
      <c r="IG35" s="5">
        <f t="shared" si="138"/>
        <v>9</v>
      </c>
      <c r="IH35" s="6">
        <v>0.22339999999999999</v>
      </c>
      <c r="II35" s="7">
        <f t="shared" si="139"/>
        <v>2210719.8557503275</v>
      </c>
      <c r="IJ35" s="12">
        <f t="shared" si="140"/>
        <v>1765690.5186300457</v>
      </c>
      <c r="IK35" s="12">
        <f t="shared" si="141"/>
        <v>940618.36421907344</v>
      </c>
      <c r="IM35" s="5">
        <f t="shared" si="142"/>
        <v>8</v>
      </c>
      <c r="IN35" s="6">
        <v>0.22339999999999999</v>
      </c>
      <c r="IO35" s="7">
        <f t="shared" si="143"/>
        <v>1613664.1282849102</v>
      </c>
      <c r="IP35" s="12">
        <f t="shared" si="144"/>
        <v>1267540.2932047858</v>
      </c>
      <c r="IQ35" s="12">
        <f t="shared" si="145"/>
        <v>720605.72906120762</v>
      </c>
      <c r="IS35" s="5">
        <f t="shared" si="146"/>
        <v>7</v>
      </c>
      <c r="IT35" s="6">
        <v>0.22339999999999999</v>
      </c>
      <c r="IU35" s="7">
        <f t="shared" si="147"/>
        <v>1303128.5861947106</v>
      </c>
      <c r="IV35" s="12">
        <f t="shared" si="148"/>
        <v>1032345.6119601565</v>
      </c>
      <c r="IW35" s="12">
        <f t="shared" si="149"/>
        <v>617507.34457739419</v>
      </c>
      <c r="IY35" s="5">
        <f t="shared" si="150"/>
        <v>6</v>
      </c>
      <c r="IZ35" s="6">
        <v>0.22339999999999999</v>
      </c>
      <c r="JA35" s="7">
        <f t="shared" si="151"/>
        <v>1400912.2620884869</v>
      </c>
      <c r="JB35" s="12">
        <f t="shared" si="152"/>
        <v>1210462.729691823</v>
      </c>
      <c r="JC35" s="12">
        <f t="shared" si="153"/>
        <v>773557.47040632868</v>
      </c>
      <c r="JE35" s="5">
        <f t="shared" si="154"/>
        <v>5</v>
      </c>
      <c r="JF35" s="6">
        <v>0.22339999999999999</v>
      </c>
      <c r="JG35" s="7">
        <f t="shared" si="155"/>
        <v>1315287.0735973027</v>
      </c>
      <c r="JH35" s="12">
        <f t="shared" si="156"/>
        <v>1195169.5007867424</v>
      </c>
      <c r="JI35" s="12">
        <f t="shared" si="157"/>
        <v>834663.36302387028</v>
      </c>
      <c r="JK35" s="5">
        <f t="shared" si="158"/>
        <v>4</v>
      </c>
      <c r="JL35" s="6">
        <v>0.22339999999999999</v>
      </c>
      <c r="JM35" s="7">
        <f t="shared" si="159"/>
        <v>1109759.5963527695</v>
      </c>
      <c r="JN35" s="12">
        <f t="shared" si="160"/>
        <v>1046054.8887898535</v>
      </c>
      <c r="JO35" s="12">
        <f t="shared" si="161"/>
        <v>832137.73361810436</v>
      </c>
      <c r="JQ35" s="5">
        <f t="shared" si="162"/>
        <v>3</v>
      </c>
      <c r="JR35" s="6">
        <v>0.22339999999999999</v>
      </c>
      <c r="JS35" s="7">
        <f t="shared" si="163"/>
        <v>842386.21250399994</v>
      </c>
      <c r="JT35" s="12">
        <f t="shared" si="164"/>
        <v>799228.71004468959</v>
      </c>
      <c r="JU35" s="12">
        <f t="shared" si="165"/>
        <v>710970.32488638035</v>
      </c>
      <c r="JW35" s="5">
        <f t="shared" si="166"/>
        <v>2</v>
      </c>
      <c r="JX35" s="6">
        <v>0.22339999999999999</v>
      </c>
      <c r="JY35" s="7">
        <f t="shared" si="167"/>
        <v>883930.96799999999</v>
      </c>
      <c r="JZ35" s="12">
        <f>(JZ36)*(1+JX35)-(((VLOOKUP((JW$91+JW36),$A$138:$E$227,5,FALSE))/(VLOOKUP(JW$91,$A$138:$E$227,5,FALSE)))*(IF(JW35&lt;=$D$125,$B$125,$C$125)))</f>
        <v>859065.29652598104</v>
      </c>
      <c r="KA35" s="12">
        <f t="shared" si="169"/>
        <v>828321.65094478545</v>
      </c>
      <c r="KC35" s="5">
        <f t="shared" si="170"/>
        <v>1</v>
      </c>
      <c r="KD35" s="6">
        <v>0.22339999999999999</v>
      </c>
      <c r="KE35" s="7">
        <f>(KE36+$B$124)*(1+KD35)</f>
        <v>734040</v>
      </c>
      <c r="KF35" s="12">
        <f>($B$124)*(1+KD35)-$B$125</f>
        <v>723040</v>
      </c>
      <c r="KG35" s="12">
        <f>KF35</f>
        <v>723040</v>
      </c>
      <c r="KI35" s="5"/>
      <c r="KJ35" s="6"/>
      <c r="KK35" s="7"/>
      <c r="KO35" s="5"/>
      <c r="KP35" s="6"/>
      <c r="KQ35" s="7"/>
      <c r="KU35" s="5"/>
      <c r="KV35" s="6"/>
      <c r="KW35" s="7"/>
      <c r="LA35" s="5"/>
      <c r="LB35" s="6"/>
      <c r="LC35" s="7"/>
      <c r="LG35" s="5"/>
      <c r="LH35" s="6"/>
      <c r="LI35" s="7"/>
      <c r="LM35" s="5"/>
      <c r="LN35" s="6"/>
      <c r="LO35" s="7"/>
      <c r="LS35" s="5"/>
      <c r="LT35" s="6"/>
      <c r="LU35" s="7"/>
      <c r="LY35" s="5"/>
      <c r="LZ35" s="6"/>
      <c r="MA35" s="7"/>
      <c r="ME35" s="5"/>
      <c r="MF35" s="6"/>
      <c r="MG35" s="7"/>
      <c r="MK35" s="5"/>
      <c r="ML35" s="6"/>
      <c r="MM35" s="7"/>
      <c r="MQ35" s="5"/>
      <c r="MR35" s="6"/>
      <c r="MS35" s="7"/>
      <c r="MW35" s="5"/>
      <c r="MX35" s="6"/>
      <c r="MY35" s="7"/>
      <c r="NC35" s="5"/>
      <c r="ND35" s="6"/>
      <c r="NE35" s="7"/>
      <c r="NI35" s="5"/>
      <c r="NJ35" s="6"/>
      <c r="NK35" s="7"/>
      <c r="NO35" s="5"/>
      <c r="NP35" s="6"/>
      <c r="NQ35" s="7"/>
      <c r="NU35" s="5"/>
      <c r="NV35" s="6"/>
      <c r="NW35" s="7"/>
      <c r="OA35" s="5"/>
      <c r="OB35" s="6"/>
      <c r="OC35" s="7"/>
      <c r="OG35" s="5"/>
      <c r="OH35" s="6"/>
      <c r="OI35" s="7"/>
      <c r="OM35" s="5"/>
      <c r="ON35" s="6"/>
      <c r="OO35" s="7"/>
      <c r="OS35" s="5"/>
      <c r="OT35" s="6"/>
      <c r="OU35" s="7"/>
      <c r="OY35" s="5"/>
      <c r="OZ35" s="6"/>
      <c r="PA35" s="7"/>
      <c r="PE35" s="5"/>
      <c r="PF35" s="6"/>
      <c r="PG35" s="7"/>
      <c r="PK35" s="5"/>
      <c r="PL35" s="6"/>
      <c r="PM35" s="7"/>
      <c r="PQ35" s="5"/>
      <c r="PR35" s="6"/>
      <c r="PS35" s="7"/>
      <c r="PW35" s="5"/>
      <c r="PX35" s="6"/>
      <c r="PY35" s="7"/>
      <c r="QC35" s="5"/>
      <c r="QD35" s="6"/>
      <c r="QE35" s="7"/>
      <c r="QI35" s="5"/>
      <c r="QJ35" s="6"/>
      <c r="QK35" s="7"/>
      <c r="QO35" s="5"/>
      <c r="QP35" s="6"/>
      <c r="QQ35" s="7"/>
    </row>
    <row r="36" spans="3:459">
      <c r="C36">
        <v>55</v>
      </c>
      <c r="D36" s="6">
        <v>0.20419999999999999</v>
      </c>
      <c r="E36" s="12">
        <f t="shared" si="286"/>
        <v>3443634.8762201853</v>
      </c>
      <c r="F36" s="12">
        <f t="shared" si="0"/>
        <v>631759.10242427583</v>
      </c>
      <c r="G36">
        <v>54</v>
      </c>
      <c r="H36" s="6">
        <v>0.20419999999999999</v>
      </c>
      <c r="I36" s="12">
        <f t="shared" si="1"/>
        <v>-10237078.466090443</v>
      </c>
      <c r="J36" s="12">
        <f t="shared" si="2"/>
        <v>-1856352.5108180975</v>
      </c>
      <c r="K36">
        <v>53</v>
      </c>
      <c r="L36" s="6">
        <v>0.20419999999999999</v>
      </c>
      <c r="M36" s="12">
        <f t="shared" si="3"/>
        <v>-4321940.4621418361</v>
      </c>
      <c r="N36" s="12">
        <f t="shared" si="4"/>
        <v>-783724.09228658967</v>
      </c>
      <c r="O36">
        <v>52</v>
      </c>
      <c r="P36" s="6">
        <v>0.20419999999999999</v>
      </c>
      <c r="Q36" s="12">
        <f t="shared" si="5"/>
        <v>9125807.4267741852</v>
      </c>
      <c r="R36" s="12">
        <f t="shared" si="6"/>
        <v>1538709.8418420949</v>
      </c>
      <c r="S36">
        <v>51</v>
      </c>
      <c r="T36" s="6">
        <v>0.20419999999999999</v>
      </c>
      <c r="U36" s="12">
        <f t="shared" si="7"/>
        <v>50643943.081892125</v>
      </c>
      <c r="V36" s="12">
        <f t="shared" si="8"/>
        <v>7679834.4228107892</v>
      </c>
      <c r="W36">
        <v>50</v>
      </c>
      <c r="X36" s="6">
        <v>0.20419999999999999</v>
      </c>
      <c r="Y36" s="12">
        <f t="shared" si="9"/>
        <v>58229737.068508193</v>
      </c>
      <c r="Z36" s="12">
        <f t="shared" si="10"/>
        <v>7965679.8322773678</v>
      </c>
      <c r="AA36">
        <v>49</v>
      </c>
      <c r="AB36" s="6">
        <v>0.20419999999999999</v>
      </c>
      <c r="AC36" s="12">
        <f t="shared" si="11"/>
        <v>26679336.46329505</v>
      </c>
      <c r="AD36" s="12">
        <f t="shared" si="12"/>
        <v>3734541.265275659</v>
      </c>
      <c r="AE36">
        <v>48</v>
      </c>
      <c r="AF36" s="6">
        <v>0.20419999999999999</v>
      </c>
      <c r="AG36" s="12">
        <f t="shared" si="13"/>
        <v>31655993.700470258</v>
      </c>
      <c r="AH36" s="12">
        <f t="shared" si="14"/>
        <v>4565445.5389861669</v>
      </c>
      <c r="AI36">
        <v>47</v>
      </c>
      <c r="AJ36" s="6">
        <v>0.20419999999999999</v>
      </c>
      <c r="AK36" s="12">
        <f t="shared" si="15"/>
        <v>11432876.87125924</v>
      </c>
      <c r="AL36" s="12">
        <f t="shared" si="16"/>
        <v>1673103.9323794013</v>
      </c>
      <c r="AM36">
        <v>46</v>
      </c>
      <c r="AN36" s="6">
        <v>0.20419999999999999</v>
      </c>
      <c r="AO36" s="12">
        <f t="shared" si="17"/>
        <v>2504434.4519957858</v>
      </c>
      <c r="AP36" s="12">
        <f t="shared" si="18"/>
        <v>374470.0506165491</v>
      </c>
      <c r="AQ36">
        <v>45</v>
      </c>
      <c r="AR36" s="6">
        <v>0.20419999999999999</v>
      </c>
      <c r="AS36" s="12">
        <f t="shared" si="19"/>
        <v>26182935.543928321</v>
      </c>
      <c r="AT36" s="12">
        <f t="shared" si="20"/>
        <v>3942711.3968587718</v>
      </c>
      <c r="AU36">
        <v>44</v>
      </c>
      <c r="AV36" s="6">
        <v>0.20419999999999999</v>
      </c>
      <c r="AW36" s="12">
        <f t="shared" si="21"/>
        <v>15137935.384194858</v>
      </c>
      <c r="AX36" s="12">
        <f t="shared" si="22"/>
        <v>2247413.5246948889</v>
      </c>
      <c r="AY36">
        <v>43</v>
      </c>
      <c r="AZ36" s="6">
        <v>0.20419999999999999</v>
      </c>
      <c r="BA36" s="12">
        <f t="shared" si="23"/>
        <v>17769793.519614398</v>
      </c>
      <c r="BB36" s="12">
        <f t="shared" si="24"/>
        <v>2619301.4838031828</v>
      </c>
      <c r="BC36">
        <v>42</v>
      </c>
      <c r="BD36" s="6">
        <v>0.20419999999999999</v>
      </c>
      <c r="BE36" s="12">
        <f t="shared" si="25"/>
        <v>25796675.49891904</v>
      </c>
      <c r="BF36" s="12">
        <f t="shared" si="26"/>
        <v>3857191.1403473858</v>
      </c>
      <c r="BG36">
        <v>41</v>
      </c>
      <c r="BH36" s="6">
        <v>0.20419999999999999</v>
      </c>
      <c r="BI36" s="12">
        <f t="shared" si="27"/>
        <v>37632544.231569141</v>
      </c>
      <c r="BJ36" s="12">
        <f t="shared" si="28"/>
        <v>6265439.4956058906</v>
      </c>
      <c r="BK36">
        <v>40</v>
      </c>
      <c r="BL36" s="6">
        <v>0.20419999999999999</v>
      </c>
      <c r="BM36" s="12">
        <f t="shared" si="29"/>
        <v>31454043.199543335</v>
      </c>
      <c r="BN36" s="12">
        <f t="shared" si="30"/>
        <v>5637044.8576063868</v>
      </c>
      <c r="BO36">
        <v>39</v>
      </c>
      <c r="BP36" s="6">
        <v>0.20419999999999999</v>
      </c>
      <c r="BQ36" s="12">
        <f t="shared" si="31"/>
        <v>23828286.668575253</v>
      </c>
      <c r="BR36" s="12">
        <f t="shared" si="32"/>
        <v>4396735.8221973423</v>
      </c>
      <c r="BS36">
        <v>38</v>
      </c>
      <c r="BT36" s="6">
        <v>0.20419999999999999</v>
      </c>
      <c r="BU36" s="12">
        <f t="shared" si="33"/>
        <v>19506462.969785564</v>
      </c>
      <c r="BV36" s="12">
        <f t="shared" si="34"/>
        <v>3682025.8840104248</v>
      </c>
      <c r="BW36">
        <v>37</v>
      </c>
      <c r="BX36" s="6">
        <v>0.20419999999999999</v>
      </c>
      <c r="BY36" s="12">
        <f t="shared" si="35"/>
        <v>12401381.429505672</v>
      </c>
      <c r="BZ36" s="12">
        <f t="shared" si="36"/>
        <v>2393479.7668823251</v>
      </c>
      <c r="CA36">
        <v>36</v>
      </c>
      <c r="CB36" s="6">
        <v>0.20419999999999999</v>
      </c>
      <c r="CC36" s="12">
        <f t="shared" si="37"/>
        <v>17385199.70860187</v>
      </c>
      <c r="CD36" s="12">
        <f t="shared" si="38"/>
        <v>3963751.7893418898</v>
      </c>
      <c r="CE36">
        <v>35</v>
      </c>
      <c r="CF36" s="6">
        <v>0.20419999999999999</v>
      </c>
      <c r="CG36" s="12">
        <f t="shared" si="39"/>
        <v>17758472.015934221</v>
      </c>
      <c r="CH36" s="12">
        <f t="shared" si="40"/>
        <v>4463157.8661467768</v>
      </c>
      <c r="CI36">
        <v>34</v>
      </c>
      <c r="CJ36" s="6">
        <v>0.20419999999999999</v>
      </c>
      <c r="CK36" s="12">
        <f t="shared" si="284"/>
        <v>17293457.694488727</v>
      </c>
      <c r="CL36" s="12">
        <f t="shared" si="285"/>
        <v>4401304.1852357313</v>
      </c>
      <c r="CM36" s="5">
        <v>33</v>
      </c>
      <c r="CN36" s="6">
        <v>0.20419999999999999</v>
      </c>
      <c r="CO36" s="7">
        <f t="shared" si="41"/>
        <v>20099835.108839907</v>
      </c>
      <c r="CP36" s="12">
        <f t="shared" si="42"/>
        <v>14235077.658939539</v>
      </c>
      <c r="CQ36" s="12">
        <f t="shared" si="43"/>
        <v>3547447.7729064599</v>
      </c>
      <c r="CR36" s="9"/>
      <c r="CS36" s="5">
        <v>32</v>
      </c>
      <c r="CT36" s="6">
        <v>0.20419999999999999</v>
      </c>
      <c r="CU36" s="7">
        <f t="shared" si="44"/>
        <v>15365671.6679458</v>
      </c>
      <c r="CV36" s="12">
        <f t="shared" si="45"/>
        <v>10434231.87754626</v>
      </c>
      <c r="CW36" s="12">
        <f t="shared" si="46"/>
        <v>2810492.9977696184</v>
      </c>
      <c r="CY36" s="5">
        <v>31</v>
      </c>
      <c r="CZ36" s="6">
        <v>0.20419999999999999</v>
      </c>
      <c r="DA36" s="7">
        <f t="shared" si="47"/>
        <v>12423731.943681924</v>
      </c>
      <c r="DB36" s="12">
        <f t="shared" si="48"/>
        <v>8083183.4175175941</v>
      </c>
      <c r="DC36" s="12">
        <f t="shared" si="49"/>
        <v>2271520.260490098</v>
      </c>
      <c r="DE36" s="5">
        <f t="shared" si="50"/>
        <v>30</v>
      </c>
      <c r="DF36" s="6">
        <v>0.20419999999999999</v>
      </c>
      <c r="DG36" s="7">
        <f t="shared" si="51"/>
        <v>10515219.58838927</v>
      </c>
      <c r="DH36" s="12">
        <f t="shared" si="52"/>
        <v>6539289.8386529274</v>
      </c>
      <c r="DI36" s="12">
        <f t="shared" si="53"/>
        <v>1844592.8919211864</v>
      </c>
      <c r="DK36" s="5">
        <f t="shared" si="54"/>
        <v>29</v>
      </c>
      <c r="DL36" s="6">
        <v>0.20419999999999999</v>
      </c>
      <c r="DM36" s="7">
        <f t="shared" si="55"/>
        <v>10644012.135225501</v>
      </c>
      <c r="DN36" s="12">
        <f t="shared" si="56"/>
        <v>7083091.5535779772</v>
      </c>
      <c r="DO36" s="12">
        <f t="shared" si="57"/>
        <v>2020521.3445519363</v>
      </c>
      <c r="DQ36" s="5">
        <f t="shared" si="58"/>
        <v>28</v>
      </c>
      <c r="DR36" s="6">
        <v>0.20419999999999999</v>
      </c>
      <c r="DS36" s="7">
        <f t="shared" si="59"/>
        <v>6976935.0650403127</v>
      </c>
      <c r="DT36" s="12">
        <f t="shared" si="60"/>
        <v>3647295.1825577538</v>
      </c>
      <c r="DU36" s="12">
        <f t="shared" si="61"/>
        <v>1032691.2128769038</v>
      </c>
      <c r="DW36" s="5">
        <f t="shared" si="62"/>
        <v>27</v>
      </c>
      <c r="DX36" s="6">
        <v>0.20419999999999999</v>
      </c>
      <c r="DY36" s="7">
        <f t="shared" si="63"/>
        <v>5261640.3205432193</v>
      </c>
      <c r="DZ36" s="12">
        <f t="shared" si="64"/>
        <v>2156896.5313853649</v>
      </c>
      <c r="EA36" s="12">
        <f t="shared" si="65"/>
        <v>612988.62185713451</v>
      </c>
      <c r="EC36" s="5">
        <f t="shared" si="66"/>
        <v>26</v>
      </c>
      <c r="ED36" s="6">
        <v>0.20419999999999999</v>
      </c>
      <c r="EE36" s="7">
        <f t="shared" si="67"/>
        <v>4897282.5023671091</v>
      </c>
      <c r="EF36" s="12">
        <f t="shared" si="68"/>
        <v>2083490.0478852182</v>
      </c>
      <c r="EG36" s="12">
        <f t="shared" si="69"/>
        <v>609801.96523469803</v>
      </c>
      <c r="EI36" s="5">
        <f t="shared" si="70"/>
        <v>25</v>
      </c>
      <c r="EJ36" s="6">
        <v>0.20419999999999999</v>
      </c>
      <c r="EK36" s="7">
        <f t="shared" si="71"/>
        <v>4897282.5023671091</v>
      </c>
      <c r="EL36" s="12">
        <f t="shared" si="72"/>
        <v>2938919.0228635333</v>
      </c>
      <c r="EM36" s="12">
        <f t="shared" si="73"/>
        <v>891337.05253337289</v>
      </c>
      <c r="EO36" s="5">
        <f t="shared" si="74"/>
        <v>24</v>
      </c>
      <c r="EP36" s="6">
        <v>0.20419999999999999</v>
      </c>
      <c r="EQ36" s="7">
        <f t="shared" si="75"/>
        <v>5469379.6095232395</v>
      </c>
      <c r="ER36" s="12">
        <f t="shared" si="76"/>
        <v>1474836.1401911767</v>
      </c>
      <c r="ES36" s="12">
        <f t="shared" si="77"/>
        <v>453555.12264627917</v>
      </c>
      <c r="EU36" s="5">
        <f t="shared" si="78"/>
        <v>23</v>
      </c>
      <c r="EV36" s="6">
        <v>0.20419999999999999</v>
      </c>
      <c r="EW36" s="7">
        <f t="shared" si="79"/>
        <v>3396020.0101065342</v>
      </c>
      <c r="EX36" s="12">
        <f t="shared" si="80"/>
        <v>1229297.781102486</v>
      </c>
      <c r="EY36" s="12">
        <f t="shared" si="81"/>
        <v>381955.72625983926</v>
      </c>
      <c r="FA36" s="5">
        <f t="shared" si="82"/>
        <v>22</v>
      </c>
      <c r="FB36" s="6">
        <v>0.20419999999999999</v>
      </c>
      <c r="FC36" s="7">
        <f t="shared" si="83"/>
        <v>3384512.6670386042</v>
      </c>
      <c r="FD36" s="12">
        <f t="shared" si="84"/>
        <v>1382570.0900765832</v>
      </c>
      <c r="FE36" s="12">
        <f t="shared" si="85"/>
        <v>436909.74214509205</v>
      </c>
      <c r="FG36" s="5">
        <f t="shared" si="86"/>
        <v>21</v>
      </c>
      <c r="FH36" s="6">
        <v>0.20419999999999999</v>
      </c>
      <c r="FI36" s="7">
        <f t="shared" si="87"/>
        <v>2672546.3258359153</v>
      </c>
      <c r="FJ36" s="12">
        <f t="shared" si="88"/>
        <v>792778.14397230814</v>
      </c>
      <c r="FK36" s="12">
        <f t="shared" si="89"/>
        <v>252209.37772183717</v>
      </c>
      <c r="FM36" s="5">
        <f t="shared" si="90"/>
        <v>20</v>
      </c>
      <c r="FN36" s="6">
        <v>0.20419999999999999</v>
      </c>
      <c r="FO36" s="7">
        <f t="shared" si="91"/>
        <v>2930744.95650391</v>
      </c>
      <c r="FP36" s="12">
        <f t="shared" si="92"/>
        <v>1195942.8246846218</v>
      </c>
      <c r="FQ36" s="12">
        <f t="shared" si="93"/>
        <v>385542.54369472433</v>
      </c>
      <c r="FS36" s="5">
        <f t="shared" si="94"/>
        <v>19</v>
      </c>
      <c r="FT36" s="6">
        <v>0.20419999999999999</v>
      </c>
      <c r="FU36" s="7">
        <f t="shared" si="95"/>
        <v>2390298.4719875297</v>
      </c>
      <c r="FV36" s="12">
        <f t="shared" si="96"/>
        <v>781937.9708040785</v>
      </c>
      <c r="FW36" s="12">
        <f t="shared" si="97"/>
        <v>256223.57685944883</v>
      </c>
      <c r="FY36" s="5">
        <f t="shared" si="98"/>
        <v>18</v>
      </c>
      <c r="FZ36" s="6">
        <v>0.20419999999999999</v>
      </c>
      <c r="GA36" s="7">
        <f t="shared" si="99"/>
        <v>2053168.245995129</v>
      </c>
      <c r="GB36" s="12">
        <f t="shared" si="100"/>
        <v>548740.86160733795</v>
      </c>
      <c r="GC36" s="12">
        <f t="shared" si="101"/>
        <v>181555.83119988276</v>
      </c>
      <c r="GE36" s="5">
        <f t="shared" si="102"/>
        <v>17</v>
      </c>
      <c r="GF36" s="6">
        <v>0.20419999999999999</v>
      </c>
      <c r="GG36" s="7">
        <f t="shared" si="103"/>
        <v>1826662.1405650612</v>
      </c>
      <c r="GH36" s="12">
        <f t="shared" si="104"/>
        <v>440617.5103544849</v>
      </c>
      <c r="GI36" s="12">
        <f t="shared" si="105"/>
        <v>148585.75640798113</v>
      </c>
      <c r="GK36" s="5">
        <f t="shared" si="106"/>
        <v>16</v>
      </c>
      <c r="GL36" s="6">
        <v>0.20419999999999999</v>
      </c>
      <c r="GM36" s="7">
        <f t="shared" si="107"/>
        <v>2028948.2845330015</v>
      </c>
      <c r="GN36" s="12">
        <f t="shared" si="108"/>
        <v>781826.35779902246</v>
      </c>
      <c r="GO36" s="12">
        <f t="shared" si="109"/>
        <v>272768.68686731538</v>
      </c>
      <c r="GQ36" s="5">
        <f t="shared" si="110"/>
        <v>15</v>
      </c>
      <c r="GR36" s="6">
        <v>0.20419999999999999</v>
      </c>
      <c r="GS36" s="7">
        <f t="shared" si="111"/>
        <v>1638891.9907374806</v>
      </c>
      <c r="GT36" s="12">
        <f t="shared" si="112"/>
        <v>515009.43034872413</v>
      </c>
      <c r="GU36" s="12">
        <f t="shared" si="113"/>
        <v>186233.52677509538</v>
      </c>
      <c r="GW36" s="5">
        <f t="shared" si="114"/>
        <v>14</v>
      </c>
      <c r="GX36" s="6">
        <v>0.20419999999999999</v>
      </c>
      <c r="GY36" s="7">
        <f t="shared" si="115"/>
        <v>1479010.9112331746</v>
      </c>
      <c r="GZ36" s="12">
        <f t="shared" si="116"/>
        <v>470403.32086798374</v>
      </c>
      <c r="HA36" s="12">
        <f t="shared" si="117"/>
        <v>177585.98327571817</v>
      </c>
      <c r="HC36" s="5">
        <f t="shared" si="118"/>
        <v>13</v>
      </c>
      <c r="HD36" s="6">
        <v>0.20419999999999999</v>
      </c>
      <c r="HE36" s="7">
        <f t="shared" si="119"/>
        <v>1611825.3173857613</v>
      </c>
      <c r="HF36" s="12">
        <f t="shared" si="120"/>
        <v>737536.35874507716</v>
      </c>
      <c r="HG36" s="12">
        <f t="shared" si="121"/>
        <v>295640.23712156859</v>
      </c>
      <c r="HI36" s="5">
        <f t="shared" si="122"/>
        <v>12</v>
      </c>
      <c r="HJ36" s="6">
        <v>0.20419999999999999</v>
      </c>
      <c r="HK36" s="7">
        <f t="shared" si="123"/>
        <v>1556416.8765795296</v>
      </c>
      <c r="HL36" s="12">
        <f t="shared" si="124"/>
        <v>820161.78652956092</v>
      </c>
      <c r="HM36" s="12">
        <f t="shared" si="125"/>
        <v>346155.23970176588</v>
      </c>
      <c r="HO36" s="5">
        <f t="shared" si="126"/>
        <v>11</v>
      </c>
      <c r="HP36" s="6">
        <v>0.20419999999999999</v>
      </c>
      <c r="HQ36" s="7">
        <f t="shared" si="127"/>
        <v>1362648.2897737091</v>
      </c>
      <c r="HR36" s="12">
        <f t="shared" si="128"/>
        <v>726819.96816733561</v>
      </c>
      <c r="HS36" s="12">
        <f t="shared" si="129"/>
        <v>316779.43469435308</v>
      </c>
      <c r="HU36" s="5">
        <f t="shared" si="130"/>
        <v>10</v>
      </c>
      <c r="HV36" s="6">
        <v>0.20419999999999999</v>
      </c>
      <c r="HW36" s="7">
        <f t="shared" si="131"/>
        <v>1147396.6737737528</v>
      </c>
      <c r="HX36" s="12">
        <f t="shared" si="132"/>
        <v>598275.26826037175</v>
      </c>
      <c r="HY36" s="12">
        <f t="shared" si="133"/>
        <v>270270.69382706087</v>
      </c>
      <c r="IA36" s="5">
        <f t="shared" si="134"/>
        <v>9</v>
      </c>
      <c r="IB36" s="6">
        <v>0.20419999999999999</v>
      </c>
      <c r="IC36" s="7">
        <f t="shared" si="135"/>
        <v>1339008.8385736409</v>
      </c>
      <c r="ID36" s="12">
        <f t="shared" si="136"/>
        <v>904984.95697305363</v>
      </c>
      <c r="IE36" s="12">
        <f t="shared" si="137"/>
        <v>447214.19931011985</v>
      </c>
      <c r="IG36" s="5">
        <f t="shared" si="138"/>
        <v>8</v>
      </c>
      <c r="IH36" s="6">
        <v>0.20419999999999999</v>
      </c>
      <c r="II36" s="7">
        <f t="shared" si="139"/>
        <v>1807029.4717592997</v>
      </c>
      <c r="IJ36" s="12">
        <f t="shared" si="140"/>
        <v>1489296.4671413102</v>
      </c>
      <c r="IK36" s="12">
        <f t="shared" si="141"/>
        <v>822824.45321380987</v>
      </c>
      <c r="IM36" s="5">
        <f t="shared" si="142"/>
        <v>7</v>
      </c>
      <c r="IN36" s="6">
        <v>0.20419999999999999</v>
      </c>
      <c r="IO36" s="7">
        <f t="shared" si="143"/>
        <v>1318999.6144228464</v>
      </c>
      <c r="IP36" s="12">
        <f t="shared" si="144"/>
        <v>1079213.7300780183</v>
      </c>
      <c r="IQ36" s="12">
        <f t="shared" si="145"/>
        <v>636312.65527399594</v>
      </c>
      <c r="IS36" s="5">
        <f t="shared" si="146"/>
        <v>6</v>
      </c>
      <c r="IT36" s="6">
        <v>0.20419999999999999</v>
      </c>
      <c r="IU36" s="7">
        <f t="shared" si="147"/>
        <v>1065169.6797406494</v>
      </c>
      <c r="IV36" s="12">
        <f t="shared" si="148"/>
        <v>884828.72168873844</v>
      </c>
      <c r="IW36" s="12">
        <f t="shared" si="149"/>
        <v>548912.83370934462</v>
      </c>
      <c r="IY36" s="5">
        <f t="shared" si="150"/>
        <v>5</v>
      </c>
      <c r="IZ36" s="6">
        <v>0.20419999999999999</v>
      </c>
      <c r="JA36" s="7">
        <f t="shared" si="151"/>
        <v>1145097.4841331427</v>
      </c>
      <c r="JB36" s="12">
        <f t="shared" si="152"/>
        <v>1027796.901824279</v>
      </c>
      <c r="JC36" s="12">
        <f t="shared" si="153"/>
        <v>681201.5521104713</v>
      </c>
      <c r="JE36" s="5">
        <f t="shared" si="154"/>
        <v>4</v>
      </c>
      <c r="JF36" s="6">
        <v>0.20419999999999999</v>
      </c>
      <c r="JG36" s="7">
        <f t="shared" si="155"/>
        <v>1075107.9561854689</v>
      </c>
      <c r="JH36" s="12">
        <f t="shared" si="156"/>
        <v>1012037.7971638757</v>
      </c>
      <c r="JI36" s="12">
        <f t="shared" si="157"/>
        <v>733002.98564467346</v>
      </c>
      <c r="JK36" s="5">
        <f t="shared" si="158"/>
        <v>3</v>
      </c>
      <c r="JL36" s="6">
        <v>0.20419999999999999</v>
      </c>
      <c r="JM36" s="7">
        <f t="shared" si="159"/>
        <v>907110.999144</v>
      </c>
      <c r="JN36" s="12">
        <f t="shared" si="160"/>
        <v>866341.87697073515</v>
      </c>
      <c r="JO36" s="12">
        <f t="shared" si="161"/>
        <v>714755.01620703272</v>
      </c>
      <c r="JQ36" s="5">
        <f t="shared" si="162"/>
        <v>2</v>
      </c>
      <c r="JR36" s="6">
        <v>0.20419999999999999</v>
      </c>
      <c r="JS36" s="7">
        <f t="shared" si="163"/>
        <v>688561.55999999994</v>
      </c>
      <c r="JT36" s="12">
        <f>(JT37)*(1+JR36)-(((VLOOKUP((JQ$91+JQ37),$A$138:$E$227,5,FALSE))/(VLOOKUP(JQ$91,$A$138:$E$227,5,FALSE)))*(IF(JQ36&lt;=$D$125,$B$125,$C$125)))</f>
        <v>663392.37149425282</v>
      </c>
      <c r="JU36" s="12">
        <f t="shared" si="165"/>
        <v>612037.50074231171</v>
      </c>
      <c r="JW36" s="5">
        <f t="shared" si="166"/>
        <v>1</v>
      </c>
      <c r="JX36" s="6">
        <v>0.20419999999999999</v>
      </c>
      <c r="JY36" s="7">
        <f>(JY37+$B$124)*(1+JX36)</f>
        <v>722520</v>
      </c>
      <c r="JZ36" s="12">
        <f>($B$124)*(1+JX36)-$B$125</f>
        <v>711520</v>
      </c>
      <c r="KA36" s="12">
        <f>JZ36</f>
        <v>711520</v>
      </c>
      <c r="KC36" s="5"/>
      <c r="KD36" s="6"/>
      <c r="KE36" s="7"/>
      <c r="KI36" s="5"/>
      <c r="KJ36" s="6"/>
      <c r="KK36" s="7"/>
      <c r="KO36" s="5"/>
      <c r="KP36" s="6"/>
      <c r="KQ36" s="7"/>
      <c r="KU36" s="5"/>
      <c r="KV36" s="6"/>
      <c r="KW36" s="7"/>
      <c r="LA36" s="5"/>
      <c r="LB36" s="6"/>
      <c r="LC36" s="7"/>
      <c r="LG36" s="5"/>
      <c r="LH36" s="6"/>
      <c r="LI36" s="7"/>
      <c r="LM36" s="5"/>
      <c r="LN36" s="6"/>
      <c r="LO36" s="7"/>
      <c r="LS36" s="5"/>
      <c r="LT36" s="6"/>
      <c r="LU36" s="7"/>
      <c r="LY36" s="5"/>
      <c r="LZ36" s="6"/>
      <c r="MA36" s="7"/>
      <c r="ME36" s="5"/>
      <c r="MF36" s="6"/>
      <c r="MG36" s="7"/>
      <c r="MK36" s="5"/>
      <c r="ML36" s="6"/>
      <c r="MM36" s="7"/>
      <c r="MQ36" s="5"/>
      <c r="MR36" s="6"/>
      <c r="MS36" s="7"/>
      <c r="MW36" s="5"/>
      <c r="MX36" s="6"/>
      <c r="MY36" s="7"/>
      <c r="NC36" s="5"/>
      <c r="ND36" s="6"/>
      <c r="NE36" s="7"/>
      <c r="NI36" s="5"/>
      <c r="NJ36" s="6"/>
      <c r="NK36" s="7"/>
      <c r="NO36" s="5"/>
      <c r="NP36" s="6"/>
      <c r="NQ36" s="7"/>
      <c r="NU36" s="5"/>
      <c r="NV36" s="6"/>
      <c r="NW36" s="7"/>
      <c r="OA36" s="5"/>
      <c r="OB36" s="6"/>
      <c r="OC36" s="7"/>
      <c r="OG36" s="5"/>
      <c r="OH36" s="6"/>
      <c r="OI36" s="7"/>
      <c r="OM36" s="5"/>
      <c r="ON36" s="6"/>
      <c r="OO36" s="7"/>
      <c r="OS36" s="5"/>
      <c r="OT36" s="6"/>
      <c r="OU36" s="7"/>
      <c r="OY36" s="5"/>
      <c r="OZ36" s="6"/>
      <c r="PA36" s="7"/>
      <c r="PE36" s="5"/>
      <c r="PF36" s="6"/>
      <c r="PG36" s="7"/>
      <c r="PK36" s="5"/>
      <c r="PL36" s="6"/>
      <c r="PM36" s="7"/>
      <c r="PQ36" s="5"/>
      <c r="PR36" s="6"/>
      <c r="PS36" s="7"/>
      <c r="PW36" s="5"/>
      <c r="PX36" s="6"/>
      <c r="PY36" s="7"/>
      <c r="QC36" s="5"/>
      <c r="QD36" s="6"/>
      <c r="QE36" s="7"/>
      <c r="QI36" s="5"/>
      <c r="QJ36" s="6"/>
      <c r="QK36" s="7"/>
      <c r="QO36" s="5"/>
      <c r="QP36" s="6"/>
      <c r="QQ36" s="7"/>
    </row>
    <row r="37" spans="3:459">
      <c r="C37">
        <v>54</v>
      </c>
      <c r="D37" s="6">
        <v>-4.7E-2</v>
      </c>
      <c r="E37" s="12">
        <f t="shared" si="286"/>
        <v>2995483.2152307583</v>
      </c>
      <c r="F37" s="12">
        <f t="shared" si="0"/>
        <v>595653.55889071408</v>
      </c>
      <c r="G37">
        <v>53</v>
      </c>
      <c r="H37" s="6">
        <v>-4.7E-2</v>
      </c>
      <c r="I37" s="12">
        <f t="shared" si="1"/>
        <v>-8363760.0644404702</v>
      </c>
      <c r="J37" s="12">
        <f t="shared" si="2"/>
        <v>-1643911.4609417475</v>
      </c>
      <c r="K37">
        <v>52</v>
      </c>
      <c r="L37" s="6">
        <v>-4.7E-2</v>
      </c>
      <c r="M37" s="12">
        <f t="shared" si="3"/>
        <v>-3451670.707233523</v>
      </c>
      <c r="N37" s="12">
        <f t="shared" si="4"/>
        <v>-678431.82866314077</v>
      </c>
      <c r="O37">
        <v>51</v>
      </c>
      <c r="P37" s="6">
        <v>-4.7E-2</v>
      </c>
      <c r="Q37" s="12">
        <f t="shared" si="5"/>
        <v>7726068.7220362667</v>
      </c>
      <c r="R37" s="12">
        <f t="shared" si="6"/>
        <v>1412005.662992835</v>
      </c>
      <c r="S37">
        <v>50</v>
      </c>
      <c r="T37" s="6">
        <v>-4.7E-2</v>
      </c>
      <c r="U37" s="12">
        <f t="shared" si="7"/>
        <v>42220374.729882322</v>
      </c>
      <c r="V37" s="12">
        <f t="shared" si="8"/>
        <v>6939670.7889346806</v>
      </c>
      <c r="W37">
        <v>49</v>
      </c>
      <c r="X37" s="6">
        <v>-4.7E-2</v>
      </c>
      <c r="Y37" s="12">
        <f t="shared" si="9"/>
        <v>48537651.049733922</v>
      </c>
      <c r="Z37" s="12">
        <f t="shared" si="10"/>
        <v>7196962.0522019258</v>
      </c>
      <c r="AA37">
        <v>48</v>
      </c>
      <c r="AB37" s="6">
        <v>-4.7E-2</v>
      </c>
      <c r="AC37" s="12">
        <f t="shared" si="11"/>
        <v>22333212.626734126</v>
      </c>
      <c r="AD37" s="12">
        <f t="shared" si="12"/>
        <v>3388487.4330217293</v>
      </c>
      <c r="AE37">
        <v>47</v>
      </c>
      <c r="AF37" s="6">
        <v>-4.7E-2</v>
      </c>
      <c r="AG37" s="12">
        <f t="shared" si="13"/>
        <v>26460727.791357424</v>
      </c>
      <c r="AH37" s="12">
        <f t="shared" si="14"/>
        <v>4136389.6317524249</v>
      </c>
      <c r="AI37">
        <v>46</v>
      </c>
      <c r="AJ37" s="6">
        <v>-4.7E-2</v>
      </c>
      <c r="AK37" s="12">
        <f t="shared" si="15"/>
        <v>9664405.3074732106</v>
      </c>
      <c r="AL37" s="12">
        <f t="shared" si="16"/>
        <v>1532974.6349785093</v>
      </c>
      <c r="AM37">
        <v>45</v>
      </c>
      <c r="AN37" s="6">
        <v>-4.7E-2</v>
      </c>
      <c r="AO37" s="12">
        <f t="shared" si="17"/>
        <v>2246365.0140077448</v>
      </c>
      <c r="AP37" s="12">
        <f t="shared" si="18"/>
        <v>364066.05399435863</v>
      </c>
      <c r="AQ37">
        <v>44</v>
      </c>
      <c r="AR37" s="6">
        <v>-4.7E-2</v>
      </c>
      <c r="AS37" s="12">
        <f t="shared" si="19"/>
        <v>21908454.489321541</v>
      </c>
      <c r="AT37" s="12">
        <f t="shared" si="20"/>
        <v>3575862.6867628261</v>
      </c>
      <c r="AU37">
        <v>43</v>
      </c>
      <c r="AV37" s="6">
        <v>-4.7E-2</v>
      </c>
      <c r="AW37" s="12">
        <f t="shared" si="21"/>
        <v>12738753.373830168</v>
      </c>
      <c r="AX37" s="12">
        <f t="shared" si="22"/>
        <v>2049914.3360186475</v>
      </c>
      <c r="AY37">
        <v>42</v>
      </c>
      <c r="AZ37" s="6">
        <v>-4.7E-2</v>
      </c>
      <c r="BA37" s="12">
        <f t="shared" si="23"/>
        <v>14925526.241048425</v>
      </c>
      <c r="BB37" s="12">
        <f t="shared" si="24"/>
        <v>2384653.0431100358</v>
      </c>
      <c r="BC37">
        <v>41</v>
      </c>
      <c r="BD37" s="6">
        <v>-4.7E-2</v>
      </c>
      <c r="BE37" s="12">
        <f t="shared" si="25"/>
        <v>21588867.129041176</v>
      </c>
      <c r="BF37" s="12">
        <f t="shared" si="26"/>
        <v>3498885.3622928802</v>
      </c>
      <c r="BG37">
        <v>40</v>
      </c>
      <c r="BH37" s="6">
        <v>-4.7E-2</v>
      </c>
      <c r="BI37" s="12">
        <f t="shared" si="27"/>
        <v>31400710.276010372</v>
      </c>
      <c r="BJ37" s="12">
        <f t="shared" si="28"/>
        <v>5666564.957854745</v>
      </c>
      <c r="BK37">
        <v>39</v>
      </c>
      <c r="BL37" s="6">
        <v>-4.7E-2</v>
      </c>
      <c r="BM37" s="12">
        <f t="shared" si="29"/>
        <v>26259292.185058527</v>
      </c>
      <c r="BN37" s="12">
        <f t="shared" si="30"/>
        <v>5100942.9646837823</v>
      </c>
      <c r="BO37">
        <v>38</v>
      </c>
      <c r="BP37" s="6">
        <v>-4.7E-2</v>
      </c>
      <c r="BQ37" s="12">
        <f t="shared" si="31"/>
        <v>19922664.736316066</v>
      </c>
      <c r="BR37" s="12">
        <f t="shared" si="32"/>
        <v>3984532.9472632129</v>
      </c>
      <c r="BS37">
        <v>37</v>
      </c>
      <c r="BT37" s="6">
        <v>-4.7E-2</v>
      </c>
      <c r="BU37" s="12">
        <f t="shared" si="33"/>
        <v>16330672.2754154</v>
      </c>
      <c r="BV37" s="12">
        <f t="shared" si="34"/>
        <v>3341218.0057746451</v>
      </c>
      <c r="BW37">
        <v>36</v>
      </c>
      <c r="BX37" s="6">
        <v>-4.7E-2</v>
      </c>
      <c r="BY37" s="12">
        <f t="shared" si="35"/>
        <v>10427521.167534657</v>
      </c>
      <c r="BZ37" s="12">
        <f t="shared" si="36"/>
        <v>2181389.4856221923</v>
      </c>
      <c r="CA37">
        <v>35</v>
      </c>
      <c r="CB37" s="6">
        <v>-4.7E-2</v>
      </c>
      <c r="CC37" s="12">
        <f t="shared" si="37"/>
        <v>14546405.168535715</v>
      </c>
      <c r="CD37" s="12">
        <f t="shared" si="38"/>
        <v>3594801.2772818147</v>
      </c>
      <c r="CE37">
        <v>34</v>
      </c>
      <c r="CF37" s="6">
        <v>-4.7E-2</v>
      </c>
      <c r="CG37" s="12">
        <f t="shared" si="39"/>
        <v>14846237.42280503</v>
      </c>
      <c r="CH37" s="12">
        <f t="shared" si="40"/>
        <v>4044319.8496606806</v>
      </c>
      <c r="CI37">
        <v>33</v>
      </c>
      <c r="CJ37" s="6">
        <v>-4.7E-2</v>
      </c>
      <c r="CK37" s="12">
        <f t="shared" si="284"/>
        <v>14458837.979146926</v>
      </c>
      <c r="CL37" s="12">
        <f t="shared" si="285"/>
        <v>3988644.9597646692</v>
      </c>
      <c r="CM37" s="5">
        <v>32</v>
      </c>
      <c r="CN37" s="6">
        <v>-4.7E-2</v>
      </c>
      <c r="CO37" s="7">
        <f t="shared" si="41"/>
        <v>16691442.541803611</v>
      </c>
      <c r="CP37" s="12">
        <f t="shared" si="42"/>
        <v>11921159.805400219</v>
      </c>
      <c r="CQ37" s="12">
        <f t="shared" si="43"/>
        <v>3220083.3957115533</v>
      </c>
      <c r="CR37" s="9"/>
      <c r="CS37" s="5">
        <v>31</v>
      </c>
      <c r="CT37" s="6">
        <v>-4.7E-2</v>
      </c>
      <c r="CU37" s="7">
        <f t="shared" si="44"/>
        <v>12760066.158400433</v>
      </c>
      <c r="CV37" s="12">
        <f t="shared" si="45"/>
        <v>8757357.4408754073</v>
      </c>
      <c r="CW37" s="12">
        <f t="shared" si="46"/>
        <v>2556745.7356119007</v>
      </c>
      <c r="CY37" s="5">
        <v>30</v>
      </c>
      <c r="CZ37" s="6">
        <v>-4.7E-2</v>
      </c>
      <c r="DA37" s="7">
        <f t="shared" si="47"/>
        <v>10317000.451488063</v>
      </c>
      <c r="DB37" s="12">
        <f t="shared" si="48"/>
        <v>6801144.4398760395</v>
      </c>
      <c r="DC37" s="12">
        <f t="shared" si="49"/>
        <v>2071612.9615714375</v>
      </c>
      <c r="DE37" s="5">
        <f t="shared" si="50"/>
        <v>29</v>
      </c>
      <c r="DF37" s="6">
        <v>-4.7E-2</v>
      </c>
      <c r="DG37" s="7">
        <f t="shared" si="51"/>
        <v>8732120.5683352184</v>
      </c>
      <c r="DH37" s="12">
        <f t="shared" si="52"/>
        <v>5518720.4966879049</v>
      </c>
      <c r="DI37" s="12">
        <f t="shared" si="53"/>
        <v>1687332.9334700953</v>
      </c>
      <c r="DK37" s="5">
        <f t="shared" si="54"/>
        <v>28</v>
      </c>
      <c r="DL37" s="6">
        <v>-4.7E-2</v>
      </c>
      <c r="DM37" s="7">
        <f t="shared" si="55"/>
        <v>8839073.3559421208</v>
      </c>
      <c r="DN37" s="12">
        <f t="shared" si="56"/>
        <v>5969323.0691108881</v>
      </c>
      <c r="DO37" s="12">
        <f t="shared" si="57"/>
        <v>1845687.2478055505</v>
      </c>
      <c r="DQ37" s="5">
        <f t="shared" si="58"/>
        <v>27</v>
      </c>
      <c r="DR37" s="6">
        <v>-4.7E-2</v>
      </c>
      <c r="DS37" s="7">
        <f t="shared" si="59"/>
        <v>5793834.1347287102</v>
      </c>
      <c r="DT37" s="12">
        <f t="shared" si="60"/>
        <v>3116799.7332150219</v>
      </c>
      <c r="DU37" s="12">
        <f t="shared" si="61"/>
        <v>956535.09053840325</v>
      </c>
      <c r="DW37" s="5">
        <f t="shared" si="62"/>
        <v>26</v>
      </c>
      <c r="DX37" s="6">
        <v>-4.7E-2</v>
      </c>
      <c r="DY37" s="7">
        <f t="shared" si="63"/>
        <v>4369407.3414243646</v>
      </c>
      <c r="DZ37" s="12">
        <f t="shared" si="64"/>
        <v>1878804.3787393312</v>
      </c>
      <c r="EA37" s="12">
        <f t="shared" si="65"/>
        <v>578758.13046223077</v>
      </c>
      <c r="EC37" s="5">
        <f t="shared" si="66"/>
        <v>25</v>
      </c>
      <c r="ED37" s="6">
        <v>-4.7E-2</v>
      </c>
      <c r="EE37" s="7">
        <f t="shared" si="67"/>
        <v>4066834.8300673557</v>
      </c>
      <c r="EF37" s="12">
        <f t="shared" si="68"/>
        <v>1815304.8064152286</v>
      </c>
      <c r="EG37" s="12">
        <f t="shared" si="69"/>
        <v>575889.80065586569</v>
      </c>
      <c r="EI37" s="5">
        <f t="shared" si="70"/>
        <v>24</v>
      </c>
      <c r="EJ37" s="6">
        <v>-4.7E-2</v>
      </c>
      <c r="EK37" s="7">
        <f t="shared" si="71"/>
        <v>4066834.8300673557</v>
      </c>
      <c r="EL37" s="12">
        <f t="shared" si="72"/>
        <v>2522699.8063275348</v>
      </c>
      <c r="EM37" s="12">
        <f t="shared" si="73"/>
        <v>829301.31564330461</v>
      </c>
      <c r="EO37" s="5">
        <f t="shared" si="74"/>
        <v>23</v>
      </c>
      <c r="EP37" s="6">
        <v>-4.7E-2</v>
      </c>
      <c r="EQ37" s="7">
        <f t="shared" si="75"/>
        <v>4541919.6225903006</v>
      </c>
      <c r="ER37" s="12">
        <f t="shared" si="76"/>
        <v>1305753.0844785816</v>
      </c>
      <c r="ES37" s="12">
        <f t="shared" si="77"/>
        <v>435251.02815952717</v>
      </c>
      <c r="EU37" s="5">
        <f t="shared" si="78"/>
        <v>22</v>
      </c>
      <c r="EV37" s="6">
        <v>-4.7E-2</v>
      </c>
      <c r="EW37" s="7">
        <f t="shared" si="79"/>
        <v>2820146.1635164712</v>
      </c>
      <c r="EX37" s="12">
        <f t="shared" si="80"/>
        <v>1101021.9914685076</v>
      </c>
      <c r="EY37" s="12">
        <f t="shared" si="81"/>
        <v>370803.95804629044</v>
      </c>
      <c r="FA37" s="5">
        <f t="shared" si="82"/>
        <v>21</v>
      </c>
      <c r="FB37" s="6">
        <v>-4.7E-2</v>
      </c>
      <c r="FC37" s="7">
        <f t="shared" si="83"/>
        <v>2810590.1569827306</v>
      </c>
      <c r="FD37" s="12">
        <f t="shared" si="84"/>
        <v>1226958.1265426204</v>
      </c>
      <c r="FE37" s="12">
        <f t="shared" si="85"/>
        <v>420268.41575827682</v>
      </c>
      <c r="FG37" s="5">
        <f t="shared" si="86"/>
        <v>20</v>
      </c>
      <c r="FH37" s="6">
        <v>-4.7E-2</v>
      </c>
      <c r="FI37" s="7">
        <f t="shared" si="87"/>
        <v>2219354.1985018398</v>
      </c>
      <c r="FJ37" s="12">
        <f t="shared" si="88"/>
        <v>736653.49939570518</v>
      </c>
      <c r="FK37" s="12">
        <f t="shared" si="89"/>
        <v>254018.44806748457</v>
      </c>
      <c r="FM37" s="5">
        <f t="shared" si="90"/>
        <v>19</v>
      </c>
      <c r="FN37" s="6">
        <v>-4.7E-2</v>
      </c>
      <c r="FO37" s="7">
        <f t="shared" si="91"/>
        <v>2433769.2713036956</v>
      </c>
      <c r="FP37" s="12">
        <f t="shared" si="92"/>
        <v>1070421.8860745204</v>
      </c>
      <c r="FQ37" s="12">
        <f t="shared" si="93"/>
        <v>374032.47513408528</v>
      </c>
      <c r="FS37" s="5">
        <f t="shared" si="94"/>
        <v>18</v>
      </c>
      <c r="FT37" s="6">
        <v>-4.7E-2</v>
      </c>
      <c r="FU37" s="7">
        <f t="shared" si="95"/>
        <v>1984968.0053043764</v>
      </c>
      <c r="FV37" s="12">
        <f t="shared" si="96"/>
        <v>725370.67668355</v>
      </c>
      <c r="FW37" s="12">
        <f t="shared" si="97"/>
        <v>257631.65413243326</v>
      </c>
      <c r="FY37" s="5">
        <f t="shared" si="98"/>
        <v>17</v>
      </c>
      <c r="FZ37" s="6">
        <v>-4.7E-2</v>
      </c>
      <c r="GA37" s="7">
        <f t="shared" si="99"/>
        <v>1705006.0172688332</v>
      </c>
      <c r="GB37" s="12">
        <f t="shared" si="100"/>
        <v>530986.49603920849</v>
      </c>
      <c r="GC37" s="12">
        <f t="shared" si="101"/>
        <v>190422.74340716441</v>
      </c>
      <c r="GE37" s="5">
        <f t="shared" si="102"/>
        <v>16</v>
      </c>
      <c r="GF37" s="6">
        <v>-4.7E-2</v>
      </c>
      <c r="GG37" s="7">
        <f t="shared" si="103"/>
        <v>1516909.2680327697</v>
      </c>
      <c r="GH37" s="12">
        <f t="shared" si="104"/>
        <v>439777.25835029752</v>
      </c>
      <c r="GI37" s="12">
        <f t="shared" si="105"/>
        <v>160746.17029355702</v>
      </c>
      <c r="GK37" s="5">
        <f t="shared" si="106"/>
        <v>15</v>
      </c>
      <c r="GL37" s="6">
        <v>-4.7E-2</v>
      </c>
      <c r="GM37" s="7">
        <f t="shared" si="107"/>
        <v>1684893.1112215591</v>
      </c>
      <c r="GN37" s="12">
        <f t="shared" si="108"/>
        <v>720656.20307615947</v>
      </c>
      <c r="GO37" s="12">
        <f t="shared" si="109"/>
        <v>272524.01242765109</v>
      </c>
      <c r="GQ37" s="5">
        <f t="shared" si="110"/>
        <v>14</v>
      </c>
      <c r="GR37" s="6">
        <v>-4.7E-2</v>
      </c>
      <c r="GS37" s="7">
        <f t="shared" si="111"/>
        <v>1360979.8959786419</v>
      </c>
      <c r="GT37" s="12">
        <f t="shared" si="112"/>
        <v>496571.42267195543</v>
      </c>
      <c r="GU37" s="12">
        <f t="shared" si="113"/>
        <v>194633.16681739865</v>
      </c>
      <c r="GW37" s="5">
        <f t="shared" si="114"/>
        <v>13</v>
      </c>
      <c r="GX37" s="6">
        <v>-4.7E-2</v>
      </c>
      <c r="GY37" s="7">
        <f t="shared" si="115"/>
        <v>1228210.3564467486</v>
      </c>
      <c r="GZ37" s="12">
        <f t="shared" si="116"/>
        <v>456626.48480552662</v>
      </c>
      <c r="HA37" s="12">
        <f t="shared" si="117"/>
        <v>186849.45815030744</v>
      </c>
      <c r="HC37" s="5">
        <f t="shared" si="118"/>
        <v>12</v>
      </c>
      <c r="HD37" s="6">
        <v>-4.7E-2</v>
      </c>
      <c r="HE37" s="7">
        <f t="shared" si="119"/>
        <v>1338503.0039742247</v>
      </c>
      <c r="HF37" s="12">
        <f t="shared" si="120"/>
        <v>674620.18650253036</v>
      </c>
      <c r="HG37" s="12">
        <f t="shared" si="121"/>
        <v>293110.83965282352</v>
      </c>
      <c r="HI37" s="5">
        <f t="shared" si="122"/>
        <v>11</v>
      </c>
      <c r="HJ37" s="6">
        <v>-4.7E-2</v>
      </c>
      <c r="HK37" s="7">
        <f t="shared" si="123"/>
        <v>1292490.3475996759</v>
      </c>
      <c r="HL37" s="12">
        <f t="shared" si="124"/>
        <v>740111.43376483244</v>
      </c>
      <c r="HM37" s="12">
        <f t="shared" si="125"/>
        <v>338579.71337747504</v>
      </c>
      <c r="HO37" s="5">
        <f t="shared" si="126"/>
        <v>10</v>
      </c>
      <c r="HP37" s="6">
        <v>-4.7E-2</v>
      </c>
      <c r="HQ37" s="7">
        <f t="shared" si="127"/>
        <v>1131579.7124843956</v>
      </c>
      <c r="HR37" s="12">
        <f t="shared" si="128"/>
        <v>660730.84616812563</v>
      </c>
      <c r="HS37" s="12">
        <f t="shared" si="129"/>
        <v>312138.3652587352</v>
      </c>
      <c r="HU37" s="5">
        <f t="shared" si="130"/>
        <v>9</v>
      </c>
      <c r="HV37" s="6">
        <v>-4.7E-2</v>
      </c>
      <c r="HW37" s="7">
        <f t="shared" si="131"/>
        <v>952828.99333478883</v>
      </c>
      <c r="HX37" s="12">
        <f t="shared" si="132"/>
        <v>551971.19993738341</v>
      </c>
      <c r="HY37" s="12">
        <f t="shared" si="133"/>
        <v>270275.55307278776</v>
      </c>
      <c r="IA37" s="5">
        <f t="shared" si="134"/>
        <v>8</v>
      </c>
      <c r="IB37" s="6">
        <v>-4.7E-2</v>
      </c>
      <c r="IC37" s="7">
        <f t="shared" si="135"/>
        <v>1111948.87773928</v>
      </c>
      <c r="ID37" s="12">
        <f t="shared" si="136"/>
        <v>801937.47839187132</v>
      </c>
      <c r="IE37" s="12">
        <f t="shared" si="137"/>
        <v>429543.52290874947</v>
      </c>
      <c r="IG37" s="5">
        <f t="shared" si="138"/>
        <v>7</v>
      </c>
      <c r="IH37" s="6">
        <v>-4.7E-2</v>
      </c>
      <c r="II37" s="7">
        <f t="shared" si="139"/>
        <v>1500605.7729275036</v>
      </c>
      <c r="IJ37" s="12">
        <f t="shared" si="140"/>
        <v>1281843.4573372956</v>
      </c>
      <c r="IK37" s="12">
        <f t="shared" si="141"/>
        <v>767632.69111808168</v>
      </c>
      <c r="IM37" s="5">
        <f t="shared" si="142"/>
        <v>6</v>
      </c>
      <c r="IN37" s="6">
        <v>-4.7E-2</v>
      </c>
      <c r="IO37" s="7">
        <f t="shared" si="143"/>
        <v>1095332.6809689805</v>
      </c>
      <c r="IP37" s="12">
        <f t="shared" si="144"/>
        <v>938461.23986218823</v>
      </c>
      <c r="IQ37" s="12">
        <f t="shared" si="145"/>
        <v>599752.2406475594</v>
      </c>
      <c r="IS37" s="5">
        <f t="shared" si="146"/>
        <v>5</v>
      </c>
      <c r="IT37" s="6">
        <v>-4.7E-2</v>
      </c>
      <c r="IU37" s="7">
        <f t="shared" si="147"/>
        <v>884545.49056689045</v>
      </c>
      <c r="IV37" s="12">
        <f t="shared" si="148"/>
        <v>774944.10899162339</v>
      </c>
      <c r="IW37" s="12">
        <f t="shared" si="149"/>
        <v>521083.10777022952</v>
      </c>
      <c r="IY37" s="5">
        <f t="shared" si="150"/>
        <v>4</v>
      </c>
      <c r="IZ37" s="6">
        <v>-4.7E-2</v>
      </c>
      <c r="JA37" s="7">
        <f t="shared" si="151"/>
        <v>950919.68454836647</v>
      </c>
      <c r="JB37" s="12">
        <f t="shared" si="152"/>
        <v>891098.57318076643</v>
      </c>
      <c r="JC37" s="12">
        <f t="shared" si="153"/>
        <v>640157.0209631942</v>
      </c>
      <c r="JE37" s="5">
        <f t="shared" si="154"/>
        <v>3</v>
      </c>
      <c r="JF37" s="6">
        <v>-4.7E-2</v>
      </c>
      <c r="JG37" s="7">
        <f t="shared" si="155"/>
        <v>892798.50206400012</v>
      </c>
      <c r="JH37" s="12">
        <f t="shared" si="156"/>
        <v>853035.38088010554</v>
      </c>
      <c r="JI37" s="12">
        <f t="shared" si="157"/>
        <v>669681.79901277251</v>
      </c>
      <c r="JK37" s="5">
        <f t="shared" si="158"/>
        <v>2</v>
      </c>
      <c r="JL37" s="6">
        <v>-4.7E-2</v>
      </c>
      <c r="JM37" s="7">
        <f t="shared" si="159"/>
        <v>753289.32000000007</v>
      </c>
      <c r="JN37" s="12">
        <f>(JN38)*(1+JL37)-(((VLOOKUP((JK$91+JK38),$A$138:$E$227,5,FALSE))/(VLOOKUP(JK$91,$A$138:$E$227,5,FALSE)))*(IF(JK37&lt;=$D$125,$B$125,$C$125)))</f>
        <v>730505.54879177385</v>
      </c>
      <c r="JO37" s="12">
        <f t="shared" si="161"/>
        <v>653256.68616091961</v>
      </c>
      <c r="JQ37" s="5">
        <f t="shared" si="162"/>
        <v>1</v>
      </c>
      <c r="JR37" s="6">
        <v>-4.7E-2</v>
      </c>
      <c r="JS37" s="7">
        <f>(JS38+$B$124)*(1+JR37)</f>
        <v>571800</v>
      </c>
      <c r="JT37" s="12">
        <f>($B$124)*(1+JR37)-$B$125</f>
        <v>560800</v>
      </c>
      <c r="JU37" s="12">
        <f>JT37</f>
        <v>560800</v>
      </c>
      <c r="JW37" s="5"/>
      <c r="JX37" s="6"/>
      <c r="JY37" s="7"/>
      <c r="KC37" s="5"/>
      <c r="KD37" s="6"/>
      <c r="KE37" s="7"/>
      <c r="KI37" s="5"/>
      <c r="KJ37" s="6"/>
      <c r="KK37" s="7"/>
      <c r="KO37" s="5"/>
      <c r="KP37" s="6"/>
      <c r="KQ37" s="7"/>
      <c r="KU37" s="5"/>
      <c r="KV37" s="6"/>
      <c r="KW37" s="7"/>
      <c r="LA37" s="5"/>
      <c r="LB37" s="6"/>
      <c r="LC37" s="7"/>
      <c r="LG37" s="5"/>
      <c r="LH37" s="6"/>
      <c r="LI37" s="7"/>
      <c r="LM37" s="5"/>
      <c r="LN37" s="6"/>
      <c r="LO37" s="7"/>
      <c r="LS37" s="5"/>
      <c r="LT37" s="6"/>
      <c r="LU37" s="7"/>
      <c r="LY37" s="5"/>
      <c r="LZ37" s="6"/>
      <c r="MA37" s="7"/>
      <c r="ME37" s="5"/>
      <c r="MF37" s="6"/>
      <c r="MG37" s="7"/>
      <c r="MK37" s="5"/>
      <c r="ML37" s="6"/>
      <c r="MM37" s="7"/>
      <c r="MQ37" s="5"/>
      <c r="MR37" s="6"/>
      <c r="MS37" s="7"/>
      <c r="MW37" s="5"/>
      <c r="MX37" s="6"/>
      <c r="MY37" s="7"/>
      <c r="NC37" s="5"/>
      <c r="ND37" s="6"/>
      <c r="NE37" s="7"/>
      <c r="NI37" s="5"/>
      <c r="NJ37" s="6"/>
      <c r="NK37" s="7"/>
      <c r="NO37" s="5"/>
      <c r="NP37" s="6"/>
      <c r="NQ37" s="7"/>
      <c r="NU37" s="5"/>
      <c r="NV37" s="6"/>
      <c r="NW37" s="7"/>
      <c r="OA37" s="5"/>
      <c r="OB37" s="6"/>
      <c r="OC37" s="7"/>
      <c r="OG37" s="5"/>
      <c r="OH37" s="6"/>
      <c r="OI37" s="7"/>
      <c r="OM37" s="5"/>
      <c r="ON37" s="6"/>
      <c r="OO37" s="7"/>
      <c r="OS37" s="5"/>
      <c r="OT37" s="6"/>
      <c r="OU37" s="7"/>
      <c r="OY37" s="5"/>
      <c r="OZ37" s="6"/>
      <c r="PA37" s="7"/>
      <c r="PE37" s="5"/>
      <c r="PF37" s="6"/>
      <c r="PG37" s="7"/>
      <c r="PK37" s="5"/>
      <c r="PL37" s="6"/>
      <c r="PM37" s="7"/>
      <c r="PQ37" s="5"/>
      <c r="PR37" s="6"/>
      <c r="PS37" s="7"/>
      <c r="PW37" s="5"/>
      <c r="PX37" s="6"/>
      <c r="PY37" s="7"/>
      <c r="QC37" s="5"/>
      <c r="QD37" s="6"/>
      <c r="QE37" s="7"/>
      <c r="QI37" s="5"/>
      <c r="QJ37" s="6"/>
      <c r="QK37" s="7"/>
      <c r="QO37" s="5"/>
      <c r="QP37" s="6"/>
      <c r="QQ37" s="7"/>
    </row>
    <row r="38" spans="3:459">
      <c r="C38">
        <v>53</v>
      </c>
      <c r="D38" s="6">
        <v>0.31740000000000002</v>
      </c>
      <c r="E38" s="12">
        <f t="shared" si="286"/>
        <v>3301521.7914521298</v>
      </c>
      <c r="F38" s="12">
        <f t="shared" si="0"/>
        <v>734143.0204642911</v>
      </c>
      <c r="G38">
        <v>52</v>
      </c>
      <c r="H38" s="6">
        <v>0.31740000000000002</v>
      </c>
      <c r="I38" s="12">
        <f t="shared" si="1"/>
        <v>-8616084.4548720904</v>
      </c>
      <c r="J38" s="12">
        <f t="shared" si="2"/>
        <v>-1893766.6346826835</v>
      </c>
      <c r="K38">
        <v>51</v>
      </c>
      <c r="L38" s="6">
        <v>0.31740000000000002</v>
      </c>
      <c r="M38" s="12">
        <f t="shared" si="3"/>
        <v>-3461740.9530809596</v>
      </c>
      <c r="N38" s="12">
        <f t="shared" si="4"/>
        <v>-760871.08351779461</v>
      </c>
      <c r="O38">
        <v>50</v>
      </c>
      <c r="P38" s="6">
        <v>0.31740000000000002</v>
      </c>
      <c r="Q38" s="12">
        <f t="shared" si="5"/>
        <v>8279349.0718074432</v>
      </c>
      <c r="R38" s="12">
        <f t="shared" si="6"/>
        <v>1692052.0596624468</v>
      </c>
      <c r="S38">
        <v>49</v>
      </c>
      <c r="T38" s="6">
        <v>0.31740000000000002</v>
      </c>
      <c r="U38" s="12">
        <f t="shared" si="7"/>
        <v>44494115.647848696</v>
      </c>
      <c r="V38" s="12">
        <f t="shared" si="8"/>
        <v>8178224.3414426269</v>
      </c>
      <c r="W38">
        <v>48</v>
      </c>
      <c r="X38" s="6">
        <v>0.31740000000000002</v>
      </c>
      <c r="Y38" s="12">
        <f t="shared" si="9"/>
        <v>51143732.036861777</v>
      </c>
      <c r="Z38" s="12">
        <f t="shared" si="10"/>
        <v>8480130.3762919921</v>
      </c>
      <c r="AA38">
        <v>47</v>
      </c>
      <c r="AB38" s="6">
        <v>0.31740000000000002</v>
      </c>
      <c r="AC38" s="12">
        <f t="shared" si="11"/>
        <v>23642119.516748585</v>
      </c>
      <c r="AD38" s="12">
        <f t="shared" si="12"/>
        <v>4011259.3524560579</v>
      </c>
      <c r="AE38">
        <v>46</v>
      </c>
      <c r="AF38" s="6">
        <v>0.31740000000000002</v>
      </c>
      <c r="AG38" s="12">
        <f t="shared" si="13"/>
        <v>27967092.92346622</v>
      </c>
      <c r="AH38" s="12">
        <f t="shared" si="14"/>
        <v>4888849.1485750722</v>
      </c>
      <c r="AI38">
        <v>45</v>
      </c>
      <c r="AJ38" s="6">
        <v>0.31740000000000002</v>
      </c>
      <c r="AK38" s="12">
        <f t="shared" si="15"/>
        <v>10339491.859659832</v>
      </c>
      <c r="AL38" s="12">
        <f t="shared" si="16"/>
        <v>1833997.270736577</v>
      </c>
      <c r="AM38">
        <v>44</v>
      </c>
      <c r="AN38" s="6">
        <v>0.31740000000000002</v>
      </c>
      <c r="AO38" s="12">
        <f t="shared" si="17"/>
        <v>2551386.5655681724</v>
      </c>
      <c r="AP38" s="12">
        <f t="shared" si="18"/>
        <v>462397.82229448884</v>
      </c>
      <c r="AQ38">
        <v>43</v>
      </c>
      <c r="AR38" s="6">
        <v>0.31740000000000002</v>
      </c>
      <c r="AS38" s="12">
        <f t="shared" si="19"/>
        <v>23181802.000233945</v>
      </c>
      <c r="AT38" s="12">
        <f t="shared" si="20"/>
        <v>4231125.8149527246</v>
      </c>
      <c r="AU38">
        <v>42</v>
      </c>
      <c r="AV38" s="6">
        <v>0.31740000000000002</v>
      </c>
      <c r="AW38" s="12">
        <f t="shared" si="21"/>
        <v>13562625.336053241</v>
      </c>
      <c r="AX38" s="12">
        <f t="shared" si="22"/>
        <v>2440575.2532743621</v>
      </c>
      <c r="AY38">
        <v>41</v>
      </c>
      <c r="AZ38" s="6">
        <v>0.31740000000000002</v>
      </c>
      <c r="BA38" s="12">
        <f t="shared" si="23"/>
        <v>15858652.702225696</v>
      </c>
      <c r="BB38" s="12">
        <f t="shared" si="24"/>
        <v>2833358.2591380104</v>
      </c>
      <c r="BC38">
        <v>40</v>
      </c>
      <c r="BD38" s="6">
        <v>0.31740000000000002</v>
      </c>
      <c r="BE38" s="12">
        <f t="shared" si="25"/>
        <v>22847821.103903357</v>
      </c>
      <c r="BF38" s="12">
        <f t="shared" si="26"/>
        <v>4140800.4828410973</v>
      </c>
      <c r="BG38">
        <v>39</v>
      </c>
      <c r="BH38" s="6">
        <v>0.31740000000000002</v>
      </c>
      <c r="BI38" s="12">
        <f t="shared" si="27"/>
        <v>33123769.479776427</v>
      </c>
      <c r="BJ38" s="12">
        <f t="shared" si="28"/>
        <v>6684359.6508032121</v>
      </c>
      <c r="BK38">
        <v>38</v>
      </c>
      <c r="BL38" s="6">
        <v>0.31740000000000002</v>
      </c>
      <c r="BM38" s="12">
        <f t="shared" si="29"/>
        <v>27716400.897041984</v>
      </c>
      <c r="BN38" s="12">
        <f t="shared" si="30"/>
        <v>6020657.7784062913</v>
      </c>
      <c r="BO38">
        <v>37</v>
      </c>
      <c r="BP38" s="6">
        <v>0.31740000000000002</v>
      </c>
      <c r="BQ38" s="12">
        <f t="shared" si="31"/>
        <v>21062607.278400909</v>
      </c>
      <c r="BR38" s="12">
        <f t="shared" si="32"/>
        <v>4710660.2396423621</v>
      </c>
      <c r="BS38">
        <v>36</v>
      </c>
      <c r="BT38" s="6">
        <v>0.31740000000000002</v>
      </c>
      <c r="BU38" s="12">
        <f t="shared" si="33"/>
        <v>17289928.110071927</v>
      </c>
      <c r="BV38" s="12">
        <f t="shared" si="34"/>
        <v>3955793.3208133718</v>
      </c>
      <c r="BW38">
        <v>35</v>
      </c>
      <c r="BX38" s="6">
        <v>0.31740000000000002</v>
      </c>
      <c r="BY38" s="12">
        <f t="shared" si="35"/>
        <v>11092264.177273085</v>
      </c>
      <c r="BZ38" s="12">
        <f t="shared" si="36"/>
        <v>2594848.4322155546</v>
      </c>
      <c r="CA38">
        <v>34</v>
      </c>
      <c r="CB38" s="6">
        <v>0.31740000000000002</v>
      </c>
      <c r="CC38" s="12">
        <f t="shared" si="37"/>
        <v>15391186.272164665</v>
      </c>
      <c r="CD38" s="12">
        <f t="shared" si="38"/>
        <v>4253348.3914079731</v>
      </c>
      <c r="CE38">
        <v>33</v>
      </c>
      <c r="CF38" s="6">
        <v>0.31740000000000002</v>
      </c>
      <c r="CG38" s="12">
        <f t="shared" si="39"/>
        <v>15693981.117611239</v>
      </c>
      <c r="CH38" s="12">
        <f t="shared" si="40"/>
        <v>4780814.299323732</v>
      </c>
      <c r="CI38">
        <v>32</v>
      </c>
      <c r="CJ38" s="6">
        <v>0.31740000000000002</v>
      </c>
      <c r="CK38" s="12">
        <f t="shared" si="284"/>
        <v>15286031.457656795</v>
      </c>
      <c r="CL38" s="12">
        <f t="shared" si="285"/>
        <v>4715485.2825676491</v>
      </c>
      <c r="CM38" s="5">
        <v>31</v>
      </c>
      <c r="CN38" s="6">
        <v>0.31740000000000002</v>
      </c>
      <c r="CO38" s="7">
        <f t="shared" si="41"/>
        <v>17514630.159290254</v>
      </c>
      <c r="CP38" s="12">
        <f t="shared" si="42"/>
        <v>12625628.158643708</v>
      </c>
      <c r="CQ38" s="12">
        <f t="shared" si="43"/>
        <v>3813653.7497188575</v>
      </c>
      <c r="CR38" s="9"/>
      <c r="CS38" s="5">
        <v>30</v>
      </c>
      <c r="CT38" s="6">
        <v>0.31740000000000002</v>
      </c>
      <c r="CU38" s="7">
        <f t="shared" si="44"/>
        <v>13389366.378174642</v>
      </c>
      <c r="CV38" s="12">
        <f t="shared" si="45"/>
        <v>9297075.9143622443</v>
      </c>
      <c r="CW38" s="12">
        <f t="shared" si="46"/>
        <v>3035292.1365655656</v>
      </c>
      <c r="CY38" s="5">
        <v>29</v>
      </c>
      <c r="CZ38" s="6">
        <v>0.31740000000000002</v>
      </c>
      <c r="DA38" s="7">
        <f t="shared" si="47"/>
        <v>10825813.695160612</v>
      </c>
      <c r="DB38" s="12">
        <f t="shared" si="48"/>
        <v>7239910.8141802475</v>
      </c>
      <c r="DC38" s="12">
        <f t="shared" si="49"/>
        <v>2466036.4598428868</v>
      </c>
      <c r="DE38" s="5">
        <f t="shared" si="50"/>
        <v>28</v>
      </c>
      <c r="DF38" s="6">
        <v>0.31740000000000002</v>
      </c>
      <c r="DG38" s="7">
        <f t="shared" si="51"/>
        <v>9162770.795734752</v>
      </c>
      <c r="DH38" s="12">
        <f t="shared" si="52"/>
        <v>5893851.8336199215</v>
      </c>
      <c r="DI38" s="12">
        <f t="shared" si="53"/>
        <v>2015121.578075706</v>
      </c>
      <c r="DK38" s="5">
        <f t="shared" si="54"/>
        <v>27</v>
      </c>
      <c r="DL38" s="6">
        <v>0.31740000000000002</v>
      </c>
      <c r="DM38" s="7">
        <f t="shared" si="55"/>
        <v>9274998.2748605683</v>
      </c>
      <c r="DN38" s="12">
        <f t="shared" si="56"/>
        <v>6365528.9521675985</v>
      </c>
      <c r="DO38" s="12">
        <f t="shared" si="57"/>
        <v>2200934.8176517789</v>
      </c>
      <c r="DQ38" s="5">
        <f t="shared" si="58"/>
        <v>26</v>
      </c>
      <c r="DR38" s="6">
        <v>0.31740000000000002</v>
      </c>
      <c r="DS38" s="7">
        <f t="shared" si="59"/>
        <v>6079574.1182882581</v>
      </c>
      <c r="DT38" s="12">
        <f t="shared" si="60"/>
        <v>3373087.6623334587</v>
      </c>
      <c r="DU38" s="12">
        <f t="shared" si="61"/>
        <v>1157602.0640655956</v>
      </c>
      <c r="DW38" s="5">
        <f t="shared" si="62"/>
        <v>25</v>
      </c>
      <c r="DX38" s="6">
        <v>0.31740000000000002</v>
      </c>
      <c r="DY38" s="7">
        <f t="shared" si="63"/>
        <v>4584897.5251042657</v>
      </c>
      <c r="DZ38" s="12">
        <f t="shared" si="64"/>
        <v>2073654.1851425224</v>
      </c>
      <c r="EA38" s="12">
        <f t="shared" si="65"/>
        <v>714317.89411079185</v>
      </c>
      <c r="EC38" s="5">
        <f t="shared" si="66"/>
        <v>24</v>
      </c>
      <c r="ED38" s="6">
        <v>0.31740000000000002</v>
      </c>
      <c r="EE38" s="7">
        <f t="shared" si="67"/>
        <v>4267402.7597768689</v>
      </c>
      <c r="EF38" s="12">
        <f t="shared" si="68"/>
        <v>2004060.8854213359</v>
      </c>
      <c r="EG38" s="12">
        <f t="shared" si="69"/>
        <v>710952.19071502413</v>
      </c>
      <c r="EI38" s="5">
        <f t="shared" si="70"/>
        <v>23</v>
      </c>
      <c r="EJ38" s="6">
        <v>0.31740000000000002</v>
      </c>
      <c r="EK38" s="7">
        <f t="shared" si="71"/>
        <v>4267402.7597768689</v>
      </c>
      <c r="EL38" s="12">
        <f t="shared" si="72"/>
        <v>2742873.6071209614</v>
      </c>
      <c r="EM38" s="12">
        <f t="shared" si="73"/>
        <v>1008305.721897937</v>
      </c>
      <c r="EO38" s="5">
        <f t="shared" si="74"/>
        <v>22</v>
      </c>
      <c r="EP38" s="6">
        <v>0.31740000000000002</v>
      </c>
      <c r="EQ38" s="7">
        <f t="shared" si="75"/>
        <v>4765917.75717765</v>
      </c>
      <c r="ER38" s="12">
        <f t="shared" si="76"/>
        <v>1464588.7560111035</v>
      </c>
      <c r="ES38" s="12">
        <f t="shared" si="77"/>
        <v>545926.40005555272</v>
      </c>
      <c r="EU38" s="5">
        <f t="shared" si="78"/>
        <v>21</v>
      </c>
      <c r="EV38" s="6">
        <v>0.31740000000000002</v>
      </c>
      <c r="EW38" s="7">
        <f t="shared" si="79"/>
        <v>2959229.9722103579</v>
      </c>
      <c r="EX38" s="12">
        <f t="shared" si="80"/>
        <v>1248793.7982812412</v>
      </c>
      <c r="EY38" s="12">
        <f t="shared" si="81"/>
        <v>470304.09112648288</v>
      </c>
      <c r="FA38" s="5">
        <f t="shared" si="82"/>
        <v>20</v>
      </c>
      <c r="FB38" s="6">
        <v>0.31740000000000002</v>
      </c>
      <c r="FC38" s="7">
        <f t="shared" si="83"/>
        <v>2949202.6830878602</v>
      </c>
      <c r="FD38" s="12">
        <f t="shared" si="84"/>
        <v>1379372.5279748898</v>
      </c>
      <c r="FE38" s="12">
        <f t="shared" si="85"/>
        <v>528345.7754968087</v>
      </c>
      <c r="FG38" s="5">
        <f t="shared" si="86"/>
        <v>19</v>
      </c>
      <c r="FH38" s="6">
        <v>0.31740000000000002</v>
      </c>
      <c r="FI38" s="7">
        <f t="shared" si="87"/>
        <v>2328808.1831079116</v>
      </c>
      <c r="FJ38" s="12">
        <f t="shared" si="88"/>
        <v>864274.39600808523</v>
      </c>
      <c r="FK38" s="12">
        <f t="shared" si="89"/>
        <v>333267.76195684524</v>
      </c>
      <c r="FM38" s="5">
        <f t="shared" si="90"/>
        <v>18</v>
      </c>
      <c r="FN38" s="6">
        <v>0.31740000000000002</v>
      </c>
      <c r="FO38" s="7">
        <f t="shared" si="91"/>
        <v>2553797.766320772</v>
      </c>
      <c r="FP38" s="12">
        <f t="shared" si="92"/>
        <v>1213302.3601599322</v>
      </c>
      <c r="FQ38" s="12">
        <f t="shared" si="93"/>
        <v>474092.43893138733</v>
      </c>
      <c r="FS38" s="5">
        <f t="shared" si="94"/>
        <v>17</v>
      </c>
      <c r="FT38" s="6">
        <v>0.31740000000000002</v>
      </c>
      <c r="FU38" s="7">
        <f t="shared" si="95"/>
        <v>2082862.5449154002</v>
      </c>
      <c r="FV38" s="12">
        <f t="shared" si="96"/>
        <v>849776.17639142275</v>
      </c>
      <c r="FW38" s="12">
        <f t="shared" si="97"/>
        <v>337507.50450507662</v>
      </c>
      <c r="FY38" s="5">
        <f t="shared" si="98"/>
        <v>16</v>
      </c>
      <c r="FZ38" s="6">
        <v>0.31740000000000002</v>
      </c>
      <c r="GA38" s="7">
        <f t="shared" si="99"/>
        <v>1789093.4074174536</v>
      </c>
      <c r="GB38" s="12">
        <f t="shared" si="100"/>
        <v>644953.13976186211</v>
      </c>
      <c r="GC38" s="12">
        <f t="shared" si="101"/>
        <v>258644.44679396015</v>
      </c>
      <c r="GE38" s="5">
        <f t="shared" si="102"/>
        <v>15</v>
      </c>
      <c r="GF38" s="6">
        <v>0.31740000000000002</v>
      </c>
      <c r="GG38" s="7">
        <f t="shared" si="103"/>
        <v>1591720.1133607237</v>
      </c>
      <c r="GH38" s="12">
        <f t="shared" si="104"/>
        <v>547589.43341910886</v>
      </c>
      <c r="GI38" s="12">
        <f t="shared" si="105"/>
        <v>223821.90209161522</v>
      </c>
      <c r="GK38" s="5">
        <f t="shared" si="106"/>
        <v>14</v>
      </c>
      <c r="GL38" s="6">
        <v>0.31740000000000002</v>
      </c>
      <c r="GM38" s="7">
        <f t="shared" si="107"/>
        <v>1767988.5742094012</v>
      </c>
      <c r="GN38" s="12">
        <f t="shared" si="108"/>
        <v>839441.24875869986</v>
      </c>
      <c r="GO38" s="12">
        <f t="shared" si="109"/>
        <v>354982.22473214945</v>
      </c>
      <c r="GQ38" s="5">
        <f t="shared" si="110"/>
        <v>13</v>
      </c>
      <c r="GR38" s="6">
        <v>0.31740000000000002</v>
      </c>
      <c r="GS38" s="7">
        <f t="shared" si="111"/>
        <v>1428100.6253710829</v>
      </c>
      <c r="GT38" s="12">
        <f t="shared" si="112"/>
        <v>601375.66853596084</v>
      </c>
      <c r="GU38" s="12">
        <f t="shared" si="113"/>
        <v>263584.96525804972</v>
      </c>
      <c r="GW38" s="5">
        <f t="shared" si="114"/>
        <v>12</v>
      </c>
      <c r="GX38" s="6">
        <v>0.31740000000000002</v>
      </c>
      <c r="GY38" s="7">
        <f t="shared" si="115"/>
        <v>1288783.1652116985</v>
      </c>
      <c r="GZ38" s="12">
        <f t="shared" si="116"/>
        <v>556076.69627187797</v>
      </c>
      <c r="HA38" s="12">
        <f t="shared" si="117"/>
        <v>254451.54739432977</v>
      </c>
      <c r="HC38" s="5">
        <f t="shared" si="118"/>
        <v>11</v>
      </c>
      <c r="HD38" s="6">
        <v>0.31740000000000002</v>
      </c>
      <c r="HE38" s="7">
        <f t="shared" si="119"/>
        <v>1404515.2192804038</v>
      </c>
      <c r="HF38" s="12">
        <f t="shared" si="120"/>
        <v>780343.97224569716</v>
      </c>
      <c r="HG38" s="12">
        <f t="shared" si="121"/>
        <v>379138.8451270868</v>
      </c>
      <c r="HI38" s="5">
        <f t="shared" si="122"/>
        <v>10</v>
      </c>
      <c r="HJ38" s="6">
        <v>0.31740000000000002</v>
      </c>
      <c r="HK38" s="7">
        <f t="shared" si="123"/>
        <v>1356233.3133259979</v>
      </c>
      <c r="HL38" s="12">
        <f t="shared" si="124"/>
        <v>845424.26360133127</v>
      </c>
      <c r="HM38" s="12">
        <f t="shared" si="125"/>
        <v>432492.10400170926</v>
      </c>
      <c r="HO38" s="5">
        <f t="shared" si="126"/>
        <v>9</v>
      </c>
      <c r="HP38" s="6">
        <v>0.31740000000000002</v>
      </c>
      <c r="HQ38" s="7">
        <f t="shared" si="127"/>
        <v>1187386.8966258087</v>
      </c>
      <c r="HR38" s="12">
        <f t="shared" si="128"/>
        <v>759952.25162976095</v>
      </c>
      <c r="HS38" s="12">
        <f t="shared" si="129"/>
        <v>401465.77817459096</v>
      </c>
      <c r="HU38" s="5">
        <f t="shared" si="130"/>
        <v>8</v>
      </c>
      <c r="HV38" s="6">
        <v>0.31740000000000002</v>
      </c>
      <c r="HW38" s="7">
        <f t="shared" si="131"/>
        <v>999820.55963776377</v>
      </c>
      <c r="HX38" s="12">
        <f t="shared" si="132"/>
        <v>643482.48223629198</v>
      </c>
      <c r="HY38" s="12">
        <f t="shared" si="133"/>
        <v>352343.87844814966</v>
      </c>
      <c r="IA38" s="5">
        <f t="shared" si="134"/>
        <v>7</v>
      </c>
      <c r="IB38" s="6">
        <v>0.31740000000000002</v>
      </c>
      <c r="IC38" s="7">
        <f t="shared" si="135"/>
        <v>1166787.9094850786</v>
      </c>
      <c r="ID38" s="12">
        <f t="shared" si="136"/>
        <v>900258.19735871814</v>
      </c>
      <c r="IE38" s="12">
        <f t="shared" si="137"/>
        <v>539229.20304519625</v>
      </c>
      <c r="IG38" s="5">
        <f t="shared" si="138"/>
        <v>6</v>
      </c>
      <c r="IH38" s="6">
        <v>0.31740000000000002</v>
      </c>
      <c r="II38" s="7">
        <f t="shared" si="139"/>
        <v>1574612.5634076637</v>
      </c>
      <c r="IJ38" s="12">
        <f t="shared" si="140"/>
        <v>1397627.9397976105</v>
      </c>
      <c r="IK38" s="12">
        <f t="shared" si="141"/>
        <v>935943.6460598394</v>
      </c>
      <c r="IM38" s="5">
        <f t="shared" si="142"/>
        <v>5</v>
      </c>
      <c r="IN38" s="6">
        <v>0.31740000000000002</v>
      </c>
      <c r="IO38" s="7">
        <f t="shared" si="143"/>
        <v>1149352.2360639879</v>
      </c>
      <c r="IP38" s="12">
        <f t="shared" si="144"/>
        <v>1034001.7690507385</v>
      </c>
      <c r="IQ38" s="12">
        <f t="shared" si="145"/>
        <v>738952.42106967955</v>
      </c>
      <c r="IS38" s="5">
        <f t="shared" si="146"/>
        <v>4</v>
      </c>
      <c r="IT38" s="6">
        <v>0.31740000000000002</v>
      </c>
      <c r="IU38" s="7">
        <f t="shared" si="147"/>
        <v>928169.45494951785</v>
      </c>
      <c r="IV38" s="12">
        <f t="shared" si="148"/>
        <v>859978.48227388039</v>
      </c>
      <c r="IW38" s="12">
        <f t="shared" si="149"/>
        <v>646641.91790516721</v>
      </c>
      <c r="IY38" s="5">
        <f t="shared" si="150"/>
        <v>3</v>
      </c>
      <c r="IZ38" s="6">
        <v>0.31740000000000002</v>
      </c>
      <c r="JA38" s="7">
        <f t="shared" si="151"/>
        <v>997817.08766880014</v>
      </c>
      <c r="JB38" s="12">
        <f t="shared" si="152"/>
        <v>951112.8784688001</v>
      </c>
      <c r="JC38" s="12">
        <f t="shared" si="153"/>
        <v>764068.82910411316</v>
      </c>
      <c r="JE38" s="5">
        <f t="shared" si="154"/>
        <v>2</v>
      </c>
      <c r="JF38" s="6">
        <v>0.31740000000000002</v>
      </c>
      <c r="JG38" s="7">
        <f t="shared" si="155"/>
        <v>936829.48800000013</v>
      </c>
      <c r="JH38" s="12">
        <f>(JH39)*(1+JF38)-(((VLOOKUP((JE$91+JE39),$A$138:$E$227,5,FALSE))/(VLOOKUP(JE$91,$A$138:$E$227,5,FALSE)))*(IF(JE38&lt;=$D$125,$B$125,$C$125)))</f>
        <v>909808.07335871167</v>
      </c>
      <c r="JI38" s="12">
        <f t="shared" si="157"/>
        <v>798713.25720308488</v>
      </c>
      <c r="JK38" s="5">
        <f t="shared" si="158"/>
        <v>1</v>
      </c>
      <c r="JL38" s="6">
        <v>0.31740000000000002</v>
      </c>
      <c r="JM38" s="7">
        <f>(JM39+$B$124)*(1+JL38)</f>
        <v>790440.00000000012</v>
      </c>
      <c r="JN38" s="12">
        <f>($B$124)*(1+JL38)-$B$125</f>
        <v>779440.00000000012</v>
      </c>
      <c r="JO38" s="12">
        <f>JN38</f>
        <v>779440.00000000012</v>
      </c>
      <c r="JQ38" s="5"/>
      <c r="JR38" s="6"/>
      <c r="JS38" s="7"/>
      <c r="JW38" s="5"/>
      <c r="JX38" s="6"/>
      <c r="JY38" s="7"/>
      <c r="KC38" s="5"/>
      <c r="KD38" s="6"/>
      <c r="KE38" s="7"/>
      <c r="KI38" s="5"/>
      <c r="KJ38" s="6"/>
      <c r="KK38" s="7"/>
      <c r="KO38" s="5"/>
      <c r="KP38" s="6"/>
      <c r="KQ38" s="7"/>
      <c r="KU38" s="5"/>
      <c r="KV38" s="6"/>
      <c r="KW38" s="7"/>
      <c r="LA38" s="5"/>
      <c r="LB38" s="6"/>
      <c r="LC38" s="7"/>
      <c r="LG38" s="5"/>
      <c r="LH38" s="6"/>
      <c r="LI38" s="7"/>
      <c r="LM38" s="5"/>
      <c r="LN38" s="6"/>
      <c r="LO38" s="7"/>
      <c r="LS38" s="5"/>
      <c r="LT38" s="6"/>
      <c r="LU38" s="7"/>
      <c r="LY38" s="5"/>
      <c r="LZ38" s="6"/>
      <c r="MA38" s="7"/>
      <c r="ME38" s="5"/>
      <c r="MF38" s="6"/>
      <c r="MG38" s="7"/>
      <c r="MK38" s="5"/>
      <c r="ML38" s="6"/>
      <c r="MM38" s="7"/>
      <c r="MQ38" s="5"/>
      <c r="MR38" s="6"/>
      <c r="MS38" s="7"/>
      <c r="MW38" s="5"/>
      <c r="MX38" s="6"/>
      <c r="MY38" s="7"/>
      <c r="NC38" s="5"/>
      <c r="ND38" s="6"/>
      <c r="NE38" s="7"/>
      <c r="NI38" s="5"/>
      <c r="NJ38" s="6"/>
      <c r="NK38" s="7"/>
      <c r="NO38" s="5"/>
      <c r="NP38" s="6"/>
      <c r="NQ38" s="7"/>
      <c r="NU38" s="5"/>
      <c r="NV38" s="6"/>
      <c r="NW38" s="7"/>
      <c r="OA38" s="5"/>
      <c r="OB38" s="6"/>
      <c r="OC38" s="7"/>
      <c r="OG38" s="5"/>
      <c r="OH38" s="6"/>
      <c r="OI38" s="7"/>
      <c r="OM38" s="5"/>
      <c r="ON38" s="6"/>
      <c r="OO38" s="7"/>
      <c r="OS38" s="5"/>
      <c r="OT38" s="6"/>
      <c r="OU38" s="7"/>
      <c r="OY38" s="5"/>
      <c r="OZ38" s="6"/>
      <c r="PA38" s="7"/>
      <c r="PE38" s="5"/>
      <c r="PF38" s="6"/>
      <c r="PG38" s="7"/>
      <c r="PK38" s="5"/>
      <c r="PL38" s="6"/>
      <c r="PM38" s="7"/>
      <c r="PQ38" s="5"/>
      <c r="PR38" s="6"/>
      <c r="PS38" s="7"/>
      <c r="PW38" s="5"/>
      <c r="PX38" s="6"/>
      <c r="PY38" s="7"/>
      <c r="QC38" s="5"/>
      <c r="QD38" s="6"/>
      <c r="QE38" s="7"/>
      <c r="QI38" s="5"/>
      <c r="QJ38" s="6"/>
      <c r="QK38" s="7"/>
      <c r="QO38" s="5"/>
      <c r="QP38" s="6"/>
      <c r="QQ38" s="7"/>
    </row>
    <row r="39" spans="3:459">
      <c r="C39">
        <v>52</v>
      </c>
      <c r="D39" s="6">
        <v>0.1852</v>
      </c>
      <c r="E39" s="12">
        <f t="shared" si="286"/>
        <v>2608497.8641641242</v>
      </c>
      <c r="F39" s="12">
        <f t="shared" si="0"/>
        <v>660717.61420262605</v>
      </c>
      <c r="G39">
        <v>51</v>
      </c>
      <c r="H39" s="6">
        <v>0.1852</v>
      </c>
      <c r="I39" s="12">
        <f t="shared" si="1"/>
        <v>-6436612.4387444314</v>
      </c>
      <c r="J39" s="12">
        <f t="shared" si="2"/>
        <v>-1611509.1171673469</v>
      </c>
      <c r="K39">
        <v>50</v>
      </c>
      <c r="L39" s="6">
        <v>0.1852</v>
      </c>
      <c r="M39" s="12">
        <f t="shared" si="3"/>
        <v>-2524100.2922504814</v>
      </c>
      <c r="N39" s="12">
        <f t="shared" si="4"/>
        <v>-631948.97507296107</v>
      </c>
      <c r="O39">
        <v>49</v>
      </c>
      <c r="P39" s="6">
        <v>0.1852</v>
      </c>
      <c r="Q39" s="12">
        <f t="shared" si="5"/>
        <v>6396038.8072245568</v>
      </c>
      <c r="R39" s="12">
        <f t="shared" si="6"/>
        <v>1488975.359222115</v>
      </c>
      <c r="S39">
        <v>48</v>
      </c>
      <c r="T39" s="6">
        <v>0.1852</v>
      </c>
      <c r="U39" s="12">
        <f t="shared" si="7"/>
        <v>33898081.395981081</v>
      </c>
      <c r="V39" s="12">
        <f t="shared" si="8"/>
        <v>7097255.6949125836</v>
      </c>
      <c r="W39">
        <v>47</v>
      </c>
      <c r="X39" s="6">
        <v>0.1852</v>
      </c>
      <c r="Y39" s="12">
        <f t="shared" si="9"/>
        <v>38959057.438454464</v>
      </c>
      <c r="Z39" s="12">
        <f t="shared" si="10"/>
        <v>7358299.2819335666</v>
      </c>
      <c r="AA39">
        <v>46</v>
      </c>
      <c r="AB39" s="6">
        <v>0.1852</v>
      </c>
      <c r="AC39" s="12">
        <f t="shared" si="11"/>
        <v>18080262.409721244</v>
      </c>
      <c r="AD39" s="12">
        <f t="shared" si="12"/>
        <v>3494282.0469739446</v>
      </c>
      <c r="AE39">
        <v>45</v>
      </c>
      <c r="AF39" s="6">
        <v>0.1852</v>
      </c>
      <c r="AG39" s="12">
        <f t="shared" si="13"/>
        <v>21359276.279433005</v>
      </c>
      <c r="AH39" s="12">
        <f t="shared" si="14"/>
        <v>4253091.6164024724</v>
      </c>
      <c r="AI39">
        <v>44</v>
      </c>
      <c r="AJ39" s="6">
        <v>0.1852</v>
      </c>
      <c r="AK39" s="12">
        <f t="shared" si="15"/>
        <v>7976789.3536074394</v>
      </c>
      <c r="AL39" s="12">
        <f t="shared" si="16"/>
        <v>1611708.5370392776</v>
      </c>
      <c r="AM39">
        <v>43</v>
      </c>
      <c r="AN39" s="6">
        <v>0.1852</v>
      </c>
      <c r="AO39" s="12">
        <f t="shared" si="17"/>
        <v>2062333.7486426211</v>
      </c>
      <c r="AP39" s="12">
        <f t="shared" si="18"/>
        <v>425752.64796282514</v>
      </c>
      <c r="AQ39">
        <v>42</v>
      </c>
      <c r="AR39" s="6">
        <v>0.1852</v>
      </c>
      <c r="AS39" s="12">
        <f t="shared" si="19"/>
        <v>17721396.840304419</v>
      </c>
      <c r="AT39" s="12">
        <f t="shared" si="20"/>
        <v>3684389.972654799</v>
      </c>
      <c r="AU39">
        <v>41</v>
      </c>
      <c r="AV39" s="6">
        <v>0.1852</v>
      </c>
      <c r="AW39" s="12">
        <f t="shared" si="21"/>
        <v>10421542.144957891</v>
      </c>
      <c r="AX39" s="12">
        <f t="shared" si="22"/>
        <v>2136187.2625096701</v>
      </c>
      <c r="AY39">
        <v>40</v>
      </c>
      <c r="AZ39" s="6">
        <v>0.1852</v>
      </c>
      <c r="BA39" s="12">
        <f t="shared" si="23"/>
        <v>12165300.114840172</v>
      </c>
      <c r="BB39" s="12">
        <f t="shared" si="24"/>
        <v>2475807.7832544423</v>
      </c>
      <c r="BC39">
        <v>39</v>
      </c>
      <c r="BD39" s="6">
        <v>0.1852</v>
      </c>
      <c r="BE39" s="12">
        <f t="shared" si="25"/>
        <v>17468766.524060249</v>
      </c>
      <c r="BF39" s="12">
        <f t="shared" si="26"/>
        <v>3606290.0144838877</v>
      </c>
      <c r="BG39">
        <v>38</v>
      </c>
      <c r="BH39" s="6">
        <v>0.1852</v>
      </c>
      <c r="BI39" s="12">
        <f t="shared" si="27"/>
        <v>25256134.735204637</v>
      </c>
      <c r="BJ39" s="12">
        <f t="shared" si="28"/>
        <v>5805582.9479167322</v>
      </c>
      <c r="BK39">
        <v>37</v>
      </c>
      <c r="BL39" s="6">
        <v>0.1852</v>
      </c>
      <c r="BM39" s="12">
        <f t="shared" si="29"/>
        <v>21143545.928281251</v>
      </c>
      <c r="BN39" s="12">
        <f t="shared" si="30"/>
        <v>5231711.9500432378</v>
      </c>
      <c r="BO39">
        <v>36</v>
      </c>
      <c r="BP39" s="6">
        <v>0.1852</v>
      </c>
      <c r="BQ39" s="12">
        <f t="shared" si="31"/>
        <v>16089832.404308023</v>
      </c>
      <c r="BR39" s="12">
        <f t="shared" si="32"/>
        <v>4099020.2611267879</v>
      </c>
      <c r="BS39">
        <v>35</v>
      </c>
      <c r="BT39" s="6">
        <v>0.1852</v>
      </c>
      <c r="BU39" s="12">
        <f t="shared" si="33"/>
        <v>13223813.348700125</v>
      </c>
      <c r="BV39" s="12">
        <f t="shared" si="34"/>
        <v>3446323.2446099888</v>
      </c>
      <c r="BW39">
        <v>34</v>
      </c>
      <c r="BX39" s="6">
        <v>0.1852</v>
      </c>
      <c r="BY39" s="12">
        <f t="shared" si="35"/>
        <v>8517159.5077537894</v>
      </c>
      <c r="BZ39" s="12">
        <f t="shared" si="36"/>
        <v>2269579.8395478618</v>
      </c>
      <c r="CA39">
        <v>33</v>
      </c>
      <c r="CB39" s="6">
        <v>0.1852</v>
      </c>
      <c r="CC39" s="12">
        <f t="shared" si="37"/>
        <v>11765404.897297364</v>
      </c>
      <c r="CD39" s="12">
        <f t="shared" si="38"/>
        <v>3703604.7626924356</v>
      </c>
      <c r="CE39">
        <v>32</v>
      </c>
      <c r="CF39" s="6">
        <v>0.1852</v>
      </c>
      <c r="CG39" s="12">
        <f t="shared" si="39"/>
        <v>11987598.39856495</v>
      </c>
      <c r="CH39" s="12">
        <f t="shared" si="40"/>
        <v>4159679.0929134595</v>
      </c>
      <c r="CI39">
        <v>31</v>
      </c>
      <c r="CJ39" s="6">
        <v>0.1852</v>
      </c>
      <c r="CK39" s="12">
        <f t="shared" si="284"/>
        <v>11677001.258279029</v>
      </c>
      <c r="CL39" s="12">
        <f t="shared" si="285"/>
        <v>4103192.2430263064</v>
      </c>
      <c r="CM39" s="5">
        <v>30</v>
      </c>
      <c r="CN39" s="6">
        <v>0.1852</v>
      </c>
      <c r="CO39" s="7">
        <f t="shared" si="41"/>
        <v>13294846.029520459</v>
      </c>
      <c r="CP39" s="12">
        <f t="shared" si="42"/>
        <v>9659137.1698647924</v>
      </c>
      <c r="CQ39" s="12">
        <f t="shared" si="43"/>
        <v>3323422.0130574326</v>
      </c>
      <c r="CR39" s="9"/>
      <c r="CS39" s="5">
        <v>29</v>
      </c>
      <c r="CT39" s="6">
        <v>0.1852</v>
      </c>
      <c r="CU39" s="7">
        <f t="shared" si="44"/>
        <v>10163478.349912435</v>
      </c>
      <c r="CV39" s="12">
        <f t="shared" si="45"/>
        <v>7126890.6012917655</v>
      </c>
      <c r="CW39" s="12">
        <f t="shared" si="46"/>
        <v>2650410.2675374942</v>
      </c>
      <c r="CY39" s="5">
        <v>28</v>
      </c>
      <c r="CZ39" s="6">
        <v>0.1852</v>
      </c>
      <c r="DA39" s="7">
        <f t="shared" si="47"/>
        <v>8217560.1147416215</v>
      </c>
      <c r="DB39" s="12">
        <f t="shared" si="48"/>
        <v>5562461.124850736</v>
      </c>
      <c r="DC39" s="12">
        <f t="shared" si="49"/>
        <v>2158202.3398029944</v>
      </c>
      <c r="DE39" s="5">
        <f t="shared" si="50"/>
        <v>27</v>
      </c>
      <c r="DF39" s="6">
        <v>0.1852</v>
      </c>
      <c r="DG39" s="7">
        <f t="shared" si="51"/>
        <v>6955192.6489560893</v>
      </c>
      <c r="DH39" s="12">
        <f t="shared" si="52"/>
        <v>4540455.5901944563</v>
      </c>
      <c r="DI39" s="12">
        <f t="shared" si="53"/>
        <v>1768317.9897389831</v>
      </c>
      <c r="DK39" s="5">
        <f t="shared" si="54"/>
        <v>26</v>
      </c>
      <c r="DL39" s="6">
        <v>0.1852</v>
      </c>
      <c r="DM39" s="7">
        <f t="shared" si="55"/>
        <v>7040381.2622290635</v>
      </c>
      <c r="DN39" s="12">
        <f t="shared" si="56"/>
        <v>4897749.1661030082</v>
      </c>
      <c r="DO39" s="12">
        <f t="shared" si="57"/>
        <v>1928981.7359907895</v>
      </c>
      <c r="DQ39" s="5">
        <f t="shared" si="58"/>
        <v>25</v>
      </c>
      <c r="DR39" s="6">
        <v>0.1852</v>
      </c>
      <c r="DS39" s="7">
        <f t="shared" si="59"/>
        <v>4614827.7806955045</v>
      </c>
      <c r="DT39" s="12">
        <f t="shared" si="60"/>
        <v>2626767.4151135092</v>
      </c>
      <c r="DU39" s="12">
        <f t="shared" si="61"/>
        <v>1026862.22523471</v>
      </c>
      <c r="DW39" s="5">
        <f t="shared" si="62"/>
        <v>24</v>
      </c>
      <c r="DX39" s="6">
        <v>0.1852</v>
      </c>
      <c r="DY39" s="7">
        <f t="shared" si="63"/>
        <v>3480262.278050907</v>
      </c>
      <c r="DZ39" s="12">
        <f t="shared" si="64"/>
        <v>1640157.6874004311</v>
      </c>
      <c r="EA39" s="12">
        <f t="shared" si="65"/>
        <v>643575.78363589395</v>
      </c>
      <c r="EC39" s="5">
        <f t="shared" si="66"/>
        <v>23</v>
      </c>
      <c r="ED39" s="6">
        <v>0.1852</v>
      </c>
      <c r="EE39" s="7">
        <f t="shared" si="67"/>
        <v>3239261.241670615</v>
      </c>
      <c r="EF39" s="12">
        <f t="shared" si="68"/>
        <v>1585415.2898228634</v>
      </c>
      <c r="EG39" s="12">
        <f t="shared" si="69"/>
        <v>640665.62224174279</v>
      </c>
      <c r="EI39" s="5">
        <f t="shared" si="70"/>
        <v>22</v>
      </c>
      <c r="EJ39" s="6">
        <v>0.1852</v>
      </c>
      <c r="EK39" s="7">
        <f t="shared" si="71"/>
        <v>3239261.241670615</v>
      </c>
      <c r="EL39" s="12">
        <f t="shared" si="72"/>
        <v>2143982.084962314</v>
      </c>
      <c r="EM39" s="12">
        <f t="shared" si="73"/>
        <v>897772.87891540525</v>
      </c>
      <c r="EO39" s="5">
        <f t="shared" si="74"/>
        <v>21</v>
      </c>
      <c r="EP39" s="6">
        <v>0.1852</v>
      </c>
      <c r="EQ39" s="7">
        <f t="shared" si="75"/>
        <v>3617669.4680261496</v>
      </c>
      <c r="ER39" s="12">
        <f t="shared" si="76"/>
        <v>1172818.8208834014</v>
      </c>
      <c r="ES39" s="12">
        <f t="shared" si="77"/>
        <v>497975.78046293766</v>
      </c>
      <c r="EU39" s="5">
        <f t="shared" si="78"/>
        <v>20</v>
      </c>
      <c r="EV39" s="6">
        <v>0.1852</v>
      </c>
      <c r="EW39" s="7">
        <f t="shared" si="79"/>
        <v>2246265.35009136</v>
      </c>
      <c r="EX39" s="12">
        <f t="shared" si="80"/>
        <v>1008389.6321185011</v>
      </c>
      <c r="EY39" s="12">
        <f t="shared" si="81"/>
        <v>432588.81729241705</v>
      </c>
      <c r="FA39" s="5">
        <f t="shared" si="82"/>
        <v>19</v>
      </c>
      <c r="FB39" s="6">
        <v>0.1852</v>
      </c>
      <c r="FC39" s="7">
        <f t="shared" si="83"/>
        <v>2238653.9267404433</v>
      </c>
      <c r="FD39" s="12">
        <f t="shared" si="84"/>
        <v>1106493.6053027906</v>
      </c>
      <c r="FE39" s="12">
        <f t="shared" si="85"/>
        <v>482774.66234294529</v>
      </c>
      <c r="FG39" s="5">
        <f t="shared" si="86"/>
        <v>18</v>
      </c>
      <c r="FH39" s="6">
        <v>0.1852</v>
      </c>
      <c r="FI39" s="7">
        <f t="shared" si="87"/>
        <v>1767730.5170091933</v>
      </c>
      <c r="FJ39" s="12">
        <f t="shared" si="88"/>
        <v>715101.25702754303</v>
      </c>
      <c r="FK39" s="12">
        <f t="shared" si="89"/>
        <v>314100.11289643182</v>
      </c>
      <c r="FM39" s="5">
        <f t="shared" si="90"/>
        <v>17</v>
      </c>
      <c r="FN39" s="6">
        <v>0.1852</v>
      </c>
      <c r="FO39" s="7">
        <f t="shared" si="91"/>
        <v>1938513.5618041381</v>
      </c>
      <c r="FP39" s="12">
        <f t="shared" si="92"/>
        <v>979261.17803962785</v>
      </c>
      <c r="FQ39" s="12">
        <f t="shared" si="93"/>
        <v>435864.41892246978</v>
      </c>
      <c r="FS39" s="5">
        <f t="shared" si="94"/>
        <v>16</v>
      </c>
      <c r="FT39" s="6">
        <v>0.1852</v>
      </c>
      <c r="FU39" s="7">
        <f t="shared" si="95"/>
        <v>1581040.3407586154</v>
      </c>
      <c r="FV39" s="12">
        <f t="shared" si="96"/>
        <v>702376.01106265897</v>
      </c>
      <c r="FW39" s="12">
        <f t="shared" si="97"/>
        <v>317766.01378969487</v>
      </c>
      <c r="FY39" s="5">
        <f t="shared" si="98"/>
        <v>15</v>
      </c>
      <c r="FZ39" s="6">
        <v>0.1852</v>
      </c>
      <c r="GA39" s="7">
        <f t="shared" si="99"/>
        <v>1358048.7379819746</v>
      </c>
      <c r="GB39" s="12">
        <f t="shared" si="100"/>
        <v>546349.50058414624</v>
      </c>
      <c r="GC39" s="12">
        <f t="shared" si="101"/>
        <v>249576.93145278716</v>
      </c>
      <c r="GE39" s="5">
        <f t="shared" si="102"/>
        <v>14</v>
      </c>
      <c r="GF39" s="6">
        <v>0.1852</v>
      </c>
      <c r="GG39" s="7">
        <f t="shared" si="103"/>
        <v>1208228.4145747104</v>
      </c>
      <c r="GH39" s="12">
        <f t="shared" si="104"/>
        <v>471372.14197222039</v>
      </c>
      <c r="GI39" s="12">
        <f t="shared" si="105"/>
        <v>219467.55658443057</v>
      </c>
      <c r="GK39" s="5">
        <f t="shared" si="106"/>
        <v>13</v>
      </c>
      <c r="GL39" s="6">
        <v>0.1852</v>
      </c>
      <c r="GM39" s="7">
        <f t="shared" si="107"/>
        <v>1342028.6733030218</v>
      </c>
      <c r="GN39" s="12">
        <f t="shared" si="108"/>
        <v>691045.61864188651</v>
      </c>
      <c r="GO39" s="12">
        <f t="shared" si="109"/>
        <v>332875.56154199218</v>
      </c>
      <c r="GQ39" s="5">
        <f t="shared" si="110"/>
        <v>12</v>
      </c>
      <c r="GR39" s="6">
        <v>0.1852</v>
      </c>
      <c r="GS39" s="7">
        <f t="shared" si="111"/>
        <v>1084029.6230234422</v>
      </c>
      <c r="GT39" s="12">
        <f t="shared" si="112"/>
        <v>508441.94347696018</v>
      </c>
      <c r="GU39" s="12">
        <f t="shared" si="113"/>
        <v>253848.75948117633</v>
      </c>
      <c r="GW39" s="5">
        <f t="shared" si="114"/>
        <v>11</v>
      </c>
      <c r="GX39" s="6">
        <v>0.1852</v>
      </c>
      <c r="GY39" s="7">
        <f t="shared" si="115"/>
        <v>978277.79354159592</v>
      </c>
      <c r="GZ39" s="12">
        <f t="shared" si="116"/>
        <v>471867.68940692802</v>
      </c>
      <c r="HA39" s="12">
        <f t="shared" si="117"/>
        <v>245951.53357081462</v>
      </c>
      <c r="HC39" s="5">
        <f t="shared" si="118"/>
        <v>10</v>
      </c>
      <c r="HD39" s="6">
        <v>0.1852</v>
      </c>
      <c r="HE39" s="7">
        <f t="shared" si="119"/>
        <v>1066126.6276608498</v>
      </c>
      <c r="HF39" s="12">
        <f t="shared" si="120"/>
        <v>639206.01487151114</v>
      </c>
      <c r="HG39" s="12">
        <f t="shared" si="121"/>
        <v>353762.62609287142</v>
      </c>
      <c r="HI39" s="5">
        <f t="shared" si="122"/>
        <v>9</v>
      </c>
      <c r="HJ39" s="6">
        <v>0.1852</v>
      </c>
      <c r="HK39" s="7">
        <f t="shared" si="123"/>
        <v>1029477.2379884605</v>
      </c>
      <c r="HL39" s="12">
        <f t="shared" si="124"/>
        <v>686251.31295106513</v>
      </c>
      <c r="HM39" s="12">
        <f t="shared" si="125"/>
        <v>399894.61574600864</v>
      </c>
      <c r="HO39" s="5">
        <f t="shared" si="126"/>
        <v>8</v>
      </c>
      <c r="HP39" s="6">
        <v>0.1852</v>
      </c>
      <c r="HQ39" s="7">
        <f t="shared" si="127"/>
        <v>901310.83697116177</v>
      </c>
      <c r="HR39" s="12">
        <f t="shared" si="128"/>
        <v>619963.99939095497</v>
      </c>
      <c r="HS39" s="12">
        <f t="shared" si="129"/>
        <v>373067.64824258059</v>
      </c>
      <c r="HU39" s="5">
        <f t="shared" si="130"/>
        <v>7</v>
      </c>
      <c r="HV39" s="6">
        <v>0.1852</v>
      </c>
      <c r="HW39" s="7">
        <f t="shared" si="131"/>
        <v>758934.68926503998</v>
      </c>
      <c r="HX39" s="12">
        <f t="shared" si="132"/>
        <v>530037.35739385011</v>
      </c>
      <c r="HY39" s="12">
        <f t="shared" si="133"/>
        <v>330594.31076102512</v>
      </c>
      <c r="IA39" s="5">
        <f t="shared" si="134"/>
        <v>6</v>
      </c>
      <c r="IB39" s="6">
        <v>0.1852</v>
      </c>
      <c r="IC39" s="7">
        <f t="shared" si="135"/>
        <v>885674.74532038753</v>
      </c>
      <c r="ID39" s="12">
        <f t="shared" si="136"/>
        <v>721378.49876164354</v>
      </c>
      <c r="IE39" s="12">
        <f t="shared" si="137"/>
        <v>492185.03722243913</v>
      </c>
      <c r="IG39" s="5">
        <f t="shared" si="138"/>
        <v>5</v>
      </c>
      <c r="IH39" s="6">
        <v>0.1852</v>
      </c>
      <c r="II39" s="7">
        <f t="shared" si="139"/>
        <v>1195242.5712825744</v>
      </c>
      <c r="IJ39" s="12">
        <f t="shared" si="140"/>
        <v>1094903.9048800464</v>
      </c>
      <c r="IK39" s="12">
        <f t="shared" si="141"/>
        <v>835204.88205344684</v>
      </c>
      <c r="IM39" s="5">
        <f t="shared" si="142"/>
        <v>4</v>
      </c>
      <c r="IN39" s="6">
        <v>0.1852</v>
      </c>
      <c r="IO39" s="7">
        <f t="shared" si="143"/>
        <v>872439.83305297396</v>
      </c>
      <c r="IP39" s="12">
        <f t="shared" si="144"/>
        <v>816745.24542046874</v>
      </c>
      <c r="IQ39" s="12">
        <f t="shared" si="145"/>
        <v>664876.07094257779</v>
      </c>
      <c r="IS39" s="5">
        <f t="shared" si="146"/>
        <v>3</v>
      </c>
      <c r="IT39" s="6">
        <v>0.1852</v>
      </c>
      <c r="IU39" s="7">
        <f t="shared" si="147"/>
        <v>704546.4209424</v>
      </c>
      <c r="IV39" s="12">
        <f t="shared" si="148"/>
        <v>663889.13170103251</v>
      </c>
      <c r="IW39" s="12">
        <f t="shared" si="149"/>
        <v>568631.24750381266</v>
      </c>
      <c r="IY39" s="5">
        <f t="shared" si="150"/>
        <v>2</v>
      </c>
      <c r="IZ39" s="6">
        <v>0.1852</v>
      </c>
      <c r="JA39" s="7">
        <f t="shared" si="151"/>
        <v>757413.91200000001</v>
      </c>
      <c r="JB39" s="12">
        <f>(JB40)*(1+IZ39)-(((VLOOKUP((IY$91+IY40),$A$138:$E$227,5,FALSE))/(VLOOKUP(IY$91,$A$138:$E$227,5,FALSE)))*(IF(IY39&lt;=$D$125,$B$125,$C$125)))</f>
        <v>732355.91200000001</v>
      </c>
      <c r="JC39" s="12">
        <f t="shared" si="153"/>
        <v>670164.63396778924</v>
      </c>
      <c r="JE39" s="5">
        <f t="shared" si="154"/>
        <v>1</v>
      </c>
      <c r="JF39" s="6">
        <v>0.1852</v>
      </c>
      <c r="JG39" s="7">
        <f>(JG40+$B$124)*(1+JF39)</f>
        <v>711120</v>
      </c>
      <c r="JH39" s="12">
        <f>($B$124)*(1+JF39)-$B$125</f>
        <v>700120</v>
      </c>
      <c r="JI39" s="12">
        <f>JH39</f>
        <v>700120</v>
      </c>
      <c r="JK39" s="5"/>
      <c r="JL39" s="6"/>
      <c r="JM39" s="7"/>
      <c r="JQ39" s="5"/>
      <c r="JR39" s="6"/>
      <c r="JS39" s="7"/>
      <c r="JW39" s="5"/>
      <c r="JX39" s="6"/>
      <c r="JY39" s="7"/>
      <c r="KC39" s="5"/>
      <c r="KD39" s="6"/>
      <c r="KE39" s="7"/>
      <c r="KI39" s="5"/>
      <c r="KJ39" s="6"/>
      <c r="KK39" s="7"/>
      <c r="KO39" s="5"/>
      <c r="KP39" s="6"/>
      <c r="KQ39" s="7"/>
      <c r="KU39" s="5"/>
      <c r="KV39" s="6"/>
      <c r="KW39" s="7"/>
      <c r="LA39" s="5"/>
      <c r="LB39" s="6"/>
      <c r="LC39" s="7"/>
      <c r="LG39" s="5"/>
      <c r="LH39" s="6"/>
      <c r="LI39" s="7"/>
      <c r="LM39" s="5"/>
      <c r="LN39" s="6"/>
      <c r="LO39" s="7"/>
      <c r="LS39" s="5"/>
      <c r="LT39" s="6"/>
      <c r="LU39" s="7"/>
      <c r="LY39" s="5"/>
      <c r="LZ39" s="6"/>
      <c r="MA39" s="7"/>
      <c r="ME39" s="5"/>
      <c r="MF39" s="6"/>
      <c r="MG39" s="7"/>
      <c r="MK39" s="5"/>
      <c r="ML39" s="6"/>
      <c r="MM39" s="7"/>
      <c r="MQ39" s="5"/>
      <c r="MR39" s="6"/>
      <c r="MS39" s="7"/>
      <c r="MW39" s="5"/>
      <c r="MX39" s="6"/>
      <c r="MY39" s="7"/>
      <c r="NC39" s="5"/>
      <c r="ND39" s="6"/>
      <c r="NE39" s="7"/>
      <c r="NI39" s="5"/>
      <c r="NJ39" s="6"/>
      <c r="NK39" s="7"/>
      <c r="NO39" s="5"/>
      <c r="NP39" s="6"/>
      <c r="NQ39" s="7"/>
      <c r="NU39" s="5"/>
      <c r="NV39" s="6"/>
      <c r="NW39" s="7"/>
      <c r="OA39" s="5"/>
      <c r="OB39" s="6"/>
      <c r="OC39" s="7"/>
      <c r="OG39" s="5"/>
      <c r="OH39" s="6"/>
      <c r="OI39" s="7"/>
      <c r="OM39" s="5"/>
      <c r="ON39" s="6"/>
      <c r="OO39" s="7"/>
      <c r="OS39" s="5"/>
      <c r="OT39" s="6"/>
      <c r="OU39" s="7"/>
      <c r="OY39" s="5"/>
      <c r="OZ39" s="6"/>
      <c r="PA39" s="7"/>
      <c r="PE39" s="5"/>
      <c r="PF39" s="6"/>
      <c r="PG39" s="7"/>
      <c r="PK39" s="5"/>
      <c r="PL39" s="6"/>
      <c r="PM39" s="7"/>
      <c r="PQ39" s="5"/>
      <c r="PR39" s="6"/>
      <c r="PS39" s="7"/>
      <c r="PW39" s="5"/>
      <c r="PX39" s="6"/>
      <c r="PY39" s="7"/>
      <c r="QC39" s="5"/>
      <c r="QD39" s="6"/>
      <c r="QE39" s="7"/>
      <c r="QI39" s="5"/>
      <c r="QJ39" s="6"/>
      <c r="QK39" s="7"/>
      <c r="QO39" s="5"/>
      <c r="QP39" s="6"/>
      <c r="QQ39" s="7"/>
    </row>
    <row r="40" spans="3:459">
      <c r="C40">
        <v>51</v>
      </c>
      <c r="D40" s="6">
        <v>6.5100000000000005E-2</v>
      </c>
      <c r="E40" s="12">
        <f t="shared" si="286"/>
        <v>2300824.4773223978</v>
      </c>
      <c r="F40" s="12">
        <f t="shared" si="0"/>
        <v>636868.21532283968</v>
      </c>
      <c r="G40">
        <v>50</v>
      </c>
      <c r="H40" s="6">
        <v>6.5100000000000005E-2</v>
      </c>
      <c r="I40" s="12">
        <f t="shared" si="1"/>
        <v>-5329723.1499670288</v>
      </c>
      <c r="J40" s="12">
        <f t="shared" si="2"/>
        <v>-1458212.2538309791</v>
      </c>
      <c r="K40">
        <v>49</v>
      </c>
      <c r="L40" s="6">
        <v>6.5100000000000005E-2</v>
      </c>
      <c r="M40" s="12">
        <f t="shared" si="3"/>
        <v>-2028582.2906235002</v>
      </c>
      <c r="N40" s="12">
        <f t="shared" si="4"/>
        <v>-555020.11471458967</v>
      </c>
      <c r="O40">
        <v>48</v>
      </c>
      <c r="P40" s="6">
        <v>6.5100000000000005E-2</v>
      </c>
      <c r="Q40" s="12">
        <f t="shared" si="5"/>
        <v>5505321.2384009939</v>
      </c>
      <c r="R40" s="12">
        <f t="shared" si="6"/>
        <v>1400553.7230492129</v>
      </c>
      <c r="S40">
        <v>47</v>
      </c>
      <c r="T40" s="6">
        <v>6.5100000000000005E-2</v>
      </c>
      <c r="U40" s="12">
        <f t="shared" si="7"/>
        <v>28722045.316628244</v>
      </c>
      <c r="V40" s="12">
        <f t="shared" si="8"/>
        <v>6571603.968444542</v>
      </c>
      <c r="W40">
        <v>46</v>
      </c>
      <c r="X40" s="6">
        <v>6.5100000000000005E-2</v>
      </c>
      <c r="Y40" s="12">
        <f t="shared" si="9"/>
        <v>33005311.042656757</v>
      </c>
      <c r="Z40" s="12">
        <f t="shared" si="10"/>
        <v>6812296.1992043545</v>
      </c>
      <c r="AA40">
        <v>45</v>
      </c>
      <c r="AB40" s="6">
        <v>6.5100000000000005E-2</v>
      </c>
      <c r="AC40" s="12">
        <f t="shared" si="11"/>
        <v>15386002.094539756</v>
      </c>
      <c r="AD40" s="12">
        <f t="shared" si="12"/>
        <v>3249523.6423667963</v>
      </c>
      <c r="AE40">
        <v>44</v>
      </c>
      <c r="AF40" s="6">
        <v>6.5100000000000005E-2</v>
      </c>
      <c r="AG40" s="12">
        <f t="shared" si="13"/>
        <v>18148783.364950124</v>
      </c>
      <c r="AH40" s="12">
        <f t="shared" si="14"/>
        <v>3949175.2602131469</v>
      </c>
      <c r="AI40">
        <v>43</v>
      </c>
      <c r="AJ40" s="6">
        <v>6.5100000000000005E-2</v>
      </c>
      <c r="AK40" s="12">
        <f t="shared" si="15"/>
        <v>6855608.8546042899</v>
      </c>
      <c r="AL40" s="12">
        <f t="shared" si="16"/>
        <v>1513718.4350966273</v>
      </c>
      <c r="AM40">
        <v>42</v>
      </c>
      <c r="AN40" s="6">
        <v>6.5100000000000005E-2</v>
      </c>
      <c r="AO40" s="12">
        <f t="shared" si="17"/>
        <v>1862683.8487839953</v>
      </c>
      <c r="AP40" s="12">
        <f t="shared" si="18"/>
        <v>420221.47628566931</v>
      </c>
      <c r="AQ40">
        <v>41</v>
      </c>
      <c r="AR40" s="6">
        <v>6.5100000000000005E-2</v>
      </c>
      <c r="AS40" s="12">
        <f t="shared" si="19"/>
        <v>15073989.718994522</v>
      </c>
      <c r="AT40" s="12">
        <f t="shared" si="20"/>
        <v>3424810.4641555552</v>
      </c>
      <c r="AU40">
        <v>40</v>
      </c>
      <c r="AV40" s="6">
        <v>6.5100000000000005E-2</v>
      </c>
      <c r="AW40" s="12">
        <f t="shared" si="21"/>
        <v>8916553.5671743453</v>
      </c>
      <c r="AX40" s="12">
        <f t="shared" si="22"/>
        <v>1997307.9990470533</v>
      </c>
      <c r="AY40">
        <v>39</v>
      </c>
      <c r="AZ40" s="6">
        <v>6.5100000000000005E-2</v>
      </c>
      <c r="BA40" s="12">
        <f t="shared" si="23"/>
        <v>10388719.36110582</v>
      </c>
      <c r="BB40" s="12">
        <f t="shared" si="24"/>
        <v>2310451.1859099343</v>
      </c>
      <c r="BC40">
        <v>38</v>
      </c>
      <c r="BD40" s="6">
        <v>6.5100000000000005E-2</v>
      </c>
      <c r="BE40" s="12">
        <f t="shared" si="25"/>
        <v>14861699.015353039</v>
      </c>
      <c r="BF40" s="12">
        <f t="shared" si="26"/>
        <v>3352799.2978636455</v>
      </c>
      <c r="BG40">
        <v>37</v>
      </c>
      <c r="BH40" s="6">
        <v>6.5100000000000005E-2</v>
      </c>
      <c r="BI40" s="12">
        <f t="shared" si="27"/>
        <v>21419713.372717485</v>
      </c>
      <c r="BJ40" s="12">
        <f t="shared" si="28"/>
        <v>5380631.9992266316</v>
      </c>
      <c r="BK40">
        <v>36</v>
      </c>
      <c r="BL40" s="6">
        <v>6.5100000000000005E-2</v>
      </c>
      <c r="BM40" s="12">
        <f t="shared" si="29"/>
        <v>17941941.04946975</v>
      </c>
      <c r="BN40" s="12">
        <f t="shared" si="30"/>
        <v>4851500.8597766198</v>
      </c>
      <c r="BO40">
        <v>35</v>
      </c>
      <c r="BP40" s="6">
        <v>6.5100000000000005E-2</v>
      </c>
      <c r="BQ40" s="12">
        <f t="shared" si="31"/>
        <v>13674983.990041915</v>
      </c>
      <c r="BR40" s="12">
        <f t="shared" si="32"/>
        <v>3807115.5428276691</v>
      </c>
      <c r="BS40">
        <v>34</v>
      </c>
      <c r="BT40" s="6">
        <v>6.5100000000000005E-2</v>
      </c>
      <c r="BU40" s="12">
        <f t="shared" si="33"/>
        <v>11254577.884112965</v>
      </c>
      <c r="BV40" s="12">
        <f t="shared" si="34"/>
        <v>3205303.7813953725</v>
      </c>
      <c r="BW40">
        <v>33</v>
      </c>
      <c r="BX40" s="6">
        <v>6.5100000000000005E-2</v>
      </c>
      <c r="BY40" s="12">
        <f t="shared" si="35"/>
        <v>7281253.7338307509</v>
      </c>
      <c r="BZ40" s="12">
        <f t="shared" si="36"/>
        <v>2120301.087291515</v>
      </c>
      <c r="CA40">
        <v>32</v>
      </c>
      <c r="CB40" s="6">
        <v>6.5100000000000005E-2</v>
      </c>
      <c r="CC40" s="12">
        <f t="shared" si="37"/>
        <v>10007346.62747111</v>
      </c>
      <c r="CD40" s="12">
        <f t="shared" si="38"/>
        <v>3442527.2398500615</v>
      </c>
      <c r="CE40">
        <v>31</v>
      </c>
      <c r="CF40" s="6">
        <v>6.5100000000000005E-2</v>
      </c>
      <c r="CG40" s="12">
        <f t="shared" si="39"/>
        <v>10187355.800512556</v>
      </c>
      <c r="CH40" s="12">
        <f t="shared" si="40"/>
        <v>3863045.319554361</v>
      </c>
      <c r="CI40">
        <v>30</v>
      </c>
      <c r="CJ40" s="6">
        <v>6.5100000000000005E-2</v>
      </c>
      <c r="CK40" s="12">
        <f t="shared" si="284"/>
        <v>9924380.9131615162</v>
      </c>
      <c r="CL40" s="12">
        <f t="shared" si="285"/>
        <v>3810962.2706540222</v>
      </c>
      <c r="CM40" s="5">
        <v>29</v>
      </c>
      <c r="CN40" s="6">
        <v>6.5100000000000005E-2</v>
      </c>
      <c r="CO40" s="7">
        <f t="shared" si="41"/>
        <v>11217386.120081386</v>
      </c>
      <c r="CP40" s="12">
        <f t="shared" si="42"/>
        <v>8223362.0141971773</v>
      </c>
      <c r="CQ40" s="12">
        <f t="shared" si="43"/>
        <v>3091984.1173381386</v>
      </c>
      <c r="CR40" s="9"/>
      <c r="CS40" s="5">
        <v>28</v>
      </c>
      <c r="CT40" s="6">
        <v>6.5100000000000005E-2</v>
      </c>
      <c r="CU40" s="7">
        <f t="shared" si="44"/>
        <v>8575327.6661427896</v>
      </c>
      <c r="CV40" s="12">
        <f t="shared" si="45"/>
        <v>6081302.6431238167</v>
      </c>
      <c r="CW40" s="12">
        <f t="shared" si="46"/>
        <v>2471441.3941655192</v>
      </c>
      <c r="CY40" s="5">
        <v>27</v>
      </c>
      <c r="CZ40" s="6">
        <v>6.5100000000000005E-2</v>
      </c>
      <c r="DA40" s="7">
        <f t="shared" si="47"/>
        <v>6933479.6783172637</v>
      </c>
      <c r="DB40" s="12">
        <f t="shared" si="48"/>
        <v>4758506.4795542667</v>
      </c>
      <c r="DC40" s="12">
        <f t="shared" si="49"/>
        <v>2017606.747331009</v>
      </c>
      <c r="DE40" s="5">
        <f t="shared" si="50"/>
        <v>26</v>
      </c>
      <c r="DF40" s="6">
        <v>6.5100000000000005E-2</v>
      </c>
      <c r="DG40" s="7">
        <f t="shared" si="51"/>
        <v>5868370.4429261638</v>
      </c>
      <c r="DH40" s="12">
        <f t="shared" si="52"/>
        <v>3895954.8307310375</v>
      </c>
      <c r="DI40" s="12">
        <f t="shared" si="53"/>
        <v>1658118.3759591298</v>
      </c>
      <c r="DK40" s="5">
        <f t="shared" si="54"/>
        <v>25</v>
      </c>
      <c r="DL40" s="6">
        <v>6.5100000000000005E-2</v>
      </c>
      <c r="DM40" s="7">
        <f t="shared" si="55"/>
        <v>5940247.4369128104</v>
      </c>
      <c r="DN40" s="12">
        <f t="shared" si="56"/>
        <v>4196692.6846274724</v>
      </c>
      <c r="DO40" s="12">
        <f t="shared" si="57"/>
        <v>1806256.5314636643</v>
      </c>
      <c r="DQ40" s="5">
        <f t="shared" si="58"/>
        <v>24</v>
      </c>
      <c r="DR40" s="6">
        <v>6.5100000000000005E-2</v>
      </c>
      <c r="DS40" s="7">
        <f t="shared" si="59"/>
        <v>3893712.2685584752</v>
      </c>
      <c r="DT40" s="12">
        <f t="shared" si="60"/>
        <v>2281057.1955342698</v>
      </c>
      <c r="DU40" s="12">
        <f t="shared" si="61"/>
        <v>974467.63393223996</v>
      </c>
      <c r="DW40" s="5">
        <f t="shared" si="62"/>
        <v>23</v>
      </c>
      <c r="DX40" s="6">
        <v>6.5100000000000005E-2</v>
      </c>
      <c r="DY40" s="7">
        <f t="shared" si="63"/>
        <v>2936434.5916730566</v>
      </c>
      <c r="DZ40" s="12">
        <f t="shared" si="64"/>
        <v>1448374.0392178772</v>
      </c>
      <c r="EA40" s="12">
        <f t="shared" si="65"/>
        <v>621062.7880166258</v>
      </c>
      <c r="EC40" s="5">
        <f t="shared" si="66"/>
        <v>22</v>
      </c>
      <c r="ED40" s="6">
        <v>6.5100000000000005E-2</v>
      </c>
      <c r="EE40" s="7">
        <f t="shared" si="67"/>
        <v>2733092.5090032187</v>
      </c>
      <c r="EF40" s="12">
        <f t="shared" si="68"/>
        <v>1400315.9131434744</v>
      </c>
      <c r="EG40" s="12">
        <f t="shared" si="69"/>
        <v>618379.5072441583</v>
      </c>
      <c r="EI40" s="5">
        <f t="shared" si="70"/>
        <v>21</v>
      </c>
      <c r="EJ40" s="6">
        <v>6.5100000000000005E-2</v>
      </c>
      <c r="EK40" s="7">
        <f t="shared" si="71"/>
        <v>2733092.5090032187</v>
      </c>
      <c r="EL40" s="12">
        <f t="shared" si="72"/>
        <v>1869410.5987223007</v>
      </c>
      <c r="EM40" s="12">
        <f t="shared" si="73"/>
        <v>855442.28997532488</v>
      </c>
      <c r="EO40" s="5">
        <f t="shared" si="74"/>
        <v>20</v>
      </c>
      <c r="EP40" s="6">
        <v>6.5100000000000005E-2</v>
      </c>
      <c r="EQ40" s="7">
        <f t="shared" si="75"/>
        <v>3052370.4590163259</v>
      </c>
      <c r="ER40" s="12">
        <f t="shared" si="76"/>
        <v>1049168.0672436673</v>
      </c>
      <c r="ES40" s="12">
        <f t="shared" si="77"/>
        <v>486813.98320106167</v>
      </c>
      <c r="EU40" s="5">
        <f t="shared" si="78"/>
        <v>19</v>
      </c>
      <c r="EV40" s="6">
        <v>6.5100000000000005E-2</v>
      </c>
      <c r="EW40" s="7">
        <f t="shared" si="79"/>
        <v>1895262.6983558554</v>
      </c>
      <c r="EX40" s="12">
        <f t="shared" si="80"/>
        <v>909822.28546476166</v>
      </c>
      <c r="EY40" s="12">
        <f t="shared" si="81"/>
        <v>426524.68742588029</v>
      </c>
      <c r="FA40" s="5">
        <f t="shared" si="82"/>
        <v>18</v>
      </c>
      <c r="FB40" s="6">
        <v>6.5100000000000005E-2</v>
      </c>
      <c r="FC40" s="7">
        <f t="shared" si="83"/>
        <v>1888840.6401792467</v>
      </c>
      <c r="FD40" s="12">
        <f t="shared" si="84"/>
        <v>991606.47533288528</v>
      </c>
      <c r="FE40" s="12">
        <f t="shared" si="85"/>
        <v>472797.9674387197</v>
      </c>
      <c r="FG40" s="5">
        <f t="shared" si="86"/>
        <v>17</v>
      </c>
      <c r="FH40" s="6">
        <v>6.5100000000000005E-2</v>
      </c>
      <c r="FI40" s="7">
        <f t="shared" si="87"/>
        <v>1491503.9799267577</v>
      </c>
      <c r="FJ40" s="12">
        <f t="shared" si="88"/>
        <v>660986.54828513588</v>
      </c>
      <c r="FK40" s="12">
        <f t="shared" si="89"/>
        <v>317273.54317686521</v>
      </c>
      <c r="FM40" s="5">
        <f t="shared" si="90"/>
        <v>16</v>
      </c>
      <c r="FN40" s="6">
        <v>6.5100000000000005E-2</v>
      </c>
      <c r="FO40" s="7">
        <f t="shared" si="91"/>
        <v>1635600.3727675818</v>
      </c>
      <c r="FP40" s="12">
        <f t="shared" si="92"/>
        <v>883110.44028780086</v>
      </c>
      <c r="FQ40" s="12">
        <f t="shared" si="93"/>
        <v>429544.91815598635</v>
      </c>
      <c r="FS40" s="5">
        <f t="shared" si="94"/>
        <v>15</v>
      </c>
      <c r="FT40" s="6">
        <v>6.5100000000000005E-2</v>
      </c>
      <c r="FU40" s="7">
        <f t="shared" si="95"/>
        <v>1333986.1126886732</v>
      </c>
      <c r="FV40" s="12">
        <f t="shared" si="96"/>
        <v>648571.28811534715</v>
      </c>
      <c r="FW40" s="12">
        <f t="shared" si="97"/>
        <v>320653.64484422759</v>
      </c>
      <c r="FY40" s="5">
        <f t="shared" si="98"/>
        <v>14</v>
      </c>
      <c r="FZ40" s="6">
        <v>6.5100000000000005E-2</v>
      </c>
      <c r="GA40" s="7">
        <f t="shared" si="99"/>
        <v>1145839.2996810451</v>
      </c>
      <c r="GB40" s="12">
        <f t="shared" si="100"/>
        <v>516387.59492678288</v>
      </c>
      <c r="GC40" s="12">
        <f t="shared" si="101"/>
        <v>257780.68738745002</v>
      </c>
      <c r="GE40" s="5">
        <f t="shared" si="102"/>
        <v>13</v>
      </c>
      <c r="GF40" s="6">
        <v>6.5100000000000005E-2</v>
      </c>
      <c r="GG40" s="7">
        <f t="shared" si="103"/>
        <v>1019429.9819226379</v>
      </c>
      <c r="GH40" s="12">
        <f t="shared" si="104"/>
        <v>452080.7494400703</v>
      </c>
      <c r="GI40" s="12">
        <f t="shared" si="105"/>
        <v>230018.68531510778</v>
      </c>
      <c r="GK40" s="5">
        <f t="shared" si="106"/>
        <v>12</v>
      </c>
      <c r="GL40" s="6">
        <v>6.5100000000000005E-2</v>
      </c>
      <c r="GM40" s="7">
        <f t="shared" si="107"/>
        <v>1132322.5390676863</v>
      </c>
      <c r="GN40" s="12">
        <f t="shared" si="108"/>
        <v>635610.23785035871</v>
      </c>
      <c r="GO40" s="12">
        <f t="shared" si="109"/>
        <v>334585.22920442879</v>
      </c>
      <c r="GQ40" s="5">
        <f t="shared" si="110"/>
        <v>11</v>
      </c>
      <c r="GR40" s="6">
        <v>6.5100000000000005E-2</v>
      </c>
      <c r="GS40" s="7">
        <f t="shared" si="111"/>
        <v>914638.56144401128</v>
      </c>
      <c r="GT40" s="12">
        <f t="shared" si="112"/>
        <v>479691.12387491536</v>
      </c>
      <c r="GU40" s="12">
        <f t="shared" si="113"/>
        <v>261719.47718615382</v>
      </c>
      <c r="GW40" s="5">
        <f t="shared" si="114"/>
        <v>10</v>
      </c>
      <c r="GX40" s="6">
        <v>6.5100000000000005E-2</v>
      </c>
      <c r="GY40" s="7">
        <f t="shared" si="115"/>
        <v>825411.5706560883</v>
      </c>
      <c r="GZ40" s="12">
        <f t="shared" si="116"/>
        <v>446695.80592491472</v>
      </c>
      <c r="HA40" s="12">
        <f t="shared" si="117"/>
        <v>254437.93105483142</v>
      </c>
      <c r="HC40" s="5">
        <f t="shared" si="118"/>
        <v>9</v>
      </c>
      <c r="HD40" s="6">
        <v>6.5100000000000005E-2</v>
      </c>
      <c r="HE40" s="7">
        <f t="shared" si="119"/>
        <v>899533.09792511794</v>
      </c>
      <c r="HF40" s="12">
        <f t="shared" si="120"/>
        <v>585059.36894858279</v>
      </c>
      <c r="HG40" s="12">
        <f t="shared" si="121"/>
        <v>353843.9063401029</v>
      </c>
      <c r="HI40" s="5">
        <f t="shared" si="122"/>
        <v>8</v>
      </c>
      <c r="HJ40" s="6">
        <v>6.5100000000000005E-2</v>
      </c>
      <c r="HK40" s="7">
        <f t="shared" si="123"/>
        <v>868610.56192073948</v>
      </c>
      <c r="HL40" s="12">
        <f t="shared" si="124"/>
        <v>622455.04979021824</v>
      </c>
      <c r="HM40" s="12">
        <f t="shared" si="125"/>
        <v>396379.37570641091</v>
      </c>
      <c r="HO40" s="5">
        <f t="shared" si="126"/>
        <v>7</v>
      </c>
      <c r="HP40" s="6">
        <v>6.5100000000000005E-2</v>
      </c>
      <c r="HQ40" s="7">
        <f t="shared" si="127"/>
        <v>760471.51280050771</v>
      </c>
      <c r="HR40" s="12">
        <f t="shared" si="128"/>
        <v>565151.88490507519</v>
      </c>
      <c r="HS40" s="12">
        <f t="shared" si="129"/>
        <v>371643.8795135775</v>
      </c>
      <c r="HU40" s="5">
        <f t="shared" si="130"/>
        <v>6</v>
      </c>
      <c r="HV40" s="6">
        <v>6.5100000000000005E-2</v>
      </c>
      <c r="HW40" s="7">
        <f t="shared" si="131"/>
        <v>640343.13977813022</v>
      </c>
      <c r="HX40" s="12">
        <f t="shared" si="132"/>
        <v>487796.10946941102</v>
      </c>
      <c r="HY40" s="12">
        <f t="shared" si="133"/>
        <v>332481.82821435056</v>
      </c>
      <c r="IA40" s="5">
        <f t="shared" si="134"/>
        <v>5</v>
      </c>
      <c r="IB40" s="6">
        <v>6.5100000000000005E-2</v>
      </c>
      <c r="IC40" s="7">
        <f t="shared" si="135"/>
        <v>747278.72538000974</v>
      </c>
      <c r="ID40" s="12">
        <f t="shared" si="136"/>
        <v>645754.6876840943</v>
      </c>
      <c r="IE40" s="12">
        <f t="shared" si="137"/>
        <v>481474.69513726071</v>
      </c>
      <c r="IG40" s="5">
        <f t="shared" si="138"/>
        <v>4</v>
      </c>
      <c r="IH40" s="6">
        <v>6.5100000000000005E-2</v>
      </c>
      <c r="II40" s="7">
        <f t="shared" si="139"/>
        <v>1008473.3136032521</v>
      </c>
      <c r="IJ40" s="12">
        <f t="shared" si="140"/>
        <v>956996.38866963843</v>
      </c>
      <c r="IK40" s="12">
        <f t="shared" si="141"/>
        <v>797752.1895950106</v>
      </c>
      <c r="IM40" s="5">
        <f t="shared" si="142"/>
        <v>3</v>
      </c>
      <c r="IN40" s="6">
        <v>6.5100000000000005E-2</v>
      </c>
      <c r="IO40" s="7">
        <f t="shared" si="143"/>
        <v>736111.90773960005</v>
      </c>
      <c r="IP40" s="12">
        <f t="shared" si="144"/>
        <v>700521.29205916822</v>
      </c>
      <c r="IQ40" s="12">
        <f t="shared" si="145"/>
        <v>623183.74141583603</v>
      </c>
      <c r="IS40" s="5">
        <f t="shared" si="146"/>
        <v>2</v>
      </c>
      <c r="IT40" s="6">
        <v>6.5100000000000005E-2</v>
      </c>
      <c r="IU40" s="7">
        <f t="shared" si="147"/>
        <v>594453.61199999996</v>
      </c>
      <c r="IV40" s="12">
        <f>(IV41)*(1+IT40)-(((VLOOKUP((IS$91+IS41),$A$138:$E$227,5,FALSE))/(VLOOKUP(IS$91,$A$138:$E$227,5,FALSE)))*(IF(IS40&lt;=$D$125,$B$125,$C$125)))</f>
        <v>570985.37524786324</v>
      </c>
      <c r="IW40" s="12">
        <f t="shared" si="149"/>
        <v>534442.31123200001</v>
      </c>
      <c r="IY40" s="5">
        <f t="shared" si="150"/>
        <v>1</v>
      </c>
      <c r="IZ40" s="6">
        <v>6.5100000000000005E-2</v>
      </c>
      <c r="JA40" s="7">
        <f>(JA41+$B$124)*(1+IZ40)</f>
        <v>639060</v>
      </c>
      <c r="JB40" s="12">
        <f>($B$124)*(1+IZ40)-$B$125</f>
        <v>628060</v>
      </c>
      <c r="JC40" s="12">
        <f>JB40</f>
        <v>628060</v>
      </c>
      <c r="JE40" s="5"/>
      <c r="JF40" s="6"/>
      <c r="JG40" s="7"/>
      <c r="JK40" s="5"/>
      <c r="JL40" s="6"/>
      <c r="JM40" s="7"/>
      <c r="JQ40" s="5"/>
      <c r="JR40" s="6"/>
      <c r="JS40" s="7"/>
      <c r="JW40" s="5"/>
      <c r="JX40" s="6"/>
      <c r="JY40" s="7"/>
      <c r="KC40" s="5"/>
      <c r="KD40" s="6"/>
      <c r="KE40" s="7"/>
      <c r="KI40" s="5"/>
      <c r="KJ40" s="6"/>
      <c r="KK40" s="7"/>
      <c r="KO40" s="5"/>
      <c r="KP40" s="6"/>
      <c r="KQ40" s="7"/>
      <c r="KU40" s="5"/>
      <c r="KV40" s="6"/>
      <c r="KW40" s="7"/>
      <c r="LA40" s="5"/>
      <c r="LB40" s="6"/>
      <c r="LC40" s="7"/>
      <c r="LG40" s="5"/>
      <c r="LH40" s="6"/>
      <c r="LI40" s="7"/>
      <c r="LM40" s="5"/>
      <c r="LN40" s="6"/>
      <c r="LO40" s="7"/>
      <c r="LS40" s="5"/>
      <c r="LT40" s="6"/>
      <c r="LU40" s="7"/>
      <c r="LY40" s="5"/>
      <c r="LZ40" s="6"/>
      <c r="MA40" s="7"/>
      <c r="ME40" s="5"/>
      <c r="MF40" s="6"/>
      <c r="MG40" s="7"/>
      <c r="MK40" s="5"/>
      <c r="ML40" s="6"/>
      <c r="MM40" s="7"/>
      <c r="MQ40" s="5"/>
      <c r="MR40" s="6"/>
      <c r="MS40" s="7"/>
      <c r="MW40" s="5"/>
      <c r="MX40" s="6"/>
      <c r="MY40" s="7"/>
      <c r="NC40" s="5"/>
      <c r="ND40" s="6"/>
      <c r="NE40" s="7"/>
      <c r="NI40" s="5"/>
      <c r="NJ40" s="6"/>
      <c r="NK40" s="7"/>
      <c r="NO40" s="5"/>
      <c r="NP40" s="6"/>
      <c r="NQ40" s="7"/>
      <c r="NU40" s="5"/>
      <c r="NV40" s="6"/>
      <c r="NW40" s="7"/>
      <c r="OA40" s="5"/>
      <c r="OB40" s="6"/>
      <c r="OC40" s="7"/>
      <c r="OG40" s="5"/>
      <c r="OH40" s="6"/>
      <c r="OI40" s="7"/>
      <c r="OM40" s="5"/>
      <c r="ON40" s="6"/>
      <c r="OO40" s="7"/>
      <c r="OS40" s="5"/>
      <c r="OT40" s="6"/>
      <c r="OU40" s="7"/>
      <c r="OY40" s="5"/>
      <c r="OZ40" s="6"/>
      <c r="PA40" s="7"/>
      <c r="PE40" s="5"/>
      <c r="PF40" s="6"/>
      <c r="PG40" s="7"/>
      <c r="PK40" s="5"/>
      <c r="PL40" s="6"/>
      <c r="PM40" s="7"/>
      <c r="PQ40" s="5"/>
      <c r="PR40" s="6"/>
      <c r="PS40" s="7"/>
      <c r="PW40" s="5"/>
      <c r="PX40" s="6"/>
      <c r="PY40" s="7"/>
      <c r="QC40" s="5"/>
      <c r="QD40" s="6"/>
      <c r="QE40" s="7"/>
      <c r="QI40" s="5"/>
      <c r="QJ40" s="6"/>
      <c r="QK40" s="7"/>
      <c r="QO40" s="5"/>
      <c r="QP40" s="6"/>
      <c r="QQ40" s="7"/>
    </row>
    <row r="41" spans="3:459">
      <c r="C41">
        <v>50</v>
      </c>
      <c r="D41" s="6">
        <v>-6.9800000000000001E-2</v>
      </c>
      <c r="E41" s="12">
        <f t="shared" si="286"/>
        <v>2261952.8496972783</v>
      </c>
      <c r="F41" s="12">
        <f t="shared" si="0"/>
        <v>668919.38973953703</v>
      </c>
      <c r="G41">
        <v>49</v>
      </c>
      <c r="H41" s="6">
        <v>-6.9800000000000001E-2</v>
      </c>
      <c r="I41" s="12">
        <f t="shared" si="1"/>
        <v>-4901017.7703126576</v>
      </c>
      <c r="J41" s="12">
        <f t="shared" si="2"/>
        <v>-1432605.1943990847</v>
      </c>
      <c r="K41">
        <v>48</v>
      </c>
      <c r="L41" s="6">
        <v>-6.9800000000000001E-2</v>
      </c>
      <c r="M41" s="12">
        <f t="shared" si="3"/>
        <v>-1801646.012408678</v>
      </c>
      <c r="N41" s="12">
        <f t="shared" si="4"/>
        <v>-526634.98824253667</v>
      </c>
      <c r="O41">
        <v>47</v>
      </c>
      <c r="P41" s="6">
        <v>-6.9800000000000001E-2</v>
      </c>
      <c r="Q41" s="12">
        <f t="shared" si="5"/>
        <v>5279547.2412946029</v>
      </c>
      <c r="R41" s="12">
        <f t="shared" si="6"/>
        <v>1434953.8655826359</v>
      </c>
      <c r="S41">
        <v>46</v>
      </c>
      <c r="T41" s="6">
        <v>-6.9800000000000001E-2</v>
      </c>
      <c r="U41" s="12">
        <f t="shared" si="7"/>
        <v>27089629.328464113</v>
      </c>
      <c r="V41" s="12">
        <f t="shared" si="8"/>
        <v>6621909.3914023396</v>
      </c>
      <c r="W41">
        <v>45</v>
      </c>
      <c r="X41" s="6">
        <v>-6.9800000000000001E-2</v>
      </c>
      <c r="Y41" s="12">
        <f t="shared" si="9"/>
        <v>31124457.684598688</v>
      </c>
      <c r="Z41" s="12">
        <f t="shared" si="10"/>
        <v>6863341.9509627875</v>
      </c>
      <c r="AA41">
        <v>44</v>
      </c>
      <c r="AB41" s="6">
        <v>-6.9800000000000001E-2</v>
      </c>
      <c r="AC41" s="12">
        <f t="shared" si="11"/>
        <v>14578957.42097945</v>
      </c>
      <c r="AD41" s="12">
        <f t="shared" si="12"/>
        <v>3289610.9052466447</v>
      </c>
      <c r="AE41">
        <v>43</v>
      </c>
      <c r="AF41" s="6">
        <v>-6.9800000000000001E-2</v>
      </c>
      <c r="AG41" s="12">
        <f t="shared" si="13"/>
        <v>17168952.222334944</v>
      </c>
      <c r="AH41" s="12">
        <f t="shared" si="14"/>
        <v>3991414.5337394057</v>
      </c>
      <c r="AI41">
        <v>42</v>
      </c>
      <c r="AJ41" s="6">
        <v>-6.9800000000000001E-2</v>
      </c>
      <c r="AK41" s="12">
        <f t="shared" si="15"/>
        <v>6564152.1170046777</v>
      </c>
      <c r="AL41" s="12">
        <f t="shared" si="16"/>
        <v>1548466.6532421291</v>
      </c>
      <c r="AM41">
        <v>41</v>
      </c>
      <c r="AN41" s="6">
        <v>-6.9800000000000001E-2</v>
      </c>
      <c r="AO41" s="12">
        <f t="shared" si="17"/>
        <v>1873685.6372061314</v>
      </c>
      <c r="AP41" s="12">
        <f t="shared" si="18"/>
        <v>451606.28178814449</v>
      </c>
      <c r="AQ41">
        <v>40</v>
      </c>
      <c r="AR41" s="6">
        <v>-6.9800000000000001E-2</v>
      </c>
      <c r="AS41" s="12">
        <f t="shared" si="19"/>
        <v>14276623.765388837</v>
      </c>
      <c r="AT41" s="12">
        <f t="shared" si="20"/>
        <v>3465436.8798037861</v>
      </c>
      <c r="AU41">
        <v>39</v>
      </c>
      <c r="AV41" s="6">
        <v>-6.9800000000000001E-2</v>
      </c>
      <c r="AW41" s="12">
        <f t="shared" si="21"/>
        <v>8497307.4252210278</v>
      </c>
      <c r="AX41" s="12">
        <f t="shared" si="22"/>
        <v>2033543.6573178528</v>
      </c>
      <c r="AY41">
        <v>38</v>
      </c>
      <c r="AZ41" s="6">
        <v>-6.9800000000000001E-2</v>
      </c>
      <c r="BA41" s="12">
        <f t="shared" si="23"/>
        <v>9880397.5658968706</v>
      </c>
      <c r="BB41" s="12">
        <f t="shared" si="24"/>
        <v>2347650.0199310514</v>
      </c>
      <c r="BC41">
        <v>37</v>
      </c>
      <c r="BD41" s="6">
        <v>-6.9800000000000001E-2</v>
      </c>
      <c r="BE41" s="12">
        <f t="shared" si="25"/>
        <v>14078187.718296211</v>
      </c>
      <c r="BF41" s="12">
        <f t="shared" si="26"/>
        <v>3393204.2192816511</v>
      </c>
      <c r="BG41">
        <v>36</v>
      </c>
      <c r="BH41" s="6">
        <v>-6.9800000000000001E-2</v>
      </c>
      <c r="BI41" s="12">
        <f t="shared" si="27"/>
        <v>20222645.877673309</v>
      </c>
      <c r="BJ41" s="12">
        <f t="shared" si="28"/>
        <v>5427274.1928114695</v>
      </c>
      <c r="BK41">
        <v>35</v>
      </c>
      <c r="BL41" s="6">
        <v>-6.9800000000000001E-2</v>
      </c>
      <c r="BM41" s="12">
        <f t="shared" si="29"/>
        <v>16949476.851968717</v>
      </c>
      <c r="BN41" s="12">
        <f t="shared" si="30"/>
        <v>4896515.535013184</v>
      </c>
      <c r="BO41">
        <v>34</v>
      </c>
      <c r="BP41" s="6">
        <v>-6.9800000000000001E-2</v>
      </c>
      <c r="BQ41" s="12">
        <f t="shared" si="31"/>
        <v>12940327.303287551</v>
      </c>
      <c r="BR41" s="12">
        <f t="shared" si="32"/>
        <v>3848917.8645675792</v>
      </c>
      <c r="BS41">
        <v>33</v>
      </c>
      <c r="BT41" s="6">
        <v>-6.9800000000000001E-2</v>
      </c>
      <c r="BU41" s="12">
        <f t="shared" si="33"/>
        <v>10665585.356083609</v>
      </c>
      <c r="BV41" s="12">
        <f t="shared" si="34"/>
        <v>3245255.0314237308</v>
      </c>
      <c r="BW41">
        <v>32</v>
      </c>
      <c r="BX41" s="6">
        <v>-6.9800000000000001E-2</v>
      </c>
      <c r="BY41" s="12">
        <f t="shared" si="35"/>
        <v>6932941.2373042246</v>
      </c>
      <c r="BZ41" s="12">
        <f t="shared" si="36"/>
        <v>2156915.0516057587</v>
      </c>
      <c r="CA41">
        <v>31</v>
      </c>
      <c r="CB41" s="6">
        <v>-6.9800000000000001E-2</v>
      </c>
      <c r="CC41" s="12">
        <f t="shared" si="37"/>
        <v>9477566.3597753197</v>
      </c>
      <c r="CD41" s="12">
        <f t="shared" si="38"/>
        <v>3483208.1493191347</v>
      </c>
      <c r="CE41">
        <v>30</v>
      </c>
      <c r="CF41" s="6">
        <v>-6.9800000000000001E-2</v>
      </c>
      <c r="CG41" s="12">
        <f t="shared" si="39"/>
        <v>9638972.6077956893</v>
      </c>
      <c r="CH41" s="12">
        <f t="shared" si="40"/>
        <v>3905019.6718762023</v>
      </c>
      <c r="CI41">
        <v>29</v>
      </c>
      <c r="CJ41" s="6">
        <v>-6.9800000000000001E-2</v>
      </c>
      <c r="CK41" s="12">
        <f t="shared" si="284"/>
        <v>9391142.5341860075</v>
      </c>
      <c r="CL41" s="12">
        <f t="shared" si="285"/>
        <v>3852776.4242814388</v>
      </c>
      <c r="CM41" s="5">
        <v>28</v>
      </c>
      <c r="CN41" s="6">
        <v>-6.9800000000000001E-2</v>
      </c>
      <c r="CO41" s="7">
        <f t="shared" si="41"/>
        <v>10531768.021858403</v>
      </c>
      <c r="CP41" s="12">
        <f t="shared" si="42"/>
        <v>7795652.2845176328</v>
      </c>
      <c r="CQ41" s="12">
        <f t="shared" si="43"/>
        <v>3131586.8151481091</v>
      </c>
      <c r="CR41" s="9"/>
      <c r="CS41" s="5">
        <v>27</v>
      </c>
      <c r="CT41" s="6">
        <v>-6.9800000000000001E-2</v>
      </c>
      <c r="CU41" s="7">
        <f t="shared" si="44"/>
        <v>8051194.8794881143</v>
      </c>
      <c r="CV41" s="12">
        <f t="shared" si="45"/>
        <v>5778914.2247315869</v>
      </c>
      <c r="CW41" s="12">
        <f t="shared" si="46"/>
        <v>2509135.4069774752</v>
      </c>
      <c r="CY41" s="5">
        <v>26</v>
      </c>
      <c r="CZ41" s="6">
        <v>-6.9800000000000001E-2</v>
      </c>
      <c r="DA41" s="7">
        <f t="shared" si="47"/>
        <v>6509698.3178267432</v>
      </c>
      <c r="DB41" s="12">
        <f t="shared" si="48"/>
        <v>4534091.8191112569</v>
      </c>
      <c r="DC41" s="12">
        <f t="shared" si="49"/>
        <v>2053904.8411358686</v>
      </c>
      <c r="DE41" s="5">
        <f t="shared" si="50"/>
        <v>25</v>
      </c>
      <c r="DF41" s="6">
        <v>-6.9800000000000001E-2</v>
      </c>
      <c r="DG41" s="7">
        <f t="shared" si="51"/>
        <v>5509689.6469121808</v>
      </c>
      <c r="DH41" s="12">
        <f t="shared" si="52"/>
        <v>3724010.4708811841</v>
      </c>
      <c r="DI41" s="12">
        <f t="shared" si="53"/>
        <v>1693310.7440246069</v>
      </c>
      <c r="DK41" s="5">
        <f t="shared" si="54"/>
        <v>24</v>
      </c>
      <c r="DL41" s="6">
        <v>-6.9800000000000001E-2</v>
      </c>
      <c r="DM41" s="7">
        <f t="shared" si="55"/>
        <v>5577173.4456039909</v>
      </c>
      <c r="DN41" s="12">
        <f t="shared" si="56"/>
        <v>4005628.8488010108</v>
      </c>
      <c r="DO41" s="12">
        <f t="shared" si="57"/>
        <v>1841904.547568328</v>
      </c>
      <c r="DQ41" s="5">
        <f t="shared" si="58"/>
        <v>23</v>
      </c>
      <c r="DR41" s="6">
        <v>-6.9800000000000001E-2</v>
      </c>
      <c r="DS41" s="7">
        <f t="shared" si="59"/>
        <v>3655724.5972758196</v>
      </c>
      <c r="DT41" s="12">
        <f t="shared" si="60"/>
        <v>2207569.1621776298</v>
      </c>
      <c r="DU41" s="12">
        <f t="shared" si="61"/>
        <v>1007557.2073528669</v>
      </c>
      <c r="DW41" s="5">
        <f t="shared" si="62"/>
        <v>22</v>
      </c>
      <c r="DX41" s="6">
        <v>-6.9800000000000001E-2</v>
      </c>
      <c r="DY41" s="7">
        <f t="shared" si="63"/>
        <v>2756956.7098610993</v>
      </c>
      <c r="DZ41" s="12">
        <f t="shared" si="64"/>
        <v>1425534.4341235955</v>
      </c>
      <c r="EA41" s="12">
        <f t="shared" si="65"/>
        <v>653065.34759850195</v>
      </c>
      <c r="EC41" s="5">
        <f t="shared" si="66"/>
        <v>21</v>
      </c>
      <c r="ED41" s="6">
        <v>-6.9800000000000001E-2</v>
      </c>
      <c r="EE41" s="7">
        <f t="shared" si="67"/>
        <v>2566043.1029980462</v>
      </c>
      <c r="EF41" s="12">
        <f t="shared" si="68"/>
        <v>1378509.7134092292</v>
      </c>
      <c r="EG41" s="12">
        <f t="shared" si="69"/>
        <v>650373.81350589276</v>
      </c>
      <c r="EI41" s="5">
        <f t="shared" si="70"/>
        <v>20</v>
      </c>
      <c r="EJ41" s="6">
        <v>-6.9800000000000001E-2</v>
      </c>
      <c r="EK41" s="7">
        <f t="shared" si="71"/>
        <v>2566043.1029980462</v>
      </c>
      <c r="EL41" s="12">
        <f t="shared" si="72"/>
        <v>1816702.6939083103</v>
      </c>
      <c r="EM41" s="12">
        <f t="shared" si="73"/>
        <v>888165.7614662851</v>
      </c>
      <c r="EO41" s="5">
        <f t="shared" si="74"/>
        <v>19</v>
      </c>
      <c r="EP41" s="6">
        <v>-6.9800000000000001E-2</v>
      </c>
      <c r="EQ41" s="7">
        <f t="shared" si="75"/>
        <v>2865806.4585638214</v>
      </c>
      <c r="ER41" s="12">
        <f t="shared" si="76"/>
        <v>1045745.2254787912</v>
      </c>
      <c r="ES41" s="12">
        <f t="shared" si="77"/>
        <v>518403.61604931531</v>
      </c>
      <c r="EU41" s="5">
        <f t="shared" si="78"/>
        <v>18</v>
      </c>
      <c r="EV41" s="6">
        <v>-6.9800000000000001E-2</v>
      </c>
      <c r="EW41" s="7">
        <f t="shared" si="79"/>
        <v>1779422.3062208765</v>
      </c>
      <c r="EX41" s="12">
        <f t="shared" si="80"/>
        <v>914294.86388714216</v>
      </c>
      <c r="EY41" s="12">
        <f t="shared" si="81"/>
        <v>457928.88054518402</v>
      </c>
      <c r="FA41" s="5">
        <f t="shared" si="82"/>
        <v>17</v>
      </c>
      <c r="FB41" s="6">
        <v>-6.9800000000000001E-2</v>
      </c>
      <c r="FC41" s="7">
        <f t="shared" si="83"/>
        <v>1773392.7708001565</v>
      </c>
      <c r="FD41" s="12">
        <f t="shared" si="84"/>
        <v>990072.2358653025</v>
      </c>
      <c r="FE41" s="12">
        <f t="shared" si="85"/>
        <v>504344.4893809575</v>
      </c>
      <c r="FG41" s="5">
        <f t="shared" si="86"/>
        <v>16</v>
      </c>
      <c r="FH41" s="6">
        <v>-6.9800000000000001E-2</v>
      </c>
      <c r="FI41" s="7">
        <f t="shared" si="87"/>
        <v>1400341.7331018287</v>
      </c>
      <c r="FJ41" s="12">
        <f t="shared" si="88"/>
        <v>679266.31141220161</v>
      </c>
      <c r="FK41" s="12">
        <f t="shared" si="89"/>
        <v>348341.69816010335</v>
      </c>
      <c r="FM41" s="5">
        <f t="shared" si="90"/>
        <v>15</v>
      </c>
      <c r="FN41" s="6">
        <v>-6.9800000000000001E-2</v>
      </c>
      <c r="FO41" s="7">
        <f t="shared" si="91"/>
        <v>1535630.807217709</v>
      </c>
      <c r="FP41" s="12">
        <f t="shared" si="92"/>
        <v>887041.65981292678</v>
      </c>
      <c r="FQ41" s="12">
        <f t="shared" si="93"/>
        <v>460958.4009968029</v>
      </c>
      <c r="FS41" s="5">
        <f t="shared" si="94"/>
        <v>14</v>
      </c>
      <c r="FT41" s="6">
        <v>-6.9800000000000001E-2</v>
      </c>
      <c r="FU41" s="7">
        <f t="shared" si="95"/>
        <v>1252451.518813889</v>
      </c>
      <c r="FV41" s="12">
        <f t="shared" si="96"/>
        <v>665900.7602721178</v>
      </c>
      <c r="FW41" s="12">
        <f t="shared" si="97"/>
        <v>351732.19645142631</v>
      </c>
      <c r="FY41" s="5">
        <f t="shared" si="98"/>
        <v>13</v>
      </c>
      <c r="FZ41" s="6">
        <v>-6.9800000000000001E-2</v>
      </c>
      <c r="GA41" s="7">
        <f t="shared" si="99"/>
        <v>1075804.4312093186</v>
      </c>
      <c r="GB41" s="12">
        <f t="shared" si="100"/>
        <v>541248.47316959605</v>
      </c>
      <c r="GC41" s="12">
        <f t="shared" si="101"/>
        <v>288665.85235711787</v>
      </c>
      <c r="GE41" s="5">
        <f t="shared" si="102"/>
        <v>12</v>
      </c>
      <c r="GF41" s="6">
        <v>-6.9800000000000001E-2</v>
      </c>
      <c r="GG41" s="7">
        <f t="shared" si="103"/>
        <v>957121.38007946475</v>
      </c>
      <c r="GH41" s="12">
        <f t="shared" si="104"/>
        <v>479807.54256972461</v>
      </c>
      <c r="GI41" s="12">
        <f t="shared" si="105"/>
        <v>260818.4590379016</v>
      </c>
      <c r="GK41" s="5">
        <f t="shared" si="106"/>
        <v>11</v>
      </c>
      <c r="GL41" s="6">
        <v>-6.9800000000000001E-2</v>
      </c>
      <c r="GM41" s="7">
        <f t="shared" si="107"/>
        <v>1063113.8288120236</v>
      </c>
      <c r="GN41" s="12">
        <f t="shared" si="108"/>
        <v>650268.63140486833</v>
      </c>
      <c r="GO41" s="12">
        <f t="shared" si="109"/>
        <v>365706.63202085759</v>
      </c>
      <c r="GQ41" s="5">
        <f t="shared" si="110"/>
        <v>10</v>
      </c>
      <c r="GR41" s="6">
        <v>-6.9800000000000001E-2</v>
      </c>
      <c r="GS41" s="7">
        <f t="shared" si="111"/>
        <v>858734.91826496227</v>
      </c>
      <c r="GT41" s="12">
        <f t="shared" si="112"/>
        <v>501996.48964258481</v>
      </c>
      <c r="GU41" s="12">
        <f t="shared" si="113"/>
        <v>292616.75721046398</v>
      </c>
      <c r="GW41" s="5">
        <f t="shared" si="114"/>
        <v>9</v>
      </c>
      <c r="GX41" s="6">
        <v>-6.9800000000000001E-2</v>
      </c>
      <c r="GY41" s="7">
        <f t="shared" si="115"/>
        <v>774961.57229939755</v>
      </c>
      <c r="GZ41" s="12">
        <f t="shared" si="116"/>
        <v>468842.68636818836</v>
      </c>
      <c r="HA41" s="12">
        <f t="shared" si="117"/>
        <v>285312.81426850439</v>
      </c>
      <c r="HC41" s="5">
        <f t="shared" si="118"/>
        <v>8</v>
      </c>
      <c r="HD41" s="6">
        <v>-6.9800000000000001E-2</v>
      </c>
      <c r="HE41" s="7">
        <f t="shared" si="119"/>
        <v>844552.71610657964</v>
      </c>
      <c r="HF41" s="12">
        <f t="shared" si="120"/>
        <v>595871.32058187714</v>
      </c>
      <c r="HG41" s="12">
        <f t="shared" si="121"/>
        <v>385024.54560675134</v>
      </c>
      <c r="HI41" s="5">
        <f t="shared" si="122"/>
        <v>7</v>
      </c>
      <c r="HJ41" s="6">
        <v>-6.9800000000000001E-2</v>
      </c>
      <c r="HK41" s="7">
        <f t="shared" si="123"/>
        <v>815520.19709016953</v>
      </c>
      <c r="HL41" s="12">
        <f t="shared" si="124"/>
        <v>628641.06896445155</v>
      </c>
      <c r="HM41" s="12">
        <f t="shared" si="125"/>
        <v>427690.84691940458</v>
      </c>
      <c r="HO41" s="5">
        <f t="shared" si="126"/>
        <v>6</v>
      </c>
      <c r="HP41" s="6">
        <v>-6.9800000000000001E-2</v>
      </c>
      <c r="HQ41" s="7">
        <f t="shared" si="127"/>
        <v>713990.71711624053</v>
      </c>
      <c r="HR41" s="12">
        <f t="shared" si="128"/>
        <v>573441.29458386975</v>
      </c>
      <c r="HS41" s="12">
        <f t="shared" si="129"/>
        <v>402879.26850251365</v>
      </c>
      <c r="HU41" s="5">
        <f t="shared" si="130"/>
        <v>5</v>
      </c>
      <c r="HV41" s="6">
        <v>-6.9800000000000001E-2</v>
      </c>
      <c r="HW41" s="7">
        <f t="shared" si="131"/>
        <v>601204.71296416328</v>
      </c>
      <c r="HX41" s="12">
        <f t="shared" si="132"/>
        <v>499305.41167632461</v>
      </c>
      <c r="HY41" s="12">
        <f t="shared" si="133"/>
        <v>363596.76132327231</v>
      </c>
      <c r="IA41" s="5">
        <f t="shared" si="134"/>
        <v>4</v>
      </c>
      <c r="IB41" s="6">
        <v>-6.9800000000000001E-2</v>
      </c>
      <c r="IC41" s="7">
        <f t="shared" si="135"/>
        <v>701604.28633932001</v>
      </c>
      <c r="ID41" s="12">
        <f t="shared" si="136"/>
        <v>644062.28446741181</v>
      </c>
      <c r="IE41" s="12">
        <f t="shared" si="137"/>
        <v>513047.90523386997</v>
      </c>
      <c r="IG41" s="5">
        <f t="shared" si="138"/>
        <v>3</v>
      </c>
      <c r="IH41" s="6">
        <v>-6.9800000000000001E-2</v>
      </c>
      <c r="II41" s="7">
        <f t="shared" si="139"/>
        <v>946834.39452000009</v>
      </c>
      <c r="IJ41" s="12">
        <f t="shared" si="140"/>
        <v>910893.02978207311</v>
      </c>
      <c r="IK41" s="12">
        <f t="shared" si="141"/>
        <v>811239.77524181223</v>
      </c>
      <c r="IM41" s="5">
        <f t="shared" si="142"/>
        <v>2</v>
      </c>
      <c r="IN41" s="6">
        <v>-6.9800000000000001E-2</v>
      </c>
      <c r="IO41" s="7">
        <f t="shared" si="143"/>
        <v>691119.99600000004</v>
      </c>
      <c r="IP41" s="12">
        <f>(IP42)*(1+IN41)-(((VLOOKUP((IM$91+IM42),$A$138:$E$227,5,FALSE))/(VLOOKUP(IM$91,$A$138:$E$227,5,FALSE)))*(IF(IM41&lt;=$D$125,$B$125,$C$125)))</f>
        <v>669314.0549928057</v>
      </c>
      <c r="IQ41" s="12">
        <f t="shared" si="145"/>
        <v>636134.38389059831</v>
      </c>
      <c r="IS41" s="5">
        <f t="shared" si="146"/>
        <v>1</v>
      </c>
      <c r="IT41" s="6">
        <v>-6.9800000000000001E-2</v>
      </c>
      <c r="IU41" s="7">
        <f>(IU42+$B$124)*(1+IT41)</f>
        <v>558120</v>
      </c>
      <c r="IV41" s="12">
        <f>($B$124)*(1+IT41)-$B$125</f>
        <v>547120</v>
      </c>
      <c r="IW41" s="12">
        <f>IV41</f>
        <v>547120</v>
      </c>
      <c r="IY41" s="5"/>
      <c r="IZ41" s="6"/>
      <c r="JA41" s="7"/>
      <c r="JE41" s="5"/>
      <c r="JF41" s="6"/>
      <c r="JG41" s="7"/>
      <c r="JK41" s="5"/>
      <c r="JL41" s="6"/>
      <c r="JM41" s="7"/>
      <c r="JQ41" s="5"/>
      <c r="JR41" s="6"/>
      <c r="JS41" s="7"/>
      <c r="JW41" s="5"/>
      <c r="JX41" s="6"/>
      <c r="JY41" s="7"/>
      <c r="KC41" s="5"/>
      <c r="KD41" s="6"/>
      <c r="KE41" s="7"/>
      <c r="KI41" s="5"/>
      <c r="KJ41" s="6"/>
      <c r="KK41" s="7"/>
      <c r="KO41" s="5"/>
      <c r="KP41" s="6"/>
      <c r="KQ41" s="7"/>
      <c r="KU41" s="5"/>
      <c r="KV41" s="6"/>
      <c r="KW41" s="7"/>
      <c r="LA41" s="5"/>
      <c r="LB41" s="6"/>
      <c r="LC41" s="7"/>
      <c r="LG41" s="5"/>
      <c r="LH41" s="6"/>
      <c r="LI41" s="7"/>
      <c r="LM41" s="5"/>
      <c r="LN41" s="6"/>
      <c r="LO41" s="7"/>
      <c r="LS41" s="5"/>
      <c r="LT41" s="6"/>
      <c r="LU41" s="7"/>
      <c r="LY41" s="5"/>
      <c r="LZ41" s="6"/>
      <c r="MA41" s="7"/>
      <c r="ME41" s="5"/>
      <c r="MF41" s="6"/>
      <c r="MG41" s="7"/>
      <c r="MK41" s="5"/>
      <c r="ML41" s="6"/>
      <c r="MM41" s="7"/>
      <c r="MQ41" s="5"/>
      <c r="MR41" s="6"/>
      <c r="MS41" s="7"/>
      <c r="MW41" s="5"/>
      <c r="MX41" s="6"/>
      <c r="MY41" s="7"/>
      <c r="NC41" s="5"/>
      <c r="ND41" s="6"/>
      <c r="NE41" s="7"/>
      <c r="NI41" s="5"/>
      <c r="NJ41" s="6"/>
      <c r="NK41" s="7"/>
      <c r="NO41" s="5"/>
      <c r="NP41" s="6"/>
      <c r="NQ41" s="7"/>
      <c r="NU41" s="5"/>
      <c r="NV41" s="6"/>
      <c r="NW41" s="7"/>
      <c r="OA41" s="5"/>
      <c r="OB41" s="6"/>
      <c r="OC41" s="7"/>
      <c r="OG41" s="5"/>
      <c r="OH41" s="6"/>
      <c r="OI41" s="7"/>
      <c r="OM41" s="5"/>
      <c r="ON41" s="6"/>
      <c r="OO41" s="7"/>
      <c r="OS41" s="5"/>
      <c r="OT41" s="6"/>
      <c r="OU41" s="7"/>
      <c r="OY41" s="5"/>
      <c r="OZ41" s="6"/>
      <c r="PA41" s="7"/>
      <c r="PE41" s="5"/>
      <c r="PF41" s="6"/>
      <c r="PG41" s="7"/>
      <c r="PK41" s="5"/>
      <c r="PL41" s="6"/>
      <c r="PM41" s="7"/>
      <c r="PQ41" s="5"/>
      <c r="PR41" s="6"/>
      <c r="PS41" s="7"/>
      <c r="PW41" s="5"/>
      <c r="PX41" s="6"/>
      <c r="PY41" s="7"/>
      <c r="QC41" s="5"/>
      <c r="QD41" s="6"/>
      <c r="QE41" s="7"/>
      <c r="QI41" s="5"/>
      <c r="QJ41" s="6"/>
      <c r="QK41" s="7"/>
      <c r="QO41" s="5"/>
      <c r="QP41" s="6"/>
      <c r="QQ41" s="7"/>
    </row>
    <row r="42" spans="3:459">
      <c r="C42">
        <v>49</v>
      </c>
      <c r="D42" s="6">
        <v>0.23830000000000001</v>
      </c>
      <c r="E42" s="12">
        <f t="shared" si="286"/>
        <v>2540741.7075924324</v>
      </c>
      <c r="F42" s="12">
        <f t="shared" si="0"/>
        <v>790554.52412498347</v>
      </c>
      <c r="G42">
        <v>48</v>
      </c>
      <c r="H42" s="6">
        <v>0.23830000000000001</v>
      </c>
      <c r="I42" s="12">
        <f t="shared" si="1"/>
        <v>-5158445.7013172321</v>
      </c>
      <c r="J42" s="12">
        <f t="shared" si="2"/>
        <v>-1586500.3865561993</v>
      </c>
      <c r="K42">
        <v>47</v>
      </c>
      <c r="L42" s="6">
        <v>0.23830000000000001</v>
      </c>
      <c r="M42" s="12">
        <f t="shared" si="3"/>
        <v>-1826504.4436264348</v>
      </c>
      <c r="N42" s="12">
        <f t="shared" si="4"/>
        <v>-561748.66881316609</v>
      </c>
      <c r="O42">
        <v>46</v>
      </c>
      <c r="P42" s="6">
        <v>0.23830000000000001</v>
      </c>
      <c r="Q42" s="12">
        <f t="shared" si="5"/>
        <v>5794371.747780228</v>
      </c>
      <c r="R42" s="12">
        <f t="shared" si="6"/>
        <v>1657023.5753544178</v>
      </c>
      <c r="S42">
        <v>45</v>
      </c>
      <c r="T42" s="6">
        <v>0.23830000000000001</v>
      </c>
      <c r="U42" s="12">
        <f t="shared" si="7"/>
        <v>29254307.247034386</v>
      </c>
      <c r="V42" s="12">
        <f t="shared" si="8"/>
        <v>7524039.4538235925</v>
      </c>
      <c r="W42">
        <v>44</v>
      </c>
      <c r="X42" s="6">
        <v>0.23830000000000001</v>
      </c>
      <c r="Y42" s="12">
        <f t="shared" si="9"/>
        <v>33606218.228581592</v>
      </c>
      <c r="Z42" s="12">
        <f t="shared" si="10"/>
        <v>7797126.1717392541</v>
      </c>
      <c r="AA42">
        <v>43</v>
      </c>
      <c r="AB42" s="6">
        <v>0.23830000000000001</v>
      </c>
      <c r="AC42" s="12">
        <f t="shared" si="11"/>
        <v>15815858.918978708</v>
      </c>
      <c r="AD42" s="12">
        <f t="shared" si="12"/>
        <v>3754844.2037863117</v>
      </c>
      <c r="AE42">
        <v>42</v>
      </c>
      <c r="AF42" s="6">
        <v>0.23830000000000001</v>
      </c>
      <c r="AG42" s="12">
        <f t="shared" si="13"/>
        <v>18595996.92537304</v>
      </c>
      <c r="AH42" s="12">
        <f t="shared" si="14"/>
        <v>4548661.1184365703</v>
      </c>
      <c r="AI42">
        <v>41</v>
      </c>
      <c r="AJ42" s="6">
        <v>0.23830000000000001</v>
      </c>
      <c r="AK42" s="12">
        <f t="shared" si="15"/>
        <v>7193427.2522555962</v>
      </c>
      <c r="AL42" s="12">
        <f t="shared" si="16"/>
        <v>1785418.9942648783</v>
      </c>
      <c r="AM42">
        <v>40</v>
      </c>
      <c r="AN42" s="6">
        <v>0.23830000000000001</v>
      </c>
      <c r="AO42" s="12">
        <f t="shared" si="17"/>
        <v>2148090.4346511657</v>
      </c>
      <c r="AP42" s="12">
        <f t="shared" si="18"/>
        <v>544749.55267232796</v>
      </c>
      <c r="AQ42">
        <v>39</v>
      </c>
      <c r="AR42" s="6">
        <v>0.23830000000000001</v>
      </c>
      <c r="AS42" s="12">
        <f t="shared" si="19"/>
        <v>15480773.290351119</v>
      </c>
      <c r="AT42" s="12">
        <f t="shared" si="20"/>
        <v>3953722.6748738466</v>
      </c>
      <c r="AU42">
        <v>38</v>
      </c>
      <c r="AV42" s="6">
        <v>0.23830000000000001</v>
      </c>
      <c r="AW42" s="12">
        <f t="shared" si="21"/>
        <v>9269688.8497937769</v>
      </c>
      <c r="AX42" s="12">
        <f t="shared" si="22"/>
        <v>2334094.3146962747</v>
      </c>
      <c r="AY42">
        <v>37</v>
      </c>
      <c r="AZ42" s="6">
        <v>0.23830000000000001</v>
      </c>
      <c r="BA42" s="12">
        <f t="shared" si="23"/>
        <v>10757532.314236321</v>
      </c>
      <c r="BB42" s="12">
        <f t="shared" si="24"/>
        <v>2689383.0785590801</v>
      </c>
      <c r="BC42">
        <v>36</v>
      </c>
      <c r="BD42" s="6">
        <v>0.23830000000000001</v>
      </c>
      <c r="BE42" s="12">
        <f t="shared" si="25"/>
        <v>15268389.382286167</v>
      </c>
      <c r="BF42" s="12">
        <f t="shared" si="26"/>
        <v>3872019.6095365994</v>
      </c>
      <c r="BG42">
        <v>35</v>
      </c>
      <c r="BH42" s="6">
        <v>0.23830000000000001</v>
      </c>
      <c r="BI42" s="12">
        <f t="shared" si="27"/>
        <v>21860276.625632931</v>
      </c>
      <c r="BJ42" s="12">
        <f t="shared" si="28"/>
        <v>6172775.9536409527</v>
      </c>
      <c r="BK42">
        <v>34</v>
      </c>
      <c r="BL42" s="6">
        <v>0.23830000000000001</v>
      </c>
      <c r="BM42" s="12">
        <f t="shared" si="29"/>
        <v>18332963.884986959</v>
      </c>
      <c r="BN42" s="12">
        <f t="shared" si="30"/>
        <v>5572429.67007697</v>
      </c>
      <c r="BO42">
        <v>33</v>
      </c>
      <c r="BP42" s="6">
        <v>0.23830000000000001</v>
      </c>
      <c r="BQ42" s="12">
        <f t="shared" si="31"/>
        <v>14019769.267096397</v>
      </c>
      <c r="BR42" s="12">
        <f t="shared" si="32"/>
        <v>4387481.7490553465</v>
      </c>
      <c r="BS42">
        <v>32</v>
      </c>
      <c r="BT42" s="6">
        <v>0.23830000000000001</v>
      </c>
      <c r="BU42" s="12">
        <f t="shared" si="33"/>
        <v>11571899.442809705</v>
      </c>
      <c r="BV42" s="12">
        <f t="shared" si="34"/>
        <v>3704672.843201668</v>
      </c>
      <c r="BW42">
        <v>31</v>
      </c>
      <c r="BX42" s="6">
        <v>0.23830000000000001</v>
      </c>
      <c r="BY42" s="12">
        <f t="shared" si="35"/>
        <v>7556837.0336839352</v>
      </c>
      <c r="BZ42" s="12">
        <f t="shared" si="36"/>
        <v>2473640.8995152446</v>
      </c>
      <c r="CA42">
        <v>30</v>
      </c>
      <c r="CB42" s="6">
        <v>0.23830000000000001</v>
      </c>
      <c r="CC42" s="12">
        <f t="shared" si="37"/>
        <v>10276493.514031461</v>
      </c>
      <c r="CD42" s="12">
        <f t="shared" si="38"/>
        <v>3973823.9307855465</v>
      </c>
      <c r="CE42">
        <v>29</v>
      </c>
      <c r="CF42" s="6">
        <v>0.23830000000000001</v>
      </c>
      <c r="CG42" s="12">
        <f t="shared" si="39"/>
        <v>10441865.449050829</v>
      </c>
      <c r="CH42" s="12">
        <f t="shared" si="40"/>
        <v>4450939.0493256226</v>
      </c>
      <c r="CI42">
        <v>28</v>
      </c>
      <c r="CJ42" s="6">
        <v>0.23830000000000001</v>
      </c>
      <c r="CK42" s="12">
        <f t="shared" si="284"/>
        <v>10174443.704779625</v>
      </c>
      <c r="CL42" s="12">
        <f t="shared" si="285"/>
        <v>4391846.2035019966</v>
      </c>
      <c r="CM42" s="5">
        <v>27</v>
      </c>
      <c r="CN42" s="6">
        <v>0.23830000000000001</v>
      </c>
      <c r="CO42" s="7">
        <f t="shared" si="41"/>
        <v>11322046.895139113</v>
      </c>
      <c r="CP42" s="12">
        <f t="shared" si="42"/>
        <v>8460904.2523989063</v>
      </c>
      <c r="CQ42" s="12">
        <f t="shared" si="43"/>
        <v>3576101.6174707604</v>
      </c>
      <c r="CR42" s="9"/>
      <c r="CS42" s="5">
        <v>26</v>
      </c>
      <c r="CT42" s="6">
        <v>0.23830000000000001</v>
      </c>
      <c r="CU42" s="7">
        <f t="shared" si="44"/>
        <v>8655337.4322598521</v>
      </c>
      <c r="CV42" s="12">
        <f t="shared" si="45"/>
        <v>6286829.4054187946</v>
      </c>
      <c r="CW42" s="12">
        <f t="shared" si="46"/>
        <v>2872040.7715402404</v>
      </c>
      <c r="CY42" s="5">
        <v>25</v>
      </c>
      <c r="CZ42" s="6">
        <v>0.23830000000000001</v>
      </c>
      <c r="DA42" s="7">
        <f t="shared" si="47"/>
        <v>6998170.6276357165</v>
      </c>
      <c r="DB42" s="12">
        <f t="shared" si="48"/>
        <v>4945515.1948028337</v>
      </c>
      <c r="DC42" s="12">
        <f t="shared" si="49"/>
        <v>2357125.0478826454</v>
      </c>
      <c r="DE42" s="5">
        <f t="shared" si="50"/>
        <v>24</v>
      </c>
      <c r="DF42" s="6">
        <v>0.23830000000000001</v>
      </c>
      <c r="DG42" s="7">
        <f t="shared" si="51"/>
        <v>5923123.679759386</v>
      </c>
      <c r="DH42" s="12">
        <f t="shared" si="52"/>
        <v>4074379.6113633695</v>
      </c>
      <c r="DI42" s="12">
        <f t="shared" si="53"/>
        <v>1949253.55507672</v>
      </c>
      <c r="DK42" s="5">
        <f t="shared" si="54"/>
        <v>23</v>
      </c>
      <c r="DL42" s="6">
        <v>0.23830000000000001</v>
      </c>
      <c r="DM42" s="7">
        <f t="shared" si="55"/>
        <v>5995671.3025198784</v>
      </c>
      <c r="DN42" s="12">
        <f t="shared" si="56"/>
        <v>4376338.9426883925</v>
      </c>
      <c r="DO42" s="12">
        <f t="shared" si="57"/>
        <v>2117329.4524877295</v>
      </c>
      <c r="DQ42" s="5">
        <f t="shared" si="58"/>
        <v>22</v>
      </c>
      <c r="DR42" s="6">
        <v>0.23830000000000001</v>
      </c>
      <c r="DS42" s="7">
        <f t="shared" si="59"/>
        <v>3930041.4935237793</v>
      </c>
      <c r="DT42" s="12">
        <f t="shared" si="60"/>
        <v>2443882.4975879183</v>
      </c>
      <c r="DU42" s="12">
        <f t="shared" si="61"/>
        <v>1173591.0554963565</v>
      </c>
      <c r="DW42" s="5">
        <f t="shared" si="62"/>
        <v>21</v>
      </c>
      <c r="DX42" s="6">
        <v>0.23830000000000001</v>
      </c>
      <c r="DY42" s="7">
        <f t="shared" si="63"/>
        <v>2963832.1972275847</v>
      </c>
      <c r="DZ42" s="12">
        <f t="shared" si="64"/>
        <v>1602902.0734793174</v>
      </c>
      <c r="EA42" s="12">
        <f t="shared" si="65"/>
        <v>772621.86275621771</v>
      </c>
      <c r="EC42" s="5">
        <f t="shared" si="66"/>
        <v>20</v>
      </c>
      <c r="ED42" s="6">
        <v>0.23830000000000001</v>
      </c>
      <c r="EE42" s="7">
        <f t="shared" si="67"/>
        <v>2758592.8864739262</v>
      </c>
      <c r="EF42" s="12">
        <f t="shared" si="68"/>
        <v>1550308.1809621244</v>
      </c>
      <c r="EG42" s="12">
        <f t="shared" si="69"/>
        <v>769577.4423481049</v>
      </c>
      <c r="EI42" s="5">
        <f t="shared" si="70"/>
        <v>19</v>
      </c>
      <c r="EJ42" s="6">
        <v>0.23830000000000001</v>
      </c>
      <c r="EK42" s="7">
        <f t="shared" si="71"/>
        <v>2758592.8864739262</v>
      </c>
      <c r="EL42" s="12">
        <f t="shared" si="72"/>
        <v>2018991.9697612843</v>
      </c>
      <c r="EM42" s="12">
        <f t="shared" si="73"/>
        <v>1038546.2290498693</v>
      </c>
      <c r="EO42" s="5">
        <f t="shared" si="74"/>
        <v>18</v>
      </c>
      <c r="EP42" s="6">
        <v>0.23830000000000001</v>
      </c>
      <c r="EQ42" s="7">
        <f t="shared" si="75"/>
        <v>3080849.7726981523</v>
      </c>
      <c r="ER42" s="12">
        <f t="shared" si="76"/>
        <v>1189273.776454635</v>
      </c>
      <c r="ES42" s="12">
        <f t="shared" si="77"/>
        <v>620304.66757525923</v>
      </c>
      <c r="EU42" s="5">
        <f t="shared" si="78"/>
        <v>17</v>
      </c>
      <c r="EV42" s="6">
        <v>0.23830000000000001</v>
      </c>
      <c r="EW42" s="7">
        <f t="shared" si="79"/>
        <v>1912945.9322950726</v>
      </c>
      <c r="EX42" s="12">
        <f t="shared" si="80"/>
        <v>1047293.5656940915</v>
      </c>
      <c r="EY42" s="12">
        <f t="shared" si="81"/>
        <v>551901.1056625339</v>
      </c>
      <c r="FA42" s="5">
        <f t="shared" si="82"/>
        <v>16</v>
      </c>
      <c r="FB42" s="6">
        <v>0.23830000000000001</v>
      </c>
      <c r="FC42" s="7">
        <f t="shared" si="83"/>
        <v>1906463.954848588</v>
      </c>
      <c r="FD42" s="12">
        <f t="shared" si="84"/>
        <v>1127676.6859975993</v>
      </c>
      <c r="FE42" s="12">
        <f t="shared" si="85"/>
        <v>604402.25256705855</v>
      </c>
      <c r="FG42" s="5">
        <f t="shared" si="86"/>
        <v>15</v>
      </c>
      <c r="FH42" s="6">
        <v>0.23830000000000001</v>
      </c>
      <c r="FI42" s="7">
        <f t="shared" si="87"/>
        <v>1505420.0527863132</v>
      </c>
      <c r="FJ42" s="12">
        <f t="shared" si="88"/>
        <v>793126.54419716366</v>
      </c>
      <c r="FK42" s="12">
        <f t="shared" si="89"/>
        <v>427945.97708480054</v>
      </c>
      <c r="FM42" s="5">
        <f t="shared" si="90"/>
        <v>14</v>
      </c>
      <c r="FN42" s="6">
        <v>0.23830000000000001</v>
      </c>
      <c r="FO42" s="7">
        <f t="shared" si="91"/>
        <v>1650860.8978904632</v>
      </c>
      <c r="FP42" s="12">
        <f t="shared" si="92"/>
        <v>1015665.365481425</v>
      </c>
      <c r="FQ42" s="12">
        <f t="shared" si="93"/>
        <v>555327.82573085104</v>
      </c>
      <c r="FS42" s="5">
        <f t="shared" si="94"/>
        <v>13</v>
      </c>
      <c r="FT42" s="6">
        <v>0.23830000000000001</v>
      </c>
      <c r="FU42" s="7">
        <f t="shared" si="95"/>
        <v>1346432.5078627057</v>
      </c>
      <c r="FV42" s="12">
        <f t="shared" si="96"/>
        <v>776926.33495696855</v>
      </c>
      <c r="FW42" s="12">
        <f t="shared" si="97"/>
        <v>431781.0027009052</v>
      </c>
      <c r="FY42" s="5">
        <f t="shared" si="98"/>
        <v>12</v>
      </c>
      <c r="FZ42" s="6">
        <v>0.23830000000000001</v>
      </c>
      <c r="GA42" s="7">
        <f t="shared" si="99"/>
        <v>1156530.2421084912</v>
      </c>
      <c r="GB42" s="12">
        <f t="shared" si="100"/>
        <v>642333.34032422712</v>
      </c>
      <c r="GC42" s="12">
        <f t="shared" si="101"/>
        <v>360446.04708841519</v>
      </c>
      <c r="GE42" s="5">
        <f t="shared" si="102"/>
        <v>11</v>
      </c>
      <c r="GF42" s="6">
        <v>0.23830000000000001</v>
      </c>
      <c r="GG42" s="7">
        <f t="shared" si="103"/>
        <v>1028941.4965378034</v>
      </c>
      <c r="GH42" s="12">
        <f t="shared" si="104"/>
        <v>575141.06838852679</v>
      </c>
      <c r="GI42" s="12">
        <f t="shared" si="105"/>
        <v>328947.58947401354</v>
      </c>
      <c r="GK42" s="5">
        <f t="shared" si="106"/>
        <v>10</v>
      </c>
      <c r="GL42" s="6">
        <v>0.23830000000000001</v>
      </c>
      <c r="GM42" s="7">
        <f t="shared" si="107"/>
        <v>1142887.3670307714</v>
      </c>
      <c r="GN42" s="12">
        <f t="shared" si="108"/>
        <v>756409.47801597614</v>
      </c>
      <c r="GO42" s="12">
        <f t="shared" si="109"/>
        <v>447587.62278283481</v>
      </c>
      <c r="GQ42" s="5">
        <f t="shared" si="110"/>
        <v>9</v>
      </c>
      <c r="GR42" s="6">
        <v>0.23830000000000001</v>
      </c>
      <c r="GS42" s="7">
        <f t="shared" si="111"/>
        <v>923172.34816702025</v>
      </c>
      <c r="GT42" s="12">
        <f t="shared" si="112"/>
        <v>594993.29746550077</v>
      </c>
      <c r="GU42" s="12">
        <f t="shared" si="113"/>
        <v>364914.95402110746</v>
      </c>
      <c r="GW42" s="5">
        <f t="shared" si="114"/>
        <v>8</v>
      </c>
      <c r="GX42" s="6">
        <v>0.23830000000000001</v>
      </c>
      <c r="GY42" s="7">
        <f t="shared" si="115"/>
        <v>833112.8491715733</v>
      </c>
      <c r="GZ42" s="12">
        <f t="shared" si="116"/>
        <v>557020.46783183946</v>
      </c>
      <c r="HA42" s="12">
        <f t="shared" si="117"/>
        <v>356653.39307218499</v>
      </c>
      <c r="HC42" s="5">
        <f t="shared" si="118"/>
        <v>7</v>
      </c>
      <c r="HD42" s="6">
        <v>0.23830000000000001</v>
      </c>
      <c r="HE42" s="7">
        <f t="shared" si="119"/>
        <v>907925.94722272584</v>
      </c>
      <c r="HF42" s="12">
        <f t="shared" si="120"/>
        <v>690496.55129052745</v>
      </c>
      <c r="HG42" s="12">
        <f t="shared" si="121"/>
        <v>469438.30285579019</v>
      </c>
      <c r="HI42" s="5">
        <f t="shared" si="122"/>
        <v>6</v>
      </c>
      <c r="HJ42" s="6">
        <v>0.23830000000000001</v>
      </c>
      <c r="HK42" s="7">
        <f t="shared" si="123"/>
        <v>876714.89689332352</v>
      </c>
      <c r="HL42" s="12">
        <f t="shared" si="124"/>
        <v>723217.0999262376</v>
      </c>
      <c r="HM42" s="12">
        <f t="shared" si="125"/>
        <v>517698.57152993261</v>
      </c>
      <c r="HO42" s="5">
        <f t="shared" si="126"/>
        <v>5</v>
      </c>
      <c r="HP42" s="6">
        <v>0.23830000000000001</v>
      </c>
      <c r="HQ42" s="7">
        <f t="shared" si="127"/>
        <v>767566.88574095943</v>
      </c>
      <c r="HR42" s="12">
        <f t="shared" si="128"/>
        <v>662375.85950427549</v>
      </c>
      <c r="HS42" s="12">
        <f t="shared" si="129"/>
        <v>489633.95369830431</v>
      </c>
      <c r="HU42" s="5">
        <f t="shared" si="130"/>
        <v>4</v>
      </c>
      <c r="HV42" s="6">
        <v>0.23830000000000001</v>
      </c>
      <c r="HW42" s="7">
        <f t="shared" si="131"/>
        <v>646317.68755554</v>
      </c>
      <c r="HX42" s="12">
        <f t="shared" si="132"/>
        <v>581060.62650496257</v>
      </c>
      <c r="HY42" s="12">
        <f t="shared" si="133"/>
        <v>445201.12750200368</v>
      </c>
      <c r="IA42" s="5">
        <f t="shared" si="134"/>
        <v>3</v>
      </c>
      <c r="IB42" s="6">
        <v>0.23830000000000001</v>
      </c>
      <c r="IC42" s="7">
        <f t="shared" si="135"/>
        <v>754251.00659999996</v>
      </c>
      <c r="ID42" s="12">
        <f t="shared" si="136"/>
        <v>707236.39791759651</v>
      </c>
      <c r="IE42" s="12">
        <f t="shared" si="137"/>
        <v>592755.68602446036</v>
      </c>
      <c r="IG42" s="5">
        <f t="shared" si="138"/>
        <v>2</v>
      </c>
      <c r="IH42" s="6">
        <v>0.23830000000000001</v>
      </c>
      <c r="II42" s="7">
        <f t="shared" si="139"/>
        <v>1017882.6000000001</v>
      </c>
      <c r="IJ42" s="12">
        <f>(IJ43)*(1+IH42)-(((VLOOKUP((IG$91+IG43),$A$138:$E$227,5,FALSE))/(VLOOKUP(IG$91,$A$138:$E$227,5,FALSE)))*(IF(IG42&lt;=$D$125,$B$125,$C$125)))</f>
        <v>992522.33646833035</v>
      </c>
      <c r="IK42" s="12">
        <f t="shared" si="141"/>
        <v>930043.41241007205</v>
      </c>
      <c r="IM42" s="5">
        <f t="shared" si="142"/>
        <v>1</v>
      </c>
      <c r="IN42" s="6">
        <v>0.23830000000000001</v>
      </c>
      <c r="IO42" s="7">
        <f>(IO43+$B$124)*(1+IN42)</f>
        <v>742980</v>
      </c>
      <c r="IP42" s="12">
        <f>($B$124)*(1+IN42)-$B$125</f>
        <v>731980</v>
      </c>
      <c r="IQ42" s="12">
        <f>IP42</f>
        <v>731980</v>
      </c>
      <c r="IS42" s="5"/>
      <c r="IT42" s="6"/>
      <c r="IU42" s="7"/>
      <c r="IY42" s="5"/>
      <c r="IZ42" s="6"/>
      <c r="JA42" s="7"/>
      <c r="JE42" s="5"/>
      <c r="JF42" s="6"/>
      <c r="JG42" s="7"/>
      <c r="JK42" s="5"/>
      <c r="JL42" s="6"/>
      <c r="JM42" s="7"/>
      <c r="JQ42" s="5"/>
      <c r="JR42" s="6"/>
      <c r="JS42" s="7"/>
      <c r="JW42" s="5"/>
      <c r="JX42" s="6"/>
      <c r="JY42" s="7"/>
      <c r="KC42" s="5"/>
      <c r="KD42" s="6"/>
      <c r="KE42" s="7"/>
      <c r="KI42" s="5"/>
      <c r="KJ42" s="6"/>
      <c r="KK42" s="7"/>
      <c r="KO42" s="5"/>
      <c r="KP42" s="6"/>
      <c r="KQ42" s="7"/>
      <c r="KU42" s="5"/>
      <c r="KV42" s="6"/>
      <c r="KW42" s="7"/>
      <c r="LA42" s="5"/>
      <c r="LB42" s="6"/>
      <c r="LC42" s="7"/>
      <c r="LG42" s="5"/>
      <c r="LH42" s="6"/>
      <c r="LI42" s="7"/>
      <c r="LM42" s="5"/>
      <c r="LN42" s="6"/>
      <c r="LO42" s="7"/>
      <c r="LS42" s="5"/>
      <c r="LT42" s="6"/>
      <c r="LU42" s="7"/>
      <c r="LY42" s="5"/>
      <c r="LZ42" s="6"/>
      <c r="MA42" s="7"/>
      <c r="ME42" s="5"/>
      <c r="MF42" s="6"/>
      <c r="MG42" s="7"/>
      <c r="MK42" s="5"/>
      <c r="ML42" s="6"/>
      <c r="MM42" s="7"/>
      <c r="MQ42" s="5"/>
      <c r="MR42" s="6"/>
      <c r="MS42" s="7"/>
      <c r="MW42" s="5"/>
      <c r="MX42" s="6"/>
      <c r="MY42" s="7"/>
      <c r="NC42" s="5"/>
      <c r="ND42" s="6"/>
      <c r="NE42" s="7"/>
      <c r="NI42" s="5"/>
      <c r="NJ42" s="6"/>
      <c r="NK42" s="7"/>
      <c r="NO42" s="5"/>
      <c r="NP42" s="6"/>
      <c r="NQ42" s="7"/>
      <c r="NU42" s="5"/>
      <c r="NV42" s="6"/>
      <c r="NW42" s="7"/>
      <c r="OA42" s="5"/>
      <c r="OB42" s="6"/>
      <c r="OC42" s="7"/>
      <c r="OG42" s="5"/>
      <c r="OH42" s="6"/>
      <c r="OI42" s="7"/>
      <c r="OM42" s="5"/>
      <c r="ON42" s="6"/>
      <c r="OO42" s="7"/>
      <c r="OS42" s="5"/>
      <c r="OT42" s="6"/>
      <c r="OU42" s="7"/>
      <c r="OY42" s="5"/>
      <c r="OZ42" s="6"/>
      <c r="PA42" s="7"/>
      <c r="PE42" s="5"/>
      <c r="PF42" s="6"/>
      <c r="PG42" s="7"/>
      <c r="PK42" s="5"/>
      <c r="PL42" s="6"/>
      <c r="PM42" s="7"/>
      <c r="PQ42" s="5"/>
      <c r="PR42" s="6"/>
      <c r="PS42" s="7"/>
      <c r="PW42" s="5"/>
      <c r="PX42" s="6"/>
      <c r="PY42" s="7"/>
      <c r="QC42" s="5"/>
      <c r="QD42" s="6"/>
      <c r="QE42" s="7"/>
      <c r="QI42" s="5"/>
      <c r="QJ42" s="6"/>
      <c r="QK42" s="7"/>
      <c r="QO42" s="5"/>
      <c r="QP42" s="6"/>
      <c r="QQ42" s="7"/>
    </row>
    <row r="43" spans="3:459">
      <c r="C43">
        <v>48</v>
      </c>
      <c r="D43" s="6">
        <v>0.37</v>
      </c>
      <c r="E43" s="12">
        <f t="shared" si="286"/>
        <v>2129659.9310050318</v>
      </c>
      <c r="F43" s="12">
        <f t="shared" si="0"/>
        <v>707161.55098631571</v>
      </c>
      <c r="G43">
        <v>47</v>
      </c>
      <c r="H43" s="6">
        <v>0.37</v>
      </c>
      <c r="I43" s="12">
        <f t="shared" si="1"/>
        <v>-4086975.5646193246</v>
      </c>
      <c r="J43" s="12">
        <f t="shared" si="2"/>
        <v>-1341406.567274289</v>
      </c>
      <c r="K43">
        <v>46</v>
      </c>
      <c r="L43" s="6">
        <v>0.37</v>
      </c>
      <c r="M43" s="12">
        <f t="shared" si="3"/>
        <v>-1396237.2478214586</v>
      </c>
      <c r="N43" s="12">
        <f t="shared" si="4"/>
        <v>-458265.96809495089</v>
      </c>
      <c r="O43">
        <v>45</v>
      </c>
      <c r="P43" s="6">
        <v>0.37</v>
      </c>
      <c r="Q43" s="12">
        <f t="shared" si="5"/>
        <v>4764013.0890394785</v>
      </c>
      <c r="R43" s="12">
        <f t="shared" si="6"/>
        <v>1453892.6701675183</v>
      </c>
      <c r="S43">
        <v>44</v>
      </c>
      <c r="T43" s="6">
        <v>0.37</v>
      </c>
      <c r="U43" s="12">
        <f t="shared" si="7"/>
        <v>23718768.152852897</v>
      </c>
      <c r="V43" s="12">
        <f t="shared" si="8"/>
        <v>6510141.7386909109</v>
      </c>
      <c r="W43">
        <v>43</v>
      </c>
      <c r="X43" s="6">
        <v>0.37</v>
      </c>
      <c r="Y43" s="12">
        <f t="shared" si="9"/>
        <v>27243414.805913743</v>
      </c>
      <c r="Z43" s="12">
        <f t="shared" si="10"/>
        <v>6745490.4221936138</v>
      </c>
      <c r="AA43">
        <v>42</v>
      </c>
      <c r="AB43" s="6">
        <v>0.37</v>
      </c>
      <c r="AC43" s="12">
        <f t="shared" si="11"/>
        <v>12874281.317404784</v>
      </c>
      <c r="AD43" s="12">
        <f t="shared" si="12"/>
        <v>3261814.0765785631</v>
      </c>
      <c r="AE43">
        <v>41</v>
      </c>
      <c r="AF43" s="6">
        <v>0.37</v>
      </c>
      <c r="AG43" s="12">
        <f t="shared" si="13"/>
        <v>15116404.735683251</v>
      </c>
      <c r="AH43" s="12">
        <f t="shared" si="14"/>
        <v>3945932.9060516735</v>
      </c>
      <c r="AI43">
        <v>40</v>
      </c>
      <c r="AJ43" s="6">
        <v>0.37</v>
      </c>
      <c r="AK43" s="12">
        <f t="shared" si="15"/>
        <v>5906724.394309124</v>
      </c>
      <c r="AL43" s="12">
        <f t="shared" si="16"/>
        <v>1564545.0411029926</v>
      </c>
      <c r="AM43">
        <v>39</v>
      </c>
      <c r="AN43" s="6">
        <v>0.37</v>
      </c>
      <c r="AO43" s="12">
        <f t="shared" si="17"/>
        <v>1830241.7079799653</v>
      </c>
      <c r="AP43" s="12">
        <f t="shared" si="18"/>
        <v>495324.53133430914</v>
      </c>
      <c r="AQ43">
        <v>38</v>
      </c>
      <c r="AR43" s="6">
        <v>0.37</v>
      </c>
      <c r="AS43" s="12">
        <f t="shared" si="19"/>
        <v>12596493.643772522</v>
      </c>
      <c r="AT43" s="12">
        <f t="shared" si="20"/>
        <v>3433209.4000301301</v>
      </c>
      <c r="AU43">
        <v>37</v>
      </c>
      <c r="AV43" s="6">
        <v>0.37</v>
      </c>
      <c r="AW43" s="12">
        <f t="shared" si="21"/>
        <v>7582033.1962663596</v>
      </c>
      <c r="AX43" s="12">
        <f t="shared" si="22"/>
        <v>2037398.5556185998</v>
      </c>
      <c r="AY43">
        <v>36</v>
      </c>
      <c r="AZ43" s="6">
        <v>0.37</v>
      </c>
      <c r="BA43" s="12">
        <f t="shared" si="23"/>
        <v>8784246.3976712599</v>
      </c>
      <c r="BB43" s="12">
        <f t="shared" si="24"/>
        <v>2343589.7298969389</v>
      </c>
      <c r="BC43">
        <v>35</v>
      </c>
      <c r="BD43" s="6">
        <v>0.37</v>
      </c>
      <c r="BE43" s="12">
        <f t="shared" si="25"/>
        <v>12425653.924433976</v>
      </c>
      <c r="BF43" s="12">
        <f t="shared" si="26"/>
        <v>3362796.9354034364</v>
      </c>
      <c r="BG43">
        <v>34</v>
      </c>
      <c r="BH43" s="6">
        <v>0.37</v>
      </c>
      <c r="BI43" s="12">
        <f t="shared" si="27"/>
        <v>17739254.35181256</v>
      </c>
      <c r="BJ43" s="12">
        <f t="shared" si="28"/>
        <v>5345610.2365346868</v>
      </c>
      <c r="BK43">
        <v>33</v>
      </c>
      <c r="BL43" s="6">
        <v>0.37</v>
      </c>
      <c r="BM43" s="12">
        <f t="shared" si="29"/>
        <v>14884650.011983389</v>
      </c>
      <c r="BN43" s="12">
        <f t="shared" si="30"/>
        <v>4828226.2035032483</v>
      </c>
      <c r="BO43">
        <v>32</v>
      </c>
      <c r="BP43" s="6">
        <v>0.37</v>
      </c>
      <c r="BQ43" s="12">
        <f t="shared" si="31"/>
        <v>11399201.595786089</v>
      </c>
      <c r="BR43" s="12">
        <f t="shared" si="32"/>
        <v>3807027.0204736646</v>
      </c>
      <c r="BS43">
        <v>31</v>
      </c>
      <c r="BT43" s="6">
        <v>0.37</v>
      </c>
      <c r="BU43" s="12">
        <f t="shared" si="33"/>
        <v>9420663.2544441931</v>
      </c>
      <c r="BV43" s="12">
        <f t="shared" si="34"/>
        <v>3218575.9295413941</v>
      </c>
      <c r="BW43">
        <v>30</v>
      </c>
      <c r="BX43" s="6">
        <v>0.37</v>
      </c>
      <c r="BY43" s="12">
        <f t="shared" si="35"/>
        <v>6176601.2964001354</v>
      </c>
      <c r="BZ43" s="12">
        <f t="shared" si="36"/>
        <v>2157661.1054603159</v>
      </c>
      <c r="CA43">
        <v>29</v>
      </c>
      <c r="CB43" s="6">
        <v>0.37</v>
      </c>
      <c r="CC43" s="12">
        <f t="shared" si="37"/>
        <v>8361523.7901803264</v>
      </c>
      <c r="CD43" s="12">
        <f t="shared" si="38"/>
        <v>3450532.8500744146</v>
      </c>
      <c r="CE43">
        <v>28</v>
      </c>
      <c r="CF43" s="6">
        <v>0.37</v>
      </c>
      <c r="CG43" s="12">
        <f t="shared" si="39"/>
        <v>8489255.5890222657</v>
      </c>
      <c r="CH43" s="12">
        <f t="shared" si="40"/>
        <v>3861715.1143920859</v>
      </c>
      <c r="CI43">
        <v>27</v>
      </c>
      <c r="CJ43" s="6">
        <v>0.37</v>
      </c>
      <c r="CK43" s="12">
        <f t="shared" si="284"/>
        <v>8272586.3722681301</v>
      </c>
      <c r="CL43" s="12">
        <f t="shared" si="285"/>
        <v>3810788.3480697717</v>
      </c>
      <c r="CM43" s="5">
        <v>26</v>
      </c>
      <c r="CN43" s="6">
        <v>0.37</v>
      </c>
      <c r="CO43" s="7">
        <f t="shared" si="41"/>
        <v>9143218.0369370207</v>
      </c>
      <c r="CP43" s="12">
        <f t="shared" si="42"/>
        <v>6889996.7502246322</v>
      </c>
      <c r="CQ43" s="12">
        <f t="shared" si="43"/>
        <v>3107772.0466464269</v>
      </c>
      <c r="CR43" s="9"/>
      <c r="CS43" s="5">
        <v>25</v>
      </c>
      <c r="CT43" s="6">
        <v>0.37</v>
      </c>
      <c r="CU43" s="7">
        <f t="shared" si="44"/>
        <v>6989693.4767502639</v>
      </c>
      <c r="CV43" s="12">
        <f t="shared" si="45"/>
        <v>5130015.9062887644</v>
      </c>
      <c r="CW43" s="12">
        <f t="shared" si="46"/>
        <v>2501005.8353116047</v>
      </c>
      <c r="CY43" s="5">
        <v>24</v>
      </c>
      <c r="CZ43" s="6">
        <v>0.37</v>
      </c>
      <c r="DA43" s="7">
        <f t="shared" si="47"/>
        <v>5651433.9236337859</v>
      </c>
      <c r="DB43" s="12">
        <f t="shared" si="48"/>
        <v>4044624.5586927636</v>
      </c>
      <c r="DC43" s="12">
        <f t="shared" si="49"/>
        <v>2057246.6565327877</v>
      </c>
      <c r="DE43" s="5">
        <f t="shared" si="50"/>
        <v>23</v>
      </c>
      <c r="DF43" s="6">
        <v>0.37</v>
      </c>
      <c r="DG43" s="7">
        <f t="shared" si="51"/>
        <v>4783270.3543239813</v>
      </c>
      <c r="DH43" s="12">
        <f t="shared" si="52"/>
        <v>3340940.3038687417</v>
      </c>
      <c r="DI43" s="12">
        <f t="shared" si="53"/>
        <v>1705739.1954492999</v>
      </c>
      <c r="DK43" s="5">
        <f t="shared" si="54"/>
        <v>22</v>
      </c>
      <c r="DL43" s="6">
        <v>0.37</v>
      </c>
      <c r="DM43" s="7">
        <f t="shared" si="55"/>
        <v>4841856.8218685929</v>
      </c>
      <c r="DN43" s="12">
        <f t="shared" si="56"/>
        <v>3584225.4523400064</v>
      </c>
      <c r="DO43" s="12">
        <f t="shared" si="57"/>
        <v>1850588.5732811166</v>
      </c>
      <c r="DQ43" s="5">
        <f t="shared" si="58"/>
        <v>21</v>
      </c>
      <c r="DR43" s="6">
        <v>0.37</v>
      </c>
      <c r="DS43" s="7">
        <f t="shared" si="59"/>
        <v>3173739.395561479</v>
      </c>
      <c r="DT43" s="12">
        <f t="shared" si="60"/>
        <v>2024028.4322864232</v>
      </c>
      <c r="DU43" s="12">
        <f t="shared" si="61"/>
        <v>1037266.0104039827</v>
      </c>
      <c r="DW43" s="5">
        <f t="shared" si="62"/>
        <v>20</v>
      </c>
      <c r="DX43" s="6">
        <v>0.37</v>
      </c>
      <c r="DY43" s="7">
        <f t="shared" si="63"/>
        <v>2393468.6241036784</v>
      </c>
      <c r="DZ43" s="12">
        <f t="shared" si="64"/>
        <v>1344699.0870140246</v>
      </c>
      <c r="EA43" s="12">
        <f t="shared" si="65"/>
        <v>691707.01596882637</v>
      </c>
      <c r="EC43" s="5">
        <f t="shared" si="66"/>
        <v>19</v>
      </c>
      <c r="ED43" s="6">
        <v>0.37</v>
      </c>
      <c r="EE43" s="7">
        <f t="shared" si="67"/>
        <v>2227725.8228813102</v>
      </c>
      <c r="EF43" s="12">
        <f t="shared" si="68"/>
        <v>1300769.5740699507</v>
      </c>
      <c r="EG43" s="12">
        <f t="shared" si="69"/>
        <v>689083.3060332177</v>
      </c>
      <c r="EI43" s="5">
        <f t="shared" si="70"/>
        <v>18</v>
      </c>
      <c r="EJ43" s="6">
        <v>0.37</v>
      </c>
      <c r="EK43" s="7">
        <f t="shared" si="71"/>
        <v>2227725.8228813102</v>
      </c>
      <c r="EL43" s="12">
        <f t="shared" si="72"/>
        <v>1677552.8127941233</v>
      </c>
      <c r="EM43" s="12">
        <f t="shared" si="73"/>
        <v>920883.11796376063</v>
      </c>
      <c r="EO43" s="5">
        <f t="shared" si="74"/>
        <v>17</v>
      </c>
      <c r="EP43" s="6">
        <v>0.37</v>
      </c>
      <c r="EQ43" s="7">
        <f t="shared" si="75"/>
        <v>2487967.1910669082</v>
      </c>
      <c r="ER43" s="12">
        <f t="shared" si="76"/>
        <v>1006856.9957473516</v>
      </c>
      <c r="ES43" s="12">
        <f t="shared" si="77"/>
        <v>560438.63486896735</v>
      </c>
      <c r="EU43" s="5">
        <f t="shared" si="78"/>
        <v>16</v>
      </c>
      <c r="EV43" s="6">
        <v>0.37</v>
      </c>
      <c r="EW43" s="7">
        <f t="shared" si="79"/>
        <v>1544816.2257086914</v>
      </c>
      <c r="EX43" s="12">
        <f t="shared" si="80"/>
        <v>891724.05179612583</v>
      </c>
      <c r="EY43" s="12">
        <f t="shared" si="81"/>
        <v>501487.8064803548</v>
      </c>
      <c r="FA43" s="5">
        <f t="shared" si="82"/>
        <v>15</v>
      </c>
      <c r="FB43" s="6">
        <v>0.37</v>
      </c>
      <c r="FC43" s="7">
        <f t="shared" si="83"/>
        <v>1539581.6481051345</v>
      </c>
      <c r="FD43" s="12">
        <f t="shared" si="84"/>
        <v>955866.78539935022</v>
      </c>
      <c r="FE43" s="12">
        <f t="shared" si="85"/>
        <v>546733.78512285289</v>
      </c>
      <c r="FG43" s="5">
        <f t="shared" si="86"/>
        <v>14</v>
      </c>
      <c r="FH43" s="6">
        <v>0.37</v>
      </c>
      <c r="FI43" s="7">
        <f t="shared" si="87"/>
        <v>1215715.1359010849</v>
      </c>
      <c r="FJ43" s="12">
        <f t="shared" si="88"/>
        <v>685396.54703800671</v>
      </c>
      <c r="FK43" s="12">
        <f t="shared" si="89"/>
        <v>394662.1192157428</v>
      </c>
      <c r="FM43" s="5">
        <f t="shared" si="90"/>
        <v>13</v>
      </c>
      <c r="FN43" s="6">
        <v>0.37</v>
      </c>
      <c r="FO43" s="7">
        <f t="shared" si="91"/>
        <v>1333167.1629576543</v>
      </c>
      <c r="FP43" s="12">
        <f t="shared" si="92"/>
        <v>864518.92637814465</v>
      </c>
      <c r="FQ43" s="12">
        <f t="shared" si="93"/>
        <v>504440.98583292891</v>
      </c>
      <c r="FS43" s="5">
        <f t="shared" si="94"/>
        <v>12</v>
      </c>
      <c r="FT43" s="6">
        <v>0.37</v>
      </c>
      <c r="FU43" s="7">
        <f t="shared" si="95"/>
        <v>1087323.3528730564</v>
      </c>
      <c r="FV43" s="12">
        <f t="shared" si="96"/>
        <v>671006.15156362788</v>
      </c>
      <c r="FW43" s="12">
        <f t="shared" si="97"/>
        <v>397967.18010203645</v>
      </c>
      <c r="FY43" s="5">
        <f t="shared" si="98"/>
        <v>11</v>
      </c>
      <c r="FZ43" s="6">
        <v>0.37</v>
      </c>
      <c r="GA43" s="7">
        <f t="shared" si="99"/>
        <v>933966.11653758481</v>
      </c>
      <c r="GB43" s="12">
        <f t="shared" si="100"/>
        <v>561895.24249839748</v>
      </c>
      <c r="GC43" s="12">
        <f t="shared" si="101"/>
        <v>336490.04925047985</v>
      </c>
      <c r="GE43" s="5">
        <f t="shared" si="102"/>
        <v>10</v>
      </c>
      <c r="GF43" s="6">
        <v>0.37</v>
      </c>
      <c r="GG43" s="7">
        <f t="shared" si="103"/>
        <v>830930.70866333158</v>
      </c>
      <c r="GH43" s="12">
        <f t="shared" si="104"/>
        <v>506818.94417928299</v>
      </c>
      <c r="GI43" s="12">
        <f t="shared" si="105"/>
        <v>309344.38435510936</v>
      </c>
      <c r="GK43" s="5">
        <f t="shared" si="106"/>
        <v>9</v>
      </c>
      <c r="GL43" s="6">
        <v>0.37</v>
      </c>
      <c r="GM43" s="7">
        <f t="shared" si="107"/>
        <v>922948.6933947925</v>
      </c>
      <c r="GN43" s="12">
        <f t="shared" si="108"/>
        <v>651787.58472250088</v>
      </c>
      <c r="GO43" s="12">
        <f t="shared" si="109"/>
        <v>411589.47288618574</v>
      </c>
      <c r="GQ43" s="5">
        <f t="shared" si="110"/>
        <v>8</v>
      </c>
      <c r="GR43" s="6">
        <v>0.37</v>
      </c>
      <c r="GS43" s="7">
        <f t="shared" si="111"/>
        <v>745515.90742713423</v>
      </c>
      <c r="GT43" s="12">
        <f t="shared" si="112"/>
        <v>519993.74422775663</v>
      </c>
      <c r="GU43" s="12">
        <f t="shared" si="113"/>
        <v>340341.394974405</v>
      </c>
      <c r="GW43" s="5">
        <f t="shared" si="114"/>
        <v>7</v>
      </c>
      <c r="GX43" s="6">
        <v>0.37</v>
      </c>
      <c r="GY43" s="7">
        <f t="shared" si="115"/>
        <v>672787.57100183587</v>
      </c>
      <c r="GZ43" s="12">
        <f t="shared" si="116"/>
        <v>487664.05589607457</v>
      </c>
      <c r="HA43" s="12">
        <f t="shared" si="117"/>
        <v>333221.50460461143</v>
      </c>
      <c r="HC43" s="5">
        <f t="shared" si="118"/>
        <v>6</v>
      </c>
      <c r="HD43" s="6">
        <v>0.37</v>
      </c>
      <c r="HE43" s="7">
        <f t="shared" si="119"/>
        <v>733203.54294010007</v>
      </c>
      <c r="HF43" s="12">
        <f t="shared" si="120"/>
        <v>593251.66390818998</v>
      </c>
      <c r="HG43" s="12">
        <f t="shared" si="121"/>
        <v>430420.59300824528</v>
      </c>
      <c r="HI43" s="5">
        <f t="shared" si="122"/>
        <v>5</v>
      </c>
      <c r="HJ43" s="6">
        <v>0.37</v>
      </c>
      <c r="HK43" s="7">
        <f t="shared" si="123"/>
        <v>707998.78615305142</v>
      </c>
      <c r="HL43" s="12">
        <f t="shared" si="124"/>
        <v>617884.71910274657</v>
      </c>
      <c r="HM43" s="12">
        <f t="shared" si="125"/>
        <v>472011.74319173337</v>
      </c>
      <c r="HO43" s="5">
        <f t="shared" si="126"/>
        <v>4</v>
      </c>
      <c r="HP43" s="6">
        <v>0.37</v>
      </c>
      <c r="HQ43" s="7">
        <f t="shared" si="127"/>
        <v>619855.3547128801</v>
      </c>
      <c r="HR43" s="12">
        <f t="shared" si="128"/>
        <v>567681.33821377286</v>
      </c>
      <c r="HS43" s="12">
        <f t="shared" si="129"/>
        <v>447825.39348533715</v>
      </c>
      <c r="HU43" s="5">
        <f t="shared" si="130"/>
        <v>3</v>
      </c>
      <c r="HV43" s="6">
        <v>0.37</v>
      </c>
      <c r="HW43" s="7">
        <f t="shared" si="131"/>
        <v>521939.50380000001</v>
      </c>
      <c r="HX43" s="12">
        <f t="shared" si="132"/>
        <v>480834.55868262914</v>
      </c>
      <c r="HY43" s="12">
        <f t="shared" si="133"/>
        <v>393158.39155239926</v>
      </c>
      <c r="IA43" s="5">
        <f t="shared" si="134"/>
        <v>2</v>
      </c>
      <c r="IB43" s="6">
        <v>0.37</v>
      </c>
      <c r="IC43" s="7">
        <f t="shared" si="135"/>
        <v>609102</v>
      </c>
      <c r="ID43" s="12">
        <f>(ID44)*(1+IB43)-(((VLOOKUP((IA$91+IA44),$A$138:$E$227,5,FALSE))/(VLOOKUP(IA$91,$A$138:$E$227,5,FALSE)))*(IF(IA43&lt;=$D$125,$B$125,$C$125)))</f>
        <v>581733.71673819737</v>
      </c>
      <c r="IE43" s="12">
        <f t="shared" si="137"/>
        <v>520322.28790786938</v>
      </c>
      <c r="IG43" s="5">
        <f t="shared" si="138"/>
        <v>1</v>
      </c>
      <c r="IH43" s="6">
        <v>0.37</v>
      </c>
      <c r="II43" s="7">
        <f>(II44+$B$124)*(1+IH43)</f>
        <v>822000.00000000012</v>
      </c>
      <c r="IJ43" s="12">
        <f>($B$124)*(1+IH43)-$B$125</f>
        <v>811000.00000000012</v>
      </c>
      <c r="IK43" s="12">
        <f>IJ43</f>
        <v>811000.00000000012</v>
      </c>
      <c r="IM43" s="5"/>
      <c r="IN43" s="6"/>
      <c r="IO43" s="7"/>
      <c r="IS43" s="5"/>
      <c r="IT43" s="6"/>
      <c r="IU43" s="7"/>
      <c r="IY43" s="5"/>
      <c r="IZ43" s="6"/>
      <c r="JA43" s="7"/>
      <c r="JE43" s="5"/>
      <c r="JF43" s="6"/>
      <c r="JG43" s="7"/>
      <c r="JK43" s="5"/>
      <c r="JL43" s="6"/>
      <c r="JM43" s="7"/>
      <c r="JQ43" s="5"/>
      <c r="JR43" s="6"/>
      <c r="JS43" s="7"/>
      <c r="JW43" s="5"/>
      <c r="JX43" s="6"/>
      <c r="JY43" s="7"/>
      <c r="KC43" s="5"/>
      <c r="KD43" s="6"/>
      <c r="KE43" s="7"/>
      <c r="KI43" s="5"/>
      <c r="KJ43" s="6"/>
      <c r="KK43" s="7"/>
      <c r="KO43" s="5"/>
      <c r="KP43" s="6"/>
      <c r="KQ43" s="7"/>
      <c r="KU43" s="5"/>
      <c r="KV43" s="6"/>
      <c r="KW43" s="7"/>
      <c r="LA43" s="5"/>
      <c r="LB43" s="6"/>
      <c r="LC43" s="7"/>
      <c r="LG43" s="5"/>
      <c r="LH43" s="6"/>
      <c r="LI43" s="7"/>
      <c r="LM43" s="5"/>
      <c r="LN43" s="6"/>
      <c r="LO43" s="7"/>
      <c r="LS43" s="5"/>
      <c r="LT43" s="6"/>
      <c r="LU43" s="7"/>
      <c r="LY43" s="5"/>
      <c r="LZ43" s="6"/>
      <c r="MA43" s="7"/>
      <c r="ME43" s="5"/>
      <c r="MF43" s="6"/>
      <c r="MG43" s="7"/>
      <c r="MK43" s="5"/>
      <c r="ML43" s="6"/>
      <c r="MM43" s="7"/>
      <c r="MQ43" s="5"/>
      <c r="MR43" s="6"/>
      <c r="MS43" s="7"/>
      <c r="MW43" s="5"/>
      <c r="MX43" s="6"/>
      <c r="MY43" s="7"/>
      <c r="NC43" s="5"/>
      <c r="ND43" s="6"/>
      <c r="NE43" s="7"/>
      <c r="NI43" s="5"/>
      <c r="NJ43" s="6"/>
      <c r="NK43" s="7"/>
      <c r="NO43" s="5"/>
      <c r="NP43" s="6"/>
      <c r="NQ43" s="7"/>
      <c r="NU43" s="5"/>
      <c r="NV43" s="6"/>
      <c r="NW43" s="7"/>
      <c r="OA43" s="5"/>
      <c r="OB43" s="6"/>
      <c r="OC43" s="7"/>
      <c r="OG43" s="5"/>
      <c r="OH43" s="6"/>
      <c r="OI43" s="7"/>
      <c r="OM43" s="5"/>
      <c r="ON43" s="6"/>
      <c r="OO43" s="7"/>
      <c r="OS43" s="5"/>
      <c r="OT43" s="6"/>
      <c r="OU43" s="7"/>
      <c r="OY43" s="5"/>
      <c r="OZ43" s="6"/>
      <c r="PA43" s="7"/>
      <c r="PE43" s="5"/>
      <c r="PF43" s="6"/>
      <c r="PG43" s="7"/>
      <c r="PK43" s="5"/>
      <c r="PL43" s="6"/>
      <c r="PM43" s="7"/>
      <c r="PQ43" s="5"/>
      <c r="PR43" s="6"/>
      <c r="PS43" s="7"/>
      <c r="PW43" s="5"/>
      <c r="PX43" s="6"/>
      <c r="PY43" s="7"/>
      <c r="QC43" s="5"/>
      <c r="QD43" s="6"/>
      <c r="QE43" s="7"/>
      <c r="QI43" s="5"/>
      <c r="QJ43" s="6"/>
      <c r="QK43" s="7"/>
      <c r="QO43" s="5"/>
      <c r="QP43" s="6"/>
      <c r="QQ43" s="7"/>
    </row>
    <row r="44" spans="3:459">
      <c r="C44">
        <v>47</v>
      </c>
      <c r="D44" s="6">
        <v>-0.25900000000000001</v>
      </c>
      <c r="E44" s="12">
        <f t="shared" si="286"/>
        <v>1620442.8845359706</v>
      </c>
      <c r="F44" s="12">
        <f t="shared" si="0"/>
        <v>601580.72752086469</v>
      </c>
      <c r="G44">
        <v>46</v>
      </c>
      <c r="H44" s="6">
        <v>-0.25900000000000001</v>
      </c>
      <c r="I44" s="12">
        <f t="shared" si="1"/>
        <v>-2916475.9531732807</v>
      </c>
      <c r="J44" s="12">
        <f t="shared" si="2"/>
        <v>-1070208.9871086504</v>
      </c>
      <c r="K44">
        <v>45</v>
      </c>
      <c r="L44" s="6">
        <v>-0.25900000000000001</v>
      </c>
      <c r="M44" s="12">
        <f t="shared" si="3"/>
        <v>-952433.38616753917</v>
      </c>
      <c r="N44" s="12">
        <f t="shared" si="4"/>
        <v>-349498.08805718715</v>
      </c>
      <c r="O44">
        <v>44</v>
      </c>
      <c r="P44" s="6">
        <v>-0.25900000000000001</v>
      </c>
      <c r="Q44" s="12">
        <f t="shared" si="5"/>
        <v>3549135.0188554241</v>
      </c>
      <c r="R44" s="12">
        <f t="shared" si="6"/>
        <v>1210970.9613691254</v>
      </c>
      <c r="S44">
        <v>43</v>
      </c>
      <c r="T44" s="6">
        <v>-0.25900000000000001</v>
      </c>
      <c r="U44" s="12">
        <f t="shared" si="7"/>
        <v>17392750.986973427</v>
      </c>
      <c r="V44" s="12">
        <f t="shared" si="8"/>
        <v>5337260.4960025754</v>
      </c>
      <c r="W44">
        <v>42</v>
      </c>
      <c r="X44" s="6">
        <v>-0.25900000000000001</v>
      </c>
      <c r="Y44" s="12">
        <f t="shared" si="9"/>
        <v>19974144.231103223</v>
      </c>
      <c r="Z44" s="12">
        <f t="shared" si="10"/>
        <v>5529323.1884384453</v>
      </c>
      <c r="AA44">
        <v>41</v>
      </c>
      <c r="AB44" s="6">
        <v>-0.25900000000000001</v>
      </c>
      <c r="AC44" s="12">
        <f t="shared" si="11"/>
        <v>9483715.6265064776</v>
      </c>
      <c r="AD44" s="12">
        <f t="shared" si="12"/>
        <v>2686374.3834739374</v>
      </c>
      <c r="AE44">
        <v>40</v>
      </c>
      <c r="AF44" s="6">
        <v>-0.25900000000000001</v>
      </c>
      <c r="AG44" s="12">
        <f t="shared" si="13"/>
        <v>11117760.004577726</v>
      </c>
      <c r="AH44" s="12">
        <f t="shared" si="14"/>
        <v>3244668.1558424262</v>
      </c>
      <c r="AI44">
        <v>39</v>
      </c>
      <c r="AJ44" s="6">
        <v>-0.25900000000000001</v>
      </c>
      <c r="AK44" s="12">
        <f t="shared" si="15"/>
        <v>4394149.8276455048</v>
      </c>
      <c r="AL44" s="12">
        <f t="shared" si="16"/>
        <v>1301271.8373714155</v>
      </c>
      <c r="AM44">
        <v>38</v>
      </c>
      <c r="AN44" s="6">
        <v>-0.25900000000000001</v>
      </c>
      <c r="AO44" s="12">
        <f t="shared" si="17"/>
        <v>1416856.0378173376</v>
      </c>
      <c r="AP44" s="12">
        <f t="shared" si="18"/>
        <v>428705.36766576092</v>
      </c>
      <c r="AQ44">
        <v>37</v>
      </c>
      <c r="AR44" s="6">
        <v>-0.25900000000000001</v>
      </c>
      <c r="AS44" s="12">
        <f t="shared" si="19"/>
        <v>9274864.2819764465</v>
      </c>
      <c r="AT44" s="12">
        <f t="shared" si="20"/>
        <v>2826246.1975121358</v>
      </c>
      <c r="AU44">
        <v>36</v>
      </c>
      <c r="AV44" s="6">
        <v>-0.25900000000000001</v>
      </c>
      <c r="AW44" s="12">
        <f t="shared" si="21"/>
        <v>5615821.9367950484</v>
      </c>
      <c r="AX44" s="12">
        <f t="shared" si="22"/>
        <v>1687156.8050457225</v>
      </c>
      <c r="AY44">
        <v>35</v>
      </c>
      <c r="AZ44" s="6">
        <v>-0.25900000000000001</v>
      </c>
      <c r="BA44" s="12">
        <f t="shared" si="23"/>
        <v>6493936.0882019904</v>
      </c>
      <c r="BB44" s="12">
        <f t="shared" si="24"/>
        <v>1937032.4383263446</v>
      </c>
      <c r="BC44">
        <v>34</v>
      </c>
      <c r="BD44" s="6">
        <v>-0.25900000000000001</v>
      </c>
      <c r="BE44" s="12">
        <f t="shared" si="25"/>
        <v>9150733.5680757388</v>
      </c>
      <c r="BF44" s="12">
        <f t="shared" si="26"/>
        <v>2768784.1911988826</v>
      </c>
      <c r="BG44">
        <v>33</v>
      </c>
      <c r="BH44" s="6">
        <v>-0.25900000000000001</v>
      </c>
      <c r="BI44" s="12">
        <f t="shared" si="27"/>
        <v>13021028.096306531</v>
      </c>
      <c r="BJ44" s="12">
        <f t="shared" si="28"/>
        <v>4386912.89939941</v>
      </c>
      <c r="BK44">
        <v>32</v>
      </c>
      <c r="BL44" s="6">
        <v>-0.25900000000000001</v>
      </c>
      <c r="BM44" s="12">
        <f t="shared" si="29"/>
        <v>10932215.488382468</v>
      </c>
      <c r="BN44" s="12">
        <f t="shared" si="30"/>
        <v>3964687.5912803365</v>
      </c>
      <c r="BO44">
        <v>31</v>
      </c>
      <c r="BP44" s="6">
        <v>-0.25900000000000001</v>
      </c>
      <c r="BQ44" s="12">
        <f t="shared" si="31"/>
        <v>8386152.6875861203</v>
      </c>
      <c r="BR44" s="12">
        <f t="shared" si="32"/>
        <v>3131310.2309870915</v>
      </c>
      <c r="BS44">
        <v>30</v>
      </c>
      <c r="BT44" s="6">
        <v>-0.25900000000000001</v>
      </c>
      <c r="BU44" s="12">
        <f t="shared" si="33"/>
        <v>6940490.688473166</v>
      </c>
      <c r="BV44" s="12">
        <f t="shared" si="34"/>
        <v>2651088.7179146428</v>
      </c>
      <c r="BW44">
        <v>29</v>
      </c>
      <c r="BX44" s="6">
        <v>-0.25900000000000001</v>
      </c>
      <c r="BY44" s="12">
        <f t="shared" si="35"/>
        <v>4571153.5892549315</v>
      </c>
      <c r="BZ44" s="12">
        <f t="shared" si="36"/>
        <v>1785300.3288506384</v>
      </c>
      <c r="CA44">
        <v>28</v>
      </c>
      <c r="CB44" s="6">
        <v>-0.25900000000000001</v>
      </c>
      <c r="CC44" s="12">
        <f t="shared" si="37"/>
        <v>6156366.0325539643</v>
      </c>
      <c r="CD44" s="12">
        <f t="shared" si="38"/>
        <v>2840383.4699551552</v>
      </c>
      <c r="CE44">
        <v>27</v>
      </c>
      <c r="CF44" s="6">
        <v>-0.25900000000000001</v>
      </c>
      <c r="CG44" s="12">
        <f t="shared" si="39"/>
        <v>6244675.1504458934</v>
      </c>
      <c r="CH44" s="12">
        <f t="shared" si="40"/>
        <v>3175939.9370293487</v>
      </c>
      <c r="CI44">
        <v>26</v>
      </c>
      <c r="CJ44" s="6">
        <v>-0.25900000000000001</v>
      </c>
      <c r="CK44" s="12">
        <f t="shared" si="284"/>
        <v>6085920.7096847659</v>
      </c>
      <c r="CL44" s="12">
        <f t="shared" si="285"/>
        <v>3134379.7646445143</v>
      </c>
      <c r="CM44" s="5">
        <v>25</v>
      </c>
      <c r="CN44" s="6">
        <v>-0.25900000000000001</v>
      </c>
      <c r="CO44" s="7">
        <f t="shared" si="41"/>
        <v>6673881.7787861461</v>
      </c>
      <c r="CP44" s="12">
        <f t="shared" si="42"/>
        <v>5077742.6193594923</v>
      </c>
      <c r="CQ44" s="12">
        <f t="shared" si="43"/>
        <v>2560664.1964581129</v>
      </c>
      <c r="CR44" s="9"/>
      <c r="CS44" s="5">
        <v>24</v>
      </c>
      <c r="CT44" s="6">
        <v>-0.25900000000000001</v>
      </c>
      <c r="CU44" s="7">
        <f t="shared" si="44"/>
        <v>5101966.0414235499</v>
      </c>
      <c r="CV44" s="12">
        <f t="shared" si="45"/>
        <v>3789453.5323792924</v>
      </c>
      <c r="CW44" s="12">
        <f t="shared" si="46"/>
        <v>2065496.131382704</v>
      </c>
      <c r="CY44" s="5">
        <v>23</v>
      </c>
      <c r="CZ44" s="6">
        <v>-0.25900000000000001</v>
      </c>
      <c r="DA44" s="7">
        <f t="shared" si="47"/>
        <v>4125134.2508275807</v>
      </c>
      <c r="DB44" s="12">
        <f t="shared" si="48"/>
        <v>2995332.6209987118</v>
      </c>
      <c r="DC44" s="12">
        <f t="shared" si="49"/>
        <v>1703354.3874778079</v>
      </c>
      <c r="DE44" s="5">
        <f t="shared" si="50"/>
        <v>22</v>
      </c>
      <c r="DF44" s="6">
        <v>-0.25900000000000001</v>
      </c>
      <c r="DG44" s="7">
        <f t="shared" si="51"/>
        <v>3491438.2148350226</v>
      </c>
      <c r="DH44" s="12">
        <f t="shared" si="52"/>
        <v>2481532.6294634906</v>
      </c>
      <c r="DI44" s="12">
        <f t="shared" si="53"/>
        <v>1416497.1661744388</v>
      </c>
      <c r="DK44" s="5">
        <f t="shared" si="54"/>
        <v>21</v>
      </c>
      <c r="DL44" s="6">
        <v>-0.25900000000000001</v>
      </c>
      <c r="DM44" s="7">
        <f t="shared" si="55"/>
        <v>3534202.0597580965</v>
      </c>
      <c r="DN44" s="12">
        <f t="shared" si="56"/>
        <v>2658634.701868129</v>
      </c>
      <c r="DO44" s="12">
        <f t="shared" si="57"/>
        <v>1534705.4394904007</v>
      </c>
      <c r="DQ44" s="5">
        <f t="shared" si="58"/>
        <v>20</v>
      </c>
      <c r="DR44" s="6">
        <v>-0.25900000000000001</v>
      </c>
      <c r="DS44" s="7">
        <f t="shared" si="59"/>
        <v>2316598.0989499846</v>
      </c>
      <c r="DT44" s="12">
        <f t="shared" si="60"/>
        <v>1520122.4511891385</v>
      </c>
      <c r="DU44" s="12">
        <f t="shared" si="61"/>
        <v>870971.44735515001</v>
      </c>
      <c r="DW44" s="5">
        <f t="shared" si="62"/>
        <v>19</v>
      </c>
      <c r="DX44" s="6">
        <v>-0.25900000000000001</v>
      </c>
      <c r="DY44" s="7">
        <f t="shared" si="63"/>
        <v>1747057.3898566994</v>
      </c>
      <c r="DZ44" s="12">
        <f t="shared" si="64"/>
        <v>1024102.1770338779</v>
      </c>
      <c r="EA44" s="12">
        <f t="shared" si="65"/>
        <v>588968.63400231604</v>
      </c>
      <c r="EC44" s="5">
        <f t="shared" si="66"/>
        <v>18</v>
      </c>
      <c r="ED44" s="6">
        <v>-0.25900000000000001</v>
      </c>
      <c r="EE44" s="7">
        <f t="shared" si="67"/>
        <v>1626077.2429790583</v>
      </c>
      <c r="EF44" s="12">
        <f t="shared" si="68"/>
        <v>990802.92616975121</v>
      </c>
      <c r="EG44" s="12">
        <f t="shared" si="69"/>
        <v>586827.48416920879</v>
      </c>
      <c r="EI44" s="5">
        <f t="shared" si="70"/>
        <v>17</v>
      </c>
      <c r="EJ44" s="6">
        <v>-0.25900000000000001</v>
      </c>
      <c r="EK44" s="7">
        <f t="shared" si="71"/>
        <v>1626077.2429790583</v>
      </c>
      <c r="EL44" s="12">
        <f t="shared" si="72"/>
        <v>1264381.8703974255</v>
      </c>
      <c r="EM44" s="12">
        <f t="shared" si="73"/>
        <v>775994.02346279763</v>
      </c>
      <c r="EO44" s="5">
        <f t="shared" si="74"/>
        <v>16</v>
      </c>
      <c r="EP44" s="6">
        <v>-0.25900000000000001</v>
      </c>
      <c r="EQ44" s="7">
        <f t="shared" si="75"/>
        <v>1816034.4460342394</v>
      </c>
      <c r="ER44" s="12">
        <f t="shared" si="76"/>
        <v>774272.66238794848</v>
      </c>
      <c r="ES44" s="12">
        <f t="shared" si="77"/>
        <v>481843.50234443147</v>
      </c>
      <c r="EU44" s="5">
        <f t="shared" si="78"/>
        <v>15</v>
      </c>
      <c r="EV44" s="6">
        <v>-0.25900000000000001</v>
      </c>
      <c r="EW44" s="7">
        <f t="shared" si="79"/>
        <v>1127603.0844588988</v>
      </c>
      <c r="EX44" s="12">
        <f t="shared" si="80"/>
        <v>689831.21291513625</v>
      </c>
      <c r="EY44" s="12">
        <f t="shared" si="81"/>
        <v>433735.07593162003</v>
      </c>
      <c r="FA44" s="5">
        <f t="shared" si="82"/>
        <v>14</v>
      </c>
      <c r="FB44" s="6">
        <v>-0.25900000000000001</v>
      </c>
      <c r="FC44" s="7">
        <f t="shared" si="83"/>
        <v>1123782.2248942587</v>
      </c>
      <c r="FD44" s="12">
        <f t="shared" si="84"/>
        <v>735997.4086342192</v>
      </c>
      <c r="FE44" s="12">
        <f t="shared" si="85"/>
        <v>470659.28706651786</v>
      </c>
      <c r="FG44" s="5">
        <f t="shared" si="86"/>
        <v>13</v>
      </c>
      <c r="FH44" s="6">
        <v>-0.25900000000000001</v>
      </c>
      <c r="FI44" s="7">
        <f t="shared" si="87"/>
        <v>887383.31087670429</v>
      </c>
      <c r="FJ44" s="12">
        <f t="shared" si="88"/>
        <v>538318.64747299755</v>
      </c>
      <c r="FK44" s="12">
        <f t="shared" si="89"/>
        <v>346557.06918862503</v>
      </c>
      <c r="FM44" s="5">
        <f t="shared" si="90"/>
        <v>12</v>
      </c>
      <c r="FN44" s="6">
        <v>-0.25900000000000001</v>
      </c>
      <c r="FO44" s="7">
        <f t="shared" si="91"/>
        <v>973114.71748733893</v>
      </c>
      <c r="FP44" s="12">
        <f t="shared" si="92"/>
        <v>668564.52559295995</v>
      </c>
      <c r="FQ44" s="12">
        <f t="shared" si="93"/>
        <v>436145.0982409009</v>
      </c>
      <c r="FS44" s="5">
        <f t="shared" si="94"/>
        <v>11</v>
      </c>
      <c r="FT44" s="6">
        <v>-0.25900000000000001</v>
      </c>
      <c r="FU44" s="7">
        <f t="shared" si="95"/>
        <v>793666.68092923821</v>
      </c>
      <c r="FV44" s="12">
        <f t="shared" si="96"/>
        <v>526707.06265362957</v>
      </c>
      <c r="FW44" s="12">
        <f t="shared" si="97"/>
        <v>349254.25399135519</v>
      </c>
      <c r="FY44" s="5">
        <f t="shared" si="98"/>
        <v>10</v>
      </c>
      <c r="FZ44" s="6">
        <v>-0.25900000000000001</v>
      </c>
      <c r="GA44" s="7">
        <f t="shared" si="99"/>
        <v>681727.0923632005</v>
      </c>
      <c r="GB44" s="12">
        <f t="shared" si="100"/>
        <v>446709.0484266798</v>
      </c>
      <c r="GC44" s="12">
        <f t="shared" si="101"/>
        <v>299084.16976206889</v>
      </c>
      <c r="GE44" s="5">
        <f t="shared" si="102"/>
        <v>9</v>
      </c>
      <c r="GF44" s="6">
        <v>-0.25900000000000001</v>
      </c>
      <c r="GG44" s="7">
        <f t="shared" si="103"/>
        <v>606518.76544768724</v>
      </c>
      <c r="GH44" s="12">
        <f t="shared" si="104"/>
        <v>405817.43618650315</v>
      </c>
      <c r="GI44" s="12">
        <f t="shared" si="105"/>
        <v>276931.21181825752</v>
      </c>
      <c r="GK44" s="5">
        <f t="shared" si="106"/>
        <v>8</v>
      </c>
      <c r="GL44" s="6">
        <v>-0.25900000000000001</v>
      </c>
      <c r="GM44" s="7">
        <f t="shared" si="107"/>
        <v>673685.17766043241</v>
      </c>
      <c r="GN44" s="12">
        <f t="shared" si="108"/>
        <v>510434.44051583606</v>
      </c>
      <c r="GO44" s="12">
        <f t="shared" si="109"/>
        <v>360371.09641568683</v>
      </c>
      <c r="GQ44" s="5">
        <f t="shared" si="110"/>
        <v>7</v>
      </c>
      <c r="GR44" s="6">
        <v>-0.25900000000000001</v>
      </c>
      <c r="GS44" s="7">
        <f t="shared" si="111"/>
        <v>544172.19520228775</v>
      </c>
      <c r="GT44" s="12">
        <f t="shared" si="112"/>
        <v>413014.24916339869</v>
      </c>
      <c r="GU44" s="12">
        <f t="shared" si="113"/>
        <v>302227.16516034113</v>
      </c>
      <c r="GW44" s="5">
        <f t="shared" si="114"/>
        <v>6</v>
      </c>
      <c r="GX44" s="6">
        <v>-0.25900000000000001</v>
      </c>
      <c r="GY44" s="7">
        <f t="shared" si="115"/>
        <v>491085.8182495152</v>
      </c>
      <c r="GZ44" s="12">
        <f t="shared" si="116"/>
        <v>388006.24107890291</v>
      </c>
      <c r="HA44" s="12">
        <f t="shared" si="117"/>
        <v>296416.78503023484</v>
      </c>
      <c r="HC44" s="5">
        <f t="shared" si="118"/>
        <v>5</v>
      </c>
      <c r="HD44" s="6">
        <v>-0.25900000000000001</v>
      </c>
      <c r="HE44" s="7">
        <f t="shared" si="119"/>
        <v>535185.06783948909</v>
      </c>
      <c r="HF44" s="12">
        <f t="shared" si="120"/>
        <v>463212.31405649369</v>
      </c>
      <c r="HG44" s="12">
        <f t="shared" si="121"/>
        <v>375738.74402007426</v>
      </c>
      <c r="HI44" s="5">
        <f t="shared" si="122"/>
        <v>4</v>
      </c>
      <c r="HJ44" s="6">
        <v>-0.25900000000000001</v>
      </c>
      <c r="HK44" s="7">
        <f t="shared" si="123"/>
        <v>516787.43514821271</v>
      </c>
      <c r="HL44" s="12">
        <f t="shared" si="124"/>
        <v>479675.96780048619</v>
      </c>
      <c r="HM44" s="12">
        <f t="shared" si="125"/>
        <v>409680.3330141491</v>
      </c>
      <c r="HO44" s="5">
        <f t="shared" si="126"/>
        <v>3</v>
      </c>
      <c r="HP44" s="6">
        <v>-0.25900000000000001</v>
      </c>
      <c r="HQ44" s="7">
        <f t="shared" si="127"/>
        <v>452449.164024</v>
      </c>
      <c r="HR44" s="12">
        <f t="shared" si="128"/>
        <v>424544.07090745494</v>
      </c>
      <c r="HS44" s="12">
        <f t="shared" si="129"/>
        <v>374436.93807503005</v>
      </c>
      <c r="HU44" s="5">
        <f t="shared" si="130"/>
        <v>2</v>
      </c>
      <c r="HV44" s="6">
        <v>-0.25900000000000001</v>
      </c>
      <c r="HW44" s="7">
        <f t="shared" si="131"/>
        <v>380977.74</v>
      </c>
      <c r="HX44" s="12">
        <f>(HX45)*(1+HV44)-(((VLOOKUP((HU$91+HU45),$A$138:$E$227,5,FALSE))/(VLOOKUP(HU$91,$A$138:$E$227,5,FALSE)))*(IF(HU44&lt;=$D$125,$B$125,$C$125)))</f>
        <v>360793.87615023472</v>
      </c>
      <c r="HY44" s="12">
        <f t="shared" si="133"/>
        <v>329824.44472103001</v>
      </c>
      <c r="IA44" s="5">
        <f t="shared" si="134"/>
        <v>1</v>
      </c>
      <c r="IB44" s="6">
        <v>-0.25900000000000001</v>
      </c>
      <c r="IC44" s="7">
        <f>(IC45+$B$124)*(1+IB44)</f>
        <v>444600</v>
      </c>
      <c r="ID44" s="12">
        <f>($B$124)*(1+IB44)-$B$125</f>
        <v>433600</v>
      </c>
      <c r="IE44" s="12">
        <f>ID44</f>
        <v>433600</v>
      </c>
      <c r="IG44" s="5"/>
      <c r="IH44" s="6"/>
      <c r="II44" s="7"/>
      <c r="IM44" s="5"/>
      <c r="IN44" s="6"/>
      <c r="IO44" s="7"/>
      <c r="IS44" s="5"/>
      <c r="IT44" s="6"/>
      <c r="IU44" s="7"/>
      <c r="IY44" s="5"/>
      <c r="IZ44" s="6"/>
      <c r="JA44" s="7"/>
      <c r="JE44" s="5"/>
      <c r="JF44" s="6"/>
      <c r="JG44" s="7"/>
      <c r="JK44" s="5"/>
      <c r="JL44" s="6"/>
      <c r="JM44" s="7"/>
      <c r="JQ44" s="5"/>
      <c r="JR44" s="6"/>
      <c r="JS44" s="7"/>
      <c r="JW44" s="5"/>
      <c r="JX44" s="6"/>
      <c r="JY44" s="7"/>
      <c r="KC44" s="5"/>
      <c r="KD44" s="6"/>
      <c r="KE44" s="7"/>
      <c r="KI44" s="5"/>
      <c r="KJ44" s="6"/>
      <c r="KK44" s="7"/>
      <c r="KO44" s="5"/>
      <c r="KP44" s="6"/>
      <c r="KQ44" s="7"/>
      <c r="KU44" s="5"/>
      <c r="KV44" s="6"/>
      <c r="KW44" s="7"/>
      <c r="LA44" s="5"/>
      <c r="LB44" s="6"/>
      <c r="LC44" s="7"/>
      <c r="LG44" s="5"/>
      <c r="LH44" s="6"/>
      <c r="LI44" s="7"/>
      <c r="LM44" s="5"/>
      <c r="LN44" s="6"/>
      <c r="LO44" s="7"/>
      <c r="LS44" s="5"/>
      <c r="LT44" s="6"/>
      <c r="LU44" s="7"/>
      <c r="LY44" s="5"/>
      <c r="LZ44" s="6"/>
      <c r="MA44" s="7"/>
      <c r="ME44" s="5"/>
      <c r="MF44" s="6"/>
      <c r="MG44" s="7"/>
      <c r="MK44" s="5"/>
      <c r="ML44" s="6"/>
      <c r="MM44" s="7"/>
      <c r="MQ44" s="5"/>
      <c r="MR44" s="6"/>
      <c r="MS44" s="7"/>
      <c r="MW44" s="5"/>
      <c r="MX44" s="6"/>
      <c r="MY44" s="7"/>
      <c r="NC44" s="5"/>
      <c r="ND44" s="6"/>
      <c r="NE44" s="7"/>
      <c r="NI44" s="5"/>
      <c r="NJ44" s="6"/>
      <c r="NK44" s="7"/>
      <c r="NO44" s="5"/>
      <c r="NP44" s="6"/>
      <c r="NQ44" s="7"/>
      <c r="NU44" s="5"/>
      <c r="NV44" s="6"/>
      <c r="NW44" s="7"/>
      <c r="OA44" s="5"/>
      <c r="OB44" s="6"/>
      <c r="OC44" s="7"/>
      <c r="OG44" s="5"/>
      <c r="OH44" s="6"/>
      <c r="OI44" s="7"/>
      <c r="OM44" s="5"/>
      <c r="ON44" s="6"/>
      <c r="OO44" s="7"/>
      <c r="OS44" s="5"/>
      <c r="OT44" s="6"/>
      <c r="OU44" s="7"/>
      <c r="OY44" s="5"/>
      <c r="OZ44" s="6"/>
      <c r="PA44" s="7"/>
      <c r="PE44" s="5"/>
      <c r="PF44" s="6"/>
      <c r="PG44" s="7"/>
      <c r="PK44" s="5"/>
      <c r="PL44" s="6"/>
      <c r="PM44" s="7"/>
      <c r="PQ44" s="5"/>
      <c r="PR44" s="6"/>
      <c r="PS44" s="7"/>
      <c r="PW44" s="5"/>
      <c r="PX44" s="6"/>
      <c r="PY44" s="7"/>
      <c r="QC44" s="5"/>
      <c r="QD44" s="6"/>
      <c r="QE44" s="7"/>
      <c r="QI44" s="5"/>
      <c r="QJ44" s="6"/>
      <c r="QK44" s="7"/>
      <c r="QO44" s="5"/>
      <c r="QP44" s="6"/>
      <c r="QQ44" s="7"/>
    </row>
    <row r="45" spans="3:459">
      <c r="C45">
        <v>46</v>
      </c>
      <c r="D45" s="6">
        <v>-0.1431</v>
      </c>
      <c r="E45" s="12">
        <f t="shared" si="286"/>
        <v>2295886.8192859432</v>
      </c>
      <c r="F45" s="12">
        <f t="shared" si="0"/>
        <v>932367.18247997214</v>
      </c>
      <c r="G45">
        <v>45</v>
      </c>
      <c r="H45" s="6">
        <v>-0.1431</v>
      </c>
      <c r="I45" s="12">
        <f t="shared" si="1"/>
        <v>-3825535.1784188505</v>
      </c>
      <c r="J45" s="12">
        <f t="shared" si="2"/>
        <v>-1535602.1490836232</v>
      </c>
      <c r="K45">
        <v>44</v>
      </c>
      <c r="L45" s="6">
        <v>-0.1431</v>
      </c>
      <c r="M45" s="12">
        <f t="shared" si="3"/>
        <v>-1175005.3983841119</v>
      </c>
      <c r="N45" s="12">
        <f t="shared" si="4"/>
        <v>-471657.09653446748</v>
      </c>
      <c r="O45">
        <v>43</v>
      </c>
      <c r="P45" s="6">
        <v>-0.1431</v>
      </c>
      <c r="Q45" s="12">
        <f t="shared" si="5"/>
        <v>4908312.4792946167</v>
      </c>
      <c r="R45" s="12">
        <f t="shared" si="6"/>
        <v>1831975.7845254554</v>
      </c>
      <c r="S45">
        <v>42</v>
      </c>
      <c r="T45" s="6">
        <v>-0.1431</v>
      </c>
      <c r="U45" s="12">
        <f t="shared" si="7"/>
        <v>23603931.47737607</v>
      </c>
      <c r="V45" s="12">
        <f t="shared" si="8"/>
        <v>7923385.4489783524</v>
      </c>
      <c r="W45">
        <v>41</v>
      </c>
      <c r="X45" s="6">
        <v>-0.1431</v>
      </c>
      <c r="Y45" s="12">
        <f t="shared" si="9"/>
        <v>27101911.368591741</v>
      </c>
      <c r="Z45" s="12">
        <f t="shared" si="10"/>
        <v>8206916.8228834141</v>
      </c>
      <c r="AA45">
        <v>40</v>
      </c>
      <c r="AB45" s="6">
        <v>-0.1431</v>
      </c>
      <c r="AC45" s="12">
        <f t="shared" si="11"/>
        <v>12941463.856161363</v>
      </c>
      <c r="AD45" s="12">
        <f t="shared" si="12"/>
        <v>4010031.0540218307</v>
      </c>
      <c r="AE45">
        <v>39</v>
      </c>
      <c r="AF45" s="6">
        <v>-0.1431</v>
      </c>
      <c r="AG45" s="12">
        <f t="shared" si="13"/>
        <v>15142448.208130615</v>
      </c>
      <c r="AH45" s="12">
        <f t="shared" si="14"/>
        <v>4834208.8176191635</v>
      </c>
      <c r="AI45">
        <v>38</v>
      </c>
      <c r="AJ45" s="6">
        <v>-0.1431</v>
      </c>
      <c r="AK45" s="12">
        <f t="shared" si="15"/>
        <v>6066739.777964361</v>
      </c>
      <c r="AL45" s="12">
        <f t="shared" si="16"/>
        <v>1965281.899903948</v>
      </c>
      <c r="AM45">
        <v>37</v>
      </c>
      <c r="AN45" s="6">
        <v>-0.1431</v>
      </c>
      <c r="AO45" s="12">
        <f t="shared" si="17"/>
        <v>2045890.6531545888</v>
      </c>
      <c r="AP45" s="12">
        <f t="shared" si="18"/>
        <v>677160.99083285686</v>
      </c>
      <c r="AQ45">
        <v>36</v>
      </c>
      <c r="AR45" s="6">
        <v>-0.1431</v>
      </c>
      <c r="AS45" s="12">
        <f t="shared" si="19"/>
        <v>12649547.889611064</v>
      </c>
      <c r="AT45" s="12">
        <f t="shared" si="20"/>
        <v>4216515.9632036872</v>
      </c>
      <c r="AU45">
        <v>35</v>
      </c>
      <c r="AV45" s="6">
        <v>-0.1431</v>
      </c>
      <c r="AW45" s="12">
        <f t="shared" si="21"/>
        <v>7713467.0440650349</v>
      </c>
      <c r="AX45" s="12">
        <f t="shared" si="22"/>
        <v>2534942.2210542364</v>
      </c>
      <c r="AY45">
        <v>34</v>
      </c>
      <c r="AZ45" s="6">
        <v>-0.1431</v>
      </c>
      <c r="BA45" s="12">
        <f t="shared" si="23"/>
        <v>8899475.880931627</v>
      </c>
      <c r="BB45" s="12">
        <f t="shared" si="24"/>
        <v>2903819.594951869</v>
      </c>
      <c r="BC45">
        <v>33</v>
      </c>
      <c r="BD45" s="6">
        <v>-0.1431</v>
      </c>
      <c r="BE45" s="12">
        <f t="shared" si="25"/>
        <v>12482972.340412891</v>
      </c>
      <c r="BF45" s="12">
        <f t="shared" si="26"/>
        <v>4131688.0281648301</v>
      </c>
      <c r="BG45">
        <v>32</v>
      </c>
      <c r="BH45" s="6">
        <v>-0.1431</v>
      </c>
      <c r="BI45" s="12">
        <f t="shared" si="27"/>
        <v>17692405.779073942</v>
      </c>
      <c r="BJ45" s="12">
        <f t="shared" si="28"/>
        <v>6520440.6274990821</v>
      </c>
      <c r="BK45">
        <v>31</v>
      </c>
      <c r="BL45" s="6">
        <v>-0.1431</v>
      </c>
      <c r="BM45" s="12">
        <f t="shared" si="29"/>
        <v>14864962.72857435</v>
      </c>
      <c r="BN45" s="12">
        <f t="shared" si="30"/>
        <v>5897133.1012419369</v>
      </c>
      <c r="BO45">
        <v>30</v>
      </c>
      <c r="BP45" s="6">
        <v>-0.1431</v>
      </c>
      <c r="BQ45" s="12">
        <f t="shared" si="31"/>
        <v>11425772.62506387</v>
      </c>
      <c r="BR45" s="12">
        <f t="shared" si="32"/>
        <v>4666864.8750260873</v>
      </c>
      <c r="BS45">
        <v>29</v>
      </c>
      <c r="BT45" s="6">
        <v>-0.1431</v>
      </c>
      <c r="BU45" s="12">
        <f t="shared" si="33"/>
        <v>9472375.1880106106</v>
      </c>
      <c r="BV45" s="12">
        <f t="shared" si="34"/>
        <v>3957940.8062579543</v>
      </c>
      <c r="BW45">
        <v>28</v>
      </c>
      <c r="BX45" s="6">
        <v>-0.1431</v>
      </c>
      <c r="BY45" s="12">
        <f t="shared" si="35"/>
        <v>6272559.7517788373</v>
      </c>
      <c r="BZ45" s="12">
        <f t="shared" si="36"/>
        <v>2679825.9972388456</v>
      </c>
      <c r="CA45">
        <v>27</v>
      </c>
      <c r="CB45" s="6">
        <v>-0.1431</v>
      </c>
      <c r="CC45" s="12">
        <f t="shared" si="37"/>
        <v>8395936.9613602124</v>
      </c>
      <c r="CD45" s="12">
        <f t="shared" si="38"/>
        <v>4237386.025099637</v>
      </c>
      <c r="CE45">
        <v>26</v>
      </c>
      <c r="CF45" s="6">
        <v>-0.1431</v>
      </c>
      <c r="CG45" s="12">
        <f t="shared" si="39"/>
        <v>8506966.9260702375</v>
      </c>
      <c r="CH45" s="12">
        <f t="shared" si="40"/>
        <v>4732749.205348934</v>
      </c>
      <c r="CI45">
        <v>25</v>
      </c>
      <c r="CJ45" s="6">
        <v>-0.1431</v>
      </c>
      <c r="CK45" s="12">
        <f t="shared" si="284"/>
        <v>8291728.3531508315</v>
      </c>
      <c r="CL45" s="12">
        <f t="shared" si="285"/>
        <v>4671396.2552962434</v>
      </c>
      <c r="CM45" s="5">
        <v>24</v>
      </c>
      <c r="CN45" s="6">
        <v>-0.1431</v>
      </c>
      <c r="CO45" s="7">
        <f t="shared" si="41"/>
        <v>9006588.0955278631</v>
      </c>
      <c r="CP45" s="12">
        <f t="shared" si="42"/>
        <v>6932836.6815946288</v>
      </c>
      <c r="CQ45" s="12">
        <f t="shared" si="43"/>
        <v>3824452.1600345955</v>
      </c>
      <c r="CR45" s="9"/>
      <c r="CS45" s="5">
        <v>23</v>
      </c>
      <c r="CT45" s="6">
        <v>-0.1431</v>
      </c>
      <c r="CU45" s="7">
        <f t="shared" si="44"/>
        <v>6885244.3204096491</v>
      </c>
      <c r="CV45" s="12">
        <f t="shared" si="45"/>
        <v>5188249.5309824999</v>
      </c>
      <c r="CW45" s="12">
        <f t="shared" si="46"/>
        <v>3093463.335374542</v>
      </c>
      <c r="CY45" s="5">
        <v>22</v>
      </c>
      <c r="CZ45" s="6">
        <v>-0.1431</v>
      </c>
      <c r="DA45" s="7">
        <f t="shared" si="47"/>
        <v>5566982.7946391106</v>
      </c>
      <c r="DB45" s="12">
        <f t="shared" si="48"/>
        <v>4113478.1889066719</v>
      </c>
      <c r="DC45" s="12">
        <f t="shared" si="49"/>
        <v>2558853.8029583758</v>
      </c>
      <c r="DE45" s="5">
        <f t="shared" si="50"/>
        <v>21</v>
      </c>
      <c r="DF45" s="6">
        <v>-0.1431</v>
      </c>
      <c r="DG45" s="7">
        <f t="shared" si="51"/>
        <v>4711792.4626653474</v>
      </c>
      <c r="DH45" s="12">
        <f t="shared" si="52"/>
        <v>3419823.2394614494</v>
      </c>
      <c r="DI45" s="12">
        <f t="shared" si="53"/>
        <v>2135382.5861425954</v>
      </c>
      <c r="DK45" s="5">
        <f t="shared" si="54"/>
        <v>20</v>
      </c>
      <c r="DL45" s="6">
        <v>-0.1431</v>
      </c>
      <c r="DM45" s="7">
        <f t="shared" si="55"/>
        <v>4769503.4544643676</v>
      </c>
      <c r="DN45" s="12">
        <f t="shared" si="56"/>
        <v>3658036.3860879582</v>
      </c>
      <c r="DO45" s="12">
        <f t="shared" si="57"/>
        <v>2309886.82595695</v>
      </c>
      <c r="DQ45" s="5">
        <f t="shared" si="58"/>
        <v>19</v>
      </c>
      <c r="DR45" s="6">
        <v>-0.1431</v>
      </c>
      <c r="DS45" s="7">
        <f t="shared" si="59"/>
        <v>3126313.2239540955</v>
      </c>
      <c r="DT45" s="12">
        <f t="shared" si="60"/>
        <v>2122107.9645761624</v>
      </c>
      <c r="DU45" s="12">
        <f t="shared" si="61"/>
        <v>1330053.5834315382</v>
      </c>
      <c r="DW45" s="5">
        <f t="shared" si="62"/>
        <v>18</v>
      </c>
      <c r="DX45" s="6">
        <v>-0.1431</v>
      </c>
      <c r="DY45" s="7">
        <f t="shared" si="63"/>
        <v>2357702.2805083664</v>
      </c>
      <c r="DZ45" s="12">
        <f t="shared" si="64"/>
        <v>1452451.2228587794</v>
      </c>
      <c r="EA45" s="12">
        <f t="shared" si="65"/>
        <v>913748.6566341616</v>
      </c>
      <c r="EC45" s="5">
        <f t="shared" si="66"/>
        <v>17</v>
      </c>
      <c r="ED45" s="6">
        <v>-0.1431</v>
      </c>
      <c r="EE45" s="7">
        <f t="shared" si="67"/>
        <v>2194436.2253428586</v>
      </c>
      <c r="EF45" s="12">
        <f t="shared" si="68"/>
        <v>1405472.4697473613</v>
      </c>
      <c r="EG45" s="12">
        <f t="shared" si="69"/>
        <v>910587.79730110732</v>
      </c>
      <c r="EI45" s="5">
        <f t="shared" si="70"/>
        <v>16</v>
      </c>
      <c r="EJ45" s="6">
        <v>-0.1431</v>
      </c>
      <c r="EK45" s="7">
        <f t="shared" si="71"/>
        <v>2194436.2253428586</v>
      </c>
      <c r="EL45" s="12">
        <f t="shared" si="72"/>
        <v>1772284.735868481</v>
      </c>
      <c r="EM45" s="12">
        <f t="shared" si="73"/>
        <v>1189843.74286006</v>
      </c>
      <c r="EO45" s="5">
        <f t="shared" si="74"/>
        <v>15</v>
      </c>
      <c r="EP45" s="6">
        <v>-0.1431</v>
      </c>
      <c r="EQ45" s="7">
        <f t="shared" si="75"/>
        <v>2450788.7260920908</v>
      </c>
      <c r="ER45" s="12">
        <f t="shared" si="76"/>
        <v>1109958.9189469267</v>
      </c>
      <c r="ES45" s="12">
        <f t="shared" si="77"/>
        <v>755605.83684180456</v>
      </c>
      <c r="EU45" s="5">
        <f t="shared" si="78"/>
        <v>14</v>
      </c>
      <c r="EV45" s="6">
        <v>-0.1431</v>
      </c>
      <c r="EW45" s="7">
        <f t="shared" si="79"/>
        <v>1521731.5579742223</v>
      </c>
      <c r="EX45" s="12">
        <f t="shared" si="80"/>
        <v>995336.73886010936</v>
      </c>
      <c r="EY45" s="12">
        <f t="shared" si="81"/>
        <v>684586.06686857296</v>
      </c>
      <c r="FA45" s="5">
        <f t="shared" si="82"/>
        <v>13</v>
      </c>
      <c r="FB45" s="6">
        <v>-0.1431</v>
      </c>
      <c r="FC45" s="7">
        <f t="shared" si="83"/>
        <v>1516575.2022864488</v>
      </c>
      <c r="FD45" s="12">
        <f t="shared" si="84"/>
        <v>1056558.920799017</v>
      </c>
      <c r="FE45" s="12">
        <f t="shared" si="85"/>
        <v>739095.20750729355</v>
      </c>
      <c r="FG45" s="5">
        <f t="shared" si="86"/>
        <v>12</v>
      </c>
      <c r="FH45" s="6">
        <v>-0.1431</v>
      </c>
      <c r="FI45" s="7">
        <f t="shared" si="87"/>
        <v>1197548.3277688317</v>
      </c>
      <c r="FJ45" s="12">
        <f t="shared" si="88"/>
        <v>789363.89672469301</v>
      </c>
      <c r="FK45" s="12">
        <f t="shared" si="89"/>
        <v>555890.06811598095</v>
      </c>
      <c r="FM45" s="5">
        <f t="shared" si="90"/>
        <v>11</v>
      </c>
      <c r="FN45" s="6">
        <v>-0.1431</v>
      </c>
      <c r="FO45" s="7">
        <f t="shared" si="91"/>
        <v>1313245.2327764358</v>
      </c>
      <c r="FP45" s="12">
        <f t="shared" si="92"/>
        <v>964306.8389989516</v>
      </c>
      <c r="FQ45" s="12">
        <f t="shared" si="93"/>
        <v>688143.84754854755</v>
      </c>
      <c r="FS45" s="5">
        <f t="shared" si="94"/>
        <v>10</v>
      </c>
      <c r="FT45" s="6">
        <v>-0.1431</v>
      </c>
      <c r="FU45" s="7">
        <f t="shared" si="95"/>
        <v>1071075.1429544375</v>
      </c>
      <c r="FV45" s="12">
        <f t="shared" si="96"/>
        <v>771862.05276684428</v>
      </c>
      <c r="FW45" s="12">
        <f t="shared" si="97"/>
        <v>559871.77066890814</v>
      </c>
      <c r="FY45" s="5">
        <f t="shared" si="98"/>
        <v>9</v>
      </c>
      <c r="FZ45" s="6">
        <v>-0.1431</v>
      </c>
      <c r="GA45" s="7">
        <f t="shared" si="99"/>
        <v>920009.5713403516</v>
      </c>
      <c r="GB45" s="12">
        <f t="shared" si="100"/>
        <v>663315.43958754675</v>
      </c>
      <c r="GC45" s="12">
        <f t="shared" si="101"/>
        <v>485808.49096552713</v>
      </c>
      <c r="GE45" s="5">
        <f t="shared" si="102"/>
        <v>8</v>
      </c>
      <c r="GF45" s="6">
        <v>-0.1431</v>
      </c>
      <c r="GG45" s="7">
        <f t="shared" si="103"/>
        <v>818513.85350565077</v>
      </c>
      <c r="GH45" s="12">
        <f t="shared" si="104"/>
        <v>606990.14890343673</v>
      </c>
      <c r="GI45" s="12">
        <f t="shared" si="105"/>
        <v>453105.32242087531</v>
      </c>
      <c r="GK45" s="5">
        <f t="shared" si="106"/>
        <v>7</v>
      </c>
      <c r="GL45" s="6">
        <v>-0.1431</v>
      </c>
      <c r="GM45" s="7">
        <f t="shared" si="107"/>
        <v>909156.78496684541</v>
      </c>
      <c r="GN45" s="12">
        <f t="shared" si="108"/>
        <v>746190.06981328141</v>
      </c>
      <c r="GO45" s="12">
        <f t="shared" si="109"/>
        <v>576282.94124077365</v>
      </c>
      <c r="GQ45" s="5">
        <f t="shared" si="110"/>
        <v>6</v>
      </c>
      <c r="GR45" s="6">
        <v>-0.1431</v>
      </c>
      <c r="GS45" s="7">
        <f t="shared" si="111"/>
        <v>734375.43212184589</v>
      </c>
      <c r="GT45" s="12">
        <f t="shared" si="112"/>
        <v>612700.83213505941</v>
      </c>
      <c r="GU45" s="12">
        <f t="shared" si="113"/>
        <v>490448.31868088088</v>
      </c>
      <c r="GW45" s="5">
        <f t="shared" si="114"/>
        <v>5</v>
      </c>
      <c r="GX45" s="6">
        <v>-0.1431</v>
      </c>
      <c r="GY45" s="7">
        <f t="shared" si="115"/>
        <v>662733.89777262509</v>
      </c>
      <c r="GZ45" s="12">
        <f t="shared" si="116"/>
        <v>576620.65317172906</v>
      </c>
      <c r="HA45" s="12">
        <f t="shared" si="117"/>
        <v>481870.7805848252</v>
      </c>
      <c r="HC45" s="5">
        <f t="shared" si="118"/>
        <v>4</v>
      </c>
      <c r="HD45" s="6">
        <v>-0.1431</v>
      </c>
      <c r="HE45" s="7">
        <f t="shared" si="119"/>
        <v>722247.05511402036</v>
      </c>
      <c r="HF45" s="12">
        <f t="shared" si="120"/>
        <v>675028.93527749076</v>
      </c>
      <c r="HG45" s="12">
        <f t="shared" si="121"/>
        <v>598969.336936365</v>
      </c>
      <c r="HI45" s="5">
        <f t="shared" si="122"/>
        <v>3</v>
      </c>
      <c r="HJ45" s="6">
        <v>-0.1431</v>
      </c>
      <c r="HK45" s="7">
        <f t="shared" si="123"/>
        <v>697418.94082079991</v>
      </c>
      <c r="HL45" s="12">
        <f t="shared" si="124"/>
        <v>664717.09147828724</v>
      </c>
      <c r="HM45" s="12">
        <f t="shared" si="125"/>
        <v>621026.76621680357</v>
      </c>
      <c r="HO45" s="5">
        <f t="shared" si="126"/>
        <v>2</v>
      </c>
      <c r="HP45" s="6">
        <v>-0.1431</v>
      </c>
      <c r="HQ45" s="7">
        <f t="shared" si="127"/>
        <v>610592.66399999999</v>
      </c>
      <c r="HR45" s="12">
        <f>(HR46)*(1+HP45)-(((VLOOKUP((HO$91+HO46),$A$138:$E$227,5,FALSE))/(VLOOKUP(HO$91,$A$138:$E$227,5,FALSE)))*(IF(HO45&lt;=$D$125,$B$125,$C$125)))</f>
        <v>589765.3041459854</v>
      </c>
      <c r="HS45" s="12">
        <f t="shared" si="129"/>
        <v>568998.92019718315</v>
      </c>
      <c r="HU45" s="5">
        <f t="shared" si="130"/>
        <v>1</v>
      </c>
      <c r="HV45" s="6">
        <v>-0.1431</v>
      </c>
      <c r="HW45" s="7">
        <f>(HW46+$B$124)*(1+HV45)</f>
        <v>514140</v>
      </c>
      <c r="HX45" s="12">
        <f>($B$124)*(1+HV45)-$B$125</f>
        <v>503140</v>
      </c>
      <c r="HY45" s="12">
        <f>HX45</f>
        <v>503140</v>
      </c>
      <c r="IA45" s="5"/>
      <c r="IB45" s="6"/>
      <c r="IC45" s="7"/>
      <c r="IG45" s="5"/>
      <c r="IH45" s="6"/>
      <c r="II45" s="7"/>
      <c r="IM45" s="5"/>
      <c r="IN45" s="6"/>
      <c r="IO45" s="7"/>
      <c r="IS45" s="5"/>
      <c r="IT45" s="6"/>
      <c r="IU45" s="7"/>
      <c r="IY45" s="5"/>
      <c r="IZ45" s="6"/>
      <c r="JA45" s="7"/>
      <c r="JE45" s="5"/>
      <c r="JF45" s="6"/>
      <c r="JG45" s="7"/>
      <c r="JK45" s="5"/>
      <c r="JL45" s="6"/>
      <c r="JM45" s="7"/>
      <c r="JQ45" s="5"/>
      <c r="JR45" s="6"/>
      <c r="JS45" s="7"/>
      <c r="JW45" s="5"/>
      <c r="JX45" s="6"/>
      <c r="JY45" s="7"/>
      <c r="KC45" s="5"/>
      <c r="KD45" s="6"/>
      <c r="KE45" s="7"/>
      <c r="KI45" s="5"/>
      <c r="KJ45" s="6"/>
      <c r="KK45" s="7"/>
      <c r="KO45" s="5"/>
      <c r="KP45" s="6"/>
      <c r="KQ45" s="7"/>
      <c r="KU45" s="5"/>
      <c r="KV45" s="6"/>
      <c r="KW45" s="7"/>
      <c r="LA45" s="5"/>
      <c r="LB45" s="6"/>
      <c r="LC45" s="7"/>
      <c r="LG45" s="5"/>
      <c r="LH45" s="6"/>
      <c r="LI45" s="7"/>
      <c r="LM45" s="5"/>
      <c r="LN45" s="6"/>
      <c r="LO45" s="7"/>
      <c r="LS45" s="5"/>
      <c r="LT45" s="6"/>
      <c r="LU45" s="7"/>
      <c r="LY45" s="5"/>
      <c r="LZ45" s="6"/>
      <c r="MA45" s="7"/>
      <c r="ME45" s="5"/>
      <c r="MF45" s="6"/>
      <c r="MG45" s="7"/>
      <c r="MK45" s="5"/>
      <c r="ML45" s="6"/>
      <c r="MM45" s="7"/>
      <c r="MQ45" s="5"/>
      <c r="MR45" s="6"/>
      <c r="MS45" s="7"/>
      <c r="MW45" s="5"/>
      <c r="MX45" s="6"/>
      <c r="MY45" s="7"/>
      <c r="NC45" s="5"/>
      <c r="ND45" s="6"/>
      <c r="NE45" s="7"/>
      <c r="NI45" s="5"/>
      <c r="NJ45" s="6"/>
      <c r="NK45" s="7"/>
      <c r="NO45" s="5"/>
      <c r="NP45" s="6"/>
      <c r="NQ45" s="7"/>
      <c r="NU45" s="5"/>
      <c r="NV45" s="6"/>
      <c r="NW45" s="7"/>
      <c r="OA45" s="5"/>
      <c r="OB45" s="6"/>
      <c r="OC45" s="7"/>
      <c r="OG45" s="5"/>
      <c r="OH45" s="6"/>
      <c r="OI45" s="7"/>
      <c r="OM45" s="5"/>
      <c r="ON45" s="6"/>
      <c r="OO45" s="7"/>
      <c r="OS45" s="5"/>
      <c r="OT45" s="6"/>
      <c r="OU45" s="7"/>
      <c r="OY45" s="5"/>
      <c r="OZ45" s="6"/>
      <c r="PA45" s="7"/>
      <c r="PE45" s="5"/>
      <c r="PF45" s="6"/>
      <c r="PG45" s="7"/>
      <c r="PK45" s="5"/>
      <c r="PL45" s="6"/>
      <c r="PM45" s="7"/>
      <c r="PQ45" s="5"/>
      <c r="PR45" s="6"/>
      <c r="PS45" s="7"/>
      <c r="PW45" s="5"/>
      <c r="PX45" s="6"/>
      <c r="PY45" s="7"/>
      <c r="QC45" s="5"/>
      <c r="QD45" s="6"/>
      <c r="QE45" s="7"/>
      <c r="QI45" s="5"/>
      <c r="QJ45" s="6"/>
      <c r="QK45" s="7"/>
      <c r="QO45" s="5"/>
      <c r="QP45" s="6"/>
      <c r="QQ45" s="7"/>
    </row>
    <row r="46" spans="3:459">
      <c r="C46">
        <v>45</v>
      </c>
      <c r="D46" s="6">
        <v>0.18759999999999999</v>
      </c>
      <c r="E46" s="12">
        <f t="shared" si="286"/>
        <v>2765503.1528251669</v>
      </c>
      <c r="F46" s="12">
        <f t="shared" si="0"/>
        <v>1164068.2370772599</v>
      </c>
      <c r="G46">
        <v>44</v>
      </c>
      <c r="H46" s="6">
        <v>0.18759999999999999</v>
      </c>
      <c r="I46" s="12">
        <f t="shared" si="1"/>
        <v>-4377171.5909832977</v>
      </c>
      <c r="J46" s="12">
        <f t="shared" si="2"/>
        <v>-1821158.9831098395</v>
      </c>
      <c r="K46">
        <v>43</v>
      </c>
      <c r="L46" s="6">
        <v>0.18759999999999999</v>
      </c>
      <c r="M46" s="12">
        <f t="shared" si="3"/>
        <v>-1284010.4519533771</v>
      </c>
      <c r="N46" s="12">
        <f t="shared" si="4"/>
        <v>-534223.32672512776</v>
      </c>
      <c r="O46">
        <v>42</v>
      </c>
      <c r="P46" s="6">
        <v>0.18759999999999999</v>
      </c>
      <c r="Q46" s="12">
        <f t="shared" si="5"/>
        <v>5821787.6505837115</v>
      </c>
      <c r="R46" s="12">
        <f t="shared" si="6"/>
        <v>2252224.4195688809</v>
      </c>
      <c r="S46">
        <v>41</v>
      </c>
      <c r="T46" s="6">
        <v>0.18759999999999999</v>
      </c>
      <c r="U46" s="12">
        <f t="shared" si="7"/>
        <v>27650019.963527482</v>
      </c>
      <c r="V46" s="12">
        <f t="shared" si="8"/>
        <v>9620323.2476506811</v>
      </c>
      <c r="W46">
        <v>40</v>
      </c>
      <c r="X46" s="6">
        <v>0.18759999999999999</v>
      </c>
      <c r="Y46" s="12">
        <f t="shared" si="9"/>
        <v>31743471.975765672</v>
      </c>
      <c r="Z46" s="12">
        <f t="shared" si="10"/>
        <v>9963279.5252403207</v>
      </c>
      <c r="AA46">
        <v>39</v>
      </c>
      <c r="AB46" s="6">
        <v>0.18759999999999999</v>
      </c>
      <c r="AC46" s="12">
        <f t="shared" si="11"/>
        <v>15215640.142349802</v>
      </c>
      <c r="AD46" s="12">
        <f t="shared" si="12"/>
        <v>4886774.936229133</v>
      </c>
      <c r="AE46">
        <v>38</v>
      </c>
      <c r="AF46" s="6">
        <v>0.18759999999999999</v>
      </c>
      <c r="AG46" s="12">
        <f t="shared" si="13"/>
        <v>17780859.839381386</v>
      </c>
      <c r="AH46" s="12">
        <f t="shared" si="14"/>
        <v>5883690.8470945703</v>
      </c>
      <c r="AI46">
        <v>37</v>
      </c>
      <c r="AJ46" s="6">
        <v>0.18759999999999999</v>
      </c>
      <c r="AK46" s="12">
        <f t="shared" si="15"/>
        <v>7187943.136441282</v>
      </c>
      <c r="AL46" s="12">
        <f t="shared" si="16"/>
        <v>2413469.9582211603</v>
      </c>
      <c r="AM46">
        <v>36</v>
      </c>
      <c r="AN46" s="6">
        <v>0.18759999999999999</v>
      </c>
      <c r="AO46" s="12">
        <f t="shared" si="17"/>
        <v>2493323.5512042586</v>
      </c>
      <c r="AP46" s="12">
        <f t="shared" si="18"/>
        <v>855373.77304087696</v>
      </c>
      <c r="AQ46">
        <v>35</v>
      </c>
      <c r="AR46" s="6">
        <v>0.18759999999999999</v>
      </c>
      <c r="AS46" s="12">
        <f t="shared" si="19"/>
        <v>14867018.193034267</v>
      </c>
      <c r="AT46" s="12">
        <f t="shared" si="20"/>
        <v>5136536.6992965098</v>
      </c>
      <c r="AU46">
        <v>34</v>
      </c>
      <c r="AV46" s="6">
        <v>0.18759999999999999</v>
      </c>
      <c r="AW46" s="12">
        <f t="shared" si="21"/>
        <v>9108125.5203066282</v>
      </c>
      <c r="AX46" s="12">
        <f t="shared" si="22"/>
        <v>3102524.5081336442</v>
      </c>
      <c r="AY46">
        <v>33</v>
      </c>
      <c r="AZ46" s="6">
        <v>0.18759999999999999</v>
      </c>
      <c r="BA46" s="12">
        <f t="shared" si="23"/>
        <v>10492961.053769158</v>
      </c>
      <c r="BB46" s="12">
        <f t="shared" si="24"/>
        <v>3548714.3223209558</v>
      </c>
      <c r="BC46">
        <v>32</v>
      </c>
      <c r="BD46" s="6">
        <v>0.18759999999999999</v>
      </c>
      <c r="BE46" s="12">
        <f t="shared" si="25"/>
        <v>14673369.866128173</v>
      </c>
      <c r="BF46" s="12">
        <f t="shared" si="26"/>
        <v>5033929.8080877671</v>
      </c>
      <c r="BG46">
        <v>31</v>
      </c>
      <c r="BH46" s="6">
        <v>0.18759999999999999</v>
      </c>
      <c r="BI46" s="12">
        <f t="shared" si="27"/>
        <v>20741985.124237709</v>
      </c>
      <c r="BJ46" s="12">
        <f t="shared" si="28"/>
        <v>7923337.3832246233</v>
      </c>
      <c r="BK46">
        <v>30</v>
      </c>
      <c r="BL46" s="6">
        <v>0.18759999999999999</v>
      </c>
      <c r="BM46" s="12">
        <f t="shared" si="29"/>
        <v>17435621.461488504</v>
      </c>
      <c r="BN46" s="12">
        <f t="shared" si="30"/>
        <v>7169391.7931668051</v>
      </c>
      <c r="BO46">
        <v>29</v>
      </c>
      <c r="BP46" s="6">
        <v>0.18759999999999999</v>
      </c>
      <c r="BQ46" s="12">
        <f t="shared" si="31"/>
        <v>13419559.926392742</v>
      </c>
      <c r="BR46" s="12">
        <f t="shared" si="32"/>
        <v>5681273.5454801377</v>
      </c>
      <c r="BS46">
        <v>28</v>
      </c>
      <c r="BT46" s="6">
        <v>0.18759999999999999</v>
      </c>
      <c r="BU46" s="12">
        <f t="shared" si="33"/>
        <v>11138024.204480801</v>
      </c>
      <c r="BV46" s="12">
        <f t="shared" si="34"/>
        <v>4823767.1737167463</v>
      </c>
      <c r="BW46">
        <v>27</v>
      </c>
      <c r="BX46" s="6">
        <v>0.18759999999999999</v>
      </c>
      <c r="BY46" s="12">
        <f t="shared" si="35"/>
        <v>7402006.6892270017</v>
      </c>
      <c r="BZ46" s="12">
        <f t="shared" si="36"/>
        <v>3277774.2516771634</v>
      </c>
      <c r="CA46">
        <v>26</v>
      </c>
      <c r="CB46" s="6">
        <v>0.18759999999999999</v>
      </c>
      <c r="CC46" s="12">
        <f t="shared" si="37"/>
        <v>9867404.3900400624</v>
      </c>
      <c r="CD46" s="12">
        <f t="shared" si="38"/>
        <v>5161780.885300763</v>
      </c>
      <c r="CE46">
        <v>25</v>
      </c>
      <c r="CF46" s="6">
        <v>0.18759999999999999</v>
      </c>
      <c r="CG46" s="12">
        <f t="shared" si="39"/>
        <v>9990536.7915779538</v>
      </c>
      <c r="CH46" s="12">
        <f t="shared" si="40"/>
        <v>5760966.4710558997</v>
      </c>
      <c r="CI46">
        <v>24</v>
      </c>
      <c r="CJ46" s="6">
        <v>0.18759999999999999</v>
      </c>
      <c r="CK46" s="12">
        <f t="shared" si="284"/>
        <v>9738567.3394221403</v>
      </c>
      <c r="CL46" s="12">
        <f t="shared" si="285"/>
        <v>5686754.6507574534</v>
      </c>
      <c r="CM46" s="5">
        <v>23</v>
      </c>
      <c r="CN46" s="6">
        <v>0.18759999999999999</v>
      </c>
      <c r="CO46" s="7">
        <f t="shared" si="41"/>
        <v>10510664.13295351</v>
      </c>
      <c r="CP46" s="12">
        <f t="shared" si="42"/>
        <v>8154066.5892379889</v>
      </c>
      <c r="CQ46" s="12">
        <f t="shared" si="43"/>
        <v>4662300.8478611372</v>
      </c>
      <c r="CR46" s="9"/>
      <c r="CS46" s="5">
        <v>22</v>
      </c>
      <c r="CT46" s="6">
        <v>0.18759999999999999</v>
      </c>
      <c r="CU46" s="7">
        <f t="shared" si="44"/>
        <v>8035061.6412762851</v>
      </c>
      <c r="CV46" s="12">
        <f t="shared" si="45"/>
        <v>6113390.7009130837</v>
      </c>
      <c r="CW46" s="12">
        <f t="shared" si="46"/>
        <v>3778105.2020241437</v>
      </c>
      <c r="CY46" s="5">
        <v>21</v>
      </c>
      <c r="CZ46" s="6">
        <v>0.18759999999999999</v>
      </c>
      <c r="DA46" s="7">
        <f t="shared" si="47"/>
        <v>6496653.9790396905</v>
      </c>
      <c r="DB46" s="12">
        <f t="shared" si="48"/>
        <v>4856698.1024635453</v>
      </c>
      <c r="DC46" s="12">
        <f t="shared" si="49"/>
        <v>3131447.681637079</v>
      </c>
      <c r="DE46" s="5">
        <f t="shared" si="50"/>
        <v>20</v>
      </c>
      <c r="DF46" s="6">
        <v>0.18759999999999999</v>
      </c>
      <c r="DG46" s="7">
        <f t="shared" si="51"/>
        <v>5498649.1570373997</v>
      </c>
      <c r="DH46" s="12">
        <f t="shared" si="52"/>
        <v>4046993.0589840175</v>
      </c>
      <c r="DI46" s="12">
        <f t="shared" si="53"/>
        <v>2619221.7851332081</v>
      </c>
      <c r="DK46" s="5">
        <f t="shared" si="54"/>
        <v>19</v>
      </c>
      <c r="DL46" s="6">
        <v>0.18759999999999999</v>
      </c>
      <c r="DM46" s="7">
        <f t="shared" si="55"/>
        <v>5565997.7295651389</v>
      </c>
      <c r="DN46" s="12">
        <f t="shared" si="56"/>
        <v>4324361.8622572711</v>
      </c>
      <c r="DO46" s="12">
        <f t="shared" si="57"/>
        <v>2830300.099628238</v>
      </c>
      <c r="DQ46" s="5">
        <f t="shared" si="58"/>
        <v>18</v>
      </c>
      <c r="DR46" s="6">
        <v>0.18759999999999999</v>
      </c>
      <c r="DS46" s="7">
        <f t="shared" si="59"/>
        <v>3648399.1410364052</v>
      </c>
      <c r="DT46" s="12">
        <f t="shared" si="60"/>
        <v>2532352.8219342842</v>
      </c>
      <c r="DU46" s="12">
        <f t="shared" si="61"/>
        <v>1645105.1178989145</v>
      </c>
      <c r="DW46" s="5">
        <f t="shared" si="62"/>
        <v>17</v>
      </c>
      <c r="DX46" s="6">
        <v>0.18759999999999999</v>
      </c>
      <c r="DY46" s="7">
        <f t="shared" si="63"/>
        <v>2751432.2330591278</v>
      </c>
      <c r="DZ46" s="12">
        <f t="shared" si="64"/>
        <v>1750656.7744462113</v>
      </c>
      <c r="EA46" s="12">
        <f t="shared" si="65"/>
        <v>1141547.4830938799</v>
      </c>
      <c r="EC46" s="5">
        <f t="shared" si="66"/>
        <v>16</v>
      </c>
      <c r="ED46" s="6">
        <v>0.18759999999999999</v>
      </c>
      <c r="EE46" s="7">
        <f t="shared" si="67"/>
        <v>2560901.1849023909</v>
      </c>
      <c r="EF46" s="12">
        <f t="shared" si="68"/>
        <v>1694219.6494030203</v>
      </c>
      <c r="EG46" s="12">
        <f t="shared" si="69"/>
        <v>1137724.144124656</v>
      </c>
      <c r="EI46" s="5">
        <f t="shared" si="70"/>
        <v>15</v>
      </c>
      <c r="EJ46" s="6">
        <v>0.18759999999999999</v>
      </c>
      <c r="EK46" s="7">
        <f t="shared" si="71"/>
        <v>2560901.1849023909</v>
      </c>
      <c r="EL46" s="12">
        <f t="shared" si="72"/>
        <v>2120399.1720781839</v>
      </c>
      <c r="EM46" s="12">
        <f t="shared" si="73"/>
        <v>1475508.9129303177</v>
      </c>
      <c r="EO46" s="5">
        <f t="shared" si="74"/>
        <v>14</v>
      </c>
      <c r="EP46" s="6">
        <v>0.18759999999999999</v>
      </c>
      <c r="EQ46" s="7">
        <f t="shared" si="75"/>
        <v>2860063.8652025801</v>
      </c>
      <c r="ER46" s="12">
        <f t="shared" si="76"/>
        <v>1346747.4436505637</v>
      </c>
      <c r="ES46" s="12">
        <f t="shared" si="77"/>
        <v>950259.75342740514</v>
      </c>
      <c r="EU46" s="5">
        <f t="shared" si="78"/>
        <v>13</v>
      </c>
      <c r="EV46" s="6">
        <v>0.18759999999999999</v>
      </c>
      <c r="EW46" s="7">
        <f t="shared" si="79"/>
        <v>1775856.643685637</v>
      </c>
      <c r="EX46" s="12">
        <f t="shared" si="80"/>
        <v>1212457.0968612235</v>
      </c>
      <c r="EY46" s="12">
        <f t="shared" si="81"/>
        <v>864355.05931955832</v>
      </c>
      <c r="FA46" s="5">
        <f t="shared" si="82"/>
        <v>12</v>
      </c>
      <c r="FB46" s="6">
        <v>0.18759999999999999</v>
      </c>
      <c r="FC46" s="7">
        <f t="shared" si="83"/>
        <v>1769839.1904381476</v>
      </c>
      <c r="FD46" s="12">
        <f t="shared" si="84"/>
        <v>1283049.1619083737</v>
      </c>
      <c r="FE46" s="12">
        <f t="shared" si="85"/>
        <v>930288.68673648511</v>
      </c>
      <c r="FG46" s="5">
        <f t="shared" si="86"/>
        <v>11</v>
      </c>
      <c r="FH46" s="6">
        <v>0.18759999999999999</v>
      </c>
      <c r="FI46" s="7">
        <f t="shared" si="87"/>
        <v>1397535.684174153</v>
      </c>
      <c r="FJ46" s="12">
        <f t="shared" si="88"/>
        <v>970899.63440855755</v>
      </c>
      <c r="FK46" s="12">
        <f t="shared" si="89"/>
        <v>708685.86453179386</v>
      </c>
      <c r="FM46" s="5">
        <f t="shared" si="90"/>
        <v>10</v>
      </c>
      <c r="FN46" s="6">
        <v>0.18759999999999999</v>
      </c>
      <c r="FO46" s="7">
        <f t="shared" si="91"/>
        <v>1532553.6617766784</v>
      </c>
      <c r="FP46" s="12">
        <f t="shared" si="92"/>
        <v>1174403.4457733249</v>
      </c>
      <c r="FQ46" s="12">
        <f t="shared" si="93"/>
        <v>868658.5097690773</v>
      </c>
      <c r="FS46" s="5">
        <f t="shared" si="94"/>
        <v>9</v>
      </c>
      <c r="FT46" s="6">
        <v>0.18759999999999999</v>
      </c>
      <c r="FU46" s="7">
        <f t="shared" si="95"/>
        <v>1249941.8169616496</v>
      </c>
      <c r="FV46" s="12">
        <f t="shared" si="96"/>
        <v>949027.04640893347</v>
      </c>
      <c r="FW46" s="12">
        <f t="shared" si="97"/>
        <v>713502.08598627837</v>
      </c>
      <c r="FY46" s="5">
        <f t="shared" si="98"/>
        <v>8</v>
      </c>
      <c r="FZ46" s="6">
        <v>0.18759999999999999</v>
      </c>
      <c r="GA46" s="7">
        <f t="shared" si="99"/>
        <v>1073648.7003621794</v>
      </c>
      <c r="GB46" s="12">
        <f t="shared" si="100"/>
        <v>821889.34303779353</v>
      </c>
      <c r="GC46" s="12">
        <f t="shared" si="101"/>
        <v>623915.99763452937</v>
      </c>
      <c r="GE46" s="5">
        <f t="shared" si="102"/>
        <v>7</v>
      </c>
      <c r="GF46" s="6">
        <v>0.18759999999999999</v>
      </c>
      <c r="GG46" s="7">
        <f t="shared" si="103"/>
        <v>955203.47007311333</v>
      </c>
      <c r="GH46" s="12">
        <f t="shared" si="104"/>
        <v>755255.95536085858</v>
      </c>
      <c r="GI46" s="12">
        <f t="shared" si="105"/>
        <v>584358.62239599274</v>
      </c>
      <c r="GK46" s="5">
        <f t="shared" si="106"/>
        <v>6</v>
      </c>
      <c r="GL46" s="6">
        <v>0.18759999999999999</v>
      </c>
      <c r="GM46" s="7">
        <f t="shared" si="107"/>
        <v>1060983.5277941946</v>
      </c>
      <c r="GN46" s="12">
        <f t="shared" si="108"/>
        <v>916133.80162879336</v>
      </c>
      <c r="GO46" s="12">
        <f t="shared" si="109"/>
        <v>733352.8485057737</v>
      </c>
      <c r="GQ46" s="5">
        <f t="shared" si="110"/>
        <v>5</v>
      </c>
      <c r="GR46" s="6">
        <v>0.18759999999999999</v>
      </c>
      <c r="GS46" s="7">
        <f t="shared" si="111"/>
        <v>857014.15815363044</v>
      </c>
      <c r="GT46" s="12">
        <f t="shared" si="112"/>
        <v>758756.95880518388</v>
      </c>
      <c r="GU46" s="12">
        <f t="shared" si="113"/>
        <v>629528.27968994575</v>
      </c>
      <c r="GW46" s="5">
        <f t="shared" si="114"/>
        <v>4</v>
      </c>
      <c r="GX46" s="6">
        <v>0.18759999999999999</v>
      </c>
      <c r="GY46" s="7">
        <f t="shared" si="115"/>
        <v>773408.67986068979</v>
      </c>
      <c r="GZ46" s="12">
        <f t="shared" si="116"/>
        <v>714808.64695556485</v>
      </c>
      <c r="HA46" s="12">
        <f t="shared" si="117"/>
        <v>619152.98860384698</v>
      </c>
      <c r="HC46" s="5">
        <f t="shared" si="118"/>
        <v>3</v>
      </c>
      <c r="HD46" s="6">
        <v>0.18759999999999999</v>
      </c>
      <c r="HE46" s="7">
        <f t="shared" si="119"/>
        <v>842860.37473919988</v>
      </c>
      <c r="HF46" s="12">
        <f t="shared" si="120"/>
        <v>802224.01759168657</v>
      </c>
      <c r="HG46" s="12">
        <f t="shared" si="121"/>
        <v>737811.87019381381</v>
      </c>
      <c r="HI46" s="5">
        <f t="shared" si="122"/>
        <v>2</v>
      </c>
      <c r="HJ46" s="6">
        <v>0.18759999999999999</v>
      </c>
      <c r="HK46" s="7">
        <f t="shared" si="123"/>
        <v>813886.03199999989</v>
      </c>
      <c r="HL46" s="12">
        <f>(HL47)*(1+HJ46)-(((VLOOKUP((HI$91+HI47),$A$138:$E$227,5,FALSE))/(VLOOKUP(HI$91,$A$138:$E$227,5,FALSE)))*(IF(HI46&lt;=$D$125,$B$125,$C$125)))</f>
        <v>789463.13551758777</v>
      </c>
      <c r="HM46" s="12">
        <f t="shared" si="125"/>
        <v>764492.28208272485</v>
      </c>
      <c r="HO46" s="5">
        <f t="shared" si="126"/>
        <v>1</v>
      </c>
      <c r="HP46" s="6">
        <v>0.18759999999999999</v>
      </c>
      <c r="HQ46" s="7">
        <f>(HQ47+$B$124)*(1+HP46)</f>
        <v>712560</v>
      </c>
      <c r="HR46" s="12">
        <f>($B$124)*(1+HP46)-$B$125</f>
        <v>701560</v>
      </c>
      <c r="HS46" s="12">
        <f>HR46</f>
        <v>701560</v>
      </c>
      <c r="HU46" s="5"/>
      <c r="HV46" s="6"/>
      <c r="HW46" s="7"/>
      <c r="IA46" s="5"/>
      <c r="IB46" s="6"/>
      <c r="IC46" s="7"/>
      <c r="IG46" s="5"/>
      <c r="IH46" s="6"/>
      <c r="II46" s="7"/>
      <c r="IM46" s="5"/>
      <c r="IN46" s="6"/>
      <c r="IO46" s="7"/>
      <c r="IS46" s="5"/>
      <c r="IT46" s="6"/>
      <c r="IU46" s="7"/>
      <c r="IY46" s="5"/>
      <c r="IZ46" s="6"/>
      <c r="JA46" s="7"/>
      <c r="JE46" s="5"/>
      <c r="JF46" s="6"/>
      <c r="JG46" s="7"/>
      <c r="JK46" s="5"/>
      <c r="JL46" s="6"/>
      <c r="JM46" s="7"/>
      <c r="JQ46" s="5"/>
      <c r="JR46" s="6"/>
      <c r="JS46" s="7"/>
      <c r="JW46" s="5"/>
      <c r="JX46" s="6"/>
      <c r="JY46" s="7"/>
      <c r="KC46" s="5"/>
      <c r="KD46" s="6"/>
      <c r="KE46" s="7"/>
      <c r="KI46" s="5"/>
      <c r="KJ46" s="6"/>
      <c r="KK46" s="7"/>
      <c r="KO46" s="5"/>
      <c r="KP46" s="6"/>
      <c r="KQ46" s="7"/>
      <c r="KU46" s="5"/>
      <c r="KV46" s="6"/>
      <c r="KW46" s="7"/>
      <c r="LA46" s="5"/>
      <c r="LB46" s="6"/>
      <c r="LC46" s="7"/>
      <c r="LG46" s="5"/>
      <c r="LH46" s="6"/>
      <c r="LI46" s="7"/>
      <c r="LM46" s="5"/>
      <c r="LN46" s="6"/>
      <c r="LO46" s="7"/>
      <c r="LS46" s="5"/>
      <c r="LT46" s="6"/>
      <c r="LU46" s="7"/>
      <c r="LY46" s="5"/>
      <c r="LZ46" s="6"/>
      <c r="MA46" s="7"/>
      <c r="ME46" s="5"/>
      <c r="MF46" s="6"/>
      <c r="MG46" s="7"/>
      <c r="MK46" s="5"/>
      <c r="ML46" s="6"/>
      <c r="MM46" s="7"/>
      <c r="MQ46" s="5"/>
      <c r="MR46" s="6"/>
      <c r="MS46" s="7"/>
      <c r="MW46" s="5"/>
      <c r="MX46" s="6"/>
      <c r="MY46" s="7"/>
      <c r="NC46" s="5"/>
      <c r="ND46" s="6"/>
      <c r="NE46" s="7"/>
      <c r="NI46" s="5"/>
      <c r="NJ46" s="6"/>
      <c r="NK46" s="7"/>
      <c r="NO46" s="5"/>
      <c r="NP46" s="6"/>
      <c r="NQ46" s="7"/>
      <c r="NU46" s="5"/>
      <c r="NV46" s="6"/>
      <c r="NW46" s="7"/>
      <c r="OA46" s="5"/>
      <c r="OB46" s="6"/>
      <c r="OC46" s="7"/>
      <c r="OG46" s="5"/>
      <c r="OH46" s="6"/>
      <c r="OI46" s="7"/>
      <c r="OM46" s="5"/>
      <c r="ON46" s="6"/>
      <c r="OO46" s="7"/>
      <c r="OS46" s="5"/>
      <c r="OT46" s="6"/>
      <c r="OU46" s="7"/>
      <c r="OY46" s="5"/>
      <c r="OZ46" s="6"/>
      <c r="PA46" s="7"/>
      <c r="PE46" s="5"/>
      <c r="PF46" s="6"/>
      <c r="PG46" s="7"/>
      <c r="PK46" s="5"/>
      <c r="PL46" s="6"/>
      <c r="PM46" s="7"/>
      <c r="PQ46" s="5"/>
      <c r="PR46" s="6"/>
      <c r="PS46" s="7"/>
      <c r="PW46" s="5"/>
      <c r="PX46" s="6"/>
      <c r="PY46" s="7"/>
      <c r="QC46" s="5"/>
      <c r="QD46" s="6"/>
      <c r="QE46" s="7"/>
      <c r="QI46" s="5"/>
      <c r="QJ46" s="6"/>
      <c r="QK46" s="7"/>
      <c r="QO46" s="5"/>
      <c r="QP46" s="6"/>
      <c r="QQ46" s="7"/>
    </row>
    <row r="47" spans="3:459">
      <c r="C47">
        <v>44</v>
      </c>
      <c r="D47" s="6">
        <v>0.14219999999999999</v>
      </c>
      <c r="E47" s="12">
        <f t="shared" si="286"/>
        <v>2388661.8635279089</v>
      </c>
      <c r="F47" s="12">
        <f t="shared" si="0"/>
        <v>1038287.6944480611</v>
      </c>
      <c r="G47">
        <v>43</v>
      </c>
      <c r="H47" s="6">
        <v>0.14219999999999999</v>
      </c>
      <c r="I47" s="12">
        <f t="shared" si="1"/>
        <v>-3625013.7485899315</v>
      </c>
      <c r="J47" s="12">
        <f t="shared" si="2"/>
        <v>-1557480.7814293427</v>
      </c>
      <c r="K47">
        <v>42</v>
      </c>
      <c r="L47" s="6">
        <v>0.14219999999999999</v>
      </c>
      <c r="M47" s="12">
        <f t="shared" si="3"/>
        <v>-1020465.803970598</v>
      </c>
      <c r="N47" s="12">
        <f t="shared" si="4"/>
        <v>-438441.33788686508</v>
      </c>
      <c r="O47">
        <v>41</v>
      </c>
      <c r="P47" s="6">
        <v>0.14219999999999999</v>
      </c>
      <c r="Q47" s="12">
        <f t="shared" si="5"/>
        <v>4967442.5904303063</v>
      </c>
      <c r="R47" s="12">
        <f t="shared" si="6"/>
        <v>1984480.8338653739</v>
      </c>
      <c r="S47">
        <v>40</v>
      </c>
      <c r="T47" s="6">
        <v>0.14219999999999999</v>
      </c>
      <c r="U47" s="12">
        <f t="shared" si="7"/>
        <v>23354870.107570946</v>
      </c>
      <c r="V47" s="12">
        <f t="shared" si="8"/>
        <v>8391322.6768408194</v>
      </c>
      <c r="W47">
        <v>39</v>
      </c>
      <c r="X47" s="6">
        <v>0.14219999999999999</v>
      </c>
      <c r="Y47" s="12">
        <f t="shared" si="9"/>
        <v>26809576.769210599</v>
      </c>
      <c r="Z47" s="12">
        <f t="shared" si="10"/>
        <v>8689536.1890154965</v>
      </c>
      <c r="AA47">
        <v>38</v>
      </c>
      <c r="AB47" s="6">
        <v>0.14219999999999999</v>
      </c>
      <c r="AC47" s="12">
        <f t="shared" si="11"/>
        <v>12890745.396816179</v>
      </c>
      <c r="AD47" s="12">
        <f t="shared" si="12"/>
        <v>4275322.5939189335</v>
      </c>
      <c r="AE47">
        <v>37</v>
      </c>
      <c r="AF47" s="6">
        <v>0.14219999999999999</v>
      </c>
      <c r="AG47" s="12">
        <f t="shared" si="13"/>
        <v>15048435.166796286</v>
      </c>
      <c r="AH47" s="12">
        <f t="shared" si="14"/>
        <v>5142178.8509655651</v>
      </c>
      <c r="AI47">
        <v>36</v>
      </c>
      <c r="AJ47" s="6">
        <v>0.14219999999999999</v>
      </c>
      <c r="AK47" s="12">
        <f t="shared" si="15"/>
        <v>6127729.00179205</v>
      </c>
      <c r="AL47" s="12">
        <f t="shared" si="16"/>
        <v>2124689.9553952338</v>
      </c>
      <c r="AM47">
        <v>35</v>
      </c>
      <c r="AN47" s="6">
        <v>0.14219999999999999</v>
      </c>
      <c r="AO47" s="12">
        <f t="shared" si="17"/>
        <v>2173097.3052499974</v>
      </c>
      <c r="AP47" s="12">
        <f t="shared" si="18"/>
        <v>769866.1307543962</v>
      </c>
      <c r="AQ47">
        <v>34</v>
      </c>
      <c r="AR47" s="6">
        <v>0.14219999999999999</v>
      </c>
      <c r="AS47" s="12">
        <f t="shared" si="19"/>
        <v>12591654.748189425</v>
      </c>
      <c r="AT47" s="12">
        <f t="shared" si="20"/>
        <v>4492499.9352836637</v>
      </c>
      <c r="AU47">
        <v>33</v>
      </c>
      <c r="AV47" s="6">
        <v>0.14219999999999999</v>
      </c>
      <c r="AW47" s="12">
        <f t="shared" si="21"/>
        <v>7743513.7663169904</v>
      </c>
      <c r="AX47" s="12">
        <f t="shared" si="22"/>
        <v>2723849.0635285899</v>
      </c>
      <c r="AY47">
        <v>32</v>
      </c>
      <c r="AZ47" s="6">
        <v>0.14219999999999999</v>
      </c>
      <c r="BA47" s="12">
        <f t="shared" si="23"/>
        <v>8910126.3807177339</v>
      </c>
      <c r="BB47" s="12">
        <f t="shared" si="24"/>
        <v>3111828.0575873493</v>
      </c>
      <c r="BC47">
        <v>31</v>
      </c>
      <c r="BD47" s="6">
        <v>0.14219999999999999</v>
      </c>
      <c r="BE47" s="12">
        <f t="shared" si="25"/>
        <v>12429114.747927595</v>
      </c>
      <c r="BF47" s="12">
        <f t="shared" si="26"/>
        <v>4403279.3453713339</v>
      </c>
      <c r="BG47">
        <v>30</v>
      </c>
      <c r="BH47" s="6">
        <v>0.14219999999999999</v>
      </c>
      <c r="BI47" s="12">
        <f t="shared" si="27"/>
        <v>17531593.260428462</v>
      </c>
      <c r="BJ47" s="12">
        <f t="shared" si="28"/>
        <v>6915728.999716755</v>
      </c>
      <c r="BK47">
        <v>29</v>
      </c>
      <c r="BL47" s="6">
        <v>0.14219999999999999</v>
      </c>
      <c r="BM47" s="12">
        <f t="shared" si="29"/>
        <v>14742825.902130483</v>
      </c>
      <c r="BN47" s="12">
        <f t="shared" si="30"/>
        <v>6260144.6669850545</v>
      </c>
      <c r="BO47">
        <v>28</v>
      </c>
      <c r="BP47" s="6">
        <v>0.14219999999999999</v>
      </c>
      <c r="BQ47" s="12">
        <f t="shared" si="31"/>
        <v>11359398.783562023</v>
      </c>
      <c r="BR47" s="12">
        <f t="shared" si="32"/>
        <v>4966169.3174366634</v>
      </c>
      <c r="BS47">
        <v>27</v>
      </c>
      <c r="BT47" s="6">
        <v>0.14219999999999999</v>
      </c>
      <c r="BU47" s="12">
        <f t="shared" si="33"/>
        <v>9436926.462952299</v>
      </c>
      <c r="BV47" s="12">
        <f t="shared" si="34"/>
        <v>4220534.9507676112</v>
      </c>
      <c r="BW47">
        <v>26</v>
      </c>
      <c r="BX47" s="6">
        <v>0.14219999999999999</v>
      </c>
      <c r="BY47" s="12">
        <f t="shared" si="35"/>
        <v>6289789.4425515784</v>
      </c>
      <c r="BZ47" s="12">
        <f t="shared" si="36"/>
        <v>2876235.3732271041</v>
      </c>
      <c r="CA47">
        <v>25</v>
      </c>
      <c r="CB47" s="6">
        <v>0.14219999999999999</v>
      </c>
      <c r="CC47" s="12">
        <f t="shared" si="37"/>
        <v>8356983.1822578013</v>
      </c>
      <c r="CD47" s="12">
        <f t="shared" si="38"/>
        <v>4514450.7140337378</v>
      </c>
      <c r="CE47">
        <v>24</v>
      </c>
      <c r="CF47" s="6">
        <v>0.14219999999999999</v>
      </c>
      <c r="CG47" s="12">
        <f t="shared" si="39"/>
        <v>8456182.3072024677</v>
      </c>
      <c r="CH47" s="12">
        <f t="shared" si="40"/>
        <v>5035465.3437361429</v>
      </c>
      <c r="CI47">
        <v>23</v>
      </c>
      <c r="CJ47" s="6">
        <v>0.14219999999999999</v>
      </c>
      <c r="CK47" s="12">
        <f t="shared" si="284"/>
        <v>8243467.7832789999</v>
      </c>
      <c r="CL47" s="12">
        <f t="shared" si="285"/>
        <v>4970935.3467009049</v>
      </c>
      <c r="CM47" s="5">
        <v>22</v>
      </c>
      <c r="CN47" s="6">
        <v>0.14219999999999999</v>
      </c>
      <c r="CO47" s="7">
        <f t="shared" si="41"/>
        <v>8850340.2938308436</v>
      </c>
      <c r="CP47" s="12">
        <f t="shared" si="42"/>
        <v>6910184.1313105188</v>
      </c>
      <c r="CQ47" s="12">
        <f t="shared" si="43"/>
        <v>4080133.8463768144</v>
      </c>
      <c r="CR47" s="9"/>
      <c r="CS47" s="5">
        <v>21</v>
      </c>
      <c r="CT47" s="6">
        <v>0.14219999999999999</v>
      </c>
      <c r="CU47" s="7">
        <f t="shared" si="44"/>
        <v>6765797.9465108495</v>
      </c>
      <c r="CV47" s="12">
        <f t="shared" si="45"/>
        <v>5188560.1279889671</v>
      </c>
      <c r="CW47" s="12">
        <f t="shared" si="46"/>
        <v>3311292.1419829088</v>
      </c>
      <c r="CY47" s="5">
        <v>20</v>
      </c>
      <c r="CZ47" s="6">
        <v>0.14219999999999999</v>
      </c>
      <c r="DA47" s="7">
        <f t="shared" si="47"/>
        <v>5470405.8429098101</v>
      </c>
      <c r="DB47" s="12">
        <f t="shared" si="48"/>
        <v>4128685.0828143633</v>
      </c>
      <c r="DC47" s="12">
        <f t="shared" si="49"/>
        <v>2748998.8616728801</v>
      </c>
      <c r="DE47" s="5">
        <f t="shared" si="50"/>
        <v>19</v>
      </c>
      <c r="DF47" s="6">
        <v>0.14219999999999999</v>
      </c>
      <c r="DG47" s="7">
        <f t="shared" si="51"/>
        <v>4630051.4963265406</v>
      </c>
      <c r="DH47" s="12">
        <f t="shared" si="52"/>
        <v>3446738.3314606468</v>
      </c>
      <c r="DI47" s="12">
        <f t="shared" si="53"/>
        <v>2303598.985348071</v>
      </c>
      <c r="DK47" s="5">
        <f t="shared" si="54"/>
        <v>18</v>
      </c>
      <c r="DL47" s="6">
        <v>0.14219999999999999</v>
      </c>
      <c r="DM47" s="7">
        <f t="shared" si="55"/>
        <v>4686761.30815522</v>
      </c>
      <c r="DN47" s="12">
        <f t="shared" si="56"/>
        <v>3679857.1012832914</v>
      </c>
      <c r="DO47" s="12">
        <f t="shared" si="57"/>
        <v>2487139.5986060435</v>
      </c>
      <c r="DQ47" s="5">
        <f t="shared" si="58"/>
        <v>17</v>
      </c>
      <c r="DR47" s="6">
        <v>0.14219999999999999</v>
      </c>
      <c r="DS47" s="7">
        <f t="shared" si="59"/>
        <v>3072077.4175112876</v>
      </c>
      <c r="DT47" s="12">
        <f t="shared" si="60"/>
        <v>2171213.0323469038</v>
      </c>
      <c r="DU47" s="12">
        <f t="shared" si="61"/>
        <v>1456567.5367754356</v>
      </c>
      <c r="DW47" s="5">
        <f t="shared" si="62"/>
        <v>16</v>
      </c>
      <c r="DX47" s="6">
        <v>0.14219999999999999</v>
      </c>
      <c r="DY47" s="7">
        <f t="shared" si="63"/>
        <v>2316800.465694786</v>
      </c>
      <c r="DZ47" s="12">
        <f t="shared" si="64"/>
        <v>1512853.0120686919</v>
      </c>
      <c r="EA47" s="12">
        <f t="shared" si="65"/>
        <v>1018705.0433025362</v>
      </c>
      <c r="EC47" s="5">
        <f t="shared" si="66"/>
        <v>15</v>
      </c>
      <c r="ED47" s="6">
        <v>0.14219999999999999</v>
      </c>
      <c r="EE47" s="7">
        <f t="shared" si="67"/>
        <v>2156366.7774523334</v>
      </c>
      <c r="EF47" s="12">
        <f t="shared" si="68"/>
        <v>1464208.1192712181</v>
      </c>
      <c r="EG47" s="12">
        <f t="shared" si="69"/>
        <v>1015380.5048212468</v>
      </c>
      <c r="EI47" s="5">
        <f t="shared" si="70"/>
        <v>14</v>
      </c>
      <c r="EJ47" s="6">
        <v>0.14219999999999999</v>
      </c>
      <c r="EK47" s="7">
        <f t="shared" si="71"/>
        <v>2156366.7774523334</v>
      </c>
      <c r="EL47" s="12">
        <f t="shared" si="72"/>
        <v>1821750.6401061569</v>
      </c>
      <c r="EM47" s="12">
        <f t="shared" si="73"/>
        <v>1309097.1936441229</v>
      </c>
      <c r="EO47" s="5">
        <f t="shared" si="74"/>
        <v>13</v>
      </c>
      <c r="EP47" s="6">
        <v>0.14219999999999999</v>
      </c>
      <c r="EQ47" s="7">
        <f t="shared" si="75"/>
        <v>2408272.0319994781</v>
      </c>
      <c r="ER47" s="12">
        <f t="shared" si="76"/>
        <v>1169808.5929857478</v>
      </c>
      <c r="ES47" s="12">
        <f t="shared" si="77"/>
        <v>852373.09539162542</v>
      </c>
      <c r="EU47" s="5">
        <f t="shared" si="78"/>
        <v>12</v>
      </c>
      <c r="EV47" s="6">
        <v>0.14219999999999999</v>
      </c>
      <c r="EW47" s="7">
        <f t="shared" si="79"/>
        <v>1495332.3035412908</v>
      </c>
      <c r="EX47" s="12">
        <f t="shared" si="80"/>
        <v>1056364.9445301634</v>
      </c>
      <c r="EY47" s="12">
        <f t="shared" si="81"/>
        <v>777675.70037019567</v>
      </c>
      <c r="FA47" s="5">
        <f t="shared" si="82"/>
        <v>11</v>
      </c>
      <c r="FB47" s="6">
        <v>0.14219999999999999</v>
      </c>
      <c r="FC47" s="7">
        <f t="shared" si="83"/>
        <v>1490265.4011772883</v>
      </c>
      <c r="FD47" s="12">
        <f t="shared" si="84"/>
        <v>1115211.3513258237</v>
      </c>
      <c r="FE47" s="12">
        <f t="shared" si="85"/>
        <v>835007.49420878256</v>
      </c>
      <c r="FG47" s="5">
        <f t="shared" si="86"/>
        <v>10</v>
      </c>
      <c r="FH47" s="6">
        <v>0.14219999999999999</v>
      </c>
      <c r="FI47" s="7">
        <f t="shared" si="87"/>
        <v>1176773.0584154201</v>
      </c>
      <c r="FJ47" s="12">
        <f t="shared" si="88"/>
        <v>852138.4594211498</v>
      </c>
      <c r="FK47" s="12">
        <f t="shared" si="89"/>
        <v>642315.42167423351</v>
      </c>
      <c r="FM47" s="5">
        <f t="shared" si="90"/>
        <v>9</v>
      </c>
      <c r="FN47" s="6">
        <v>0.14219999999999999</v>
      </c>
      <c r="FO47" s="7">
        <f t="shared" si="91"/>
        <v>1290462.8340995945</v>
      </c>
      <c r="FP47" s="12">
        <f t="shared" si="92"/>
        <v>1023040.2966484006</v>
      </c>
      <c r="FQ47" s="12">
        <f t="shared" si="93"/>
        <v>781417.71402289893</v>
      </c>
      <c r="FS47" s="5">
        <f t="shared" si="94"/>
        <v>8</v>
      </c>
      <c r="FT47" s="6">
        <v>0.14219999999999999</v>
      </c>
      <c r="FU47" s="7">
        <f t="shared" si="95"/>
        <v>1052493.9516349356</v>
      </c>
      <c r="FV47" s="12">
        <f t="shared" si="96"/>
        <v>832713.0001939144</v>
      </c>
      <c r="FW47" s="12">
        <f t="shared" si="97"/>
        <v>646503.30919577775</v>
      </c>
      <c r="FY47" s="5">
        <f t="shared" si="98"/>
        <v>7</v>
      </c>
      <c r="FZ47" s="6">
        <v>0.14219999999999999</v>
      </c>
      <c r="GA47" s="7">
        <f t="shared" si="99"/>
        <v>904049.09090786416</v>
      </c>
      <c r="GB47" s="12">
        <f t="shared" si="100"/>
        <v>725335.61283851822</v>
      </c>
      <c r="GC47" s="12">
        <f t="shared" si="101"/>
        <v>568604.80202416505</v>
      </c>
      <c r="GE47" s="5">
        <f t="shared" si="102"/>
        <v>6</v>
      </c>
      <c r="GF47" s="6">
        <v>0.14219999999999999</v>
      </c>
      <c r="GG47" s="7">
        <f t="shared" si="103"/>
        <v>804314.13781838445</v>
      </c>
      <c r="GH47" s="12">
        <f t="shared" si="104"/>
        <v>668600.15179060202</v>
      </c>
      <c r="GI47" s="12">
        <f t="shared" si="105"/>
        <v>534208.16148093331</v>
      </c>
      <c r="GK47" s="5">
        <f t="shared" si="106"/>
        <v>5</v>
      </c>
      <c r="GL47" s="6">
        <v>0.14219999999999999</v>
      </c>
      <c r="GM47" s="7">
        <f t="shared" si="107"/>
        <v>893384.58049359603</v>
      </c>
      <c r="GN47" s="12">
        <f t="shared" si="108"/>
        <v>802973.22775026085</v>
      </c>
      <c r="GO47" s="12">
        <f t="shared" si="109"/>
        <v>663764.30133124581</v>
      </c>
      <c r="GQ47" s="5">
        <f t="shared" si="110"/>
        <v>4</v>
      </c>
      <c r="GR47" s="6">
        <v>0.14219999999999999</v>
      </c>
      <c r="GS47" s="7">
        <f t="shared" si="111"/>
        <v>721635.36388820352</v>
      </c>
      <c r="GT47" s="12">
        <f t="shared" si="112"/>
        <v>669346.00587440631</v>
      </c>
      <c r="GU47" s="12">
        <f t="shared" si="113"/>
        <v>573484.89448033308</v>
      </c>
      <c r="GW47" s="5">
        <f t="shared" si="114"/>
        <v>3</v>
      </c>
      <c r="GX47" s="6">
        <v>0.14219999999999999</v>
      </c>
      <c r="GY47" s="7">
        <f t="shared" si="115"/>
        <v>651236.67889919993</v>
      </c>
      <c r="GZ47" s="12">
        <f t="shared" si="116"/>
        <v>612586.80124436843</v>
      </c>
      <c r="HA47" s="12">
        <f t="shared" si="117"/>
        <v>547941.96292209846</v>
      </c>
      <c r="HC47" s="5">
        <f t="shared" si="118"/>
        <v>2</v>
      </c>
      <c r="HD47" s="6">
        <v>0.14219999999999999</v>
      </c>
      <c r="HE47" s="7">
        <f t="shared" si="119"/>
        <v>709717.39199999988</v>
      </c>
      <c r="HF47" s="12">
        <f>(HF48)*(1+HD47)-(((VLOOKUP((HC$91+HC48),$A$138:$E$227,5,FALSE))/(VLOOKUP(HC$91,$A$138:$E$227,5,FALSE)))*(IF(HC47&lt;=$D$125,$B$125,$C$125)))</f>
        <v>685571.18141798931</v>
      </c>
      <c r="HG47" s="12">
        <f t="shared" si="121"/>
        <v>651120.36828140693</v>
      </c>
      <c r="HI47" s="5">
        <f t="shared" si="122"/>
        <v>1</v>
      </c>
      <c r="HJ47" s="6">
        <v>0.14219999999999999</v>
      </c>
      <c r="HK47" s="7">
        <f>(HK48+$B$124)*(1+HJ47)</f>
        <v>685319.99999999988</v>
      </c>
      <c r="HL47" s="12">
        <f>($B$124)*(1+HJ47)-$B$125</f>
        <v>674319.99999999988</v>
      </c>
      <c r="HM47" s="12">
        <f>HL47</f>
        <v>674319.99999999988</v>
      </c>
      <c r="HO47" s="5"/>
      <c r="HP47" s="6"/>
      <c r="HQ47" s="7"/>
      <c r="HU47" s="5"/>
      <c r="HV47" s="6"/>
      <c r="HW47" s="7"/>
      <c r="IA47" s="5"/>
      <c r="IB47" s="6"/>
      <c r="IC47" s="7"/>
      <c r="IG47" s="5"/>
      <c r="IH47" s="6"/>
      <c r="II47" s="7"/>
      <c r="IM47" s="5"/>
      <c r="IN47" s="6"/>
      <c r="IO47" s="7"/>
      <c r="IS47" s="5"/>
      <c r="IT47" s="6"/>
      <c r="IU47" s="7"/>
      <c r="IY47" s="5"/>
      <c r="IZ47" s="6"/>
      <c r="JA47" s="7"/>
      <c r="JE47" s="5"/>
      <c r="JF47" s="6"/>
      <c r="JG47" s="7"/>
      <c r="JK47" s="5"/>
      <c r="JL47" s="6"/>
      <c r="JM47" s="7"/>
      <c r="JQ47" s="5"/>
      <c r="JR47" s="6"/>
      <c r="JS47" s="7"/>
      <c r="JW47" s="5"/>
      <c r="JX47" s="6"/>
      <c r="JY47" s="7"/>
      <c r="KC47" s="5"/>
      <c r="KD47" s="6"/>
      <c r="KE47" s="7"/>
      <c r="KI47" s="5"/>
      <c r="KJ47" s="6"/>
      <c r="KK47" s="7"/>
      <c r="KO47" s="5"/>
      <c r="KP47" s="6"/>
      <c r="KQ47" s="7"/>
      <c r="KU47" s="5"/>
      <c r="KV47" s="6"/>
      <c r="KW47" s="7"/>
      <c r="LA47" s="5"/>
      <c r="LB47" s="6"/>
      <c r="LC47" s="7"/>
      <c r="LG47" s="5"/>
      <c r="LH47" s="6"/>
      <c r="LI47" s="7"/>
      <c r="LM47" s="5"/>
      <c r="LN47" s="6"/>
      <c r="LO47" s="7"/>
      <c r="LS47" s="5"/>
      <c r="LT47" s="6"/>
      <c r="LU47" s="7"/>
      <c r="LY47" s="5"/>
      <c r="LZ47" s="6"/>
      <c r="MA47" s="7"/>
      <c r="ME47" s="5"/>
      <c r="MF47" s="6"/>
      <c r="MG47" s="7"/>
      <c r="MK47" s="5"/>
      <c r="ML47" s="6"/>
      <c r="MM47" s="7"/>
      <c r="MQ47" s="5"/>
      <c r="MR47" s="6"/>
      <c r="MS47" s="7"/>
      <c r="MW47" s="5"/>
      <c r="MX47" s="6"/>
      <c r="MY47" s="7"/>
      <c r="NC47" s="5"/>
      <c r="ND47" s="6"/>
      <c r="NE47" s="7"/>
      <c r="NI47" s="5"/>
      <c r="NJ47" s="6"/>
      <c r="NK47" s="7"/>
      <c r="NO47" s="5"/>
      <c r="NP47" s="6"/>
      <c r="NQ47" s="7"/>
      <c r="NU47" s="5"/>
      <c r="NV47" s="6"/>
      <c r="NW47" s="7"/>
      <c r="OA47" s="5"/>
      <c r="OB47" s="6"/>
      <c r="OC47" s="7"/>
      <c r="OG47" s="5"/>
      <c r="OH47" s="6"/>
      <c r="OI47" s="7"/>
      <c r="OM47" s="5"/>
      <c r="ON47" s="6"/>
      <c r="OO47" s="7"/>
      <c r="OS47" s="5"/>
      <c r="OT47" s="6"/>
      <c r="OU47" s="7"/>
      <c r="OY47" s="5"/>
      <c r="OZ47" s="6"/>
      <c r="PA47" s="7"/>
      <c r="PE47" s="5"/>
      <c r="PF47" s="6"/>
      <c r="PG47" s="7"/>
      <c r="PK47" s="5"/>
      <c r="PL47" s="6"/>
      <c r="PM47" s="7"/>
      <c r="PQ47" s="5"/>
      <c r="PR47" s="6"/>
      <c r="PS47" s="7"/>
      <c r="PW47" s="5"/>
      <c r="PX47" s="6"/>
      <c r="PY47" s="7"/>
      <c r="QC47" s="5"/>
      <c r="QD47" s="6"/>
      <c r="QE47" s="7"/>
      <c r="QI47" s="5"/>
      <c r="QJ47" s="6"/>
      <c r="QK47" s="7"/>
      <c r="QO47" s="5"/>
      <c r="QP47" s="6"/>
      <c r="QQ47" s="7"/>
    </row>
    <row r="48" spans="3:459">
      <c r="C48">
        <v>43</v>
      </c>
      <c r="D48" s="6">
        <v>3.56E-2</v>
      </c>
      <c r="E48" s="12">
        <f t="shared" si="286"/>
        <v>2151706.5352550969</v>
      </c>
      <c r="F48" s="12">
        <f t="shared" si="0"/>
        <v>984775.74232574552</v>
      </c>
      <c r="G48">
        <v>42</v>
      </c>
      <c r="H48" s="6">
        <v>3.56E-2</v>
      </c>
      <c r="I48" s="12">
        <f t="shared" si="1"/>
        <v>-3112580.2724447758</v>
      </c>
      <c r="J48" s="12">
        <f t="shared" si="2"/>
        <v>-1408072.028010732</v>
      </c>
      <c r="K48">
        <v>41</v>
      </c>
      <c r="L48" s="6">
        <v>3.56E-2</v>
      </c>
      <c r="M48" s="12">
        <f t="shared" si="3"/>
        <v>-832289.6537971365</v>
      </c>
      <c r="N48" s="12">
        <f t="shared" si="4"/>
        <v>-376511.98624156183</v>
      </c>
      <c r="O48">
        <v>40</v>
      </c>
      <c r="P48" s="6">
        <v>3.56E-2</v>
      </c>
      <c r="Q48" s="12">
        <f t="shared" si="5"/>
        <v>4414758.2998187263</v>
      </c>
      <c r="R48" s="12">
        <f t="shared" si="6"/>
        <v>1857001.5070666072</v>
      </c>
      <c r="S48">
        <v>39</v>
      </c>
      <c r="T48" s="6">
        <v>3.56E-2</v>
      </c>
      <c r="U48" s="12">
        <f t="shared" si="7"/>
        <v>20520369.997432545</v>
      </c>
      <c r="V48" s="12">
        <f t="shared" si="8"/>
        <v>7762997.1154308319</v>
      </c>
      <c r="W48">
        <v>38</v>
      </c>
      <c r="X48" s="6">
        <v>3.56E-2</v>
      </c>
      <c r="Y48" s="12">
        <f t="shared" si="9"/>
        <v>23552910.968959451</v>
      </c>
      <c r="Z48" s="12">
        <f t="shared" si="10"/>
        <v>8037898.1878194949</v>
      </c>
      <c r="AA48">
        <v>37</v>
      </c>
      <c r="AB48" s="6">
        <v>3.56E-2</v>
      </c>
      <c r="AC48" s="12">
        <f t="shared" si="11"/>
        <v>11365084.873289026</v>
      </c>
      <c r="AD48" s="12">
        <f t="shared" si="12"/>
        <v>3968759.7970215646</v>
      </c>
      <c r="AE48">
        <v>36</v>
      </c>
      <c r="AF48" s="6">
        <v>3.56E-2</v>
      </c>
      <c r="AG48" s="12">
        <f t="shared" si="13"/>
        <v>13251820.42062979</v>
      </c>
      <c r="AH48" s="12">
        <f t="shared" si="14"/>
        <v>4767850.7333482848</v>
      </c>
      <c r="AI48">
        <v>35</v>
      </c>
      <c r="AJ48" s="6">
        <v>3.56E-2</v>
      </c>
      <c r="AK48" s="12">
        <f t="shared" si="15"/>
        <v>5440597.7420088295</v>
      </c>
      <c r="AL48" s="12">
        <f t="shared" si="16"/>
        <v>1986249.969304811</v>
      </c>
      <c r="AM48">
        <v>34</v>
      </c>
      <c r="AN48" s="6">
        <v>3.56E-2</v>
      </c>
      <c r="AO48" s="12">
        <f t="shared" si="17"/>
        <v>1976692.4849534472</v>
      </c>
      <c r="AP48" s="12">
        <f t="shared" si="18"/>
        <v>737337.6729588256</v>
      </c>
      <c r="AQ48">
        <v>33</v>
      </c>
      <c r="AR48" s="6">
        <v>3.56E-2</v>
      </c>
      <c r="AS48" s="12">
        <f t="shared" si="19"/>
        <v>11097652.99880203</v>
      </c>
      <c r="AT48" s="12">
        <f t="shared" si="20"/>
        <v>4168959.5921425619</v>
      </c>
      <c r="AU48">
        <v>32</v>
      </c>
      <c r="AV48" s="6">
        <v>3.56E-2</v>
      </c>
      <c r="AW48" s="12">
        <f t="shared" si="21"/>
        <v>6854140.6764163068</v>
      </c>
      <c r="AX48" s="12">
        <f t="shared" si="22"/>
        <v>2538570.6208949285</v>
      </c>
      <c r="AY48">
        <v>31</v>
      </c>
      <c r="AZ48" s="6">
        <v>3.56E-2</v>
      </c>
      <c r="BA48" s="12">
        <f t="shared" si="23"/>
        <v>7876051.1830618763</v>
      </c>
      <c r="BB48" s="12">
        <f t="shared" si="24"/>
        <v>2896219.879485717</v>
      </c>
      <c r="BC48">
        <v>30</v>
      </c>
      <c r="BD48" s="6">
        <v>3.56E-2</v>
      </c>
      <c r="BE48" s="12">
        <f t="shared" si="25"/>
        <v>10955870.774813015</v>
      </c>
      <c r="BF48" s="12">
        <f t="shared" si="26"/>
        <v>4086713.7017159662</v>
      </c>
      <c r="BG48">
        <v>29</v>
      </c>
      <c r="BH48" s="6">
        <v>3.56E-2</v>
      </c>
      <c r="BI48" s="12">
        <f t="shared" si="27"/>
        <v>15415552.631625352</v>
      </c>
      <c r="BJ48" s="12">
        <f t="shared" si="28"/>
        <v>6402755.9872094719</v>
      </c>
      <c r="BK48">
        <v>28</v>
      </c>
      <c r="BL48" s="6">
        <v>3.56E-2</v>
      </c>
      <c r="BM48" s="12">
        <f t="shared" si="29"/>
        <v>12969249.509459332</v>
      </c>
      <c r="BN48" s="12">
        <f t="shared" si="30"/>
        <v>5798421.0769804949</v>
      </c>
      <c r="BO48">
        <v>27</v>
      </c>
      <c r="BP48" s="6">
        <v>3.56E-2</v>
      </c>
      <c r="BQ48" s="12">
        <f t="shared" si="31"/>
        <v>10005270.069354925</v>
      </c>
      <c r="BR48" s="12">
        <f t="shared" si="32"/>
        <v>4605600.5081157591</v>
      </c>
      <c r="BS48">
        <v>26</v>
      </c>
      <c r="BT48" s="6">
        <v>3.56E-2</v>
      </c>
      <c r="BU48" s="12">
        <f t="shared" si="33"/>
        <v>8320788.9289421234</v>
      </c>
      <c r="BV48" s="12">
        <f t="shared" si="34"/>
        <v>3918255.1041050213</v>
      </c>
      <c r="BW48">
        <v>25</v>
      </c>
      <c r="BX48" s="6">
        <v>3.56E-2</v>
      </c>
      <c r="BY48" s="12">
        <f t="shared" si="35"/>
        <v>5564169.0055646775</v>
      </c>
      <c r="BZ48" s="12">
        <f t="shared" si="36"/>
        <v>2679044.3360126228</v>
      </c>
      <c r="CA48">
        <v>24</v>
      </c>
      <c r="CB48" s="6">
        <v>3.56E-2</v>
      </c>
      <c r="CC48" s="12">
        <f t="shared" si="37"/>
        <v>7365188.290998715</v>
      </c>
      <c r="CD48" s="12">
        <f t="shared" si="38"/>
        <v>4189194.3983193752</v>
      </c>
      <c r="CE48">
        <v>23</v>
      </c>
      <c r="CF48" s="6">
        <v>3.56E-2</v>
      </c>
      <c r="CG48" s="12">
        <f t="shared" si="39"/>
        <v>7447524.1236542724</v>
      </c>
      <c r="CH48" s="12">
        <f t="shared" si="40"/>
        <v>4669479.4108625995</v>
      </c>
      <c r="CI48">
        <v>22</v>
      </c>
      <c r="CJ48" s="6">
        <v>3.56E-2</v>
      </c>
      <c r="CK48" s="12">
        <f t="shared" si="284"/>
        <v>7260740.486148661</v>
      </c>
      <c r="CL48" s="12">
        <f t="shared" si="285"/>
        <v>4609993.9594594678</v>
      </c>
      <c r="CM48" s="5">
        <v>21</v>
      </c>
      <c r="CN48" s="6">
        <v>3.56E-2</v>
      </c>
      <c r="CO48" s="7">
        <f t="shared" si="41"/>
        <v>7748503.1464111758</v>
      </c>
      <c r="CP48" s="12">
        <f t="shared" si="42"/>
        <v>6094372.8260802114</v>
      </c>
      <c r="CQ48" s="12">
        <f t="shared" si="43"/>
        <v>3788829.667007539</v>
      </c>
      <c r="CR48" s="9"/>
      <c r="CS48" s="5">
        <v>20</v>
      </c>
      <c r="CT48" s="6">
        <v>3.56E-2</v>
      </c>
      <c r="CU48" s="7">
        <f t="shared" si="44"/>
        <v>5923479.2037391439</v>
      </c>
      <c r="CV48" s="12">
        <f t="shared" si="45"/>
        <v>4583757.6624100115</v>
      </c>
      <c r="CW48" s="12">
        <f t="shared" si="46"/>
        <v>3080091.1276511718</v>
      </c>
      <c r="CY48" s="5">
        <v>19</v>
      </c>
      <c r="CZ48" s="6">
        <v>3.56E-2</v>
      </c>
      <c r="DA48" s="7">
        <f t="shared" si="47"/>
        <v>4789358.993967616</v>
      </c>
      <c r="DB48" s="12">
        <f t="shared" si="48"/>
        <v>3654125.09769563</v>
      </c>
      <c r="DC48" s="12">
        <f t="shared" si="49"/>
        <v>2561754.3674321221</v>
      </c>
      <c r="DE48" s="5">
        <f t="shared" si="50"/>
        <v>18</v>
      </c>
      <c r="DF48" s="6">
        <v>3.56E-2</v>
      </c>
      <c r="DG48" s="7">
        <f t="shared" si="51"/>
        <v>4053625.8941748743</v>
      </c>
      <c r="DH48" s="12">
        <f t="shared" si="52"/>
        <v>3056930.090619646</v>
      </c>
      <c r="DI48" s="12">
        <f t="shared" si="53"/>
        <v>2151173.0267323437</v>
      </c>
      <c r="DK48" s="5">
        <f t="shared" si="54"/>
        <v>17</v>
      </c>
      <c r="DL48" s="6">
        <v>3.56E-2</v>
      </c>
      <c r="DM48" s="7">
        <f t="shared" si="55"/>
        <v>4103275.5280644549</v>
      </c>
      <c r="DN48" s="12">
        <f t="shared" si="56"/>
        <v>3260588.0917384555</v>
      </c>
      <c r="DO48" s="12">
        <f t="shared" si="57"/>
        <v>2320365.5996763082</v>
      </c>
      <c r="DQ48" s="5">
        <f t="shared" si="58"/>
        <v>16</v>
      </c>
      <c r="DR48" s="6">
        <v>3.56E-2</v>
      </c>
      <c r="DS48" s="7">
        <f t="shared" si="59"/>
        <v>2689614.26852678</v>
      </c>
      <c r="DT48" s="12">
        <f t="shared" si="60"/>
        <v>1940056.1490724038</v>
      </c>
      <c r="DU48" s="12">
        <f t="shared" si="61"/>
        <v>1370357.1211701902</v>
      </c>
      <c r="DW48" s="5">
        <f t="shared" si="62"/>
        <v>15</v>
      </c>
      <c r="DX48" s="6">
        <v>3.56E-2</v>
      </c>
      <c r="DY48" s="7">
        <f t="shared" si="63"/>
        <v>2028366.7183459869</v>
      </c>
      <c r="DZ48" s="12">
        <f t="shared" si="64"/>
        <v>1363513.6148438647</v>
      </c>
      <c r="EA48" s="12">
        <f t="shared" si="65"/>
        <v>966723.93856654968</v>
      </c>
      <c r="EC48" s="5">
        <f t="shared" si="66"/>
        <v>14</v>
      </c>
      <c r="ED48" s="6">
        <v>3.56E-2</v>
      </c>
      <c r="EE48" s="7">
        <f t="shared" si="67"/>
        <v>1887906.4764947766</v>
      </c>
      <c r="EF48" s="12">
        <f t="shared" si="68"/>
        <v>1319794.2469238623</v>
      </c>
      <c r="EG48" s="12">
        <f t="shared" si="69"/>
        <v>963659.29140472494</v>
      </c>
      <c r="EI48" s="5">
        <f t="shared" si="70"/>
        <v>13</v>
      </c>
      <c r="EJ48" s="6">
        <v>3.56E-2</v>
      </c>
      <c r="EK48" s="7">
        <f t="shared" si="71"/>
        <v>1887906.4764947766</v>
      </c>
      <c r="EL48" s="12">
        <f t="shared" si="72"/>
        <v>1631499.6426671413</v>
      </c>
      <c r="EM48" s="12">
        <f t="shared" si="73"/>
        <v>1234415.0735523875</v>
      </c>
      <c r="EO48" s="5">
        <f t="shared" si="74"/>
        <v>12</v>
      </c>
      <c r="EP48" s="6">
        <v>3.56E-2</v>
      </c>
      <c r="EQ48" s="7">
        <f t="shared" si="75"/>
        <v>2108450.3869720525</v>
      </c>
      <c r="ER48" s="12">
        <f t="shared" si="76"/>
        <v>1060218.0062851091</v>
      </c>
      <c r="ES48" s="12">
        <f t="shared" si="77"/>
        <v>813394.76672667102</v>
      </c>
      <c r="EU48" s="5">
        <f t="shared" si="78"/>
        <v>11</v>
      </c>
      <c r="EV48" s="6">
        <v>3.56E-2</v>
      </c>
      <c r="EW48" s="7">
        <f t="shared" si="79"/>
        <v>1309168.5375076965</v>
      </c>
      <c r="EX48" s="12">
        <f t="shared" si="80"/>
        <v>960528.62701145525</v>
      </c>
      <c r="EY48" s="12">
        <f t="shared" si="81"/>
        <v>744536.73998506984</v>
      </c>
      <c r="FA48" s="5">
        <f t="shared" si="82"/>
        <v>10</v>
      </c>
      <c r="FB48" s="6">
        <v>3.56E-2</v>
      </c>
      <c r="FC48" s="7">
        <f t="shared" si="83"/>
        <v>1304732.44718726</v>
      </c>
      <c r="FD48" s="12">
        <f t="shared" si="84"/>
        <v>1011450.2411309609</v>
      </c>
      <c r="FE48" s="12">
        <f t="shared" si="85"/>
        <v>797386.69803446135</v>
      </c>
      <c r="FG48" s="5">
        <f t="shared" si="86"/>
        <v>9</v>
      </c>
      <c r="FH48" s="6">
        <v>3.56E-2</v>
      </c>
      <c r="FI48" s="7">
        <f t="shared" si="87"/>
        <v>1030268.8306911401</v>
      </c>
      <c r="FJ48" s="12">
        <f t="shared" si="88"/>
        <v>780895.16671436687</v>
      </c>
      <c r="FK48" s="12">
        <f t="shared" si="89"/>
        <v>619758.06882092613</v>
      </c>
      <c r="FM48" s="5">
        <f t="shared" si="90"/>
        <v>8</v>
      </c>
      <c r="FN48" s="6">
        <v>3.56E-2</v>
      </c>
      <c r="FO48" s="7">
        <f t="shared" si="91"/>
        <v>1129804.6174922034</v>
      </c>
      <c r="FP48" s="12">
        <f t="shared" si="92"/>
        <v>930061.82143046265</v>
      </c>
      <c r="FQ48" s="12">
        <f t="shared" si="93"/>
        <v>747986.22675889067</v>
      </c>
      <c r="FS48" s="5">
        <f t="shared" si="94"/>
        <v>7</v>
      </c>
      <c r="FT48" s="6">
        <v>3.56E-2</v>
      </c>
      <c r="FU48" s="7">
        <f t="shared" si="95"/>
        <v>921462.04835837486</v>
      </c>
      <c r="FV48" s="12">
        <f t="shared" si="96"/>
        <v>762873.20687527896</v>
      </c>
      <c r="FW48" s="12">
        <f t="shared" si="97"/>
        <v>623618.57387423597</v>
      </c>
      <c r="FY48" s="5">
        <f t="shared" si="98"/>
        <v>6</v>
      </c>
      <c r="FZ48" s="6">
        <v>3.56E-2</v>
      </c>
      <c r="GA48" s="7">
        <f t="shared" si="99"/>
        <v>791498.06593229226</v>
      </c>
      <c r="GB48" s="12">
        <f t="shared" si="100"/>
        <v>668538.647879311</v>
      </c>
      <c r="GC48" s="12">
        <f t="shared" si="101"/>
        <v>551809.67761466943</v>
      </c>
      <c r="GE48" s="5">
        <f t="shared" si="102"/>
        <v>5</v>
      </c>
      <c r="GF48" s="6">
        <v>3.56E-2</v>
      </c>
      <c r="GG48" s="7">
        <f t="shared" si="103"/>
        <v>704179.77396111412</v>
      </c>
      <c r="GH48" s="12">
        <f t="shared" si="104"/>
        <v>618234.39117660897</v>
      </c>
      <c r="GI48" s="12">
        <f t="shared" si="105"/>
        <v>520101.94813270285</v>
      </c>
      <c r="GK48" s="5">
        <f t="shared" si="106"/>
        <v>4</v>
      </c>
      <c r="GL48" s="6">
        <v>3.56E-2</v>
      </c>
      <c r="GM48" s="7">
        <f t="shared" si="107"/>
        <v>782161.25065102091</v>
      </c>
      <c r="GN48" s="12">
        <f t="shared" si="108"/>
        <v>734779.3915805734</v>
      </c>
      <c r="GO48" s="12">
        <f t="shared" si="109"/>
        <v>639530.21119049902</v>
      </c>
      <c r="GQ48" s="5">
        <f t="shared" si="110"/>
        <v>3</v>
      </c>
      <c r="GR48" s="6">
        <v>3.56E-2</v>
      </c>
      <c r="GS48" s="7">
        <f t="shared" si="111"/>
        <v>631794.22508160002</v>
      </c>
      <c r="GT48" s="12">
        <f t="shared" si="112"/>
        <v>597255.04776030977</v>
      </c>
      <c r="GU48" s="12">
        <f t="shared" si="113"/>
        <v>538793.57483139064</v>
      </c>
      <c r="GW48" s="5">
        <f t="shared" si="114"/>
        <v>2</v>
      </c>
      <c r="GX48" s="6">
        <v>3.56E-2</v>
      </c>
      <c r="GY48" s="7">
        <f t="shared" si="115"/>
        <v>570159.93599999999</v>
      </c>
      <c r="GZ48" s="12">
        <f>(GZ49)*(1+GX48)-(((VLOOKUP((GW$91+GW49),$A$138:$E$227,5,FALSE))/(VLOOKUP(GW$91,$A$138:$E$227,5,FALSE)))*(IF(GW48&lt;=$D$125,$B$125,$C$125)))</f>
        <v>547088.56071910111</v>
      </c>
      <c r="HA48" s="12">
        <f t="shared" si="117"/>
        <v>515247.42755555559</v>
      </c>
      <c r="HC48" s="5">
        <f t="shared" si="118"/>
        <v>1</v>
      </c>
      <c r="HD48" s="6">
        <v>3.56E-2</v>
      </c>
      <c r="HE48" s="7">
        <f>(HE49+$B$124)*(1+HD48)</f>
        <v>621360</v>
      </c>
      <c r="HF48" s="12">
        <f>($B$124)*(1+HD48)-$B$125</f>
        <v>610360</v>
      </c>
      <c r="HG48" s="12">
        <f>HF48</f>
        <v>610360</v>
      </c>
      <c r="HI48" s="5"/>
      <c r="HJ48" s="6"/>
      <c r="HK48" s="7"/>
      <c r="HO48" s="5"/>
      <c r="HP48" s="6"/>
      <c r="HQ48" s="7"/>
      <c r="HU48" s="5"/>
      <c r="HV48" s="6"/>
      <c r="HW48" s="7"/>
      <c r="IA48" s="5"/>
      <c r="IB48" s="6"/>
      <c r="IC48" s="7"/>
      <c r="IG48" s="5"/>
      <c r="IH48" s="6"/>
      <c r="II48" s="7"/>
      <c r="IM48" s="5"/>
      <c r="IN48" s="6"/>
      <c r="IO48" s="7"/>
      <c r="IS48" s="5"/>
      <c r="IT48" s="6"/>
      <c r="IU48" s="7"/>
      <c r="IY48" s="5"/>
      <c r="IZ48" s="6"/>
      <c r="JA48" s="7"/>
      <c r="JE48" s="5"/>
      <c r="JF48" s="6"/>
      <c r="JG48" s="7"/>
      <c r="JK48" s="5"/>
      <c r="JL48" s="6"/>
      <c r="JM48" s="7"/>
      <c r="JQ48" s="5"/>
      <c r="JR48" s="6"/>
      <c r="JS48" s="7"/>
      <c r="JW48" s="5"/>
      <c r="JX48" s="6"/>
      <c r="JY48" s="7"/>
      <c r="KC48" s="5"/>
      <c r="KD48" s="6"/>
      <c r="KE48" s="7"/>
      <c r="KI48" s="5"/>
      <c r="KJ48" s="6"/>
      <c r="KK48" s="7"/>
      <c r="KO48" s="5"/>
      <c r="KP48" s="6"/>
      <c r="KQ48" s="7"/>
      <c r="KU48" s="5"/>
      <c r="KV48" s="6"/>
      <c r="KW48" s="7"/>
      <c r="LA48" s="5"/>
      <c r="LB48" s="6"/>
      <c r="LC48" s="7"/>
      <c r="LG48" s="5"/>
      <c r="LH48" s="6"/>
      <c r="LI48" s="7"/>
      <c r="LM48" s="5"/>
      <c r="LN48" s="6"/>
      <c r="LO48" s="7"/>
      <c r="LS48" s="5"/>
      <c r="LT48" s="6"/>
      <c r="LU48" s="7"/>
      <c r="LY48" s="5"/>
      <c r="LZ48" s="6"/>
      <c r="MA48" s="7"/>
      <c r="ME48" s="5"/>
      <c r="MF48" s="6"/>
      <c r="MG48" s="7"/>
      <c r="MK48" s="5"/>
      <c r="ML48" s="6"/>
      <c r="MM48" s="7"/>
      <c r="MQ48" s="5"/>
      <c r="MR48" s="6"/>
      <c r="MS48" s="7"/>
      <c r="MW48" s="5"/>
      <c r="MX48" s="6"/>
      <c r="MY48" s="7"/>
      <c r="NC48" s="5"/>
      <c r="ND48" s="6"/>
      <c r="NE48" s="7"/>
      <c r="NI48" s="5"/>
      <c r="NJ48" s="6"/>
      <c r="NK48" s="7"/>
      <c r="NO48" s="5"/>
      <c r="NP48" s="6"/>
      <c r="NQ48" s="7"/>
      <c r="NU48" s="5"/>
      <c r="NV48" s="6"/>
      <c r="NW48" s="7"/>
      <c r="OA48" s="5"/>
      <c r="OB48" s="6"/>
      <c r="OC48" s="7"/>
      <c r="OG48" s="5"/>
      <c r="OH48" s="6"/>
      <c r="OI48" s="7"/>
      <c r="OM48" s="5"/>
      <c r="ON48" s="6"/>
      <c r="OO48" s="7"/>
      <c r="OS48" s="5"/>
      <c r="OT48" s="6"/>
      <c r="OU48" s="7"/>
      <c r="OY48" s="5"/>
      <c r="OZ48" s="6"/>
      <c r="PA48" s="7"/>
      <c r="PE48" s="5"/>
      <c r="PF48" s="6"/>
      <c r="PG48" s="7"/>
      <c r="PK48" s="5"/>
      <c r="PL48" s="6"/>
      <c r="PM48" s="7"/>
      <c r="PQ48" s="5"/>
      <c r="PR48" s="6"/>
      <c r="PS48" s="7"/>
      <c r="PW48" s="5"/>
      <c r="PX48" s="6"/>
      <c r="PY48" s="7"/>
      <c r="QC48" s="5"/>
      <c r="QD48" s="6"/>
      <c r="QE48" s="7"/>
      <c r="QI48" s="5"/>
      <c r="QJ48" s="6"/>
      <c r="QK48" s="7"/>
      <c r="QO48" s="5"/>
      <c r="QP48" s="6"/>
      <c r="QQ48" s="7"/>
    </row>
    <row r="49" spans="3:459">
      <c r="C49">
        <v>42</v>
      </c>
      <c r="D49" s="6">
        <v>-8.2400000000000001E-2</v>
      </c>
      <c r="E49" s="12">
        <f t="shared" si="286"/>
        <v>2141034.8283150573</v>
      </c>
      <c r="F49" s="12">
        <f t="shared" si="0"/>
        <v>1040446.7002766993</v>
      </c>
      <c r="G49">
        <v>41</v>
      </c>
      <c r="H49" s="6">
        <v>-8.2400000000000001E-2</v>
      </c>
      <c r="I49" s="12">
        <f t="shared" si="1"/>
        <v>-2941545.4644371299</v>
      </c>
      <c r="J49" s="12">
        <f t="shared" si="2"/>
        <v>-1412933.3551088462</v>
      </c>
      <c r="K49">
        <v>40</v>
      </c>
      <c r="L49" s="6">
        <v>-8.2400000000000001E-2</v>
      </c>
      <c r="M49" s="12">
        <f t="shared" si="3"/>
        <v>-739642.58818409836</v>
      </c>
      <c r="N49" s="12">
        <f t="shared" si="4"/>
        <v>-355277.76005472144</v>
      </c>
      <c r="O49">
        <v>39</v>
      </c>
      <c r="P49" s="6">
        <v>-8.2400000000000001E-2</v>
      </c>
      <c r="Q49" s="12">
        <f t="shared" si="5"/>
        <v>4331864.6722052023</v>
      </c>
      <c r="R49" s="12">
        <f t="shared" si="6"/>
        <v>1934737.3114624359</v>
      </c>
      <c r="S49">
        <v>38</v>
      </c>
      <c r="T49" s="6">
        <v>-8.2400000000000001E-2</v>
      </c>
      <c r="U49" s="12">
        <f t="shared" si="7"/>
        <v>19891532.152117848</v>
      </c>
      <c r="V49" s="12">
        <f t="shared" si="8"/>
        <v>7990137.9150361018</v>
      </c>
      <c r="W49">
        <v>37</v>
      </c>
      <c r="X49" s="6">
        <v>-8.2400000000000001E-2</v>
      </c>
      <c r="Y49" s="12">
        <f t="shared" si="9"/>
        <v>22828136.293649707</v>
      </c>
      <c r="Z49" s="12">
        <f t="shared" si="10"/>
        <v>8271993.2075303709</v>
      </c>
      <c r="AA49">
        <v>36</v>
      </c>
      <c r="AB49" s="6">
        <v>-8.2400000000000001E-2</v>
      </c>
      <c r="AC49" s="12">
        <f t="shared" si="11"/>
        <v>11057352.224988526</v>
      </c>
      <c r="AD49" s="12">
        <f t="shared" si="12"/>
        <v>4099917.1171305766</v>
      </c>
      <c r="AE49">
        <v>35</v>
      </c>
      <c r="AF49" s="6">
        <v>-8.2400000000000001E-2</v>
      </c>
      <c r="AG49" s="12">
        <f t="shared" si="13"/>
        <v>12876789.082243111</v>
      </c>
      <c r="AH49" s="12">
        <f t="shared" si="14"/>
        <v>4919222.7954636598</v>
      </c>
      <c r="AI49">
        <v>34</v>
      </c>
      <c r="AJ49" s="6">
        <v>-8.2400000000000001E-2</v>
      </c>
      <c r="AK49" s="12">
        <f t="shared" si="15"/>
        <v>5332919.7132602427</v>
      </c>
      <c r="AL49" s="12">
        <f t="shared" si="16"/>
        <v>2067255.3944660493</v>
      </c>
      <c r="AM49">
        <v>33</v>
      </c>
      <c r="AN49" s="6">
        <v>-8.2400000000000001E-2</v>
      </c>
      <c r="AO49" s="12">
        <f t="shared" si="17"/>
        <v>1986402.1020358638</v>
      </c>
      <c r="AP49" s="12">
        <f t="shared" si="18"/>
        <v>786749.14715465391</v>
      </c>
      <c r="AQ49">
        <v>32</v>
      </c>
      <c r="AR49" s="6">
        <v>-8.2400000000000001E-2</v>
      </c>
      <c r="AS49" s="12">
        <f t="shared" si="19"/>
        <v>10793271.681857482</v>
      </c>
      <c r="AT49" s="12">
        <f t="shared" si="20"/>
        <v>4305181.4011903433</v>
      </c>
      <c r="AU49">
        <v>31</v>
      </c>
      <c r="AV49" s="6">
        <v>-8.2400000000000001E-2</v>
      </c>
      <c r="AW49" s="12">
        <f t="shared" si="21"/>
        <v>6696736.8447434399</v>
      </c>
      <c r="AX49" s="12">
        <f t="shared" si="22"/>
        <v>2633548.1973710153</v>
      </c>
      <c r="AY49">
        <v>30</v>
      </c>
      <c r="AZ49" s="6">
        <v>-8.2400000000000001E-2</v>
      </c>
      <c r="BA49" s="12">
        <f t="shared" si="23"/>
        <v>7684080.6458814461</v>
      </c>
      <c r="BB49" s="12">
        <f t="shared" si="24"/>
        <v>3000244.9712851713</v>
      </c>
      <c r="BC49">
        <v>29</v>
      </c>
      <c r="BD49" s="6">
        <v>-8.2400000000000001E-2</v>
      </c>
      <c r="BE49" s="12">
        <f t="shared" si="25"/>
        <v>10656910.300046261</v>
      </c>
      <c r="BF49" s="12">
        <f t="shared" si="26"/>
        <v>4220854.9222093336</v>
      </c>
      <c r="BG49">
        <v>28</v>
      </c>
      <c r="BH49" s="6">
        <v>-8.2400000000000001E-2</v>
      </c>
      <c r="BI49" s="12">
        <f t="shared" si="27"/>
        <v>14955370.732897267</v>
      </c>
      <c r="BJ49" s="12">
        <f t="shared" si="28"/>
        <v>6595486.5310810972</v>
      </c>
      <c r="BK49">
        <v>27</v>
      </c>
      <c r="BL49" s="6">
        <v>-8.2400000000000001E-2</v>
      </c>
      <c r="BM49" s="12">
        <f t="shared" si="29"/>
        <v>12588209.831185117</v>
      </c>
      <c r="BN49" s="12">
        <f t="shared" si="30"/>
        <v>5975863.6558154058</v>
      </c>
      <c r="BO49">
        <v>26</v>
      </c>
      <c r="BP49" s="6">
        <v>-8.2400000000000001E-2</v>
      </c>
      <c r="BQ49" s="12">
        <f t="shared" si="31"/>
        <v>9724258.8674662299</v>
      </c>
      <c r="BR49" s="12">
        <f t="shared" si="32"/>
        <v>4752868.0981436055</v>
      </c>
      <c r="BS49">
        <v>25</v>
      </c>
      <c r="BT49" s="6">
        <v>-8.2400000000000001E-2</v>
      </c>
      <c r="BU49" s="12">
        <f t="shared" si="33"/>
        <v>8096269.5964761125</v>
      </c>
      <c r="BV49" s="12">
        <f t="shared" si="34"/>
        <v>4048134.7982380562</v>
      </c>
      <c r="BW49">
        <v>24</v>
      </c>
      <c r="BX49" s="6">
        <v>-8.2400000000000001E-2</v>
      </c>
      <c r="BY49" s="12">
        <f t="shared" si="35"/>
        <v>5433059.7700582938</v>
      </c>
      <c r="BZ49" s="12">
        <f t="shared" si="36"/>
        <v>2777575.5004230598</v>
      </c>
      <c r="CA49">
        <v>23</v>
      </c>
      <c r="CB49" s="6">
        <v>-8.2400000000000001E-2</v>
      </c>
      <c r="CC49" s="12">
        <f t="shared" si="37"/>
        <v>7162932.0944816787</v>
      </c>
      <c r="CD49" s="12">
        <f t="shared" si="38"/>
        <v>4325928.0907684295</v>
      </c>
      <c r="CE49">
        <v>22</v>
      </c>
      <c r="CF49" s="6">
        <v>-8.2400000000000001E-2</v>
      </c>
      <c r="CG49" s="12">
        <f t="shared" si="39"/>
        <v>7237709.7575512696</v>
      </c>
      <c r="CH49" s="12">
        <f t="shared" si="40"/>
        <v>4818362.9565720521</v>
      </c>
      <c r="CI49">
        <v>21</v>
      </c>
      <c r="CJ49" s="6">
        <v>-8.2400000000000001E-2</v>
      </c>
      <c r="CK49" s="12">
        <f t="shared" si="284"/>
        <v>7056769.4922254346</v>
      </c>
      <c r="CL49" s="12">
        <f t="shared" si="285"/>
        <v>4757372.6913879337</v>
      </c>
      <c r="CM49" s="5">
        <v>20</v>
      </c>
      <c r="CN49" s="6">
        <v>-8.2400000000000001E-2</v>
      </c>
      <c r="CO49" s="7">
        <f t="shared" si="41"/>
        <v>7482138.9980795439</v>
      </c>
      <c r="CP49" s="12">
        <f t="shared" si="42"/>
        <v>5931467.8884020345</v>
      </c>
      <c r="CQ49" s="12">
        <f t="shared" si="43"/>
        <v>3915435.2634114553</v>
      </c>
      <c r="CR49" s="9"/>
      <c r="CS49" s="5">
        <v>19</v>
      </c>
      <c r="CT49" s="6">
        <v>-8.2400000000000001E-2</v>
      </c>
      <c r="CU49" s="7">
        <f t="shared" si="44"/>
        <v>5719852.4562950404</v>
      </c>
      <c r="CV49" s="12">
        <f t="shared" si="45"/>
        <v>4469296.3805536404</v>
      </c>
      <c r="CW49" s="12">
        <f t="shared" si="46"/>
        <v>3188767.6423051255</v>
      </c>
      <c r="CY49" s="5">
        <v>18</v>
      </c>
      <c r="CZ49" s="6">
        <v>-8.2400000000000001E-2</v>
      </c>
      <c r="DA49" s="7">
        <f t="shared" si="47"/>
        <v>4624718.9976512315</v>
      </c>
      <c r="DB49" s="12">
        <f t="shared" si="48"/>
        <v>3569831.5474370592</v>
      </c>
      <c r="DC49" s="12">
        <f t="shared" si="49"/>
        <v>2657318.4271652265</v>
      </c>
      <c r="DE49" s="5">
        <f t="shared" si="50"/>
        <v>17</v>
      </c>
      <c r="DF49" s="6">
        <v>-8.2400000000000001E-2</v>
      </c>
      <c r="DG49" s="7">
        <f t="shared" si="51"/>
        <v>3914277.6112155989</v>
      </c>
      <c r="DH49" s="12">
        <f t="shared" si="52"/>
        <v>2993010.4959125281</v>
      </c>
      <c r="DI49" s="12">
        <f t="shared" si="53"/>
        <v>2236350.5390807092</v>
      </c>
      <c r="DK49" s="5">
        <f t="shared" si="54"/>
        <v>16</v>
      </c>
      <c r="DL49" s="6">
        <v>-8.2400000000000001E-2</v>
      </c>
      <c r="DM49" s="7">
        <f t="shared" si="55"/>
        <v>3962220.4790116404</v>
      </c>
      <c r="DN49" s="12">
        <f t="shared" si="56"/>
        <v>3189208.4063030626</v>
      </c>
      <c r="DO49" s="12">
        <f t="shared" si="57"/>
        <v>2409823.2058863025</v>
      </c>
      <c r="DQ49" s="5">
        <f t="shared" si="58"/>
        <v>15</v>
      </c>
      <c r="DR49" s="6">
        <v>-8.2400000000000001E-2</v>
      </c>
      <c r="DS49" s="7">
        <f t="shared" si="59"/>
        <v>2597155.5316017573</v>
      </c>
      <c r="DT49" s="12">
        <f t="shared" si="60"/>
        <v>1914376.2641799566</v>
      </c>
      <c r="DU49" s="12">
        <f t="shared" si="61"/>
        <v>1435782.1981349676</v>
      </c>
      <c r="DW49" s="5">
        <f t="shared" si="62"/>
        <v>14</v>
      </c>
      <c r="DX49" s="6">
        <v>-8.2400000000000001E-2</v>
      </c>
      <c r="DY49" s="7">
        <f t="shared" si="63"/>
        <v>1958639.1641038884</v>
      </c>
      <c r="DZ49" s="12">
        <f t="shared" si="64"/>
        <v>1357500.0460406386</v>
      </c>
      <c r="EA49" s="12">
        <f t="shared" si="65"/>
        <v>1021938.2369069975</v>
      </c>
      <c r="EC49" s="5">
        <f t="shared" si="66"/>
        <v>13</v>
      </c>
      <c r="ED49" s="6">
        <v>-8.2400000000000001E-2</v>
      </c>
      <c r="EE49" s="7">
        <f t="shared" si="67"/>
        <v>1823007.4126060028</v>
      </c>
      <c r="EF49" s="12">
        <f t="shared" si="68"/>
        <v>1314099.2694530718</v>
      </c>
      <c r="EG49" s="12">
        <f t="shared" si="69"/>
        <v>1018796.0628344039</v>
      </c>
      <c r="EI49" s="5">
        <f t="shared" si="70"/>
        <v>12</v>
      </c>
      <c r="EJ49" s="6">
        <v>-8.2400000000000001E-2</v>
      </c>
      <c r="EK49" s="7">
        <f t="shared" si="71"/>
        <v>1823007.4126060028</v>
      </c>
      <c r="EL49" s="12">
        <f t="shared" si="72"/>
        <v>1613702.1942038343</v>
      </c>
      <c r="EM49" s="12">
        <f t="shared" si="73"/>
        <v>1296401.2009615072</v>
      </c>
      <c r="EO49" s="5">
        <f t="shared" si="74"/>
        <v>11</v>
      </c>
      <c r="EP49" s="6">
        <v>-8.2400000000000001E-2</v>
      </c>
      <c r="EQ49" s="7">
        <f t="shared" si="75"/>
        <v>2035969.8599575632</v>
      </c>
      <c r="ER49" s="12">
        <f t="shared" si="76"/>
        <v>1061530.9526467468</v>
      </c>
      <c r="ES49" s="12">
        <f t="shared" si="77"/>
        <v>864730.27041448466</v>
      </c>
      <c r="EU49" s="5">
        <f t="shared" si="78"/>
        <v>10</v>
      </c>
      <c r="EV49" s="6">
        <v>-8.2400000000000001E-2</v>
      </c>
      <c r="EW49" s="7">
        <f t="shared" si="79"/>
        <v>1264164.2888255084</v>
      </c>
      <c r="EX49" s="12">
        <f t="shared" si="80"/>
        <v>964881.90293917549</v>
      </c>
      <c r="EY49" s="12">
        <f t="shared" si="81"/>
        <v>794130.33022802917</v>
      </c>
      <c r="FA49" s="5">
        <f t="shared" si="82"/>
        <v>9</v>
      </c>
      <c r="FB49" s="6">
        <v>-8.2400000000000001E-2</v>
      </c>
      <c r="FC49" s="7">
        <f t="shared" si="83"/>
        <v>1259880.6944643299</v>
      </c>
      <c r="FD49" s="12">
        <f t="shared" si="84"/>
        <v>1013425.967947208</v>
      </c>
      <c r="FE49" s="12">
        <f t="shared" si="85"/>
        <v>848317.24283221341</v>
      </c>
      <c r="FG49" s="5">
        <f t="shared" si="86"/>
        <v>8</v>
      </c>
      <c r="FH49" s="6">
        <v>-8.2400000000000001E-2</v>
      </c>
      <c r="FI49" s="7">
        <f t="shared" si="87"/>
        <v>994852.09607101209</v>
      </c>
      <c r="FJ49" s="12">
        <f t="shared" si="88"/>
        <v>790551.5321691453</v>
      </c>
      <c r="FK49" s="12">
        <f t="shared" si="89"/>
        <v>666195.11137849314</v>
      </c>
      <c r="FM49" s="5">
        <f t="shared" si="90"/>
        <v>7</v>
      </c>
      <c r="FN49" s="6">
        <v>-8.2400000000000001E-2</v>
      </c>
      <c r="FO49" s="7">
        <f t="shared" si="91"/>
        <v>1090966.2200581338</v>
      </c>
      <c r="FP49" s="12">
        <f t="shared" si="92"/>
        <v>934110.13229954615</v>
      </c>
      <c r="FQ49" s="12">
        <f t="shared" si="93"/>
        <v>797667.07926702814</v>
      </c>
      <c r="FS49" s="5">
        <f t="shared" si="94"/>
        <v>6</v>
      </c>
      <c r="FT49" s="6">
        <v>-8.2400000000000001E-2</v>
      </c>
      <c r="FU49" s="7">
        <f t="shared" si="95"/>
        <v>889785.67821395793</v>
      </c>
      <c r="FV49" s="12">
        <f t="shared" si="96"/>
        <v>772085.97528147209</v>
      </c>
      <c r="FW49" s="12">
        <f t="shared" si="97"/>
        <v>670153.2762976822</v>
      </c>
      <c r="FY49" s="5">
        <f t="shared" si="98"/>
        <v>5</v>
      </c>
      <c r="FZ49" s="6">
        <v>-8.2400000000000001E-2</v>
      </c>
      <c r="GA49" s="7">
        <f t="shared" si="99"/>
        <v>764289.364554164</v>
      </c>
      <c r="GB49" s="12">
        <f t="shared" si="100"/>
        <v>680653.53584923211</v>
      </c>
      <c r="GC49" s="12">
        <f t="shared" si="101"/>
        <v>596527.81793528202</v>
      </c>
      <c r="GE49" s="5">
        <f t="shared" si="102"/>
        <v>4</v>
      </c>
      <c r="GF49" s="6">
        <v>-8.2400000000000001E-2</v>
      </c>
      <c r="GG49" s="7">
        <f t="shared" si="103"/>
        <v>679972.74426527042</v>
      </c>
      <c r="GH49" s="12">
        <f t="shared" si="104"/>
        <v>631416.3465962722</v>
      </c>
      <c r="GI49" s="12">
        <f t="shared" si="105"/>
        <v>564017.97252138914</v>
      </c>
      <c r="GK49" s="5">
        <f t="shared" si="106"/>
        <v>3</v>
      </c>
      <c r="GL49" s="6">
        <v>-8.2400000000000001E-2</v>
      </c>
      <c r="GM49" s="7">
        <f t="shared" si="107"/>
        <v>755273.51356800005</v>
      </c>
      <c r="GN49" s="12">
        <f t="shared" si="108"/>
        <v>721724.30422258959</v>
      </c>
      <c r="GO49" s="12">
        <f t="shared" si="109"/>
        <v>666986.78676750546</v>
      </c>
      <c r="GQ49" s="5">
        <f t="shared" si="110"/>
        <v>2</v>
      </c>
      <c r="GR49" s="6">
        <v>-8.2400000000000001E-2</v>
      </c>
      <c r="GS49" s="7">
        <f t="shared" si="111"/>
        <v>610075.53599999996</v>
      </c>
      <c r="GT49" s="12">
        <f>(GT50)*(1+GR49)-(((VLOOKUP((GQ$91+GQ50),$A$138:$E$227,5,FALSE))/(VLOOKUP(GQ$91,$A$138:$E$227,5,FALSE)))*(IF(GQ49&lt;=$D$125,$B$125,$C$125)))</f>
        <v>588498.06503225805</v>
      </c>
      <c r="GU49" s="12">
        <f t="shared" si="113"/>
        <v>563701.79824719101</v>
      </c>
      <c r="GW49" s="5">
        <f t="shared" si="114"/>
        <v>1</v>
      </c>
      <c r="GX49" s="6">
        <v>-8.2400000000000001E-2</v>
      </c>
      <c r="GY49" s="7">
        <f>(GY50+$B$124)*(1+GX49)</f>
        <v>550560</v>
      </c>
      <c r="GZ49" s="12">
        <f>($B$124)*(1+GX49)-$B$125</f>
        <v>539560</v>
      </c>
      <c r="HA49" s="12">
        <f>GZ49</f>
        <v>539560</v>
      </c>
      <c r="HC49" s="5"/>
      <c r="HD49" s="6"/>
      <c r="HE49" s="7"/>
      <c r="HI49" s="5"/>
      <c r="HJ49" s="6"/>
      <c r="HK49" s="7"/>
      <c r="HO49" s="5"/>
      <c r="HP49" s="6"/>
      <c r="HQ49" s="7"/>
      <c r="HU49" s="5"/>
      <c r="HV49" s="6"/>
      <c r="HW49" s="7"/>
      <c r="IA49" s="5"/>
      <c r="IB49" s="6"/>
      <c r="IC49" s="7"/>
      <c r="IG49" s="5"/>
      <c r="IH49" s="6"/>
      <c r="II49" s="7"/>
      <c r="IM49" s="5"/>
      <c r="IN49" s="6"/>
      <c r="IO49" s="7"/>
      <c r="IS49" s="5"/>
      <c r="IT49" s="6"/>
      <c r="IU49" s="7"/>
      <c r="IY49" s="5"/>
      <c r="IZ49" s="6"/>
      <c r="JA49" s="7"/>
      <c r="JE49" s="5"/>
      <c r="JF49" s="6"/>
      <c r="JG49" s="7"/>
      <c r="JK49" s="5"/>
      <c r="JL49" s="6"/>
      <c r="JM49" s="7"/>
      <c r="JQ49" s="5"/>
      <c r="JR49" s="6"/>
      <c r="JS49" s="7"/>
      <c r="JW49" s="5"/>
      <c r="JX49" s="6"/>
      <c r="JY49" s="7"/>
      <c r="KC49" s="5"/>
      <c r="KD49" s="6"/>
      <c r="KE49" s="7"/>
      <c r="KI49" s="5"/>
      <c r="KJ49" s="6"/>
      <c r="KK49" s="7"/>
      <c r="KO49" s="5"/>
      <c r="KP49" s="6"/>
      <c r="KQ49" s="7"/>
      <c r="KU49" s="5"/>
      <c r="KV49" s="6"/>
      <c r="KW49" s="7"/>
      <c r="LA49" s="5"/>
      <c r="LB49" s="6"/>
      <c r="LC49" s="7"/>
      <c r="LG49" s="5"/>
      <c r="LH49" s="6"/>
      <c r="LI49" s="7"/>
      <c r="LM49" s="5"/>
      <c r="LN49" s="6"/>
      <c r="LO49" s="7"/>
      <c r="LS49" s="5"/>
      <c r="LT49" s="6"/>
      <c r="LU49" s="7"/>
      <c r="LY49" s="5"/>
      <c r="LZ49" s="6"/>
      <c r="MA49" s="7"/>
      <c r="ME49" s="5"/>
      <c r="MF49" s="6"/>
      <c r="MG49" s="7"/>
      <c r="MK49" s="5"/>
      <c r="ML49" s="6"/>
      <c r="MM49" s="7"/>
      <c r="MQ49" s="5"/>
      <c r="MR49" s="6"/>
      <c r="MS49" s="7"/>
      <c r="MW49" s="5"/>
      <c r="MX49" s="6"/>
      <c r="MY49" s="7"/>
      <c r="NC49" s="5"/>
      <c r="ND49" s="6"/>
      <c r="NE49" s="7"/>
      <c r="NI49" s="5"/>
      <c r="NJ49" s="6"/>
      <c r="NK49" s="7"/>
      <c r="NO49" s="5"/>
      <c r="NP49" s="6"/>
      <c r="NQ49" s="7"/>
      <c r="NU49" s="5"/>
      <c r="NV49" s="6"/>
      <c r="NW49" s="7"/>
      <c r="OA49" s="5"/>
      <c r="OB49" s="6"/>
      <c r="OC49" s="7"/>
      <c r="OG49" s="5"/>
      <c r="OH49" s="6"/>
      <c r="OI49" s="7"/>
      <c r="OM49" s="5"/>
      <c r="ON49" s="6"/>
      <c r="OO49" s="7"/>
      <c r="OS49" s="5"/>
      <c r="OT49" s="6"/>
      <c r="OU49" s="7"/>
      <c r="OY49" s="5"/>
      <c r="OZ49" s="6"/>
      <c r="PA49" s="7"/>
      <c r="PE49" s="5"/>
      <c r="PF49" s="6"/>
      <c r="PG49" s="7"/>
      <c r="PK49" s="5"/>
      <c r="PL49" s="6"/>
      <c r="PM49" s="7"/>
      <c r="PQ49" s="5"/>
      <c r="PR49" s="6"/>
      <c r="PS49" s="7"/>
      <c r="PW49" s="5"/>
      <c r="PX49" s="6"/>
      <c r="PY49" s="7"/>
      <c r="QC49" s="5"/>
      <c r="QD49" s="6"/>
      <c r="QE49" s="7"/>
      <c r="QI49" s="5"/>
      <c r="QJ49" s="6"/>
      <c r="QK49" s="7"/>
      <c r="QO49" s="5"/>
      <c r="QP49" s="6"/>
      <c r="QQ49" s="7"/>
    </row>
    <row r="50" spans="3:459">
      <c r="C50">
        <v>41</v>
      </c>
      <c r="D50" s="6">
        <v>0.1081</v>
      </c>
      <c r="E50" s="12">
        <f t="shared" si="286"/>
        <v>2400576.4302106583</v>
      </c>
      <c r="F50" s="12">
        <f t="shared" si="0"/>
        <v>1217887.7490511551</v>
      </c>
      <c r="G50">
        <v>40</v>
      </c>
      <c r="H50" s="6">
        <v>0.1081</v>
      </c>
      <c r="I50" s="12">
        <f t="shared" si="1"/>
        <v>-3137630.0393267791</v>
      </c>
      <c r="J50" s="12">
        <f t="shared" si="2"/>
        <v>-1573415.6502195871</v>
      </c>
      <c r="K50">
        <v>39</v>
      </c>
      <c r="L50" s="6">
        <v>0.1081</v>
      </c>
      <c r="M50" s="12">
        <f t="shared" si="3"/>
        <v>-737997.43660987483</v>
      </c>
      <c r="N50" s="12">
        <f t="shared" si="4"/>
        <v>-370080.82598325104</v>
      </c>
      <c r="O50">
        <v>38</v>
      </c>
      <c r="P50" s="6">
        <v>0.1081</v>
      </c>
      <c r="Q50" s="12">
        <f t="shared" si="5"/>
        <v>4794065.4789951583</v>
      </c>
      <c r="R50" s="12">
        <f t="shared" si="6"/>
        <v>2235356.0444581527</v>
      </c>
      <c r="S50">
        <v>37</v>
      </c>
      <c r="T50" s="6">
        <v>0.1081</v>
      </c>
      <c r="U50" s="12">
        <f t="shared" si="7"/>
        <v>21759173.350918882</v>
      </c>
      <c r="V50" s="12">
        <f t="shared" si="8"/>
        <v>9124814.6310304999</v>
      </c>
      <c r="W50">
        <v>36</v>
      </c>
      <c r="X50" s="6">
        <v>0.1081</v>
      </c>
      <c r="Y50" s="12">
        <f t="shared" si="9"/>
        <v>24968316.250353236</v>
      </c>
      <c r="Z50" s="12">
        <f t="shared" si="10"/>
        <v>9445492.0712479986</v>
      </c>
      <c r="AA50">
        <v>35</v>
      </c>
      <c r="AB50" s="6">
        <v>0.1081</v>
      </c>
      <c r="AC50" s="12">
        <f t="shared" si="11"/>
        <v>12138471.355598973</v>
      </c>
      <c r="AD50" s="12">
        <f t="shared" si="12"/>
        <v>4698763.1053931508</v>
      </c>
      <c r="AE50">
        <v>34</v>
      </c>
      <c r="AF50" s="6">
        <v>0.1081</v>
      </c>
      <c r="AG50" s="12">
        <f t="shared" si="13"/>
        <v>14118699.317794047</v>
      </c>
      <c r="AH50" s="12">
        <f t="shared" si="14"/>
        <v>5630918.2029911736</v>
      </c>
      <c r="AI50">
        <v>33</v>
      </c>
      <c r="AJ50" s="6">
        <v>0.1081</v>
      </c>
      <c r="AK50" s="12">
        <f t="shared" si="15"/>
        <v>5896154.116835298</v>
      </c>
      <c r="AL50" s="12">
        <f t="shared" si="16"/>
        <v>2386126.8859919976</v>
      </c>
      <c r="AM50">
        <v>32</v>
      </c>
      <c r="AN50" s="6">
        <v>0.1081</v>
      </c>
      <c r="AO50" s="12">
        <f t="shared" si="17"/>
        <v>2247326.4852734609</v>
      </c>
      <c r="AP50" s="12">
        <f t="shared" si="18"/>
        <v>929246.43525970075</v>
      </c>
      <c r="AQ50">
        <v>31</v>
      </c>
      <c r="AR50" s="6">
        <v>0.1081</v>
      </c>
      <c r="AS50" s="12">
        <f t="shared" si="19"/>
        <v>11844467.032980729</v>
      </c>
      <c r="AT50" s="12">
        <f t="shared" si="20"/>
        <v>4932300.0547896288</v>
      </c>
      <c r="AU50">
        <v>30</v>
      </c>
      <c r="AV50" s="6">
        <v>0.1081</v>
      </c>
      <c r="AW50" s="12">
        <f t="shared" si="21"/>
        <v>7381236.441836481</v>
      </c>
      <c r="AX50" s="12">
        <f t="shared" si="22"/>
        <v>3030419.6535399039</v>
      </c>
      <c r="AY50">
        <v>29</v>
      </c>
      <c r="AZ50" s="6">
        <v>0.1081</v>
      </c>
      <c r="BA50" s="12">
        <f t="shared" si="23"/>
        <v>8457841.3014990706</v>
      </c>
      <c r="BB50" s="12">
        <f t="shared" si="24"/>
        <v>3447624.4601418497</v>
      </c>
      <c r="BC50">
        <v>28</v>
      </c>
      <c r="BD50" s="6">
        <v>0.1081</v>
      </c>
      <c r="BE50" s="12">
        <f t="shared" si="25"/>
        <v>11696441.783889851</v>
      </c>
      <c r="BF50" s="12">
        <f t="shared" si="26"/>
        <v>4836358.6261831932</v>
      </c>
      <c r="BG50">
        <v>27</v>
      </c>
      <c r="BH50" s="6">
        <v>0.1081</v>
      </c>
      <c r="BI50" s="12">
        <f t="shared" si="27"/>
        <v>16372489.331521658</v>
      </c>
      <c r="BJ50" s="12">
        <f t="shared" si="28"/>
        <v>7538066.9356272733</v>
      </c>
      <c r="BK50">
        <v>26</v>
      </c>
      <c r="BL50" s="6">
        <v>0.1081</v>
      </c>
      <c r="BM50" s="12">
        <f t="shared" si="29"/>
        <v>13787494.657211538</v>
      </c>
      <c r="BN50" s="12">
        <f t="shared" si="30"/>
        <v>6833098.5251282984</v>
      </c>
      <c r="BO50">
        <v>25</v>
      </c>
      <c r="BP50" s="6">
        <v>0.1081</v>
      </c>
      <c r="BQ50" s="12">
        <f t="shared" si="31"/>
        <v>10664383.367274474</v>
      </c>
      <c r="BR50" s="12">
        <f t="shared" si="32"/>
        <v>5441650.1639465056</v>
      </c>
      <c r="BS50">
        <v>24</v>
      </c>
      <c r="BT50" s="6">
        <v>0.1081</v>
      </c>
      <c r="BU50" s="12">
        <f t="shared" si="33"/>
        <v>8888698.3396644648</v>
      </c>
      <c r="BV50" s="12">
        <f t="shared" si="34"/>
        <v>4639848.4001767589</v>
      </c>
      <c r="BW50">
        <v>23</v>
      </c>
      <c r="BX50" s="6">
        <v>0.1081</v>
      </c>
      <c r="BY50" s="12">
        <f t="shared" si="35"/>
        <v>5984896.5657580774</v>
      </c>
      <c r="BZ50" s="12">
        <f t="shared" si="36"/>
        <v>3194284.9705805574</v>
      </c>
      <c r="CA50">
        <v>22</v>
      </c>
      <c r="CB50" s="6">
        <v>0.1081</v>
      </c>
      <c r="CC50" s="12">
        <f t="shared" si="37"/>
        <v>7860294.8050199766</v>
      </c>
      <c r="CD50" s="12">
        <f t="shared" si="38"/>
        <v>4955904.349206144</v>
      </c>
      <c r="CE50">
        <v>21</v>
      </c>
      <c r="CF50" s="6">
        <v>0.1081</v>
      </c>
      <c r="CG50" s="12">
        <f t="shared" si="39"/>
        <v>7936762.2588170338</v>
      </c>
      <c r="CH50" s="12">
        <f t="shared" si="40"/>
        <v>5516166.1446910175</v>
      </c>
      <c r="CI50">
        <v>20</v>
      </c>
      <c r="CJ50" s="6">
        <v>0.1081</v>
      </c>
      <c r="CK50" s="12">
        <f t="shared" si="284"/>
        <v>7738959.7779265856</v>
      </c>
      <c r="CL50" s="12">
        <f t="shared" si="285"/>
        <v>5446775.2102709105</v>
      </c>
      <c r="CM50" s="5">
        <v>19</v>
      </c>
      <c r="CN50" s="6">
        <v>0.1081</v>
      </c>
      <c r="CO50" s="7">
        <f t="shared" si="41"/>
        <v>8154031.1661721272</v>
      </c>
      <c r="CP50" s="12">
        <f t="shared" si="42"/>
        <v>6513638.5101489453</v>
      </c>
      <c r="CQ50" s="12">
        <f t="shared" si="43"/>
        <v>4488871.1140322639</v>
      </c>
      <c r="CR50" s="9"/>
      <c r="CS50" s="5">
        <v>18</v>
      </c>
      <c r="CT50" s="6">
        <v>0.1081</v>
      </c>
      <c r="CU50" s="7">
        <f t="shared" si="44"/>
        <v>6233492.2147940723</v>
      </c>
      <c r="CV50" s="12">
        <f t="shared" si="45"/>
        <v>4916459.9222407676</v>
      </c>
      <c r="CW50" s="12">
        <f t="shared" si="46"/>
        <v>3662113.8423728878</v>
      </c>
      <c r="CY50" s="5">
        <v>17</v>
      </c>
      <c r="CZ50" s="6">
        <v>0.1081</v>
      </c>
      <c r="DA50" s="7">
        <f t="shared" si="47"/>
        <v>5040016.3444324667</v>
      </c>
      <c r="DB50" s="12">
        <f t="shared" si="48"/>
        <v>3934321.5281489892</v>
      </c>
      <c r="DC50" s="12">
        <f t="shared" si="49"/>
        <v>3057463.9441627041</v>
      </c>
      <c r="DE50" s="5">
        <f t="shared" si="50"/>
        <v>16</v>
      </c>
      <c r="DF50" s="6">
        <v>0.1081</v>
      </c>
      <c r="DG50" s="7">
        <f t="shared" si="51"/>
        <v>4265777.6931294668</v>
      </c>
      <c r="DH50" s="12">
        <f t="shared" si="52"/>
        <v>3305537.1314868983</v>
      </c>
      <c r="DI50" s="12">
        <f t="shared" si="53"/>
        <v>2578512.8357053222</v>
      </c>
      <c r="DK50" s="5">
        <f t="shared" si="54"/>
        <v>15</v>
      </c>
      <c r="DL50" s="6">
        <v>0.1081</v>
      </c>
      <c r="DM50" s="7">
        <f t="shared" si="55"/>
        <v>4318025.8053744994</v>
      </c>
      <c r="DN50" s="12">
        <f t="shared" si="56"/>
        <v>3518865.5280444049</v>
      </c>
      <c r="DO50" s="12">
        <f t="shared" si="57"/>
        <v>2775879.2581933867</v>
      </c>
      <c r="DQ50" s="5">
        <f t="shared" si="58"/>
        <v>14</v>
      </c>
      <c r="DR50" s="6">
        <v>0.1081</v>
      </c>
      <c r="DS50" s="7">
        <f t="shared" si="59"/>
        <v>2830378.7397578</v>
      </c>
      <c r="DT50" s="12">
        <f t="shared" si="60"/>
        <v>2129878.2303617662</v>
      </c>
      <c r="DU50" s="12">
        <f t="shared" si="61"/>
        <v>1667675.9164416175</v>
      </c>
      <c r="DW50" s="5">
        <f t="shared" si="62"/>
        <v>13</v>
      </c>
      <c r="DX50" s="6">
        <v>0.1081</v>
      </c>
      <c r="DY50" s="7">
        <f t="shared" si="63"/>
        <v>2134523.9364689281</v>
      </c>
      <c r="DZ50" s="12">
        <f t="shared" si="64"/>
        <v>1522832.1624992322</v>
      </c>
      <c r="EA50" s="12">
        <f t="shared" si="65"/>
        <v>1196829.9693542353</v>
      </c>
      <c r="EC50" s="5">
        <f t="shared" si="66"/>
        <v>12</v>
      </c>
      <c r="ED50" s="6">
        <v>0.1081</v>
      </c>
      <c r="EE50" s="7">
        <f t="shared" si="67"/>
        <v>1986712.5246360102</v>
      </c>
      <c r="EF50" s="12">
        <f t="shared" si="68"/>
        <v>1474275.1979369931</v>
      </c>
      <c r="EG50" s="12">
        <f t="shared" si="69"/>
        <v>1193254.9989167452</v>
      </c>
      <c r="EI50" s="5">
        <f t="shared" si="70"/>
        <v>11</v>
      </c>
      <c r="EJ50" s="6">
        <v>0.1081</v>
      </c>
      <c r="EK50" s="7">
        <f t="shared" si="71"/>
        <v>1986712.5246360102</v>
      </c>
      <c r="EL50" s="12">
        <f t="shared" si="72"/>
        <v>1799307.8155476153</v>
      </c>
      <c r="EM50" s="12">
        <f t="shared" si="73"/>
        <v>1509096.8775560644</v>
      </c>
      <c r="EO50" s="5">
        <f t="shared" si="74"/>
        <v>10</v>
      </c>
      <c r="EP50" s="6">
        <v>0.1081</v>
      </c>
      <c r="EQ50" s="7">
        <f t="shared" si="75"/>
        <v>2218798.8883582861</v>
      </c>
      <c r="ER50" s="12">
        <f t="shared" si="76"/>
        <v>1196990.5610872312</v>
      </c>
      <c r="ES50" s="12">
        <f t="shared" si="77"/>
        <v>1017968.5123615748</v>
      </c>
      <c r="EU50" s="5">
        <f t="shared" si="78"/>
        <v>9</v>
      </c>
      <c r="EV50" s="6">
        <v>0.1081</v>
      </c>
      <c r="EW50" s="7">
        <f t="shared" si="79"/>
        <v>1377685.5806729605</v>
      </c>
      <c r="EX50" s="12">
        <f t="shared" si="80"/>
        <v>1091251.5419404621</v>
      </c>
      <c r="EY50" s="12">
        <f t="shared" si="81"/>
        <v>937644.28676995717</v>
      </c>
      <c r="FA50" s="5">
        <f t="shared" si="82"/>
        <v>8</v>
      </c>
      <c r="FB50" s="6">
        <v>0.1081</v>
      </c>
      <c r="FC50" s="7">
        <f t="shared" si="83"/>
        <v>1373017.3217789123</v>
      </c>
      <c r="FD50" s="12">
        <f t="shared" si="84"/>
        <v>1143488.332739434</v>
      </c>
      <c r="FE50" s="12">
        <f t="shared" si="85"/>
        <v>999294.78931481321</v>
      </c>
      <c r="FG50" s="5">
        <f t="shared" si="86"/>
        <v>7</v>
      </c>
      <c r="FH50" s="6">
        <v>0.1081</v>
      </c>
      <c r="FI50" s="7">
        <f t="shared" si="87"/>
        <v>1084189.2938873279</v>
      </c>
      <c r="FJ50" s="12">
        <f t="shared" si="88"/>
        <v>900339.50759497087</v>
      </c>
      <c r="FK50" s="12">
        <f t="shared" si="89"/>
        <v>792087.54333868402</v>
      </c>
      <c r="FM50" s="5">
        <f t="shared" si="90"/>
        <v>6</v>
      </c>
      <c r="FN50" s="6">
        <v>0.1081</v>
      </c>
      <c r="FO50" s="7">
        <f t="shared" si="91"/>
        <v>1188934.4159308346</v>
      </c>
      <c r="FP50" s="12">
        <f t="shared" si="92"/>
        <v>1056279.1099029148</v>
      </c>
      <c r="FQ50" s="12">
        <f t="shared" si="93"/>
        <v>941668.18008940201</v>
      </c>
      <c r="FS50" s="5">
        <f t="shared" si="94"/>
        <v>5</v>
      </c>
      <c r="FT50" s="6">
        <v>0.1081</v>
      </c>
      <c r="FU50" s="7">
        <f t="shared" si="95"/>
        <v>969687.96666734735</v>
      </c>
      <c r="FV50" s="12">
        <f t="shared" si="96"/>
        <v>879085.74768699729</v>
      </c>
      <c r="FW50" s="12">
        <f t="shared" si="97"/>
        <v>796590.89746417059</v>
      </c>
      <c r="FY50" s="5">
        <f t="shared" si="98"/>
        <v>4</v>
      </c>
      <c r="FZ50" s="6">
        <v>0.1081</v>
      </c>
      <c r="GA50" s="7">
        <f t="shared" si="99"/>
        <v>832922.14968849614</v>
      </c>
      <c r="GB50" s="12">
        <f t="shared" si="100"/>
        <v>779080.54171752546</v>
      </c>
      <c r="GC50" s="12">
        <f t="shared" si="101"/>
        <v>712824.42526647483</v>
      </c>
      <c r="GE50" s="5">
        <f t="shared" si="102"/>
        <v>3</v>
      </c>
      <c r="GF50" s="6">
        <v>0.1081</v>
      </c>
      <c r="GG50" s="7">
        <f t="shared" si="103"/>
        <v>741033.94100400002</v>
      </c>
      <c r="GH50" s="12">
        <f t="shared" si="104"/>
        <v>701537.50218513212</v>
      </c>
      <c r="GI50" s="12">
        <f t="shared" si="105"/>
        <v>654219.72344537242</v>
      </c>
      <c r="GK50" s="5">
        <f t="shared" si="106"/>
        <v>2</v>
      </c>
      <c r="GL50" s="6">
        <v>0.1081</v>
      </c>
      <c r="GM50" s="7">
        <f t="shared" si="107"/>
        <v>823096.68</v>
      </c>
      <c r="GN50" s="12">
        <f>(GN51)*(1+GL50)-(((VLOOKUP((GK$91+GK51),$A$138:$E$227,5,FALSE))/(VLOOKUP(GK$91,$A$138:$E$227,5,FALSE)))*(IF(GK50&lt;=$D$125,$B$125,$C$125)))</f>
        <v>799506.3641945289</v>
      </c>
      <c r="GO50" s="12">
        <f t="shared" si="109"/>
        <v>771371.24287390022</v>
      </c>
      <c r="GQ50" s="5">
        <f t="shared" si="110"/>
        <v>1</v>
      </c>
      <c r="GR50" s="6">
        <v>0.1081</v>
      </c>
      <c r="GS50" s="7">
        <f>(GS51+$B$124)*(1+GR50)</f>
        <v>664860</v>
      </c>
      <c r="GT50" s="12">
        <f>($B$124)*(1+GR50)-$B$125</f>
        <v>653860</v>
      </c>
      <c r="GU50" s="12">
        <f>GT50</f>
        <v>653860</v>
      </c>
      <c r="GW50" s="5"/>
      <c r="GX50" s="6"/>
      <c r="GY50" s="7"/>
      <c r="HC50" s="5"/>
      <c r="HD50" s="6"/>
      <c r="HE50" s="7"/>
      <c r="HI50" s="5"/>
      <c r="HJ50" s="6"/>
      <c r="HK50" s="7"/>
      <c r="HO50" s="5"/>
      <c r="HP50" s="6"/>
      <c r="HQ50" s="7"/>
      <c r="HU50" s="5"/>
      <c r="HV50" s="6"/>
      <c r="HW50" s="7"/>
      <c r="IA50" s="5"/>
      <c r="IB50" s="6"/>
      <c r="IC50" s="7"/>
      <c r="IG50" s="5"/>
      <c r="IH50" s="6"/>
      <c r="II50" s="7"/>
      <c r="IM50" s="5"/>
      <c r="IN50" s="6"/>
      <c r="IO50" s="7"/>
      <c r="IS50" s="5"/>
      <c r="IT50" s="6"/>
      <c r="IU50" s="7"/>
      <c r="IY50" s="5"/>
      <c r="IZ50" s="6"/>
      <c r="JA50" s="7"/>
      <c r="JE50" s="5"/>
      <c r="JF50" s="6"/>
      <c r="JG50" s="7"/>
      <c r="JK50" s="5"/>
      <c r="JL50" s="6"/>
      <c r="JM50" s="7"/>
      <c r="JQ50" s="5"/>
      <c r="JR50" s="6"/>
      <c r="JS50" s="7"/>
      <c r="JW50" s="5"/>
      <c r="JX50" s="6"/>
      <c r="JY50" s="7"/>
      <c r="KC50" s="5"/>
      <c r="KD50" s="6"/>
      <c r="KE50" s="7"/>
      <c r="KI50" s="5"/>
      <c r="KJ50" s="6"/>
      <c r="KK50" s="7"/>
      <c r="KO50" s="5"/>
      <c r="KP50" s="6"/>
      <c r="KQ50" s="7"/>
      <c r="KU50" s="5"/>
      <c r="KV50" s="6"/>
      <c r="KW50" s="7"/>
      <c r="LA50" s="5"/>
      <c r="LB50" s="6"/>
      <c r="LC50" s="7"/>
      <c r="LG50" s="5"/>
      <c r="LH50" s="6"/>
      <c r="LI50" s="7"/>
      <c r="LM50" s="5"/>
      <c r="LN50" s="6"/>
      <c r="LO50" s="7"/>
      <c r="LS50" s="5"/>
      <c r="LT50" s="6"/>
      <c r="LU50" s="7"/>
      <c r="LY50" s="5"/>
      <c r="LZ50" s="6"/>
      <c r="MA50" s="7"/>
      <c r="ME50" s="5"/>
      <c r="MF50" s="6"/>
      <c r="MG50" s="7"/>
      <c r="MK50" s="5"/>
      <c r="ML50" s="6"/>
      <c r="MM50" s="7"/>
      <c r="MQ50" s="5"/>
      <c r="MR50" s="6"/>
      <c r="MS50" s="7"/>
      <c r="MW50" s="5"/>
      <c r="MX50" s="6"/>
      <c r="MY50" s="7"/>
      <c r="NC50" s="5"/>
      <c r="ND50" s="6"/>
      <c r="NE50" s="7"/>
      <c r="NI50" s="5"/>
      <c r="NJ50" s="6"/>
      <c r="NK50" s="7"/>
      <c r="NO50" s="5"/>
      <c r="NP50" s="6"/>
      <c r="NQ50" s="7"/>
      <c r="NU50" s="5"/>
      <c r="NV50" s="6"/>
      <c r="NW50" s="7"/>
      <c r="OA50" s="5"/>
      <c r="OB50" s="6"/>
      <c r="OC50" s="7"/>
      <c r="OG50" s="5"/>
      <c r="OH50" s="6"/>
      <c r="OI50" s="7"/>
      <c r="OM50" s="5"/>
      <c r="ON50" s="6"/>
      <c r="OO50" s="7"/>
      <c r="OS50" s="5"/>
      <c r="OT50" s="6"/>
      <c r="OU50" s="7"/>
      <c r="OY50" s="5"/>
      <c r="OZ50" s="6"/>
      <c r="PA50" s="7"/>
      <c r="PE50" s="5"/>
      <c r="PF50" s="6"/>
      <c r="PG50" s="7"/>
      <c r="PK50" s="5"/>
      <c r="PL50" s="6"/>
      <c r="PM50" s="7"/>
      <c r="PQ50" s="5"/>
      <c r="PR50" s="6"/>
      <c r="PS50" s="7"/>
      <c r="PW50" s="5"/>
      <c r="PX50" s="6"/>
      <c r="PY50" s="7"/>
      <c r="QC50" s="5"/>
      <c r="QD50" s="6"/>
      <c r="QE50" s="7"/>
      <c r="QI50" s="5"/>
      <c r="QJ50" s="6"/>
      <c r="QK50" s="7"/>
      <c r="QO50" s="5"/>
      <c r="QP50" s="6"/>
      <c r="QQ50" s="7"/>
    </row>
    <row r="51" spans="3:459">
      <c r="C51">
        <v>40</v>
      </c>
      <c r="D51" s="6">
        <v>0.23799999999999999</v>
      </c>
      <c r="E51" s="12">
        <f t="shared" si="286"/>
        <v>2219753.9736373401</v>
      </c>
      <c r="F51" s="12">
        <f t="shared" si="0"/>
        <v>1167226.2536147716</v>
      </c>
      <c r="G51">
        <v>39</v>
      </c>
      <c r="H51" s="6">
        <v>0.23799999999999999</v>
      </c>
      <c r="I51" s="12">
        <f t="shared" si="1"/>
        <v>-2777552.0963119483</v>
      </c>
      <c r="J51" s="12">
        <f t="shared" si="2"/>
        <v>-1443651.6974752075</v>
      </c>
      <c r="K51">
        <v>38</v>
      </c>
      <c r="L51" s="6">
        <v>0.23799999999999999</v>
      </c>
      <c r="M51" s="12">
        <f t="shared" si="3"/>
        <v>-612014.14602144749</v>
      </c>
      <c r="N51" s="12">
        <f t="shared" si="4"/>
        <v>-318098.53790172504</v>
      </c>
      <c r="O51">
        <v>37</v>
      </c>
      <c r="P51" s="6">
        <v>0.23799999999999999</v>
      </c>
      <c r="Q51" s="12">
        <f t="shared" si="5"/>
        <v>4384446.4413290024</v>
      </c>
      <c r="R51" s="12">
        <f t="shared" si="6"/>
        <v>2118927.0035602171</v>
      </c>
      <c r="S51">
        <v>36</v>
      </c>
      <c r="T51" s="6">
        <v>0.23799999999999999</v>
      </c>
      <c r="U51" s="12">
        <f t="shared" si="7"/>
        <v>19701030.423659723</v>
      </c>
      <c r="V51" s="12">
        <f t="shared" si="8"/>
        <v>8563061.855876416</v>
      </c>
      <c r="W51">
        <v>35</v>
      </c>
      <c r="X51" s="6">
        <v>0.23799999999999999</v>
      </c>
      <c r="Y51" s="12">
        <f t="shared" si="9"/>
        <v>22604113.86692052</v>
      </c>
      <c r="Z51" s="12">
        <f t="shared" si="10"/>
        <v>8863011.2122575901</v>
      </c>
      <c r="AA51">
        <v>34</v>
      </c>
      <c r="AB51" s="6">
        <v>0.23799999999999999</v>
      </c>
      <c r="AC51" s="12">
        <f t="shared" si="11"/>
        <v>11024249.937369347</v>
      </c>
      <c r="AD51" s="12">
        <f t="shared" si="12"/>
        <v>4423103.3183366377</v>
      </c>
      <c r="AE51">
        <v>33</v>
      </c>
      <c r="AF51" s="6">
        <v>0.23799999999999999</v>
      </c>
      <c r="AG51" s="12">
        <f t="shared" si="13"/>
        <v>12809240.958423736</v>
      </c>
      <c r="AH51" s="12">
        <f t="shared" si="14"/>
        <v>5295005.3809897508</v>
      </c>
      <c r="AI51">
        <v>32</v>
      </c>
      <c r="AJ51" s="6">
        <v>0.23799999999999999</v>
      </c>
      <c r="AK51" s="12">
        <f t="shared" si="15"/>
        <v>5387857.189439496</v>
      </c>
      <c r="AL51" s="12">
        <f t="shared" si="16"/>
        <v>2259952.2557527372</v>
      </c>
      <c r="AM51">
        <v>31</v>
      </c>
      <c r="AN51" s="6">
        <v>0.23799999999999999</v>
      </c>
      <c r="AO51" s="12">
        <f t="shared" si="17"/>
        <v>2093565.2709708712</v>
      </c>
      <c r="AP51" s="12">
        <f t="shared" si="18"/>
        <v>897242.25898751628</v>
      </c>
      <c r="AQ51">
        <v>30</v>
      </c>
      <c r="AR51" s="6">
        <v>0.23799999999999999</v>
      </c>
      <c r="AS51" s="12">
        <f t="shared" si="19"/>
        <v>10754001.702465352</v>
      </c>
      <c r="AT51" s="12">
        <f t="shared" si="20"/>
        <v>4641544.8077510027</v>
      </c>
      <c r="AU51">
        <v>29</v>
      </c>
      <c r="AV51" s="6">
        <v>0.23799999999999999</v>
      </c>
      <c r="AW51" s="12">
        <f t="shared" si="21"/>
        <v>6727107.5448135622</v>
      </c>
      <c r="AX51" s="12">
        <f t="shared" si="22"/>
        <v>2862598.9552398138</v>
      </c>
      <c r="AY51">
        <v>28</v>
      </c>
      <c r="AZ51" s="6">
        <v>0.23799999999999999</v>
      </c>
      <c r="BA51" s="12">
        <f t="shared" si="23"/>
        <v>7699159.3031325936</v>
      </c>
      <c r="BB51" s="12">
        <f t="shared" si="24"/>
        <v>3252836.3013234972</v>
      </c>
      <c r="BC51">
        <v>27</v>
      </c>
      <c r="BD51" s="6">
        <v>0.23799999999999999</v>
      </c>
      <c r="BE51" s="12">
        <f t="shared" si="25"/>
        <v>10620878.057376781</v>
      </c>
      <c r="BF51" s="12">
        <f t="shared" si="26"/>
        <v>4551804.8817329071</v>
      </c>
      <c r="BG51">
        <v>26</v>
      </c>
      <c r="BH51" s="6">
        <v>0.23799999999999999</v>
      </c>
      <c r="BI51" s="12">
        <f t="shared" si="27"/>
        <v>14834084.078323659</v>
      </c>
      <c r="BJ51" s="12">
        <f t="shared" si="28"/>
        <v>7078879.0282577947</v>
      </c>
      <c r="BK51">
        <v>25</v>
      </c>
      <c r="BL51" s="6">
        <v>0.23799999999999999</v>
      </c>
      <c r="BM51" s="12">
        <f t="shared" si="29"/>
        <v>12497091.599666307</v>
      </c>
      <c r="BN51" s="12">
        <f t="shared" si="30"/>
        <v>6419478.6636583759</v>
      </c>
      <c r="BO51">
        <v>24</v>
      </c>
      <c r="BP51" s="6">
        <v>0.23799999999999999</v>
      </c>
      <c r="BQ51" s="12">
        <f t="shared" si="31"/>
        <v>9677083.7205331195</v>
      </c>
      <c r="BR51" s="12">
        <f t="shared" si="32"/>
        <v>5117971.3294004947</v>
      </c>
      <c r="BS51">
        <v>23</v>
      </c>
      <c r="BT51" s="6">
        <v>0.23799999999999999</v>
      </c>
      <c r="BU51" s="12">
        <f t="shared" si="33"/>
        <v>8073432.226131958</v>
      </c>
      <c r="BV51" s="12">
        <f t="shared" si="34"/>
        <v>4367996.7667218493</v>
      </c>
      <c r="BW51">
        <v>22</v>
      </c>
      <c r="BX51" s="6">
        <v>0.23799999999999999</v>
      </c>
      <c r="BY51" s="12">
        <f t="shared" si="35"/>
        <v>5451769.1155733857</v>
      </c>
      <c r="BZ51" s="12">
        <f t="shared" si="36"/>
        <v>3015872.2767001712</v>
      </c>
      <c r="CA51">
        <v>21</v>
      </c>
      <c r="CB51" s="6">
        <v>0.23799999999999999</v>
      </c>
      <c r="CC51" s="12">
        <f t="shared" si="37"/>
        <v>7136428.3010277171</v>
      </c>
      <c r="CD51" s="12">
        <f t="shared" si="38"/>
        <v>4663623.3578144656</v>
      </c>
      <c r="CE51">
        <v>20</v>
      </c>
      <c r="CF51" s="6">
        <v>0.23799999999999999</v>
      </c>
      <c r="CG51" s="12">
        <f t="shared" si="39"/>
        <v>7201450.0638742521</v>
      </c>
      <c r="CH51" s="12">
        <f t="shared" si="40"/>
        <v>5187670.714705768</v>
      </c>
      <c r="CI51">
        <v>19</v>
      </c>
      <c r="CJ51" s="6">
        <v>0.23799999999999999</v>
      </c>
      <c r="CK51" s="12">
        <f t="shared" si="284"/>
        <v>7022457.1590349115</v>
      </c>
      <c r="CL51" s="12">
        <f t="shared" si="285"/>
        <v>5122765.1008157404</v>
      </c>
      <c r="CM51" s="5">
        <v>18</v>
      </c>
      <c r="CN51" s="6">
        <v>0.23799999999999999</v>
      </c>
      <c r="CO51" s="7">
        <f t="shared" si="41"/>
        <v>7358569.773641482</v>
      </c>
      <c r="CP51" s="12">
        <f t="shared" si="42"/>
        <v>5917489.7798416764</v>
      </c>
      <c r="CQ51" s="12">
        <f t="shared" si="43"/>
        <v>4226778.4141726261</v>
      </c>
      <c r="CR51" s="9"/>
      <c r="CS51" s="5">
        <v>17</v>
      </c>
      <c r="CT51" s="6">
        <v>0.23799999999999999</v>
      </c>
      <c r="CU51" s="7">
        <f t="shared" si="44"/>
        <v>5625387.7942370474</v>
      </c>
      <c r="CV51" s="12">
        <f t="shared" si="45"/>
        <v>4473184.2909412039</v>
      </c>
      <c r="CW51" s="12">
        <f t="shared" si="46"/>
        <v>3453461.4282646375</v>
      </c>
      <c r="CY51" s="5">
        <v>16</v>
      </c>
      <c r="CZ51" s="6">
        <v>0.23799999999999999</v>
      </c>
      <c r="DA51" s="7">
        <f t="shared" si="47"/>
        <v>4548340.7133223228</v>
      </c>
      <c r="DB51" s="12">
        <f t="shared" si="48"/>
        <v>3585349.067533521</v>
      </c>
      <c r="DC51" s="12">
        <f t="shared" si="49"/>
        <v>2887895.1455817115</v>
      </c>
      <c r="DE51" s="5">
        <f t="shared" si="50"/>
        <v>15</v>
      </c>
      <c r="DF51" s="6">
        <v>0.23799999999999999</v>
      </c>
      <c r="DG51" s="7">
        <f t="shared" si="51"/>
        <v>3849632.4276955747</v>
      </c>
      <c r="DH51" s="12">
        <f t="shared" si="52"/>
        <v>3017774.368832632</v>
      </c>
      <c r="DI51" s="12">
        <f t="shared" si="53"/>
        <v>2439902.6811838304</v>
      </c>
      <c r="DK51" s="5">
        <f t="shared" si="54"/>
        <v>14</v>
      </c>
      <c r="DL51" s="6">
        <v>0.23799999999999999</v>
      </c>
      <c r="DM51" s="7">
        <f t="shared" si="55"/>
        <v>3896783.5081441198</v>
      </c>
      <c r="DN51" s="12">
        <f t="shared" si="56"/>
        <v>3209904.5824576812</v>
      </c>
      <c r="DO51" s="12">
        <f t="shared" si="57"/>
        <v>2624511.6494866754</v>
      </c>
      <c r="DQ51" s="5">
        <f t="shared" si="58"/>
        <v>13</v>
      </c>
      <c r="DR51" s="6">
        <v>0.23799999999999999</v>
      </c>
      <c r="DS51" s="7">
        <f t="shared" si="59"/>
        <v>2554262.9182905871</v>
      </c>
      <c r="DT51" s="12">
        <f t="shared" si="60"/>
        <v>1956676.1457479824</v>
      </c>
      <c r="DU51" s="12">
        <f t="shared" si="61"/>
        <v>1587940.8234489707</v>
      </c>
      <c r="DW51" s="5">
        <f t="shared" si="62"/>
        <v>12</v>
      </c>
      <c r="DX51" s="6">
        <v>0.23799999999999999</v>
      </c>
      <c r="DY51" s="7">
        <f t="shared" si="63"/>
        <v>1926291.7935826443</v>
      </c>
      <c r="DZ51" s="12">
        <f t="shared" si="64"/>
        <v>1408721.0579282346</v>
      </c>
      <c r="EA51" s="12">
        <f t="shared" si="65"/>
        <v>1147529.615576799</v>
      </c>
      <c r="EC51" s="5">
        <f t="shared" si="66"/>
        <v>11</v>
      </c>
      <c r="ED51" s="6">
        <v>0.23799999999999999</v>
      </c>
      <c r="EE51" s="7">
        <f t="shared" si="67"/>
        <v>1792900.0312571158</v>
      </c>
      <c r="EF51" s="12">
        <f t="shared" si="68"/>
        <v>1363902.5497051687</v>
      </c>
      <c r="EG51" s="12">
        <f t="shared" si="69"/>
        <v>1144185.7255885308</v>
      </c>
      <c r="EI51" s="5">
        <f t="shared" si="70"/>
        <v>10</v>
      </c>
      <c r="EJ51" s="6">
        <v>0.23799999999999999</v>
      </c>
      <c r="EK51" s="7">
        <f t="shared" si="71"/>
        <v>1792900.0312571158</v>
      </c>
      <c r="EL51" s="12">
        <f t="shared" si="72"/>
        <v>1656057.2568512282</v>
      </c>
      <c r="EM51" s="12">
        <f t="shared" si="73"/>
        <v>1439612.0834633778</v>
      </c>
      <c r="EO51" s="5">
        <f t="shared" si="74"/>
        <v>9</v>
      </c>
      <c r="EP51" s="6">
        <v>0.23799999999999999</v>
      </c>
      <c r="EQ51" s="7">
        <f t="shared" si="75"/>
        <v>2002345.355435688</v>
      </c>
      <c r="ER51" s="12">
        <f t="shared" si="76"/>
        <v>1112053.4456783654</v>
      </c>
      <c r="ES51" s="12">
        <f t="shared" si="77"/>
        <v>980229.4809930881</v>
      </c>
      <c r="EU51" s="5">
        <f t="shared" si="78"/>
        <v>8</v>
      </c>
      <c r="EV51" s="6">
        <v>0.23799999999999999</v>
      </c>
      <c r="EW51" s="7">
        <f t="shared" si="79"/>
        <v>1243286.3285560512</v>
      </c>
      <c r="EX51" s="12">
        <f t="shared" si="80"/>
        <v>1016303.7791791174</v>
      </c>
      <c r="EY51" s="12">
        <f t="shared" si="81"/>
        <v>905097.28662456363</v>
      </c>
      <c r="FA51" s="5">
        <f t="shared" si="82"/>
        <v>7</v>
      </c>
      <c r="FB51" s="6">
        <v>0.23799999999999999</v>
      </c>
      <c r="FC51" s="7">
        <f t="shared" si="83"/>
        <v>1239073.4787283749</v>
      </c>
      <c r="FD51" s="12">
        <f t="shared" si="84"/>
        <v>1062915.9749118641</v>
      </c>
      <c r="FE51" s="12">
        <f t="shared" si="85"/>
        <v>962762.79794448498</v>
      </c>
      <c r="FG51" s="5">
        <f t="shared" si="86"/>
        <v>6</v>
      </c>
      <c r="FH51" s="6">
        <v>0.23799999999999999</v>
      </c>
      <c r="FI51" s="7">
        <f t="shared" si="87"/>
        <v>978421.88781457243</v>
      </c>
      <c r="FJ51" s="12">
        <f t="shared" si="88"/>
        <v>843280.84793337318</v>
      </c>
      <c r="FK51" s="12">
        <f t="shared" si="89"/>
        <v>768949.10145900294</v>
      </c>
      <c r="FM51" s="5">
        <f t="shared" si="90"/>
        <v>5</v>
      </c>
      <c r="FN51" s="6">
        <v>0.23799999999999999</v>
      </c>
      <c r="FO51" s="7">
        <f t="shared" si="91"/>
        <v>1072948.6652204986</v>
      </c>
      <c r="FP51" s="12">
        <f t="shared" si="92"/>
        <v>983602.94710981729</v>
      </c>
      <c r="FQ51" s="12">
        <f t="shared" si="93"/>
        <v>908861.08182791632</v>
      </c>
      <c r="FS51" s="5">
        <f t="shared" si="94"/>
        <v>4</v>
      </c>
      <c r="FT51" s="6">
        <v>0.23799999999999999</v>
      </c>
      <c r="FU51" s="7">
        <f t="shared" si="95"/>
        <v>875090.66570467222</v>
      </c>
      <c r="FV51" s="12">
        <f t="shared" si="96"/>
        <v>823204.17273125355</v>
      </c>
      <c r="FW51" s="12">
        <f t="shared" si="97"/>
        <v>773161.3658782898</v>
      </c>
      <c r="FY51" s="5">
        <f t="shared" si="98"/>
        <v>3</v>
      </c>
      <c r="FZ51" s="6">
        <v>0.23799999999999999</v>
      </c>
      <c r="GA51" s="7">
        <f t="shared" si="99"/>
        <v>751666.9521600001</v>
      </c>
      <c r="GB51" s="12">
        <f t="shared" si="100"/>
        <v>713927.42317025654</v>
      </c>
      <c r="GC51" s="12">
        <f t="shared" si="101"/>
        <v>677037.55631951382</v>
      </c>
      <c r="GE51" s="5">
        <f t="shared" si="102"/>
        <v>2</v>
      </c>
      <c r="GF51" s="6">
        <v>0.23799999999999999</v>
      </c>
      <c r="GG51" s="7">
        <f t="shared" si="103"/>
        <v>668742.84</v>
      </c>
      <c r="GH51" s="12">
        <f>(GH52)*(1+GF51)-(((VLOOKUP((GE$91+GE52),$A$138:$E$227,5,FALSE))/(VLOOKUP(GE$91,$A$138:$E$227,5,FALSE)))*(IF(GE51&lt;=$D$125,$B$125,$C$125)))</f>
        <v>643744.33685534587</v>
      </c>
      <c r="GI51" s="12">
        <f t="shared" si="105"/>
        <v>622220.96996960486</v>
      </c>
      <c r="GK51" s="5">
        <f t="shared" si="106"/>
        <v>1</v>
      </c>
      <c r="GL51" s="6">
        <v>0.23799999999999999</v>
      </c>
      <c r="GM51" s="7">
        <f>(GM52+$B$124)*(1+GL51)</f>
        <v>742800</v>
      </c>
      <c r="GN51" s="12">
        <f>($B$124)*(1+GL51)-$B$125</f>
        <v>731800</v>
      </c>
      <c r="GO51" s="12">
        <f>GN51</f>
        <v>731800</v>
      </c>
      <c r="GQ51" s="5"/>
      <c r="GR51" s="6"/>
      <c r="GS51" s="7"/>
      <c r="GW51" s="5"/>
      <c r="GX51" s="6"/>
      <c r="GY51" s="7"/>
      <c r="HC51" s="5"/>
      <c r="HD51" s="6"/>
      <c r="HE51" s="7"/>
      <c r="HI51" s="5"/>
      <c r="HJ51" s="6"/>
      <c r="HK51" s="7"/>
      <c r="HO51" s="5"/>
      <c r="HP51" s="6"/>
      <c r="HQ51" s="7"/>
      <c r="HU51" s="5"/>
      <c r="HV51" s="6"/>
      <c r="HW51" s="7"/>
      <c r="IA51" s="5"/>
      <c r="IB51" s="6"/>
      <c r="IC51" s="7"/>
      <c r="IG51" s="5"/>
      <c r="IH51" s="6"/>
      <c r="II51" s="7"/>
      <c r="IM51" s="5"/>
      <c r="IN51" s="6"/>
      <c r="IO51" s="7"/>
      <c r="IS51" s="5"/>
      <c r="IT51" s="6"/>
      <c r="IU51" s="7"/>
      <c r="IY51" s="5"/>
      <c r="IZ51" s="6"/>
      <c r="JA51" s="7"/>
      <c r="JE51" s="5"/>
      <c r="JF51" s="6"/>
      <c r="JG51" s="7"/>
      <c r="JK51" s="5"/>
      <c r="JL51" s="6"/>
      <c r="JM51" s="7"/>
      <c r="JQ51" s="5"/>
      <c r="JR51" s="6"/>
      <c r="JS51" s="7"/>
      <c r="JW51" s="5"/>
      <c r="JX51" s="6"/>
      <c r="JY51" s="7"/>
      <c r="KC51" s="5"/>
      <c r="KD51" s="6"/>
      <c r="KE51" s="7"/>
      <c r="KI51" s="5"/>
      <c r="KJ51" s="6"/>
      <c r="KK51" s="7"/>
      <c r="KO51" s="5"/>
      <c r="KP51" s="6"/>
      <c r="KQ51" s="7"/>
      <c r="KU51" s="5"/>
      <c r="KV51" s="6"/>
      <c r="KW51" s="7"/>
      <c r="LA51" s="5"/>
      <c r="LB51" s="6"/>
      <c r="LC51" s="7"/>
      <c r="LG51" s="5"/>
      <c r="LH51" s="6"/>
      <c r="LI51" s="7"/>
      <c r="LM51" s="5"/>
      <c r="LN51" s="6"/>
      <c r="LO51" s="7"/>
      <c r="LS51" s="5"/>
      <c r="LT51" s="6"/>
      <c r="LU51" s="7"/>
      <c r="LY51" s="5"/>
      <c r="LZ51" s="6"/>
      <c r="MA51" s="7"/>
      <c r="ME51" s="5"/>
      <c r="MF51" s="6"/>
      <c r="MG51" s="7"/>
      <c r="MK51" s="5"/>
      <c r="ML51" s="6"/>
      <c r="MM51" s="7"/>
      <c r="MQ51" s="5"/>
      <c r="MR51" s="6"/>
      <c r="MS51" s="7"/>
      <c r="MW51" s="5"/>
      <c r="MX51" s="6"/>
      <c r="MY51" s="7"/>
      <c r="NC51" s="5"/>
      <c r="ND51" s="6"/>
      <c r="NE51" s="7"/>
      <c r="NI51" s="5"/>
      <c r="NJ51" s="6"/>
      <c r="NK51" s="7"/>
      <c r="NO51" s="5"/>
      <c r="NP51" s="6"/>
      <c r="NQ51" s="7"/>
      <c r="NU51" s="5"/>
      <c r="NV51" s="6"/>
      <c r="NW51" s="7"/>
      <c r="OA51" s="5"/>
      <c r="OB51" s="6"/>
      <c r="OC51" s="7"/>
      <c r="OG51" s="5"/>
      <c r="OH51" s="6"/>
      <c r="OI51" s="7"/>
      <c r="OM51" s="5"/>
      <c r="ON51" s="6"/>
      <c r="OO51" s="7"/>
      <c r="OS51" s="5"/>
      <c r="OT51" s="6"/>
      <c r="OU51" s="7"/>
      <c r="OY51" s="5"/>
      <c r="OZ51" s="6"/>
      <c r="PA51" s="7"/>
      <c r="PE51" s="5"/>
      <c r="PF51" s="6"/>
      <c r="PG51" s="7"/>
      <c r="PK51" s="5"/>
      <c r="PL51" s="6"/>
      <c r="PM51" s="7"/>
      <c r="PQ51" s="5"/>
      <c r="PR51" s="6"/>
      <c r="PS51" s="7"/>
      <c r="PW51" s="5"/>
      <c r="PX51" s="6"/>
      <c r="PY51" s="7"/>
      <c r="QC51" s="5"/>
      <c r="QD51" s="6"/>
      <c r="QE51" s="7"/>
      <c r="QI51" s="5"/>
      <c r="QJ51" s="6"/>
      <c r="QK51" s="7"/>
      <c r="QO51" s="5"/>
      <c r="QP51" s="6"/>
      <c r="QQ51" s="7"/>
    </row>
    <row r="52" spans="3:459">
      <c r="C52">
        <v>39</v>
      </c>
      <c r="D52" s="6">
        <v>-9.9699999999999997E-2</v>
      </c>
      <c r="E52" s="12">
        <f t="shared" si="286"/>
        <v>1839100.1589327361</v>
      </c>
      <c r="F52" s="12">
        <f t="shared" si="0"/>
        <v>1000516.7531300734</v>
      </c>
      <c r="G52">
        <v>38</v>
      </c>
      <c r="H52" s="6">
        <v>-9.9699999999999997E-2</v>
      </c>
      <c r="I52" s="12">
        <f t="shared" si="1"/>
        <v>-2196957.0259017241</v>
      </c>
      <c r="J52" s="12">
        <f t="shared" si="2"/>
        <v>-1181382.5516641347</v>
      </c>
      <c r="K52">
        <v>37</v>
      </c>
      <c r="L52" s="6">
        <v>-9.9699999999999997E-2</v>
      </c>
      <c r="M52" s="12">
        <f t="shared" si="3"/>
        <v>-447734.12582862156</v>
      </c>
      <c r="N52" s="12">
        <f t="shared" si="4"/>
        <v>-240762.69030407007</v>
      </c>
      <c r="O52">
        <v>36</v>
      </c>
      <c r="P52" s="6">
        <v>-9.9699999999999997E-2</v>
      </c>
      <c r="Q52" s="12">
        <f t="shared" si="5"/>
        <v>3591697.8295857152</v>
      </c>
      <c r="R52" s="12">
        <f t="shared" si="6"/>
        <v>1795848.9147928576</v>
      </c>
      <c r="S52">
        <v>35</v>
      </c>
      <c r="T52" s="6">
        <v>-9.9699999999999997E-2</v>
      </c>
      <c r="U52" s="12">
        <f t="shared" si="7"/>
        <v>15969346.851923024</v>
      </c>
      <c r="V52" s="12">
        <f t="shared" si="8"/>
        <v>7181184.2761792215</v>
      </c>
      <c r="W52">
        <v>34</v>
      </c>
      <c r="X52" s="6">
        <v>-9.9699999999999997E-2</v>
      </c>
      <c r="Y52" s="12">
        <f t="shared" si="9"/>
        <v>18320376.005514942</v>
      </c>
      <c r="Z52" s="12">
        <f t="shared" si="10"/>
        <v>7431850.6437466275</v>
      </c>
      <c r="AA52">
        <v>33</v>
      </c>
      <c r="AB52" s="6">
        <v>-9.9699999999999997E-2</v>
      </c>
      <c r="AC52" s="12">
        <f t="shared" si="11"/>
        <v>8965284.8664314002</v>
      </c>
      <c r="AD52" s="12">
        <f t="shared" si="12"/>
        <v>3721439.0011602035</v>
      </c>
      <c r="AE52">
        <v>32</v>
      </c>
      <c r="AF52" s="6">
        <v>-9.9699999999999997E-2</v>
      </c>
      <c r="AG52" s="12">
        <f t="shared" si="13"/>
        <v>10405342.881934976</v>
      </c>
      <c r="AH52" s="12">
        <f t="shared" si="14"/>
        <v>4450083.7482489198</v>
      </c>
      <c r="AI52">
        <v>31</v>
      </c>
      <c r="AJ52" s="6">
        <v>-9.9699999999999997E-2</v>
      </c>
      <c r="AK52" s="12">
        <f t="shared" si="15"/>
        <v>4409837.5836590715</v>
      </c>
      <c r="AL52" s="12">
        <f t="shared" si="16"/>
        <v>1913703.1023426161</v>
      </c>
      <c r="AM52">
        <v>30</v>
      </c>
      <c r="AN52" s="6">
        <v>-9.9699999999999997E-2</v>
      </c>
      <c r="AO52" s="12">
        <f t="shared" si="17"/>
        <v>1747629.4595887489</v>
      </c>
      <c r="AP52" s="12">
        <f t="shared" si="18"/>
        <v>774892.3075535018</v>
      </c>
      <c r="AQ52">
        <v>29</v>
      </c>
      <c r="AR52" s="6">
        <v>-9.9699999999999997E-2</v>
      </c>
      <c r="AS52" s="12">
        <f t="shared" si="19"/>
        <v>8742737.2736016735</v>
      </c>
      <c r="AT52" s="12">
        <f t="shared" si="20"/>
        <v>3903989.6001617531</v>
      </c>
      <c r="AU52">
        <v>28</v>
      </c>
      <c r="AV52" s="6">
        <v>-9.9699999999999997E-2</v>
      </c>
      <c r="AW52" s="12">
        <f t="shared" si="21"/>
        <v>5490797.6937104706</v>
      </c>
      <c r="AX52" s="12">
        <f t="shared" si="22"/>
        <v>2417332.3179857419</v>
      </c>
      <c r="AY52">
        <v>27</v>
      </c>
      <c r="AZ52" s="6">
        <v>-9.9699999999999997E-2</v>
      </c>
      <c r="BA52" s="12">
        <f t="shared" si="23"/>
        <v>6276386.5083822282</v>
      </c>
      <c r="BB52" s="12">
        <f t="shared" si="24"/>
        <v>2743451.9643557537</v>
      </c>
      <c r="BC52">
        <v>26</v>
      </c>
      <c r="BD52" s="6">
        <v>-9.9699999999999997E-2</v>
      </c>
      <c r="BE52" s="12">
        <f t="shared" si="25"/>
        <v>8635604.2466694526</v>
      </c>
      <c r="BF52" s="12">
        <f t="shared" si="26"/>
        <v>3828994.3357873983</v>
      </c>
      <c r="BG52">
        <v>25</v>
      </c>
      <c r="BH52" s="6">
        <v>-9.9699999999999997E-2</v>
      </c>
      <c r="BI52" s="12">
        <f t="shared" si="27"/>
        <v>12033077.803200223</v>
      </c>
      <c r="BJ52" s="12">
        <f t="shared" si="28"/>
        <v>5940859.1669887882</v>
      </c>
      <c r="BK52">
        <v>24</v>
      </c>
      <c r="BL52" s="6">
        <v>-9.9699999999999997E-2</v>
      </c>
      <c r="BM52" s="12">
        <f t="shared" si="29"/>
        <v>10141756.031122949</v>
      </c>
      <c r="BN52" s="12">
        <f t="shared" si="30"/>
        <v>5389801.1611942714</v>
      </c>
      <c r="BO52">
        <v>23</v>
      </c>
      <c r="BP52" s="6">
        <v>-9.9699999999999997E-2</v>
      </c>
      <c r="BQ52" s="12">
        <f t="shared" si="31"/>
        <v>7862526.541570399</v>
      </c>
      <c r="BR52" s="12">
        <f t="shared" si="32"/>
        <v>4302137.1642555008</v>
      </c>
      <c r="BS52">
        <v>22</v>
      </c>
      <c r="BT52" s="6">
        <v>-9.9699999999999997E-2</v>
      </c>
      <c r="BU52" s="12">
        <f t="shared" si="33"/>
        <v>6566140.2781374836</v>
      </c>
      <c r="BV52" s="12">
        <f t="shared" si="34"/>
        <v>3675386.6965675224</v>
      </c>
      <c r="BW52">
        <v>21</v>
      </c>
      <c r="BX52" s="6">
        <v>-9.9699999999999997E-2</v>
      </c>
      <c r="BY52" s="12">
        <f t="shared" si="35"/>
        <v>4447495.8681778312</v>
      </c>
      <c r="BZ52" s="12">
        <f t="shared" si="36"/>
        <v>2545422.1635483182</v>
      </c>
      <c r="CA52">
        <v>20</v>
      </c>
      <c r="CB52" s="6">
        <v>-9.9699999999999997E-2</v>
      </c>
      <c r="CC52" s="12">
        <f t="shared" si="37"/>
        <v>5801563.2292180154</v>
      </c>
      <c r="CD52" s="12">
        <f t="shared" si="38"/>
        <v>3922440.5480562053</v>
      </c>
      <c r="CE52">
        <v>19</v>
      </c>
      <c r="CF52" s="6">
        <v>-9.9699999999999997E-2</v>
      </c>
      <c r="CG52" s="12">
        <f t="shared" si="39"/>
        <v>5850642.6764899073</v>
      </c>
      <c r="CH52" s="12">
        <f t="shared" si="40"/>
        <v>4360384.6362519115</v>
      </c>
      <c r="CI52">
        <v>18</v>
      </c>
      <c r="CJ52" s="6">
        <v>-9.9699999999999997E-2</v>
      </c>
      <c r="CK52" s="12">
        <f t="shared" si="284"/>
        <v>5705639.8699797345</v>
      </c>
      <c r="CL52" s="12">
        <f t="shared" si="285"/>
        <v>4306143.2980979122</v>
      </c>
      <c r="CM52" s="5">
        <v>17</v>
      </c>
      <c r="CN52" s="6">
        <v>-9.9699999999999997E-2</v>
      </c>
      <c r="CO52" s="7">
        <f t="shared" si="41"/>
        <v>5943917.4262047512</v>
      </c>
      <c r="CP52" s="12">
        <f t="shared" si="42"/>
        <v>4813804.3455910152</v>
      </c>
      <c r="CQ52" s="12">
        <f t="shared" si="43"/>
        <v>3557371.1358927311</v>
      </c>
      <c r="CR52" s="9"/>
      <c r="CS52" s="5">
        <v>16</v>
      </c>
      <c r="CT52" s="6">
        <v>-9.9699999999999997E-2</v>
      </c>
      <c r="CU52" s="7">
        <f t="shared" si="44"/>
        <v>4543931.9824208785</v>
      </c>
      <c r="CV52" s="12">
        <f t="shared" si="45"/>
        <v>3644622.4221791113</v>
      </c>
      <c r="CW52" s="12">
        <f t="shared" si="46"/>
        <v>2911113.5070235664</v>
      </c>
      <c r="CY52" s="5">
        <v>15</v>
      </c>
      <c r="CZ52" s="6">
        <v>-9.9699999999999997E-2</v>
      </c>
      <c r="DA52" s="7">
        <f t="shared" si="47"/>
        <v>3673942.4178694049</v>
      </c>
      <c r="DB52" s="12">
        <f t="shared" si="48"/>
        <v>2926166.6805754355</v>
      </c>
      <c r="DC52" s="12">
        <f t="shared" si="49"/>
        <v>2438472.2338128625</v>
      </c>
      <c r="DE52" s="5">
        <f t="shared" si="50"/>
        <v>14</v>
      </c>
      <c r="DF52" s="6">
        <v>-9.9699999999999997E-2</v>
      </c>
      <c r="DG52" s="7">
        <f t="shared" si="51"/>
        <v>3109557.6960384287</v>
      </c>
      <c r="DH52" s="12">
        <f t="shared" si="52"/>
        <v>2467592.5944996178</v>
      </c>
      <c r="DI52" s="12">
        <f t="shared" si="53"/>
        <v>2064086.8872229508</v>
      </c>
      <c r="DK52" s="5">
        <f t="shared" si="54"/>
        <v>13</v>
      </c>
      <c r="DL52" s="6">
        <v>-9.9699999999999997E-2</v>
      </c>
      <c r="DM52" s="7">
        <f t="shared" si="55"/>
        <v>3147644.190746462</v>
      </c>
      <c r="DN52" s="12">
        <f t="shared" si="56"/>
        <v>2622452.3685555798</v>
      </c>
      <c r="DO52" s="12">
        <f t="shared" si="57"/>
        <v>2218363.7960422984</v>
      </c>
      <c r="DQ52" s="5">
        <f t="shared" si="58"/>
        <v>12</v>
      </c>
      <c r="DR52" s="6">
        <v>-9.9699999999999997E-2</v>
      </c>
      <c r="DS52" s="7">
        <f t="shared" si="59"/>
        <v>2063217.2199439313</v>
      </c>
      <c r="DT52" s="12">
        <f t="shared" si="60"/>
        <v>1610373.5362542924</v>
      </c>
      <c r="DU52" s="12">
        <f t="shared" si="61"/>
        <v>1352106.082326717</v>
      </c>
      <c r="DW52" s="5">
        <f t="shared" si="62"/>
        <v>11</v>
      </c>
      <c r="DX52" s="6">
        <v>-9.9699999999999997E-2</v>
      </c>
      <c r="DY52" s="7">
        <f t="shared" si="63"/>
        <v>1555970.7541055286</v>
      </c>
      <c r="DZ52" s="12">
        <f t="shared" si="64"/>
        <v>1167648.9629541114</v>
      </c>
      <c r="EA52" s="12">
        <f t="shared" si="65"/>
        <v>984056.35871604364</v>
      </c>
      <c r="EC52" s="5">
        <f t="shared" si="66"/>
        <v>10</v>
      </c>
      <c r="ED52" s="6">
        <v>-9.9699999999999997E-2</v>
      </c>
      <c r="EE52" s="7">
        <f t="shared" si="67"/>
        <v>1448222.9654742454</v>
      </c>
      <c r="EF52" s="12">
        <f t="shared" si="68"/>
        <v>1130584.3451295525</v>
      </c>
      <c r="EG52" s="12">
        <f t="shared" si="69"/>
        <v>981261.88445206452</v>
      </c>
      <c r="EI52" s="5">
        <f t="shared" si="70"/>
        <v>9</v>
      </c>
      <c r="EJ52" s="6">
        <v>-9.9699999999999997E-2</v>
      </c>
      <c r="EK52" s="7">
        <f t="shared" si="71"/>
        <v>1448222.9654742454</v>
      </c>
      <c r="EL52" s="12">
        <f t="shared" si="72"/>
        <v>1365563.6077235199</v>
      </c>
      <c r="EM52" s="12">
        <f t="shared" si="73"/>
        <v>1228148.4019148638</v>
      </c>
      <c r="EO52" s="5">
        <f t="shared" si="74"/>
        <v>8</v>
      </c>
      <c r="EP52" s="6">
        <v>-9.9699999999999997E-2</v>
      </c>
      <c r="EQ52" s="7">
        <f t="shared" si="75"/>
        <v>1617403.3565716383</v>
      </c>
      <c r="ER52" s="12">
        <f t="shared" si="76"/>
        <v>925757.6158618629</v>
      </c>
      <c r="ES52" s="12">
        <f t="shared" si="77"/>
        <v>844244.3666664788</v>
      </c>
      <c r="EU52" s="5">
        <f t="shared" si="78"/>
        <v>7</v>
      </c>
      <c r="EV52" s="6">
        <v>-9.9699999999999997E-2</v>
      </c>
      <c r="EW52" s="7">
        <f t="shared" si="79"/>
        <v>1004270.055376455</v>
      </c>
      <c r="EX52" s="12">
        <f t="shared" si="80"/>
        <v>848133.91438211303</v>
      </c>
      <c r="EY52" s="12">
        <f t="shared" si="81"/>
        <v>781456.71985521738</v>
      </c>
      <c r="FA52" s="5">
        <f t="shared" si="82"/>
        <v>6</v>
      </c>
      <c r="FB52" s="6">
        <v>-9.9699999999999997E-2</v>
      </c>
      <c r="FC52" s="7">
        <f t="shared" si="83"/>
        <v>1000867.1072119345</v>
      </c>
      <c r="FD52" s="12">
        <f t="shared" si="84"/>
        <v>885328.57857915328</v>
      </c>
      <c r="FE52" s="12">
        <f t="shared" si="85"/>
        <v>829647.53590121912</v>
      </c>
      <c r="FG52" s="5">
        <f t="shared" si="86"/>
        <v>5</v>
      </c>
      <c r="FH52" s="6">
        <v>-9.9699999999999997E-2</v>
      </c>
      <c r="FI52" s="7">
        <f t="shared" si="87"/>
        <v>790324.62666766753</v>
      </c>
      <c r="FJ52" s="12">
        <f t="shared" si="88"/>
        <v>707738.97248253087</v>
      </c>
      <c r="FK52" s="12">
        <f t="shared" si="89"/>
        <v>667678.27592691593</v>
      </c>
      <c r="FM52" s="5">
        <f t="shared" si="90"/>
        <v>4</v>
      </c>
      <c r="FN52" s="6">
        <v>-9.9699999999999997E-2</v>
      </c>
      <c r="FO52" s="7">
        <f t="shared" si="91"/>
        <v>866679.05106663855</v>
      </c>
      <c r="FP52" s="12">
        <f t="shared" si="92"/>
        <v>820735.09884731437</v>
      </c>
      <c r="FQ52" s="12">
        <f t="shared" si="93"/>
        <v>784602.10707416211</v>
      </c>
      <c r="FS52" s="5">
        <f t="shared" si="94"/>
        <v>3</v>
      </c>
      <c r="FT52" s="6">
        <v>-9.9699999999999997E-2</v>
      </c>
      <c r="FU52" s="7">
        <f t="shared" si="95"/>
        <v>706858.37294400018</v>
      </c>
      <c r="FV52" s="12">
        <f t="shared" si="96"/>
        <v>674407.22685079637</v>
      </c>
      <c r="FW52" s="12">
        <f t="shared" si="97"/>
        <v>655320.22986445297</v>
      </c>
      <c r="FY52" s="5">
        <f t="shared" si="98"/>
        <v>2</v>
      </c>
      <c r="FZ52" s="6">
        <v>-9.9699999999999997E-2</v>
      </c>
      <c r="GA52" s="7">
        <f t="shared" si="99"/>
        <v>607162.32000000007</v>
      </c>
      <c r="GB52" s="12">
        <f>(GB53)*(1+FZ52)-(((VLOOKUP((FY$91+FY53),$A$138:$E$227,5,FALSE))/(VLOOKUP(FY$91,$A$138:$E$227,5,FALSE)))*(IF(FY52&lt;=$D$125,$B$125,$C$125)))</f>
        <v>586047.48153846164</v>
      </c>
      <c r="GC52" s="12">
        <f t="shared" si="101"/>
        <v>574989.98188679258</v>
      </c>
      <c r="GE52" s="5">
        <f t="shared" si="102"/>
        <v>1</v>
      </c>
      <c r="GF52" s="6">
        <v>-9.9699999999999997E-2</v>
      </c>
      <c r="GG52" s="7">
        <f>(GG53+$B$124)*(1+GF52)</f>
        <v>540180</v>
      </c>
      <c r="GH52" s="12">
        <f>($B$124)*(1+GF52)-$B$125</f>
        <v>529180</v>
      </c>
      <c r="GI52" s="12">
        <f>GH52</f>
        <v>529180</v>
      </c>
      <c r="GK52" s="5"/>
      <c r="GL52" s="6"/>
      <c r="GM52" s="7"/>
      <c r="GQ52" s="5"/>
      <c r="GR52" s="6"/>
      <c r="GS52" s="7"/>
      <c r="GW52" s="5"/>
      <c r="GX52" s="6"/>
      <c r="GY52" s="7"/>
      <c r="HC52" s="5"/>
      <c r="HD52" s="6"/>
      <c r="HE52" s="7"/>
      <c r="HI52" s="5"/>
      <c r="HJ52" s="6"/>
      <c r="HK52" s="7"/>
      <c r="HO52" s="5"/>
      <c r="HP52" s="6"/>
      <c r="HQ52" s="7"/>
      <c r="HU52" s="5"/>
      <c r="HV52" s="6"/>
      <c r="HW52" s="7"/>
      <c r="IA52" s="5"/>
      <c r="IB52" s="6"/>
      <c r="IC52" s="7"/>
      <c r="IG52" s="5"/>
      <c r="IH52" s="6"/>
      <c r="II52" s="7"/>
      <c r="IM52" s="5"/>
      <c r="IN52" s="6"/>
      <c r="IO52" s="7"/>
      <c r="IS52" s="5"/>
      <c r="IT52" s="6"/>
      <c r="IU52" s="7"/>
      <c r="IY52" s="5"/>
      <c r="IZ52" s="6"/>
      <c r="JA52" s="7"/>
      <c r="JE52" s="5"/>
      <c r="JF52" s="6"/>
      <c r="JG52" s="7"/>
      <c r="JK52" s="5"/>
      <c r="JL52" s="6"/>
      <c r="JM52" s="7"/>
      <c r="JQ52" s="5"/>
      <c r="JR52" s="6"/>
      <c r="JS52" s="7"/>
      <c r="JW52" s="5"/>
      <c r="JX52" s="6"/>
      <c r="JY52" s="7"/>
      <c r="KC52" s="5"/>
      <c r="KD52" s="6"/>
      <c r="KE52" s="7"/>
      <c r="KI52" s="5"/>
      <c r="KJ52" s="6"/>
      <c r="KK52" s="7"/>
      <c r="KO52" s="5"/>
      <c r="KP52" s="6"/>
      <c r="KQ52" s="7"/>
      <c r="KU52" s="5"/>
      <c r="KV52" s="6"/>
      <c r="KW52" s="7"/>
      <c r="LA52" s="5"/>
      <c r="LB52" s="6"/>
      <c r="LC52" s="7"/>
      <c r="LG52" s="5"/>
      <c r="LH52" s="6"/>
      <c r="LI52" s="7"/>
      <c r="LM52" s="5"/>
      <c r="LN52" s="6"/>
      <c r="LO52" s="7"/>
      <c r="LS52" s="5"/>
      <c r="LT52" s="6"/>
      <c r="LU52" s="7"/>
      <c r="LY52" s="5"/>
      <c r="LZ52" s="6"/>
      <c r="MA52" s="7"/>
      <c r="ME52" s="5"/>
      <c r="MF52" s="6"/>
      <c r="MG52" s="7"/>
      <c r="MK52" s="5"/>
      <c r="ML52" s="6"/>
      <c r="MM52" s="7"/>
      <c r="MQ52" s="5"/>
      <c r="MR52" s="6"/>
      <c r="MS52" s="7"/>
      <c r="MW52" s="5"/>
      <c r="MX52" s="6"/>
      <c r="MY52" s="7"/>
      <c r="NC52" s="5"/>
      <c r="ND52" s="6"/>
      <c r="NE52" s="7"/>
      <c r="NI52" s="5"/>
      <c r="NJ52" s="6"/>
      <c r="NK52" s="7"/>
      <c r="NO52" s="5"/>
      <c r="NP52" s="6"/>
      <c r="NQ52" s="7"/>
      <c r="NU52" s="5"/>
      <c r="NV52" s="6"/>
      <c r="NW52" s="7"/>
      <c r="OA52" s="5"/>
      <c r="OB52" s="6"/>
      <c r="OC52" s="7"/>
      <c r="OG52" s="5"/>
      <c r="OH52" s="6"/>
      <c r="OI52" s="7"/>
      <c r="OM52" s="5"/>
      <c r="ON52" s="6"/>
      <c r="OO52" s="7"/>
      <c r="OS52" s="5"/>
      <c r="OT52" s="6"/>
      <c r="OU52" s="7"/>
      <c r="OY52" s="5"/>
      <c r="OZ52" s="6"/>
      <c r="PA52" s="7"/>
      <c r="PE52" s="5"/>
      <c r="PF52" s="6"/>
      <c r="PG52" s="7"/>
      <c r="PK52" s="5"/>
      <c r="PL52" s="6"/>
      <c r="PM52" s="7"/>
      <c r="PQ52" s="5"/>
      <c r="PR52" s="6"/>
      <c r="PS52" s="7"/>
      <c r="PW52" s="5"/>
      <c r="PX52" s="6"/>
      <c r="PY52" s="7"/>
      <c r="QC52" s="5"/>
      <c r="QD52" s="6"/>
      <c r="QE52" s="7"/>
      <c r="QI52" s="5"/>
      <c r="QJ52" s="6"/>
      <c r="QK52" s="7"/>
      <c r="QO52" s="5"/>
      <c r="QP52" s="6"/>
      <c r="QQ52" s="7"/>
    </row>
    <row r="53" spans="3:459">
      <c r="C53">
        <v>38</v>
      </c>
      <c r="D53" s="6">
        <v>0.124</v>
      </c>
      <c r="E53" s="12">
        <f t="shared" si="286"/>
        <v>2104014.9590172791</v>
      </c>
      <c r="F53" s="12">
        <f t="shared" si="0"/>
        <v>1166649.3202243247</v>
      </c>
      <c r="G53">
        <v>37</v>
      </c>
      <c r="H53" s="6">
        <v>0.124</v>
      </c>
      <c r="I53" s="12">
        <f t="shared" si="1"/>
        <v>-2378282.2972537084</v>
      </c>
      <c r="J53" s="12">
        <f t="shared" si="2"/>
        <v>-1303481.6436871288</v>
      </c>
      <c r="K53">
        <v>36</v>
      </c>
      <c r="L53" s="6">
        <v>0.124</v>
      </c>
      <c r="M53" s="12">
        <f t="shared" si="3"/>
        <v>-435348.94162435975</v>
      </c>
      <c r="N53" s="12">
        <f t="shared" si="4"/>
        <v>-238604.70839027411</v>
      </c>
      <c r="O53">
        <v>35</v>
      </c>
      <c r="P53" s="6">
        <v>0.124</v>
      </c>
      <c r="Q53" s="12">
        <f t="shared" si="5"/>
        <v>4056090.0028720596</v>
      </c>
      <c r="R53" s="12">
        <f t="shared" si="6"/>
        <v>2067045.8668482616</v>
      </c>
      <c r="S53">
        <v>34</v>
      </c>
      <c r="T53" s="6">
        <v>0.124</v>
      </c>
      <c r="U53" s="12">
        <f t="shared" si="7"/>
        <v>17811907.296052773</v>
      </c>
      <c r="V53" s="12">
        <f t="shared" si="8"/>
        <v>8163790.8440241879</v>
      </c>
      <c r="W53">
        <v>33</v>
      </c>
      <c r="X53" s="6">
        <v>0.124</v>
      </c>
      <c r="Y53" s="12">
        <f t="shared" si="9"/>
        <v>20431333.437617499</v>
      </c>
      <c r="Z53" s="12">
        <f t="shared" si="10"/>
        <v>8447570.5559380054</v>
      </c>
      <c r="AA53">
        <v>32</v>
      </c>
      <c r="AB53" s="6">
        <v>0.124</v>
      </c>
      <c r="AC53" s="12">
        <f t="shared" si="11"/>
        <v>10038384.531494087</v>
      </c>
      <c r="AD53" s="12">
        <f t="shared" si="12"/>
        <v>4247008.8402474979</v>
      </c>
      <c r="AE53">
        <v>31</v>
      </c>
      <c r="AF53" s="6">
        <v>0.124</v>
      </c>
      <c r="AG53" s="12">
        <f t="shared" si="13"/>
        <v>11635554.749259697</v>
      </c>
      <c r="AH53" s="12">
        <f t="shared" si="14"/>
        <v>5071908.4804465352</v>
      </c>
      <c r="AI53">
        <v>30</v>
      </c>
      <c r="AJ53" s="6">
        <v>0.124</v>
      </c>
      <c r="AK53" s="12">
        <f t="shared" si="15"/>
        <v>4974972.807332756</v>
      </c>
      <c r="AL53" s="12">
        <f t="shared" si="16"/>
        <v>2200468.7417048728</v>
      </c>
      <c r="AM53">
        <v>29</v>
      </c>
      <c r="AN53" s="6">
        <v>0.124</v>
      </c>
      <c r="AO53" s="12">
        <f t="shared" si="17"/>
        <v>2016315.7103819104</v>
      </c>
      <c r="AP53" s="12">
        <f t="shared" si="18"/>
        <v>911219.59988413262</v>
      </c>
      <c r="AQ53">
        <v>28</v>
      </c>
      <c r="AR53" s="6">
        <v>0.124</v>
      </c>
      <c r="AS53" s="12">
        <f t="shared" si="19"/>
        <v>9785538.5673589054</v>
      </c>
      <c r="AT53" s="12">
        <f t="shared" si="20"/>
        <v>4453674.6043748865</v>
      </c>
      <c r="AU53">
        <v>27</v>
      </c>
      <c r="AV53" s="6">
        <v>0.124</v>
      </c>
      <c r="AW53" s="12">
        <f t="shared" si="21"/>
        <v>6174542.4312488372</v>
      </c>
      <c r="AX53" s="12">
        <f t="shared" si="22"/>
        <v>2770628.014021914</v>
      </c>
      <c r="AY53">
        <v>26</v>
      </c>
      <c r="AZ53" s="6">
        <v>0.124</v>
      </c>
      <c r="BA53" s="12">
        <f t="shared" si="23"/>
        <v>7047672.5557118822</v>
      </c>
      <c r="BB53" s="12">
        <f t="shared" si="24"/>
        <v>3139828.478345999</v>
      </c>
      <c r="BC53">
        <v>25</v>
      </c>
      <c r="BD53" s="6">
        <v>0.124</v>
      </c>
      <c r="BE53" s="12">
        <f t="shared" si="25"/>
        <v>9667070.7776713744</v>
      </c>
      <c r="BF53" s="12">
        <f t="shared" si="26"/>
        <v>4368772.3706784099</v>
      </c>
      <c r="BG53">
        <v>24</v>
      </c>
      <c r="BH53" s="6">
        <v>0.124</v>
      </c>
      <c r="BI53" s="12">
        <f t="shared" si="27"/>
        <v>13433124.663346011</v>
      </c>
      <c r="BJ53" s="12">
        <f t="shared" si="28"/>
        <v>6759617.2184144994</v>
      </c>
      <c r="BK53">
        <v>23</v>
      </c>
      <c r="BL53" s="6">
        <v>0.124</v>
      </c>
      <c r="BM53" s="12">
        <f t="shared" si="29"/>
        <v>11327563.851232879</v>
      </c>
      <c r="BN53" s="12">
        <f t="shared" si="30"/>
        <v>6135763.7527511427</v>
      </c>
      <c r="BO53">
        <v>22</v>
      </c>
      <c r="BP53" s="6">
        <v>0.124</v>
      </c>
      <c r="BQ53" s="12">
        <f t="shared" si="31"/>
        <v>8794128.765719533</v>
      </c>
      <c r="BR53" s="12">
        <f t="shared" si="32"/>
        <v>4904417.9654974323</v>
      </c>
      <c r="BS53">
        <v>21</v>
      </c>
      <c r="BT53" s="6">
        <v>0.124</v>
      </c>
      <c r="BU53" s="12">
        <f t="shared" si="33"/>
        <v>7352811.0449355338</v>
      </c>
      <c r="BV53" s="12">
        <f t="shared" si="34"/>
        <v>4194872.9679439906</v>
      </c>
      <c r="BW53">
        <v>20</v>
      </c>
      <c r="BX53" s="6">
        <v>0.124</v>
      </c>
      <c r="BY53" s="12">
        <f t="shared" si="35"/>
        <v>4998237.7547433227</v>
      </c>
      <c r="BZ53" s="12">
        <f t="shared" si="36"/>
        <v>2915638.6902669384</v>
      </c>
      <c r="CA53">
        <v>19</v>
      </c>
      <c r="CB53" s="6">
        <v>0.124</v>
      </c>
      <c r="CC53" s="12">
        <f t="shared" si="37"/>
        <v>6493319.2516286466</v>
      </c>
      <c r="CD53" s="12">
        <f t="shared" si="38"/>
        <v>4474562.9458338432</v>
      </c>
      <c r="CE53">
        <v>18</v>
      </c>
      <c r="CF53" s="6">
        <v>0.124</v>
      </c>
      <c r="CG53" s="12">
        <f t="shared" si="39"/>
        <v>6543258.7371396972</v>
      </c>
      <c r="CH53" s="12">
        <f t="shared" si="40"/>
        <v>4970360.0022503464</v>
      </c>
      <c r="CI53">
        <v>17</v>
      </c>
      <c r="CJ53" s="6">
        <v>0.124</v>
      </c>
      <c r="CK53" s="12">
        <f t="shared" si="284"/>
        <v>6381639.3090966726</v>
      </c>
      <c r="CL53" s="12">
        <f t="shared" si="285"/>
        <v>4908953.314689748</v>
      </c>
      <c r="CM53" s="5">
        <v>16</v>
      </c>
      <c r="CN53" s="6">
        <v>0.124</v>
      </c>
      <c r="CO53" s="7">
        <f t="shared" si="41"/>
        <v>6602151.9784569051</v>
      </c>
      <c r="CP53" s="12">
        <f t="shared" si="42"/>
        <v>5391980.5512294415</v>
      </c>
      <c r="CQ53" s="12">
        <f t="shared" si="43"/>
        <v>4061267.4023683295</v>
      </c>
      <c r="CR53" s="9"/>
      <c r="CS53" s="5">
        <v>15</v>
      </c>
      <c r="CT53" s="6">
        <v>0.124</v>
      </c>
      <c r="CU53" s="7">
        <f t="shared" si="44"/>
        <v>5047130.9368220353</v>
      </c>
      <c r="CV53" s="12">
        <f t="shared" si="45"/>
        <v>4089949.4360737768</v>
      </c>
      <c r="CW53" s="12">
        <f t="shared" si="46"/>
        <v>3329638.3229574976</v>
      </c>
      <c r="CY53" s="5">
        <v>14</v>
      </c>
      <c r="CZ53" s="6">
        <v>0.124</v>
      </c>
      <c r="DA53" s="7">
        <f t="shared" si="47"/>
        <v>4080797.9760850882</v>
      </c>
      <c r="DB53" s="12">
        <f t="shared" si="48"/>
        <v>3290199.5785576315</v>
      </c>
      <c r="DC53" s="12">
        <f t="shared" si="49"/>
        <v>2794560.5394800394</v>
      </c>
      <c r="DE53" s="5">
        <f t="shared" si="50"/>
        <v>13</v>
      </c>
      <c r="DF53" s="6">
        <v>0.124</v>
      </c>
      <c r="DG53" s="7">
        <f t="shared" si="51"/>
        <v>3453912.8024418848</v>
      </c>
      <c r="DH53" s="12">
        <f t="shared" si="52"/>
        <v>2780692.2760788104</v>
      </c>
      <c r="DI53" s="12">
        <f t="shared" si="53"/>
        <v>2370718.4148620628</v>
      </c>
      <c r="DK53" s="5">
        <f t="shared" si="54"/>
        <v>12</v>
      </c>
      <c r="DL53" s="6">
        <v>0.124</v>
      </c>
      <c r="DM53" s="7">
        <f t="shared" si="55"/>
        <v>3496217.0284865731</v>
      </c>
      <c r="DN53" s="12">
        <f t="shared" si="56"/>
        <v>2952257.0838281126</v>
      </c>
      <c r="DO53" s="12">
        <f t="shared" si="57"/>
        <v>2545375.4985569301</v>
      </c>
      <c r="DQ53" s="5">
        <f t="shared" si="58"/>
        <v>11</v>
      </c>
      <c r="DR53" s="6">
        <v>0.124</v>
      </c>
      <c r="DS53" s="7">
        <f t="shared" si="59"/>
        <v>2291699.6778228716</v>
      </c>
      <c r="DT53" s="12">
        <f t="shared" si="60"/>
        <v>1828394.8387570188</v>
      </c>
      <c r="DU53" s="12">
        <f t="shared" si="61"/>
        <v>1564684.0447055255</v>
      </c>
      <c r="DW53" s="5">
        <f t="shared" si="62"/>
        <v>10</v>
      </c>
      <c r="DX53" s="6">
        <v>0.124</v>
      </c>
      <c r="DY53" s="7">
        <f t="shared" si="63"/>
        <v>1728280.3000172484</v>
      </c>
      <c r="DZ53" s="12">
        <f t="shared" si="64"/>
        <v>1336494.4772625621</v>
      </c>
      <c r="EA53" s="12">
        <f t="shared" si="65"/>
        <v>1148014.4868793804</v>
      </c>
      <c r="EC53" s="5">
        <f t="shared" si="66"/>
        <v>9</v>
      </c>
      <c r="ED53" s="6">
        <v>0.124</v>
      </c>
      <c r="EE53" s="7">
        <f t="shared" si="67"/>
        <v>1608600.4281619964</v>
      </c>
      <c r="EF53" s="12">
        <f t="shared" si="68"/>
        <v>1294179.2319458593</v>
      </c>
      <c r="EG53" s="12">
        <f t="shared" si="69"/>
        <v>1144850.8590290295</v>
      </c>
      <c r="EI53" s="5">
        <f t="shared" si="70"/>
        <v>8</v>
      </c>
      <c r="EJ53" s="6">
        <v>0.124</v>
      </c>
      <c r="EK53" s="7">
        <f t="shared" si="71"/>
        <v>1608600.4281619964</v>
      </c>
      <c r="EL53" s="12">
        <f t="shared" si="72"/>
        <v>1553837.8885706579</v>
      </c>
      <c r="EM53" s="12">
        <f t="shared" si="73"/>
        <v>1424351.3978564364</v>
      </c>
      <c r="EO53" s="5">
        <f t="shared" si="74"/>
        <v>7</v>
      </c>
      <c r="EP53" s="6">
        <v>0.124</v>
      </c>
      <c r="EQ53" s="7">
        <f t="shared" si="75"/>
        <v>1796516.001967831</v>
      </c>
      <c r="ER53" s="12">
        <f t="shared" si="76"/>
        <v>1064816.3585316015</v>
      </c>
      <c r="ES53" s="12">
        <f t="shared" si="77"/>
        <v>989733.15376334754</v>
      </c>
      <c r="EU53" s="5">
        <f t="shared" si="78"/>
        <v>6</v>
      </c>
      <c r="EV53" s="6">
        <v>0.124</v>
      </c>
      <c r="EW53" s="7">
        <f t="shared" si="79"/>
        <v>1115483.7891552316</v>
      </c>
      <c r="EX53" s="12">
        <f t="shared" si="80"/>
        <v>978222.41624410788</v>
      </c>
      <c r="EY53" s="12">
        <f t="shared" si="81"/>
        <v>918651.17935744743</v>
      </c>
      <c r="FA53" s="5">
        <f t="shared" si="82"/>
        <v>5</v>
      </c>
      <c r="FB53" s="6">
        <v>0.124</v>
      </c>
      <c r="FC53" s="7">
        <f t="shared" si="83"/>
        <v>1111703.9955702927</v>
      </c>
      <c r="FD53" s="12">
        <f t="shared" si="84"/>
        <v>1018929.2473597082</v>
      </c>
      <c r="FE53" s="12">
        <f t="shared" si="85"/>
        <v>973208.06318331102</v>
      </c>
      <c r="FG53" s="5">
        <f t="shared" si="86"/>
        <v>4</v>
      </c>
      <c r="FH53" s="6">
        <v>0.124</v>
      </c>
      <c r="FI53" s="7">
        <f t="shared" si="87"/>
        <v>877845.85878892324</v>
      </c>
      <c r="FJ53" s="12">
        <f t="shared" si="88"/>
        <v>821436.15737257677</v>
      </c>
      <c r="FK53" s="12">
        <f t="shared" si="89"/>
        <v>789842.45901209302</v>
      </c>
      <c r="FM53" s="5">
        <f t="shared" si="90"/>
        <v>3</v>
      </c>
      <c r="FN53" s="6">
        <v>0.124</v>
      </c>
      <c r="FO53" s="7">
        <f t="shared" si="91"/>
        <v>962655.83812800015</v>
      </c>
      <c r="FP53" s="12">
        <f t="shared" si="92"/>
        <v>924404.84038063174</v>
      </c>
      <c r="FQ53" s="12">
        <f t="shared" si="93"/>
        <v>900702.15216574376</v>
      </c>
      <c r="FS53" s="5">
        <f t="shared" si="94"/>
        <v>2</v>
      </c>
      <c r="FT53" s="6">
        <v>0.124</v>
      </c>
      <c r="FU53" s="7">
        <f t="shared" si="95"/>
        <v>785136.48000000021</v>
      </c>
      <c r="FV53" s="12">
        <f>(FV54)*(1+FT53)-(((VLOOKUP((FS$91+FS54),$A$138:$E$227,5,FALSE))/(VLOOKUP(FS$91,$A$138:$E$227,5,FALSE)))*(IF(FS53&lt;=$D$125,$B$125,$C$125)))</f>
        <v>761665.6838834954</v>
      </c>
      <c r="FW53" s="12">
        <f t="shared" si="97"/>
        <v>754341.97538461559</v>
      </c>
      <c r="FY53" s="5">
        <f t="shared" si="98"/>
        <v>1</v>
      </c>
      <c r="FZ53" s="6">
        <v>0.124</v>
      </c>
      <c r="GA53" s="7">
        <f>(GA54+$B$124)*(1+FZ53)</f>
        <v>674400.00000000012</v>
      </c>
      <c r="GB53" s="12">
        <f>($B$124)*(1+FZ53)-$B$125</f>
        <v>663400.00000000012</v>
      </c>
      <c r="GC53" s="12">
        <f>GB53</f>
        <v>663400.00000000012</v>
      </c>
      <c r="GE53" s="5"/>
      <c r="GF53" s="6"/>
      <c r="GG53" s="7"/>
      <c r="GK53" s="5"/>
      <c r="GL53" s="6"/>
      <c r="GM53" s="7"/>
      <c r="GQ53" s="5"/>
      <c r="GR53" s="6"/>
      <c r="GS53" s="7"/>
      <c r="GW53" s="5"/>
      <c r="GX53" s="6"/>
      <c r="GY53" s="7"/>
      <c r="HC53" s="5"/>
      <c r="HD53" s="6"/>
      <c r="HE53" s="7"/>
      <c r="HI53" s="5"/>
      <c r="HJ53" s="6"/>
      <c r="HK53" s="7"/>
      <c r="HO53" s="5"/>
      <c r="HP53" s="6"/>
      <c r="HQ53" s="7"/>
      <c r="HU53" s="5"/>
      <c r="HV53" s="6"/>
      <c r="HW53" s="7"/>
      <c r="IA53" s="5"/>
      <c r="IB53" s="6"/>
      <c r="IC53" s="7"/>
      <c r="IG53" s="5"/>
      <c r="IH53" s="6"/>
      <c r="II53" s="7"/>
      <c r="IM53" s="5"/>
      <c r="IN53" s="6"/>
      <c r="IO53" s="7"/>
      <c r="IS53" s="5"/>
      <c r="IT53" s="6"/>
      <c r="IU53" s="7"/>
      <c r="IY53" s="5"/>
      <c r="IZ53" s="6"/>
      <c r="JA53" s="7"/>
      <c r="JE53" s="5"/>
      <c r="JF53" s="6"/>
      <c r="JG53" s="7"/>
      <c r="JK53" s="5"/>
      <c r="JL53" s="6"/>
      <c r="JM53" s="7"/>
      <c r="JQ53" s="5"/>
      <c r="JR53" s="6"/>
      <c r="JS53" s="7"/>
      <c r="JW53" s="5"/>
      <c r="JX53" s="6"/>
      <c r="JY53" s="7"/>
      <c r="KC53" s="5"/>
      <c r="KD53" s="6"/>
      <c r="KE53" s="7"/>
      <c r="KI53" s="5"/>
      <c r="KJ53" s="6"/>
      <c r="KK53" s="7"/>
      <c r="KO53" s="5"/>
      <c r="KP53" s="6"/>
      <c r="KQ53" s="7"/>
      <c r="KU53" s="5"/>
      <c r="KV53" s="6"/>
      <c r="KW53" s="7"/>
      <c r="LA53" s="5"/>
      <c r="LB53" s="6"/>
      <c r="LC53" s="7"/>
      <c r="LG53" s="5"/>
      <c r="LH53" s="6"/>
      <c r="LI53" s="7"/>
      <c r="LM53" s="5"/>
      <c r="LN53" s="6"/>
      <c r="LO53" s="7"/>
      <c r="LS53" s="5"/>
      <c r="LT53" s="6"/>
      <c r="LU53" s="7"/>
      <c r="LY53" s="5"/>
      <c r="LZ53" s="6"/>
      <c r="MA53" s="7"/>
      <c r="ME53" s="5"/>
      <c r="MF53" s="6"/>
      <c r="MG53" s="7"/>
      <c r="MK53" s="5"/>
      <c r="ML53" s="6"/>
      <c r="MM53" s="7"/>
      <c r="MQ53" s="5"/>
      <c r="MR53" s="6"/>
      <c r="MS53" s="7"/>
      <c r="MW53" s="5"/>
      <c r="MX53" s="6"/>
      <c r="MY53" s="7"/>
      <c r="NC53" s="5"/>
      <c r="ND53" s="6"/>
      <c r="NE53" s="7"/>
      <c r="NI53" s="5"/>
      <c r="NJ53" s="6"/>
      <c r="NK53" s="7"/>
      <c r="NO53" s="5"/>
      <c r="NP53" s="6"/>
      <c r="NQ53" s="7"/>
      <c r="NU53" s="5"/>
      <c r="NV53" s="6"/>
      <c r="NW53" s="7"/>
      <c r="OA53" s="5"/>
      <c r="OB53" s="6"/>
      <c r="OC53" s="7"/>
      <c r="OG53" s="5"/>
      <c r="OH53" s="6"/>
      <c r="OI53" s="7"/>
      <c r="OM53" s="5"/>
      <c r="ON53" s="6"/>
      <c r="OO53" s="7"/>
      <c r="OS53" s="5"/>
      <c r="OT53" s="6"/>
      <c r="OU53" s="7"/>
      <c r="OY53" s="5"/>
      <c r="OZ53" s="6"/>
      <c r="PA53" s="7"/>
      <c r="PE53" s="5"/>
      <c r="PF53" s="6"/>
      <c r="PG53" s="7"/>
      <c r="PK53" s="5"/>
      <c r="PL53" s="6"/>
      <c r="PM53" s="7"/>
      <c r="PQ53" s="5"/>
      <c r="PR53" s="6"/>
      <c r="PS53" s="7"/>
      <c r="PW53" s="5"/>
      <c r="PX53" s="6"/>
      <c r="PY53" s="7"/>
      <c r="QC53" s="5"/>
      <c r="QD53" s="6"/>
      <c r="QE53" s="7"/>
      <c r="QI53" s="5"/>
      <c r="QJ53" s="6"/>
      <c r="QK53" s="7"/>
      <c r="QO53" s="5"/>
      <c r="QP53" s="6"/>
      <c r="QQ53" s="7"/>
    </row>
    <row r="54" spans="3:459">
      <c r="C54">
        <v>37</v>
      </c>
      <c r="D54" s="6">
        <v>0.16420000000000001</v>
      </c>
      <c r="E54" s="12">
        <f t="shared" si="286"/>
        <v>1920034.7021886597</v>
      </c>
      <c r="F54" s="12">
        <f t="shared" si="0"/>
        <v>1074970.8850441363</v>
      </c>
      <c r="G54">
        <v>36</v>
      </c>
      <c r="H54" s="6">
        <v>0.16420000000000001</v>
      </c>
      <c r="I54" s="12">
        <f t="shared" si="1"/>
        <v>-2067211.2590288653</v>
      </c>
      <c r="J54" s="12">
        <f t="shared" si="2"/>
        <v>-1143990.6967441295</v>
      </c>
      <c r="K54">
        <v>35</v>
      </c>
      <c r="L54" s="6">
        <v>0.16420000000000001</v>
      </c>
      <c r="M54" s="12">
        <f t="shared" si="3"/>
        <v>-338622.86434083327</v>
      </c>
      <c r="N54" s="12">
        <f t="shared" si="4"/>
        <v>-187393.23560609223</v>
      </c>
      <c r="O54">
        <v>34</v>
      </c>
      <c r="P54" s="6">
        <v>0.16420000000000001</v>
      </c>
      <c r="Q54" s="12">
        <f t="shared" si="5"/>
        <v>3660994.5973312818</v>
      </c>
      <c r="R54" s="12">
        <f t="shared" si="6"/>
        <v>1883812.7539665818</v>
      </c>
      <c r="S54">
        <v>33</v>
      </c>
      <c r="T54" s="6">
        <v>0.16420000000000001</v>
      </c>
      <c r="U54" s="12">
        <f t="shared" si="7"/>
        <v>15905126.193511849</v>
      </c>
      <c r="V54" s="12">
        <f t="shared" si="8"/>
        <v>7360624.7432757113</v>
      </c>
      <c r="W54">
        <v>32</v>
      </c>
      <c r="X54" s="6">
        <v>0.16420000000000001</v>
      </c>
      <c r="Y54" s="12">
        <f t="shared" si="9"/>
        <v>18241896.420954075</v>
      </c>
      <c r="Z54" s="12">
        <f t="shared" si="10"/>
        <v>7615548.99127209</v>
      </c>
      <c r="AA54">
        <v>31</v>
      </c>
      <c r="AB54" s="6">
        <v>0.16420000000000001</v>
      </c>
      <c r="AC54" s="12">
        <f t="shared" si="11"/>
        <v>8994033.4718889482</v>
      </c>
      <c r="AD54" s="12">
        <f t="shared" si="12"/>
        <v>3842111.3860496473</v>
      </c>
      <c r="AE54">
        <v>30</v>
      </c>
      <c r="AF54" s="6">
        <v>0.16420000000000001</v>
      </c>
      <c r="AG54" s="12">
        <f t="shared" si="13"/>
        <v>10413147.934761086</v>
      </c>
      <c r="AH54" s="12">
        <f t="shared" si="14"/>
        <v>4583133.0716100577</v>
      </c>
      <c r="AI54">
        <v>29</v>
      </c>
      <c r="AJ54" s="6">
        <v>0.16420000000000001</v>
      </c>
      <c r="AK54" s="12">
        <f t="shared" si="15"/>
        <v>4486475.8845990011</v>
      </c>
      <c r="AL54" s="12">
        <f t="shared" si="16"/>
        <v>2003668.8416655734</v>
      </c>
      <c r="AM54">
        <v>28</v>
      </c>
      <c r="AN54" s="6">
        <v>0.16420000000000001</v>
      </c>
      <c r="AO54" s="12">
        <f t="shared" si="17"/>
        <v>1852934.7767840875</v>
      </c>
      <c r="AP54" s="12">
        <f t="shared" si="18"/>
        <v>845513.92727040895</v>
      </c>
      <c r="AQ54">
        <v>27</v>
      </c>
      <c r="AR54" s="6">
        <v>0.16420000000000001</v>
      </c>
      <c r="AS54" s="12">
        <f t="shared" si="19"/>
        <v>8764638.8436980881</v>
      </c>
      <c r="AT54" s="12">
        <f t="shared" si="20"/>
        <v>4027762.8343208041</v>
      </c>
      <c r="AU54">
        <v>26</v>
      </c>
      <c r="AV54" s="6">
        <v>0.16420000000000001</v>
      </c>
      <c r="AW54" s="12">
        <f t="shared" si="21"/>
        <v>5552846.5961796967</v>
      </c>
      <c r="AX54" s="12">
        <f t="shared" si="22"/>
        <v>2515852.8267480829</v>
      </c>
      <c r="AY54">
        <v>25</v>
      </c>
      <c r="AZ54" s="6">
        <v>0.16420000000000001</v>
      </c>
      <c r="BA54" s="12">
        <f t="shared" si="23"/>
        <v>6330080.6807902884</v>
      </c>
      <c r="BB54" s="12">
        <f t="shared" si="24"/>
        <v>2847512.0214558258</v>
      </c>
      <c r="BC54">
        <v>24</v>
      </c>
      <c r="BD54" s="6">
        <v>0.16420000000000001</v>
      </c>
      <c r="BE54" s="12">
        <f t="shared" si="25"/>
        <v>8659656.3668992687</v>
      </c>
      <c r="BF54" s="12">
        <f t="shared" si="26"/>
        <v>3951493.6819831617</v>
      </c>
      <c r="BG54">
        <v>23</v>
      </c>
      <c r="BH54" s="6">
        <v>0.16420000000000001</v>
      </c>
      <c r="BI54" s="12">
        <f t="shared" si="27"/>
        <v>12004219.304039959</v>
      </c>
      <c r="BJ54" s="12">
        <f t="shared" si="28"/>
        <v>6099231.1674248334</v>
      </c>
      <c r="BK54">
        <v>22</v>
      </c>
      <c r="BL54" s="6">
        <v>0.16420000000000001</v>
      </c>
      <c r="BM54" s="12">
        <f t="shared" si="29"/>
        <v>10127178.35108318</v>
      </c>
      <c r="BN54" s="12">
        <f t="shared" si="30"/>
        <v>5538812.7551231626</v>
      </c>
      <c r="BO54">
        <v>21</v>
      </c>
      <c r="BP54" s="6">
        <v>0.16420000000000001</v>
      </c>
      <c r="BQ54" s="12">
        <f t="shared" si="31"/>
        <v>7871816.6095798993</v>
      </c>
      <c r="BR54" s="12">
        <f t="shared" si="32"/>
        <v>4432673.4306372246</v>
      </c>
      <c r="BS54">
        <v>20</v>
      </c>
      <c r="BT54" s="6">
        <v>0.16420000000000001</v>
      </c>
      <c r="BU54" s="12">
        <f t="shared" si="33"/>
        <v>6588429.9951943541</v>
      </c>
      <c r="BV54" s="12">
        <f t="shared" si="34"/>
        <v>3795276.8257106636</v>
      </c>
      <c r="BW54">
        <v>19</v>
      </c>
      <c r="BX54" s="6">
        <v>0.16420000000000001</v>
      </c>
      <c r="BY54" s="12">
        <f t="shared" si="35"/>
        <v>4492585.6994411871</v>
      </c>
      <c r="BZ54" s="12">
        <f t="shared" si="36"/>
        <v>2646118.4378585634</v>
      </c>
      <c r="CA54">
        <v>18</v>
      </c>
      <c r="CB54" s="6">
        <v>0.16420000000000001</v>
      </c>
      <c r="CC54" s="12">
        <f t="shared" si="37"/>
        <v>5815706.5261117229</v>
      </c>
      <c r="CD54" s="12">
        <f t="shared" si="38"/>
        <v>4046527.1945437556</v>
      </c>
      <c r="CE54">
        <v>17</v>
      </c>
      <c r="CF54" s="6">
        <v>0.16420000000000001</v>
      </c>
      <c r="CG54" s="12">
        <f t="shared" si="39"/>
        <v>5856541.2882791571</v>
      </c>
      <c r="CH54" s="12">
        <f t="shared" si="40"/>
        <v>4491910.308485955</v>
      </c>
      <c r="CI54">
        <v>16</v>
      </c>
      <c r="CJ54" s="6">
        <v>0.16420000000000001</v>
      </c>
      <c r="CK54" s="12">
        <f t="shared" si="284"/>
        <v>5712312.55257711</v>
      </c>
      <c r="CL54" s="12">
        <f t="shared" si="285"/>
        <v>4436747.6136521241</v>
      </c>
      <c r="CM54" s="5">
        <v>15</v>
      </c>
      <c r="CN54" s="6">
        <v>0.16420000000000001</v>
      </c>
      <c r="CO54" s="7">
        <f t="shared" si="41"/>
        <v>5873800.6925773174</v>
      </c>
      <c r="CP54" s="12">
        <f t="shared" si="42"/>
        <v>4832571.4755013203</v>
      </c>
      <c r="CQ54" s="12">
        <f t="shared" si="43"/>
        <v>3675256.6237631403</v>
      </c>
      <c r="CR54" s="9"/>
      <c r="CS54" s="5">
        <v>14</v>
      </c>
      <c r="CT54" s="6">
        <v>0.16420000000000001</v>
      </c>
      <c r="CU54" s="7">
        <f t="shared" si="44"/>
        <v>4490330.0149662234</v>
      </c>
      <c r="CV54" s="12">
        <f t="shared" si="45"/>
        <v>3671530.0976642026</v>
      </c>
      <c r="CW54" s="12">
        <f t="shared" si="46"/>
        <v>3018021.5042288266</v>
      </c>
      <c r="CY54" s="5">
        <v>13</v>
      </c>
      <c r="CZ54" s="6">
        <v>0.16420000000000001</v>
      </c>
      <c r="DA54" s="7">
        <f t="shared" si="47"/>
        <v>3630603.1815703628</v>
      </c>
      <c r="DB54" s="12">
        <f t="shared" si="48"/>
        <v>2958647.9833404026</v>
      </c>
      <c r="DC54" s="12">
        <f t="shared" si="49"/>
        <v>2537351.8303728374</v>
      </c>
      <c r="DE54" s="5">
        <f t="shared" si="50"/>
        <v>12</v>
      </c>
      <c r="DF54" s="6">
        <v>0.16420000000000001</v>
      </c>
      <c r="DG54" s="7">
        <f t="shared" si="51"/>
        <v>3072876.1587561248</v>
      </c>
      <c r="DH54" s="12">
        <f t="shared" si="52"/>
        <v>2505231.5355904112</v>
      </c>
      <c r="DI54" s="12">
        <f t="shared" si="53"/>
        <v>2156607.0824176357</v>
      </c>
      <c r="DK54" s="5">
        <f t="shared" si="54"/>
        <v>11</v>
      </c>
      <c r="DL54" s="6">
        <v>0.16420000000000001</v>
      </c>
      <c r="DM54" s="7">
        <f t="shared" si="55"/>
        <v>3110513.3705396554</v>
      </c>
      <c r="DN54" s="12">
        <f t="shared" si="56"/>
        <v>2657520.1271010404</v>
      </c>
      <c r="DO54" s="12">
        <f t="shared" si="57"/>
        <v>2313504.5766672487</v>
      </c>
      <c r="DQ54" s="5">
        <f t="shared" si="58"/>
        <v>10</v>
      </c>
      <c r="DR54" s="6">
        <v>0.16420000000000001</v>
      </c>
      <c r="DS54" s="7">
        <f t="shared" si="59"/>
        <v>2038878.7169242627</v>
      </c>
      <c r="DT54" s="12">
        <f t="shared" si="60"/>
        <v>1657874.5716479532</v>
      </c>
      <c r="DU54" s="12">
        <f t="shared" si="61"/>
        <v>1432532.3968608528</v>
      </c>
      <c r="DW54" s="5">
        <f t="shared" si="62"/>
        <v>9</v>
      </c>
      <c r="DX54" s="6">
        <v>0.16420000000000001</v>
      </c>
      <c r="DY54" s="7">
        <f t="shared" si="63"/>
        <v>1537615.9252822492</v>
      </c>
      <c r="DZ54" s="12">
        <f t="shared" si="64"/>
        <v>1220124.4220612904</v>
      </c>
      <c r="EA54" s="12">
        <f t="shared" si="65"/>
        <v>1058230.8903314751</v>
      </c>
      <c r="EC54" s="5">
        <f t="shared" si="66"/>
        <v>8</v>
      </c>
      <c r="ED54" s="6">
        <v>0.16420000000000001</v>
      </c>
      <c r="EE54" s="7">
        <f t="shared" si="67"/>
        <v>1431139.1709626301</v>
      </c>
      <c r="EF54" s="12">
        <f t="shared" si="68"/>
        <v>1181576.7574947688</v>
      </c>
      <c r="EG54" s="12">
        <f t="shared" si="69"/>
        <v>1055388.9484419294</v>
      </c>
      <c r="EI54" s="5">
        <f t="shared" si="70"/>
        <v>7</v>
      </c>
      <c r="EJ54" s="6">
        <v>0.16420000000000001</v>
      </c>
      <c r="EK54" s="7">
        <f t="shared" si="71"/>
        <v>1431139.1709626301</v>
      </c>
      <c r="EL54" s="12">
        <f t="shared" si="72"/>
        <v>1411534.8410123936</v>
      </c>
      <c r="EM54" s="12">
        <f t="shared" si="73"/>
        <v>1306469.1408723127</v>
      </c>
      <c r="EO54" s="5">
        <f t="shared" si="74"/>
        <v>6</v>
      </c>
      <c r="EP54" s="6">
        <v>0.16420000000000001</v>
      </c>
      <c r="EQ54" s="7">
        <f t="shared" si="75"/>
        <v>1598323.8451671093</v>
      </c>
      <c r="ER54" s="12">
        <f t="shared" si="76"/>
        <v>976060.69448449009</v>
      </c>
      <c r="ES54" s="12">
        <f t="shared" si="77"/>
        <v>916044.01747735322</v>
      </c>
      <c r="EU54" s="5">
        <f t="shared" si="78"/>
        <v>5</v>
      </c>
      <c r="EV54" s="6">
        <v>0.16420000000000001</v>
      </c>
      <c r="EW54" s="7">
        <f t="shared" si="79"/>
        <v>992423.29996017041</v>
      </c>
      <c r="EX54" s="12">
        <f t="shared" si="80"/>
        <v>898725.80848360795</v>
      </c>
      <c r="EY54" s="12">
        <f t="shared" si="81"/>
        <v>852189.844290282</v>
      </c>
      <c r="FA54" s="5">
        <f t="shared" si="82"/>
        <v>4</v>
      </c>
      <c r="FB54" s="6">
        <v>0.16420000000000001</v>
      </c>
      <c r="FC54" s="7">
        <f t="shared" si="83"/>
        <v>989060.49427961966</v>
      </c>
      <c r="FD54" s="12">
        <f t="shared" si="84"/>
        <v>934464.98517158581</v>
      </c>
      <c r="FE54" s="12">
        <f t="shared" si="85"/>
        <v>901199.24136288872</v>
      </c>
      <c r="FG54" s="5">
        <f t="shared" si="86"/>
        <v>3</v>
      </c>
      <c r="FH54" s="6">
        <v>0.16420000000000001</v>
      </c>
      <c r="FI54" s="7">
        <f t="shared" si="87"/>
        <v>781001.6537268</v>
      </c>
      <c r="FJ54" s="12">
        <f t="shared" si="88"/>
        <v>740993.02257346676</v>
      </c>
      <c r="FK54" s="12">
        <f t="shared" si="89"/>
        <v>719410.70152763766</v>
      </c>
      <c r="FM54" s="5">
        <f t="shared" si="90"/>
        <v>2</v>
      </c>
      <c r="FN54" s="6">
        <v>0.16420000000000001</v>
      </c>
      <c r="FO54" s="7">
        <f t="shared" si="91"/>
        <v>856455.37200000009</v>
      </c>
      <c r="FP54" s="12">
        <f>(FP55)*(1+FN54)-(((VLOOKUP((FM$91+FM55),$A$138:$E$227,5,FALSE))/(VLOOKUP(FM$91,$A$138:$E$227,5,FALSE)))*(IF(FM54&lt;=$D$125,$B$125,$C$125)))</f>
        <v>832468.25094736856</v>
      </c>
      <c r="FQ54" s="12">
        <f t="shared" si="93"/>
        <v>818997.89089967648</v>
      </c>
      <c r="FS54" s="5">
        <f t="shared" si="94"/>
        <v>1</v>
      </c>
      <c r="FT54" s="6">
        <v>0.16420000000000001</v>
      </c>
      <c r="FU54" s="7">
        <f>(FU55+$B$124)*(1+FT54)</f>
        <v>698520.00000000012</v>
      </c>
      <c r="FV54" s="12">
        <f>($B$124)*(1+FT54)-$B$125</f>
        <v>687520.00000000012</v>
      </c>
      <c r="FW54" s="12">
        <f>FV54</f>
        <v>687520.00000000012</v>
      </c>
      <c r="FY54" s="5"/>
      <c r="FZ54" s="6"/>
      <c r="GA54" s="7"/>
      <c r="GE54" s="5"/>
      <c r="GF54" s="6"/>
      <c r="GG54" s="7"/>
      <c r="GK54" s="5"/>
      <c r="GL54" s="6"/>
      <c r="GM54" s="7"/>
      <c r="GQ54" s="5"/>
      <c r="GR54" s="6"/>
      <c r="GS54" s="7"/>
      <c r="GW54" s="5"/>
      <c r="GX54" s="6"/>
      <c r="GY54" s="7"/>
      <c r="HC54" s="5"/>
      <c r="HD54" s="6"/>
      <c r="HE54" s="7"/>
      <c r="HI54" s="5"/>
      <c r="HJ54" s="6"/>
      <c r="HK54" s="7"/>
      <c r="HO54" s="5"/>
      <c r="HP54" s="6"/>
      <c r="HQ54" s="7"/>
      <c r="HU54" s="5"/>
      <c r="HV54" s="6"/>
      <c r="HW54" s="7"/>
      <c r="IA54" s="5"/>
      <c r="IB54" s="6"/>
      <c r="IC54" s="7"/>
      <c r="IG54" s="5"/>
      <c r="IH54" s="6"/>
      <c r="II54" s="7"/>
      <c r="IM54" s="5"/>
      <c r="IN54" s="6"/>
      <c r="IO54" s="7"/>
      <c r="IS54" s="5"/>
      <c r="IT54" s="6"/>
      <c r="IU54" s="7"/>
      <c r="IY54" s="5"/>
      <c r="IZ54" s="6"/>
      <c r="JA54" s="7"/>
      <c r="JE54" s="5"/>
      <c r="JF54" s="6"/>
      <c r="JG54" s="7"/>
      <c r="JK54" s="5"/>
      <c r="JL54" s="6"/>
      <c r="JM54" s="7"/>
      <c r="JQ54" s="5"/>
      <c r="JR54" s="6"/>
      <c r="JS54" s="7"/>
      <c r="JW54" s="5"/>
      <c r="JX54" s="6"/>
      <c r="JY54" s="7"/>
      <c r="KC54" s="5"/>
      <c r="KD54" s="6"/>
      <c r="KE54" s="7"/>
      <c r="KI54" s="5"/>
      <c r="KJ54" s="6"/>
      <c r="KK54" s="7"/>
      <c r="KO54" s="5"/>
      <c r="KP54" s="6"/>
      <c r="KQ54" s="7"/>
      <c r="KU54" s="5"/>
      <c r="KV54" s="6"/>
      <c r="KW54" s="7"/>
      <c r="LA54" s="5"/>
      <c r="LB54" s="6"/>
      <c r="LC54" s="7"/>
      <c r="LG54" s="5"/>
      <c r="LH54" s="6"/>
      <c r="LI54" s="7"/>
      <c r="LM54" s="5"/>
      <c r="LN54" s="6"/>
      <c r="LO54" s="7"/>
      <c r="LS54" s="5"/>
      <c r="LT54" s="6"/>
      <c r="LU54" s="7"/>
      <c r="LY54" s="5"/>
      <c r="LZ54" s="6"/>
      <c r="MA54" s="7"/>
      <c r="ME54" s="5"/>
      <c r="MF54" s="6"/>
      <c r="MG54" s="7"/>
      <c r="MK54" s="5"/>
      <c r="ML54" s="6"/>
      <c r="MM54" s="7"/>
      <c r="MQ54" s="5"/>
      <c r="MR54" s="6"/>
      <c r="MS54" s="7"/>
      <c r="MW54" s="5"/>
      <c r="MX54" s="6"/>
      <c r="MY54" s="7"/>
      <c r="NC54" s="5"/>
      <c r="ND54" s="6"/>
      <c r="NE54" s="7"/>
      <c r="NI54" s="5"/>
      <c r="NJ54" s="6"/>
      <c r="NK54" s="7"/>
      <c r="NO54" s="5"/>
      <c r="NP54" s="6"/>
      <c r="NQ54" s="7"/>
      <c r="NU54" s="5"/>
      <c r="NV54" s="6"/>
      <c r="NW54" s="7"/>
      <c r="OA54" s="5"/>
      <c r="OB54" s="6"/>
      <c r="OC54" s="7"/>
      <c r="OG54" s="5"/>
      <c r="OH54" s="6"/>
      <c r="OI54" s="7"/>
      <c r="OM54" s="5"/>
      <c r="ON54" s="6"/>
      <c r="OO54" s="7"/>
      <c r="OS54" s="5"/>
      <c r="OT54" s="6"/>
      <c r="OU54" s="7"/>
      <c r="OY54" s="5"/>
      <c r="OZ54" s="6"/>
      <c r="PA54" s="7"/>
      <c r="PE54" s="5"/>
      <c r="PF54" s="6"/>
      <c r="PG54" s="7"/>
      <c r="PK54" s="5"/>
      <c r="PL54" s="6"/>
      <c r="PM54" s="7"/>
      <c r="PQ54" s="5"/>
      <c r="PR54" s="6"/>
      <c r="PS54" s="7"/>
      <c r="PW54" s="5"/>
      <c r="PX54" s="6"/>
      <c r="PY54" s="7"/>
      <c r="QC54" s="5"/>
      <c r="QD54" s="6"/>
      <c r="QE54" s="7"/>
      <c r="QI54" s="5"/>
      <c r="QJ54" s="6"/>
      <c r="QK54" s="7"/>
      <c r="QO54" s="5"/>
      <c r="QP54" s="6"/>
      <c r="QQ54" s="7"/>
    </row>
    <row r="55" spans="3:459">
      <c r="C55">
        <v>36</v>
      </c>
      <c r="D55" s="6">
        <v>0.2261</v>
      </c>
      <c r="E55" s="12">
        <f t="shared" si="286"/>
        <v>1695257.2729922361</v>
      </c>
      <c r="F55" s="12">
        <f t="shared" si="0"/>
        <v>964735.22443308181</v>
      </c>
      <c r="G55">
        <v>35</v>
      </c>
      <c r="H55" s="6">
        <v>0.2261</v>
      </c>
      <c r="I55" s="12">
        <f t="shared" si="1"/>
        <v>-1729084.9791385292</v>
      </c>
      <c r="J55" s="12">
        <f t="shared" si="2"/>
        <v>-972610.30076542287</v>
      </c>
      <c r="K55">
        <v>34</v>
      </c>
      <c r="L55" s="6">
        <v>0.2261</v>
      </c>
      <c r="M55" s="12">
        <f t="shared" si="3"/>
        <v>-244298.52089421381</v>
      </c>
      <c r="N55" s="12">
        <f t="shared" si="4"/>
        <v>-137417.91800299528</v>
      </c>
      <c r="O55">
        <v>33</v>
      </c>
      <c r="P55" s="6">
        <v>0.2261</v>
      </c>
      <c r="Q55" s="12">
        <f t="shared" si="5"/>
        <v>3194722.9721042211</v>
      </c>
      <c r="R55" s="12">
        <f t="shared" si="6"/>
        <v>1670924.1860676683</v>
      </c>
      <c r="S55">
        <v>32</v>
      </c>
      <c r="T55" s="6">
        <v>0.2261</v>
      </c>
      <c r="U55" s="12">
        <f t="shared" si="7"/>
        <v>13717532.527346695</v>
      </c>
      <c r="V55" s="12">
        <f t="shared" si="8"/>
        <v>6452655.103324268</v>
      </c>
      <c r="W55">
        <v>31</v>
      </c>
      <c r="X55" s="6">
        <v>0.2261</v>
      </c>
      <c r="Y55" s="12">
        <f t="shared" si="9"/>
        <v>15730765.23455622</v>
      </c>
      <c r="Z55" s="12">
        <f t="shared" si="10"/>
        <v>6675226.0370320808</v>
      </c>
      <c r="AA55">
        <v>30</v>
      </c>
      <c r="AB55" s="6">
        <v>0.2261</v>
      </c>
      <c r="AC55" s="12">
        <f t="shared" si="11"/>
        <v>7785827.817055678</v>
      </c>
      <c r="AD55" s="12">
        <f t="shared" si="12"/>
        <v>3380688.3942478602</v>
      </c>
      <c r="AE55">
        <v>29</v>
      </c>
      <c r="AF55" s="6">
        <v>0.2261</v>
      </c>
      <c r="AG55" s="12">
        <f t="shared" si="13"/>
        <v>9003014.6877400503</v>
      </c>
      <c r="AH55" s="12">
        <f t="shared" si="14"/>
        <v>4027664.4655679171</v>
      </c>
      <c r="AI55">
        <v>28</v>
      </c>
      <c r="AJ55" s="6">
        <v>0.2261</v>
      </c>
      <c r="AK55" s="12">
        <f t="shared" si="15"/>
        <v>3911398.2113403878</v>
      </c>
      <c r="AL55" s="12">
        <f t="shared" si="16"/>
        <v>1775568.9248847815</v>
      </c>
      <c r="AM55">
        <v>27</v>
      </c>
      <c r="AN55" s="6">
        <v>0.2261</v>
      </c>
      <c r="AO55" s="12">
        <f t="shared" si="17"/>
        <v>1648066.8765118977</v>
      </c>
      <c r="AP55" s="12">
        <f t="shared" si="18"/>
        <v>764399.43943479471</v>
      </c>
      <c r="AQ55">
        <v>26</v>
      </c>
      <c r="AR55" s="6">
        <v>0.2261</v>
      </c>
      <c r="AS55" s="12">
        <f t="shared" si="19"/>
        <v>7584539.1975939982</v>
      </c>
      <c r="AT55" s="12">
        <f t="shared" si="20"/>
        <v>3542778.1778235123</v>
      </c>
      <c r="AU55">
        <v>25</v>
      </c>
      <c r="AV55" s="6">
        <v>0.2261</v>
      </c>
      <c r="AW55" s="12">
        <f t="shared" si="21"/>
        <v>4826542.5888111852</v>
      </c>
      <c r="AX55" s="12">
        <f t="shared" si="22"/>
        <v>2222749.8764262041</v>
      </c>
      <c r="AY55">
        <v>24</v>
      </c>
      <c r="AZ55" s="6">
        <v>0.2261</v>
      </c>
      <c r="BA55" s="12">
        <f t="shared" si="23"/>
        <v>5494563.9308300139</v>
      </c>
      <c r="BB55" s="12">
        <f t="shared" si="24"/>
        <v>2512317.0604781974</v>
      </c>
      <c r="BC55">
        <v>23</v>
      </c>
      <c r="BD55" s="6">
        <v>0.2261</v>
      </c>
      <c r="BE55" s="12">
        <f t="shared" si="25"/>
        <v>7494761.2504297653</v>
      </c>
      <c r="BF55" s="12">
        <f t="shared" si="26"/>
        <v>3476188.6062848587</v>
      </c>
      <c r="BG55">
        <v>22</v>
      </c>
      <c r="BH55" s="6">
        <v>0.2261</v>
      </c>
      <c r="BI55" s="12">
        <f t="shared" si="27"/>
        <v>10361848.385180568</v>
      </c>
      <c r="BJ55" s="12">
        <f t="shared" si="28"/>
        <v>5351349.3305044388</v>
      </c>
      <c r="BK55">
        <v>21</v>
      </c>
      <c r="BL55" s="6">
        <v>0.2261</v>
      </c>
      <c r="BM55" s="12">
        <f t="shared" si="29"/>
        <v>8745946.0763520841</v>
      </c>
      <c r="BN55" s="12">
        <f t="shared" si="30"/>
        <v>4862055.5490246778</v>
      </c>
      <c r="BO55">
        <v>20</v>
      </c>
      <c r="BP55" s="6">
        <v>0.2261</v>
      </c>
      <c r="BQ55" s="12">
        <f t="shared" si="31"/>
        <v>6807329.0428181272</v>
      </c>
      <c r="BR55" s="12">
        <f t="shared" si="32"/>
        <v>3896300.175823533</v>
      </c>
      <c r="BS55">
        <v>19</v>
      </c>
      <c r="BT55" s="6">
        <v>0.2261</v>
      </c>
      <c r="BU55" s="12">
        <f t="shared" si="33"/>
        <v>5703924.2800891139</v>
      </c>
      <c r="BV55" s="12">
        <f t="shared" si="34"/>
        <v>3339797.7692627055</v>
      </c>
      <c r="BW55">
        <v>18</v>
      </c>
      <c r="BX55" s="6">
        <v>0.2261</v>
      </c>
      <c r="BY55" s="12">
        <f t="shared" si="35"/>
        <v>3902696.9295441099</v>
      </c>
      <c r="BZ55" s="12">
        <f t="shared" si="36"/>
        <v>2336483.0301875924</v>
      </c>
      <c r="CA55">
        <v>17</v>
      </c>
      <c r="CB55" s="6">
        <v>0.2261</v>
      </c>
      <c r="CC55" s="12">
        <f t="shared" si="37"/>
        <v>5032488.236713185</v>
      </c>
      <c r="CD55" s="12">
        <f t="shared" si="38"/>
        <v>3559161.0884649171</v>
      </c>
      <c r="CE55">
        <v>16</v>
      </c>
      <c r="CF55" s="6">
        <v>0.2261</v>
      </c>
      <c r="CG55" s="12">
        <f t="shared" si="39"/>
        <v>5064125.7621798571</v>
      </c>
      <c r="CH55" s="12">
        <f t="shared" si="40"/>
        <v>3948019.097488902</v>
      </c>
      <c r="CI55">
        <v>15</v>
      </c>
      <c r="CJ55" s="6">
        <v>0.2261</v>
      </c>
      <c r="CK55" s="12">
        <f t="shared" si="284"/>
        <v>4939819.2343043368</v>
      </c>
      <c r="CL55" s="12">
        <f t="shared" si="285"/>
        <v>3899857.2902402659</v>
      </c>
      <c r="CM55" s="5">
        <v>14</v>
      </c>
      <c r="CN55" s="6">
        <v>0.2261</v>
      </c>
      <c r="CO55" s="7">
        <f t="shared" si="41"/>
        <v>5045353.6270205434</v>
      </c>
      <c r="CP55" s="12">
        <f t="shared" si="42"/>
        <v>4184863.6694828705</v>
      </c>
      <c r="CQ55" s="12">
        <f t="shared" si="43"/>
        <v>3235009.7445015609</v>
      </c>
      <c r="CR55" s="9"/>
      <c r="CS55" s="5">
        <v>13</v>
      </c>
      <c r="CT55" s="6">
        <v>0.2261</v>
      </c>
      <c r="CU55" s="7">
        <f t="shared" si="44"/>
        <v>3857009.1178201539</v>
      </c>
      <c r="CV55" s="12">
        <f t="shared" si="45"/>
        <v>3185042.2269853363</v>
      </c>
      <c r="CW55" s="12">
        <f t="shared" si="46"/>
        <v>2661186.5975469584</v>
      </c>
      <c r="CY55" s="5">
        <v>12</v>
      </c>
      <c r="CZ55" s="6">
        <v>0.2261</v>
      </c>
      <c r="DA55" s="7">
        <f t="shared" si="47"/>
        <v>3118539.066801548</v>
      </c>
      <c r="DB55" s="12">
        <f t="shared" si="48"/>
        <v>2571404.4970072787</v>
      </c>
      <c r="DC55" s="12">
        <f t="shared" si="49"/>
        <v>2241520.3674570029</v>
      </c>
      <c r="DE55" s="5">
        <f t="shared" si="50"/>
        <v>11</v>
      </c>
      <c r="DF55" s="6">
        <v>0.2261</v>
      </c>
      <c r="DG55" s="7">
        <f t="shared" si="51"/>
        <v>2639474.453492634</v>
      </c>
      <c r="DH55" s="12">
        <f t="shared" si="52"/>
        <v>2181825.4248845223</v>
      </c>
      <c r="DI55" s="12">
        <f t="shared" si="53"/>
        <v>1909097.2467739573</v>
      </c>
      <c r="DK55" s="5">
        <f t="shared" si="54"/>
        <v>10</v>
      </c>
      <c r="DL55" s="6">
        <v>0.2261</v>
      </c>
      <c r="DM55" s="7">
        <f t="shared" si="55"/>
        <v>2671803.2730971095</v>
      </c>
      <c r="DN55" s="12">
        <f t="shared" si="56"/>
        <v>2312301.2314411537</v>
      </c>
      <c r="DO55" s="12">
        <f t="shared" si="57"/>
        <v>2046082.3396633891</v>
      </c>
      <c r="DQ55" s="5">
        <f t="shared" si="58"/>
        <v>9</v>
      </c>
      <c r="DR55" s="6">
        <v>0.2261</v>
      </c>
      <c r="DS55" s="7">
        <f t="shared" si="59"/>
        <v>1751313.105071519</v>
      </c>
      <c r="DT55" s="12">
        <f t="shared" si="60"/>
        <v>1453868.4699978945</v>
      </c>
      <c r="DU55" s="12">
        <f t="shared" si="61"/>
        <v>1276917.3733205192</v>
      </c>
      <c r="DW55" s="5">
        <f t="shared" si="62"/>
        <v>8</v>
      </c>
      <c r="DX55" s="6">
        <v>0.2261</v>
      </c>
      <c r="DY55" s="7">
        <f t="shared" si="63"/>
        <v>1320748.9480177367</v>
      </c>
      <c r="DZ55" s="12">
        <f t="shared" si="64"/>
        <v>1077747.7875795362</v>
      </c>
      <c r="EA55" s="12">
        <f t="shared" si="65"/>
        <v>950119.76010301232</v>
      </c>
      <c r="EC55" s="5">
        <f t="shared" si="66"/>
        <v>7</v>
      </c>
      <c r="ED55" s="6">
        <v>0.2261</v>
      </c>
      <c r="EE55" s="7">
        <f t="shared" si="67"/>
        <v>1229289.787805042</v>
      </c>
      <c r="EF55" s="12">
        <f t="shared" si="68"/>
        <v>1043775.7378599105</v>
      </c>
      <c r="EG55" s="12">
        <f t="shared" si="69"/>
        <v>947638.49884649774</v>
      </c>
      <c r="EI55" s="5">
        <f t="shared" si="70"/>
        <v>6</v>
      </c>
      <c r="EJ55" s="6">
        <v>0.2261</v>
      </c>
      <c r="EK55" s="7">
        <f t="shared" si="71"/>
        <v>1229289.787805042</v>
      </c>
      <c r="EL55" s="12">
        <f t="shared" si="72"/>
        <v>1240291.5550807256</v>
      </c>
      <c r="EM55" s="12">
        <f t="shared" si="73"/>
        <v>1166853.2393193669</v>
      </c>
      <c r="EO55" s="5">
        <f t="shared" si="74"/>
        <v>5</v>
      </c>
      <c r="EP55" s="6">
        <v>0.2261</v>
      </c>
      <c r="EQ55" s="7">
        <f t="shared" si="75"/>
        <v>1372894.5586386437</v>
      </c>
      <c r="ER55" s="12">
        <f t="shared" si="76"/>
        <v>865853.12809299887</v>
      </c>
      <c r="ES55" s="12">
        <f t="shared" si="77"/>
        <v>825978.31298345292</v>
      </c>
      <c r="EU55" s="5">
        <f t="shared" si="78"/>
        <v>4</v>
      </c>
      <c r="EV55" s="6">
        <v>0.2261</v>
      </c>
      <c r="EW55" s="7">
        <f t="shared" si="79"/>
        <v>852450.86751431914</v>
      </c>
      <c r="EX55" s="12">
        <f t="shared" si="80"/>
        <v>799144.50587491889</v>
      </c>
      <c r="EY55" s="12">
        <f t="shared" si="81"/>
        <v>770228.09283339232</v>
      </c>
      <c r="FA55" s="5">
        <f t="shared" si="82"/>
        <v>3</v>
      </c>
      <c r="FB55" s="6">
        <v>0.2261</v>
      </c>
      <c r="FC55" s="7">
        <f t="shared" si="83"/>
        <v>849562.35550559999</v>
      </c>
      <c r="FD55" s="12">
        <f t="shared" si="84"/>
        <v>812464.37505586841</v>
      </c>
      <c r="FE55" s="12">
        <f t="shared" si="85"/>
        <v>796428.89396923955</v>
      </c>
      <c r="FG55" s="5">
        <f t="shared" si="86"/>
        <v>2</v>
      </c>
      <c r="FH55" s="6">
        <v>0.2261</v>
      </c>
      <c r="FI55" s="7">
        <f t="shared" si="87"/>
        <v>670848.35399999993</v>
      </c>
      <c r="FJ55" s="12">
        <f>(FJ56)*(1+FH55)-(((VLOOKUP((FG$91+FG56),$A$138:$E$227,5,FALSE))/(VLOOKUP(FG$91,$A$138:$E$227,5,FALSE)))*(IF(FG55&lt;=$D$125,$B$125,$C$125)))</f>
        <v>646214.58733333333</v>
      </c>
      <c r="FK55" s="12">
        <f t="shared" si="89"/>
        <v>637711.76381578948</v>
      </c>
      <c r="FM55" s="5">
        <f t="shared" si="90"/>
        <v>1</v>
      </c>
      <c r="FN55" s="6">
        <v>0.2261</v>
      </c>
      <c r="FO55" s="7">
        <f>(FO56+$B$124)*(1+FN55)</f>
        <v>735660</v>
      </c>
      <c r="FP55" s="12">
        <f>($B$124)*(1+FN55)-$B$125</f>
        <v>724660</v>
      </c>
      <c r="FQ55" s="12">
        <f>FP55</f>
        <v>724660</v>
      </c>
      <c r="FS55" s="5"/>
      <c r="FT55" s="6"/>
      <c r="FU55" s="7"/>
      <c r="FY55" s="5"/>
      <c r="FZ55" s="6"/>
      <c r="GA55" s="7"/>
      <c r="GE55" s="5"/>
      <c r="GF55" s="6"/>
      <c r="GG55" s="7"/>
      <c r="GK55" s="5"/>
      <c r="GL55" s="6"/>
      <c r="GM55" s="7"/>
      <c r="GQ55" s="5"/>
      <c r="GR55" s="6"/>
      <c r="GS55" s="7"/>
      <c r="GW55" s="5"/>
      <c r="GX55" s="6"/>
      <c r="GY55" s="7"/>
      <c r="HC55" s="5"/>
      <c r="HD55" s="6"/>
      <c r="HE55" s="7"/>
      <c r="HI55" s="5"/>
      <c r="HJ55" s="6"/>
      <c r="HK55" s="7"/>
      <c r="HO55" s="5"/>
      <c r="HP55" s="6"/>
      <c r="HQ55" s="7"/>
      <c r="HU55" s="5"/>
      <c r="HV55" s="6"/>
      <c r="HW55" s="7"/>
      <c r="IA55" s="5"/>
      <c r="IB55" s="6"/>
      <c r="IC55" s="7"/>
      <c r="IG55" s="5"/>
      <c r="IH55" s="6"/>
      <c r="II55" s="7"/>
      <c r="IM55" s="5"/>
      <c r="IN55" s="6"/>
      <c r="IO55" s="7"/>
      <c r="IS55" s="5"/>
      <c r="IT55" s="6"/>
      <c r="IU55" s="7"/>
      <c r="IY55" s="5"/>
      <c r="IZ55" s="6"/>
      <c r="JA55" s="7"/>
      <c r="JE55" s="5"/>
      <c r="JF55" s="6"/>
      <c r="JG55" s="7"/>
      <c r="JK55" s="5"/>
      <c r="JL55" s="6"/>
      <c r="JM55" s="7"/>
      <c r="JQ55" s="5"/>
      <c r="JR55" s="6"/>
      <c r="JS55" s="7"/>
      <c r="JW55" s="5"/>
      <c r="JX55" s="6"/>
      <c r="JY55" s="7"/>
      <c r="KC55" s="5"/>
      <c r="KD55" s="6"/>
      <c r="KE55" s="7"/>
      <c r="KI55" s="5"/>
      <c r="KJ55" s="6"/>
      <c r="KK55" s="7"/>
      <c r="KO55" s="5"/>
      <c r="KP55" s="6"/>
      <c r="KQ55" s="7"/>
      <c r="KU55" s="5"/>
      <c r="KV55" s="6"/>
      <c r="KW55" s="7"/>
      <c r="LA55" s="5"/>
      <c r="LB55" s="6"/>
      <c r="LC55" s="7"/>
      <c r="LG55" s="5"/>
      <c r="LH55" s="6"/>
      <c r="LI55" s="7"/>
      <c r="LM55" s="5"/>
      <c r="LN55" s="6"/>
      <c r="LO55" s="7"/>
      <c r="LS55" s="5"/>
      <c r="LT55" s="6"/>
      <c r="LU55" s="7"/>
      <c r="LY55" s="5"/>
      <c r="LZ55" s="6"/>
      <c r="MA55" s="7"/>
      <c r="ME55" s="5"/>
      <c r="MF55" s="6"/>
      <c r="MG55" s="7"/>
      <c r="MK55" s="5"/>
      <c r="ML55" s="6"/>
      <c r="MM55" s="7"/>
      <c r="MQ55" s="5"/>
      <c r="MR55" s="6"/>
      <c r="MS55" s="7"/>
      <c r="MW55" s="5"/>
      <c r="MX55" s="6"/>
      <c r="MY55" s="7"/>
      <c r="NC55" s="5"/>
      <c r="ND55" s="6"/>
      <c r="NE55" s="7"/>
      <c r="NI55" s="5"/>
      <c r="NJ55" s="6"/>
      <c r="NK55" s="7"/>
      <c r="NO55" s="5"/>
      <c r="NP55" s="6"/>
      <c r="NQ55" s="7"/>
      <c r="NU55" s="5"/>
      <c r="NV55" s="6"/>
      <c r="NW55" s="7"/>
      <c r="OA55" s="5"/>
      <c r="OB55" s="6"/>
      <c r="OC55" s="7"/>
      <c r="OG55" s="5"/>
      <c r="OH55" s="6"/>
      <c r="OI55" s="7"/>
      <c r="OM55" s="5"/>
      <c r="ON55" s="6"/>
      <c r="OO55" s="7"/>
      <c r="OS55" s="5"/>
      <c r="OT55" s="6"/>
      <c r="OU55" s="7"/>
      <c r="OY55" s="5"/>
      <c r="OZ55" s="6"/>
      <c r="PA55" s="7"/>
      <c r="PE55" s="5"/>
      <c r="PF55" s="6"/>
      <c r="PG55" s="7"/>
      <c r="PK55" s="5"/>
      <c r="PL55" s="6"/>
      <c r="PM55" s="7"/>
      <c r="PQ55" s="5"/>
      <c r="PR55" s="6"/>
      <c r="PS55" s="7"/>
      <c r="PW55" s="5"/>
      <c r="PX55" s="6"/>
      <c r="PY55" s="7"/>
      <c r="QC55" s="5"/>
      <c r="QD55" s="6"/>
      <c r="QE55" s="7"/>
      <c r="QI55" s="5"/>
      <c r="QJ55" s="6"/>
      <c r="QK55" s="7"/>
      <c r="QO55" s="5"/>
      <c r="QP55" s="6"/>
      <c r="QQ55" s="7"/>
    </row>
    <row r="56" spans="3:459">
      <c r="C56">
        <v>35</v>
      </c>
      <c r="D56" s="6">
        <v>-8.8099999999999998E-2</v>
      </c>
      <c r="E56" s="12">
        <f t="shared" si="286"/>
        <v>1425637.4161960823</v>
      </c>
      <c r="F56" s="12">
        <f t="shared" si="0"/>
        <v>822117.57667307404</v>
      </c>
      <c r="G56">
        <v>34</v>
      </c>
      <c r="H56" s="6">
        <v>-8.8099999999999998E-2</v>
      </c>
      <c r="I56" s="12">
        <f t="shared" si="1"/>
        <v>-1366733.2565086011</v>
      </c>
      <c r="J56" s="12">
        <f t="shared" si="2"/>
        <v>-779037.95620990277</v>
      </c>
      <c r="K56">
        <v>33</v>
      </c>
      <c r="L56" s="6">
        <v>-8.8099999999999998E-2</v>
      </c>
      <c r="M56" s="12">
        <f t="shared" si="3"/>
        <v>-155750.09180399682</v>
      </c>
      <c r="N56" s="12">
        <f t="shared" si="4"/>
        <v>-88777.552328278194</v>
      </c>
      <c r="O56">
        <v>32</v>
      </c>
      <c r="P56" s="6">
        <v>-8.8099999999999998E-2</v>
      </c>
      <c r="Q56" s="12">
        <f t="shared" si="5"/>
        <v>2652378.6499227295</v>
      </c>
      <c r="R56" s="12">
        <f t="shared" si="6"/>
        <v>1405760.6844590467</v>
      </c>
      <c r="S56">
        <v>31</v>
      </c>
      <c r="T56" s="6">
        <v>-8.8099999999999998E-2</v>
      </c>
      <c r="U56" s="12">
        <f t="shared" si="7"/>
        <v>11239954.939338487</v>
      </c>
      <c r="V56" s="12">
        <f t="shared" si="8"/>
        <v>5357711.8544180123</v>
      </c>
      <c r="W56">
        <v>30</v>
      </c>
      <c r="X56" s="6">
        <v>-8.8099999999999998E-2</v>
      </c>
      <c r="Y56" s="12">
        <f t="shared" si="9"/>
        <v>12887580.873480814</v>
      </c>
      <c r="Z56" s="12">
        <f t="shared" si="10"/>
        <v>5541659.77559675</v>
      </c>
      <c r="AA56">
        <v>29</v>
      </c>
      <c r="AB56" s="6">
        <v>-8.8099999999999998E-2</v>
      </c>
      <c r="AC56" s="12">
        <f t="shared" si="11"/>
        <v>6406425.8430361208</v>
      </c>
      <c r="AD56" s="12">
        <f t="shared" si="12"/>
        <v>2818827.3709358932</v>
      </c>
      <c r="AE56">
        <v>28</v>
      </c>
      <c r="AF56" s="6">
        <v>-8.8099999999999998E-2</v>
      </c>
      <c r="AG56" s="12">
        <f t="shared" si="13"/>
        <v>7397498.9896986065</v>
      </c>
      <c r="AH56" s="12">
        <f t="shared" si="14"/>
        <v>3353532.8753300346</v>
      </c>
      <c r="AI56">
        <v>27</v>
      </c>
      <c r="AJ56" s="6">
        <v>-8.8099999999999998E-2</v>
      </c>
      <c r="AK56" s="12">
        <f t="shared" si="15"/>
        <v>3244013.6757704322</v>
      </c>
      <c r="AL56" s="12">
        <f t="shared" si="16"/>
        <v>1492246.2908543989</v>
      </c>
      <c r="AM56">
        <v>26</v>
      </c>
      <c r="AN56" s="6">
        <v>-8.8099999999999998E-2</v>
      </c>
      <c r="AO56" s="12">
        <f t="shared" si="17"/>
        <v>1396907.0447563229</v>
      </c>
      <c r="AP56" s="12">
        <f t="shared" si="18"/>
        <v>656546.31103547174</v>
      </c>
      <c r="AQ56">
        <v>25</v>
      </c>
      <c r="AR56" s="6">
        <v>-8.8099999999999998E-2</v>
      </c>
      <c r="AS56" s="12">
        <f t="shared" si="19"/>
        <v>6238287.7006008271</v>
      </c>
      <c r="AT56" s="12">
        <f t="shared" si="20"/>
        <v>2952789.5116177248</v>
      </c>
      <c r="AU56">
        <v>24</v>
      </c>
      <c r="AV56" s="6">
        <v>-8.8099999999999998E-2</v>
      </c>
      <c r="AW56" s="12">
        <f t="shared" si="21"/>
        <v>3989630.0839687162</v>
      </c>
      <c r="AX56" s="12">
        <f t="shared" si="22"/>
        <v>1861827.3725187343</v>
      </c>
      <c r="AY56">
        <v>23</v>
      </c>
      <c r="AZ56" s="6">
        <v>-8.8099999999999998E-2</v>
      </c>
      <c r="BA56" s="12">
        <f t="shared" si="23"/>
        <v>4534846.6206845939</v>
      </c>
      <c r="BB56" s="12">
        <f t="shared" si="24"/>
        <v>2101145.600917195</v>
      </c>
      <c r="BC56">
        <v>22</v>
      </c>
      <c r="BD56" s="6">
        <v>-8.8099999999999998E-2</v>
      </c>
      <c r="BE56" s="12">
        <f t="shared" si="25"/>
        <v>6165436.8334504487</v>
      </c>
      <c r="BF56" s="12">
        <f t="shared" si="26"/>
        <v>2897755.311721711</v>
      </c>
      <c r="BG56">
        <v>21</v>
      </c>
      <c r="BH56" s="6">
        <v>-8.8099999999999998E-2</v>
      </c>
      <c r="BI56" s="12">
        <f t="shared" si="27"/>
        <v>8498440.2227836978</v>
      </c>
      <c r="BJ56" s="12">
        <f t="shared" si="28"/>
        <v>4447517.0499234684</v>
      </c>
      <c r="BK56">
        <v>20</v>
      </c>
      <c r="BL56" s="6">
        <v>-8.8099999999999998E-2</v>
      </c>
      <c r="BM56" s="12">
        <f t="shared" si="29"/>
        <v>7177155.6752251079</v>
      </c>
      <c r="BN56" s="12">
        <f t="shared" si="30"/>
        <v>4043131.0303768101</v>
      </c>
      <c r="BO56">
        <v>19</v>
      </c>
      <c r="BP56" s="6">
        <v>-8.8099999999999998E-2</v>
      </c>
      <c r="BQ56" s="12">
        <f t="shared" si="31"/>
        <v>5594766.1984516559</v>
      </c>
      <c r="BR56" s="12">
        <f t="shared" si="32"/>
        <v>3244964.3951019603</v>
      </c>
      <c r="BS56">
        <v>18</v>
      </c>
      <c r="BT56" s="6">
        <v>-8.8099999999999998E-2</v>
      </c>
      <c r="BU56" s="12">
        <f t="shared" si="33"/>
        <v>4693875.079638931</v>
      </c>
      <c r="BV56" s="12">
        <f t="shared" si="34"/>
        <v>2785032.5472524324</v>
      </c>
      <c r="BW56">
        <v>17</v>
      </c>
      <c r="BX56" s="6">
        <v>-8.8099999999999998E-2</v>
      </c>
      <c r="BY56" s="12">
        <f t="shared" si="35"/>
        <v>3223886.1590849035</v>
      </c>
      <c r="BZ56" s="12">
        <f t="shared" si="36"/>
        <v>1955824.2698448414</v>
      </c>
      <c r="CA56">
        <v>16</v>
      </c>
      <c r="CB56" s="6">
        <v>-8.8099999999999998E-2</v>
      </c>
      <c r="CC56" s="12">
        <f t="shared" si="37"/>
        <v>4139064.3841157719</v>
      </c>
      <c r="CD56" s="12">
        <f t="shared" si="38"/>
        <v>2966329.4752829699</v>
      </c>
      <c r="CE56">
        <v>15</v>
      </c>
      <c r="CF56" s="6">
        <v>-8.8099999999999998E-2</v>
      </c>
      <c r="CG56" s="12">
        <f t="shared" si="39"/>
        <v>4161656.2880989197</v>
      </c>
      <c r="CH56" s="12">
        <f t="shared" si="40"/>
        <v>3287708.4675981463</v>
      </c>
      <c r="CI56">
        <v>14</v>
      </c>
      <c r="CJ56" s="6">
        <v>-8.8099999999999998E-2</v>
      </c>
      <c r="CK56" s="12">
        <f t="shared" si="284"/>
        <v>4059880.2987556783</v>
      </c>
      <c r="CL56" s="12">
        <f t="shared" si="285"/>
        <v>3247904.2390045431</v>
      </c>
      <c r="CM56" s="5">
        <v>13</v>
      </c>
      <c r="CN56" s="6">
        <v>-8.8099999999999998E-2</v>
      </c>
      <c r="CO56" s="7">
        <f t="shared" si="41"/>
        <v>4114960.9550775173</v>
      </c>
      <c r="CP56" s="12">
        <f t="shared" si="42"/>
        <v>3444802.3653218895</v>
      </c>
      <c r="CQ56" s="12">
        <f t="shared" si="43"/>
        <v>2698428.5195021466</v>
      </c>
      <c r="CR56" s="9"/>
      <c r="CS56" s="5">
        <v>12</v>
      </c>
      <c r="CT56" s="6">
        <v>-8.8099999999999998E-2</v>
      </c>
      <c r="CU56" s="7">
        <f t="shared" si="44"/>
        <v>3145754.1128946692</v>
      </c>
      <c r="CV56" s="12">
        <f t="shared" si="45"/>
        <v>2626986.1665413589</v>
      </c>
      <c r="CW56" s="12">
        <f t="shared" si="46"/>
        <v>2224181.6210050168</v>
      </c>
      <c r="CY56" s="5">
        <v>11</v>
      </c>
      <c r="CZ56" s="6">
        <v>-8.8099999999999998E-2</v>
      </c>
      <c r="DA56" s="7">
        <f t="shared" si="47"/>
        <v>2543462.2516936203</v>
      </c>
      <c r="DB56" s="12">
        <f t="shared" si="48"/>
        <v>2125291.2416172428</v>
      </c>
      <c r="DC56" s="12">
        <f t="shared" si="49"/>
        <v>1877340.5967618977</v>
      </c>
      <c r="DE56" s="5">
        <f t="shared" si="50"/>
        <v>10</v>
      </c>
      <c r="DF56" s="6">
        <v>-8.8099999999999998E-2</v>
      </c>
      <c r="DG56" s="7">
        <f t="shared" si="51"/>
        <v>2152739.9506505458</v>
      </c>
      <c r="DH56" s="12">
        <f t="shared" si="52"/>
        <v>1807447.3037845499</v>
      </c>
      <c r="DI56" s="12">
        <f t="shared" si="53"/>
        <v>1602603.2760223011</v>
      </c>
      <c r="DK56" s="5">
        <f t="shared" si="54"/>
        <v>9</v>
      </c>
      <c r="DL56" s="6">
        <v>-8.8099999999999998E-2</v>
      </c>
      <c r="DM56" s="7">
        <f t="shared" si="55"/>
        <v>2179107.1471308293</v>
      </c>
      <c r="DN56" s="12">
        <f t="shared" si="56"/>
        <v>1913550.752113254</v>
      </c>
      <c r="DO56" s="12">
        <f t="shared" si="57"/>
        <v>1715817.1743948844</v>
      </c>
      <c r="DQ56" s="5">
        <f t="shared" si="58"/>
        <v>8</v>
      </c>
      <c r="DR56" s="6">
        <v>-8.8099999999999998E-2</v>
      </c>
      <c r="DS56" s="7">
        <f t="shared" si="59"/>
        <v>1428360.7414334223</v>
      </c>
      <c r="DT56" s="12">
        <f t="shared" si="60"/>
        <v>1213625.1312035569</v>
      </c>
      <c r="DU56" s="12">
        <f t="shared" si="61"/>
        <v>1080126.3667711657</v>
      </c>
      <c r="DW56" s="5">
        <f t="shared" si="62"/>
        <v>7</v>
      </c>
      <c r="DX56" s="6">
        <v>-8.8099999999999998E-2</v>
      </c>
      <c r="DY56" s="7">
        <f t="shared" si="63"/>
        <v>1077195.1292861404</v>
      </c>
      <c r="DZ56" s="12">
        <f t="shared" si="64"/>
        <v>906759.34942158463</v>
      </c>
      <c r="EA56" s="12">
        <f t="shared" si="65"/>
        <v>810038.35214994894</v>
      </c>
      <c r="EC56" s="5">
        <f t="shared" si="66"/>
        <v>6</v>
      </c>
      <c r="ED56" s="6">
        <v>-8.8099999999999998E-2</v>
      </c>
      <c r="EE56" s="7">
        <f t="shared" si="67"/>
        <v>1002601.5723065345</v>
      </c>
      <c r="EF56" s="12">
        <f t="shared" si="68"/>
        <v>878247.46441626304</v>
      </c>
      <c r="EG56" s="12">
        <f t="shared" si="69"/>
        <v>807987.66726296209</v>
      </c>
      <c r="EI56" s="5">
        <f t="shared" si="70"/>
        <v>5</v>
      </c>
      <c r="EJ56" s="6">
        <v>-8.8099999999999998E-2</v>
      </c>
      <c r="EK56" s="7">
        <f t="shared" si="71"/>
        <v>1002601.5723065345</v>
      </c>
      <c r="EL56" s="12">
        <f t="shared" si="72"/>
        <v>1037582.3072904636</v>
      </c>
      <c r="EM56" s="12">
        <f t="shared" si="73"/>
        <v>989161.79961690865</v>
      </c>
      <c r="EO56" s="5">
        <f t="shared" si="74"/>
        <v>4</v>
      </c>
      <c r="EP56" s="6">
        <v>-8.8099999999999998E-2</v>
      </c>
      <c r="EQ56" s="7">
        <f t="shared" si="75"/>
        <v>1119724.7847962186</v>
      </c>
      <c r="ER56" s="12">
        <f t="shared" si="76"/>
        <v>731833.78513585182</v>
      </c>
      <c r="ES56" s="12">
        <f t="shared" si="77"/>
        <v>707439.32563132339</v>
      </c>
      <c r="EU56" s="5">
        <f t="shared" si="78"/>
        <v>3</v>
      </c>
      <c r="EV56" s="6">
        <v>-8.8099999999999998E-2</v>
      </c>
      <c r="EW56" s="7">
        <f t="shared" si="79"/>
        <v>695253.94952640007</v>
      </c>
      <c r="EX56" s="12">
        <f t="shared" si="80"/>
        <v>661085.94336366968</v>
      </c>
      <c r="EY56" s="12">
        <f t="shared" si="81"/>
        <v>645660.60468518408</v>
      </c>
      <c r="FA56" s="5">
        <f t="shared" si="82"/>
        <v>2</v>
      </c>
      <c r="FB56" s="6">
        <v>-8.8099999999999998E-2</v>
      </c>
      <c r="FC56" s="7">
        <f t="shared" si="83"/>
        <v>692898.09600000002</v>
      </c>
      <c r="FD56" s="12">
        <f>(FD57)*(1+FB56)-(((VLOOKUP((FA$91+FA57),$A$138:$E$227,5,FALSE))/(VLOOKUP(FA$91,$A$138:$E$227,5,FALSE)))*(IF(FA56&lt;=$D$125,$B$125,$C$125)))</f>
        <v>671793.37049664429</v>
      </c>
      <c r="FE56" s="12">
        <f t="shared" si="85"/>
        <v>667314.7480266667</v>
      </c>
      <c r="FG56" s="5">
        <f t="shared" si="86"/>
        <v>1</v>
      </c>
      <c r="FH56" s="6">
        <v>-8.8099999999999998E-2</v>
      </c>
      <c r="FI56" s="7">
        <f>(FI57+$B$124)*(1+FH56)</f>
        <v>547140</v>
      </c>
      <c r="FJ56" s="12">
        <f>($B$124)*(1+FH56)-$B$125</f>
        <v>536140</v>
      </c>
      <c r="FK56" s="12">
        <f>FJ56</f>
        <v>536140</v>
      </c>
      <c r="FM56" s="5"/>
      <c r="FN56" s="6"/>
      <c r="FO56" s="7"/>
      <c r="FS56" s="5"/>
      <c r="FT56" s="6"/>
      <c r="FU56" s="7"/>
      <c r="FY56" s="5"/>
      <c r="FZ56" s="6"/>
      <c r="GA56" s="7"/>
      <c r="GE56" s="5"/>
      <c r="GF56" s="6"/>
      <c r="GG56" s="7"/>
      <c r="GK56" s="5"/>
      <c r="GL56" s="6"/>
      <c r="GM56" s="7"/>
      <c r="GQ56" s="5"/>
      <c r="GR56" s="6"/>
      <c r="GS56" s="7"/>
      <c r="GW56" s="5"/>
      <c r="GX56" s="6"/>
      <c r="GY56" s="7"/>
      <c r="HC56" s="5"/>
      <c r="HD56" s="6"/>
      <c r="HE56" s="7"/>
      <c r="HI56" s="5"/>
      <c r="HJ56" s="6"/>
      <c r="HK56" s="7"/>
      <c r="HO56" s="5"/>
      <c r="HP56" s="6"/>
      <c r="HQ56" s="7"/>
      <c r="HU56" s="5"/>
      <c r="HV56" s="6"/>
      <c r="HW56" s="7"/>
      <c r="IA56" s="5"/>
      <c r="IB56" s="6"/>
      <c r="IC56" s="7"/>
      <c r="IG56" s="5"/>
      <c r="IH56" s="6"/>
      <c r="II56" s="7"/>
      <c r="IM56" s="5"/>
      <c r="IN56" s="6"/>
      <c r="IO56" s="7"/>
      <c r="IS56" s="5"/>
      <c r="IT56" s="6"/>
      <c r="IU56" s="7"/>
      <c r="IY56" s="5"/>
      <c r="IZ56" s="6"/>
      <c r="JA56" s="7"/>
      <c r="JE56" s="5"/>
      <c r="JF56" s="6"/>
      <c r="JG56" s="7"/>
      <c r="JK56" s="5"/>
      <c r="JL56" s="6"/>
      <c r="JM56" s="7"/>
      <c r="JQ56" s="5"/>
      <c r="JR56" s="6"/>
      <c r="JS56" s="7"/>
      <c r="JW56" s="5"/>
      <c r="JX56" s="6"/>
      <c r="JY56" s="7"/>
      <c r="KC56" s="5"/>
      <c r="KD56" s="6"/>
      <c r="KE56" s="7"/>
      <c r="KI56" s="5"/>
      <c r="KJ56" s="6"/>
      <c r="KK56" s="7"/>
      <c r="KO56" s="5"/>
      <c r="KP56" s="6"/>
      <c r="KQ56" s="7"/>
      <c r="KU56" s="5"/>
      <c r="KV56" s="6"/>
      <c r="KW56" s="7"/>
      <c r="LA56" s="5"/>
      <c r="LB56" s="6"/>
      <c r="LC56" s="7"/>
      <c r="LG56" s="5"/>
      <c r="LH56" s="6"/>
      <c r="LI56" s="7"/>
      <c r="LM56" s="5"/>
      <c r="LN56" s="6"/>
      <c r="LO56" s="7"/>
      <c r="LS56" s="5"/>
      <c r="LT56" s="6"/>
      <c r="LU56" s="7"/>
      <c r="LY56" s="5"/>
      <c r="LZ56" s="6"/>
      <c r="MA56" s="7"/>
      <c r="ME56" s="5"/>
      <c r="MF56" s="6"/>
      <c r="MG56" s="7"/>
      <c r="MK56" s="5"/>
      <c r="ML56" s="6"/>
      <c r="MM56" s="7"/>
      <c r="MQ56" s="5"/>
      <c r="MR56" s="6"/>
      <c r="MS56" s="7"/>
      <c r="MW56" s="5"/>
      <c r="MX56" s="6"/>
      <c r="MY56" s="7"/>
      <c r="NC56" s="5"/>
      <c r="ND56" s="6"/>
      <c r="NE56" s="7"/>
      <c r="NI56" s="5"/>
      <c r="NJ56" s="6"/>
      <c r="NK56" s="7"/>
      <c r="NO56" s="5"/>
      <c r="NP56" s="6"/>
      <c r="NQ56" s="7"/>
      <c r="NU56" s="5"/>
      <c r="NV56" s="6"/>
      <c r="NW56" s="7"/>
      <c r="OA56" s="5"/>
      <c r="OB56" s="6"/>
      <c r="OC56" s="7"/>
      <c r="OG56" s="5"/>
      <c r="OH56" s="6"/>
      <c r="OI56" s="7"/>
      <c r="OM56" s="5"/>
      <c r="ON56" s="6"/>
      <c r="OO56" s="7"/>
      <c r="OS56" s="5"/>
      <c r="OT56" s="6"/>
      <c r="OU56" s="7"/>
      <c r="OY56" s="5"/>
      <c r="OZ56" s="6"/>
      <c r="PA56" s="7"/>
      <c r="PE56" s="5"/>
      <c r="PF56" s="6"/>
      <c r="PG56" s="7"/>
      <c r="PK56" s="5"/>
      <c r="PL56" s="6"/>
      <c r="PM56" s="7"/>
      <c r="PQ56" s="5"/>
      <c r="PR56" s="6"/>
      <c r="PS56" s="7"/>
      <c r="PW56" s="5"/>
      <c r="PX56" s="6"/>
      <c r="PY56" s="7"/>
      <c r="QC56" s="5"/>
      <c r="QD56" s="6"/>
      <c r="QE56" s="7"/>
      <c r="QI56" s="5"/>
      <c r="QJ56" s="6"/>
      <c r="QK56" s="7"/>
      <c r="QO56" s="5"/>
      <c r="QP56" s="6"/>
      <c r="QQ56" s="7"/>
    </row>
    <row r="57" spans="3:459">
      <c r="C57">
        <v>34</v>
      </c>
      <c r="D57" s="6">
        <v>0.26640000000000003</v>
      </c>
      <c r="E57" s="12">
        <f t="shared" si="286"/>
        <v>1620419.4951018374</v>
      </c>
      <c r="F57" s="12">
        <f t="shared" si="0"/>
        <v>940713.33104905323</v>
      </c>
      <c r="G57">
        <v>33</v>
      </c>
      <c r="H57" s="6">
        <v>0.26640000000000003</v>
      </c>
      <c r="I57" s="12">
        <f t="shared" si="1"/>
        <v>-1441058.9730905064</v>
      </c>
      <c r="J57" s="12">
        <f t="shared" si="2"/>
        <v>-826916.3905989147</v>
      </c>
      <c r="K57">
        <v>32</v>
      </c>
      <c r="L57" s="6">
        <v>0.26640000000000003</v>
      </c>
      <c r="M57" s="12">
        <f t="shared" si="3"/>
        <v>-113080.94402525321</v>
      </c>
      <c r="N57" s="12">
        <f t="shared" si="4"/>
        <v>-64888.729625229193</v>
      </c>
      <c r="O57">
        <v>31</v>
      </c>
      <c r="P57" s="6">
        <v>0.26640000000000003</v>
      </c>
      <c r="Q57" s="12">
        <f t="shared" si="5"/>
        <v>2970701.1991530154</v>
      </c>
      <c r="R57" s="12">
        <f t="shared" si="6"/>
        <v>1585038.5592796288</v>
      </c>
      <c r="S57">
        <v>30</v>
      </c>
      <c r="T57" s="6">
        <v>0.26640000000000003</v>
      </c>
      <c r="U57" s="12">
        <f t="shared" si="7"/>
        <v>12394881.020150837</v>
      </c>
      <c r="V57" s="12">
        <f t="shared" si="8"/>
        <v>5947879.1472535897</v>
      </c>
      <c r="W57">
        <v>29</v>
      </c>
      <c r="X57" s="6">
        <v>0.26640000000000003</v>
      </c>
      <c r="Y57" s="12">
        <f t="shared" si="9"/>
        <v>14209176.790592475</v>
      </c>
      <c r="Z57" s="12">
        <f t="shared" si="10"/>
        <v>6150952.3690819768</v>
      </c>
      <c r="AA57">
        <v>28</v>
      </c>
      <c r="AB57" s="6">
        <v>0.26640000000000003</v>
      </c>
      <c r="AC57" s="12">
        <f t="shared" si="11"/>
        <v>7100129.0286412314</v>
      </c>
      <c r="AD57" s="12">
        <f t="shared" si="12"/>
        <v>3145023.596579337</v>
      </c>
      <c r="AE57">
        <v>27</v>
      </c>
      <c r="AF57" s="6">
        <v>0.26640000000000003</v>
      </c>
      <c r="AG57" s="12">
        <f t="shared" si="13"/>
        <v>8184752.1222577486</v>
      </c>
      <c r="AH57" s="12">
        <f t="shared" si="14"/>
        <v>3735323.1161981667</v>
      </c>
      <c r="AI57">
        <v>26</v>
      </c>
      <c r="AJ57" s="6">
        <v>0.26640000000000003</v>
      </c>
      <c r="AK57" s="12">
        <f t="shared" si="15"/>
        <v>3628940.7468744158</v>
      </c>
      <c r="AL57" s="12">
        <f t="shared" si="16"/>
        <v>1680516.1847941924</v>
      </c>
      <c r="AM57">
        <v>25</v>
      </c>
      <c r="AN57" s="6">
        <v>0.26640000000000003</v>
      </c>
      <c r="AO57" s="12">
        <f t="shared" si="17"/>
        <v>1601860.7654242411</v>
      </c>
      <c r="AP57" s="12">
        <f t="shared" si="18"/>
        <v>757927.40914368455</v>
      </c>
      <c r="AQ57">
        <v>24</v>
      </c>
      <c r="AR57" s="6">
        <v>0.26640000000000003</v>
      </c>
      <c r="AS57" s="12">
        <f t="shared" si="19"/>
        <v>6910481.3930156464</v>
      </c>
      <c r="AT57" s="12">
        <f t="shared" si="20"/>
        <v>3292913.9523765831</v>
      </c>
      <c r="AU57">
        <v>23</v>
      </c>
      <c r="AV57" s="6">
        <v>0.26640000000000003</v>
      </c>
      <c r="AW57" s="12">
        <f t="shared" si="21"/>
        <v>4445570.5650339182</v>
      </c>
      <c r="AX57" s="12">
        <f t="shared" si="22"/>
        <v>2088523.0842441227</v>
      </c>
      <c r="AY57">
        <v>22</v>
      </c>
      <c r="AZ57" s="6">
        <v>0.26640000000000003</v>
      </c>
      <c r="BA57" s="12">
        <f t="shared" si="23"/>
        <v>5043968.4418504685</v>
      </c>
      <c r="BB57" s="12">
        <f t="shared" si="24"/>
        <v>2352723.5349570978</v>
      </c>
      <c r="BC57">
        <v>21</v>
      </c>
      <c r="BD57" s="6">
        <v>0.26640000000000003</v>
      </c>
      <c r="BE57" s="12">
        <f t="shared" si="25"/>
        <v>6831085.2293941127</v>
      </c>
      <c r="BF57" s="12">
        <f t="shared" si="26"/>
        <v>3232157.7763240598</v>
      </c>
      <c r="BG57">
        <v>20</v>
      </c>
      <c r="BH57" s="6">
        <v>0.26640000000000003</v>
      </c>
      <c r="BI57" s="12">
        <f t="shared" si="27"/>
        <v>9382350.1080688983</v>
      </c>
      <c r="BJ57" s="12">
        <f t="shared" si="28"/>
        <v>4943050.2247208618</v>
      </c>
      <c r="BK57">
        <v>19</v>
      </c>
      <c r="BL57" s="6">
        <v>0.26640000000000003</v>
      </c>
      <c r="BM57" s="12">
        <f t="shared" si="29"/>
        <v>7928950.6668438753</v>
      </c>
      <c r="BN57" s="12">
        <f t="shared" si="30"/>
        <v>4496619.6734785726</v>
      </c>
      <c r="BO57">
        <v>18</v>
      </c>
      <c r="BP57" s="6">
        <v>0.26640000000000003</v>
      </c>
      <c r="BQ57" s="12">
        <f t="shared" si="31"/>
        <v>6192006.0712607633</v>
      </c>
      <c r="BR57" s="12">
        <f t="shared" si="32"/>
        <v>3615466.6322126603</v>
      </c>
      <c r="BS57">
        <v>17</v>
      </c>
      <c r="BT57" s="6">
        <v>0.26640000000000003</v>
      </c>
      <c r="BU57" s="12">
        <f t="shared" si="33"/>
        <v>5202803.9010765869</v>
      </c>
      <c r="BV57" s="12">
        <f t="shared" si="34"/>
        <v>3107715.0818511159</v>
      </c>
      <c r="BW57">
        <v>16</v>
      </c>
      <c r="BX57" s="6">
        <v>0.26640000000000003</v>
      </c>
      <c r="BY57" s="12">
        <f t="shared" si="35"/>
        <v>3589578.5815719408</v>
      </c>
      <c r="BZ57" s="12">
        <f t="shared" si="36"/>
        <v>2192292.959215078</v>
      </c>
      <c r="CA57">
        <v>15</v>
      </c>
      <c r="CB57" s="6">
        <v>0.26640000000000003</v>
      </c>
      <c r="CC57" s="12">
        <f t="shared" si="37"/>
        <v>4584850.1472004065</v>
      </c>
      <c r="CD57" s="12">
        <f t="shared" si="38"/>
        <v>3307861.6833828436</v>
      </c>
      <c r="CE57">
        <v>14</v>
      </c>
      <c r="CF57" s="6">
        <v>0.26640000000000003</v>
      </c>
      <c r="CG57" s="12">
        <f t="shared" si="39"/>
        <v>4605363.4956061225</v>
      </c>
      <c r="CH57" s="12">
        <f t="shared" si="40"/>
        <v>3662654.8605994997</v>
      </c>
      <c r="CI57">
        <v>13</v>
      </c>
      <c r="CJ57" s="6">
        <v>0.26640000000000003</v>
      </c>
      <c r="CK57" s="12">
        <f t="shared" si="284"/>
        <v>4493234.2348455731</v>
      </c>
      <c r="CL57" s="12">
        <f t="shared" si="285"/>
        <v>3618712.1354460991</v>
      </c>
      <c r="CM57" s="5">
        <v>12</v>
      </c>
      <c r="CN57" s="6">
        <v>0.26640000000000003</v>
      </c>
      <c r="CO57" s="7">
        <f t="shared" si="41"/>
        <v>4512513.3842280041</v>
      </c>
      <c r="CP57" s="12">
        <f t="shared" si="42"/>
        <v>3819607.6737167612</v>
      </c>
      <c r="CQ57" s="12">
        <f t="shared" si="43"/>
        <v>3012106.7225618754</v>
      </c>
      <c r="CR57" s="9"/>
      <c r="CS57" s="5">
        <v>11</v>
      </c>
      <c r="CT57" s="6">
        <v>0.26640000000000003</v>
      </c>
      <c r="CU57" s="7">
        <f t="shared" si="44"/>
        <v>3449670.0437489515</v>
      </c>
      <c r="CV57" s="12">
        <f t="shared" si="45"/>
        <v>2919639.4751699758</v>
      </c>
      <c r="CW57" s="12">
        <f t="shared" si="46"/>
        <v>2488551.7674267576</v>
      </c>
      <c r="CY57" s="5">
        <v>10</v>
      </c>
      <c r="CZ57" s="6">
        <v>0.26640000000000003</v>
      </c>
      <c r="DA57" s="7">
        <f t="shared" si="47"/>
        <v>2789189.8801333699</v>
      </c>
      <c r="DB57" s="12">
        <f t="shared" si="48"/>
        <v>2367862.1622636104</v>
      </c>
      <c r="DC57" s="12">
        <f t="shared" si="49"/>
        <v>2105649.2382545527</v>
      </c>
      <c r="DE57" s="5">
        <f t="shared" si="50"/>
        <v>9</v>
      </c>
      <c r="DF57" s="6">
        <v>0.26640000000000003</v>
      </c>
      <c r="DG57" s="7">
        <f t="shared" si="51"/>
        <v>2360719.3230075072</v>
      </c>
      <c r="DH57" s="12">
        <f t="shared" si="52"/>
        <v>2019170.8413759354</v>
      </c>
      <c r="DI57" s="12">
        <f t="shared" si="53"/>
        <v>1802347.1268657679</v>
      </c>
      <c r="DK57" s="5">
        <f t="shared" si="54"/>
        <v>8</v>
      </c>
      <c r="DL57" s="6">
        <v>0.26640000000000003</v>
      </c>
      <c r="DM57" s="7">
        <f t="shared" si="55"/>
        <v>2389633.8931141892</v>
      </c>
      <c r="DN57" s="12">
        <f t="shared" si="56"/>
        <v>2135111.3073625243</v>
      </c>
      <c r="DO57" s="12">
        <f t="shared" si="57"/>
        <v>1927332.0190621444</v>
      </c>
      <c r="DQ57" s="5">
        <f t="shared" si="58"/>
        <v>7</v>
      </c>
      <c r="DR57" s="6">
        <v>0.26640000000000003</v>
      </c>
      <c r="DS57" s="7">
        <f t="shared" si="59"/>
        <v>1566356.7731477381</v>
      </c>
      <c r="DT57" s="12">
        <f t="shared" si="60"/>
        <v>1367839.6714246038</v>
      </c>
      <c r="DU57" s="12">
        <f t="shared" si="61"/>
        <v>1225547.625068353</v>
      </c>
      <c r="DW57" s="5">
        <f t="shared" si="62"/>
        <v>6</v>
      </c>
      <c r="DX57" s="6">
        <v>0.26640000000000003</v>
      </c>
      <c r="DY57" s="7">
        <f t="shared" si="63"/>
        <v>1181264.5348022156</v>
      </c>
      <c r="DZ57" s="12">
        <f t="shared" si="64"/>
        <v>1031189.2082178127</v>
      </c>
      <c r="EA57" s="12">
        <f t="shared" si="65"/>
        <v>927378.21410192561</v>
      </c>
      <c r="EC57" s="5">
        <f t="shared" si="66"/>
        <v>5</v>
      </c>
      <c r="ED57" s="6">
        <v>0.26640000000000003</v>
      </c>
      <c r="EE57" s="7">
        <f t="shared" si="67"/>
        <v>1099464.3845888085</v>
      </c>
      <c r="EF57" s="12">
        <f t="shared" si="68"/>
        <v>998855.31315762363</v>
      </c>
      <c r="EG57" s="12">
        <f t="shared" si="69"/>
        <v>925114.316884242</v>
      </c>
      <c r="EI57" s="5">
        <f t="shared" si="70"/>
        <v>4</v>
      </c>
      <c r="EJ57" s="6">
        <v>0.26640000000000003</v>
      </c>
      <c r="EK57" s="7">
        <f t="shared" si="71"/>
        <v>1099464.3845888085</v>
      </c>
      <c r="EL57" s="12">
        <f t="shared" si="72"/>
        <v>1172333.4123906076</v>
      </c>
      <c r="EM57" s="12">
        <f t="shared" si="73"/>
        <v>1125125.3555158181</v>
      </c>
      <c r="EO57" s="5">
        <f t="shared" si="74"/>
        <v>3</v>
      </c>
      <c r="EP57" s="6">
        <v>0.26640000000000003</v>
      </c>
      <c r="EQ57" s="7">
        <f t="shared" si="75"/>
        <v>1227903.0428733618</v>
      </c>
      <c r="ER57" s="12">
        <f t="shared" si="76"/>
        <v>815016.00557153125</v>
      </c>
      <c r="ES57" s="12">
        <f t="shared" si="77"/>
        <v>793136.38126088609</v>
      </c>
      <c r="EU57" s="5">
        <f t="shared" si="78"/>
        <v>2</v>
      </c>
      <c r="EV57" s="6">
        <v>0.26640000000000003</v>
      </c>
      <c r="EW57" s="7">
        <f t="shared" si="79"/>
        <v>762423.45600000001</v>
      </c>
      <c r="EX57" s="12">
        <f>(EX58)*(1+EV57)-(((VLOOKUP((EU$91+EU58),$A$138:$E$227,5,FALSE))/(VLOOKUP(EU$91,$A$138:$E$227,5,FALSE)))*(IF(EU57&lt;=$D$125,$B$125,$C$125)))</f>
        <v>737305.34268941975</v>
      </c>
      <c r="EY57" s="12">
        <f t="shared" si="81"/>
        <v>724934.44767785224</v>
      </c>
      <c r="FA57" s="5">
        <f t="shared" si="82"/>
        <v>1</v>
      </c>
      <c r="FB57" s="6">
        <v>0.26640000000000003</v>
      </c>
      <c r="FC57" s="7">
        <f>(FC58+$B$124)*(1+FB57)</f>
        <v>759840</v>
      </c>
      <c r="FD57" s="12">
        <f>($B$124)*(1+FB57)-$B$125</f>
        <v>748840</v>
      </c>
      <c r="FE57" s="12">
        <f>FD57</f>
        <v>748840</v>
      </c>
      <c r="FG57" s="5"/>
      <c r="FH57" s="6"/>
      <c r="FI57" s="7"/>
      <c r="FM57" s="5"/>
      <c r="FN57" s="6"/>
      <c r="FO57" s="7"/>
      <c r="FS57" s="5"/>
      <c r="FT57" s="6"/>
      <c r="FU57" s="7"/>
      <c r="FY57" s="5"/>
      <c r="FZ57" s="6"/>
      <c r="GA57" s="7"/>
      <c r="GE57" s="5"/>
      <c r="GF57" s="6"/>
      <c r="GG57" s="7"/>
      <c r="GK57" s="5"/>
      <c r="GL57" s="6"/>
      <c r="GM57" s="7"/>
      <c r="GQ57" s="5"/>
      <c r="GR57" s="6"/>
      <c r="GS57" s="7"/>
      <c r="GW57" s="5"/>
      <c r="GX57" s="6"/>
      <c r="GY57" s="7"/>
      <c r="HC57" s="5"/>
      <c r="HD57" s="6"/>
      <c r="HE57" s="7"/>
      <c r="HI57" s="5"/>
      <c r="HJ57" s="6"/>
      <c r="HK57" s="7"/>
      <c r="HO57" s="5"/>
      <c r="HP57" s="6"/>
      <c r="HQ57" s="7"/>
      <c r="HU57" s="5"/>
      <c r="HV57" s="6"/>
      <c r="HW57" s="7"/>
      <c r="IA57" s="5"/>
      <c r="IB57" s="6"/>
      <c r="IC57" s="7"/>
      <c r="IG57" s="5"/>
      <c r="IH57" s="6"/>
      <c r="II57" s="7"/>
      <c r="IM57" s="5"/>
      <c r="IN57" s="6"/>
      <c r="IO57" s="7"/>
      <c r="IS57" s="5"/>
      <c r="IT57" s="6"/>
      <c r="IU57" s="7"/>
      <c r="IY57" s="5"/>
      <c r="IZ57" s="6"/>
      <c r="JA57" s="7"/>
      <c r="JE57" s="5"/>
      <c r="JF57" s="6"/>
      <c r="JG57" s="7"/>
      <c r="JK57" s="5"/>
      <c r="JL57" s="6"/>
      <c r="JM57" s="7"/>
      <c r="JQ57" s="5"/>
      <c r="JR57" s="6"/>
      <c r="JS57" s="7"/>
      <c r="JW57" s="5"/>
      <c r="JX57" s="6"/>
      <c r="JY57" s="7"/>
      <c r="KC57" s="5"/>
      <c r="KD57" s="6"/>
      <c r="KE57" s="7"/>
      <c r="KI57" s="5"/>
      <c r="KJ57" s="6"/>
      <c r="KK57" s="7"/>
      <c r="KO57" s="5"/>
      <c r="KP57" s="6"/>
      <c r="KQ57" s="7"/>
      <c r="KU57" s="5"/>
      <c r="KV57" s="6"/>
      <c r="KW57" s="7"/>
      <c r="LA57" s="5"/>
      <c r="LB57" s="6"/>
      <c r="LC57" s="7"/>
      <c r="LG57" s="5"/>
      <c r="LH57" s="6"/>
      <c r="LI57" s="7"/>
      <c r="LM57" s="5"/>
      <c r="LN57" s="6"/>
      <c r="LO57" s="7"/>
      <c r="LS57" s="5"/>
      <c r="LT57" s="6"/>
      <c r="LU57" s="7"/>
      <c r="LY57" s="5"/>
      <c r="LZ57" s="6"/>
      <c r="MA57" s="7"/>
      <c r="ME57" s="5"/>
      <c r="MF57" s="6"/>
      <c r="MG57" s="7"/>
      <c r="MK57" s="5"/>
      <c r="ML57" s="6"/>
      <c r="MM57" s="7"/>
      <c r="MQ57" s="5"/>
      <c r="MR57" s="6"/>
      <c r="MS57" s="7"/>
      <c r="MW57" s="5"/>
      <c r="MX57" s="6"/>
      <c r="MY57" s="7"/>
      <c r="NC57" s="5"/>
      <c r="ND57" s="6"/>
      <c r="NE57" s="7"/>
      <c r="NI57" s="5"/>
      <c r="NJ57" s="6"/>
      <c r="NK57" s="7"/>
      <c r="NO57" s="5"/>
      <c r="NP57" s="6"/>
      <c r="NQ57" s="7"/>
      <c r="NU57" s="5"/>
      <c r="NV57" s="6"/>
      <c r="NW57" s="7"/>
      <c r="OA57" s="5"/>
      <c r="OB57" s="6"/>
      <c r="OC57" s="7"/>
      <c r="OG57" s="5"/>
      <c r="OH57" s="6"/>
      <c r="OI57" s="7"/>
      <c r="OM57" s="5"/>
      <c r="ON57" s="6"/>
      <c r="OO57" s="7"/>
      <c r="OS57" s="5"/>
      <c r="OT57" s="6"/>
      <c r="OU57" s="7"/>
      <c r="OY57" s="5"/>
      <c r="OZ57" s="6"/>
      <c r="PA57" s="7"/>
      <c r="PE57" s="5"/>
      <c r="PF57" s="6"/>
      <c r="PG57" s="7"/>
      <c r="PK57" s="5"/>
      <c r="PL57" s="6"/>
      <c r="PM57" s="7"/>
      <c r="PQ57" s="5"/>
      <c r="PR57" s="6"/>
      <c r="PS57" s="7"/>
      <c r="PW57" s="5"/>
      <c r="PX57" s="6"/>
      <c r="PY57" s="7"/>
      <c r="QC57" s="5"/>
      <c r="QD57" s="6"/>
      <c r="QE57" s="7"/>
      <c r="QI57" s="5"/>
      <c r="QJ57" s="6"/>
      <c r="QK57" s="7"/>
      <c r="QO57" s="5"/>
      <c r="QP57" s="6"/>
      <c r="QQ57" s="7"/>
    </row>
    <row r="58" spans="3:459">
      <c r="C58">
        <v>33</v>
      </c>
      <c r="D58" s="6">
        <v>3.3999999999999998E-3</v>
      </c>
      <c r="E58" s="12">
        <f t="shared" si="286"/>
        <v>1320353.5973467089</v>
      </c>
      <c r="F58" s="12">
        <f t="shared" si="0"/>
        <v>779594.4448497633</v>
      </c>
      <c r="G58">
        <v>32</v>
      </c>
      <c r="H58" s="6">
        <v>3.3999999999999998E-3</v>
      </c>
      <c r="I58" s="12">
        <f t="shared" si="1"/>
        <v>-1096634.7689009162</v>
      </c>
      <c r="J58" s="12">
        <f t="shared" si="2"/>
        <v>-640015.51359063713</v>
      </c>
      <c r="K58">
        <v>31</v>
      </c>
      <c r="L58" s="6">
        <v>3.3999999999999998E-3</v>
      </c>
      <c r="M58" s="12">
        <f t="shared" si="3"/>
        <v>-48010.298697778933</v>
      </c>
      <c r="N58" s="12">
        <f t="shared" si="4"/>
        <v>-28019.662379932415</v>
      </c>
      <c r="O58">
        <v>30</v>
      </c>
      <c r="P58" s="6">
        <v>3.3999999999999998E-3</v>
      </c>
      <c r="Q58" s="12">
        <f t="shared" si="5"/>
        <v>2390182.8918567239</v>
      </c>
      <c r="R58" s="12">
        <f t="shared" si="6"/>
        <v>1297061.7058198603</v>
      </c>
      <c r="S58">
        <v>29</v>
      </c>
      <c r="T58" s="6">
        <v>3.3999999999999998E-3</v>
      </c>
      <c r="U58" s="12">
        <f t="shared" si="7"/>
        <v>9836859.2093085274</v>
      </c>
      <c r="V58" s="12">
        <f t="shared" si="8"/>
        <v>4800924.4605157655</v>
      </c>
      <c r="W58">
        <v>28</v>
      </c>
      <c r="X58" s="6">
        <v>3.3999999999999998E-3</v>
      </c>
      <c r="Y58" s="12">
        <f t="shared" si="9"/>
        <v>11274857.166909248</v>
      </c>
      <c r="Z58" s="12">
        <f t="shared" si="10"/>
        <v>4964015.6127347881</v>
      </c>
      <c r="AA58">
        <v>27</v>
      </c>
      <c r="AB58" s="6">
        <v>3.3999999999999998E-3</v>
      </c>
      <c r="AC58" s="12">
        <f t="shared" si="11"/>
        <v>5660025.5064501772</v>
      </c>
      <c r="AD58" s="12">
        <f t="shared" si="12"/>
        <v>2549909.1018819911</v>
      </c>
      <c r="AE58">
        <v>26</v>
      </c>
      <c r="AF58" s="6">
        <v>3.3999999999999998E-3</v>
      </c>
      <c r="AG58" s="12">
        <f t="shared" si="13"/>
        <v>6514914.2580348989</v>
      </c>
      <c r="AH58" s="12">
        <f t="shared" si="14"/>
        <v>3023987.5054359939</v>
      </c>
      <c r="AI58">
        <v>25</v>
      </c>
      <c r="AJ58" s="6">
        <v>3.3999999999999998E-3</v>
      </c>
      <c r="AK58" s="12">
        <f t="shared" si="15"/>
        <v>2916711.4304880514</v>
      </c>
      <c r="AL58" s="12">
        <f t="shared" si="16"/>
        <v>1373741.2198203108</v>
      </c>
      <c r="AM58">
        <v>24</v>
      </c>
      <c r="AN58" s="6">
        <v>3.3999999999999998E-3</v>
      </c>
      <c r="AO58" s="12">
        <f t="shared" si="17"/>
        <v>1314959.744743675</v>
      </c>
      <c r="AP58" s="12">
        <f t="shared" si="18"/>
        <v>632796.32767528389</v>
      </c>
      <c r="AQ58">
        <v>23</v>
      </c>
      <c r="AR58" s="6">
        <v>3.3999999999999998E-3</v>
      </c>
      <c r="AS58" s="12">
        <f t="shared" si="19"/>
        <v>5506505.953485881</v>
      </c>
      <c r="AT58" s="12">
        <f t="shared" si="20"/>
        <v>2668682.0661945222</v>
      </c>
      <c r="AU58">
        <v>22</v>
      </c>
      <c r="AV58" s="6">
        <v>3.3999999999999998E-3</v>
      </c>
      <c r="AW58" s="12">
        <f t="shared" si="21"/>
        <v>3560824.1534199789</v>
      </c>
      <c r="AX58" s="12">
        <f t="shared" si="22"/>
        <v>1701417.6842279762</v>
      </c>
      <c r="AY58">
        <v>21</v>
      </c>
      <c r="AZ58" s="6">
        <v>3.3999999999999998E-3</v>
      </c>
      <c r="BA58" s="12">
        <f t="shared" si="23"/>
        <v>4033705.7711726618</v>
      </c>
      <c r="BB58" s="12">
        <f t="shared" si="24"/>
        <v>1913601.0313754266</v>
      </c>
      <c r="BC58">
        <v>20</v>
      </c>
      <c r="BD58" s="6">
        <v>3.3999999999999998E-3</v>
      </c>
      <c r="BE58" s="12">
        <f t="shared" si="25"/>
        <v>5444164.1540692216</v>
      </c>
      <c r="BF58" s="12">
        <f t="shared" si="26"/>
        <v>2619887.8693643692</v>
      </c>
      <c r="BG58">
        <v>19</v>
      </c>
      <c r="BH58" s="6">
        <v>3.3999999999999998E-3</v>
      </c>
      <c r="BI58" s="12">
        <f t="shared" si="27"/>
        <v>7453642.4377985904</v>
      </c>
      <c r="BJ58" s="12">
        <f t="shared" si="28"/>
        <v>3993931.2721309853</v>
      </c>
      <c r="BK58">
        <v>18</v>
      </c>
      <c r="BL58" s="6">
        <v>3.3999999999999998E-3</v>
      </c>
      <c r="BM58" s="12">
        <f t="shared" si="29"/>
        <v>6302787.4882563949</v>
      </c>
      <c r="BN58" s="12">
        <f t="shared" si="30"/>
        <v>3635396.1962980567</v>
      </c>
      <c r="BO58">
        <v>17</v>
      </c>
      <c r="BP58" s="6">
        <v>3.3999999999999998E-3</v>
      </c>
      <c r="BQ58" s="12">
        <f t="shared" si="31"/>
        <v>4930026.3594485084</v>
      </c>
      <c r="BR58" s="12">
        <f t="shared" si="32"/>
        <v>2927728.9643141311</v>
      </c>
      <c r="BS58">
        <v>16</v>
      </c>
      <c r="BT58" s="6">
        <v>3.3999999999999998E-3</v>
      </c>
      <c r="BU58" s="12">
        <f t="shared" si="33"/>
        <v>4148001.1214290196</v>
      </c>
      <c r="BV58" s="12">
        <f t="shared" si="34"/>
        <v>2519946.0737691657</v>
      </c>
      <c r="BW58">
        <v>15</v>
      </c>
      <c r="BX58" s="6">
        <v>3.3999999999999998E-3</v>
      </c>
      <c r="BY58" s="12">
        <f t="shared" si="35"/>
        <v>2873262.3663082914</v>
      </c>
      <c r="BZ58" s="12">
        <f t="shared" si="36"/>
        <v>1784756.8282188019</v>
      </c>
      <c r="CA58">
        <v>14</v>
      </c>
      <c r="CB58" s="6">
        <v>3.3999999999999998E-3</v>
      </c>
      <c r="CC58" s="12">
        <f t="shared" si="37"/>
        <v>3653215.0525499405</v>
      </c>
      <c r="CD58" s="12">
        <f t="shared" si="38"/>
        <v>2680686.813304564</v>
      </c>
      <c r="CE58">
        <v>13</v>
      </c>
      <c r="CF58" s="6">
        <v>3.3999999999999998E-3</v>
      </c>
      <c r="CG58" s="12">
        <f t="shared" si="39"/>
        <v>3666365.2989525148</v>
      </c>
      <c r="CH58" s="12">
        <f t="shared" si="40"/>
        <v>2965626.5387431602</v>
      </c>
      <c r="CI58">
        <v>12</v>
      </c>
      <c r="CJ58" s="6">
        <v>3.3999999999999998E-3</v>
      </c>
      <c r="CK58" s="12">
        <f t="shared" si="284"/>
        <v>3577451.2277681408</v>
      </c>
      <c r="CL58" s="12">
        <f t="shared" si="285"/>
        <v>2930335.4766701492</v>
      </c>
      <c r="CM58" s="5">
        <v>11</v>
      </c>
      <c r="CN58" s="6">
        <v>3.3999999999999998E-3</v>
      </c>
      <c r="CO58" s="7">
        <f t="shared" si="41"/>
        <v>3563260.7266487717</v>
      </c>
      <c r="CP58" s="12">
        <f t="shared" si="42"/>
        <v>3046154.6327449866</v>
      </c>
      <c r="CQ58" s="12">
        <f t="shared" si="43"/>
        <v>2443161.5655121906</v>
      </c>
      <c r="CR58" s="9"/>
      <c r="CS58" s="5">
        <v>10</v>
      </c>
      <c r="CT58" s="6">
        <v>3.3999999999999998E-3</v>
      </c>
      <c r="CU58" s="7">
        <f t="shared" si="44"/>
        <v>2723997.1918421919</v>
      </c>
      <c r="CV58" s="12">
        <f t="shared" si="45"/>
        <v>2333256.7321254555</v>
      </c>
      <c r="CW58" s="12">
        <f t="shared" si="46"/>
        <v>2022686.7234125107</v>
      </c>
      <c r="CY58" s="5">
        <v>9</v>
      </c>
      <c r="CZ58" s="6">
        <v>3.3999999999999998E-3</v>
      </c>
      <c r="DA58" s="7">
        <f t="shared" si="47"/>
        <v>2202455.6855127686</v>
      </c>
      <c r="DB58" s="12">
        <f t="shared" si="48"/>
        <v>1896397.6716047174</v>
      </c>
      <c r="DC58" s="12">
        <f t="shared" si="49"/>
        <v>1715171.9555469288</v>
      </c>
      <c r="DE58" s="5">
        <f t="shared" si="50"/>
        <v>8</v>
      </c>
      <c r="DF58" s="6">
        <v>3.3999999999999998E-3</v>
      </c>
      <c r="DG58" s="7">
        <f t="shared" si="51"/>
        <v>1864118.2272642984</v>
      </c>
      <c r="DH58" s="12">
        <f t="shared" si="52"/>
        <v>1620956.9361436565</v>
      </c>
      <c r="DI58" s="12">
        <f t="shared" si="53"/>
        <v>1471585.477864207</v>
      </c>
      <c r="DK58" s="5">
        <f t="shared" si="54"/>
        <v>7</v>
      </c>
      <c r="DL58" s="6">
        <v>3.3999999999999998E-3</v>
      </c>
      <c r="DM58" s="7">
        <f t="shared" si="55"/>
        <v>1886950.3262114569</v>
      </c>
      <c r="DN58" s="12">
        <f t="shared" si="56"/>
        <v>1712212.1826484671</v>
      </c>
      <c r="DO58" s="12">
        <f t="shared" si="57"/>
        <v>1571962.7205885244</v>
      </c>
      <c r="DQ58" s="5">
        <f t="shared" si="58"/>
        <v>6</v>
      </c>
      <c r="DR58" s="6">
        <v>3.3999999999999998E-3</v>
      </c>
      <c r="DS58" s="7">
        <f t="shared" si="59"/>
        <v>1236857.8436100269</v>
      </c>
      <c r="DT58" s="12">
        <f t="shared" si="60"/>
        <v>1106540.4433765158</v>
      </c>
      <c r="DU58" s="12">
        <f t="shared" si="61"/>
        <v>1008349.1412338897</v>
      </c>
      <c r="DW58" s="5">
        <f t="shared" si="62"/>
        <v>5</v>
      </c>
      <c r="DX58" s="6">
        <v>3.3999999999999998E-3</v>
      </c>
      <c r="DY58" s="7">
        <f t="shared" si="63"/>
        <v>932773.63771495235</v>
      </c>
      <c r="DZ58" s="12">
        <f t="shared" si="64"/>
        <v>840609.14179803897</v>
      </c>
      <c r="EA58" s="12">
        <f t="shared" si="65"/>
        <v>768884.81229308678</v>
      </c>
      <c r="EC58" s="5">
        <f t="shared" si="66"/>
        <v>4</v>
      </c>
      <c r="ED58" s="6">
        <v>3.3999999999999998E-3</v>
      </c>
      <c r="EE58" s="7">
        <f t="shared" si="67"/>
        <v>868180.97330133326</v>
      </c>
      <c r="EF58" s="12">
        <f t="shared" si="68"/>
        <v>814313.50087290723</v>
      </c>
      <c r="EG58" s="12">
        <f t="shared" si="69"/>
        <v>767066.64246048604</v>
      </c>
      <c r="EI58" s="5">
        <f t="shared" si="70"/>
        <v>3</v>
      </c>
      <c r="EJ58" s="6">
        <v>3.3999999999999998E-3</v>
      </c>
      <c r="EK58" s="7">
        <f t="shared" si="71"/>
        <v>868180.97330133326</v>
      </c>
      <c r="EL58" s="12">
        <f t="shared" si="72"/>
        <v>934771.75525280018</v>
      </c>
      <c r="EM58" s="12">
        <f t="shared" si="73"/>
        <v>912439.32423993468</v>
      </c>
      <c r="EO58" s="5">
        <f t="shared" si="74"/>
        <v>2</v>
      </c>
      <c r="EP58" s="6">
        <v>3.3999999999999998E-3</v>
      </c>
      <c r="EQ58" s="7">
        <f t="shared" si="75"/>
        <v>969601.26569280005</v>
      </c>
      <c r="ER58" s="12">
        <f>(ER59)*(1+EP58)-(((VLOOKUP((EO$91+EO59),$A$138:$E$227,5,FALSE))/(VLOOKUP(EO$91,$A$138:$E$227,5,FALSE)))*(IF(EO58&lt;=$D$125,$B$125,$C$125)))</f>
        <v>652494.83089655184</v>
      </c>
      <c r="ES58" s="12">
        <f t="shared" si="77"/>
        <v>645813.99645051209</v>
      </c>
      <c r="EU58" s="5">
        <f t="shared" si="78"/>
        <v>1</v>
      </c>
      <c r="EV58" s="6">
        <v>3.3999999999999998E-3</v>
      </c>
      <c r="EW58" s="7">
        <f>(EW59+$B$124)*(1+EV58)</f>
        <v>602040</v>
      </c>
      <c r="EX58" s="12">
        <f>($B$124)*(1+EV58)-$B$125</f>
        <v>591040</v>
      </c>
      <c r="EY58" s="12">
        <f>EX58</f>
        <v>591040</v>
      </c>
      <c r="FA58" s="5"/>
      <c r="FB58" s="6"/>
      <c r="FC58" s="7"/>
      <c r="FG58" s="5"/>
      <c r="FH58" s="6"/>
      <c r="FI58" s="7"/>
      <c r="FM58" s="5"/>
      <c r="FN58" s="6"/>
      <c r="FO58" s="7"/>
      <c r="FS58" s="5"/>
      <c r="FT58" s="6"/>
      <c r="FU58" s="7"/>
      <c r="FY58" s="5"/>
      <c r="FZ58" s="6"/>
      <c r="GA58" s="7"/>
      <c r="GE58" s="5"/>
      <c r="GF58" s="6"/>
      <c r="GG58" s="7"/>
      <c r="GK58" s="5"/>
      <c r="GL58" s="6"/>
      <c r="GM58" s="7"/>
      <c r="GQ58" s="5"/>
      <c r="GR58" s="6"/>
      <c r="GS58" s="7"/>
      <c r="GW58" s="5"/>
      <c r="GX58" s="6"/>
      <c r="GY58" s="7"/>
      <c r="HC58" s="5"/>
      <c r="HD58" s="6"/>
      <c r="HE58" s="7"/>
      <c r="HI58" s="5"/>
      <c r="HJ58" s="6"/>
      <c r="HK58" s="7"/>
      <c r="HO58" s="5"/>
      <c r="HP58" s="6"/>
      <c r="HQ58" s="7"/>
      <c r="HU58" s="5"/>
      <c r="HV58" s="6"/>
      <c r="HW58" s="7"/>
      <c r="IA58" s="5"/>
      <c r="IB58" s="6"/>
      <c r="IC58" s="7"/>
      <c r="IG58" s="5"/>
      <c r="IH58" s="6"/>
      <c r="II58" s="7"/>
      <c r="IM58" s="5"/>
      <c r="IN58" s="6"/>
      <c r="IO58" s="7"/>
      <c r="IS58" s="5"/>
      <c r="IT58" s="6"/>
      <c r="IU58" s="7"/>
      <c r="IY58" s="5"/>
      <c r="IZ58" s="6"/>
      <c r="JA58" s="7"/>
      <c r="JE58" s="5"/>
      <c r="JF58" s="6"/>
      <c r="JG58" s="7"/>
      <c r="JK58" s="5"/>
      <c r="JL58" s="6"/>
      <c r="JM58" s="7"/>
      <c r="JQ58" s="5"/>
      <c r="JR58" s="6"/>
      <c r="JS58" s="7"/>
      <c r="JW58" s="5"/>
      <c r="JX58" s="6"/>
      <c r="JY58" s="7"/>
      <c r="KC58" s="5"/>
      <c r="KD58" s="6"/>
      <c r="KE58" s="7"/>
      <c r="KI58" s="5"/>
      <c r="KJ58" s="6"/>
      <c r="KK58" s="7"/>
      <c r="KO58" s="5"/>
      <c r="KP58" s="6"/>
      <c r="KQ58" s="7"/>
      <c r="KU58" s="5"/>
      <c r="KV58" s="6"/>
      <c r="KW58" s="7"/>
      <c r="LA58" s="5"/>
      <c r="LB58" s="6"/>
      <c r="LC58" s="7"/>
      <c r="LG58" s="5"/>
      <c r="LH58" s="6"/>
      <c r="LI58" s="7"/>
      <c r="LM58" s="5"/>
      <c r="LN58" s="6"/>
      <c r="LO58" s="7"/>
      <c r="LS58" s="5"/>
      <c r="LT58" s="6"/>
      <c r="LU58" s="7"/>
      <c r="LY58" s="5"/>
      <c r="LZ58" s="6"/>
      <c r="MA58" s="7"/>
      <c r="ME58" s="5"/>
      <c r="MF58" s="6"/>
      <c r="MG58" s="7"/>
      <c r="MK58" s="5"/>
      <c r="ML58" s="6"/>
      <c r="MM58" s="7"/>
      <c r="MQ58" s="5"/>
      <c r="MR58" s="6"/>
      <c r="MS58" s="7"/>
      <c r="MW58" s="5"/>
      <c r="MX58" s="6"/>
      <c r="MY58" s="7"/>
      <c r="NC58" s="5"/>
      <c r="ND58" s="6"/>
      <c r="NE58" s="7"/>
      <c r="NI58" s="5"/>
      <c r="NJ58" s="6"/>
      <c r="NK58" s="7"/>
      <c r="NO58" s="5"/>
      <c r="NP58" s="6"/>
      <c r="NQ58" s="7"/>
      <c r="NU58" s="5"/>
      <c r="NV58" s="6"/>
      <c r="NW58" s="7"/>
      <c r="OA58" s="5"/>
      <c r="OB58" s="6"/>
      <c r="OC58" s="7"/>
      <c r="OG58" s="5"/>
      <c r="OH58" s="6"/>
      <c r="OI58" s="7"/>
      <c r="OM58" s="5"/>
      <c r="ON58" s="6"/>
      <c r="OO58" s="7"/>
      <c r="OS58" s="5"/>
      <c r="OT58" s="6"/>
      <c r="OU58" s="7"/>
      <c r="OY58" s="5"/>
      <c r="OZ58" s="6"/>
      <c r="PA58" s="7"/>
      <c r="PE58" s="5"/>
      <c r="PF58" s="6"/>
      <c r="PG58" s="7"/>
      <c r="PK58" s="5"/>
      <c r="PL58" s="6"/>
      <c r="PM58" s="7"/>
      <c r="PQ58" s="5"/>
      <c r="PR58" s="6"/>
      <c r="PS58" s="7"/>
      <c r="PW58" s="5"/>
      <c r="PX58" s="6"/>
      <c r="PY58" s="7"/>
      <c r="QC58" s="5"/>
      <c r="QD58" s="6"/>
      <c r="QE58" s="7"/>
      <c r="QI58" s="5"/>
      <c r="QJ58" s="6"/>
      <c r="QK58" s="7"/>
      <c r="QO58" s="5"/>
      <c r="QP58" s="6"/>
      <c r="QQ58" s="7"/>
    </row>
    <row r="59" spans="3:459">
      <c r="C59">
        <v>32</v>
      </c>
      <c r="D59" s="6">
        <v>0.1206</v>
      </c>
      <c r="E59" s="12">
        <f t="shared" si="286"/>
        <v>1366516.6891584832</v>
      </c>
      <c r="F59" s="12">
        <f t="shared" si="0"/>
        <v>815197.88698075025</v>
      </c>
      <c r="G59">
        <v>31</v>
      </c>
      <c r="H59" s="6">
        <v>0.1206</v>
      </c>
      <c r="I59" s="12">
        <f t="shared" si="1"/>
        <v>-1041689.51577535</v>
      </c>
      <c r="J59" s="12">
        <f t="shared" si="2"/>
        <v>-614237.61102615471</v>
      </c>
      <c r="K59">
        <v>30</v>
      </c>
      <c r="L59" s="6">
        <v>0.1206</v>
      </c>
      <c r="M59" s="12">
        <f t="shared" si="3"/>
        <v>3381.7122524924125</v>
      </c>
      <c r="N59" s="12">
        <f t="shared" si="4"/>
        <v>1994.0441212972503</v>
      </c>
      <c r="O59">
        <v>29</v>
      </c>
      <c r="P59" s="6">
        <v>0.1206</v>
      </c>
      <c r="Q59" s="12">
        <f t="shared" si="5"/>
        <v>2437179.5004232093</v>
      </c>
      <c r="R59" s="12">
        <f t="shared" si="6"/>
        <v>1336246.6916113456</v>
      </c>
      <c r="S59">
        <v>28</v>
      </c>
      <c r="T59" s="6">
        <v>0.1206</v>
      </c>
      <c r="U59" s="12">
        <f t="shared" si="7"/>
        <v>9864787.4634014927</v>
      </c>
      <c r="V59" s="12">
        <f t="shared" si="8"/>
        <v>4864360.7147117713</v>
      </c>
      <c r="W59">
        <v>27</v>
      </c>
      <c r="X59" s="6">
        <v>0.1206</v>
      </c>
      <c r="Y59" s="12">
        <f t="shared" si="9"/>
        <v>11304561.193734271</v>
      </c>
      <c r="Z59" s="12">
        <f t="shared" si="10"/>
        <v>5028580.6689369688</v>
      </c>
      <c r="AA59">
        <v>26</v>
      </c>
      <c r="AB59" s="6">
        <v>0.1206</v>
      </c>
      <c r="AC59" s="12">
        <f t="shared" si="11"/>
        <v>5707211.895097754</v>
      </c>
      <c r="AD59" s="12">
        <f t="shared" si="12"/>
        <v>2597765.4143203567</v>
      </c>
      <c r="AE59">
        <v>25</v>
      </c>
      <c r="AF59" s="6">
        <v>0.1206</v>
      </c>
      <c r="AG59" s="12">
        <f t="shared" si="13"/>
        <v>6557251.9543313487</v>
      </c>
      <c r="AH59" s="12">
        <f t="shared" si="14"/>
        <v>3075125.054445046</v>
      </c>
      <c r="AI59">
        <v>24</v>
      </c>
      <c r="AJ59" s="6">
        <v>0.1206</v>
      </c>
      <c r="AK59" s="12">
        <f t="shared" si="15"/>
        <v>2970308.0353418021</v>
      </c>
      <c r="AL59" s="12">
        <f t="shared" si="16"/>
        <v>1413456.9271626507</v>
      </c>
      <c r="AM59">
        <v>23</v>
      </c>
      <c r="AN59" s="6">
        <v>0.1206</v>
      </c>
      <c r="AO59" s="12">
        <f t="shared" si="17"/>
        <v>1372633.2173366451</v>
      </c>
      <c r="AP59" s="12">
        <f t="shared" si="18"/>
        <v>667383.73670505849</v>
      </c>
      <c r="AQ59">
        <v>22</v>
      </c>
      <c r="AR59" s="6">
        <v>0.1206</v>
      </c>
      <c r="AS59" s="12">
        <f t="shared" si="19"/>
        <v>5549538.9295760263</v>
      </c>
      <c r="AT59" s="12">
        <f t="shared" si="20"/>
        <v>2717360.441378606</v>
      </c>
      <c r="AU59">
        <v>21</v>
      </c>
      <c r="AV59" s="6">
        <v>0.1206</v>
      </c>
      <c r="AW59" s="12">
        <f t="shared" si="21"/>
        <v>3611331.3411457972</v>
      </c>
      <c r="AX59" s="12">
        <f t="shared" si="22"/>
        <v>1743401.3371048677</v>
      </c>
      <c r="AY59">
        <v>20</v>
      </c>
      <c r="AZ59" s="6">
        <v>0.1206</v>
      </c>
      <c r="BA59" s="12">
        <f t="shared" si="23"/>
        <v>4083060.7746109269</v>
      </c>
      <c r="BB59" s="12">
        <f t="shared" si="24"/>
        <v>1957053.2678307546</v>
      </c>
      <c r="BC59">
        <v>19</v>
      </c>
      <c r="BD59" s="6">
        <v>0.1206</v>
      </c>
      <c r="BE59" s="12">
        <f t="shared" si="25"/>
        <v>5487845.9035291364</v>
      </c>
      <c r="BF59" s="12">
        <f t="shared" si="26"/>
        <v>2668228.5255089938</v>
      </c>
      <c r="BG59">
        <v>18</v>
      </c>
      <c r="BH59" s="6">
        <v>0.1206</v>
      </c>
      <c r="BI59" s="12">
        <f t="shared" si="27"/>
        <v>7484183.4751296462</v>
      </c>
      <c r="BJ59" s="12">
        <f t="shared" si="28"/>
        <v>4051782.0882598427</v>
      </c>
      <c r="BK59">
        <v>17</v>
      </c>
      <c r="BL59" s="6">
        <v>0.1206</v>
      </c>
      <c r="BM59" s="12">
        <f t="shared" si="29"/>
        <v>6333266.2174366359</v>
      </c>
      <c r="BN59" s="12">
        <f t="shared" si="30"/>
        <v>3690765.4853337635</v>
      </c>
      <c r="BO59">
        <v>16</v>
      </c>
      <c r="BP59" s="6">
        <v>0.1206</v>
      </c>
      <c r="BQ59" s="12">
        <f t="shared" si="31"/>
        <v>4963667.1325770561</v>
      </c>
      <c r="BR59" s="12">
        <f t="shared" si="32"/>
        <v>2978200.2795462334</v>
      </c>
      <c r="BS59">
        <v>15</v>
      </c>
      <c r="BT59" s="6">
        <v>0.1206</v>
      </c>
      <c r="BU59" s="12">
        <f t="shared" si="33"/>
        <v>4183160.3985458738</v>
      </c>
      <c r="BV59" s="12">
        <f t="shared" si="34"/>
        <v>2567595.0032453984</v>
      </c>
      <c r="BW59">
        <v>14</v>
      </c>
      <c r="BX59" s="6">
        <v>0.1206</v>
      </c>
      <c r="BY59" s="12">
        <f t="shared" si="35"/>
        <v>2911659.4275513198</v>
      </c>
      <c r="BZ59" s="12">
        <f t="shared" si="36"/>
        <v>1827317.2959115177</v>
      </c>
      <c r="CA59">
        <v>13</v>
      </c>
      <c r="CB59" s="6">
        <v>0.1206</v>
      </c>
      <c r="CC59" s="12">
        <f t="shared" si="37"/>
        <v>3681581.3967312868</v>
      </c>
      <c r="CD59" s="12">
        <f t="shared" si="38"/>
        <v>2729448.2768869884</v>
      </c>
      <c r="CE59">
        <v>12</v>
      </c>
      <c r="CF59" s="6">
        <v>0.1206</v>
      </c>
      <c r="CG59" s="12">
        <f t="shared" si="39"/>
        <v>3690904.8301250259</v>
      </c>
      <c r="CH59" s="12">
        <f t="shared" si="40"/>
        <v>3016360.1542745898</v>
      </c>
      <c r="CI59">
        <v>11</v>
      </c>
      <c r="CJ59" s="6">
        <v>0.1206</v>
      </c>
      <c r="CK59" s="12">
        <f t="shared" si="284"/>
        <v>3601830.0057485956</v>
      </c>
      <c r="CL59" s="12">
        <f t="shared" si="285"/>
        <v>2980824.8323436654</v>
      </c>
      <c r="CM59" s="5">
        <v>10</v>
      </c>
      <c r="CN59" s="6">
        <v>0.1206</v>
      </c>
      <c r="CO59" s="7">
        <f t="shared" si="41"/>
        <v>3551186.691896324</v>
      </c>
      <c r="CP59" s="12">
        <f t="shared" si="42"/>
        <v>3073110.3129999354</v>
      </c>
      <c r="CQ59" s="12">
        <f t="shared" si="43"/>
        <v>2490279.0467413268</v>
      </c>
      <c r="CR59" s="9"/>
      <c r="CS59" s="5">
        <v>9</v>
      </c>
      <c r="CT59" s="6">
        <v>0.1206</v>
      </c>
      <c r="CU59" s="7">
        <f t="shared" si="44"/>
        <v>2714766.9840962645</v>
      </c>
      <c r="CV59" s="12">
        <f t="shared" si="45"/>
        <v>2359839.5767770116</v>
      </c>
      <c r="CW59" s="12">
        <f t="shared" si="46"/>
        <v>2066893.9741426238</v>
      </c>
      <c r="CY59" s="5">
        <v>8</v>
      </c>
      <c r="CZ59" s="6">
        <v>0.1206</v>
      </c>
      <c r="DA59" s="7">
        <f t="shared" si="47"/>
        <v>2194992.7102977559</v>
      </c>
      <c r="DB59" s="12">
        <f t="shared" si="48"/>
        <v>1923029.1837008889</v>
      </c>
      <c r="DC59" s="12">
        <f t="shared" si="49"/>
        <v>1757250.80579564</v>
      </c>
      <c r="DE59" s="5">
        <f t="shared" si="50"/>
        <v>7</v>
      </c>
      <c r="DF59" s="6">
        <v>0.1206</v>
      </c>
      <c r="DG59" s="7">
        <f t="shared" si="51"/>
        <v>1857801.7014792687</v>
      </c>
      <c r="DH59" s="12">
        <f t="shared" si="52"/>
        <v>1648397.4974343346</v>
      </c>
      <c r="DI59" s="12">
        <f t="shared" si="53"/>
        <v>1511978.3941983897</v>
      </c>
      <c r="DK59" s="5">
        <f t="shared" si="54"/>
        <v>6</v>
      </c>
      <c r="DL59" s="6">
        <v>0.1206</v>
      </c>
      <c r="DM59" s="7">
        <f t="shared" si="55"/>
        <v>1880556.4343347186</v>
      </c>
      <c r="DN59" s="12">
        <f t="shared" si="56"/>
        <v>1738976.2433467386</v>
      </c>
      <c r="DO59" s="12">
        <f t="shared" si="57"/>
        <v>1613050.3774492161</v>
      </c>
      <c r="DQ59" s="5">
        <f t="shared" si="58"/>
        <v>5</v>
      </c>
      <c r="DR59" s="6">
        <v>0.1206</v>
      </c>
      <c r="DS59" s="7">
        <f t="shared" si="59"/>
        <v>1232666.7765696899</v>
      </c>
      <c r="DT59" s="12">
        <f t="shared" si="60"/>
        <v>1135600.7491440328</v>
      </c>
      <c r="DU59" s="12">
        <f t="shared" si="61"/>
        <v>1045535.8621429543</v>
      </c>
      <c r="DW59" s="5">
        <f t="shared" si="62"/>
        <v>4</v>
      </c>
      <c r="DX59" s="6">
        <v>0.1206</v>
      </c>
      <c r="DY59" s="7">
        <f t="shared" si="63"/>
        <v>929612.95367246587</v>
      </c>
      <c r="DZ59" s="12">
        <f t="shared" si="64"/>
        <v>870448.1256335713</v>
      </c>
      <c r="EA59" s="12">
        <f t="shared" si="65"/>
        <v>804414.12989585218</v>
      </c>
      <c r="EC59" s="5">
        <f t="shared" si="66"/>
        <v>3</v>
      </c>
      <c r="ED59" s="6">
        <v>0.1206</v>
      </c>
      <c r="EE59" s="7">
        <f t="shared" si="67"/>
        <v>865239.16015680006</v>
      </c>
      <c r="EF59" s="12">
        <f t="shared" si="68"/>
        <v>823192.18368027825</v>
      </c>
      <c r="EG59" s="12">
        <f t="shared" si="69"/>
        <v>783451.87136467861</v>
      </c>
      <c r="EI59" s="5">
        <f t="shared" si="70"/>
        <v>2</v>
      </c>
      <c r="EJ59" s="6">
        <v>0.1206</v>
      </c>
      <c r="EK59" s="7">
        <f t="shared" si="71"/>
        <v>865239.16015680006</v>
      </c>
      <c r="EL59" s="12">
        <f>(EL60)*(1+EJ59)-(((VLOOKUP((EI$91+EI60),$A$138:$E$227,5,FALSE))/(VLOOKUP(EI$91,$A$138:$E$227,5,FALSE)))*(IF(EI59&lt;=$D$125,$B$125,$C$125)))</f>
        <v>942835.34584615391</v>
      </c>
      <c r="EM59" s="12">
        <f t="shared" si="73"/>
        <v>929830.72038620699</v>
      </c>
      <c r="EO59" s="5">
        <f t="shared" si="74"/>
        <v>1</v>
      </c>
      <c r="EP59" s="6">
        <v>0.1206</v>
      </c>
      <c r="EQ59" s="7">
        <f t="shared" si="75"/>
        <v>966315.79200000002</v>
      </c>
      <c r="ER59" s="12">
        <f>($B$124)*(1+EP59)-$B$125</f>
        <v>661360</v>
      </c>
      <c r="ES59" s="12">
        <f>ER59</f>
        <v>661360</v>
      </c>
      <c r="EU59" s="5"/>
      <c r="EV59" s="6"/>
      <c r="EW59" s="7"/>
      <c r="EX59" t="e">
        <f>IF(EW59&gt;#REF!, 1, 0)</f>
        <v>#REF!</v>
      </c>
      <c r="EY59" t="e">
        <f t="shared" ref="EY59" si="287">IF(AND(EX60=0, EX59=1), EU59, 1000)</f>
        <v>#REF!</v>
      </c>
      <c r="FA59" s="5"/>
      <c r="FB59" s="6"/>
      <c r="FC59" s="7"/>
      <c r="FG59" s="5"/>
      <c r="FH59" s="6"/>
      <c r="FI59" s="7"/>
      <c r="FM59" s="5"/>
      <c r="FN59" s="6"/>
      <c r="FO59" s="7"/>
      <c r="FS59" s="5"/>
      <c r="FT59" s="6"/>
      <c r="FU59" s="7"/>
      <c r="FY59" s="5"/>
      <c r="FZ59" s="6"/>
      <c r="GA59" s="7"/>
      <c r="GE59" s="5"/>
      <c r="GF59" s="6"/>
      <c r="GG59" s="7"/>
      <c r="GK59" s="5"/>
      <c r="GL59" s="6"/>
      <c r="GM59" s="7"/>
      <c r="GQ59" s="5"/>
      <c r="GR59" s="6"/>
      <c r="GS59" s="7"/>
      <c r="GW59" s="5"/>
      <c r="GX59" s="6"/>
      <c r="GY59" s="7"/>
      <c r="HC59" s="5"/>
      <c r="HD59" s="6"/>
      <c r="HE59" s="7"/>
      <c r="HI59" s="5"/>
      <c r="HJ59" s="6"/>
      <c r="HK59" s="7"/>
      <c r="HO59" s="5"/>
      <c r="HP59" s="6"/>
      <c r="HQ59" s="7"/>
      <c r="HU59" s="5"/>
      <c r="HV59" s="6"/>
      <c r="HW59" s="7"/>
      <c r="IA59" s="5"/>
      <c r="IB59" s="6"/>
      <c r="IC59" s="7"/>
      <c r="IG59" s="5"/>
      <c r="IH59" s="6"/>
      <c r="II59" s="7"/>
      <c r="IM59" s="5"/>
      <c r="IN59" s="6"/>
      <c r="IO59" s="7"/>
      <c r="IS59" s="5"/>
      <c r="IT59" s="6"/>
      <c r="IU59" s="7"/>
      <c r="IY59" s="5"/>
      <c r="IZ59" s="6"/>
      <c r="JA59" s="7"/>
      <c r="JE59" s="5"/>
      <c r="JF59" s="6"/>
      <c r="JG59" s="7"/>
      <c r="JK59" s="5"/>
      <c r="JL59" s="6"/>
      <c r="JM59" s="7"/>
      <c r="JQ59" s="5"/>
      <c r="JR59" s="6"/>
      <c r="JS59" s="7"/>
      <c r="JW59" s="5"/>
      <c r="JX59" s="6"/>
      <c r="JY59" s="7"/>
      <c r="KC59" s="5"/>
      <c r="KD59" s="6"/>
      <c r="KE59" s="7"/>
      <c r="KI59" s="5"/>
      <c r="KJ59" s="6"/>
      <c r="KK59" s="7"/>
      <c r="KO59" s="5"/>
      <c r="KP59" s="6"/>
      <c r="KQ59" s="7"/>
      <c r="KU59" s="5"/>
      <c r="KV59" s="6"/>
      <c r="KW59" s="7"/>
      <c r="LA59" s="5"/>
      <c r="LB59" s="6"/>
      <c r="LC59" s="7"/>
      <c r="LG59" s="5"/>
      <c r="LH59" s="6"/>
      <c r="LI59" s="7"/>
      <c r="LM59" s="5"/>
      <c r="LN59" s="6"/>
      <c r="LO59" s="7"/>
      <c r="LS59" s="5"/>
      <c r="LT59" s="6"/>
      <c r="LU59" s="7"/>
      <c r="LY59" s="5"/>
      <c r="LZ59" s="6"/>
      <c r="MA59" s="7"/>
      <c r="ME59" s="5"/>
      <c r="MF59" s="6"/>
      <c r="MG59" s="7"/>
      <c r="MK59" s="5"/>
      <c r="ML59" s="6"/>
      <c r="MM59" s="7"/>
      <c r="MQ59" s="5"/>
      <c r="MR59" s="6"/>
      <c r="MS59" s="7"/>
      <c r="MW59" s="5"/>
      <c r="MX59" s="6"/>
      <c r="MY59" s="7"/>
      <c r="NC59" s="5"/>
      <c r="ND59" s="6"/>
      <c r="NE59" s="7"/>
      <c r="NI59" s="5"/>
      <c r="NJ59" s="6"/>
      <c r="NK59" s="7"/>
      <c r="NO59" s="5"/>
      <c r="NP59" s="6"/>
      <c r="NQ59" s="7"/>
      <c r="NU59" s="5"/>
      <c r="NV59" s="6"/>
      <c r="NW59" s="7"/>
      <c r="OA59" s="5"/>
      <c r="OB59" s="6"/>
      <c r="OC59" s="7"/>
      <c r="OG59" s="5"/>
      <c r="OH59" s="6"/>
      <c r="OI59" s="7"/>
      <c r="OM59" s="5"/>
      <c r="ON59" s="6"/>
      <c r="OO59" s="7"/>
      <c r="OS59" s="5"/>
      <c r="OT59" s="6"/>
      <c r="OU59" s="7"/>
      <c r="OY59" s="5"/>
      <c r="OZ59" s="6"/>
      <c r="PA59" s="7"/>
      <c r="PE59" s="5"/>
      <c r="PF59" s="6"/>
      <c r="PG59" s="7"/>
      <c r="PK59" s="5"/>
      <c r="PL59" s="6"/>
      <c r="PM59" s="7"/>
      <c r="PQ59" s="5"/>
      <c r="PR59" s="6"/>
      <c r="PS59" s="7"/>
      <c r="PW59" s="5"/>
      <c r="PX59" s="6"/>
      <c r="PY59" s="7"/>
      <c r="QC59" s="5"/>
      <c r="QD59" s="6"/>
      <c r="QE59" s="7"/>
      <c r="QI59" s="5"/>
      <c r="QJ59" s="6"/>
      <c r="QK59" s="7"/>
      <c r="QO59" s="5"/>
      <c r="QP59" s="6"/>
      <c r="QQ59" s="7"/>
    </row>
    <row r="60" spans="3:459">
      <c r="C60">
        <v>31</v>
      </c>
      <c r="D60" s="6">
        <v>0.43719999999999998</v>
      </c>
      <c r="E60" s="12">
        <f t="shared" si="286"/>
        <v>1264327.7766370906</v>
      </c>
      <c r="F60" s="12">
        <f t="shared" si="0"/>
        <v>764785.68307068769</v>
      </c>
      <c r="G60">
        <v>30</v>
      </c>
      <c r="H60" s="6">
        <v>0.43719999999999998</v>
      </c>
      <c r="I60" s="12">
        <f t="shared" si="1"/>
        <v>-884180.19167668559</v>
      </c>
      <c r="J60" s="12">
        <f t="shared" si="2"/>
        <v>-528653.19152696931</v>
      </c>
      <c r="K60">
        <v>29</v>
      </c>
      <c r="L60" s="6">
        <v>0.43719999999999998</v>
      </c>
      <c r="M60" s="12">
        <f t="shared" si="3"/>
        <v>48419.512078304972</v>
      </c>
      <c r="N60" s="12">
        <f t="shared" si="4"/>
        <v>28950.127851014513</v>
      </c>
      <c r="O60">
        <v>28</v>
      </c>
      <c r="P60" s="6">
        <v>0.43719999999999998</v>
      </c>
      <c r="Q60" s="12">
        <f t="shared" si="5"/>
        <v>2223716.2962299525</v>
      </c>
      <c r="R60" s="12">
        <f t="shared" si="6"/>
        <v>1236261.8569949735</v>
      </c>
      <c r="S60">
        <v>27</v>
      </c>
      <c r="T60" s="6">
        <v>0.43719999999999998</v>
      </c>
      <c r="U60" s="12">
        <f t="shared" si="7"/>
        <v>8857421.5815104879</v>
      </c>
      <c r="V60" s="12">
        <f t="shared" si="8"/>
        <v>4428710.790755244</v>
      </c>
      <c r="W60">
        <v>26</v>
      </c>
      <c r="X60" s="6">
        <v>0.43719999999999998</v>
      </c>
      <c r="Y60" s="12">
        <f t="shared" si="9"/>
        <v>10148137.653220942</v>
      </c>
      <c r="Z60" s="12">
        <f t="shared" si="10"/>
        <v>4577306.84358567</v>
      </c>
      <c r="AA60">
        <v>25</v>
      </c>
      <c r="AB60" s="6">
        <v>0.43719999999999998</v>
      </c>
      <c r="AC60" s="12">
        <f t="shared" si="11"/>
        <v>5151812.4094296312</v>
      </c>
      <c r="AD60" s="12">
        <f t="shared" si="12"/>
        <v>2377759.5735829067</v>
      </c>
      <c r="AE60">
        <v>24</v>
      </c>
      <c r="AF60" s="6">
        <v>0.43719999999999998</v>
      </c>
      <c r="AG60" s="12">
        <f t="shared" si="13"/>
        <v>5908640.4984531887</v>
      </c>
      <c r="AH60" s="12">
        <f t="shared" si="14"/>
        <v>2809703.1740896278</v>
      </c>
      <c r="AI60">
        <v>23</v>
      </c>
      <c r="AJ60" s="6">
        <v>0.43719999999999998</v>
      </c>
      <c r="AK60" s="12">
        <f t="shared" si="15"/>
        <v>2706899.4410161269</v>
      </c>
      <c r="AL60" s="12">
        <f t="shared" si="16"/>
        <v>1306126.3037070821</v>
      </c>
      <c r="AM60">
        <v>22</v>
      </c>
      <c r="AN60" s="6">
        <v>0.43719999999999998</v>
      </c>
      <c r="AO60" s="12">
        <f t="shared" si="17"/>
        <v>1279970.859357683</v>
      </c>
      <c r="AP60" s="12">
        <f t="shared" si="18"/>
        <v>631034.58450850798</v>
      </c>
      <c r="AQ60">
        <v>21</v>
      </c>
      <c r="AR60" s="6">
        <v>0.43719999999999998</v>
      </c>
      <c r="AS60" s="12">
        <f t="shared" si="19"/>
        <v>5006966.3887290992</v>
      </c>
      <c r="AT60" s="12">
        <f t="shared" si="20"/>
        <v>2485976.3188794828</v>
      </c>
      <c r="AU60">
        <v>20</v>
      </c>
      <c r="AV60" s="6">
        <v>0.43719999999999998</v>
      </c>
      <c r="AW60" s="12">
        <f t="shared" si="21"/>
        <v>3278131.5351496111</v>
      </c>
      <c r="AX60" s="12">
        <f t="shared" si="22"/>
        <v>1604679.7724508585</v>
      </c>
      <c r="AY60">
        <v>19</v>
      </c>
      <c r="AZ60" s="6">
        <v>0.43719999999999998</v>
      </c>
      <c r="BA60" s="12">
        <f t="shared" si="23"/>
        <v>3699491.9709695526</v>
      </c>
      <c r="BB60" s="12">
        <f t="shared" si="24"/>
        <v>1798004.8390376496</v>
      </c>
      <c r="BC60">
        <v>18</v>
      </c>
      <c r="BD60" s="6">
        <v>0.43719999999999998</v>
      </c>
      <c r="BE60" s="12">
        <f t="shared" si="25"/>
        <v>4952300.5811071843</v>
      </c>
      <c r="BF60" s="12">
        <f t="shared" si="26"/>
        <v>2441518.8179584369</v>
      </c>
      <c r="BG60">
        <v>17</v>
      </c>
      <c r="BH60" s="6">
        <v>0.43719999999999998</v>
      </c>
      <c r="BI60" s="12">
        <f t="shared" si="27"/>
        <v>6728179.0896559879</v>
      </c>
      <c r="BJ60" s="12">
        <f t="shared" si="28"/>
        <v>3693440.9687971673</v>
      </c>
      <c r="BK60">
        <v>16</v>
      </c>
      <c r="BL60" s="6">
        <v>0.43719999999999998</v>
      </c>
      <c r="BM60" s="12">
        <f t="shared" si="29"/>
        <v>5697613.338726989</v>
      </c>
      <c r="BN60" s="12">
        <f t="shared" si="30"/>
        <v>3366771.5183386747</v>
      </c>
      <c r="BO60">
        <v>15</v>
      </c>
      <c r="BP60" s="6">
        <v>0.43719999999999998</v>
      </c>
      <c r="BQ60" s="12">
        <f t="shared" si="31"/>
        <v>4474091.6764028696</v>
      </c>
      <c r="BR60" s="12">
        <f t="shared" si="32"/>
        <v>2721999.8310982492</v>
      </c>
      <c r="BS60">
        <v>14</v>
      </c>
      <c r="BT60" s="6">
        <v>0.43719999999999998</v>
      </c>
      <c r="BU60" s="12">
        <f t="shared" si="33"/>
        <v>3776581.1199716721</v>
      </c>
      <c r="BV60" s="12">
        <f t="shared" si="34"/>
        <v>2350459.5781641877</v>
      </c>
      <c r="BW60">
        <v>13</v>
      </c>
      <c r="BX60" s="6">
        <v>0.43719999999999998</v>
      </c>
      <c r="BY60" s="12">
        <f t="shared" si="35"/>
        <v>2640961.6503243954</v>
      </c>
      <c r="BZ60" s="12">
        <f t="shared" si="36"/>
        <v>1680611.9592973425</v>
      </c>
      <c r="CA60">
        <v>12</v>
      </c>
      <c r="CB60" s="6">
        <v>0.43719999999999998</v>
      </c>
      <c r="CC60" s="12">
        <f t="shared" si="37"/>
        <v>3321476.4528023885</v>
      </c>
      <c r="CD60" s="12">
        <f t="shared" si="38"/>
        <v>2496914.1166171799</v>
      </c>
      <c r="CE60">
        <v>11</v>
      </c>
      <c r="CF60" s="6">
        <v>0.43719999999999998</v>
      </c>
      <c r="CG60" s="12">
        <f t="shared" si="39"/>
        <v>3326444.4858865961</v>
      </c>
      <c r="CH60" s="12">
        <f t="shared" si="40"/>
        <v>2756529.1718710605</v>
      </c>
      <c r="CI60">
        <v>10</v>
      </c>
      <c r="CJ60" s="6">
        <v>0.43719999999999998</v>
      </c>
      <c r="CK60" s="12">
        <f t="shared" si="284"/>
        <v>3246546.4980801316</v>
      </c>
      <c r="CL60" s="12">
        <f t="shared" si="285"/>
        <v>2724374.6837036069</v>
      </c>
      <c r="CM60" s="5">
        <v>9</v>
      </c>
      <c r="CN60" s="6">
        <v>0.43719999999999998</v>
      </c>
      <c r="CO60" s="7">
        <f t="shared" si="41"/>
        <v>3169004.7223775871</v>
      </c>
      <c r="CP60" s="12">
        <f t="shared" si="42"/>
        <v>2775416.3747953596</v>
      </c>
      <c r="CQ60" s="12">
        <f t="shared" si="43"/>
        <v>2280499.4688003827</v>
      </c>
      <c r="CR60" s="9"/>
      <c r="CS60" s="5">
        <v>8</v>
      </c>
      <c r="CT60" s="6">
        <v>0.43719999999999998</v>
      </c>
      <c r="CU60" s="7">
        <f t="shared" si="44"/>
        <v>2422601.2708337181</v>
      </c>
      <c r="CV60" s="12">
        <f t="shared" si="45"/>
        <v>2136437.2169203539</v>
      </c>
      <c r="CW60" s="12">
        <f t="shared" si="46"/>
        <v>1897395.2905516429</v>
      </c>
      <c r="CY60" s="5">
        <v>7</v>
      </c>
      <c r="CZ60" s="6">
        <v>0.43719999999999998</v>
      </c>
      <c r="DA60" s="7">
        <f t="shared" si="47"/>
        <v>1958765.581204494</v>
      </c>
      <c r="DB60" s="12">
        <f t="shared" si="48"/>
        <v>1745367.9924862878</v>
      </c>
      <c r="DC60" s="12">
        <f t="shared" si="49"/>
        <v>1617211.6014296024</v>
      </c>
      <c r="DE60" s="5">
        <f t="shared" si="50"/>
        <v>6</v>
      </c>
      <c r="DF60" s="6">
        <v>0.43719999999999998</v>
      </c>
      <c r="DG60" s="7">
        <f t="shared" si="51"/>
        <v>1657863.3780825171</v>
      </c>
      <c r="DH60" s="12">
        <f t="shared" si="52"/>
        <v>1500182.2812347205</v>
      </c>
      <c r="DI60" s="12">
        <f t="shared" si="53"/>
        <v>1395274.4294001248</v>
      </c>
      <c r="DK60" s="5">
        <f t="shared" si="54"/>
        <v>5</v>
      </c>
      <c r="DL60" s="6">
        <v>0.43719999999999998</v>
      </c>
      <c r="DM60" s="7">
        <f t="shared" si="55"/>
        <v>1678169.2257136521</v>
      </c>
      <c r="DN60" s="12">
        <f t="shared" si="56"/>
        <v>1580687.3556859563</v>
      </c>
      <c r="DO60" s="12">
        <f t="shared" si="57"/>
        <v>1486730.4149633644</v>
      </c>
      <c r="DQ60" s="5">
        <f t="shared" si="58"/>
        <v>4</v>
      </c>
      <c r="DR60" s="6">
        <v>0.43719999999999998</v>
      </c>
      <c r="DS60" s="7">
        <f t="shared" si="59"/>
        <v>1100006.0472690433</v>
      </c>
      <c r="DT60" s="12">
        <f t="shared" si="60"/>
        <v>1042463.8754300857</v>
      </c>
      <c r="DU60" s="12">
        <f t="shared" si="61"/>
        <v>973209.28230710793</v>
      </c>
      <c r="DW60" s="5">
        <f t="shared" si="62"/>
        <v>3</v>
      </c>
      <c r="DX60" s="6">
        <v>0.43719999999999998</v>
      </c>
      <c r="DY60" s="7">
        <f t="shared" si="63"/>
        <v>829567.15480319993</v>
      </c>
      <c r="DZ60" s="12">
        <f t="shared" si="64"/>
        <v>787391.67473514017</v>
      </c>
      <c r="EA60" s="12">
        <f t="shared" si="65"/>
        <v>737835.55534621526</v>
      </c>
      <c r="EC60" s="5">
        <f t="shared" si="66"/>
        <v>2</v>
      </c>
      <c r="ED60" s="6">
        <v>0.43719999999999998</v>
      </c>
      <c r="EE60" s="7">
        <f t="shared" si="67"/>
        <v>772121.32799999998</v>
      </c>
      <c r="EF60" s="12">
        <f>(EF61)*(1+ED60)-(((VLOOKUP((EC$91+EC61),$A$138:$E$227,5,FALSE))/(VLOOKUP(EC$91,$A$138:$E$227,5,FALSE)))*(IF(EC60&lt;=$D$125,$B$125,$C$125)))</f>
        <v>744913.57727536233</v>
      </c>
      <c r="EG60" s="12">
        <f t="shared" si="69"/>
        <v>718867.64799999993</v>
      </c>
      <c r="EI60" s="5">
        <f t="shared" si="70"/>
        <v>1</v>
      </c>
      <c r="EJ60" s="6">
        <v>0.43719999999999998</v>
      </c>
      <c r="EK60" s="7">
        <f t="shared" si="71"/>
        <v>772121.32799999998</v>
      </c>
      <c r="EL60" s="12">
        <f>($B$124)*(1+EJ60)-$B$125</f>
        <v>851320</v>
      </c>
      <c r="EM60" s="12">
        <f>EL60</f>
        <v>851320</v>
      </c>
      <c r="EO60" s="5">
        <f t="shared" si="74"/>
        <v>0</v>
      </c>
      <c r="EP60" s="6">
        <v>0.43719999999999998</v>
      </c>
      <c r="EQ60" s="7">
        <f>(EQ61+$B$124)*(1+EP60)</f>
        <v>862320</v>
      </c>
      <c r="ER60" t="e">
        <f>IF(EQ60&gt;#REF!, 1, 0)</f>
        <v>#REF!</v>
      </c>
      <c r="ES60" t="e">
        <f t="shared" ref="ES60" si="288">IF(AND(ER61=0, ER60=1), EO60, 1000)</f>
        <v>#REF!</v>
      </c>
      <c r="EU60" s="5"/>
      <c r="EV60" s="6"/>
      <c r="EW60" s="7"/>
      <c r="FA60" s="5"/>
      <c r="FB60" s="6"/>
      <c r="FC60" s="7"/>
      <c r="FG60" s="5"/>
      <c r="FH60" s="6"/>
      <c r="FI60" s="7"/>
      <c r="FM60" s="5"/>
      <c r="FN60" s="6"/>
      <c r="FO60" s="7"/>
      <c r="FS60" s="5"/>
      <c r="FT60" s="6"/>
      <c r="FU60" s="7"/>
      <c r="FY60" s="5"/>
      <c r="FZ60" s="6"/>
      <c r="GA60" s="7"/>
      <c r="GE60" s="5"/>
      <c r="GF60" s="6"/>
      <c r="GG60" s="7"/>
      <c r="GK60" s="5"/>
      <c r="GL60" s="6"/>
      <c r="GM60" s="7"/>
      <c r="GQ60" s="5"/>
      <c r="GR60" s="6"/>
      <c r="GS60" s="7"/>
      <c r="GW60" s="5"/>
      <c r="GX60" s="6"/>
      <c r="GY60" s="7"/>
      <c r="HC60" s="5"/>
      <c r="HD60" s="6"/>
      <c r="HE60" s="7"/>
      <c r="HI60" s="5"/>
      <c r="HJ60" s="6"/>
      <c r="HK60" s="7"/>
      <c r="HO60" s="5"/>
      <c r="HP60" s="6"/>
      <c r="HQ60" s="7"/>
      <c r="HU60" s="5"/>
      <c r="HV60" s="6"/>
      <c r="HW60" s="7"/>
      <c r="IA60" s="5"/>
      <c r="IB60" s="6"/>
      <c r="IC60" s="7"/>
      <c r="IG60" s="5"/>
      <c r="IH60" s="6"/>
      <c r="II60" s="7"/>
      <c r="IM60" s="5"/>
      <c r="IN60" s="6"/>
      <c r="IO60" s="7"/>
      <c r="IS60" s="5"/>
      <c r="IT60" s="6"/>
      <c r="IU60" s="7"/>
      <c r="IY60" s="5"/>
      <c r="IZ60" s="6"/>
      <c r="JA60" s="7"/>
      <c r="JE60" s="5"/>
      <c r="JF60" s="6"/>
      <c r="JG60" s="7"/>
      <c r="JK60" s="5"/>
      <c r="JL60" s="6"/>
      <c r="JM60" s="7"/>
      <c r="JQ60" s="5"/>
      <c r="JR60" s="6"/>
      <c r="JS60" s="7"/>
      <c r="JW60" s="5"/>
      <c r="JX60" s="6"/>
      <c r="JY60" s="7"/>
      <c r="KC60" s="5"/>
      <c r="KD60" s="6"/>
      <c r="KE60" s="7"/>
      <c r="KI60" s="5"/>
      <c r="KJ60" s="6"/>
      <c r="KK60" s="7"/>
      <c r="KO60" s="5"/>
      <c r="KP60" s="6"/>
      <c r="KQ60" s="7"/>
      <c r="KU60" s="5"/>
      <c r="KV60" s="6"/>
      <c r="KW60" s="7"/>
      <c r="LA60" s="5"/>
      <c r="LB60" s="6"/>
      <c r="LC60" s="7"/>
      <c r="LG60" s="5"/>
      <c r="LH60" s="6"/>
      <c r="LI60" s="7"/>
      <c r="LM60" s="5"/>
      <c r="LN60" s="6"/>
      <c r="LO60" s="7"/>
      <c r="LS60" s="5"/>
      <c r="LT60" s="6"/>
      <c r="LU60" s="7"/>
      <c r="LY60" s="5"/>
      <c r="LZ60" s="6"/>
      <c r="MA60" s="7"/>
      <c r="ME60" s="5"/>
      <c r="MF60" s="6"/>
      <c r="MG60" s="7"/>
      <c r="MK60" s="5"/>
      <c r="ML60" s="6"/>
      <c r="MM60" s="7"/>
      <c r="MQ60" s="5"/>
      <c r="MR60" s="6"/>
      <c r="MS60" s="7"/>
      <c r="MW60" s="5"/>
      <c r="MX60" s="6"/>
      <c r="MY60" s="7"/>
      <c r="NC60" s="5"/>
      <c r="ND60" s="6"/>
      <c r="NE60" s="7"/>
      <c r="NI60" s="5"/>
      <c r="NJ60" s="6"/>
      <c r="NK60" s="7"/>
      <c r="NO60" s="5"/>
      <c r="NP60" s="6"/>
      <c r="NQ60" s="7"/>
      <c r="NU60" s="5"/>
      <c r="NV60" s="6"/>
      <c r="NW60" s="7"/>
      <c r="OA60" s="5"/>
      <c r="OB60" s="6"/>
      <c r="OC60" s="7"/>
      <c r="OG60" s="5"/>
      <c r="OH60" s="6"/>
      <c r="OI60" s="7"/>
      <c r="OM60" s="5"/>
      <c r="ON60" s="6"/>
      <c r="OO60" s="7"/>
      <c r="OS60" s="5"/>
      <c r="OT60" s="6"/>
      <c r="OU60" s="7"/>
      <c r="OY60" s="5"/>
      <c r="OZ60" s="6"/>
      <c r="PA60" s="7"/>
      <c r="PE60" s="5"/>
      <c r="PF60" s="6"/>
      <c r="PG60" s="7"/>
      <c r="PK60" s="5"/>
      <c r="PL60" s="6"/>
      <c r="PM60" s="7"/>
      <c r="PQ60" s="5"/>
      <c r="PR60" s="6"/>
      <c r="PS60" s="7"/>
      <c r="PW60" s="5"/>
      <c r="PX60" s="6"/>
      <c r="PY60" s="7"/>
      <c r="QC60" s="5"/>
      <c r="QD60" s="6"/>
      <c r="QE60" s="7"/>
      <c r="QI60" s="5"/>
      <c r="QJ60" s="6"/>
      <c r="QK60" s="7"/>
      <c r="QO60" s="5"/>
      <c r="QP60" s="6"/>
      <c r="QQ60" s="7"/>
    </row>
    <row r="61" spans="3:459">
      <c r="C61">
        <v>30</v>
      </c>
      <c r="D61" s="6">
        <v>-0.1046</v>
      </c>
      <c r="E61" s="12">
        <f t="shared" si="286"/>
        <v>914224.29192849563</v>
      </c>
      <c r="F61" s="12">
        <f t="shared" si="0"/>
        <v>573046.38588271651</v>
      </c>
      <c r="G61">
        <v>29</v>
      </c>
      <c r="H61" s="6">
        <v>-0.1046</v>
      </c>
      <c r="I61" s="12">
        <f t="shared" si="1"/>
        <v>-580298.3252714962</v>
      </c>
      <c r="J61" s="12">
        <f t="shared" si="2"/>
        <v>-359532.65804864437</v>
      </c>
      <c r="K61">
        <v>28</v>
      </c>
      <c r="L61" s="6">
        <v>-0.1046</v>
      </c>
      <c r="M61" s="12">
        <f t="shared" si="3"/>
        <v>68602.108735594345</v>
      </c>
      <c r="N61" s="12">
        <f t="shared" si="4"/>
        <v>42503.480412270408</v>
      </c>
      <c r="O61">
        <v>27</v>
      </c>
      <c r="P61" s="6">
        <v>-0.1046</v>
      </c>
      <c r="Q61" s="12">
        <f t="shared" si="5"/>
        <v>1584802.7834545616</v>
      </c>
      <c r="R61" s="12">
        <f t="shared" si="6"/>
        <v>912984.21220751922</v>
      </c>
      <c r="S61">
        <v>26</v>
      </c>
      <c r="T61" s="6">
        <v>-0.1046</v>
      </c>
      <c r="U61" s="12">
        <f t="shared" si="7"/>
        <v>6204718.6066730358</v>
      </c>
      <c r="V61" s="12">
        <f t="shared" si="8"/>
        <v>3214763.625921174</v>
      </c>
      <c r="W61">
        <v>25</v>
      </c>
      <c r="X61" s="6">
        <v>-0.1046</v>
      </c>
      <c r="Y61" s="12">
        <f t="shared" si="9"/>
        <v>7107326.2462621201</v>
      </c>
      <c r="Z61" s="12">
        <f t="shared" si="10"/>
        <v>3321902.4846659908</v>
      </c>
      <c r="AA61">
        <v>24</v>
      </c>
      <c r="AB61" s="6">
        <v>-0.1046</v>
      </c>
      <c r="AC61" s="12">
        <f t="shared" si="11"/>
        <v>3629844.4262660947</v>
      </c>
      <c r="AD61" s="12">
        <f t="shared" si="12"/>
        <v>1736012.55169248</v>
      </c>
      <c r="AE61">
        <v>23</v>
      </c>
      <c r="AF61" s="6">
        <v>-0.1046</v>
      </c>
      <c r="AG61" s="12">
        <f t="shared" si="13"/>
        <v>4155113.2297156318</v>
      </c>
      <c r="AH61" s="12">
        <f t="shared" si="14"/>
        <v>2047447.0987004561</v>
      </c>
      <c r="AI61">
        <v>22</v>
      </c>
      <c r="AJ61" s="6">
        <v>-0.1046</v>
      </c>
      <c r="AK61" s="12">
        <f t="shared" si="15"/>
        <v>1926713.9953100507</v>
      </c>
      <c r="AL61" s="12">
        <f t="shared" si="16"/>
        <v>963356.99765502533</v>
      </c>
      <c r="AM61">
        <v>21</v>
      </c>
      <c r="AN61" s="6">
        <v>-0.1046</v>
      </c>
      <c r="AO61" s="12">
        <f t="shared" si="17"/>
        <v>932940.38629798929</v>
      </c>
      <c r="AP61" s="12">
        <f t="shared" si="18"/>
        <v>476610.84952179884</v>
      </c>
      <c r="AQ61">
        <v>20</v>
      </c>
      <c r="AR61" s="6">
        <v>-0.1046</v>
      </c>
      <c r="AS61" s="12">
        <f t="shared" si="19"/>
        <v>3525875.9559841128</v>
      </c>
      <c r="AT61" s="12">
        <f t="shared" si="20"/>
        <v>1814037.6295280578</v>
      </c>
      <c r="AU61">
        <v>19</v>
      </c>
      <c r="AV61" s="6">
        <v>-0.1046</v>
      </c>
      <c r="AW61" s="12">
        <f t="shared" si="21"/>
        <v>2323557.7855798253</v>
      </c>
      <c r="AX61" s="12">
        <f t="shared" si="22"/>
        <v>1178616.2680477372</v>
      </c>
      <c r="AY61">
        <v>18</v>
      </c>
      <c r="AZ61" s="6">
        <v>-0.1046</v>
      </c>
      <c r="BA61" s="12">
        <f t="shared" si="23"/>
        <v>2617046.0546024134</v>
      </c>
      <c r="BB61" s="12">
        <f t="shared" si="24"/>
        <v>1318005.0782236792</v>
      </c>
      <c r="BC61">
        <v>17</v>
      </c>
      <c r="BD61" s="6">
        <v>-0.1046</v>
      </c>
      <c r="BE61" s="12">
        <f t="shared" si="25"/>
        <v>3488137.7991490196</v>
      </c>
      <c r="BF61" s="12">
        <f t="shared" si="26"/>
        <v>1781983.4408696077</v>
      </c>
      <c r="BG61">
        <v>16</v>
      </c>
      <c r="BH61" s="6">
        <v>-0.1046</v>
      </c>
      <c r="BI61" s="12">
        <f t="shared" si="27"/>
        <v>4719474.5137661081</v>
      </c>
      <c r="BJ61" s="12">
        <f t="shared" si="28"/>
        <v>2684628.618337967</v>
      </c>
      <c r="BK61">
        <v>15</v>
      </c>
      <c r="BL61" s="6">
        <v>-0.1046</v>
      </c>
      <c r="BM61" s="12">
        <f t="shared" si="29"/>
        <v>3999709.5529475505</v>
      </c>
      <c r="BN61" s="12">
        <f t="shared" si="30"/>
        <v>2449097.5161164347</v>
      </c>
      <c r="BO61">
        <v>14</v>
      </c>
      <c r="BP61" s="6">
        <v>-0.1046</v>
      </c>
      <c r="BQ61" s="12">
        <f t="shared" si="31"/>
        <v>3147371.2922560922</v>
      </c>
      <c r="BR61" s="12">
        <f t="shared" si="32"/>
        <v>1984212.3364223188</v>
      </c>
      <c r="BS61">
        <v>13</v>
      </c>
      <c r="BT61" s="6">
        <v>-0.1046</v>
      </c>
      <c r="BU61" s="12">
        <f t="shared" si="33"/>
        <v>2661274.2604805757</v>
      </c>
      <c r="BV61" s="12">
        <f t="shared" si="34"/>
        <v>1716329.0520490669</v>
      </c>
      <c r="BW61">
        <v>12</v>
      </c>
      <c r="BX61" s="6">
        <v>-0.1046</v>
      </c>
      <c r="BY61" s="12">
        <f t="shared" si="35"/>
        <v>1870376.0836816397</v>
      </c>
      <c r="BZ61" s="12">
        <f t="shared" si="36"/>
        <v>1233363.939239342</v>
      </c>
      <c r="CA61">
        <v>11</v>
      </c>
      <c r="CB61" s="6">
        <v>-0.1046</v>
      </c>
      <c r="CC61" s="12">
        <f t="shared" si="37"/>
        <v>2338841.7962333527</v>
      </c>
      <c r="CD61" s="12">
        <f t="shared" si="38"/>
        <v>1821923.8630078651</v>
      </c>
      <c r="CE61">
        <v>10</v>
      </c>
      <c r="CF61" s="6">
        <v>-0.1046</v>
      </c>
      <c r="CG61" s="12">
        <f t="shared" si="39"/>
        <v>2339720.9974479303</v>
      </c>
      <c r="CH61" s="12">
        <f t="shared" si="40"/>
        <v>2009108.2478085486</v>
      </c>
      <c r="CI61">
        <v>9</v>
      </c>
      <c r="CJ61" s="6">
        <v>-0.1046</v>
      </c>
      <c r="CK61" s="12">
        <f t="shared" si="284"/>
        <v>2283813.3162260866</v>
      </c>
      <c r="CL61" s="12">
        <f t="shared" si="285"/>
        <v>1985924.6228052927</v>
      </c>
      <c r="CM61" s="5">
        <v>8</v>
      </c>
      <c r="CN61" s="6">
        <v>-0.1046</v>
      </c>
      <c r="CO61" s="7">
        <f t="shared" si="41"/>
        <v>2204985.1950859916</v>
      </c>
      <c r="CP61" s="12">
        <f t="shared" si="42"/>
        <v>1956531.4591519842</v>
      </c>
      <c r="CQ61" s="12">
        <f t="shared" si="43"/>
        <v>1665887.2931185372</v>
      </c>
      <c r="CR61" s="9"/>
      <c r="CS61" s="5">
        <v>7</v>
      </c>
      <c r="CT61" s="6">
        <v>-0.1046</v>
      </c>
      <c r="CU61" s="7">
        <f t="shared" si="44"/>
        <v>1685639.6262411063</v>
      </c>
      <c r="CV61" s="12">
        <f t="shared" si="45"/>
        <v>1510031.1330917121</v>
      </c>
      <c r="CW61" s="12">
        <f t="shared" si="46"/>
        <v>1389666.3326278799</v>
      </c>
      <c r="CY61" s="5">
        <v>6</v>
      </c>
      <c r="CZ61" s="6">
        <v>-0.1046</v>
      </c>
      <c r="DA61" s="7">
        <f t="shared" si="47"/>
        <v>1362903.9668831713</v>
      </c>
      <c r="DB61" s="12">
        <f t="shared" si="48"/>
        <v>1236950.5642755732</v>
      </c>
      <c r="DC61" s="12">
        <f t="shared" si="49"/>
        <v>1187651.8099022713</v>
      </c>
      <c r="DE61" s="5">
        <f t="shared" si="50"/>
        <v>5</v>
      </c>
      <c r="DF61" s="6">
        <v>-0.1046</v>
      </c>
      <c r="DG61" s="7">
        <f t="shared" si="51"/>
        <v>1153537.0011706909</v>
      </c>
      <c r="DH61" s="12">
        <f t="shared" si="52"/>
        <v>1066266.2958060568</v>
      </c>
      <c r="DI61" s="12">
        <f t="shared" si="53"/>
        <v>1027633.4590014894</v>
      </c>
      <c r="DK61" s="5">
        <f t="shared" si="54"/>
        <v>4</v>
      </c>
      <c r="DL61" s="6">
        <v>-0.1046</v>
      </c>
      <c r="DM61" s="7">
        <f t="shared" si="55"/>
        <v>1167665.7568283135</v>
      </c>
      <c r="DN61" s="12">
        <f t="shared" si="56"/>
        <v>1122031.2179700984</v>
      </c>
      <c r="DO61" s="12">
        <f t="shared" si="57"/>
        <v>1093573.9044708565</v>
      </c>
      <c r="DQ61" s="5">
        <f t="shared" si="58"/>
        <v>3</v>
      </c>
      <c r="DR61" s="6">
        <v>-0.1046</v>
      </c>
      <c r="DS61" s="7">
        <f t="shared" si="59"/>
        <v>765381.32985600003</v>
      </c>
      <c r="DT61" s="12">
        <f t="shared" si="60"/>
        <v>733542.05884056923</v>
      </c>
      <c r="DU61" s="12">
        <f t="shared" si="61"/>
        <v>709622.20909576805</v>
      </c>
      <c r="DW61" s="5">
        <f t="shared" si="62"/>
        <v>2</v>
      </c>
      <c r="DX61" s="6">
        <v>-0.1046</v>
      </c>
      <c r="DY61" s="7">
        <f t="shared" si="63"/>
        <v>577210.65599999996</v>
      </c>
      <c r="DZ61" s="12">
        <f>(DZ62)*(1+DX61)-(((VLOOKUP((DW$91+DW62),$A$138:$E$227,5,FALSE))/(VLOOKUP(DW$91,$A$138:$E$227,5,FALSE)))*(IF(DW61&lt;=$D$125,$B$125,$C$125)))</f>
        <v>556032.89779104467</v>
      </c>
      <c r="EA61" s="12">
        <f t="shared" si="65"/>
        <v>539916.00220289838</v>
      </c>
      <c r="EC61" s="5">
        <f t="shared" si="66"/>
        <v>1</v>
      </c>
      <c r="ED61" s="6">
        <v>-0.1046</v>
      </c>
      <c r="EE61" s="7">
        <f>(EE62+$B$124)*(1+ED61)</f>
        <v>537240</v>
      </c>
      <c r="EF61" s="12">
        <f>($B$124)*(1+ED61)-$B$125</f>
        <v>526240</v>
      </c>
      <c r="EG61" s="12">
        <f>EF61</f>
        <v>526240</v>
      </c>
      <c r="EI61" s="5">
        <f t="shared" si="70"/>
        <v>0</v>
      </c>
      <c r="EJ61" s="6">
        <v>-0.1046</v>
      </c>
      <c r="EK61" s="7">
        <f>(EK62+$B$124)*(1+EJ61)</f>
        <v>537240</v>
      </c>
      <c r="EM61">
        <f t="shared" ref="EM61" si="289">IF(AND(EL62=0, EL61=1), EI61, 1000)</f>
        <v>1000</v>
      </c>
      <c r="EO61" s="5"/>
      <c r="EP61" s="6"/>
      <c r="EQ61" s="7"/>
      <c r="EU61" s="5"/>
      <c r="EV61" s="6"/>
      <c r="EW61" s="7"/>
      <c r="FA61" s="5"/>
      <c r="FB61" s="6"/>
      <c r="FC61" s="7"/>
      <c r="FG61" s="5"/>
      <c r="FH61" s="6"/>
      <c r="FI61" s="7"/>
      <c r="FM61" s="5"/>
      <c r="FN61" s="6"/>
      <c r="FO61" s="7"/>
      <c r="FS61" s="5"/>
      <c r="FT61" s="6"/>
      <c r="FU61" s="7"/>
      <c r="FY61" s="5"/>
      <c r="FZ61" s="6"/>
      <c r="GA61" s="7"/>
      <c r="GE61" s="5"/>
      <c r="GF61" s="6"/>
      <c r="GG61" s="7"/>
      <c r="GK61" s="5"/>
      <c r="GL61" s="6"/>
      <c r="GM61" s="7"/>
      <c r="GQ61" s="5"/>
      <c r="GR61" s="6"/>
      <c r="GS61" s="7"/>
      <c r="GW61" s="5"/>
      <c r="GX61" s="6"/>
      <c r="GY61" s="7"/>
      <c r="HC61" s="5"/>
      <c r="HD61" s="6"/>
      <c r="HE61" s="7"/>
      <c r="HI61" s="5"/>
      <c r="HJ61" s="6"/>
      <c r="HK61" s="7"/>
      <c r="HO61" s="5"/>
      <c r="HP61" s="6"/>
      <c r="HQ61" s="7"/>
      <c r="HU61" s="5"/>
      <c r="HV61" s="6"/>
      <c r="HW61" s="7"/>
      <c r="IA61" s="5"/>
      <c r="IB61" s="6"/>
      <c r="IC61" s="7"/>
      <c r="IG61" s="5"/>
      <c r="IH61" s="6"/>
      <c r="II61" s="7"/>
      <c r="IM61" s="5"/>
      <c r="IN61" s="6"/>
      <c r="IO61" s="7"/>
      <c r="IS61" s="5"/>
      <c r="IT61" s="6"/>
      <c r="IU61" s="7"/>
      <c r="IY61" s="5"/>
      <c r="IZ61" s="6"/>
      <c r="JA61" s="7"/>
      <c r="JE61" s="5"/>
      <c r="JF61" s="6"/>
      <c r="JG61" s="7"/>
      <c r="JK61" s="5"/>
      <c r="JL61" s="6"/>
      <c r="JM61" s="7"/>
      <c r="JQ61" s="5"/>
      <c r="JR61" s="6"/>
      <c r="JS61" s="7"/>
      <c r="JW61" s="5"/>
      <c r="JX61" s="6"/>
      <c r="JY61" s="7"/>
      <c r="KC61" s="5"/>
      <c r="KD61" s="6"/>
      <c r="KE61" s="7"/>
      <c r="KI61" s="5"/>
      <c r="KJ61" s="6"/>
      <c r="KK61" s="7"/>
      <c r="KO61" s="5"/>
      <c r="KP61" s="6"/>
      <c r="KQ61" s="7"/>
      <c r="KU61" s="5"/>
      <c r="KV61" s="6"/>
      <c r="KW61" s="7"/>
      <c r="LA61" s="5"/>
      <c r="LB61" s="6"/>
      <c r="LC61" s="7"/>
      <c r="LG61" s="5"/>
      <c r="LH61" s="6"/>
      <c r="LI61" s="7"/>
      <c r="LM61" s="5"/>
      <c r="LN61" s="6"/>
      <c r="LO61" s="7"/>
      <c r="LS61" s="5"/>
      <c r="LT61" s="6"/>
      <c r="LU61" s="7"/>
      <c r="LY61" s="5"/>
      <c r="LZ61" s="6"/>
      <c r="MA61" s="7"/>
      <c r="ME61" s="5"/>
      <c r="MF61" s="6"/>
      <c r="MG61" s="7"/>
      <c r="MK61" s="5"/>
      <c r="ML61" s="6"/>
      <c r="MM61" s="7"/>
      <c r="MQ61" s="5"/>
      <c r="MR61" s="6"/>
      <c r="MS61" s="7"/>
      <c r="MW61" s="5"/>
      <c r="MX61" s="6"/>
      <c r="MY61" s="7"/>
      <c r="NC61" s="5"/>
      <c r="ND61" s="6"/>
      <c r="NE61" s="7"/>
      <c r="NI61" s="5"/>
      <c r="NJ61" s="6"/>
      <c r="NK61" s="7"/>
      <c r="NO61" s="5"/>
      <c r="NP61" s="6"/>
      <c r="NQ61" s="7"/>
      <c r="NU61" s="5"/>
      <c r="NV61" s="6"/>
      <c r="NW61" s="7"/>
      <c r="OA61" s="5"/>
      <c r="OB61" s="6"/>
      <c r="OC61" s="7"/>
      <c r="OG61" s="5"/>
      <c r="OH61" s="6"/>
      <c r="OI61" s="7"/>
      <c r="OM61" s="5"/>
      <c r="ON61" s="6"/>
      <c r="OO61" s="7"/>
      <c r="OS61" s="5"/>
      <c r="OT61" s="6"/>
      <c r="OU61" s="7"/>
      <c r="OY61" s="5"/>
      <c r="OZ61" s="6"/>
      <c r="PA61" s="7"/>
      <c r="PE61" s="5"/>
      <c r="PF61" s="6"/>
      <c r="PG61" s="7"/>
      <c r="PK61" s="5"/>
      <c r="PL61" s="6"/>
      <c r="PM61" s="7"/>
      <c r="PQ61" s="5"/>
      <c r="PR61" s="6"/>
      <c r="PS61" s="7"/>
      <c r="PW61" s="5"/>
      <c r="PX61" s="6"/>
      <c r="PY61" s="7"/>
      <c r="QC61" s="5"/>
      <c r="QD61" s="6"/>
      <c r="QE61" s="7"/>
      <c r="QI61" s="5"/>
      <c r="QJ61" s="6"/>
      <c r="QK61" s="7"/>
      <c r="QO61" s="5"/>
      <c r="QP61" s="6"/>
      <c r="QQ61" s="7"/>
    </row>
    <row r="62" spans="3:459">
      <c r="C62">
        <v>29</v>
      </c>
      <c r="D62" s="6">
        <v>7.4399999999999994E-2</v>
      </c>
      <c r="E62" s="12">
        <f t="shared" si="286"/>
        <v>1074475.7243743537</v>
      </c>
      <c r="F62" s="12">
        <f t="shared" si="0"/>
        <v>693598.13551031041</v>
      </c>
      <c r="G62">
        <v>28</v>
      </c>
      <c r="H62" s="6">
        <v>7.4399999999999994E-2</v>
      </c>
      <c r="I62" s="12">
        <f t="shared" si="1"/>
        <v>-594010.80259092827</v>
      </c>
      <c r="J62" s="12">
        <f t="shared" si="2"/>
        <v>-379014.35538451019</v>
      </c>
      <c r="K62">
        <v>27</v>
      </c>
      <c r="L62" s="6">
        <v>7.4399999999999994E-2</v>
      </c>
      <c r="M62" s="12">
        <f t="shared" si="3"/>
        <v>130693.72500242718</v>
      </c>
      <c r="N62" s="12">
        <f t="shared" si="4"/>
        <v>83390.399161996451</v>
      </c>
      <c r="O62">
        <v>26</v>
      </c>
      <c r="P62" s="6">
        <v>7.4399999999999994E-2</v>
      </c>
      <c r="Q62" s="12">
        <f t="shared" si="5"/>
        <v>1828097.2248745533</v>
      </c>
      <c r="R62" s="12">
        <f t="shared" si="6"/>
        <v>1084580.0699815447</v>
      </c>
      <c r="S62">
        <v>25</v>
      </c>
      <c r="T62" s="6">
        <v>7.4399999999999994E-2</v>
      </c>
      <c r="U62" s="12">
        <f t="shared" si="7"/>
        <v>6994215.6629161648</v>
      </c>
      <c r="V62" s="12">
        <f t="shared" si="8"/>
        <v>3731988.2081978046</v>
      </c>
      <c r="W62">
        <v>24</v>
      </c>
      <c r="X62" s="6">
        <v>7.4399999999999994E-2</v>
      </c>
      <c r="Y62" s="12">
        <f t="shared" si="9"/>
        <v>8009283.3289856464</v>
      </c>
      <c r="Z62" s="12">
        <f t="shared" si="10"/>
        <v>3855214.7367132404</v>
      </c>
      <c r="AA62">
        <v>23</v>
      </c>
      <c r="AB62" s="6">
        <v>7.4399999999999994E-2</v>
      </c>
      <c r="AC62" s="12">
        <f t="shared" si="11"/>
        <v>4123935.3350383826</v>
      </c>
      <c r="AD62" s="12">
        <f t="shared" si="12"/>
        <v>2031192.0306905466</v>
      </c>
      <c r="AE62">
        <v>22</v>
      </c>
      <c r="AF62" s="6">
        <v>7.4399999999999994E-2</v>
      </c>
      <c r="AG62" s="12">
        <f t="shared" si="13"/>
        <v>4708505.2296814928</v>
      </c>
      <c r="AH62" s="12">
        <f t="shared" si="14"/>
        <v>2389390.7135697128</v>
      </c>
      <c r="AI62">
        <v>21</v>
      </c>
      <c r="AJ62" s="6">
        <v>7.4399999999999994E-2</v>
      </c>
      <c r="AK62" s="12">
        <f t="shared" si="15"/>
        <v>2218800.5308354376</v>
      </c>
      <c r="AL62" s="12">
        <f t="shared" si="16"/>
        <v>1142516.6912510837</v>
      </c>
      <c r="AM62">
        <v>20</v>
      </c>
      <c r="AN62" s="6">
        <v>7.4399999999999994E-2</v>
      </c>
      <c r="AO62" s="12">
        <f t="shared" si="17"/>
        <v>1107509.2590499313</v>
      </c>
      <c r="AP62" s="12">
        <f t="shared" si="18"/>
        <v>582682.11017179221</v>
      </c>
      <c r="AQ62">
        <v>19</v>
      </c>
      <c r="AR62" s="6">
        <v>7.4399999999999994E-2</v>
      </c>
      <c r="AS62" s="12">
        <f t="shared" si="19"/>
        <v>4002887.8882499915</v>
      </c>
      <c r="AT62" s="12">
        <f t="shared" si="20"/>
        <v>2120933.1348190252</v>
      </c>
      <c r="AU62">
        <v>18</v>
      </c>
      <c r="AV62" s="6">
        <v>7.4399999999999994E-2</v>
      </c>
      <c r="AW62" s="12">
        <f t="shared" si="21"/>
        <v>2661046.0606686203</v>
      </c>
      <c r="AX62" s="12">
        <f t="shared" si="22"/>
        <v>1390098.6884089806</v>
      </c>
      <c r="AY62">
        <v>17</v>
      </c>
      <c r="AZ62" s="6">
        <v>7.4399999999999994E-2</v>
      </c>
      <c r="BA62" s="12">
        <f t="shared" si="23"/>
        <v>2989294.6168485084</v>
      </c>
      <c r="BB62" s="12">
        <f t="shared" si="24"/>
        <v>1550417.7303803831</v>
      </c>
      <c r="BC62">
        <v>16</v>
      </c>
      <c r="BD62" s="6">
        <v>7.4399999999999994E-2</v>
      </c>
      <c r="BE62" s="12">
        <f t="shared" si="25"/>
        <v>3961203.0415505241</v>
      </c>
      <c r="BF62" s="12">
        <f t="shared" si="26"/>
        <v>2084065.7793232235</v>
      </c>
      <c r="BG62">
        <v>15</v>
      </c>
      <c r="BH62" s="6">
        <v>7.4399999999999994E-2</v>
      </c>
      <c r="BI62" s="12">
        <f t="shared" si="27"/>
        <v>5329699.9857820999</v>
      </c>
      <c r="BJ62" s="12">
        <f t="shared" si="28"/>
        <v>3122249.6185365287</v>
      </c>
      <c r="BK62">
        <v>14</v>
      </c>
      <c r="BL62" s="6">
        <v>7.4399999999999994E-2</v>
      </c>
      <c r="BM62" s="12">
        <f t="shared" si="29"/>
        <v>4521670.3549115341</v>
      </c>
      <c r="BN62" s="12">
        <f t="shared" si="30"/>
        <v>2851351.8282837654</v>
      </c>
      <c r="BO62">
        <v>13</v>
      </c>
      <c r="BP62" s="6">
        <v>7.4399999999999994E-2</v>
      </c>
      <c r="BQ62" s="12">
        <f t="shared" si="31"/>
        <v>3568190.1933802147</v>
      </c>
      <c r="BR62" s="12">
        <f t="shared" si="32"/>
        <v>2316660.7971946164</v>
      </c>
      <c r="BS62">
        <v>12</v>
      </c>
      <c r="BT62" s="6">
        <v>7.4399999999999994E-2</v>
      </c>
      <c r="BU62" s="12">
        <f t="shared" si="33"/>
        <v>3024113.3732557069</v>
      </c>
      <c r="BV62" s="12">
        <f t="shared" si="34"/>
        <v>2008552.9120877457</v>
      </c>
      <c r="BW62">
        <v>11</v>
      </c>
      <c r="BX62" s="6">
        <v>7.4399999999999994E-2</v>
      </c>
      <c r="BY62" s="12">
        <f t="shared" si="35"/>
        <v>2139681.247683879</v>
      </c>
      <c r="BZ62" s="12">
        <f t="shared" si="36"/>
        <v>1453067.1159644253</v>
      </c>
      <c r="CA62">
        <v>10</v>
      </c>
      <c r="CB62" s="6">
        <v>7.4399999999999994E-2</v>
      </c>
      <c r="CC62" s="12">
        <f t="shared" si="37"/>
        <v>2655074.1837618155</v>
      </c>
      <c r="CD62" s="12">
        <f t="shared" si="38"/>
        <v>2130003.5429432471</v>
      </c>
      <c r="CE62">
        <v>9</v>
      </c>
      <c r="CF62" s="6">
        <v>7.4399999999999994E-2</v>
      </c>
      <c r="CG62" s="12">
        <f t="shared" si="39"/>
        <v>2652063.5540637593</v>
      </c>
      <c r="CH62" s="12">
        <f t="shared" si="40"/>
        <v>2345295.008631011</v>
      </c>
      <c r="CI62">
        <v>8</v>
      </c>
      <c r="CJ62" s="6">
        <v>7.4399999999999994E-2</v>
      </c>
      <c r="CK62" s="12">
        <f t="shared" si="284"/>
        <v>2589137.0518495496</v>
      </c>
      <c r="CL62" s="12">
        <f t="shared" si="285"/>
        <v>2318630.1956861638</v>
      </c>
      <c r="CM62" s="5">
        <v>7</v>
      </c>
      <c r="CN62" s="6">
        <v>7.4399999999999994E-2</v>
      </c>
      <c r="CO62" s="7">
        <f t="shared" si="41"/>
        <v>2462570.0190819651</v>
      </c>
      <c r="CP62" s="12">
        <f t="shared" si="42"/>
        <v>2224442.1506647039</v>
      </c>
      <c r="CQ62" s="12">
        <f t="shared" si="43"/>
        <v>1950536.9604709155</v>
      </c>
      <c r="CR62" s="9"/>
      <c r="CS62" s="5">
        <v>6</v>
      </c>
      <c r="CT62" s="6">
        <v>7.4399999999999994E-2</v>
      </c>
      <c r="CU62" s="7">
        <f t="shared" si="44"/>
        <v>1882554.8651341372</v>
      </c>
      <c r="CV62" s="12">
        <f t="shared" si="45"/>
        <v>1722838.4613452787</v>
      </c>
      <c r="CW62" s="12">
        <f t="shared" si="46"/>
        <v>1632839.4372451522</v>
      </c>
      <c r="CY62" s="5">
        <v>5</v>
      </c>
      <c r="CZ62" s="6">
        <v>7.4399999999999994E-2</v>
      </c>
      <c r="DA62" s="7">
        <f t="shared" si="47"/>
        <v>1522117.4524047032</v>
      </c>
      <c r="DB62" s="12">
        <f t="shared" si="48"/>
        <v>1416345.5967103431</v>
      </c>
      <c r="DC62" s="12">
        <f t="shared" si="49"/>
        <v>1400490.9818217945</v>
      </c>
      <c r="DE62" s="5">
        <f t="shared" si="50"/>
        <v>4</v>
      </c>
      <c r="DF62" s="6">
        <v>7.4399999999999994E-2</v>
      </c>
      <c r="DG62" s="7">
        <f t="shared" si="51"/>
        <v>1288292.3845998335</v>
      </c>
      <c r="DH62" s="12">
        <f t="shared" si="52"/>
        <v>1225590.9262395904</v>
      </c>
      <c r="DI62" s="12">
        <f t="shared" si="53"/>
        <v>1216444.7252975039</v>
      </c>
      <c r="DK62" s="5">
        <f t="shared" si="54"/>
        <v>3</v>
      </c>
      <c r="DL62" s="6">
        <v>7.4399999999999994E-2</v>
      </c>
      <c r="DM62" s="7">
        <f t="shared" si="55"/>
        <v>1304071.6515839999</v>
      </c>
      <c r="DN62" s="12">
        <f t="shared" si="56"/>
        <v>1265710.8145222899</v>
      </c>
      <c r="DO62" s="12">
        <f t="shared" si="57"/>
        <v>1270433.6160690146</v>
      </c>
      <c r="DQ62" s="5">
        <f t="shared" si="58"/>
        <v>2</v>
      </c>
      <c r="DR62" s="6">
        <v>7.4399999999999994E-2</v>
      </c>
      <c r="DS62" s="7">
        <f t="shared" si="59"/>
        <v>854792.64</v>
      </c>
      <c r="DT62" s="12">
        <f>(DT63)*(1+DR62)-(((VLOOKUP((DQ$91+DQ63),$A$138:$E$227,5,FALSE))/(VLOOKUP(DQ$91,$A$138:$E$227,5,FALSE)))*(IF(DQ62&lt;=$D$125,$B$125,$C$125)))</f>
        <v>831933.04149812728</v>
      </c>
      <c r="DU62" s="12">
        <f t="shared" si="61"/>
        <v>828828.81373134314</v>
      </c>
      <c r="DW62" s="5">
        <f t="shared" si="62"/>
        <v>1</v>
      </c>
      <c r="DX62" s="6">
        <v>7.4399999999999994E-2</v>
      </c>
      <c r="DY62" s="7">
        <f>(DY63+$B$124)*(1+DX62)</f>
        <v>644640</v>
      </c>
      <c r="DZ62" s="12">
        <f>($B$124)*(1+DX62)-$B$125</f>
        <v>633640</v>
      </c>
      <c r="EA62" s="12">
        <f>DZ62</f>
        <v>633640</v>
      </c>
      <c r="EC62" s="5"/>
      <c r="ED62" s="6"/>
      <c r="EE62" s="7"/>
      <c r="EI62" s="5"/>
      <c r="EJ62" s="6"/>
      <c r="EK62" s="7"/>
      <c r="EO62" s="5"/>
      <c r="EP62" s="6"/>
      <c r="EQ62" s="7"/>
      <c r="EU62" s="5"/>
      <c r="EV62" s="6"/>
      <c r="EW62" s="7"/>
      <c r="FA62" s="5"/>
      <c r="FB62" s="6"/>
      <c r="FC62" s="7"/>
      <c r="FG62" s="5"/>
      <c r="FH62" s="6"/>
      <c r="FI62" s="7"/>
      <c r="FM62" s="5"/>
      <c r="FN62" s="6"/>
      <c r="FO62" s="7"/>
      <c r="FS62" s="5"/>
      <c r="FT62" s="6"/>
      <c r="FU62" s="7"/>
      <c r="FY62" s="5"/>
      <c r="FZ62" s="6"/>
      <c r="GA62" s="7"/>
      <c r="GE62" s="5"/>
      <c r="GF62" s="6"/>
      <c r="GG62" s="7"/>
      <c r="GK62" s="5"/>
      <c r="GL62" s="6"/>
      <c r="GM62" s="7"/>
      <c r="GQ62" s="5"/>
      <c r="GR62" s="6"/>
      <c r="GS62" s="7"/>
      <c r="GW62" s="5"/>
      <c r="GX62" s="6"/>
      <c r="GY62" s="7"/>
      <c r="HC62" s="5"/>
      <c r="HD62" s="6"/>
      <c r="HE62" s="7"/>
      <c r="HI62" s="5"/>
      <c r="HJ62" s="6"/>
      <c r="HK62" s="7"/>
      <c r="HO62" s="5"/>
      <c r="HP62" s="6"/>
      <c r="HQ62" s="7"/>
      <c r="HU62" s="5"/>
      <c r="HV62" s="6"/>
      <c r="HW62" s="7"/>
      <c r="IA62" s="5"/>
      <c r="IB62" s="6"/>
      <c r="IC62" s="7"/>
      <c r="IG62" s="5"/>
      <c r="IH62" s="6"/>
      <c r="II62" s="7"/>
      <c r="IM62" s="5"/>
      <c r="IN62" s="6"/>
      <c r="IO62" s="7"/>
      <c r="IS62" s="5"/>
      <c r="IT62" s="6"/>
      <c r="IU62" s="7"/>
      <c r="IY62" s="5"/>
      <c r="IZ62" s="6"/>
      <c r="JA62" s="7"/>
      <c r="JE62" s="5"/>
      <c r="JF62" s="6"/>
      <c r="JG62" s="7"/>
      <c r="JK62" s="5"/>
      <c r="JL62" s="6"/>
      <c r="JM62" s="7"/>
      <c r="JQ62" s="5"/>
      <c r="JR62" s="6"/>
      <c r="JS62" s="7"/>
      <c r="JW62" s="5"/>
      <c r="JX62" s="6"/>
      <c r="JY62" s="7"/>
      <c r="KC62" s="5"/>
      <c r="KD62" s="6"/>
      <c r="KE62" s="7"/>
      <c r="KI62" s="5"/>
      <c r="KJ62" s="6"/>
      <c r="KK62" s="7"/>
      <c r="KO62" s="5"/>
      <c r="KP62" s="6"/>
      <c r="KQ62" s="7"/>
      <c r="KU62" s="5"/>
      <c r="KV62" s="6"/>
      <c r="KW62" s="7"/>
      <c r="LA62" s="5"/>
      <c r="LB62" s="6"/>
      <c r="LC62" s="7"/>
      <c r="LG62" s="5"/>
      <c r="LH62" s="6"/>
      <c r="LI62" s="7"/>
      <c r="LM62" s="5"/>
      <c r="LN62" s="6"/>
      <c r="LO62" s="7"/>
      <c r="LS62" s="5"/>
      <c r="LT62" s="6"/>
      <c r="LU62" s="7"/>
      <c r="LY62" s="5"/>
      <c r="LZ62" s="6"/>
      <c r="MA62" s="7"/>
      <c r="ME62" s="5"/>
      <c r="MF62" s="6"/>
      <c r="MG62" s="7"/>
      <c r="MK62" s="5"/>
      <c r="ML62" s="6"/>
      <c r="MM62" s="7"/>
      <c r="MQ62" s="5"/>
      <c r="MR62" s="6"/>
      <c r="MS62" s="7"/>
      <c r="MW62" s="5"/>
      <c r="MX62" s="6"/>
      <c r="MY62" s="7"/>
      <c r="NC62" s="5"/>
      <c r="ND62" s="6"/>
      <c r="NE62" s="7"/>
      <c r="NI62" s="5"/>
      <c r="NJ62" s="6"/>
      <c r="NK62" s="7"/>
      <c r="NO62" s="5"/>
      <c r="NP62" s="6"/>
      <c r="NQ62" s="7"/>
      <c r="NU62" s="5"/>
      <c r="NV62" s="6"/>
      <c r="NW62" s="7"/>
      <c r="OA62" s="5"/>
      <c r="OB62" s="6"/>
      <c r="OC62" s="7"/>
      <c r="OG62" s="5"/>
      <c r="OH62" s="6"/>
      <c r="OI62" s="7"/>
      <c r="OM62" s="5"/>
      <c r="ON62" s="6"/>
      <c r="OO62" s="7"/>
      <c r="OS62" s="5"/>
      <c r="OT62" s="6"/>
      <c r="OU62" s="7"/>
      <c r="OY62" s="5"/>
      <c r="OZ62" s="6"/>
      <c r="PA62" s="7"/>
      <c r="PE62" s="5"/>
      <c r="PF62" s="6"/>
      <c r="PG62" s="7"/>
      <c r="PK62" s="5"/>
      <c r="PL62" s="6"/>
      <c r="PM62" s="7"/>
      <c r="PQ62" s="5"/>
      <c r="PR62" s="6"/>
      <c r="PS62" s="7"/>
      <c r="PW62" s="5"/>
      <c r="PX62" s="6"/>
      <c r="PY62" s="7"/>
      <c r="QC62" s="5"/>
      <c r="QD62" s="6"/>
      <c r="QE62" s="7"/>
      <c r="QI62" s="5"/>
      <c r="QJ62" s="6"/>
      <c r="QK62" s="7"/>
      <c r="QO62" s="5"/>
      <c r="QP62" s="6"/>
      <c r="QQ62" s="7"/>
    </row>
    <row r="63" spans="3:459">
      <c r="C63">
        <v>28</v>
      </c>
      <c r="D63" s="6">
        <v>0.32600000000000001</v>
      </c>
      <c r="E63" s="12">
        <f t="shared" si="286"/>
        <v>1043326.2405190432</v>
      </c>
      <c r="F63" s="12">
        <f t="shared" si="0"/>
        <v>676012.88243368722</v>
      </c>
      <c r="G63">
        <v>27</v>
      </c>
      <c r="H63" s="6">
        <v>0.32600000000000001</v>
      </c>
      <c r="I63" s="12">
        <f t="shared" si="1"/>
        <v>-509115.09561734844</v>
      </c>
      <c r="J63" s="12">
        <f t="shared" si="2"/>
        <v>-326062.47696841421</v>
      </c>
      <c r="K63">
        <v>26</v>
      </c>
      <c r="L63" s="6">
        <v>0.32600000000000001</v>
      </c>
      <c r="M63" s="12">
        <f t="shared" si="3"/>
        <v>165405.12738465777</v>
      </c>
      <c r="N63" s="12">
        <f t="shared" si="4"/>
        <v>105933.62090927523</v>
      </c>
      <c r="O63">
        <v>25</v>
      </c>
      <c r="P63" s="6">
        <v>0.32600000000000001</v>
      </c>
      <c r="Q63" s="12">
        <f t="shared" si="5"/>
        <v>1748569.6785279247</v>
      </c>
      <c r="R63" s="12">
        <f t="shared" si="6"/>
        <v>1041283.0669885394</v>
      </c>
      <c r="S63">
        <v>24</v>
      </c>
      <c r="T63" s="6">
        <v>0.32600000000000001</v>
      </c>
      <c r="U63" s="12">
        <f t="shared" si="7"/>
        <v>6562210.9448435782</v>
      </c>
      <c r="V63" s="12">
        <f t="shared" si="8"/>
        <v>3514592.3786989958</v>
      </c>
      <c r="W63">
        <v>23</v>
      </c>
      <c r="X63" s="6">
        <v>0.32600000000000001</v>
      </c>
      <c r="Y63" s="12">
        <f t="shared" si="9"/>
        <v>7512666.5212034574</v>
      </c>
      <c r="Z63" s="12">
        <f t="shared" si="10"/>
        <v>3629715.2855252661</v>
      </c>
      <c r="AA63">
        <v>22</v>
      </c>
      <c r="AB63" s="6">
        <v>0.32600000000000001</v>
      </c>
      <c r="AC63" s="12">
        <f t="shared" si="11"/>
        <v>3895052.5185661516</v>
      </c>
      <c r="AD63" s="12">
        <f t="shared" si="12"/>
        <v>1925643.9417630413</v>
      </c>
      <c r="AE63">
        <v>21</v>
      </c>
      <c r="AF63" s="6">
        <v>0.32600000000000001</v>
      </c>
      <c r="AG63" s="12">
        <f t="shared" si="13"/>
        <v>4437474.7549705096</v>
      </c>
      <c r="AH63" s="12">
        <f t="shared" si="14"/>
        <v>2260286.766576739</v>
      </c>
      <c r="AI63">
        <v>20</v>
      </c>
      <c r="AJ63" s="6">
        <v>0.32600000000000001</v>
      </c>
      <c r="AK63" s="12">
        <f t="shared" si="15"/>
        <v>2119379.5610579439</v>
      </c>
      <c r="AL63" s="12">
        <f t="shared" si="16"/>
        <v>1095409.6607715217</v>
      </c>
      <c r="AM63">
        <v>19</v>
      </c>
      <c r="AN63" s="6">
        <v>0.32600000000000001</v>
      </c>
      <c r="AO63" s="12">
        <f t="shared" si="17"/>
        <v>1083889.1806084104</v>
      </c>
      <c r="AP63" s="12">
        <f t="shared" si="18"/>
        <v>572390.91560219426</v>
      </c>
      <c r="AQ63">
        <v>18</v>
      </c>
      <c r="AR63" s="6">
        <v>0.32600000000000001</v>
      </c>
      <c r="AS63" s="12">
        <f t="shared" si="19"/>
        <v>3778395.0172746191</v>
      </c>
      <c r="AT63" s="12">
        <f t="shared" si="20"/>
        <v>2009483.4923333179</v>
      </c>
      <c r="AU63">
        <v>17</v>
      </c>
      <c r="AV63" s="6">
        <v>0.32600000000000001</v>
      </c>
      <c r="AW63" s="12">
        <f t="shared" si="21"/>
        <v>2530225.8303212877</v>
      </c>
      <c r="AX63" s="12">
        <f t="shared" si="22"/>
        <v>1326710.1732021736</v>
      </c>
      <c r="AY63">
        <v>16</v>
      </c>
      <c r="AZ63" s="6">
        <v>0.32600000000000001</v>
      </c>
      <c r="BA63" s="12">
        <f t="shared" si="23"/>
        <v>2836128.3911645692</v>
      </c>
      <c r="BB63" s="12">
        <f t="shared" si="24"/>
        <v>1476486.3159995324</v>
      </c>
      <c r="BC63">
        <v>15</v>
      </c>
      <c r="BD63" s="6">
        <v>0.32600000000000001</v>
      </c>
      <c r="BE63" s="12">
        <f t="shared" si="25"/>
        <v>3739970.5120497663</v>
      </c>
      <c r="BF63" s="12">
        <f t="shared" si="26"/>
        <v>1975040.6074869551</v>
      </c>
      <c r="BG63">
        <v>14</v>
      </c>
      <c r="BH63" s="6">
        <v>0.32600000000000001</v>
      </c>
      <c r="BI63" s="12">
        <f t="shared" si="27"/>
        <v>5008293.1653619716</v>
      </c>
      <c r="BJ63" s="12">
        <f t="shared" si="28"/>
        <v>2944951.4118420579</v>
      </c>
      <c r="BK63">
        <v>13</v>
      </c>
      <c r="BL63" s="6">
        <v>0.32600000000000001</v>
      </c>
      <c r="BM63" s="12">
        <f t="shared" si="29"/>
        <v>4252833.5065232459</v>
      </c>
      <c r="BN63" s="12">
        <f t="shared" si="30"/>
        <v>2691868.399260032</v>
      </c>
      <c r="BO63">
        <v>12</v>
      </c>
      <c r="BP63" s="6">
        <v>0.32600000000000001</v>
      </c>
      <c r="BQ63" s="12">
        <f t="shared" si="31"/>
        <v>3364107.4924906353</v>
      </c>
      <c r="BR63" s="12">
        <f t="shared" si="32"/>
        <v>2192339.7142073801</v>
      </c>
      <c r="BS63">
        <v>11</v>
      </c>
      <c r="BT63" s="6">
        <v>0.32600000000000001</v>
      </c>
      <c r="BU63" s="12">
        <f t="shared" si="33"/>
        <v>2856740.4249642119</v>
      </c>
      <c r="BV63" s="12">
        <f t="shared" si="34"/>
        <v>1904493.6166428081</v>
      </c>
      <c r="BW63">
        <v>10</v>
      </c>
      <c r="BX63" s="6">
        <v>0.32600000000000001</v>
      </c>
      <c r="BY63" s="12">
        <f t="shared" si="35"/>
        <v>2032629.4414181896</v>
      </c>
      <c r="BZ63" s="12">
        <f t="shared" si="36"/>
        <v>1385537.6716783165</v>
      </c>
      <c r="CA63">
        <v>9</v>
      </c>
      <c r="CB63" s="6">
        <v>0.32600000000000001</v>
      </c>
      <c r="CC63" s="12">
        <f t="shared" si="37"/>
        <v>2506021.5307139098</v>
      </c>
      <c r="CD63" s="12">
        <f t="shared" si="38"/>
        <v>2017957.4123726238</v>
      </c>
      <c r="CE63">
        <v>8</v>
      </c>
      <c r="CF63" s="6">
        <v>0.32600000000000001</v>
      </c>
      <c r="CG63" s="12">
        <f t="shared" si="39"/>
        <v>2499988.4630460446</v>
      </c>
      <c r="CH63" s="12">
        <f t="shared" si="40"/>
        <v>2219090.8829285111</v>
      </c>
      <c r="CI63">
        <v>7</v>
      </c>
      <c r="CJ63" s="6">
        <v>0.32600000000000001</v>
      </c>
      <c r="CK63" s="12">
        <f t="shared" si="284"/>
        <v>2441024.8062635423</v>
      </c>
      <c r="CL63" s="12">
        <f t="shared" si="285"/>
        <v>2194179.6011357685</v>
      </c>
      <c r="CM63" s="5">
        <v>6</v>
      </c>
      <c r="CN63" s="6">
        <v>0.32600000000000001</v>
      </c>
      <c r="CO63" s="7">
        <f t="shared" si="41"/>
        <v>2292042.087753132</v>
      </c>
      <c r="CP63" s="12">
        <f t="shared" si="42"/>
        <v>2102247.6885909815</v>
      </c>
      <c r="CQ63" s="12">
        <f t="shared" si="43"/>
        <v>1850292.90943401</v>
      </c>
      <c r="CR63" s="9"/>
      <c r="CS63" s="5">
        <v>5</v>
      </c>
      <c r="CT63" s="6">
        <v>0.32600000000000001</v>
      </c>
      <c r="CU63" s="7">
        <f t="shared" si="44"/>
        <v>1752191.7955455484</v>
      </c>
      <c r="CV63" s="12">
        <f t="shared" si="45"/>
        <v>1632997.0259236461</v>
      </c>
      <c r="CW63" s="12">
        <f t="shared" si="46"/>
        <v>1553487.8074329817</v>
      </c>
      <c r="CY63" s="5">
        <v>4</v>
      </c>
      <c r="CZ63" s="6">
        <v>0.32600000000000001</v>
      </c>
      <c r="DA63" s="7">
        <f t="shared" si="47"/>
        <v>1416713.9355963359</v>
      </c>
      <c r="DB63" s="12">
        <f t="shared" si="48"/>
        <v>1346505.2302232431</v>
      </c>
      <c r="DC63" s="12">
        <f t="shared" si="49"/>
        <v>1336419.0487234434</v>
      </c>
      <c r="DE63" s="5">
        <f t="shared" si="50"/>
        <v>3</v>
      </c>
      <c r="DF63" s="6">
        <v>0.32600000000000001</v>
      </c>
      <c r="DG63" s="7">
        <f t="shared" si="51"/>
        <v>1199080.7749439999</v>
      </c>
      <c r="DH63" s="12">
        <f t="shared" si="52"/>
        <v>1151036.5162011427</v>
      </c>
      <c r="DI63" s="12">
        <f t="shared" si="53"/>
        <v>1146725.5180131237</v>
      </c>
      <c r="DK63" s="5">
        <f t="shared" si="54"/>
        <v>2</v>
      </c>
      <c r="DL63" s="6">
        <v>0.32600000000000001</v>
      </c>
      <c r="DM63" s="7">
        <f t="shared" si="55"/>
        <v>1213767.3599999999</v>
      </c>
      <c r="DN63" s="12">
        <f>(DN64)*(1+DL63)-(((VLOOKUP((DK$91+DK64),$A$138:$E$227,5,FALSE))/(VLOOKUP(DK$91,$A$138:$E$227,5,FALSE)))*(IF(DK63&lt;=$D$125,$B$125,$C$125)))</f>
        <v>1188263.144386617</v>
      </c>
      <c r="DO63" s="12">
        <f t="shared" si="57"/>
        <v>1197163.9919101123</v>
      </c>
      <c r="DQ63" s="5">
        <f t="shared" si="58"/>
        <v>1</v>
      </c>
      <c r="DR63" s="6">
        <v>0.32600000000000001</v>
      </c>
      <c r="DS63" s="7">
        <f>(DS64+$B$124)*(1+DR63)</f>
        <v>795600</v>
      </c>
      <c r="DT63" s="12">
        <f>($B$124)*(1+DR63)-$B$125</f>
        <v>784600</v>
      </c>
      <c r="DU63" s="12">
        <f>DT63</f>
        <v>784600</v>
      </c>
      <c r="DW63" s="5"/>
      <c r="DX63" s="6"/>
      <c r="DY63" s="7"/>
      <c r="EC63" s="5"/>
      <c r="ED63" s="6"/>
      <c r="EE63" s="7"/>
      <c r="EI63" s="5"/>
      <c r="EJ63" s="6"/>
      <c r="EK63" s="7"/>
      <c r="EO63" s="5"/>
      <c r="EP63" s="6"/>
      <c r="EQ63" s="7"/>
      <c r="EU63" s="5"/>
      <c r="EV63" s="6"/>
      <c r="EW63" s="7"/>
      <c r="FA63" s="5"/>
      <c r="FB63" s="6"/>
      <c r="FC63" s="7"/>
      <c r="FG63" s="5"/>
      <c r="FH63" s="6"/>
      <c r="FI63" s="7"/>
      <c r="FM63" s="5"/>
      <c r="FN63" s="6"/>
      <c r="FO63" s="7"/>
      <c r="FS63" s="5"/>
      <c r="FT63" s="6"/>
      <c r="FU63" s="7"/>
      <c r="FY63" s="5"/>
      <c r="FZ63" s="6"/>
      <c r="GA63" s="7"/>
      <c r="GE63" s="5"/>
      <c r="GF63" s="6"/>
      <c r="GG63" s="7"/>
      <c r="GK63" s="5"/>
      <c r="GL63" s="6"/>
      <c r="GM63" s="7"/>
      <c r="GQ63" s="5"/>
      <c r="GR63" s="6"/>
      <c r="GS63" s="7"/>
      <c r="GW63" s="5"/>
      <c r="GX63" s="6"/>
      <c r="GY63" s="7"/>
      <c r="HC63" s="5"/>
      <c r="HD63" s="6"/>
      <c r="HE63" s="7"/>
      <c r="HI63" s="5"/>
      <c r="HJ63" s="6"/>
      <c r="HK63" s="7"/>
      <c r="HO63" s="5"/>
      <c r="HP63" s="6"/>
      <c r="HQ63" s="7"/>
      <c r="HU63" s="5"/>
      <c r="HV63" s="6"/>
      <c r="HW63" s="7"/>
      <c r="IA63" s="5"/>
      <c r="IB63" s="6"/>
      <c r="IC63" s="7"/>
      <c r="IG63" s="5"/>
      <c r="IH63" s="6"/>
      <c r="II63" s="7"/>
      <c r="IM63" s="5"/>
      <c r="IN63" s="6"/>
      <c r="IO63" s="7"/>
      <c r="IS63" s="5"/>
      <c r="IT63" s="6"/>
      <c r="IU63" s="7"/>
      <c r="IY63" s="5"/>
      <c r="IZ63" s="6"/>
      <c r="JA63" s="7"/>
      <c r="JE63" s="5"/>
      <c r="JF63" s="6"/>
      <c r="JG63" s="7"/>
      <c r="JK63" s="5"/>
      <c r="JL63" s="6"/>
      <c r="JM63" s="7"/>
      <c r="JQ63" s="5"/>
      <c r="JR63" s="6"/>
      <c r="JS63" s="7"/>
      <c r="JW63" s="5"/>
      <c r="JX63" s="6"/>
      <c r="JY63" s="7"/>
      <c r="KC63" s="5"/>
      <c r="KD63" s="6"/>
      <c r="KE63" s="7"/>
      <c r="KI63" s="5"/>
      <c r="KJ63" s="6"/>
      <c r="KK63" s="7"/>
      <c r="KO63" s="5"/>
      <c r="KP63" s="6"/>
      <c r="KQ63" s="7"/>
      <c r="KU63" s="5"/>
      <c r="KV63" s="6"/>
      <c r="KW63" s="7"/>
      <c r="LA63" s="5"/>
      <c r="LB63" s="6"/>
      <c r="LC63" s="7"/>
      <c r="LG63" s="5"/>
      <c r="LH63" s="6"/>
      <c r="LI63" s="7"/>
      <c r="LM63" s="5"/>
      <c r="LN63" s="6"/>
      <c r="LO63" s="7"/>
      <c r="LS63" s="5"/>
      <c r="LT63" s="6"/>
      <c r="LU63" s="7"/>
      <c r="LY63" s="5"/>
      <c r="LZ63" s="6"/>
      <c r="MA63" s="7"/>
      <c r="ME63" s="5"/>
      <c r="MF63" s="6"/>
      <c r="MG63" s="7"/>
      <c r="MK63" s="5"/>
      <c r="ML63" s="6"/>
      <c r="MM63" s="7"/>
      <c r="MQ63" s="5"/>
      <c r="MR63" s="6"/>
      <c r="MS63" s="7"/>
      <c r="MW63" s="5"/>
      <c r="MX63" s="6"/>
      <c r="MY63" s="7"/>
      <c r="NC63" s="5"/>
      <c r="ND63" s="6"/>
      <c r="NE63" s="7"/>
      <c r="NI63" s="5"/>
      <c r="NJ63" s="6"/>
      <c r="NK63" s="7"/>
      <c r="NO63" s="5"/>
      <c r="NP63" s="6"/>
      <c r="NQ63" s="7"/>
      <c r="NU63" s="5"/>
      <c r="NV63" s="6"/>
      <c r="NW63" s="7"/>
      <c r="OA63" s="5"/>
      <c r="OB63" s="6"/>
      <c r="OC63" s="7"/>
      <c r="OG63" s="5"/>
      <c r="OH63" s="6"/>
      <c r="OI63" s="7"/>
      <c r="OM63" s="5"/>
      <c r="ON63" s="6"/>
      <c r="OO63" s="7"/>
      <c r="OS63" s="5"/>
      <c r="OT63" s="6"/>
      <c r="OU63" s="7"/>
      <c r="OY63" s="5"/>
      <c r="OZ63" s="6"/>
      <c r="PA63" s="7"/>
      <c r="PE63" s="5"/>
      <c r="PF63" s="6"/>
      <c r="PG63" s="7"/>
      <c r="PK63" s="5"/>
      <c r="PL63" s="6"/>
      <c r="PM63" s="7"/>
      <c r="PQ63" s="5"/>
      <c r="PR63" s="6"/>
      <c r="PS63" s="7"/>
      <c r="PW63" s="5"/>
      <c r="PX63" s="6"/>
      <c r="PY63" s="7"/>
      <c r="QC63" s="5"/>
      <c r="QD63" s="6"/>
      <c r="QE63" s="7"/>
      <c r="QI63" s="5"/>
      <c r="QJ63" s="6"/>
      <c r="QK63" s="7"/>
      <c r="QO63" s="5"/>
      <c r="QP63" s="6"/>
      <c r="QQ63" s="7"/>
    </row>
    <row r="64" spans="3:459">
      <c r="C64">
        <v>27</v>
      </c>
      <c r="D64" s="6">
        <v>0.52559999999999996</v>
      </c>
      <c r="E64" s="12">
        <f t="shared" si="286"/>
        <v>821739.68216721353</v>
      </c>
      <c r="F64" s="12">
        <f t="shared" si="0"/>
        <v>528479.42384731583</v>
      </c>
      <c r="G64">
        <v>26</v>
      </c>
      <c r="H64" s="6">
        <v>0.52559999999999996</v>
      </c>
      <c r="I64" s="12">
        <f t="shared" si="1"/>
        <v>-348622.16467133525</v>
      </c>
      <c r="J64" s="12">
        <f t="shared" si="2"/>
        <v>-221614.83330408303</v>
      </c>
      <c r="K64">
        <v>25</v>
      </c>
      <c r="L64" s="6">
        <v>0.52559999999999996</v>
      </c>
      <c r="M64" s="12">
        <f t="shared" si="3"/>
        <v>160065.78631056988</v>
      </c>
      <c r="N64" s="12">
        <f t="shared" si="4"/>
        <v>101751.85672530651</v>
      </c>
      <c r="O64">
        <v>24</v>
      </c>
      <c r="P64" s="6">
        <v>0.52559999999999996</v>
      </c>
      <c r="Q64" s="12">
        <f t="shared" si="5"/>
        <v>1356671.9736187712</v>
      </c>
      <c r="R64" s="12">
        <f t="shared" si="6"/>
        <v>801899.04760366026</v>
      </c>
      <c r="S64">
        <v>23</v>
      </c>
      <c r="T64" s="6">
        <v>0.52559999999999996</v>
      </c>
      <c r="U64" s="12">
        <f t="shared" si="7"/>
        <v>4991119.8573586456</v>
      </c>
      <c r="V64" s="12">
        <f t="shared" si="8"/>
        <v>2653271.8944322914</v>
      </c>
      <c r="W64">
        <v>22</v>
      </c>
      <c r="X64" s="6">
        <v>0.52559999999999996</v>
      </c>
      <c r="Y64" s="12">
        <f t="shared" si="9"/>
        <v>5712488.3442377606</v>
      </c>
      <c r="Z64" s="12">
        <f t="shared" si="10"/>
        <v>2739446.0832961756</v>
      </c>
      <c r="AA64">
        <v>21</v>
      </c>
      <c r="AB64" s="6">
        <v>0.52559999999999996</v>
      </c>
      <c r="AC64" s="12">
        <f t="shared" si="11"/>
        <v>2983208.398754125</v>
      </c>
      <c r="AD64" s="12">
        <f t="shared" si="12"/>
        <v>1463879.2142585297</v>
      </c>
      <c r="AE64">
        <v>20</v>
      </c>
      <c r="AF64" s="6">
        <v>0.52559999999999996</v>
      </c>
      <c r="AG64" s="12">
        <f t="shared" si="13"/>
        <v>3390928.9696787624</v>
      </c>
      <c r="AH64" s="12">
        <f t="shared" si="14"/>
        <v>1714373.0106926083</v>
      </c>
      <c r="AI64">
        <v>19</v>
      </c>
      <c r="AJ64" s="6">
        <v>0.52559999999999996</v>
      </c>
      <c r="AK64" s="12">
        <f t="shared" si="15"/>
        <v>1642098.8230156964</v>
      </c>
      <c r="AL64" s="12">
        <f t="shared" si="16"/>
        <v>842415.00957682577</v>
      </c>
      <c r="AM64">
        <v>18</v>
      </c>
      <c r="AN64" s="6">
        <v>0.52559999999999996</v>
      </c>
      <c r="AO64" s="12">
        <f t="shared" si="17"/>
        <v>860254.66911516443</v>
      </c>
      <c r="AP64" s="12">
        <f t="shared" si="18"/>
        <v>450914.15741724236</v>
      </c>
      <c r="AQ64">
        <v>17</v>
      </c>
      <c r="AR64" s="6">
        <v>0.52559999999999996</v>
      </c>
      <c r="AS64" s="12">
        <f t="shared" si="19"/>
        <v>2892008.6485511647</v>
      </c>
      <c r="AT64" s="12">
        <f t="shared" si="20"/>
        <v>1526636.5356664141</v>
      </c>
      <c r="AU64">
        <v>16</v>
      </c>
      <c r="AV64" s="6">
        <v>0.52559999999999996</v>
      </c>
      <c r="AW64" s="12">
        <f t="shared" si="21"/>
        <v>1951312.3047025441</v>
      </c>
      <c r="AX64" s="12">
        <f t="shared" si="22"/>
        <v>1015552.8723358966</v>
      </c>
      <c r="AY64">
        <v>15</v>
      </c>
      <c r="AZ64" s="6">
        <v>0.52559999999999996</v>
      </c>
      <c r="BA64" s="12">
        <f t="shared" si="23"/>
        <v>2182318.4694156446</v>
      </c>
      <c r="BB64" s="12">
        <f t="shared" si="24"/>
        <v>1127666.4209991621</v>
      </c>
      <c r="BC64">
        <v>14</v>
      </c>
      <c r="BD64" s="6">
        <v>0.52559999999999996</v>
      </c>
      <c r="BE64" s="12">
        <f t="shared" si="25"/>
        <v>2863332.5962956743</v>
      </c>
      <c r="BF64" s="12">
        <f t="shared" si="26"/>
        <v>1500854.6322590711</v>
      </c>
      <c r="BG64">
        <v>13</v>
      </c>
      <c r="BH64" s="6">
        <v>0.52559999999999996</v>
      </c>
      <c r="BI64" s="12">
        <f t="shared" si="27"/>
        <v>3815469.2863063547</v>
      </c>
      <c r="BJ64" s="12">
        <f t="shared" si="28"/>
        <v>2226872.4087364227</v>
      </c>
      <c r="BK64">
        <v>12</v>
      </c>
      <c r="BL64" s="6">
        <v>0.52559999999999996</v>
      </c>
      <c r="BM64" s="12">
        <f t="shared" si="29"/>
        <v>3243009.0167627363</v>
      </c>
      <c r="BN64" s="12">
        <f t="shared" si="30"/>
        <v>2037429.4566278902</v>
      </c>
      <c r="BO64">
        <v>11</v>
      </c>
      <c r="BP64" s="6">
        <v>0.52559999999999996</v>
      </c>
      <c r="BQ64" s="12">
        <f t="shared" si="31"/>
        <v>2571751.1125559998</v>
      </c>
      <c r="BR64" s="12">
        <f t="shared" si="32"/>
        <v>1663511.8720622452</v>
      </c>
      <c r="BS64">
        <v>10</v>
      </c>
      <c r="BT64" s="6">
        <v>0.52559999999999996</v>
      </c>
      <c r="BU64" s="12">
        <f t="shared" si="33"/>
        <v>2188341.1952972938</v>
      </c>
      <c r="BV64" s="12">
        <f t="shared" si="34"/>
        <v>1448047.3336911462</v>
      </c>
      <c r="BW64">
        <v>9</v>
      </c>
      <c r="BX64" s="6">
        <v>0.52559999999999996</v>
      </c>
      <c r="BY64" s="12">
        <f t="shared" si="35"/>
        <v>1566093.838936032</v>
      </c>
      <c r="BZ64" s="12">
        <f t="shared" si="36"/>
        <v>1059587.6531091367</v>
      </c>
      <c r="CA64">
        <v>8</v>
      </c>
      <c r="CB64" s="6">
        <v>0.52559999999999996</v>
      </c>
      <c r="CC64" s="12">
        <f t="shared" si="37"/>
        <v>1918007.0472604812</v>
      </c>
      <c r="CD64" s="12">
        <f t="shared" si="38"/>
        <v>1532979.6102639535</v>
      </c>
      <c r="CE64">
        <v>7</v>
      </c>
      <c r="CF64" s="6">
        <v>0.52559999999999996</v>
      </c>
      <c r="CG64" s="12">
        <f t="shared" si="39"/>
        <v>1910849.118703224</v>
      </c>
      <c r="CH64" s="12">
        <f t="shared" si="40"/>
        <v>1683536.2123890859</v>
      </c>
      <c r="CI64">
        <v>6</v>
      </c>
      <c r="CJ64" s="6">
        <v>0.52559999999999996</v>
      </c>
      <c r="CK64" s="12">
        <f t="shared" si="284"/>
        <v>1866063.2023103638</v>
      </c>
      <c r="CL64" s="12">
        <f t="shared" si="285"/>
        <v>1664889.1024330384</v>
      </c>
      <c r="CM64" s="5">
        <v>5</v>
      </c>
      <c r="CN64" s="6">
        <v>0.52559999999999996</v>
      </c>
      <c r="CO64" s="7">
        <f t="shared" si="41"/>
        <v>1728538.5277172942</v>
      </c>
      <c r="CP64" s="12">
        <f t="shared" si="42"/>
        <v>1611110.7051085671</v>
      </c>
      <c r="CQ64" s="12">
        <f t="shared" si="43"/>
        <v>1407475.8947974471</v>
      </c>
      <c r="CR64" s="9"/>
      <c r="CS64" s="5">
        <v>4</v>
      </c>
      <c r="CT64" s="6">
        <v>0.52559999999999996</v>
      </c>
      <c r="CU64" s="7">
        <f t="shared" si="44"/>
        <v>1321411.6105170047</v>
      </c>
      <c r="CV64" s="12">
        <f t="shared" si="45"/>
        <v>1255303.513570522</v>
      </c>
      <c r="CW64" s="12">
        <f t="shared" si="46"/>
        <v>1185305.1763825747</v>
      </c>
      <c r="CY64" s="5">
        <v>3</v>
      </c>
      <c r="CZ64" s="6">
        <v>0.52559999999999996</v>
      </c>
      <c r="DA64" s="7">
        <f t="shared" si="47"/>
        <v>1068411.7161359999</v>
      </c>
      <c r="DB64" s="12">
        <f t="shared" si="48"/>
        <v>1023822.208967698</v>
      </c>
      <c r="DC64" s="12">
        <f t="shared" si="49"/>
        <v>1008598.0869012639</v>
      </c>
      <c r="DE64" s="5">
        <f t="shared" si="50"/>
        <v>2</v>
      </c>
      <c r="DF64" s="6">
        <v>0.52559999999999996</v>
      </c>
      <c r="DG64" s="7">
        <f t="shared" si="51"/>
        <v>904284.14399999985</v>
      </c>
      <c r="DH64" s="12">
        <f>(DH65)*(1+DF64)-(((VLOOKUP((DE$91+DE65),$A$138:$E$227,5,FALSE))/(VLOOKUP(DE$91,$A$138:$E$227,5,FALSE)))*(IF(DE64&lt;=$D$125,$B$125,$C$125)))</f>
        <v>876378.48384962394</v>
      </c>
      <c r="DI64" s="12">
        <f t="shared" si="53"/>
        <v>866604.74611152406</v>
      </c>
      <c r="DK64" s="5">
        <f t="shared" si="54"/>
        <v>1</v>
      </c>
      <c r="DL64" s="6">
        <v>0.52559999999999996</v>
      </c>
      <c r="DM64" s="7">
        <f>(DM65+$B$124)*(1+DL64)</f>
        <v>915359.99999999988</v>
      </c>
      <c r="DN64" s="12">
        <f>($B$124)*(1+DL64)-$B$125</f>
        <v>904359.99999999988</v>
      </c>
      <c r="DO64" s="12">
        <f>DN64</f>
        <v>904359.99999999988</v>
      </c>
      <c r="DQ64" s="5"/>
      <c r="DR64" s="6"/>
      <c r="DS64" s="7"/>
      <c r="DU64">
        <f t="shared" ref="DU64:DU66" si="290">IF(AND(DT65=0, DT64=1), DQ64, 1000)</f>
        <v>1000</v>
      </c>
      <c r="DW64" s="5"/>
      <c r="DX64" s="6"/>
      <c r="DY64" s="7"/>
      <c r="EC64" s="5"/>
      <c r="ED64" s="6"/>
      <c r="EE64" s="7"/>
      <c r="EI64" s="5"/>
      <c r="EJ64" s="6"/>
      <c r="EK64" s="7"/>
      <c r="EO64" s="5"/>
      <c r="EP64" s="6"/>
      <c r="EQ64" s="7"/>
      <c r="EU64" s="5"/>
      <c r="EV64" s="6"/>
      <c r="EW64" s="7"/>
      <c r="FA64" s="5"/>
      <c r="FB64" s="6"/>
      <c r="FC64" s="7"/>
      <c r="FG64" s="5"/>
      <c r="FH64" s="6"/>
      <c r="FI64" s="7"/>
      <c r="FM64" s="5"/>
      <c r="FN64" s="6"/>
      <c r="FO64" s="7"/>
      <c r="FS64" s="5"/>
      <c r="FT64" s="6"/>
      <c r="FU64" s="7"/>
      <c r="FY64" s="5"/>
      <c r="FZ64" s="6"/>
      <c r="GA64" s="7"/>
      <c r="GE64" s="5"/>
      <c r="GF64" s="6"/>
      <c r="GG64" s="7"/>
      <c r="GK64" s="5"/>
      <c r="GL64" s="6"/>
      <c r="GM64" s="7"/>
      <c r="GQ64" s="5"/>
      <c r="GR64" s="6"/>
      <c r="GS64" s="7"/>
      <c r="GW64" s="5"/>
      <c r="GX64" s="6"/>
      <c r="GY64" s="7"/>
      <c r="HC64" s="5"/>
      <c r="HD64" s="6"/>
      <c r="HE64" s="7"/>
      <c r="HI64" s="5"/>
      <c r="HJ64" s="6"/>
      <c r="HK64" s="7"/>
      <c r="HO64" s="5"/>
      <c r="HP64" s="6"/>
      <c r="HQ64" s="7"/>
      <c r="HU64" s="5"/>
      <c r="HV64" s="6"/>
      <c r="HW64" s="7"/>
      <c r="IA64" s="5"/>
      <c r="IB64" s="6"/>
      <c r="IC64" s="7"/>
      <c r="IG64" s="5"/>
      <c r="IH64" s="6"/>
      <c r="II64" s="7"/>
      <c r="IM64" s="5"/>
      <c r="IN64" s="6"/>
      <c r="IO64" s="7"/>
      <c r="IS64" s="5"/>
      <c r="IT64" s="6"/>
      <c r="IU64" s="7"/>
      <c r="IY64" s="5"/>
      <c r="IZ64" s="6"/>
      <c r="JA64" s="7"/>
      <c r="JE64" s="5"/>
      <c r="JF64" s="6"/>
      <c r="JG64" s="7"/>
      <c r="JK64" s="5"/>
      <c r="JL64" s="6"/>
      <c r="JM64" s="7"/>
      <c r="JQ64" s="5"/>
      <c r="JR64" s="6"/>
      <c r="JS64" s="7"/>
      <c r="JW64" s="5"/>
      <c r="JX64" s="6"/>
      <c r="JY64" s="7"/>
      <c r="KC64" s="5"/>
      <c r="KD64" s="6"/>
      <c r="KE64" s="7"/>
      <c r="KI64" s="5"/>
      <c r="KJ64" s="6"/>
      <c r="KK64" s="7"/>
      <c r="KO64" s="5"/>
      <c r="KP64" s="6"/>
      <c r="KQ64" s="7"/>
      <c r="KU64" s="5"/>
      <c r="KV64" s="6"/>
      <c r="KW64" s="7"/>
      <c r="LA64" s="5"/>
      <c r="LB64" s="6"/>
      <c r="LC64" s="7"/>
      <c r="LG64" s="5"/>
      <c r="LH64" s="6"/>
      <c r="LI64" s="7"/>
      <c r="LM64" s="5"/>
      <c r="LN64" s="6"/>
      <c r="LO64" s="7"/>
      <c r="LS64" s="5"/>
      <c r="LT64" s="6"/>
      <c r="LU64" s="7"/>
      <c r="LY64" s="5"/>
      <c r="LZ64" s="6"/>
      <c r="MA64" s="7"/>
      <c r="ME64" s="5"/>
      <c r="MF64" s="6"/>
      <c r="MG64" s="7"/>
      <c r="MK64" s="5"/>
      <c r="ML64" s="6"/>
      <c r="MM64" s="7"/>
      <c r="MQ64" s="5"/>
      <c r="MR64" s="6"/>
      <c r="MS64" s="7"/>
      <c r="MW64" s="5"/>
      <c r="MX64" s="6"/>
      <c r="MY64" s="7"/>
      <c r="NC64" s="5"/>
      <c r="ND64" s="6"/>
      <c r="NE64" s="7"/>
      <c r="NI64" s="5"/>
      <c r="NJ64" s="6"/>
      <c r="NK64" s="7"/>
      <c r="NO64" s="5"/>
      <c r="NP64" s="6"/>
      <c r="NQ64" s="7"/>
      <c r="NU64" s="5"/>
      <c r="NV64" s="6"/>
      <c r="NW64" s="7"/>
      <c r="OA64" s="5"/>
      <c r="OB64" s="6"/>
      <c r="OC64" s="7"/>
      <c r="OG64" s="5"/>
      <c r="OH64" s="6"/>
      <c r="OI64" s="7"/>
      <c r="OM64" s="5"/>
      <c r="ON64" s="6"/>
      <c r="OO64" s="7"/>
      <c r="OS64" s="5"/>
      <c r="OT64" s="6"/>
      <c r="OU64" s="7"/>
      <c r="OY64" s="5"/>
      <c r="OZ64" s="6"/>
      <c r="PA64" s="7"/>
      <c r="PE64" s="5"/>
      <c r="PF64" s="6"/>
      <c r="PG64" s="7"/>
      <c r="PK64" s="5"/>
      <c r="PL64" s="6"/>
      <c r="PM64" s="7"/>
      <c r="PQ64" s="5"/>
      <c r="PR64" s="6"/>
      <c r="PS64" s="7"/>
      <c r="PW64" s="5"/>
      <c r="PX64" s="6"/>
      <c r="PY64" s="7"/>
      <c r="QC64" s="5"/>
      <c r="QD64" s="6"/>
      <c r="QE64" s="7"/>
      <c r="QI64" s="5"/>
      <c r="QJ64" s="6"/>
      <c r="QK64" s="7"/>
      <c r="QO64" s="5"/>
      <c r="QP64" s="6"/>
      <c r="QQ64" s="7"/>
    </row>
    <row r="65" spans="3:461">
      <c r="C65">
        <v>26</v>
      </c>
      <c r="D65" s="6">
        <v>-1.21E-2</v>
      </c>
      <c r="E65" s="12">
        <f t="shared" si="286"/>
        <v>569210.19992864726</v>
      </c>
      <c r="F65" s="12">
        <f t="shared" si="0"/>
        <v>370200.61875058635</v>
      </c>
      <c r="G65">
        <v>25</v>
      </c>
      <c r="H65" s="6">
        <v>-1.21E-2</v>
      </c>
      <c r="I65" s="12">
        <f t="shared" si="1"/>
        <v>-197580.74345516186</v>
      </c>
      <c r="J65" s="12">
        <f t="shared" si="2"/>
        <v>-127016.1922211755</v>
      </c>
      <c r="K65">
        <v>24</v>
      </c>
      <c r="L65" s="6">
        <v>-1.21E-2</v>
      </c>
      <c r="M65" s="12">
        <f t="shared" si="3"/>
        <v>135853.9386252689</v>
      </c>
      <c r="N65" s="12">
        <f t="shared" si="4"/>
        <v>87334.674830530013</v>
      </c>
      <c r="O65">
        <v>23</v>
      </c>
      <c r="P65" s="6">
        <v>-1.21E-2</v>
      </c>
      <c r="Q65" s="12">
        <f t="shared" si="5"/>
        <v>922539.78146296763</v>
      </c>
      <c r="R65" s="12">
        <f t="shared" si="6"/>
        <v>551442.95207748807</v>
      </c>
      <c r="S65">
        <v>22</v>
      </c>
      <c r="T65" s="6">
        <v>-1.21E-2</v>
      </c>
      <c r="U65" s="12">
        <f t="shared" si="7"/>
        <v>3308569.3653593422</v>
      </c>
      <c r="V65" s="12">
        <f t="shared" si="8"/>
        <v>1778666.9896480676</v>
      </c>
      <c r="W65">
        <v>21</v>
      </c>
      <c r="X65" s="6">
        <v>-1.21E-2</v>
      </c>
      <c r="Y65" s="12">
        <f t="shared" si="9"/>
        <v>3785426.3789804964</v>
      </c>
      <c r="Z65" s="12">
        <f t="shared" si="10"/>
        <v>1835789.4845431731</v>
      </c>
      <c r="AA65">
        <v>20</v>
      </c>
      <c r="AB65" s="6">
        <v>-1.21E-2</v>
      </c>
      <c r="AC65" s="12">
        <f t="shared" si="11"/>
        <v>1995506.5301458372</v>
      </c>
      <c r="AD65" s="12">
        <f t="shared" si="12"/>
        <v>990251.36082425003</v>
      </c>
      <c r="AE65">
        <v>19</v>
      </c>
      <c r="AF65" s="6">
        <v>-1.21E-2</v>
      </c>
      <c r="AG65" s="12">
        <f t="shared" si="13"/>
        <v>2261580.4961804408</v>
      </c>
      <c r="AH65" s="12">
        <f t="shared" si="14"/>
        <v>1156296.7950396237</v>
      </c>
      <c r="AI65">
        <v>18</v>
      </c>
      <c r="AJ65" s="6">
        <v>-1.21E-2</v>
      </c>
      <c r="AK65" s="12">
        <f t="shared" si="15"/>
        <v>1114693.945913255</v>
      </c>
      <c r="AL65" s="12">
        <f t="shared" si="16"/>
        <v>578299.86667680147</v>
      </c>
      <c r="AM65">
        <v>17</v>
      </c>
      <c r="AN65" s="6">
        <v>-1.21E-2</v>
      </c>
      <c r="AO65" s="12">
        <f t="shared" si="17"/>
        <v>601395.32752251974</v>
      </c>
      <c r="AP65" s="12">
        <f t="shared" si="18"/>
        <v>318784.74128073413</v>
      </c>
      <c r="AQ65">
        <v>16</v>
      </c>
      <c r="AR65" s="6">
        <v>-1.21E-2</v>
      </c>
      <c r="AS65" s="12">
        <f t="shared" si="19"/>
        <v>1932904.8469236088</v>
      </c>
      <c r="AT65" s="12">
        <f t="shared" si="20"/>
        <v>1031851.4596359113</v>
      </c>
      <c r="AU65">
        <v>15</v>
      </c>
      <c r="AV65" s="6">
        <v>-1.21E-2</v>
      </c>
      <c r="AW65" s="12">
        <f t="shared" si="21"/>
        <v>1316829.5502395132</v>
      </c>
      <c r="AX65" s="12">
        <f t="shared" si="22"/>
        <v>693068.18433658581</v>
      </c>
      <c r="AY65">
        <v>14</v>
      </c>
      <c r="AZ65" s="6">
        <v>-1.21E-2</v>
      </c>
      <c r="BA65" s="12">
        <f t="shared" si="23"/>
        <v>1468521.2528660721</v>
      </c>
      <c r="BB65" s="12">
        <f t="shared" si="24"/>
        <v>767385.16597136843</v>
      </c>
      <c r="BC65">
        <v>13</v>
      </c>
      <c r="BD65" s="6">
        <v>-1.21E-2</v>
      </c>
      <c r="BE65" s="12">
        <f t="shared" si="25"/>
        <v>1914372.4690933838</v>
      </c>
      <c r="BF65" s="12">
        <f t="shared" si="26"/>
        <v>1014761.3463991245</v>
      </c>
      <c r="BG65">
        <v>12</v>
      </c>
      <c r="BH65" s="6">
        <v>-1.21E-2</v>
      </c>
      <c r="BI65" s="12">
        <f t="shared" si="27"/>
        <v>2534655.5848136507</v>
      </c>
      <c r="BJ65" s="12">
        <f t="shared" si="28"/>
        <v>1496018.5218636962</v>
      </c>
      <c r="BK65">
        <v>11</v>
      </c>
      <c r="BL65" s="6">
        <v>-1.21E-2</v>
      </c>
      <c r="BM65" s="12">
        <f t="shared" si="29"/>
        <v>2157027.0687288134</v>
      </c>
      <c r="BN65" s="12">
        <f t="shared" si="30"/>
        <v>1370442.0098314639</v>
      </c>
      <c r="BO65">
        <v>10</v>
      </c>
      <c r="BP65" s="6">
        <v>-1.21E-2</v>
      </c>
      <c r="BQ65" s="12">
        <f t="shared" si="31"/>
        <v>1716131.6353571233</v>
      </c>
      <c r="BR65" s="12">
        <f t="shared" si="32"/>
        <v>1122582.3479403737</v>
      </c>
      <c r="BS65">
        <v>9</v>
      </c>
      <c r="BT65" s="6">
        <v>-1.21E-2</v>
      </c>
      <c r="BU65" s="12">
        <f t="shared" si="33"/>
        <v>1464131.0133383451</v>
      </c>
      <c r="BV65" s="12">
        <f t="shared" si="34"/>
        <v>979756.84351212566</v>
      </c>
      <c r="BW65">
        <v>8</v>
      </c>
      <c r="BX65" s="6">
        <v>-1.21E-2</v>
      </c>
      <c r="BY65" s="12">
        <f t="shared" si="35"/>
        <v>1055607.3009155032</v>
      </c>
      <c r="BZ65" s="12">
        <f t="shared" si="36"/>
        <v>722257.62694218627</v>
      </c>
      <c r="CA65">
        <v>7</v>
      </c>
      <c r="CB65" s="6">
        <v>-1.21E-2</v>
      </c>
      <c r="CC65" s="12">
        <f t="shared" si="37"/>
        <v>1281818.255756038</v>
      </c>
      <c r="CD65" s="12">
        <f t="shared" si="38"/>
        <v>1036056.1089757449</v>
      </c>
      <c r="CE65">
        <v>6</v>
      </c>
      <c r="CF65" s="6">
        <v>-1.21E-2</v>
      </c>
      <c r="CG65" s="12">
        <f t="shared" si="39"/>
        <v>1274842.5220337026</v>
      </c>
      <c r="CH65" s="12">
        <f t="shared" si="40"/>
        <v>1135855.9312856672</v>
      </c>
      <c r="CI65">
        <v>5</v>
      </c>
      <c r="CJ65" s="6">
        <v>-1.21E-2</v>
      </c>
      <c r="CK65" s="12">
        <f t="shared" si="284"/>
        <v>1245207.2642307053</v>
      </c>
      <c r="CL65" s="12">
        <f t="shared" si="285"/>
        <v>1123495.2759976289</v>
      </c>
      <c r="CM65" s="5">
        <v>4</v>
      </c>
      <c r="CN65" s="6">
        <v>-1.21E-2</v>
      </c>
      <c r="CO65" s="7">
        <f t="shared" si="41"/>
        <v>1133022.107837765</v>
      </c>
      <c r="CP65" s="12">
        <f t="shared" si="42"/>
        <v>1078559.9964869444</v>
      </c>
      <c r="CQ65" s="12">
        <f t="shared" si="43"/>
        <v>952863.15479109739</v>
      </c>
      <c r="CR65" s="9"/>
      <c r="CS65" s="5">
        <v>3</v>
      </c>
      <c r="CT65" s="6">
        <v>-1.21E-2</v>
      </c>
      <c r="CU65" s="7">
        <f t="shared" si="44"/>
        <v>866158.63300800009</v>
      </c>
      <c r="CV65" s="12">
        <f t="shared" si="45"/>
        <v>830462.19183910254</v>
      </c>
      <c r="CW65" s="12">
        <f t="shared" si="46"/>
        <v>792997.73205688735</v>
      </c>
      <c r="CY65" s="5">
        <v>2</v>
      </c>
      <c r="CZ65" s="6">
        <v>-1.21E-2</v>
      </c>
      <c r="DA65" s="7">
        <f t="shared" si="47"/>
        <v>700322.31</v>
      </c>
      <c r="DB65" s="12">
        <f>(DB66)*(1+CZ65)-(((VLOOKUP((CY$91+CY66),$A$138:$E$227,5,FALSE))/(VLOOKUP(CY$91,$A$138:$E$227,5,FALSE)))*(IF(CY65&lt;=$D$125,$B$125,$C$125)))</f>
        <v>678413.90056603774</v>
      </c>
      <c r="DC65" s="12">
        <f t="shared" si="49"/>
        <v>675863.47236842103</v>
      </c>
      <c r="DE65" s="5">
        <f t="shared" si="50"/>
        <v>1</v>
      </c>
      <c r="DF65" s="6">
        <v>-1.21E-2</v>
      </c>
      <c r="DG65" s="7">
        <f>(DG66+$B$124)*(1+DF65)</f>
        <v>592740</v>
      </c>
      <c r="DH65" s="12">
        <f>($B$124)*(1+DF65)-$B$125</f>
        <v>581740</v>
      </c>
      <c r="DI65" s="12">
        <f>DH65</f>
        <v>581740</v>
      </c>
      <c r="DK65" s="5"/>
      <c r="DL65" s="6"/>
      <c r="DM65" s="7"/>
      <c r="DQ65" s="5"/>
      <c r="DR65" s="6"/>
      <c r="DS65" s="7"/>
      <c r="DU65">
        <f t="shared" si="290"/>
        <v>1000</v>
      </c>
      <c r="DW65" s="5"/>
      <c r="DX65" s="6"/>
      <c r="DY65" s="7"/>
      <c r="EC65" s="5"/>
      <c r="ED65" s="6"/>
      <c r="EE65" s="7"/>
      <c r="EI65" s="5"/>
      <c r="EJ65" s="6"/>
      <c r="EK65" s="7"/>
      <c r="EO65" s="5"/>
      <c r="EP65" s="6"/>
      <c r="EQ65" s="7"/>
      <c r="EU65" s="5"/>
      <c r="EV65" s="6"/>
      <c r="EW65" s="7"/>
      <c r="FA65" s="5"/>
      <c r="FB65" s="6"/>
      <c r="FC65" s="7"/>
      <c r="FG65" s="5"/>
      <c r="FH65" s="6"/>
      <c r="FI65" s="7"/>
      <c r="FM65" s="5"/>
      <c r="FN65" s="6"/>
      <c r="FO65" s="7"/>
      <c r="FS65" s="5"/>
      <c r="FT65" s="6"/>
      <c r="FU65" s="7"/>
      <c r="FY65" s="5"/>
      <c r="FZ65" s="6"/>
      <c r="GA65" s="7"/>
      <c r="GE65" s="5"/>
      <c r="GF65" s="6"/>
      <c r="GG65" s="7"/>
      <c r="GK65" s="5"/>
      <c r="GL65" s="6"/>
      <c r="GM65" s="7"/>
      <c r="GQ65" s="5"/>
      <c r="GR65" s="6"/>
      <c r="GS65" s="7"/>
      <c r="GW65" s="5"/>
      <c r="GX65" s="6"/>
      <c r="GY65" s="7"/>
      <c r="HC65" s="5"/>
      <c r="HD65" s="6"/>
      <c r="HE65" s="7"/>
      <c r="HI65" s="5"/>
      <c r="HJ65" s="6"/>
      <c r="HK65" s="7"/>
      <c r="HO65" s="5"/>
      <c r="HP65" s="6"/>
      <c r="HQ65" s="7"/>
      <c r="HU65" s="5"/>
      <c r="HV65" s="6"/>
      <c r="HW65" s="7"/>
      <c r="IA65" s="5"/>
      <c r="IB65" s="6"/>
      <c r="IC65" s="7"/>
      <c r="IG65" s="5"/>
      <c r="IH65" s="6"/>
      <c r="II65" s="7"/>
      <c r="IM65" s="5"/>
      <c r="IN65" s="6"/>
      <c r="IO65" s="7"/>
      <c r="IS65" s="5"/>
      <c r="IT65" s="6"/>
      <c r="IU65" s="7"/>
      <c r="IY65" s="5"/>
      <c r="IZ65" s="6"/>
      <c r="JA65" s="7"/>
      <c r="JE65" s="5"/>
      <c r="JF65" s="6"/>
      <c r="JG65" s="7"/>
      <c r="JK65" s="5"/>
      <c r="JL65" s="6"/>
      <c r="JM65" s="7"/>
      <c r="JQ65" s="5"/>
      <c r="JR65" s="6"/>
      <c r="JS65" s="7"/>
      <c r="JW65" s="5"/>
      <c r="JX65" s="6"/>
      <c r="JY65" s="7"/>
      <c r="KC65" s="5"/>
      <c r="KD65" s="6"/>
      <c r="KE65" s="7"/>
      <c r="KI65" s="5"/>
      <c r="KJ65" s="6"/>
      <c r="KK65" s="7"/>
      <c r="KO65" s="5"/>
      <c r="KP65" s="6"/>
      <c r="KQ65" s="7"/>
      <c r="KU65" s="5"/>
      <c r="KV65" s="6"/>
      <c r="KW65" s="7"/>
      <c r="LA65" s="5"/>
      <c r="LB65" s="6"/>
      <c r="LC65" s="7"/>
      <c r="LG65" s="5"/>
      <c r="LH65" s="6"/>
      <c r="LI65" s="7"/>
      <c r="LM65" s="5"/>
      <c r="LN65" s="6"/>
      <c r="LO65" s="7"/>
      <c r="LS65" s="5"/>
      <c r="LT65" s="6"/>
      <c r="LU65" s="7"/>
      <c r="LY65" s="5"/>
      <c r="LZ65" s="6"/>
      <c r="MA65" s="7"/>
      <c r="ME65" s="5"/>
      <c r="MF65" s="6"/>
      <c r="MG65" s="7"/>
      <c r="MK65" s="5"/>
      <c r="ML65" s="6"/>
      <c r="MM65" s="7"/>
      <c r="MQ65" s="5"/>
      <c r="MR65" s="6"/>
      <c r="MS65" s="7"/>
      <c r="MW65" s="5"/>
      <c r="MX65" s="6"/>
      <c r="MY65" s="7"/>
      <c r="NC65" s="5"/>
      <c r="ND65" s="6"/>
      <c r="NE65" s="7"/>
      <c r="NI65" s="5"/>
      <c r="NJ65" s="6"/>
      <c r="NK65" s="7"/>
      <c r="NO65" s="5"/>
      <c r="NP65" s="6"/>
      <c r="NQ65" s="7"/>
      <c r="NU65" s="5"/>
      <c r="NV65" s="6"/>
      <c r="NW65" s="7"/>
      <c r="OA65" s="5"/>
      <c r="OB65" s="6"/>
      <c r="OC65" s="7"/>
      <c r="OG65" s="5"/>
      <c r="OH65" s="6"/>
      <c r="OI65" s="7"/>
      <c r="OM65" s="5"/>
      <c r="ON65" s="6"/>
      <c r="OO65" s="7"/>
      <c r="OS65" s="5"/>
      <c r="OT65" s="6"/>
      <c r="OU65" s="7"/>
      <c r="OY65" s="5"/>
      <c r="OZ65" s="6"/>
      <c r="PA65" s="7"/>
      <c r="PE65" s="5"/>
      <c r="PF65" s="6"/>
      <c r="PG65" s="7"/>
      <c r="PK65" s="5"/>
      <c r="PL65" s="6"/>
      <c r="PM65" s="7"/>
      <c r="PQ65" s="5"/>
      <c r="PR65" s="6"/>
      <c r="PS65" s="7"/>
      <c r="PW65" s="5"/>
      <c r="PX65" s="6"/>
      <c r="PY65" s="7"/>
      <c r="QC65" s="5"/>
      <c r="QD65" s="6"/>
      <c r="QE65" s="7"/>
      <c r="QI65" s="5"/>
      <c r="QJ65" s="6"/>
      <c r="QK65" s="7"/>
      <c r="QO65" s="5"/>
      <c r="QP65" s="6"/>
      <c r="QQ65" s="7"/>
    </row>
    <row r="66" spans="3:461">
      <c r="C66">
        <v>25</v>
      </c>
      <c r="D66" s="6">
        <v>0.18149999999999999</v>
      </c>
      <c r="E66" s="12">
        <f t="shared" si="286"/>
        <v>622874.14470969234</v>
      </c>
      <c r="F66" s="12">
        <f t="shared" ref="F66:F88" si="291">E66*((VLOOKUP(C$91, $A$138:$E$227, 5, FALSE)) / VLOOKUP((C$91+C67), $A$138:$E$227, 5, FALSE))</f>
        <v>406631.04541425203</v>
      </c>
      <c r="G66">
        <v>24</v>
      </c>
      <c r="H66" s="6">
        <v>0.18149999999999999</v>
      </c>
      <c r="I66" s="12">
        <f t="shared" ref="I66:I87" si="292">(I67)*(1+H66)-(((VLOOKUP((G$91+G67),$A$138:$E$227,5,FALSE))/(VLOOKUP(G$91,$A$138:$E$227,5,FALSE)))*(IF(G66&lt;=$D$125,$B$125,$C$125)))</f>
        <v>-152762.50307571131</v>
      </c>
      <c r="J66" s="12">
        <f t="shared" ref="J66:J88" si="293">I66*((VLOOKUP(G$91, $A$138:$E$227, 5, FALSE)) / VLOOKUP((G$91+G67), $A$138:$E$227, 5, FALSE))</f>
        <v>-98575.049154515611</v>
      </c>
      <c r="K66">
        <v>23</v>
      </c>
      <c r="L66" s="6">
        <v>0.18149999999999999</v>
      </c>
      <c r="M66" s="12">
        <f t="shared" ref="M66:M86" si="294">(M67)*(1+L66)-(((VLOOKUP((K$91+K67),$A$138:$E$227,5,FALSE))/(VLOOKUP(K$91,$A$138:$E$227,5,FALSE)))*(IF(K66&lt;=$D$125,$B$125,$C$125)))</f>
        <v>184756.15476458706</v>
      </c>
      <c r="N66" s="12">
        <f t="shared" ref="N66:N87" si="295">M66*((VLOOKUP(K$91, $A$138:$E$227, 5, FALSE)) / VLOOKUP((K$91+K67), $A$138:$E$227, 5, FALSE))</f>
        <v>119220.00930092223</v>
      </c>
      <c r="O66">
        <v>22</v>
      </c>
      <c r="P66" s="6">
        <v>0.18149999999999999</v>
      </c>
      <c r="Q66" s="12">
        <f t="shared" ref="Q66:Q85" si="296">(Q67)*(1+P66)-(((VLOOKUP((O$91+O67),$A$138:$E$227,5,FALSE))/(VLOOKUP(O$91,$A$138:$E$227,5,FALSE)))*(IF(O66&lt;=$D$125,$B$125,$C$125)))</f>
        <v>984642.63661124674</v>
      </c>
      <c r="R66" s="12">
        <f t="shared" ref="R66:R86" si="297">Q66*((VLOOKUP(O$91, $A$138:$E$227, 5, FALSE)) / VLOOKUP((O$91+O67), $A$138:$E$227, 5, FALSE))</f>
        <v>590785.581966748</v>
      </c>
      <c r="S66">
        <v>21</v>
      </c>
      <c r="T66" s="6">
        <v>0.18149999999999999</v>
      </c>
      <c r="U66" s="12">
        <f t="shared" ref="U66:U84" si="298">(U67)*(1+T66)-(((VLOOKUP((S$91+S67),$A$138:$E$227,5,FALSE))/(VLOOKUP(S$91,$A$138:$E$227,5,FALSE)))*(IF(S66&lt;=$D$125,$B$125,$C$125)))</f>
        <v>3405581.0923813526</v>
      </c>
      <c r="V66" s="12">
        <f t="shared" ref="V66:V85" si="299">U66*((VLOOKUP(S$91, $A$138:$E$227, 5, FALSE)) / VLOOKUP((S$91+S67), $A$138:$E$227, 5, FALSE))</f>
        <v>1837728.6649454092</v>
      </c>
      <c r="W66">
        <v>20</v>
      </c>
      <c r="X66" s="6">
        <v>0.18149999999999999</v>
      </c>
      <c r="Y66" s="12">
        <f t="shared" ref="Y66:Y83" si="300">(Y67)*(1+X66)-(((VLOOKUP((W$91+W67),$A$138:$E$227,5,FALSE))/(VLOOKUP(W$91,$A$138:$E$227,5,FALSE)))*(IF(W66&lt;=$D$125,$B$125,$C$125)))</f>
        <v>3894409.1953606391</v>
      </c>
      <c r="Z66" s="12">
        <f t="shared" ref="Z66:Z84" si="301">Y66*((VLOOKUP(W$91, $A$138:$E$227, 5, FALSE)) / VLOOKUP((W$91+W67), $A$138:$E$227, 5, FALSE))</f>
        <v>1895769.0045340471</v>
      </c>
      <c r="AA66">
        <v>19</v>
      </c>
      <c r="AB66" s="6">
        <v>0.18149999999999999</v>
      </c>
      <c r="AC66" s="12">
        <f t="shared" ref="AC66:AC82" si="302">(AC67)*(1+AB66)-(((VLOOKUP((AA$91+AA67),$A$138:$E$227,5,FALSE))/(VLOOKUP(AA$91,$A$138:$E$227,5,FALSE)))*(IF(AA66&lt;=$D$125,$B$125,$C$125)))</f>
        <v>2081142.9047478314</v>
      </c>
      <c r="AD66" s="12">
        <f t="shared" ref="AD66:AD83" si="303">AC66*((VLOOKUP(AA$91, $A$138:$E$227, 5, FALSE)) / VLOOKUP((AA$91+AA67), $A$138:$E$227, 5, FALSE))</f>
        <v>1036644.7676479764</v>
      </c>
      <c r="AE66">
        <v>18</v>
      </c>
      <c r="AF66" s="6">
        <v>0.18149999999999999</v>
      </c>
      <c r="AG66" s="12">
        <f t="shared" ref="AG66:AG81" si="304">(AG67)*(1+AF66)-(((VLOOKUP((AE$91+AE67),$A$138:$E$227,5,FALSE))/(VLOOKUP(AE$91,$A$138:$E$227,5,FALSE)))*(IF(AE66&lt;=$D$125,$B$125,$C$125)))</f>
        <v>2348675.9457117887</v>
      </c>
      <c r="AH66" s="12">
        <f t="shared" ref="AH66:AH82" si="305">AG66*((VLOOKUP(AE$91, $A$138:$E$227, 5, FALSE)) / VLOOKUP((AE$91+AE67), $A$138:$E$227, 5, FALSE))</f>
        <v>1205358.221195484</v>
      </c>
      <c r="AI66">
        <v>17</v>
      </c>
      <c r="AJ66" s="6">
        <v>0.18149999999999999</v>
      </c>
      <c r="AK66" s="12">
        <f t="shared" ref="AK66:AK80" si="306">(AK67)*(1+AJ66)-(((VLOOKUP((AI$91+AI67),$A$138:$E$227,5,FALSE))/(VLOOKUP(AI$91,$A$138:$E$227,5,FALSE)))*(IF(AI66&lt;=$D$125,$B$125,$C$125)))</f>
        <v>1186881.2965581301</v>
      </c>
      <c r="AL66" s="12">
        <f t="shared" ref="AL66:AL81" si="307">AK66*((VLOOKUP(AI$91, $A$138:$E$227, 5, FALSE)) / VLOOKUP((AI$91+AI67), $A$138:$E$227, 5, FALSE))</f>
        <v>618074.03367932816</v>
      </c>
      <c r="AM66">
        <v>16</v>
      </c>
      <c r="AN66" s="6">
        <v>0.18149999999999999</v>
      </c>
      <c r="AO66" s="12">
        <f t="shared" ref="AO66:AO79" si="308">(AO67)*(1+AN66)-(((VLOOKUP((AM$91+AM67),$A$138:$E$227,5,FALSE))/(VLOOKUP(AM$91,$A$138:$E$227,5,FALSE)))*(IF(AM66&lt;=$D$125,$B$125,$C$125)))</f>
        <v>666050.28059861413</v>
      </c>
      <c r="AP66" s="12">
        <f t="shared" ref="AP66:AP80" si="309">AO66*((VLOOKUP(AM$91, $A$138:$E$227, 5, FALSE)) / VLOOKUP((AM$91+AM67), $A$138:$E$227, 5, FALSE))</f>
        <v>354389.01722416829</v>
      </c>
      <c r="AQ66">
        <v>15</v>
      </c>
      <c r="AR66" s="6">
        <v>0.18149999999999999</v>
      </c>
      <c r="AS66" s="12">
        <f t="shared" ref="AS66:AS78" si="310">(AS67)*(1+AR66)-(((VLOOKUP((AQ$91+AQ67),$A$138:$E$227,5,FALSE))/(VLOOKUP(AQ$91,$A$138:$E$227,5,FALSE)))*(IF(AQ66&lt;=$D$125,$B$125,$C$125)))</f>
        <v>2013464.9559896756</v>
      </c>
      <c r="AT66" s="12">
        <f t="shared" ref="AT66:AT79" si="311">AS66*((VLOOKUP(AQ$91, $A$138:$E$227, 5, FALSE)) / VLOOKUP((AQ$91+AQ67), $A$138:$E$227, 5, FALSE))</f>
        <v>1078913.2971718262</v>
      </c>
      <c r="AU66">
        <v>14</v>
      </c>
      <c r="AV66" s="6">
        <v>0.18149999999999999</v>
      </c>
      <c r="AW66" s="12">
        <f t="shared" ref="AW66:AW77" si="312">(AW67)*(1+AV66)-(((VLOOKUP((AU$91+AU67),$A$138:$E$227,5,FALSE))/(VLOOKUP(AU$91,$A$138:$E$227,5,FALSE)))*(IF(AU66&lt;=$D$125,$B$125,$C$125)))</f>
        <v>1390656.4938146707</v>
      </c>
      <c r="AX66" s="12">
        <f t="shared" ref="AX66:AX78" si="313">AW66*((VLOOKUP(AU$91, $A$138:$E$227, 5, FALSE)) / VLOOKUP((AU$91+AU67), $A$138:$E$227, 5, FALSE))</f>
        <v>734686.44956246752</v>
      </c>
      <c r="AY66">
        <v>13</v>
      </c>
      <c r="AZ66" s="6">
        <v>0.18149999999999999</v>
      </c>
      <c r="BA66" s="12">
        <f t="shared" ref="BA66:BA76" si="314">(BA67)*(1+AZ66)-(((VLOOKUP((AY$91+AY67),$A$138:$E$227,5,FALSE))/(VLOOKUP(AY$91,$A$138:$E$227,5,FALSE)))*(IF(AY66&lt;=$D$125,$B$125,$C$125)))</f>
        <v>1544621.2418347183</v>
      </c>
      <c r="BB66" s="12">
        <f t="shared" ref="BB66:BB77" si="315">BA66*((VLOOKUP(AY$91, $A$138:$E$227, 5, FALSE)) / VLOOKUP((AY$91+AY67), $A$138:$E$227, 5, FALSE))</f>
        <v>810197.55703783338</v>
      </c>
      <c r="BC66">
        <v>12</v>
      </c>
      <c r="BD66" s="6">
        <v>0.18149999999999999</v>
      </c>
      <c r="BE66" s="12">
        <f t="shared" ref="BE66:BE75" si="316">(BE67)*(1+BD66)-(((VLOOKUP((BC$91+BC67),$A$138:$E$227,5,FALSE))/(VLOOKUP(BC$91,$A$138:$E$227,5,FALSE)))*(IF(BC66&lt;=$D$125,$B$125,$C$125)))</f>
        <v>1995109.0330744353</v>
      </c>
      <c r="BF66" s="12">
        <f t="shared" ref="BF66:BF76" si="317">BE66*((VLOOKUP(BC$91, $A$138:$E$227, 5, FALSE)) / VLOOKUP((BC$91+BC67), $A$138:$E$227, 5, FALSE))</f>
        <v>1061548.5798622468</v>
      </c>
      <c r="BG66">
        <v>11</v>
      </c>
      <c r="BH66" s="6">
        <v>0.18149999999999999</v>
      </c>
      <c r="BI66" s="12">
        <f t="shared" ref="BI66:BI74" si="318">(BI67)*(1+BH66)-(((VLOOKUP((BG$91+BG67),$A$138:$E$227,5,FALSE))/(VLOOKUP(BG$91,$A$138:$E$227,5,FALSE)))*(IF(BG66&lt;=$D$125,$B$125,$C$125)))</f>
        <v>2617151.1390741547</v>
      </c>
      <c r="BJ66" s="12">
        <f t="shared" ref="BJ66:BJ75" si="319">BI66*((VLOOKUP(BG$91, $A$138:$E$227, 5, FALSE)) / VLOOKUP((BG$91+BG67), $A$138:$E$227, 5, FALSE))</f>
        <v>1550538.5993760086</v>
      </c>
      <c r="BK66">
        <v>10</v>
      </c>
      <c r="BL66" s="6">
        <v>0.18149999999999999</v>
      </c>
      <c r="BM66" s="12">
        <f t="shared" ref="BM66:BM73" si="320">(BM67)*(1+BL66)-(((VLOOKUP((BK$91+BK67),$A$138:$E$227,5,FALSE))/(VLOOKUP(BK$91,$A$138:$E$227,5,FALSE)))*(IF(BK66&lt;=$D$125,$B$125,$C$125)))</f>
        <v>2231244.0567264459</v>
      </c>
      <c r="BN66" s="12">
        <f t="shared" ref="BN66:BN74" si="321">BM66*((VLOOKUP(BK$91, $A$138:$E$227, 5, FALSE)) / VLOOKUP((BK$91+BK67), $A$138:$E$227, 5, FALSE))</f>
        <v>1422944.3229689409</v>
      </c>
      <c r="BO66">
        <v>9</v>
      </c>
      <c r="BP66" s="6">
        <v>0.18149999999999999</v>
      </c>
      <c r="BQ66" s="12">
        <f t="shared" ref="BQ66:BQ72" si="322">(BQ67)*(1+BP66)-(((VLOOKUP((BO$91+BO67),$A$138:$E$227,5,FALSE))/(VLOOKUP(BO$91,$A$138:$E$227,5,FALSE)))*(IF(BO66&lt;=$D$125,$B$125,$C$125)))</f>
        <v>1783574.9613550366</v>
      </c>
      <c r="BR66" s="12">
        <f t="shared" ref="BR66:BR73" si="323">BQ66*((VLOOKUP(BO$91, $A$138:$E$227, 5, FALSE)) / VLOOKUP((BO$91+BO67), $A$138:$E$227, 5, FALSE))</f>
        <v>1171102.0500972692</v>
      </c>
      <c r="BS66">
        <v>8</v>
      </c>
      <c r="BT66" s="6">
        <v>0.18149999999999999</v>
      </c>
      <c r="BU66" s="12">
        <f t="shared" ref="BU66:BU71" si="324">(BU67)*(1+BT66)-(((VLOOKUP((BS$91+BS67),$A$138:$E$227,5,FALSE))/(VLOOKUP(BS$91,$A$138:$E$227,5,FALSE)))*(IF(BS66&lt;=$D$125,$B$125,$C$125)))</f>
        <v>1527444.5531050737</v>
      </c>
      <c r="BV66" s="12">
        <f t="shared" ref="BV66:BV72" si="325">BU66*((VLOOKUP(BS$91, $A$138:$E$227, 5, FALSE)) / VLOOKUP((BS$91+BS67), $A$138:$E$227, 5, FALSE))</f>
        <v>1025981.6243498232</v>
      </c>
      <c r="BW66">
        <v>7</v>
      </c>
      <c r="BX66" s="6">
        <v>0.18149999999999999</v>
      </c>
      <c r="BY66" s="12">
        <f t="shared" ref="BY66:BY70" si="326">(BY67)*(1+BX66)-(((VLOOKUP((BW$91+BW67),$A$138:$E$227,5,FALSE))/(VLOOKUP(BW$91,$A$138:$E$227,5,FALSE)))*(IF(BW66&lt;=$D$125,$B$125,$C$125)))</f>
        <v>1112919.7841498703</v>
      </c>
      <c r="BZ66" s="12">
        <f t="shared" ref="BZ66:BZ71" si="327">BY66*((VLOOKUP(BW$91, $A$138:$E$227, 5, FALSE)) / VLOOKUP((BW$91+BW67), $A$138:$E$227, 5, FALSE))</f>
        <v>764344.90835953353</v>
      </c>
      <c r="CA66">
        <v>6</v>
      </c>
      <c r="CB66" s="6">
        <v>0.18149999999999999</v>
      </c>
      <c r="CC66" s="12">
        <f t="shared" ref="CC66:CC69" si="328">(CC67)*(1+CB66)-(((VLOOKUP((CA$91+CA67),$A$138:$E$227,5,FALSE))/(VLOOKUP(CA$91,$A$138:$E$227,5,FALSE)))*(IF(CA66&lt;=$D$125,$B$125,$C$125)))</f>
        <v>1335089.1130942458</v>
      </c>
      <c r="CD66" s="12">
        <f t="shared" ref="CD66:CD70" si="329">CC66*((VLOOKUP(CA$91, $A$138:$E$227, 5, FALSE)) / VLOOKUP((CA$91+CA67), $A$138:$E$227, 5, FALSE))</f>
        <v>1083185.5068500484</v>
      </c>
      <c r="CE66">
        <v>5</v>
      </c>
      <c r="CF66" s="6">
        <v>0.18149999999999999</v>
      </c>
      <c r="CG66" s="12">
        <f t="shared" ref="CG66:CG68" si="330">(CG67)*(1+CF66)-(((VLOOKUP((CE$91+CE67),$A$138:$E$227,5,FALSE))/(VLOOKUP(CE$91,$A$138:$E$227,5,FALSE)))*(IF(CE66&lt;=$D$125,$B$125,$C$125)))</f>
        <v>1324540.3462998804</v>
      </c>
      <c r="CH66" s="12">
        <f t="shared" ref="CH66:CH69" si="331">CG66*((VLOOKUP(CE$91, $A$138:$E$227, 5, FALSE)) / VLOOKUP((CE$91+CE67), $A$138:$E$227, 5, FALSE))</f>
        <v>1184588.9134832893</v>
      </c>
      <c r="CI66">
        <v>4</v>
      </c>
      <c r="CJ66" s="6">
        <v>0.18149999999999999</v>
      </c>
      <c r="CK66" s="12">
        <f t="shared" si="284"/>
        <v>1294116.0686615095</v>
      </c>
      <c r="CL66" s="12">
        <f t="shared" si="285"/>
        <v>1172029.647089669</v>
      </c>
      <c r="CM66" s="5">
        <v>3</v>
      </c>
      <c r="CN66" s="6">
        <v>0.18149999999999999</v>
      </c>
      <c r="CO66" s="7">
        <f t="shared" ref="CO66:CO67" si="332">(CO67)*(1+CN66)</f>
        <v>1146899.5929120001</v>
      </c>
      <c r="CP66" s="12">
        <f t="shared" ref="CP66" si="333">(CP67)*(1+CN66)-(((VLOOKUP((CM$91+CM67),$A$138:$E$227,5,FALSE))/(VLOOKUP(CM$91,$A$138:$E$227,5,FALSE)))*(IF(CM66&lt;=$D$125,$B$125,$C$125)))</f>
        <v>1104373.9855417872</v>
      </c>
      <c r="CQ66" s="12">
        <f t="shared" ref="CQ66:CQ67" si="334">CP66*((VLOOKUP(CM$91, $A$138:$E$227, 5, FALSE)) / VLOOKUP((CM$91+CM67), $A$138:$E$227, 5, FALSE))</f>
        <v>979350.5154804528</v>
      </c>
      <c r="CR66" s="9"/>
      <c r="CS66" s="5">
        <v>2</v>
      </c>
      <c r="CT66" s="6">
        <v>0.18149999999999999</v>
      </c>
      <c r="CU66" s="7">
        <f t="shared" ref="CU66" si="335">(CU67)*(1+CT66)</f>
        <v>876767.52000000014</v>
      </c>
      <c r="CV66" s="12">
        <f>(CV67)*(1+CT66)-(((VLOOKUP((CS$91+CS67),$A$138:$E$227,5,FALSE))/(VLOOKUP(CS$91,$A$138:$E$227,5,FALSE)))*(IF(CS66&lt;=$D$125,$B$125,$C$125)))</f>
        <v>852294.64204724424</v>
      </c>
      <c r="CW66" s="12">
        <f t="shared" ref="CW66" si="336">CV66*((VLOOKUP(CS$91, $A$138:$E$227, 5, FALSE)) / VLOOKUP((CS$91+CS67), $A$138:$E$227, 5, FALSE))</f>
        <v>816916.37388679245</v>
      </c>
      <c r="CX66" s="10"/>
      <c r="CY66" s="5">
        <v>1</v>
      </c>
      <c r="CZ66" s="6">
        <v>0.18149999999999999</v>
      </c>
      <c r="DA66" s="7">
        <f>(DA67+$B$124)*(1+CZ66)</f>
        <v>708900</v>
      </c>
      <c r="DB66" s="12">
        <f>($B$124)*(1+CZ66)-$B$125</f>
        <v>697900</v>
      </c>
      <c r="DC66" s="12">
        <f>DB66</f>
        <v>697900</v>
      </c>
      <c r="DD66" s="10"/>
      <c r="DE66" s="5"/>
      <c r="DF66" s="6"/>
      <c r="DG66" s="7"/>
      <c r="DJ66" s="10"/>
      <c r="DK66" s="5"/>
      <c r="DL66" s="6"/>
      <c r="DM66" s="7"/>
      <c r="DP66" s="10"/>
      <c r="DQ66" s="5"/>
      <c r="DR66" s="6"/>
      <c r="DS66" s="7"/>
      <c r="DU66">
        <f t="shared" si="290"/>
        <v>1000</v>
      </c>
      <c r="DV66" s="10"/>
      <c r="DW66" s="5"/>
      <c r="DX66" s="6"/>
      <c r="DY66" s="7"/>
      <c r="EC66" s="5"/>
      <c r="ED66" s="6"/>
      <c r="EE66" s="7"/>
      <c r="EI66" s="5"/>
      <c r="EJ66" s="6"/>
      <c r="EK66" s="7"/>
      <c r="EO66" s="5"/>
      <c r="EP66" s="6"/>
      <c r="EQ66" s="7"/>
      <c r="EU66" s="5"/>
      <c r="EV66" s="6"/>
      <c r="EW66" s="7"/>
      <c r="FA66" s="5"/>
      <c r="FB66" s="6"/>
      <c r="FC66" s="7"/>
      <c r="FG66" s="5"/>
      <c r="FH66" s="6"/>
      <c r="FI66" s="7"/>
      <c r="FM66" s="5"/>
      <c r="FN66" s="6"/>
      <c r="FO66" s="7"/>
      <c r="FS66" s="5"/>
      <c r="FT66" s="6"/>
      <c r="FU66" s="7"/>
      <c r="FY66" s="5"/>
      <c r="FZ66" s="6"/>
      <c r="GA66" s="7"/>
      <c r="GE66" s="5"/>
      <c r="GF66" s="6"/>
      <c r="GG66" s="7"/>
      <c r="GK66" s="5"/>
      <c r="GL66" s="6"/>
      <c r="GM66" s="7"/>
      <c r="GQ66" s="5"/>
      <c r="GR66" s="6"/>
      <c r="GS66" s="7"/>
      <c r="GW66" s="5"/>
      <c r="GX66" s="6"/>
      <c r="GY66" s="7"/>
      <c r="HC66" s="5"/>
      <c r="HD66" s="6"/>
      <c r="HE66" s="7"/>
      <c r="HI66" s="5"/>
      <c r="HJ66" s="6"/>
      <c r="HK66" s="7"/>
      <c r="HO66" s="5"/>
      <c r="HP66" s="6"/>
      <c r="HQ66" s="7"/>
      <c r="HU66" s="5"/>
      <c r="HV66" s="6"/>
      <c r="HW66" s="7"/>
      <c r="IA66" s="5"/>
      <c r="IB66" s="6"/>
      <c r="IC66" s="7"/>
      <c r="IG66" s="5"/>
      <c r="IH66" s="6"/>
      <c r="II66" s="7"/>
      <c r="IM66" s="5"/>
      <c r="IN66" s="6"/>
      <c r="IO66" s="7"/>
      <c r="IS66" s="5"/>
      <c r="IT66" s="6"/>
      <c r="IU66" s="7"/>
      <c r="IY66" s="5"/>
      <c r="IZ66" s="6"/>
      <c r="JA66" s="7"/>
      <c r="JE66" s="5"/>
      <c r="JF66" s="6"/>
      <c r="JG66" s="7"/>
      <c r="JK66" s="5"/>
      <c r="JL66" s="6"/>
      <c r="JM66" s="7"/>
      <c r="JQ66" s="5"/>
      <c r="JR66" s="6"/>
      <c r="JS66" s="7"/>
      <c r="JW66" s="5"/>
      <c r="JX66" s="6"/>
      <c r="JY66" s="7"/>
      <c r="KC66" s="5"/>
      <c r="KD66" s="6"/>
      <c r="KE66" s="7"/>
      <c r="KI66" s="5"/>
      <c r="KJ66" s="6"/>
      <c r="KK66" s="7"/>
      <c r="KO66" s="5"/>
      <c r="KP66" s="6"/>
      <c r="KQ66" s="7"/>
      <c r="KU66" s="5"/>
      <c r="KV66" s="6"/>
      <c r="KW66" s="7"/>
      <c r="LA66" s="5"/>
      <c r="LB66" s="6"/>
      <c r="LC66" s="7"/>
      <c r="LG66" s="5"/>
      <c r="LH66" s="6"/>
      <c r="LI66" s="7"/>
      <c r="LM66" s="5"/>
      <c r="LN66" s="6"/>
      <c r="LO66" s="7"/>
      <c r="LS66" s="5"/>
      <c r="LT66" s="6"/>
      <c r="LU66" s="7"/>
      <c r="LY66" s="5"/>
      <c r="LZ66" s="6"/>
      <c r="MA66" s="7"/>
      <c r="ME66" s="5"/>
      <c r="MF66" s="6"/>
      <c r="MG66" s="7"/>
      <c r="MK66" s="5"/>
      <c r="ML66" s="6"/>
      <c r="MM66" s="7"/>
      <c r="MQ66" s="5"/>
      <c r="MR66" s="6"/>
      <c r="MS66" s="7"/>
      <c r="MW66" s="5"/>
      <c r="MX66" s="6"/>
      <c r="MY66" s="7"/>
      <c r="NC66" s="5"/>
      <c r="ND66" s="6"/>
      <c r="NE66" s="7"/>
      <c r="NI66" s="5"/>
      <c r="NJ66" s="6"/>
      <c r="NK66" s="7"/>
      <c r="NO66" s="5"/>
      <c r="NP66" s="6"/>
      <c r="NQ66" s="7"/>
      <c r="NU66" s="5"/>
      <c r="NV66" s="6"/>
      <c r="NW66" s="7"/>
      <c r="OA66" s="5"/>
      <c r="OB66" s="6"/>
      <c r="OC66" s="7"/>
      <c r="OG66" s="5"/>
      <c r="OH66" s="6"/>
      <c r="OI66" s="7"/>
      <c r="OM66" s="5"/>
      <c r="ON66" s="6"/>
      <c r="OO66" s="7"/>
      <c r="OS66" s="5"/>
      <c r="OT66" s="6"/>
      <c r="OU66" s="7"/>
      <c r="OY66" s="5"/>
      <c r="OZ66" s="6"/>
      <c r="PA66" s="7"/>
      <c r="PE66" s="5"/>
      <c r="PF66" s="6"/>
      <c r="PG66" s="7"/>
      <c r="PK66" s="5"/>
      <c r="PL66" s="6"/>
      <c r="PM66" s="7"/>
      <c r="PQ66" s="5"/>
      <c r="PR66" s="6"/>
      <c r="PS66" s="7"/>
      <c r="PW66" s="5"/>
      <c r="PX66" s="6"/>
      <c r="PY66" s="7"/>
      <c r="QC66" s="5"/>
      <c r="QD66" s="6"/>
      <c r="QE66" s="7"/>
      <c r="QI66" s="5"/>
      <c r="QJ66" s="6"/>
      <c r="QK66" s="7"/>
      <c r="QO66" s="5"/>
      <c r="QP66" s="6"/>
      <c r="QQ66" s="7"/>
    </row>
    <row r="67" spans="3:461">
      <c r="C67">
        <v>24</v>
      </c>
      <c r="D67" s="6">
        <v>0.23680000000000001</v>
      </c>
      <c r="E67" s="12">
        <f t="shared" si="286"/>
        <v>566083.70878978062</v>
      </c>
      <c r="F67" s="12">
        <f t="shared" si="291"/>
        <v>385560.95126233093</v>
      </c>
      <c r="G67">
        <v>23</v>
      </c>
      <c r="H67" s="6">
        <v>0.23680000000000001</v>
      </c>
      <c r="I67" s="12">
        <f t="shared" si="292"/>
        <v>-89946.064329696033</v>
      </c>
      <c r="J67" s="12">
        <f t="shared" si="293"/>
        <v>-60554.240158968605</v>
      </c>
      <c r="K67">
        <v>22</v>
      </c>
      <c r="L67" s="6">
        <v>0.23680000000000001</v>
      </c>
      <c r="M67" s="12">
        <f t="shared" si="294"/>
        <v>195723.55720250739</v>
      </c>
      <c r="N67" s="12">
        <f t="shared" si="295"/>
        <v>131766.64677806603</v>
      </c>
      <c r="O67">
        <v>21</v>
      </c>
      <c r="P67" s="6">
        <v>0.23680000000000001</v>
      </c>
      <c r="Q67" s="12">
        <f t="shared" si="296"/>
        <v>875702.61245133029</v>
      </c>
      <c r="R67" s="12">
        <f t="shared" si="297"/>
        <v>548176.04480221064</v>
      </c>
      <c r="S67">
        <v>20</v>
      </c>
      <c r="T67" s="6">
        <v>0.23680000000000001</v>
      </c>
      <c r="U67" s="12">
        <f t="shared" si="298"/>
        <v>2929475.6648123218</v>
      </c>
      <c r="V67" s="12">
        <f t="shared" si="299"/>
        <v>1649271.7325518192</v>
      </c>
      <c r="W67">
        <v>19</v>
      </c>
      <c r="X67" s="6">
        <v>0.23680000000000001</v>
      </c>
      <c r="Y67" s="12">
        <f t="shared" si="300"/>
        <v>3348317.4797607982</v>
      </c>
      <c r="Z67" s="12">
        <f t="shared" si="301"/>
        <v>1700523.444445445</v>
      </c>
      <c r="AA67">
        <v>18</v>
      </c>
      <c r="AB67" s="6">
        <v>0.23680000000000001</v>
      </c>
      <c r="AC67" s="12">
        <f t="shared" si="302"/>
        <v>1812416.5700170156</v>
      </c>
      <c r="AD67" s="12">
        <f t="shared" si="303"/>
        <v>941885.77654427569</v>
      </c>
      <c r="AE67">
        <v>17</v>
      </c>
      <c r="AF67" s="6">
        <v>0.23680000000000001</v>
      </c>
      <c r="AG67" s="12">
        <f t="shared" si="304"/>
        <v>2037352.372462742</v>
      </c>
      <c r="AH67" s="12">
        <f t="shared" si="305"/>
        <v>1090865.8372241454</v>
      </c>
      <c r="AI67">
        <v>16</v>
      </c>
      <c r="AJ67" s="6">
        <v>0.23680000000000001</v>
      </c>
      <c r="AK67" s="12">
        <f t="shared" si="306"/>
        <v>1053313.57783352</v>
      </c>
      <c r="AL67" s="12">
        <f t="shared" si="307"/>
        <v>572272.73126388097</v>
      </c>
      <c r="AM67">
        <v>15</v>
      </c>
      <c r="AN67" s="6">
        <v>0.23680000000000001</v>
      </c>
      <c r="AO67" s="12">
        <f t="shared" si="308"/>
        <v>611454.30327720556</v>
      </c>
      <c r="AP67" s="12">
        <f t="shared" si="309"/>
        <v>339429.35733104718</v>
      </c>
      <c r="AQ67">
        <v>14</v>
      </c>
      <c r="AR67" s="6">
        <v>0.23680000000000001</v>
      </c>
      <c r="AS67" s="12">
        <f t="shared" si="310"/>
        <v>1751545.3842426012</v>
      </c>
      <c r="AT67" s="12">
        <f t="shared" si="311"/>
        <v>979210.4116631865</v>
      </c>
      <c r="AU67">
        <v>13</v>
      </c>
      <c r="AV67" s="6">
        <v>0.23680000000000001</v>
      </c>
      <c r="AW67" s="12">
        <f t="shared" si="312"/>
        <v>1225088.6230219086</v>
      </c>
      <c r="AX67" s="12">
        <f t="shared" si="313"/>
        <v>675245.69772861106</v>
      </c>
      <c r="AY67">
        <v>12</v>
      </c>
      <c r="AZ67" s="6">
        <v>0.23680000000000001</v>
      </c>
      <c r="BA67" s="12">
        <f t="shared" si="314"/>
        <v>1355747.3435793777</v>
      </c>
      <c r="BB67" s="12">
        <f t="shared" si="315"/>
        <v>741924.72739186429</v>
      </c>
      <c r="BC67">
        <v>11</v>
      </c>
      <c r="BD67" s="6">
        <v>0.23680000000000001</v>
      </c>
      <c r="BE67" s="12">
        <f t="shared" si="316"/>
        <v>1736345.3337264829</v>
      </c>
      <c r="BF67" s="12">
        <f t="shared" si="317"/>
        <v>963876.74037572485</v>
      </c>
      <c r="BG67">
        <v>10</v>
      </c>
      <c r="BH67" s="6">
        <v>0.23680000000000001</v>
      </c>
      <c r="BI67" s="12">
        <f t="shared" si="318"/>
        <v>2257967.0603041169</v>
      </c>
      <c r="BJ67" s="12">
        <f t="shared" si="319"/>
        <v>1395672.5530226235</v>
      </c>
      <c r="BK67">
        <v>9</v>
      </c>
      <c r="BL67" s="6">
        <v>0.23680000000000001</v>
      </c>
      <c r="BM67" s="12">
        <f t="shared" si="320"/>
        <v>1928299.1763392205</v>
      </c>
      <c r="BN67" s="12">
        <f t="shared" si="321"/>
        <v>1283002.207879245</v>
      </c>
      <c r="BO67">
        <v>8</v>
      </c>
      <c r="BP67" s="6">
        <v>0.23680000000000001</v>
      </c>
      <c r="BQ67" s="12">
        <f t="shared" si="322"/>
        <v>1548256.1290964456</v>
      </c>
      <c r="BR67" s="12">
        <f t="shared" si="323"/>
        <v>1060616.4033967778</v>
      </c>
      <c r="BS67">
        <v>7</v>
      </c>
      <c r="BT67" s="6">
        <v>0.23680000000000001</v>
      </c>
      <c r="BU67" s="12">
        <f t="shared" si="324"/>
        <v>1330603.0253520003</v>
      </c>
      <c r="BV67" s="12">
        <f t="shared" si="325"/>
        <v>932469.83666400029</v>
      </c>
      <c r="BW67">
        <v>6</v>
      </c>
      <c r="BX67" s="6">
        <v>0.23680000000000001</v>
      </c>
      <c r="BY67" s="12">
        <f t="shared" si="326"/>
        <v>978926.02863409999</v>
      </c>
      <c r="BZ67" s="12">
        <f t="shared" si="327"/>
        <v>701435.18587167806</v>
      </c>
      <c r="CA67">
        <v>5</v>
      </c>
      <c r="CB67" s="6">
        <v>0.23680000000000001</v>
      </c>
      <c r="CC67" s="12">
        <f t="shared" si="328"/>
        <v>1161291.4577065529</v>
      </c>
      <c r="CD67" s="12">
        <f t="shared" si="329"/>
        <v>982982.92679885391</v>
      </c>
      <c r="CE67">
        <v>4</v>
      </c>
      <c r="CF67" s="6">
        <v>0.23680000000000001</v>
      </c>
      <c r="CG67" s="12">
        <f t="shared" si="330"/>
        <v>1149458.0195491738</v>
      </c>
      <c r="CH67" s="12">
        <f t="shared" si="331"/>
        <v>1072525.7898943077</v>
      </c>
      <c r="CI67">
        <v>3</v>
      </c>
      <c r="CJ67" s="6">
        <v>0.23680000000000001</v>
      </c>
      <c r="CK67" s="12">
        <f t="shared" ref="CK67" si="337">(CK68)*(1+CJ67)-(((VLOOKUP((CI$91+CI68),$A$138:$E$227,5,FALSE))/(VLOOKUP(CI$91,$A$138:$E$227,5,FALSE)))*(IF(CI67&lt;=$D$125,$B$125,$C$125)))</f>
        <v>1105596.1929706668</v>
      </c>
      <c r="CL67" s="12">
        <f t="shared" ref="CL67:CL68" si="338">CK67*((VLOOKUP(CI$91, $A$138:$E$227, 5, FALSE)) / VLOOKUP((CI$91+CI68), $A$138:$E$227, 5, FALSE))</f>
        <v>1044657.820129764</v>
      </c>
      <c r="CM67" s="5">
        <v>2</v>
      </c>
      <c r="CN67" s="6">
        <v>0.23680000000000001</v>
      </c>
      <c r="CO67" s="7">
        <f t="shared" si="332"/>
        <v>970714.84800000011</v>
      </c>
      <c r="CP67" s="12">
        <f>(CP68)*(1+CN67)-(((VLOOKUP((CM$91+CM68),$A$138:$E$227,5,FALSE))/(VLOOKUP(CM$91,$A$138:$E$227,5,FALSE)))*(IF(CM67&lt;=$D$125,$B$125,$C$125)))</f>
        <v>945220.68629787245</v>
      </c>
      <c r="CQ67" s="12">
        <f t="shared" si="334"/>
        <v>874515.20188976394</v>
      </c>
      <c r="CR67" s="9"/>
      <c r="CS67" s="5">
        <v>1</v>
      </c>
      <c r="CT67" s="6">
        <v>0.23680000000000001</v>
      </c>
      <c r="CU67" s="7">
        <f>($B$124)*(1+CT67)</f>
        <v>742080.00000000012</v>
      </c>
      <c r="CV67" s="12">
        <f>($B$124)*(1+CT67)-$B$125</f>
        <v>731080.00000000012</v>
      </c>
      <c r="CW67" s="12">
        <f>CV67</f>
        <v>731080.00000000012</v>
      </c>
      <c r="CY67" s="5"/>
      <c r="CZ67" s="6"/>
      <c r="DA67" s="7"/>
      <c r="DE67" s="5"/>
      <c r="DF67" s="6"/>
      <c r="DG67" s="7"/>
      <c r="DK67" s="5"/>
      <c r="DL67" s="6"/>
      <c r="DM67" s="7"/>
      <c r="DQ67" s="5"/>
      <c r="DR67" s="6"/>
      <c r="DS67" s="7"/>
      <c r="DW67" s="5"/>
      <c r="DX67" s="6"/>
      <c r="DY67" s="7"/>
      <c r="EC67" s="5"/>
      <c r="ED67" s="6"/>
      <c r="EE67" s="7"/>
      <c r="EI67" s="5"/>
      <c r="EJ67" s="6"/>
      <c r="EK67" s="7"/>
      <c r="EO67" s="5"/>
      <c r="EP67" s="6"/>
      <c r="EQ67" s="7"/>
      <c r="EU67" s="5"/>
      <c r="EV67" s="6"/>
      <c r="EW67" s="7"/>
      <c r="FA67" s="5"/>
      <c r="FB67" s="6"/>
      <c r="FC67" s="7"/>
      <c r="FG67" s="5"/>
      <c r="FH67" s="6"/>
      <c r="FI67" s="7"/>
      <c r="FM67" s="5"/>
      <c r="FN67" s="6"/>
      <c r="FO67" s="7"/>
      <c r="FS67" s="5"/>
      <c r="FT67" s="6"/>
      <c r="FU67" s="7"/>
      <c r="FY67" s="5"/>
      <c r="FZ67" s="6"/>
      <c r="GA67" s="7"/>
      <c r="GE67" s="5"/>
      <c r="GF67" s="6"/>
      <c r="GG67" s="7"/>
      <c r="GK67" s="5"/>
      <c r="GL67" s="6"/>
      <c r="GM67" s="7"/>
      <c r="GQ67" s="5"/>
      <c r="GR67" s="6"/>
      <c r="GS67" s="7"/>
      <c r="GW67" s="5"/>
      <c r="GX67" s="6"/>
      <c r="GY67" s="7"/>
      <c r="HC67" s="5"/>
      <c r="HD67" s="6"/>
      <c r="HE67" s="7"/>
      <c r="HI67" s="5"/>
      <c r="HJ67" s="6"/>
      <c r="HK67" s="7"/>
      <c r="HO67" s="5"/>
      <c r="HP67" s="6"/>
      <c r="HQ67" s="7"/>
      <c r="HU67" s="5"/>
      <c r="HV67" s="6"/>
      <c r="HW67" s="7"/>
      <c r="IA67" s="5"/>
      <c r="IB67" s="6"/>
      <c r="IC67" s="7"/>
      <c r="IG67" s="5"/>
      <c r="IH67" s="6"/>
      <c r="II67" s="7"/>
      <c r="IM67" s="5"/>
      <c r="IN67" s="6"/>
      <c r="IO67" s="7"/>
      <c r="IS67" s="5"/>
      <c r="IT67" s="6"/>
      <c r="IU67" s="7"/>
      <c r="IY67" s="5"/>
      <c r="IZ67" s="6"/>
      <c r="JA67" s="7"/>
      <c r="JE67" s="5"/>
      <c r="JF67" s="6"/>
      <c r="JG67" s="7"/>
    </row>
    <row r="68" spans="3:461">
      <c r="C68">
        <v>23</v>
      </c>
      <c r="D68" s="6">
        <v>0.30809999999999998</v>
      </c>
      <c r="E68" s="12">
        <f t="shared" si="286"/>
        <v>493313.35022990551</v>
      </c>
      <c r="F68" s="12">
        <f t="shared" si="291"/>
        <v>363162.59399903688</v>
      </c>
      <c r="G68">
        <v>22</v>
      </c>
      <c r="H68" s="6">
        <v>0.30809999999999998</v>
      </c>
      <c r="I68" s="12">
        <f t="shared" si="292"/>
        <v>-36695.230288586761</v>
      </c>
      <c r="J68" s="12">
        <f t="shared" si="293"/>
        <v>-26701.635656801431</v>
      </c>
      <c r="K68">
        <v>21</v>
      </c>
      <c r="L68" s="6">
        <v>0.30809999999999998</v>
      </c>
      <c r="M68" s="12">
        <f t="shared" si="294"/>
        <v>194279.56073033577</v>
      </c>
      <c r="N68" s="12">
        <f t="shared" si="295"/>
        <v>141369.38248888263</v>
      </c>
      <c r="O68">
        <v>20</v>
      </c>
      <c r="P68" s="6">
        <v>0.30809999999999998</v>
      </c>
      <c r="Q68" s="12">
        <f t="shared" si="296"/>
        <v>746787.79168274335</v>
      </c>
      <c r="R68" s="12">
        <f t="shared" si="297"/>
        <v>505273.44203215401</v>
      </c>
      <c r="S68">
        <v>19</v>
      </c>
      <c r="T68" s="6">
        <v>0.30809999999999998</v>
      </c>
      <c r="U68" s="12">
        <f t="shared" si="298"/>
        <v>2411677.2138575637</v>
      </c>
      <c r="V68" s="12">
        <f t="shared" si="299"/>
        <v>1467531.2407729004</v>
      </c>
      <c r="W68">
        <v>18</v>
      </c>
      <c r="X68" s="6">
        <v>0.30809999999999998</v>
      </c>
      <c r="Y68" s="12">
        <f t="shared" si="300"/>
        <v>2755002.6254872722</v>
      </c>
      <c r="Z68" s="12">
        <f t="shared" si="301"/>
        <v>1512320.5901610984</v>
      </c>
      <c r="AA68">
        <v>17</v>
      </c>
      <c r="AB68" s="6">
        <v>0.30809999999999998</v>
      </c>
      <c r="AC68" s="12">
        <f t="shared" si="302"/>
        <v>1512082.667160647</v>
      </c>
      <c r="AD68" s="12">
        <f t="shared" si="303"/>
        <v>849340.05134129943</v>
      </c>
      <c r="AE68">
        <v>16</v>
      </c>
      <c r="AF68" s="6">
        <v>0.30809999999999998</v>
      </c>
      <c r="AG68" s="12">
        <f t="shared" si="304"/>
        <v>1692579.0622796309</v>
      </c>
      <c r="AH68" s="12">
        <f t="shared" si="305"/>
        <v>979535.11689374375</v>
      </c>
      <c r="AI68">
        <v>15</v>
      </c>
      <c r="AJ68" s="6">
        <v>0.30809999999999998</v>
      </c>
      <c r="AK68" s="12">
        <f t="shared" si="306"/>
        <v>896289.59341677534</v>
      </c>
      <c r="AL68" s="12">
        <f t="shared" si="307"/>
        <v>526331.76124048943</v>
      </c>
      <c r="AM68">
        <v>14</v>
      </c>
      <c r="AN68" s="6">
        <v>0.30809999999999998</v>
      </c>
      <c r="AO68" s="12">
        <f t="shared" si="308"/>
        <v>538079.60581233411</v>
      </c>
      <c r="AP68" s="12">
        <f t="shared" si="309"/>
        <v>322847.76348740043</v>
      </c>
      <c r="AQ68">
        <v>13</v>
      </c>
      <c r="AR68" s="6">
        <v>0.30809999999999998</v>
      </c>
      <c r="AS68" s="12">
        <f t="shared" si="310"/>
        <v>1459579.0395161603</v>
      </c>
      <c r="AT68" s="12">
        <f t="shared" si="311"/>
        <v>881958.39834593516</v>
      </c>
      <c r="AU68">
        <v>12</v>
      </c>
      <c r="AV68" s="6">
        <v>0.30809999999999998</v>
      </c>
      <c r="AW68" s="12">
        <f t="shared" si="312"/>
        <v>1034538.4819295601</v>
      </c>
      <c r="AX68" s="12">
        <f t="shared" si="313"/>
        <v>616320.79774526984</v>
      </c>
      <c r="AY68">
        <v>11</v>
      </c>
      <c r="AZ68" s="6">
        <v>0.30809999999999998</v>
      </c>
      <c r="BA68" s="12">
        <f t="shared" si="314"/>
        <v>1140497.6451037109</v>
      </c>
      <c r="BB68" s="12">
        <f t="shared" si="315"/>
        <v>674592.22412517364</v>
      </c>
      <c r="BC68">
        <v>10</v>
      </c>
      <c r="BD68" s="6">
        <v>0.30809999999999998</v>
      </c>
      <c r="BE68" s="12">
        <f t="shared" si="316"/>
        <v>1447596.9331484251</v>
      </c>
      <c r="BF68" s="12">
        <f t="shared" si="317"/>
        <v>868558.15988905507</v>
      </c>
      <c r="BG68">
        <v>9</v>
      </c>
      <c r="BH68" s="6">
        <v>0.30809999999999998</v>
      </c>
      <c r="BI68" s="12">
        <f t="shared" si="318"/>
        <v>1864894.9645466127</v>
      </c>
      <c r="BJ68" s="12">
        <f t="shared" si="319"/>
        <v>1245908.5507822051</v>
      </c>
      <c r="BK68">
        <v>8</v>
      </c>
      <c r="BL68" s="6">
        <v>0.30809999999999998</v>
      </c>
      <c r="BM68" s="12">
        <f t="shared" si="320"/>
        <v>1595559.4548315573</v>
      </c>
      <c r="BN68" s="12">
        <f t="shared" si="321"/>
        <v>1147444.8845384391</v>
      </c>
      <c r="BO68">
        <v>7</v>
      </c>
      <c r="BP68" s="6">
        <v>0.30809999999999998</v>
      </c>
      <c r="BQ68" s="12">
        <f t="shared" si="322"/>
        <v>1287232.5618893285</v>
      </c>
      <c r="BR68" s="12">
        <f t="shared" si="323"/>
        <v>953099.85433507722</v>
      </c>
      <c r="BS68">
        <v>6</v>
      </c>
      <c r="BT68" s="6">
        <v>0.30809999999999998</v>
      </c>
      <c r="BU68" s="12">
        <f t="shared" si="324"/>
        <v>1110456.0269372938</v>
      </c>
      <c r="BV68" s="12">
        <f t="shared" si="325"/>
        <v>841111.37359505659</v>
      </c>
      <c r="BW68">
        <v>5</v>
      </c>
      <c r="BX68" s="6">
        <v>0.30809999999999998</v>
      </c>
      <c r="BY68" s="12">
        <f t="shared" si="326"/>
        <v>825351.03533492214</v>
      </c>
      <c r="BZ68" s="12">
        <f t="shared" si="327"/>
        <v>639208.03587640775</v>
      </c>
      <c r="CA68">
        <v>4</v>
      </c>
      <c r="CB68" s="6">
        <v>0.30809999999999998</v>
      </c>
      <c r="CC68" s="12">
        <f t="shared" si="328"/>
        <v>967604.55867696414</v>
      </c>
      <c r="CD68" s="12">
        <f t="shared" si="329"/>
        <v>885255.23453424382</v>
      </c>
      <c r="CE68">
        <v>3</v>
      </c>
      <c r="CF68" s="6">
        <v>0.30809999999999998</v>
      </c>
      <c r="CG68" s="12">
        <f t="shared" si="330"/>
        <v>938912.55585789029</v>
      </c>
      <c r="CH68" s="12">
        <f t="shared" si="331"/>
        <v>946903.30101412768</v>
      </c>
      <c r="CI68">
        <v>2</v>
      </c>
      <c r="CJ68" s="6">
        <v>0.30809999999999998</v>
      </c>
      <c r="CK68" s="12">
        <f>(CK69)*(1+CJ68)-(((VLOOKUP((CI$91+CI69),$A$138:$E$227,5,FALSE))/(VLOOKUP(CI$91,$A$138:$E$227,5,FALSE)))*(IF(CI68&lt;=$D$125,$B$125,$C$125)))</f>
        <v>903329.44666666666</v>
      </c>
      <c r="CL68" s="12">
        <f t="shared" si="338"/>
        <v>922549.22212765948</v>
      </c>
      <c r="CM68" s="5">
        <v>1</v>
      </c>
      <c r="CN68" s="6">
        <v>0.30809999999999998</v>
      </c>
      <c r="CO68" s="7">
        <f>($B$124)*(1+CN68)</f>
        <v>784860</v>
      </c>
      <c r="CP68" s="12">
        <f>($B$124)*(1+CN68)-$B$125</f>
        <v>773860</v>
      </c>
      <c r="CQ68" s="12">
        <f>CP68</f>
        <v>773860</v>
      </c>
      <c r="CR68" s="9"/>
      <c r="CS68" s="5"/>
      <c r="CT68" s="6"/>
      <c r="CU68" s="7"/>
      <c r="CV68" s="12"/>
    </row>
    <row r="69" spans="3:461" s="18" customFormat="1">
      <c r="C69" s="18">
        <v>22</v>
      </c>
      <c r="D69" s="19">
        <v>0.183</v>
      </c>
      <c r="E69" s="12">
        <f t="shared" ref="E69:E88" si="339">(E70)*(1+D69)-(((VLOOKUP((C$91+C70),$A$138:$E$227,5,FALSE))/(VLOOKUP(C$91,$A$138:$E$227,5,FALSE)))*(IF(C69&lt;=$D$125,$B$125,$C$125)))</f>
        <v>408275.20473710779</v>
      </c>
      <c r="F69" s="12">
        <f t="shared" si="291"/>
        <v>294298.37674799853</v>
      </c>
      <c r="G69">
        <v>21</v>
      </c>
      <c r="H69" s="19">
        <v>0.183</v>
      </c>
      <c r="I69" s="12">
        <f t="shared" si="292"/>
        <v>3465.2089953763716</v>
      </c>
      <c r="J69" s="12">
        <f t="shared" si="293"/>
        <v>2468.9614092056649</v>
      </c>
      <c r="K69">
        <v>20</v>
      </c>
      <c r="L69" s="19">
        <v>0.183</v>
      </c>
      <c r="M69" s="12">
        <f t="shared" si="294"/>
        <v>180037.94121685985</v>
      </c>
      <c r="N69" s="12">
        <f t="shared" si="295"/>
        <v>128277.03311701264</v>
      </c>
      <c r="O69">
        <v>19</v>
      </c>
      <c r="P69" s="19">
        <v>0.183</v>
      </c>
      <c r="Q69" s="12">
        <f t="shared" si="296"/>
        <v>604791.23486297124</v>
      </c>
      <c r="R69" s="12">
        <f t="shared" si="297"/>
        <v>400674.1930967184</v>
      </c>
      <c r="S69">
        <v>18</v>
      </c>
      <c r="T69" s="19">
        <v>0.183</v>
      </c>
      <c r="U69" s="12">
        <f t="shared" si="298"/>
        <v>1881337.7518219273</v>
      </c>
      <c r="V69" s="12">
        <f t="shared" si="299"/>
        <v>1120963.7437938983</v>
      </c>
      <c r="W69">
        <v>17</v>
      </c>
      <c r="X69" s="19">
        <v>0.183</v>
      </c>
      <c r="Y69" s="12">
        <f t="shared" si="300"/>
        <v>2147889.1432443769</v>
      </c>
      <c r="Z69" s="12">
        <f t="shared" si="301"/>
        <v>1154490.4144938525</v>
      </c>
      <c r="AA69">
        <v>16</v>
      </c>
      <c r="AB69" s="19">
        <v>0.183</v>
      </c>
      <c r="AC69" s="12">
        <f t="shared" si="302"/>
        <v>1196767.6462577309</v>
      </c>
      <c r="AD69" s="12">
        <f t="shared" si="303"/>
        <v>658222.20544175187</v>
      </c>
      <c r="AE69">
        <v>15</v>
      </c>
      <c r="AF69" s="19">
        <v>0.183</v>
      </c>
      <c r="AG69" s="12">
        <f t="shared" si="304"/>
        <v>1333550.4147800233</v>
      </c>
      <c r="AH69" s="12">
        <f t="shared" si="305"/>
        <v>755678.56837534648</v>
      </c>
      <c r="AI69">
        <v>14</v>
      </c>
      <c r="AJ69" s="19">
        <v>0.183</v>
      </c>
      <c r="AK69" s="12">
        <f t="shared" si="306"/>
        <v>724238.62849821453</v>
      </c>
      <c r="AL69" s="12">
        <f t="shared" si="307"/>
        <v>416437.21138647338</v>
      </c>
      <c r="AM69">
        <v>13</v>
      </c>
      <c r="AN69" s="19">
        <v>0.183</v>
      </c>
      <c r="AO69" s="12">
        <f t="shared" si="308"/>
        <v>449567.7744915022</v>
      </c>
      <c r="AP69" s="12">
        <f t="shared" si="309"/>
        <v>264121.06751375756</v>
      </c>
      <c r="AQ69">
        <v>12</v>
      </c>
      <c r="AR69" s="19">
        <v>0.183</v>
      </c>
      <c r="AS69" s="12">
        <f t="shared" si="310"/>
        <v>1153755.0086691414</v>
      </c>
      <c r="AT69" s="12">
        <f t="shared" si="311"/>
        <v>682638.38012924208</v>
      </c>
      <c r="AU69">
        <v>11</v>
      </c>
      <c r="AV69" s="19">
        <v>0.183</v>
      </c>
      <c r="AW69" s="12">
        <f t="shared" si="312"/>
        <v>829367.49849912315</v>
      </c>
      <c r="AX69" s="12">
        <f t="shared" si="313"/>
        <v>483797.70745782187</v>
      </c>
      <c r="AY69">
        <v>10</v>
      </c>
      <c r="AZ69" s="19">
        <v>0.183</v>
      </c>
      <c r="BA69" s="12">
        <f t="shared" si="314"/>
        <v>910646.79272543569</v>
      </c>
      <c r="BB69" s="12">
        <f t="shared" si="315"/>
        <v>527416.26745348156</v>
      </c>
      <c r="BC69">
        <v>9</v>
      </c>
      <c r="BD69" s="19">
        <v>0.183</v>
      </c>
      <c r="BE69" s="12">
        <f t="shared" si="316"/>
        <v>1144864.2559043078</v>
      </c>
      <c r="BF69" s="12">
        <f t="shared" si="317"/>
        <v>672607.75034378085</v>
      </c>
      <c r="BG69">
        <v>8</v>
      </c>
      <c r="BH69" s="19">
        <v>0.183</v>
      </c>
      <c r="BI69" s="12">
        <f t="shared" si="318"/>
        <v>1459979.6828570743</v>
      </c>
      <c r="BJ69" s="12">
        <f t="shared" si="319"/>
        <v>955070.0425356694</v>
      </c>
      <c r="BK69">
        <v>7</v>
      </c>
      <c r="BL69" s="19">
        <v>0.183</v>
      </c>
      <c r="BM69" s="12">
        <f t="shared" si="320"/>
        <v>1251643.934839017</v>
      </c>
      <c r="BN69" s="12">
        <f t="shared" si="321"/>
        <v>881365.93744914106</v>
      </c>
      <c r="BO69">
        <v>6</v>
      </c>
      <c r="BP69" s="19">
        <v>0.183</v>
      </c>
      <c r="BQ69" s="12">
        <f t="shared" si="322"/>
        <v>1015021.6369303868</v>
      </c>
      <c r="BR69" s="12">
        <f t="shared" si="323"/>
        <v>735890.68677453033</v>
      </c>
      <c r="BS69">
        <v>5</v>
      </c>
      <c r="BT69" s="19">
        <v>0.183</v>
      </c>
      <c r="BU69" s="12">
        <f t="shared" si="324"/>
        <v>879185.66509466211</v>
      </c>
      <c r="BV69" s="12">
        <f t="shared" si="325"/>
        <v>652062.70161187439</v>
      </c>
      <c r="BW69">
        <v>4</v>
      </c>
      <c r="BX69" s="19">
        <v>0.183</v>
      </c>
      <c r="BY69" s="12">
        <f t="shared" si="326"/>
        <v>660566.69908354548</v>
      </c>
      <c r="BZ69" s="12">
        <f t="shared" si="327"/>
        <v>500929.74680502195</v>
      </c>
      <c r="CA69">
        <v>3</v>
      </c>
      <c r="CB69" s="19">
        <v>0.183</v>
      </c>
      <c r="CC69" s="12">
        <f t="shared" si="328"/>
        <v>748893.67364186037</v>
      </c>
      <c r="CD69" s="12">
        <f t="shared" si="329"/>
        <v>670883.91597083327</v>
      </c>
      <c r="CE69">
        <v>2</v>
      </c>
      <c r="CF69" s="19">
        <v>0.183</v>
      </c>
      <c r="CG69" s="12">
        <f>(CG70)*(1+CF69)-(((VLOOKUP((CE$91+CE70),$A$138:$E$227,5,FALSE))/(VLOOKUP(CE$91,$A$138:$E$227,5,FALSE)))*(IF(CE69&lt;=$D$125,$B$125,$C$125)))</f>
        <v>726106.35949367087</v>
      </c>
      <c r="CH69" s="12">
        <f t="shared" si="331"/>
        <v>717030.02999999991</v>
      </c>
      <c r="CI69">
        <v>1</v>
      </c>
      <c r="CJ69" s="19">
        <v>0.183</v>
      </c>
      <c r="CK69" s="12">
        <f>($B$124)*(1+CJ69)-$B$125</f>
        <v>698800</v>
      </c>
      <c r="CL69" s="12">
        <f>CK69</f>
        <v>698800</v>
      </c>
      <c r="CN69" s="5"/>
      <c r="CO69" s="19"/>
      <c r="CP69" s="20"/>
      <c r="CR69" s="9"/>
      <c r="CV69" s="20"/>
    </row>
    <row r="70" spans="3:461" s="18" customFormat="1">
      <c r="C70" s="18">
        <v>21</v>
      </c>
      <c r="D70" s="19">
        <v>5.7000000000000002E-2</v>
      </c>
      <c r="E70" s="12">
        <f t="shared" si="339"/>
        <v>380298.98719098425</v>
      </c>
      <c r="F70" s="12">
        <f t="shared" si="291"/>
        <v>277602.21427865099</v>
      </c>
      <c r="G70">
        <v>20</v>
      </c>
      <c r="H70" s="19">
        <v>5.7000000000000002E-2</v>
      </c>
      <c r="I70" s="12">
        <f t="shared" si="292"/>
        <v>38521.109174362726</v>
      </c>
      <c r="J70" s="12">
        <f t="shared" si="293"/>
        <v>27793.711682768044</v>
      </c>
      <c r="K70">
        <v>19</v>
      </c>
      <c r="L70" s="19">
        <v>5.7000000000000002E-2</v>
      </c>
      <c r="M70" s="12">
        <f t="shared" si="294"/>
        <v>187779.54723140708</v>
      </c>
      <c r="N70" s="12">
        <f t="shared" si="295"/>
        <v>135486.50876190132</v>
      </c>
      <c r="O70">
        <v>18</v>
      </c>
      <c r="P70" s="19">
        <v>5.7000000000000002E-2</v>
      </c>
      <c r="Q70" s="12">
        <f t="shared" si="296"/>
        <v>549513.31676322548</v>
      </c>
      <c r="R70" s="12">
        <f t="shared" si="297"/>
        <v>368660.83276520192</v>
      </c>
      <c r="S70">
        <v>17</v>
      </c>
      <c r="T70" s="19">
        <v>5.7000000000000002E-2</v>
      </c>
      <c r="U70" s="12">
        <f t="shared" si="298"/>
        <v>1632871.8530613503</v>
      </c>
      <c r="V70" s="12">
        <f t="shared" si="299"/>
        <v>985234.91556022409</v>
      </c>
      <c r="W70">
        <v>16</v>
      </c>
      <c r="X70" s="19">
        <v>5.7000000000000002E-2</v>
      </c>
      <c r="Y70" s="12">
        <f t="shared" si="300"/>
        <v>1862809.0420395173</v>
      </c>
      <c r="Z70" s="12">
        <f t="shared" si="301"/>
        <v>1013934.0355404968</v>
      </c>
      <c r="AA70">
        <v>15</v>
      </c>
      <c r="AB70" s="19">
        <v>5.7000000000000002E-2</v>
      </c>
      <c r="AC70" s="12">
        <f t="shared" si="302"/>
        <v>1057745.6473399708</v>
      </c>
      <c r="AD70" s="12">
        <f t="shared" si="303"/>
        <v>589124.15801213565</v>
      </c>
      <c r="AE70">
        <v>14</v>
      </c>
      <c r="AF70" s="19">
        <v>5.7000000000000002E-2</v>
      </c>
      <c r="AG70" s="12">
        <f t="shared" si="304"/>
        <v>1172013.1794172539</v>
      </c>
      <c r="AH70" s="12">
        <f t="shared" si="305"/>
        <v>672547.64726053388</v>
      </c>
      <c r="AI70">
        <v>13</v>
      </c>
      <c r="AJ70" s="19">
        <v>5.7000000000000002E-2</v>
      </c>
      <c r="AK70" s="12">
        <f t="shared" si="306"/>
        <v>656308.15007750865</v>
      </c>
      <c r="AL70" s="12">
        <f t="shared" si="307"/>
        <v>382154.11270335945</v>
      </c>
      <c r="AM70">
        <v>12</v>
      </c>
      <c r="AN70" s="19">
        <v>5.7000000000000002E-2</v>
      </c>
      <c r="AO70" s="12">
        <f t="shared" si="308"/>
        <v>423188.1692973256</v>
      </c>
      <c r="AP70" s="12">
        <f t="shared" si="309"/>
        <v>251770.17667056079</v>
      </c>
      <c r="AQ70">
        <v>11</v>
      </c>
      <c r="AR70" s="19">
        <v>5.7000000000000002E-2</v>
      </c>
      <c r="AS70" s="12">
        <f t="shared" si="310"/>
        <v>1018139.6737288707</v>
      </c>
      <c r="AT70" s="12">
        <f t="shared" si="311"/>
        <v>610024.61463923904</v>
      </c>
      <c r="AU70">
        <v>10</v>
      </c>
      <c r="AV70" s="19">
        <v>5.7000000000000002E-2</v>
      </c>
      <c r="AW70" s="12">
        <f t="shared" si="312"/>
        <v>744544.43780870212</v>
      </c>
      <c r="AX70" s="12">
        <f t="shared" si="313"/>
        <v>439815.27971822064</v>
      </c>
      <c r="AY70">
        <v>9</v>
      </c>
      <c r="AZ70" s="19">
        <v>5.7000000000000002E-2</v>
      </c>
      <c r="BA70" s="12">
        <f t="shared" si="314"/>
        <v>813563.27462089167</v>
      </c>
      <c r="BB70" s="12">
        <f t="shared" si="315"/>
        <v>477153.14418693649</v>
      </c>
      <c r="BC70">
        <v>8</v>
      </c>
      <c r="BD70" s="19">
        <v>5.7000000000000002E-2</v>
      </c>
      <c r="BE70" s="12">
        <f t="shared" si="316"/>
        <v>1010928.2212100945</v>
      </c>
      <c r="BF70" s="12">
        <f t="shared" si="317"/>
        <v>601438.30882119539</v>
      </c>
      <c r="BG70">
        <v>7</v>
      </c>
      <c r="BH70" s="19">
        <v>5.7000000000000002E-2</v>
      </c>
      <c r="BI70" s="12">
        <f t="shared" si="318"/>
        <v>1272899.0325177845</v>
      </c>
      <c r="BJ70" s="12">
        <f t="shared" si="319"/>
        <v>843228.47301811038</v>
      </c>
      <c r="BK70">
        <v>6</v>
      </c>
      <c r="BL70" s="19">
        <v>5.7000000000000002E-2</v>
      </c>
      <c r="BM70" s="12">
        <f t="shared" si="320"/>
        <v>1094038.4489728443</v>
      </c>
      <c r="BN70" s="12">
        <f t="shared" si="321"/>
        <v>780137.12184139527</v>
      </c>
      <c r="BO70">
        <v>5</v>
      </c>
      <c r="BP70" s="19">
        <v>5.7000000000000002E-2</v>
      </c>
      <c r="BQ70" s="12">
        <f t="shared" si="322"/>
        <v>892984.7398776114</v>
      </c>
      <c r="BR70" s="12">
        <f t="shared" si="323"/>
        <v>655609.04953039822</v>
      </c>
      <c r="BS70">
        <v>4</v>
      </c>
      <c r="BT70" s="19">
        <v>5.7000000000000002E-2</v>
      </c>
      <c r="BU70" s="12">
        <f t="shared" si="324"/>
        <v>777375.40430846089</v>
      </c>
      <c r="BV70" s="12">
        <f t="shared" si="325"/>
        <v>583851.56948061625</v>
      </c>
      <c r="BW70">
        <v>3</v>
      </c>
      <c r="BX70" s="19">
        <v>5.7000000000000002E-2</v>
      </c>
      <c r="BY70" s="12">
        <f t="shared" si="326"/>
        <v>570644.28874813183</v>
      </c>
      <c r="BZ70" s="12">
        <f t="shared" si="327"/>
        <v>438216.28924962017</v>
      </c>
      <c r="CA70">
        <v>2</v>
      </c>
      <c r="CB70" s="19">
        <v>5.7000000000000002E-2</v>
      </c>
      <c r="CC70" s="12">
        <f>(CC71)*(1+CB70)-(((VLOOKUP((CA$91+CA71),$A$138:$E$227,5,FALSE))/(VLOOKUP(CA$91,$A$138:$E$227,5,FALSE)))*(IF(CA70&lt;=$D$125,$B$125,$C$125)))</f>
        <v>643425.81860465102</v>
      </c>
      <c r="CD70" s="12">
        <f t="shared" si="329"/>
        <v>583698.52742616017</v>
      </c>
      <c r="CE70">
        <v>1</v>
      </c>
      <c r="CF70" s="19">
        <v>5.7000000000000002E-2</v>
      </c>
      <c r="CG70" s="12">
        <f>($B$124)*(1+CF70)-$B$125</f>
        <v>623200</v>
      </c>
      <c r="CH70" s="12">
        <f>CG70</f>
        <v>623200</v>
      </c>
      <c r="CJ70" s="19"/>
      <c r="CK70" s="20"/>
      <c r="CN70" s="5"/>
      <c r="CO70" s="19"/>
      <c r="CP70" s="20"/>
      <c r="CV70" s="20"/>
    </row>
    <row r="71" spans="3:461" s="18" customFormat="1">
      <c r="C71" s="18">
        <v>20</v>
      </c>
      <c r="D71" s="19">
        <v>5.1999999999999998E-2</v>
      </c>
      <c r="E71" s="12">
        <f t="shared" si="339"/>
        <v>398672.89790628006</v>
      </c>
      <c r="F71" s="12">
        <f t="shared" si="291"/>
        <v>320792.61087342538</v>
      </c>
      <c r="G71">
        <v>19</v>
      </c>
      <c r="H71" s="19">
        <v>5.1999999999999998E-2</v>
      </c>
      <c r="I71" s="12">
        <f t="shared" si="292"/>
        <v>75780.564373494592</v>
      </c>
      <c r="J71" s="12">
        <f t="shared" si="293"/>
        <v>60271.983757523609</v>
      </c>
      <c r="K71">
        <v>18</v>
      </c>
      <c r="L71" s="19">
        <v>5.1999999999999998E-2</v>
      </c>
      <c r="M71" s="12">
        <f t="shared" si="294"/>
        <v>216990.06111620448</v>
      </c>
      <c r="N71" s="12">
        <f t="shared" si="295"/>
        <v>172582.7927947487</v>
      </c>
      <c r="O71">
        <v>17</v>
      </c>
      <c r="P71" s="19">
        <v>5.1999999999999998E-2</v>
      </c>
      <c r="Q71" s="12">
        <f t="shared" si="296"/>
        <v>562185.71229451371</v>
      </c>
      <c r="R71" s="12">
        <f t="shared" si="297"/>
        <v>415755.94537129154</v>
      </c>
      <c r="S71">
        <v>16</v>
      </c>
      <c r="T71" s="19">
        <v>5.1999999999999998E-2</v>
      </c>
      <c r="U71" s="12">
        <f t="shared" si="298"/>
        <v>1591856.3224045695</v>
      </c>
      <c r="V71" s="12">
        <f t="shared" si="299"/>
        <v>1058769.5539714114</v>
      </c>
      <c r="W71">
        <v>15</v>
      </c>
      <c r="X71" s="19">
        <v>5.1999999999999998E-2</v>
      </c>
      <c r="Y71" s="12">
        <f t="shared" si="300"/>
        <v>1814498.8846823885</v>
      </c>
      <c r="Z71" s="12">
        <f t="shared" si="301"/>
        <v>1088699.330809433</v>
      </c>
      <c r="AA71">
        <v>14</v>
      </c>
      <c r="AB71" s="19">
        <v>5.1999999999999998E-2</v>
      </c>
      <c r="AC71" s="12">
        <f t="shared" si="302"/>
        <v>1051664.4122077648</v>
      </c>
      <c r="AD71" s="12">
        <f t="shared" si="303"/>
        <v>645673.03447174386</v>
      </c>
      <c r="AE71">
        <v>13</v>
      </c>
      <c r="AF71" s="19">
        <v>5.1999999999999998E-2</v>
      </c>
      <c r="AG71" s="12">
        <f t="shared" si="304"/>
        <v>1158271.1364067737</v>
      </c>
      <c r="AH71" s="12">
        <f t="shared" si="305"/>
        <v>732673.83512242429</v>
      </c>
      <c r="AI71">
        <v>12</v>
      </c>
      <c r="AJ71" s="19">
        <v>5.1999999999999998E-2</v>
      </c>
      <c r="AK71" s="12">
        <f t="shared" si="306"/>
        <v>669659.30861678661</v>
      </c>
      <c r="AL71" s="12">
        <f t="shared" si="307"/>
        <v>429827.83529821655</v>
      </c>
      <c r="AM71">
        <v>11</v>
      </c>
      <c r="AN71" s="19">
        <v>5.1999999999999998E-2</v>
      </c>
      <c r="AO71" s="12">
        <f t="shared" si="308"/>
        <v>448073.51108062366</v>
      </c>
      <c r="AP71" s="12">
        <f t="shared" si="309"/>
        <v>293852.86075519974</v>
      </c>
      <c r="AQ71">
        <v>10</v>
      </c>
      <c r="AR71" s="19">
        <v>5.1999999999999998E-2</v>
      </c>
      <c r="AS71" s="12">
        <f t="shared" si="310"/>
        <v>1010605.5783009292</v>
      </c>
      <c r="AT71" s="12">
        <f t="shared" si="311"/>
        <v>667469.73078479979</v>
      </c>
      <c r="AU71">
        <v>9</v>
      </c>
      <c r="AV71" s="19">
        <v>5.1999999999999998E-2</v>
      </c>
      <c r="AW71" s="12">
        <f t="shared" si="312"/>
        <v>752441.0142804319</v>
      </c>
      <c r="AX71" s="12">
        <f t="shared" si="313"/>
        <v>489961.59069423476</v>
      </c>
      <c r="AY71">
        <v>8</v>
      </c>
      <c r="AZ71" s="19">
        <v>5.1999999999999998E-2</v>
      </c>
      <c r="BA71" s="12">
        <f t="shared" si="314"/>
        <v>818083.58917462849</v>
      </c>
      <c r="BB71" s="12">
        <f t="shared" si="315"/>
        <v>528900.55300127144</v>
      </c>
      <c r="BC71">
        <v>7</v>
      </c>
      <c r="BD71" s="19">
        <v>5.1999999999999998E-2</v>
      </c>
      <c r="BE71" s="12">
        <f t="shared" si="316"/>
        <v>1004118.9717360343</v>
      </c>
      <c r="BF71" s="12">
        <f t="shared" si="317"/>
        <v>658515.23262688762</v>
      </c>
      <c r="BG71">
        <v>6</v>
      </c>
      <c r="BH71" s="19">
        <v>5.1999999999999998E-2</v>
      </c>
      <c r="BI71" s="12">
        <f t="shared" si="318"/>
        <v>1247100.9051292397</v>
      </c>
      <c r="BJ71" s="12">
        <f t="shared" si="319"/>
        <v>910673.684210654</v>
      </c>
      <c r="BK71">
        <v>5</v>
      </c>
      <c r="BL71" s="19">
        <v>5.1999999999999998E-2</v>
      </c>
      <c r="BM71" s="12">
        <f t="shared" si="320"/>
        <v>1074843.3821097484</v>
      </c>
      <c r="BN71" s="12">
        <f t="shared" si="321"/>
        <v>844876.8910537092</v>
      </c>
      <c r="BO71">
        <v>4</v>
      </c>
      <c r="BP71" s="19">
        <v>5.1999999999999998E-2</v>
      </c>
      <c r="BQ71" s="12">
        <f t="shared" si="322"/>
        <v>883487.99322907161</v>
      </c>
      <c r="BR71" s="12">
        <f t="shared" si="323"/>
        <v>715008.88754352764</v>
      </c>
      <c r="BS71">
        <v>3</v>
      </c>
      <c r="BT71" s="19">
        <v>5.1999999999999998E-2</v>
      </c>
      <c r="BU71" s="12">
        <f t="shared" si="324"/>
        <v>749310.75849024719</v>
      </c>
      <c r="BV71" s="12">
        <f t="shared" si="325"/>
        <v>620359.60470355349</v>
      </c>
      <c r="BW71">
        <v>2</v>
      </c>
      <c r="BX71" s="19">
        <v>5.1999999999999998E-2</v>
      </c>
      <c r="BY71" s="12">
        <f>(BY72)*(1+BX71)-(((VLOOKUP((BW$91+BW72),$A$138:$E$227,5,FALSE))/(VLOOKUP(BW$91,$A$138:$E$227,5,FALSE)))*(IF(BW71&lt;=$D$125,$B$125,$C$125)))</f>
        <v>553423.33450549445</v>
      </c>
      <c r="BZ71" s="12">
        <f t="shared" si="327"/>
        <v>468479.28781395347</v>
      </c>
      <c r="CA71">
        <v>1</v>
      </c>
      <c r="CB71" s="19">
        <v>5.1999999999999998E-2</v>
      </c>
      <c r="CC71" s="12">
        <f>($B$124)*(1+CB71)-$B$125</f>
        <v>620200</v>
      </c>
      <c r="CD71" s="12">
        <f>CC71</f>
        <v>620200</v>
      </c>
      <c r="CF71" s="19"/>
      <c r="CG71" s="20"/>
      <c r="CJ71" s="19"/>
      <c r="CK71" s="20"/>
      <c r="CN71" s="5"/>
      <c r="CO71" s="19"/>
      <c r="CP71" s="20"/>
      <c r="CR71" s="9"/>
      <c r="CV71" s="20"/>
    </row>
    <row r="72" spans="3:461" s="18" customFormat="1">
      <c r="C72" s="18">
        <v>19</v>
      </c>
      <c r="D72" s="19">
        <v>-8.43E-2</v>
      </c>
      <c r="E72" s="12">
        <f t="shared" si="339"/>
        <v>414406.97233887803</v>
      </c>
      <c r="F72" s="12">
        <f t="shared" si="291"/>
        <v>393914.31986058189</v>
      </c>
      <c r="G72">
        <v>18</v>
      </c>
      <c r="H72" s="19">
        <v>-8.43E-2</v>
      </c>
      <c r="I72" s="12">
        <f t="shared" si="292"/>
        <v>107889.60325010325</v>
      </c>
      <c r="J72" s="12">
        <f t="shared" si="293"/>
        <v>101368.80305366845</v>
      </c>
      <c r="K72">
        <v>17</v>
      </c>
      <c r="L72" s="19">
        <v>-8.43E-2</v>
      </c>
      <c r="M72" s="12">
        <f t="shared" si="294"/>
        <v>242119.16289146247</v>
      </c>
      <c r="N72" s="12">
        <f t="shared" si="295"/>
        <v>227485.58711230816</v>
      </c>
      <c r="O72">
        <v>16</v>
      </c>
      <c r="P72" s="19">
        <v>-8.43E-2</v>
      </c>
      <c r="Q72" s="12">
        <f t="shared" si="296"/>
        <v>572957.93729121936</v>
      </c>
      <c r="R72" s="12">
        <f t="shared" si="297"/>
        <v>500551.16499617515</v>
      </c>
      <c r="S72">
        <v>15</v>
      </c>
      <c r="T72" s="19">
        <v>-8.43E-2</v>
      </c>
      <c r="U72" s="12">
        <f t="shared" si="298"/>
        <v>1556046.7847048142</v>
      </c>
      <c r="V72" s="12">
        <f t="shared" si="299"/>
        <v>1222608.1879823541</v>
      </c>
      <c r="W72">
        <v>14</v>
      </c>
      <c r="X72" s="19">
        <v>-8.43E-2</v>
      </c>
      <c r="Y72" s="12">
        <f t="shared" si="300"/>
        <v>1772337.3428539813</v>
      </c>
      <c r="Z72" s="12">
        <f t="shared" si="301"/>
        <v>1256217.1276272726</v>
      </c>
      <c r="AA72">
        <v>13</v>
      </c>
      <c r="AB72" s="19">
        <v>-8.43E-2</v>
      </c>
      <c r="AC72" s="12">
        <f t="shared" si="302"/>
        <v>1046129.3237370733</v>
      </c>
      <c r="AD72" s="12">
        <f t="shared" si="303"/>
        <v>758731.15787523997</v>
      </c>
      <c r="AE72">
        <v>12</v>
      </c>
      <c r="AF72" s="19">
        <v>-8.43E-2</v>
      </c>
      <c r="AG72" s="12">
        <f t="shared" si="304"/>
        <v>1146100.3868773847</v>
      </c>
      <c r="AH72" s="12">
        <f t="shared" si="305"/>
        <v>856426.6627215622</v>
      </c>
      <c r="AI72">
        <v>11</v>
      </c>
      <c r="AJ72" s="19">
        <v>-8.43E-2</v>
      </c>
      <c r="AK72" s="12">
        <f t="shared" si="306"/>
        <v>680987.10936460947</v>
      </c>
      <c r="AL72" s="12">
        <f t="shared" si="307"/>
        <v>516352.86314459407</v>
      </c>
      <c r="AM72">
        <v>10</v>
      </c>
      <c r="AN72" s="19">
        <v>-8.43E-2</v>
      </c>
      <c r="AO72" s="12">
        <f t="shared" si="308"/>
        <v>469408.9276917181</v>
      </c>
      <c r="AP72" s="12">
        <f t="shared" si="309"/>
        <v>363662.96046446293</v>
      </c>
      <c r="AQ72">
        <v>9</v>
      </c>
      <c r="AR72" s="19">
        <v>-8.43E-2</v>
      </c>
      <c r="AS72" s="12">
        <f t="shared" si="310"/>
        <v>1003829.0052397307</v>
      </c>
      <c r="AT72" s="12">
        <f t="shared" si="311"/>
        <v>783207.24584638327</v>
      </c>
      <c r="AU72">
        <v>8</v>
      </c>
      <c r="AV72" s="19">
        <v>-8.43E-2</v>
      </c>
      <c r="AW72" s="12">
        <f t="shared" si="312"/>
        <v>759042.24605690152</v>
      </c>
      <c r="AX72" s="12">
        <f t="shared" si="313"/>
        <v>583878.65081300121</v>
      </c>
      <c r="AY72">
        <v>7</v>
      </c>
      <c r="AZ72" s="19">
        <v>-8.43E-2</v>
      </c>
      <c r="BA72" s="12">
        <f t="shared" si="314"/>
        <v>821755.19664683472</v>
      </c>
      <c r="BB72" s="12">
        <f t="shared" si="315"/>
        <v>627604.24359291233</v>
      </c>
      <c r="BC72">
        <v>6</v>
      </c>
      <c r="BD72" s="19">
        <v>-8.43E-2</v>
      </c>
      <c r="BE72" s="12">
        <f t="shared" si="316"/>
        <v>997969.25150864827</v>
      </c>
      <c r="BF72" s="12">
        <f t="shared" si="317"/>
        <v>773152.00254241435</v>
      </c>
      <c r="BG72">
        <v>5</v>
      </c>
      <c r="BH72" s="19">
        <v>-8.43E-2</v>
      </c>
      <c r="BI72" s="12">
        <f t="shared" si="318"/>
        <v>1224509.2278298577</v>
      </c>
      <c r="BJ72" s="12">
        <f t="shared" si="319"/>
        <v>1056307.410820262</v>
      </c>
      <c r="BK72">
        <v>4</v>
      </c>
      <c r="BL72" s="19">
        <v>-8.43E-2</v>
      </c>
      <c r="BM72" s="12">
        <f t="shared" si="320"/>
        <v>1057993.4054972634</v>
      </c>
      <c r="BN72" s="12">
        <f t="shared" si="321"/>
        <v>982422.4479617445</v>
      </c>
      <c r="BO72">
        <v>3</v>
      </c>
      <c r="BP72" s="19">
        <v>-8.43E-2</v>
      </c>
      <c r="BQ72" s="12">
        <f t="shared" si="322"/>
        <v>852737.59244492406</v>
      </c>
      <c r="BR72" s="12">
        <f t="shared" si="323"/>
        <v>815254.62134844379</v>
      </c>
      <c r="BS72">
        <v>2</v>
      </c>
      <c r="BT72" s="19">
        <v>-8.43E-2</v>
      </c>
      <c r="BU72" s="12">
        <f>(BU73)*(1+BT72)-(((VLOOKUP((BS$91+BS73),$A$138:$E$227,5,FALSE))/(VLOOKUP(BS$91,$A$138:$E$227,5,FALSE)))*(IF(BS72&lt;=$D$125,$B$125,$C$125)))</f>
        <v>724902.35298876406</v>
      </c>
      <c r="BV72" s="12">
        <f t="shared" si="325"/>
        <v>708970.43314285716</v>
      </c>
      <c r="BW72">
        <v>1</v>
      </c>
      <c r="BX72" s="19">
        <v>-8.43E-2</v>
      </c>
      <c r="BY72" s="12">
        <f>($B$124)*(1+BX72)-$B$125</f>
        <v>538420</v>
      </c>
      <c r="BZ72" s="12">
        <f>BY72</f>
        <v>538420</v>
      </c>
      <c r="CB72" s="19"/>
      <c r="CC72" s="20"/>
      <c r="CF72" s="19"/>
      <c r="CG72" s="20"/>
      <c r="CJ72" s="19"/>
      <c r="CK72" s="20"/>
      <c r="CN72" s="5"/>
      <c r="CO72" s="19"/>
      <c r="CP72" s="20"/>
      <c r="CR72" s="9"/>
      <c r="CV72" s="20"/>
      <c r="CY72" s="9"/>
      <c r="DC72" s="18">
        <f>CW72+1</f>
        <v>1</v>
      </c>
      <c r="DI72" s="18">
        <f>DC72+1</f>
        <v>2</v>
      </c>
      <c r="DO72" s="18">
        <f>DI72+1</f>
        <v>3</v>
      </c>
      <c r="DU72" s="18">
        <f>DO72+1</f>
        <v>4</v>
      </c>
      <c r="EA72" s="18">
        <f>DU72+1</f>
        <v>5</v>
      </c>
      <c r="EG72" s="18">
        <f>EA72+1</f>
        <v>6</v>
      </c>
      <c r="EM72" s="18">
        <f>EG72+1</f>
        <v>7</v>
      </c>
      <c r="ES72" s="18">
        <f>EM72+1</f>
        <v>8</v>
      </c>
      <c r="EY72" s="18">
        <f>ES72+1</f>
        <v>9</v>
      </c>
      <c r="FE72" s="18">
        <f>EY72+1</f>
        <v>10</v>
      </c>
      <c r="FK72" s="18">
        <f>FE72+1</f>
        <v>11</v>
      </c>
      <c r="FQ72" s="18">
        <f>FK72+1</f>
        <v>12</v>
      </c>
      <c r="FW72" s="18">
        <f>FQ72+1</f>
        <v>13</v>
      </c>
      <c r="GC72" s="18">
        <f>FW72+1</f>
        <v>14</v>
      </c>
      <c r="GI72" s="18">
        <f>GC72+1</f>
        <v>15</v>
      </c>
      <c r="GO72" s="18">
        <f>GI72+1</f>
        <v>16</v>
      </c>
      <c r="GU72" s="18">
        <f>GO72+1</f>
        <v>17</v>
      </c>
      <c r="HA72" s="18">
        <f>GU72+1</f>
        <v>18</v>
      </c>
      <c r="HG72" s="18">
        <f>HA72+1</f>
        <v>19</v>
      </c>
      <c r="HM72" s="18">
        <f>HG72+1</f>
        <v>20</v>
      </c>
      <c r="HS72" s="18">
        <f>HM72+1</f>
        <v>21</v>
      </c>
      <c r="HY72" s="18">
        <f>HS72+1</f>
        <v>22</v>
      </c>
      <c r="IE72" s="18">
        <f>HY72+1</f>
        <v>23</v>
      </c>
      <c r="IK72" s="18">
        <f>IE72+1</f>
        <v>24</v>
      </c>
      <c r="IQ72" s="18">
        <f>IK72+1</f>
        <v>25</v>
      </c>
      <c r="IW72" s="18">
        <f>IQ72+1</f>
        <v>26</v>
      </c>
      <c r="JC72" s="18">
        <f>IW72+1</f>
        <v>27</v>
      </c>
      <c r="JI72" s="18">
        <f>JC72+1</f>
        <v>28</v>
      </c>
      <c r="JO72" s="18">
        <f>JI72+1</f>
        <v>29</v>
      </c>
      <c r="JU72" s="18">
        <f>JO72+1</f>
        <v>30</v>
      </c>
      <c r="KA72" s="18">
        <f>JU72+1</f>
        <v>31</v>
      </c>
      <c r="KG72" s="18">
        <f>KA72+1</f>
        <v>32</v>
      </c>
      <c r="KM72" s="18">
        <f>KG72+1</f>
        <v>33</v>
      </c>
      <c r="KS72" s="18">
        <f>KM72+1</f>
        <v>34</v>
      </c>
      <c r="KY72" s="18">
        <f>KS72+1</f>
        <v>35</v>
      </c>
      <c r="LE72" s="18">
        <f>KY72+1</f>
        <v>36</v>
      </c>
      <c r="LK72" s="18">
        <f>LE72+1</f>
        <v>37</v>
      </c>
      <c r="LQ72" s="18">
        <f>LK72+1</f>
        <v>38</v>
      </c>
      <c r="LW72" s="18">
        <f>LQ72+1</f>
        <v>39</v>
      </c>
      <c r="MC72" s="18">
        <f>LW72+1</f>
        <v>40</v>
      </c>
      <c r="MI72" s="18">
        <f>MC72+1</f>
        <v>41</v>
      </c>
      <c r="MO72" s="18">
        <f>MI72+1</f>
        <v>42</v>
      </c>
      <c r="MU72" s="18">
        <f>MO72+1</f>
        <v>43</v>
      </c>
      <c r="NA72" s="18">
        <f>MU72+1</f>
        <v>44</v>
      </c>
      <c r="NG72" s="18">
        <f>NA72+1</f>
        <v>45</v>
      </c>
      <c r="NM72" s="18">
        <f>NG72+1</f>
        <v>46</v>
      </c>
      <c r="NS72" s="18">
        <f>NM72+1</f>
        <v>47</v>
      </c>
      <c r="NY72" s="18">
        <f>NS72+1</f>
        <v>48</v>
      </c>
      <c r="OE72" s="18">
        <f>NY72+1</f>
        <v>49</v>
      </c>
      <c r="OK72" s="18">
        <f>OE72+1</f>
        <v>50</v>
      </c>
      <c r="OQ72" s="18">
        <f>OK72+1</f>
        <v>51</v>
      </c>
      <c r="OW72" s="18">
        <f>OQ72+1</f>
        <v>52</v>
      </c>
      <c r="PC72" s="18">
        <f>OW72+1</f>
        <v>53</v>
      </c>
      <c r="PI72" s="18">
        <f>PC72+1</f>
        <v>54</v>
      </c>
      <c r="PO72" s="18">
        <f>PI72+1</f>
        <v>55</v>
      </c>
      <c r="PU72" s="18">
        <f>PO72+1</f>
        <v>56</v>
      </c>
      <c r="QA72" s="18">
        <f>PU72+1</f>
        <v>57</v>
      </c>
      <c r="QG72" s="18">
        <f>QA72+1</f>
        <v>58</v>
      </c>
      <c r="QM72" s="18">
        <f>QG72+1</f>
        <v>59</v>
      </c>
      <c r="QS72" s="18">
        <f>QM72+1</f>
        <v>60</v>
      </c>
    </row>
    <row r="73" spans="3:461" s="16" customFormat="1">
      <c r="C73">
        <v>18</v>
      </c>
      <c r="D73" s="11">
        <v>0.35820000000000002</v>
      </c>
      <c r="E73" s="12">
        <f t="shared" si="339"/>
        <v>487023.76977230154</v>
      </c>
      <c r="F73" s="12">
        <f t="shared" si="291"/>
        <v>473343.32680116949</v>
      </c>
      <c r="G73">
        <v>17</v>
      </c>
      <c r="H73" s="11">
        <v>0.35820000000000002</v>
      </c>
      <c r="I73" s="12">
        <f t="shared" si="292"/>
        <v>152691.30480671264</v>
      </c>
      <c r="J73" s="12">
        <f t="shared" si="293"/>
        <v>146686.5905727408</v>
      </c>
      <c r="K73">
        <v>16</v>
      </c>
      <c r="L73" s="11">
        <v>0.35820000000000002</v>
      </c>
      <c r="M73" s="12">
        <f t="shared" si="294"/>
        <v>299278.13416278915</v>
      </c>
      <c r="N73" s="12">
        <f t="shared" si="295"/>
        <v>287508.7693361626</v>
      </c>
      <c r="O73">
        <v>15</v>
      </c>
      <c r="P73" s="11">
        <v>0.35820000000000002</v>
      </c>
      <c r="Q73" s="12">
        <f t="shared" si="296"/>
        <v>663205.80968955858</v>
      </c>
      <c r="R73" s="12">
        <f t="shared" si="297"/>
        <v>592414.17831820122</v>
      </c>
      <c r="S73">
        <v>14</v>
      </c>
      <c r="T73" s="11">
        <v>0.35820000000000002</v>
      </c>
      <c r="U73" s="12">
        <f t="shared" si="298"/>
        <v>1740994.4336427131</v>
      </c>
      <c r="V73" s="12">
        <f t="shared" si="299"/>
        <v>1398664.0674770111</v>
      </c>
      <c r="W73">
        <v>13</v>
      </c>
      <c r="X73" s="11">
        <v>0.35820000000000002</v>
      </c>
      <c r="Y73" s="12">
        <f t="shared" si="300"/>
        <v>1981722.0970288634</v>
      </c>
      <c r="Z73" s="12">
        <f t="shared" si="301"/>
        <v>1436191.8568355246</v>
      </c>
      <c r="AA73">
        <v>12</v>
      </c>
      <c r="AB73" s="11">
        <v>0.35820000000000002</v>
      </c>
      <c r="AC73" s="12">
        <f t="shared" si="302"/>
        <v>1187608.3434538711</v>
      </c>
      <c r="AD73" s="12">
        <f t="shared" si="303"/>
        <v>880698.32211185934</v>
      </c>
      <c r="AE73">
        <v>11</v>
      </c>
      <c r="AF73" s="11">
        <v>0.35820000000000002</v>
      </c>
      <c r="AG73" s="12">
        <f t="shared" si="304"/>
        <v>1295454.2379610289</v>
      </c>
      <c r="AH73" s="12">
        <f t="shared" si="305"/>
        <v>989785.26046460634</v>
      </c>
      <c r="AI73">
        <v>10</v>
      </c>
      <c r="AJ73" s="11">
        <v>0.35820000000000002</v>
      </c>
      <c r="AK73" s="12">
        <f t="shared" si="306"/>
        <v>786886.89172863797</v>
      </c>
      <c r="AL73" s="12">
        <f t="shared" si="307"/>
        <v>610058.37673343846</v>
      </c>
      <c r="AM73">
        <v>9</v>
      </c>
      <c r="AN73" s="11">
        <v>0.35820000000000002</v>
      </c>
      <c r="AO73" s="12">
        <f t="shared" si="308"/>
        <v>554911.35955775611</v>
      </c>
      <c r="AP73" s="12">
        <f t="shared" si="309"/>
        <v>439564.61627889663</v>
      </c>
      <c r="AQ73">
        <v>8</v>
      </c>
      <c r="AR73" s="11">
        <v>0.35820000000000002</v>
      </c>
      <c r="AS73" s="12">
        <f t="shared" si="310"/>
        <v>1138232.7284755737</v>
      </c>
      <c r="AT73" s="12">
        <f t="shared" si="311"/>
        <v>908028.35642433399</v>
      </c>
      <c r="AU73">
        <v>7</v>
      </c>
      <c r="AV73" s="11">
        <v>0.35820000000000002</v>
      </c>
      <c r="AW73" s="12">
        <f t="shared" si="312"/>
        <v>871510.58868286724</v>
      </c>
      <c r="AX73" s="12">
        <f t="shared" si="313"/>
        <v>685457.76637978316</v>
      </c>
      <c r="AY73">
        <v>6</v>
      </c>
      <c r="AZ73" s="11">
        <v>0.35820000000000002</v>
      </c>
      <c r="BA73" s="12">
        <f t="shared" si="314"/>
        <v>940303.34409348376</v>
      </c>
      <c r="BB73" s="12">
        <f t="shared" si="315"/>
        <v>734281.82488199009</v>
      </c>
      <c r="BC73">
        <v>5</v>
      </c>
      <c r="BD73" s="11">
        <v>0.35820000000000002</v>
      </c>
      <c r="BE73" s="12">
        <f t="shared" si="316"/>
        <v>1132131.3265960112</v>
      </c>
      <c r="BF73" s="12">
        <f t="shared" si="317"/>
        <v>896800.65758448071</v>
      </c>
      <c r="BG73">
        <v>4</v>
      </c>
      <c r="BH73" s="11">
        <v>0.35820000000000002</v>
      </c>
      <c r="BI73" s="12">
        <f t="shared" si="318"/>
        <v>1375217.099370484</v>
      </c>
      <c r="BJ73" s="12">
        <f t="shared" si="319"/>
        <v>1212972.3853998089</v>
      </c>
      <c r="BK73">
        <v>3</v>
      </c>
      <c r="BL73" s="11">
        <v>0.35820000000000002</v>
      </c>
      <c r="BM73" s="12">
        <f t="shared" si="320"/>
        <v>1168329.7579375529</v>
      </c>
      <c r="BN73" s="12">
        <f t="shared" si="321"/>
        <v>1109256.9050081258</v>
      </c>
      <c r="BO73">
        <v>2</v>
      </c>
      <c r="BP73" s="11">
        <v>0.35820000000000002</v>
      </c>
      <c r="BQ73" s="12">
        <f>(BQ74)*(1+BP73)-(((VLOOKUP((BO$91+BO74),$A$138:$E$227,5,FALSE))/(VLOOKUP(BO$91,$A$138:$E$227,5,FALSE)))*(IF(BO73&lt;=$D$125,$B$125,$C$125)))</f>
        <v>943806.2024367816</v>
      </c>
      <c r="BR73" s="12">
        <f t="shared" si="323"/>
        <v>922597.07429213473</v>
      </c>
      <c r="BS73">
        <v>1</v>
      </c>
      <c r="BT73" s="11">
        <v>0.35820000000000002</v>
      </c>
      <c r="BU73" s="12">
        <f>($B$124)*(1+BT73)-$B$125</f>
        <v>803920</v>
      </c>
      <c r="BV73" s="12">
        <f>BU73</f>
        <v>803920</v>
      </c>
      <c r="BW73"/>
      <c r="BX73" s="11"/>
      <c r="BY73" s="12"/>
      <c r="CA73"/>
      <c r="CB73" s="11"/>
      <c r="CC73" s="12"/>
      <c r="CE73"/>
      <c r="CF73" s="11"/>
      <c r="CG73" s="12"/>
      <c r="CI73"/>
      <c r="CJ73" s="11"/>
      <c r="CK73" s="12"/>
      <c r="CY73" s="17"/>
      <c r="KA73" s="16">
        <v>8</v>
      </c>
      <c r="KG73" s="16">
        <v>9</v>
      </c>
      <c r="KM73" s="16">
        <v>10</v>
      </c>
      <c r="KS73" s="16">
        <v>11</v>
      </c>
      <c r="KY73" s="16">
        <v>13</v>
      </c>
      <c r="LE73" s="16">
        <v>14</v>
      </c>
      <c r="LK73" s="16">
        <v>16</v>
      </c>
      <c r="LQ73" s="16">
        <v>18</v>
      </c>
      <c r="LW73" s="16">
        <v>20</v>
      </c>
      <c r="MC73" s="16">
        <v>21</v>
      </c>
      <c r="MI73" s="16">
        <v>24</v>
      </c>
      <c r="MO73" s="16">
        <v>26</v>
      </c>
      <c r="MU73" s="16">
        <v>28</v>
      </c>
      <c r="NA73" s="16">
        <v>30</v>
      </c>
      <c r="NG73" s="16">
        <v>33</v>
      </c>
      <c r="NM73" s="16">
        <v>36</v>
      </c>
      <c r="NS73" s="16">
        <v>38</v>
      </c>
      <c r="NY73" s="16">
        <v>40</v>
      </c>
      <c r="OE73" s="16">
        <v>42</v>
      </c>
      <c r="OK73" s="16">
        <v>43</v>
      </c>
      <c r="OQ73" s="16">
        <v>45</v>
      </c>
      <c r="OW73" s="16">
        <v>47</v>
      </c>
      <c r="PC73" s="16">
        <v>50</v>
      </c>
      <c r="PI73" s="16">
        <v>53</v>
      </c>
      <c r="PO73" s="16">
        <v>55</v>
      </c>
      <c r="PU73" s="16">
        <v>58</v>
      </c>
      <c r="QA73" s="16">
        <v>61</v>
      </c>
      <c r="QG73" s="16">
        <v>64</v>
      </c>
      <c r="QM73" s="16">
        <v>69</v>
      </c>
      <c r="QS73" s="16">
        <v>74</v>
      </c>
    </row>
    <row r="74" spans="3:461">
      <c r="C74">
        <v>17</v>
      </c>
      <c r="D74" s="11">
        <v>0.1903</v>
      </c>
      <c r="E74" s="12">
        <f t="shared" si="339"/>
        <v>381306.74554220506</v>
      </c>
      <c r="F74" s="12">
        <f t="shared" si="291"/>
        <v>379115.32746437634</v>
      </c>
      <c r="G74">
        <v>16</v>
      </c>
      <c r="H74" s="11">
        <v>0.1903</v>
      </c>
      <c r="I74" s="12">
        <f t="shared" si="292"/>
        <v>135414.05903559949</v>
      </c>
      <c r="J74" s="12">
        <f t="shared" si="293"/>
        <v>133079.33387981332</v>
      </c>
      <c r="K74">
        <v>15</v>
      </c>
      <c r="L74" s="11">
        <v>0.1903</v>
      </c>
      <c r="M74" s="12">
        <f t="shared" si="294"/>
        <v>243341.33731278733</v>
      </c>
      <c r="N74" s="12">
        <f t="shared" si="295"/>
        <v>239145.79701429105</v>
      </c>
      <c r="O74">
        <v>14</v>
      </c>
      <c r="P74" s="11">
        <v>0.1903</v>
      </c>
      <c r="Q74" s="12">
        <f t="shared" si="296"/>
        <v>513025.11806062132</v>
      </c>
      <c r="R74" s="12">
        <f t="shared" si="297"/>
        <v>468798.81477953331</v>
      </c>
      <c r="S74">
        <v>13</v>
      </c>
      <c r="T74" s="11">
        <v>0.1903</v>
      </c>
      <c r="U74" s="12">
        <f t="shared" si="298"/>
        <v>1309333.7439150128</v>
      </c>
      <c r="V74" s="12">
        <f t="shared" si="299"/>
        <v>1076061.6401140625</v>
      </c>
      <c r="W74">
        <v>12</v>
      </c>
      <c r="X74" s="11">
        <v>0.1903</v>
      </c>
      <c r="Y74" s="12">
        <f t="shared" si="300"/>
        <v>1489557.8308541251</v>
      </c>
      <c r="Z74" s="12">
        <f t="shared" si="301"/>
        <v>1104327.3573573686</v>
      </c>
      <c r="AA74">
        <v>11</v>
      </c>
      <c r="AB74" s="11">
        <v>0.1903</v>
      </c>
      <c r="AC74" s="12">
        <f t="shared" si="302"/>
        <v>904184.13260817004</v>
      </c>
      <c r="AD74" s="12">
        <f t="shared" si="303"/>
        <v>685932.79025447392</v>
      </c>
      <c r="AE74">
        <v>10</v>
      </c>
      <c r="AF74" s="11">
        <v>0.1903</v>
      </c>
      <c r="AG74" s="12">
        <f t="shared" si="304"/>
        <v>982711.63587349572</v>
      </c>
      <c r="AH74" s="12">
        <f t="shared" si="305"/>
        <v>768096.45102755993</v>
      </c>
      <c r="AI74">
        <v>9</v>
      </c>
      <c r="AJ74" s="11">
        <v>0.1903</v>
      </c>
      <c r="AK74" s="12">
        <f t="shared" si="306"/>
        <v>607850.49617328157</v>
      </c>
      <c r="AL74" s="12">
        <f t="shared" si="307"/>
        <v>482088.32455122343</v>
      </c>
      <c r="AM74">
        <v>8</v>
      </c>
      <c r="AN74" s="11">
        <v>0.1903</v>
      </c>
      <c r="AO74" s="12">
        <f t="shared" si="308"/>
        <v>436448.01942518633</v>
      </c>
      <c r="AP74" s="12">
        <f t="shared" si="309"/>
        <v>353673.39505144412</v>
      </c>
      <c r="AQ74">
        <v>7</v>
      </c>
      <c r="AR74" s="11">
        <v>0.1903</v>
      </c>
      <c r="AS74" s="12">
        <f t="shared" si="310"/>
        <v>865732.8539820282</v>
      </c>
      <c r="AT74" s="12">
        <f t="shared" si="311"/>
        <v>706517.61646809196</v>
      </c>
      <c r="AU74">
        <v>6</v>
      </c>
      <c r="AV74" s="11">
        <v>0.1903</v>
      </c>
      <c r="AW74" s="12">
        <f t="shared" si="312"/>
        <v>669749.2606580212</v>
      </c>
      <c r="AX74" s="12">
        <f t="shared" si="313"/>
        <v>538878.71547197108</v>
      </c>
      <c r="AY74">
        <v>5</v>
      </c>
      <c r="AZ74" s="11">
        <v>0.1903</v>
      </c>
      <c r="BA74" s="12">
        <f t="shared" si="314"/>
        <v>720601.24450046686</v>
      </c>
      <c r="BB74" s="12">
        <f t="shared" si="315"/>
        <v>575652.71830784425</v>
      </c>
      <c r="BC74">
        <v>4</v>
      </c>
      <c r="BD74" s="11">
        <v>0.1903</v>
      </c>
      <c r="BE74" s="12">
        <f t="shared" si="316"/>
        <v>861436.95112762705</v>
      </c>
      <c r="BF74" s="12">
        <f t="shared" si="317"/>
        <v>698060.9776379047</v>
      </c>
      <c r="BG74">
        <v>3</v>
      </c>
      <c r="BH74" s="11">
        <v>0.1903</v>
      </c>
      <c r="BI74" s="12">
        <f t="shared" si="318"/>
        <v>1021711.4099176128</v>
      </c>
      <c r="BJ74" s="12">
        <f t="shared" si="319"/>
        <v>921889.03078773117</v>
      </c>
      <c r="BK74">
        <v>2</v>
      </c>
      <c r="BL74" s="11">
        <v>0.1903</v>
      </c>
      <c r="BM74" s="12">
        <f>(BM75)*(1+BL74)-(((VLOOKUP((BK$91+BK75),$A$138:$E$227,5,FALSE))/(VLOOKUP(BK$91,$A$138:$E$227,5,FALSE)))*(IF(BK74&lt;=$D$125,$B$125,$C$125)))</f>
        <v>868734.76421301777</v>
      </c>
      <c r="BN74" s="12">
        <f t="shared" si="321"/>
        <v>843771.12156321842</v>
      </c>
      <c r="BO74">
        <v>1</v>
      </c>
      <c r="BP74" s="11">
        <v>0.1903</v>
      </c>
      <c r="BQ74" s="12">
        <f>($B$124)*(1+BP74)-$B$125</f>
        <v>703180</v>
      </c>
      <c r="BR74" s="12">
        <f>BQ74</f>
        <v>703180</v>
      </c>
      <c r="BT74" s="11"/>
      <c r="BU74" s="12"/>
      <c r="BX74" s="11"/>
      <c r="BY74" s="12"/>
      <c r="CB74" s="11"/>
      <c r="CC74" s="12"/>
      <c r="CF74" s="11"/>
      <c r="CG74" s="12"/>
      <c r="CJ74" s="11"/>
      <c r="CK74" s="12"/>
      <c r="CM74" s="16"/>
      <c r="CN74" s="16"/>
      <c r="CO74" s="16"/>
      <c r="CP74" s="16"/>
      <c r="CQ74" s="16"/>
      <c r="CR74" s="17"/>
      <c r="CS74" s="16">
        <f>VLOOKUP(30, CS1:CW68, 4, FALSE)</f>
        <v>9297075.9143622443</v>
      </c>
      <c r="CT74" s="12"/>
      <c r="CV74" s="12"/>
      <c r="CY74" s="16">
        <f>VLOOKUP(30, CY1:DC68, 4, FALSE)</f>
        <v>6801144.4398760395</v>
      </c>
      <c r="DE74" s="16">
        <f>VLOOKUP(30, DE1:DI68, 4, FALSE)</f>
        <v>6539289.8386529274</v>
      </c>
      <c r="DK74" s="16">
        <f>VLOOKUP(30, DK1:DO68, 4, FALSE)</f>
        <v>8556383.5746770371</v>
      </c>
      <c r="DQ74" s="16">
        <f>VLOOKUP(30, DQ1:DU68, 4, FALSE)</f>
        <v>4505380.0209515877</v>
      </c>
      <c r="DW74" s="16">
        <f>VLOOKUP(30, DW1:EA68, 4, FALSE)</f>
        <v>3255758.5937107271</v>
      </c>
      <c r="EC74" s="16">
        <f>VLOOKUP(30, EC1:EG68, 4, FALSE)</f>
        <v>3604811.7097823774</v>
      </c>
      <c r="EI74" s="16">
        <f>VLOOKUP(30, EI1:EM68, 4, FALSE)</f>
        <v>5547784.0145717459</v>
      </c>
      <c r="EO74" s="16">
        <f>VLOOKUP(30, EO1:ES68, 4, FALSE)</f>
        <v>2711573.8623182955</v>
      </c>
      <c r="EU74" s="16">
        <f>VLOOKUP(30, EU1:EY68, 4, FALSE)</f>
        <v>2650194.5012679449</v>
      </c>
      <c r="FA74" s="16">
        <f>VLOOKUP(30, FA1:FE68, 4, FALSE)</f>
        <v>2949682.7020592056</v>
      </c>
      <c r="FG74" s="16">
        <f>VLOOKUP(30, FG1:FK68, 4, FALSE)</f>
        <v>1281390.1739680262</v>
      </c>
      <c r="FM74" s="16">
        <f>VLOOKUP(30, FM1:FQ68, 4, FALSE)</f>
        <v>3060582.4047617749</v>
      </c>
      <c r="FS74" s="16">
        <f>VLOOKUP(30, FS1:FW68, 4, FALSE)</f>
        <v>1244536.5330409349</v>
      </c>
      <c r="FY74" s="16">
        <f>VLOOKUP(30, FY1:GC68, 4, FALSE)</f>
        <v>-8946.18431089347</v>
      </c>
      <c r="GE74" s="16">
        <f>VLOOKUP(30, GE1:GI68, 4, FALSE)</f>
        <v>-817961.54892272432</v>
      </c>
      <c r="GK74" s="16">
        <f>VLOOKUP(30, GK1:GO68, 4, FALSE)</f>
        <v>1855467.2624349401</v>
      </c>
      <c r="GQ74" s="16">
        <f>VLOOKUP(30, GQ1:GU68, 4, FALSE)</f>
        <v>-411539.51199476398</v>
      </c>
      <c r="GW74" s="16">
        <f>VLOOKUP(30, GW1:HA68, 4, FALSE)</f>
        <v>-968168.07834972732</v>
      </c>
      <c r="HC74" s="16">
        <f>VLOOKUP(30, HC1:HG68, 4, FALSE)</f>
        <v>3835485.0199319832</v>
      </c>
      <c r="HI74" s="16">
        <f>VLOOKUP(30, HI1:HM68, 4, FALSE)</f>
        <v>5060260.874079302</v>
      </c>
      <c r="HO74" s="16">
        <f>VLOOKUP(30, HO1:HS68, 4, FALSE)</f>
        <v>3261617.2868795251</v>
      </c>
      <c r="HU74" s="16">
        <f>VLOOKUP(30, HU1:HY68, 4, FALSE)</f>
        <v>1222121.6859120186</v>
      </c>
      <c r="IA74" s="16">
        <f>VLOOKUP(30, IA1:IE68, 4, FALSE)</f>
        <v>6266148.1865327358</v>
      </c>
      <c r="IG74" s="16">
        <f>VLOOKUP(30, IG1:IK68, 4, FALSE)</f>
        <v>16505821.330139758</v>
      </c>
      <c r="IM74" s="16">
        <f>VLOOKUP(30, IM1:IQ68, 4, FALSE)</f>
        <v>11035238.820425818</v>
      </c>
      <c r="IS74" s="16">
        <f>VLOOKUP(30, IS1:IW68, 4, FALSE)</f>
        <v>9410257.0050765797</v>
      </c>
      <c r="IY74" s="16">
        <f>VLOOKUP(30, IY1:JC68, 4, FALSE)</f>
        <v>13098981.977910692</v>
      </c>
      <c r="JE74" s="16">
        <f>VLOOKUP(30, JE1:JI68, 4, FALSE)</f>
        <v>8400691.591343591</v>
      </c>
      <c r="JK74" s="16">
        <f>VLOOKUP(30, JK1:JO68, 4, FALSE)</f>
        <v>9165955.2845406514</v>
      </c>
      <c r="JQ74" s="16">
        <f>VLOOKUP(30, JQ1:JU68, 4, FALSE)</f>
        <v>7645563.2408146989</v>
      </c>
      <c r="JW74" s="16">
        <f>VLOOKUP(30, JW1:KA68, 4, FALSE)</f>
        <v>9183868.5248220265</v>
      </c>
      <c r="KC74" s="16">
        <f>VLOOKUP(30, KC1:KG68, 4, FALSE)</f>
        <v>8588691.2737958264</v>
      </c>
      <c r="KI74" s="16">
        <f>VLOOKUP(30, KI1:KM68, 4, FALSE)</f>
        <v>8942173.2090734653</v>
      </c>
      <c r="KO74" s="16">
        <f>VLOOKUP(30, KO1:KS68, 4, FALSE)</f>
        <v>9893434.5480936691</v>
      </c>
      <c r="KU74" s="16">
        <f>VLOOKUP(30, KU1:KY68, 4, FALSE)</f>
        <v>7003971.7947833203</v>
      </c>
      <c r="LA74" s="16">
        <f>VLOOKUP(30, LA1:LE68, 4, FALSE)</f>
        <v>6291600.3914331216</v>
      </c>
      <c r="LG74" s="16"/>
    </row>
    <row r="75" spans="3:461">
      <c r="C75">
        <v>16</v>
      </c>
      <c r="D75" s="11">
        <v>0.25059999999999999</v>
      </c>
      <c r="E75" s="12">
        <f t="shared" si="339"/>
        <v>345694.49378041615</v>
      </c>
      <c r="F75" s="12">
        <f t="shared" si="291"/>
        <v>353876.61197640235</v>
      </c>
      <c r="G75">
        <v>15</v>
      </c>
      <c r="H75" s="11">
        <v>0.25059999999999999</v>
      </c>
      <c r="I75" s="12">
        <f t="shared" si="292"/>
        <v>139410.54761410836</v>
      </c>
      <c r="J75" s="12">
        <f t="shared" si="293"/>
        <v>141060.3765799558</v>
      </c>
      <c r="K75">
        <v>14</v>
      </c>
      <c r="L75" s="11">
        <v>0.25059999999999999</v>
      </c>
      <c r="M75" s="12">
        <f t="shared" si="294"/>
        <v>230082.88087226835</v>
      </c>
      <c r="N75" s="12">
        <f t="shared" si="295"/>
        <v>232805.7552021177</v>
      </c>
      <c r="O75">
        <v>13</v>
      </c>
      <c r="P75" s="11">
        <v>0.25059999999999999</v>
      </c>
      <c r="Q75" s="12">
        <f t="shared" si="296"/>
        <v>458586.3284380968</v>
      </c>
      <c r="R75" s="12">
        <f t="shared" si="297"/>
        <v>431451.04273170058</v>
      </c>
      <c r="S75">
        <v>12</v>
      </c>
      <c r="T75" s="11">
        <v>0.25059999999999999</v>
      </c>
      <c r="U75" s="12">
        <f t="shared" si="298"/>
        <v>1130670.6212034861</v>
      </c>
      <c r="V75" s="12">
        <f t="shared" si="299"/>
        <v>956721.29486448842</v>
      </c>
      <c r="W75">
        <v>11</v>
      </c>
      <c r="X75" s="11">
        <v>0.25059999999999999</v>
      </c>
      <c r="Y75" s="12">
        <f t="shared" si="300"/>
        <v>1285409.5162002814</v>
      </c>
      <c r="Z75" s="12">
        <f t="shared" si="301"/>
        <v>981170.57745465287</v>
      </c>
      <c r="AA75">
        <v>10</v>
      </c>
      <c r="AB75" s="11">
        <v>0.25059999999999999</v>
      </c>
      <c r="AC75" s="12">
        <f t="shared" si="302"/>
        <v>792850.19503791037</v>
      </c>
      <c r="AD75" s="12">
        <f t="shared" si="303"/>
        <v>619267.60795860458</v>
      </c>
      <c r="AE75">
        <v>9</v>
      </c>
      <c r="AF75" s="11">
        <v>0.25059999999999999</v>
      </c>
      <c r="AG75" s="12">
        <f t="shared" si="304"/>
        <v>857845.91179927101</v>
      </c>
      <c r="AH75" s="12">
        <f t="shared" si="305"/>
        <v>690337.53848935419</v>
      </c>
      <c r="AI75">
        <v>8</v>
      </c>
      <c r="AJ75" s="11">
        <v>0.25059999999999999</v>
      </c>
      <c r="AK75" s="12">
        <f t="shared" si="306"/>
        <v>542448.61222364393</v>
      </c>
      <c r="AL75" s="12">
        <f t="shared" si="307"/>
        <v>442946.20406427735</v>
      </c>
      <c r="AM75">
        <v>7</v>
      </c>
      <c r="AN75" s="11">
        <v>0.25059999999999999</v>
      </c>
      <c r="AO75" s="12">
        <f t="shared" si="308"/>
        <v>397773.07907328493</v>
      </c>
      <c r="AP75" s="12">
        <f t="shared" si="309"/>
        <v>331869.84703747445</v>
      </c>
      <c r="AQ75">
        <v>6</v>
      </c>
      <c r="AR75" s="11">
        <v>0.25059999999999999</v>
      </c>
      <c r="AS75" s="12">
        <f t="shared" si="310"/>
        <v>758206.68517374608</v>
      </c>
      <c r="AT75" s="12">
        <f t="shared" si="311"/>
        <v>637073.07274953823</v>
      </c>
      <c r="AU75">
        <v>5</v>
      </c>
      <c r="AV75" s="11">
        <v>0.25059999999999999</v>
      </c>
      <c r="AW75" s="12">
        <f t="shared" si="312"/>
        <v>593997.29055173951</v>
      </c>
      <c r="AX75" s="12">
        <f t="shared" si="313"/>
        <v>492068.76140380796</v>
      </c>
      <c r="AY75">
        <v>4</v>
      </c>
      <c r="AZ75" s="11">
        <v>0.25059999999999999</v>
      </c>
      <c r="BA75" s="12">
        <f t="shared" si="314"/>
        <v>636944.63692766463</v>
      </c>
      <c r="BB75" s="12">
        <f t="shared" si="315"/>
        <v>523877.54161506152</v>
      </c>
      <c r="BC75">
        <v>3</v>
      </c>
      <c r="BD75" s="11">
        <v>0.25059999999999999</v>
      </c>
      <c r="BE75" s="12">
        <f t="shared" si="316"/>
        <v>735118.38966036588</v>
      </c>
      <c r="BF75" s="12">
        <f t="shared" si="317"/>
        <v>613323.62687639997</v>
      </c>
      <c r="BG75">
        <v>2</v>
      </c>
      <c r="BH75" s="11">
        <v>0.25059999999999999</v>
      </c>
      <c r="BI75" s="12">
        <f>(BI76)*(1+BH75)-(((VLOOKUP((BG$91+BG76),$A$138:$E$227,5,FALSE))/(VLOOKUP(BG$91,$A$138:$E$227,5,FALSE)))*(IF(BG75&lt;=$D$125,$B$125,$C$125)))</f>
        <v>868606.64766878984</v>
      </c>
      <c r="BJ75" s="12">
        <f t="shared" si="319"/>
        <v>806930.4360000001</v>
      </c>
      <c r="BK75">
        <v>1</v>
      </c>
      <c r="BL75" s="11">
        <v>0.25059999999999999</v>
      </c>
      <c r="BM75" s="12">
        <f>($B$124)*(1+BL75)-$B$125</f>
        <v>739360</v>
      </c>
      <c r="BN75" s="12">
        <f>BM75</f>
        <v>739360</v>
      </c>
      <c r="BP75" s="11"/>
      <c r="BQ75" s="12"/>
      <c r="BT75" s="11"/>
      <c r="BU75" s="12"/>
      <c r="BX75" s="11"/>
      <c r="BY75" s="12"/>
      <c r="CB75" s="11"/>
      <c r="CC75" s="12"/>
      <c r="CF75" s="11"/>
      <c r="CG75" s="12"/>
      <c r="CJ75" s="11"/>
      <c r="CK75" s="12"/>
    </row>
    <row r="76" spans="3:461">
      <c r="C76">
        <v>15</v>
      </c>
      <c r="D76" s="11">
        <v>0.19170000000000001</v>
      </c>
      <c r="E76" s="12">
        <f t="shared" si="339"/>
        <v>299856.75048930041</v>
      </c>
      <c r="F76" s="12">
        <f t="shared" si="291"/>
        <v>330415.40022069414</v>
      </c>
      <c r="G76">
        <v>14</v>
      </c>
      <c r="H76" s="11">
        <v>0.19170000000000001</v>
      </c>
      <c r="I76" s="12">
        <f t="shared" si="292"/>
        <v>135182.84856958731</v>
      </c>
      <c r="J76" s="12">
        <f t="shared" si="293"/>
        <v>147237.37009808558</v>
      </c>
      <c r="K76">
        <v>13</v>
      </c>
      <c r="L76" s="11">
        <v>0.19170000000000001</v>
      </c>
      <c r="M76" s="12">
        <f t="shared" si="294"/>
        <v>207685.91370485039</v>
      </c>
      <c r="N76" s="12">
        <f t="shared" si="295"/>
        <v>226205.6767103785</v>
      </c>
      <c r="O76">
        <v>12</v>
      </c>
      <c r="P76" s="11">
        <v>0.19170000000000001</v>
      </c>
      <c r="Q76" s="12">
        <f t="shared" si="296"/>
        <v>392190.24539495201</v>
      </c>
      <c r="R76" s="12">
        <f t="shared" si="297"/>
        <v>397186.29947641637</v>
      </c>
      <c r="S76">
        <v>11</v>
      </c>
      <c r="T76" s="11">
        <v>0.19170000000000001</v>
      </c>
      <c r="U76" s="12">
        <f t="shared" si="298"/>
        <v>932452.5560994976</v>
      </c>
      <c r="V76" s="12">
        <f t="shared" si="299"/>
        <v>849303.92052374629</v>
      </c>
      <c r="W76">
        <v>10</v>
      </c>
      <c r="X76" s="11">
        <v>0.19170000000000001</v>
      </c>
      <c r="Y76" s="12">
        <f t="shared" si="300"/>
        <v>1059261.0281318382</v>
      </c>
      <c r="Z76" s="12">
        <f t="shared" si="301"/>
        <v>870348.23330577789</v>
      </c>
      <c r="AA76">
        <v>9</v>
      </c>
      <c r="AB76" s="11">
        <v>0.19170000000000001</v>
      </c>
      <c r="AC76" s="12">
        <f t="shared" si="302"/>
        <v>664688.37833599979</v>
      </c>
      <c r="AD76" s="12">
        <f t="shared" si="303"/>
        <v>558846.27987485332</v>
      </c>
      <c r="AE76">
        <v>8</v>
      </c>
      <c r="AF76" s="11">
        <v>0.19170000000000001</v>
      </c>
      <c r="AG76" s="12">
        <f t="shared" si="304"/>
        <v>715756.6956372757</v>
      </c>
      <c r="AH76" s="12">
        <f t="shared" si="305"/>
        <v>620018.53889598406</v>
      </c>
      <c r="AI76">
        <v>7</v>
      </c>
      <c r="AJ76" s="11">
        <v>0.19170000000000001</v>
      </c>
      <c r="AK76" s="12">
        <f t="shared" si="306"/>
        <v>463127.89273822686</v>
      </c>
      <c r="AL76" s="12">
        <f t="shared" si="307"/>
        <v>407080.56813933322</v>
      </c>
      <c r="AM76">
        <v>6</v>
      </c>
      <c r="AN76" s="11">
        <v>0.19170000000000001</v>
      </c>
      <c r="AO76" s="12">
        <f t="shared" si="308"/>
        <v>346817.94809035311</v>
      </c>
      <c r="AP76" s="12">
        <f t="shared" si="309"/>
        <v>311473.44382636808</v>
      </c>
      <c r="AQ76">
        <v>5</v>
      </c>
      <c r="AR76" s="11">
        <v>0.19170000000000001</v>
      </c>
      <c r="AS76" s="12">
        <f t="shared" si="310"/>
        <v>634824.01289449772</v>
      </c>
      <c r="AT76" s="12">
        <f t="shared" si="311"/>
        <v>574172.03714024636</v>
      </c>
      <c r="AU76">
        <v>4</v>
      </c>
      <c r="AV76" s="11">
        <v>0.19170000000000001</v>
      </c>
      <c r="AW76" s="12">
        <f t="shared" si="312"/>
        <v>503927.37587240146</v>
      </c>
      <c r="AX76" s="12">
        <f t="shared" si="313"/>
        <v>449361.99122379749</v>
      </c>
      <c r="AY76">
        <v>3</v>
      </c>
      <c r="AZ76" s="11">
        <v>0.19170000000000001</v>
      </c>
      <c r="BA76" s="12">
        <f t="shared" si="314"/>
        <v>520005.38753165607</v>
      </c>
      <c r="BB76" s="12">
        <f t="shared" si="315"/>
        <v>460386.93545796303</v>
      </c>
      <c r="BC76">
        <v>2</v>
      </c>
      <c r="BD76" s="11">
        <v>0.19170000000000001</v>
      </c>
      <c r="BE76" s="12">
        <f>(BE77)*(1+BD76)-(((VLOOKUP((BC$91+BC77),$A$138:$E$227,5,FALSE))/(VLOOKUP(BC$91,$A$138:$E$227,5,FALSE)))*(IF(BC76&lt;=$D$125,$B$125,$C$125)))</f>
        <v>598355.0190496454</v>
      </c>
      <c r="BF76" s="12">
        <f t="shared" si="317"/>
        <v>537376.16360509559</v>
      </c>
      <c r="BG76">
        <v>1</v>
      </c>
      <c r="BH76" s="11">
        <v>0.19170000000000001</v>
      </c>
      <c r="BI76" s="12">
        <f>($B$124)*(1+BH76)-$B$125</f>
        <v>704020</v>
      </c>
      <c r="BJ76" s="12">
        <f>BI76</f>
        <v>704020</v>
      </c>
      <c r="BL76" s="11"/>
      <c r="BM76" s="12"/>
      <c r="BP76" s="11"/>
      <c r="BQ76" s="12"/>
      <c r="BT76" s="11"/>
      <c r="BU76" s="12"/>
      <c r="BX76" s="11"/>
      <c r="BY76" s="12"/>
      <c r="CB76" s="11"/>
      <c r="CC76" s="12"/>
      <c r="CF76" s="11"/>
      <c r="CG76" s="12"/>
      <c r="CJ76" s="11"/>
      <c r="CK76" s="12"/>
    </row>
    <row r="77" spans="3:461">
      <c r="C77">
        <v>14</v>
      </c>
      <c r="D77" s="11">
        <v>-0.12770000000000001</v>
      </c>
      <c r="E77" s="12">
        <f t="shared" si="339"/>
        <v>274466.88261753123</v>
      </c>
      <c r="F77" s="12">
        <f t="shared" si="291"/>
        <v>336757.23895626178</v>
      </c>
      <c r="G77">
        <v>13</v>
      </c>
      <c r="H77" s="11">
        <v>-0.12770000000000001</v>
      </c>
      <c r="I77" s="12">
        <f t="shared" si="292"/>
        <v>136550.06144055561</v>
      </c>
      <c r="J77" s="12">
        <f t="shared" si="293"/>
        <v>165603.26600237595</v>
      </c>
      <c r="K77">
        <v>12</v>
      </c>
      <c r="L77" s="11">
        <v>-0.12770000000000001</v>
      </c>
      <c r="M77" s="12">
        <f t="shared" si="294"/>
        <v>197390.09260214248</v>
      </c>
      <c r="N77" s="12">
        <f t="shared" si="295"/>
        <v>239387.98464515153</v>
      </c>
      <c r="O77">
        <v>11</v>
      </c>
      <c r="P77" s="11">
        <v>-0.12770000000000001</v>
      </c>
      <c r="Q77" s="12">
        <f t="shared" si="296"/>
        <v>353958.95519374509</v>
      </c>
      <c r="R77" s="12">
        <f t="shared" si="297"/>
        <v>399145.20479294658</v>
      </c>
      <c r="S77">
        <v>10</v>
      </c>
      <c r="T77" s="11">
        <v>-0.12770000000000001</v>
      </c>
      <c r="U77" s="12">
        <f t="shared" si="298"/>
        <v>810094.50284178951</v>
      </c>
      <c r="V77" s="12">
        <f t="shared" si="299"/>
        <v>821585.20500975812</v>
      </c>
      <c r="W77">
        <v>9</v>
      </c>
      <c r="X77" s="11">
        <v>-0.12770000000000001</v>
      </c>
      <c r="Y77" s="12">
        <f t="shared" si="300"/>
        <v>919503.78118554584</v>
      </c>
      <c r="Z77" s="12">
        <f t="shared" si="301"/>
        <v>841248.14023358456</v>
      </c>
      <c r="AA77">
        <v>8</v>
      </c>
      <c r="AB77" s="11">
        <v>-0.12770000000000001</v>
      </c>
      <c r="AC77" s="12">
        <f t="shared" si="302"/>
        <v>587706.80248201569</v>
      </c>
      <c r="AD77" s="12">
        <f t="shared" si="303"/>
        <v>550193.60232358915</v>
      </c>
      <c r="AE77">
        <v>7</v>
      </c>
      <c r="AF77" s="11">
        <v>-0.12770000000000001</v>
      </c>
      <c r="AG77" s="12">
        <f t="shared" si="304"/>
        <v>629679.49028988183</v>
      </c>
      <c r="AH77" s="12">
        <f t="shared" si="305"/>
        <v>607350.43035052426</v>
      </c>
      <c r="AI77">
        <v>6</v>
      </c>
      <c r="AJ77" s="11">
        <v>-0.12770000000000001</v>
      </c>
      <c r="AK77" s="12">
        <f t="shared" si="306"/>
        <v>417268.04356871324</v>
      </c>
      <c r="AL77" s="12">
        <f t="shared" si="307"/>
        <v>408390.00008852792</v>
      </c>
      <c r="AM77">
        <v>5</v>
      </c>
      <c r="AN77" s="11">
        <v>-0.12770000000000001</v>
      </c>
      <c r="AO77" s="12">
        <f t="shared" si="308"/>
        <v>319058.65856297896</v>
      </c>
      <c r="AP77" s="12">
        <f t="shared" si="309"/>
        <v>319058.65856297896</v>
      </c>
      <c r="AQ77">
        <v>4</v>
      </c>
      <c r="AR77" s="11">
        <v>-0.12770000000000001</v>
      </c>
      <c r="AS77" s="12">
        <f t="shared" si="310"/>
        <v>560537.90969120141</v>
      </c>
      <c r="AT77" s="12">
        <f t="shared" si="311"/>
        <v>564513.3558592241</v>
      </c>
      <c r="AU77">
        <v>3</v>
      </c>
      <c r="AV77" s="11">
        <v>-0.12770000000000001</v>
      </c>
      <c r="AW77" s="12">
        <f t="shared" si="312"/>
        <v>433215.65004457138</v>
      </c>
      <c r="AX77" s="12">
        <f t="shared" si="313"/>
        <v>430143.19862581557</v>
      </c>
      <c r="AY77">
        <v>2</v>
      </c>
      <c r="AZ77" s="11">
        <v>-0.12770000000000001</v>
      </c>
      <c r="BA77" s="12">
        <f>(BA78)*(1+AZ77)-(((VLOOKUP((AY$91+AY78),$A$138:$E$227,5,FALSE))/(VLOOKUP(AY$91,$A$138:$E$227,5,FALSE)))*(IF(AY77&lt;=$D$125,$B$125,$C$125)))</f>
        <v>446781.78061870503</v>
      </c>
      <c r="BB77" s="12">
        <f t="shared" si="315"/>
        <v>440444.45039716316</v>
      </c>
      <c r="BC77">
        <v>1</v>
      </c>
      <c r="BD77" s="11">
        <v>-0.12770000000000001</v>
      </c>
      <c r="BE77" s="12">
        <f>($B$124)*(1+BD77)-$B$125</f>
        <v>512380</v>
      </c>
      <c r="BF77" s="12">
        <f>BE77</f>
        <v>512380</v>
      </c>
      <c r="BH77" s="11"/>
      <c r="BI77" s="12"/>
      <c r="BL77" s="11"/>
      <c r="BM77" s="12"/>
      <c r="BP77" s="11"/>
      <c r="BQ77" s="12"/>
      <c r="BT77" s="11"/>
      <c r="BU77" s="12"/>
      <c r="BX77" s="11"/>
      <c r="BY77" s="12"/>
      <c r="CB77" s="11"/>
      <c r="CC77" s="12"/>
      <c r="CF77" s="11"/>
      <c r="CG77" s="12"/>
      <c r="CJ77" s="11"/>
      <c r="CK77" s="12"/>
    </row>
    <row r="78" spans="3:461">
      <c r="C78">
        <v>13</v>
      </c>
      <c r="D78" s="11">
        <v>-0.1067</v>
      </c>
      <c r="E78" s="12">
        <f t="shared" si="339"/>
        <v>342677.69078247662</v>
      </c>
      <c r="F78" s="12">
        <f t="shared" si="291"/>
        <v>426498.1331321472</v>
      </c>
      <c r="G78">
        <v>12</v>
      </c>
      <c r="H78" s="11">
        <v>-0.1067</v>
      </c>
      <c r="I78" s="12">
        <f t="shared" si="292"/>
        <v>184898.43350432048</v>
      </c>
      <c r="J78" s="12">
        <f t="shared" si="293"/>
        <v>227464.97934704175</v>
      </c>
      <c r="K78">
        <v>11</v>
      </c>
      <c r="L78" s="11">
        <v>-0.1067</v>
      </c>
      <c r="M78" s="12">
        <f t="shared" si="294"/>
        <v>254645.11602362219</v>
      </c>
      <c r="N78" s="12">
        <f t="shared" si="295"/>
        <v>313268.45208661439</v>
      </c>
      <c r="O78">
        <v>10</v>
      </c>
      <c r="P78" s="11">
        <v>-0.1067</v>
      </c>
      <c r="Q78" s="12">
        <f t="shared" si="296"/>
        <v>436275.05305359483</v>
      </c>
      <c r="R78" s="12">
        <f t="shared" si="297"/>
        <v>499048.44198216964</v>
      </c>
      <c r="S78">
        <v>9</v>
      </c>
      <c r="T78" s="11">
        <v>-0.1067</v>
      </c>
      <c r="U78" s="12">
        <f t="shared" si="298"/>
        <v>962598.78759854299</v>
      </c>
      <c r="V78" s="12">
        <f t="shared" si="299"/>
        <v>990299.47213375289</v>
      </c>
      <c r="W78">
        <v>8</v>
      </c>
      <c r="X78" s="11">
        <v>-0.1067</v>
      </c>
      <c r="Y78" s="12">
        <f t="shared" si="300"/>
        <v>1091705.2377163412</v>
      </c>
      <c r="Z78" s="12">
        <f t="shared" si="301"/>
        <v>1013165.2925568921</v>
      </c>
      <c r="AA78">
        <v>7</v>
      </c>
      <c r="AB78" s="11">
        <v>-0.1067</v>
      </c>
      <c r="AC78" s="12">
        <f t="shared" si="302"/>
        <v>710480.63398769952</v>
      </c>
      <c r="AD78" s="12">
        <f t="shared" si="303"/>
        <v>674701.03371493763</v>
      </c>
      <c r="AE78">
        <v>6</v>
      </c>
      <c r="AF78" s="11">
        <v>-0.1067</v>
      </c>
      <c r="AG78" s="12">
        <f t="shared" si="304"/>
        <v>757517.40395087982</v>
      </c>
      <c r="AH78" s="12">
        <f t="shared" si="305"/>
        <v>741168.10746273131</v>
      </c>
      <c r="AI78">
        <v>5</v>
      </c>
      <c r="AJ78" s="11">
        <v>-0.1067</v>
      </c>
      <c r="AK78" s="12">
        <f t="shared" si="306"/>
        <v>513493.31363264559</v>
      </c>
      <c r="AL78" s="12">
        <f t="shared" si="307"/>
        <v>509799.11713169131</v>
      </c>
      <c r="AM78">
        <v>4</v>
      </c>
      <c r="AN78" s="11">
        <v>-0.1067</v>
      </c>
      <c r="AO78" s="12">
        <f t="shared" si="308"/>
        <v>400158.95742632006</v>
      </c>
      <c r="AP78" s="12">
        <f t="shared" si="309"/>
        <v>405916.64026698651</v>
      </c>
      <c r="AQ78">
        <v>3</v>
      </c>
      <c r="AR78" s="11">
        <v>-0.1067</v>
      </c>
      <c r="AS78" s="12">
        <f t="shared" si="310"/>
        <v>655119.16187374655</v>
      </c>
      <c r="AT78" s="12">
        <f t="shared" si="311"/>
        <v>669258.42436023022</v>
      </c>
      <c r="AU78">
        <v>2</v>
      </c>
      <c r="AV78" s="11">
        <v>-0.1067</v>
      </c>
      <c r="AW78" s="12">
        <f>(AW79)*(1+AV78)-(((VLOOKUP((AU$91+AU79),$A$138:$E$227,5,FALSE))/(VLOOKUP(AU$91,$A$138:$E$227,5,FALSE)))*(IF(AU78&lt;=$D$125,$B$125,$C$125)))</f>
        <v>509336.4914285714</v>
      </c>
      <c r="AX78" s="12">
        <f t="shared" si="313"/>
        <v>513000.78273381293</v>
      </c>
      <c r="AY78">
        <v>1</v>
      </c>
      <c r="AZ78" s="11">
        <v>-0.1067</v>
      </c>
      <c r="BA78" s="12">
        <f>($B$124)*(1+AZ78)-$B$125</f>
        <v>524980</v>
      </c>
      <c r="BB78" s="12">
        <f>BA78</f>
        <v>524980</v>
      </c>
      <c r="BD78" s="11"/>
      <c r="BE78" s="12"/>
      <c r="BH78" s="11"/>
      <c r="BI78" s="12"/>
      <c r="BL78" s="11"/>
      <c r="BM78" s="12"/>
      <c r="BP78" s="11"/>
      <c r="BQ78" s="12"/>
      <c r="BT78" s="11"/>
      <c r="BU78" s="12"/>
      <c r="BX78" s="11"/>
      <c r="BY78" s="12"/>
      <c r="CB78" s="11"/>
      <c r="CC78" s="12"/>
      <c r="CF78" s="11"/>
      <c r="CG78" s="12"/>
      <c r="CJ78" s="11"/>
      <c r="CK78" s="12"/>
    </row>
    <row r="79" spans="3:461">
      <c r="C79">
        <v>12</v>
      </c>
      <c r="D79" s="11">
        <v>-1.0999999999999999E-2</v>
      </c>
      <c r="E79" s="12">
        <f t="shared" si="339"/>
        <v>410591.89188990399</v>
      </c>
      <c r="F79" s="12">
        <f t="shared" si="291"/>
        <v>507374.26640680997</v>
      </c>
      <c r="G79">
        <v>11</v>
      </c>
      <c r="H79" s="11">
        <v>-1.0999999999999999E-2</v>
      </c>
      <c r="I79" s="12">
        <f t="shared" si="292"/>
        <v>234282.32219478471</v>
      </c>
      <c r="J79" s="12">
        <f t="shared" si="293"/>
        <v>286159.12210934417</v>
      </c>
      <c r="K79">
        <v>10</v>
      </c>
      <c r="L79" s="11">
        <v>-1.0999999999999999E-2</v>
      </c>
      <c r="M79" s="12">
        <f t="shared" si="294"/>
        <v>312359.880147658</v>
      </c>
      <c r="N79" s="12">
        <f t="shared" si="295"/>
        <v>381525.28218035371</v>
      </c>
      <c r="O79">
        <v>9</v>
      </c>
      <c r="P79" s="11">
        <v>-1.0999999999999999E-2</v>
      </c>
      <c r="Q79" s="12">
        <f t="shared" si="296"/>
        <v>517744.84288361634</v>
      </c>
      <c r="R79" s="12">
        <f t="shared" si="297"/>
        <v>588010.21441782138</v>
      </c>
      <c r="S79">
        <v>8</v>
      </c>
      <c r="T79" s="11">
        <v>-1.0999999999999999E-2</v>
      </c>
      <c r="U79" s="12">
        <f t="shared" si="298"/>
        <v>1110220.112794562</v>
      </c>
      <c r="V79" s="12">
        <f t="shared" si="299"/>
        <v>1134010.543783017</v>
      </c>
      <c r="W79">
        <v>7</v>
      </c>
      <c r="X79" s="11">
        <v>-1.0999999999999999E-2</v>
      </c>
      <c r="Y79" s="12">
        <f t="shared" si="300"/>
        <v>1258290.4053640321</v>
      </c>
      <c r="Z79" s="12">
        <f t="shared" si="301"/>
        <v>1159424.7306568583</v>
      </c>
      <c r="AA79">
        <v>6</v>
      </c>
      <c r="AB79" s="11">
        <v>-1.0999999999999999E-2</v>
      </c>
      <c r="AC79" s="12">
        <f t="shared" si="302"/>
        <v>830708.09703191381</v>
      </c>
      <c r="AD79" s="12">
        <f t="shared" si="303"/>
        <v>783239.06291580445</v>
      </c>
      <c r="AE79">
        <v>5</v>
      </c>
      <c r="AF79" s="11">
        <v>-1.0999999999999999E-2</v>
      </c>
      <c r="AG79" s="12">
        <f t="shared" si="304"/>
        <v>882323.03666938574</v>
      </c>
      <c r="AH79" s="12">
        <f t="shared" si="305"/>
        <v>857113.80705026037</v>
      </c>
      <c r="AI79">
        <v>4</v>
      </c>
      <c r="AJ79" s="11">
        <v>-1.0999999999999999E-2</v>
      </c>
      <c r="AK79" s="12">
        <f t="shared" si="306"/>
        <v>608654.0970972724</v>
      </c>
      <c r="AL79" s="12">
        <f t="shared" si="307"/>
        <v>599959.03856731136</v>
      </c>
      <c r="AM79">
        <v>3</v>
      </c>
      <c r="AN79" s="11">
        <v>-1.0999999999999999E-2</v>
      </c>
      <c r="AO79" s="12">
        <f t="shared" si="308"/>
        <v>460095.07338802842</v>
      </c>
      <c r="AP79" s="12">
        <f t="shared" si="309"/>
        <v>463381.46676937147</v>
      </c>
      <c r="AQ79">
        <v>2</v>
      </c>
      <c r="AR79" s="11">
        <v>-1.0999999999999999E-2</v>
      </c>
      <c r="AS79" s="12">
        <f>(AS80)*(1+AR79)-(((VLOOKUP((AQ$91+AQ80),$A$138:$E$227,5,FALSE))/(VLOOKUP(AQ$91,$A$138:$E$227,5,FALSE)))*(IF(AQ79&lt;=$D$125,$B$125,$C$125)))</f>
        <v>745423.44957746484</v>
      </c>
      <c r="AT79" s="12">
        <f t="shared" si="311"/>
        <v>756072.35600000003</v>
      </c>
      <c r="AU79">
        <v>1</v>
      </c>
      <c r="AV79" s="11">
        <v>-1.0999999999999999E-2</v>
      </c>
      <c r="AW79" s="12">
        <f>($B$124)*(1+AV79)-$B$125</f>
        <v>582400</v>
      </c>
      <c r="AX79" s="12">
        <f>AW79</f>
        <v>582400</v>
      </c>
      <c r="AZ79" s="11"/>
      <c r="BA79" s="12"/>
      <c r="BD79" s="11"/>
      <c r="BE79" s="12"/>
      <c r="BH79" s="11"/>
      <c r="BI79" s="12"/>
      <c r="BL79" s="11"/>
      <c r="BM79" s="12"/>
      <c r="BP79" s="11"/>
      <c r="BQ79" s="12"/>
      <c r="BT79" s="11"/>
      <c r="BU79" s="12"/>
      <c r="BX79" s="11"/>
      <c r="BY79" s="12"/>
      <c r="CB79" s="11"/>
      <c r="CC79" s="12"/>
      <c r="CF79" s="11"/>
      <c r="CG79" s="12"/>
      <c r="CJ79" s="11"/>
      <c r="CK79" s="12"/>
    </row>
    <row r="80" spans="3:461">
      <c r="C80">
        <v>11</v>
      </c>
      <c r="D80" s="15">
        <v>0.2928</v>
      </c>
      <c r="E80" s="12">
        <f t="shared" si="339"/>
        <v>439706.11581122631</v>
      </c>
      <c r="F80" s="12">
        <f t="shared" si="291"/>
        <v>535698.29602353636</v>
      </c>
      <c r="G80">
        <v>10</v>
      </c>
      <c r="H80" s="15">
        <v>0.2928</v>
      </c>
      <c r="I80" s="12">
        <f t="shared" si="292"/>
        <v>261722.67512998648</v>
      </c>
      <c r="J80" s="12">
        <f t="shared" si="293"/>
        <v>315173.08061427955</v>
      </c>
      <c r="K80">
        <v>9</v>
      </c>
      <c r="L80" s="15">
        <v>0.2928</v>
      </c>
      <c r="M80" s="12">
        <f t="shared" si="294"/>
        <v>340668.63868193113</v>
      </c>
      <c r="N80" s="12">
        <f t="shared" si="295"/>
        <v>410241.8113704946</v>
      </c>
      <c r="O80">
        <v>8</v>
      </c>
      <c r="P80" s="15">
        <v>0.2928</v>
      </c>
      <c r="Q80" s="12">
        <f t="shared" si="296"/>
        <v>550212.27221763297</v>
      </c>
      <c r="R80" s="12">
        <f t="shared" si="297"/>
        <v>616082.7555112933</v>
      </c>
      <c r="S80">
        <v>7</v>
      </c>
      <c r="T80" s="15">
        <v>0.2928</v>
      </c>
      <c r="U80" s="12">
        <f t="shared" si="298"/>
        <v>1152265.6644744098</v>
      </c>
      <c r="V80" s="12">
        <f t="shared" si="299"/>
        <v>1160380.211407328</v>
      </c>
      <c r="W80">
        <v>6</v>
      </c>
      <c r="X80" s="15">
        <v>0.2928</v>
      </c>
      <c r="Y80" s="12">
        <f t="shared" si="300"/>
        <v>1305205.8087956682</v>
      </c>
      <c r="Z80" s="12">
        <f t="shared" si="301"/>
        <v>1185715.1361594452</v>
      </c>
      <c r="AA80">
        <v>5</v>
      </c>
      <c r="AB80" s="15">
        <v>0.2928</v>
      </c>
      <c r="AC80" s="12">
        <f t="shared" si="302"/>
        <v>872119.59438836761</v>
      </c>
      <c r="AD80" s="12">
        <f t="shared" si="303"/>
        <v>810702.72154411639</v>
      </c>
      <c r="AE80">
        <v>4</v>
      </c>
      <c r="AF80" s="15">
        <v>0.2928</v>
      </c>
      <c r="AG80" s="12">
        <f t="shared" si="304"/>
        <v>923362.37574374338</v>
      </c>
      <c r="AH80" s="12">
        <f t="shared" si="305"/>
        <v>884347.06409259932</v>
      </c>
      <c r="AI80">
        <v>3</v>
      </c>
      <c r="AJ80" s="15">
        <v>0.2928</v>
      </c>
      <c r="AK80" s="12">
        <f t="shared" si="306"/>
        <v>626707.29766140296</v>
      </c>
      <c r="AL80" s="12">
        <f t="shared" si="307"/>
        <v>609053.57096671569</v>
      </c>
      <c r="AM80">
        <v>2</v>
      </c>
      <c r="AN80" s="15">
        <v>0.2928</v>
      </c>
      <c r="AO80" s="12">
        <f>(AO81)*(1+AN80)-(((VLOOKUP((AM$91+AM81),$A$138:$E$227,5,FALSE))/(VLOOKUP(AM$91,$A$138:$E$227,5,FALSE)))*(IF(AM80&lt;=$D$125,$B$125,$C$125)))</f>
        <v>476255.87381560286</v>
      </c>
      <c r="AP80" s="12">
        <f t="shared" si="309"/>
        <v>472901.95921126765</v>
      </c>
      <c r="AQ80">
        <v>1</v>
      </c>
      <c r="AR80" s="15">
        <v>0.2928</v>
      </c>
      <c r="AS80" s="12">
        <f>($B$124)*(1+AR80)-$B$125</f>
        <v>764680</v>
      </c>
      <c r="AT80" s="12">
        <f>AS80</f>
        <v>764680</v>
      </c>
      <c r="AV80" s="15"/>
      <c r="AW80" s="12"/>
      <c r="AZ80" s="15"/>
      <c r="BA80" s="12"/>
      <c r="BD80" s="15"/>
      <c r="BE80" s="12"/>
      <c r="BH80" s="15"/>
      <c r="BI80" s="12"/>
      <c r="BL80" s="15"/>
      <c r="BM80" s="12"/>
      <c r="BP80" s="15"/>
      <c r="BQ80" s="12"/>
      <c r="BT80" s="15"/>
      <c r="BU80" s="12"/>
      <c r="BX80" s="15"/>
      <c r="BY80" s="12"/>
      <c r="CB80" s="15"/>
      <c r="CC80" s="12"/>
      <c r="CF80" s="15"/>
      <c r="CG80" s="12"/>
      <c r="CJ80" s="15"/>
      <c r="CK80" s="12"/>
    </row>
    <row r="81" spans="1:457">
      <c r="C81">
        <v>10</v>
      </c>
      <c r="D81" s="15">
        <v>-0.35339999999999999</v>
      </c>
      <c r="E81" s="12">
        <f t="shared" si="339"/>
        <v>359166.45518863993</v>
      </c>
      <c r="F81" s="12">
        <f t="shared" si="291"/>
        <v>440679.409557693</v>
      </c>
      <c r="G81">
        <v>9</v>
      </c>
      <c r="H81" s="15">
        <v>-0.35339999999999999</v>
      </c>
      <c r="I81" s="12">
        <f t="shared" si="292"/>
        <v>221716.39529064114</v>
      </c>
      <c r="J81" s="12">
        <f t="shared" si="293"/>
        <v>268890.09641630948</v>
      </c>
      <c r="K81">
        <v>8</v>
      </c>
      <c r="L81" s="15">
        <v>-0.35339999999999999</v>
      </c>
      <c r="M81" s="12">
        <f t="shared" si="294"/>
        <v>282782.27056287555</v>
      </c>
      <c r="N81" s="12">
        <f t="shared" si="295"/>
        <v>342948.71110816824</v>
      </c>
      <c r="O81">
        <v>7</v>
      </c>
      <c r="P81" s="15">
        <v>-0.35339999999999999</v>
      </c>
      <c r="Q81" s="12">
        <f t="shared" si="296"/>
        <v>446321.72420159471</v>
      </c>
      <c r="R81" s="12">
        <f t="shared" si="297"/>
        <v>503298.96558903233</v>
      </c>
      <c r="S81">
        <v>6</v>
      </c>
      <c r="T81" s="15">
        <v>-0.35339999999999999</v>
      </c>
      <c r="U81" s="12">
        <f t="shared" si="298"/>
        <v>914337.77402894455</v>
      </c>
      <c r="V81" s="12">
        <f t="shared" si="299"/>
        <v>927307.10415701475</v>
      </c>
      <c r="W81">
        <v>5</v>
      </c>
      <c r="X81" s="15">
        <v>-0.35339999999999999</v>
      </c>
      <c r="Y81" s="12">
        <f t="shared" si="300"/>
        <v>1035140.0561646207</v>
      </c>
      <c r="Z81" s="12">
        <f t="shared" si="301"/>
        <v>947043.03010805731</v>
      </c>
      <c r="AA81">
        <v>4</v>
      </c>
      <c r="AB81" s="15">
        <v>-0.35339999999999999</v>
      </c>
      <c r="AC81" s="12">
        <f t="shared" si="302"/>
        <v>699560.8923739905</v>
      </c>
      <c r="AD81" s="12">
        <f t="shared" si="303"/>
        <v>654908.06945650175</v>
      </c>
      <c r="AE81">
        <v>3</v>
      </c>
      <c r="AF81" s="15">
        <v>-0.35339999999999999</v>
      </c>
      <c r="AG81" s="12">
        <f t="shared" si="304"/>
        <v>723118.5565140706</v>
      </c>
      <c r="AH81" s="12">
        <f t="shared" si="305"/>
        <v>697476.05451002554</v>
      </c>
      <c r="AI81">
        <v>2</v>
      </c>
      <c r="AJ81" s="15">
        <v>-0.35339999999999999</v>
      </c>
      <c r="AK81" s="12">
        <f>(AK82)*(1+AJ81)-(((VLOOKUP((AI$91+AI82),$A$138:$E$227,5,FALSE))/(VLOOKUP(AI$91,$A$138:$E$227,5,FALSE)))*(IF(AI81&lt;=$D$125,$B$125,$C$125)))</f>
        <v>493522.69356521743</v>
      </c>
      <c r="AL81" s="12">
        <f t="shared" si="307"/>
        <v>483022.21072340431</v>
      </c>
      <c r="AM81">
        <v>1</v>
      </c>
      <c r="AN81" s="15">
        <v>-0.35339999999999999</v>
      </c>
      <c r="AO81" s="12">
        <f>($B$124)*(1+AN81)-$B$125</f>
        <v>376960.00000000006</v>
      </c>
      <c r="AP81" s="12">
        <f>AO81</f>
        <v>376960.00000000006</v>
      </c>
      <c r="AR81" s="15"/>
      <c r="AS81" s="12"/>
      <c r="AV81" s="15"/>
      <c r="AW81" s="12"/>
      <c r="AZ81" s="15"/>
      <c r="BA81" s="12"/>
      <c r="BD81" s="15"/>
      <c r="BE81" s="12"/>
      <c r="BH81" s="15"/>
      <c r="BI81" s="12"/>
      <c r="BL81" s="15"/>
      <c r="BM81" s="12"/>
      <c r="BP81" s="15"/>
      <c r="BQ81" s="12"/>
      <c r="BT81" s="15"/>
      <c r="BU81" s="12"/>
      <c r="BX81" s="15"/>
      <c r="BY81" s="12"/>
      <c r="CB81" s="15"/>
      <c r="CC81" s="12"/>
      <c r="CF81" s="15"/>
      <c r="CG81" s="12"/>
      <c r="CJ81" s="15"/>
      <c r="CK81" s="12"/>
    </row>
    <row r="82" spans="1:457">
      <c r="C82">
        <v>9</v>
      </c>
      <c r="D82" s="15">
        <v>0.31940000000000002</v>
      </c>
      <c r="E82" s="12">
        <f t="shared" si="339"/>
        <v>593283.82653984381</v>
      </c>
      <c r="F82" s="12">
        <f t="shared" si="291"/>
        <v>743754.36225647083</v>
      </c>
      <c r="G82">
        <v>8</v>
      </c>
      <c r="H82" s="15">
        <v>0.31940000000000002</v>
      </c>
      <c r="I82" s="12">
        <f t="shared" si="292"/>
        <v>381152.54778209754</v>
      </c>
      <c r="J82" s="12">
        <f t="shared" si="293"/>
        <v>472297.72225172952</v>
      </c>
      <c r="K82">
        <v>7</v>
      </c>
      <c r="L82" s="15">
        <v>0.31940000000000002</v>
      </c>
      <c r="M82" s="12">
        <f t="shared" si="294"/>
        <v>475594.04990432825</v>
      </c>
      <c r="N82" s="12">
        <f t="shared" si="295"/>
        <v>589323.06183797191</v>
      </c>
      <c r="O82">
        <v>6</v>
      </c>
      <c r="P82" s="15">
        <v>0.31940000000000002</v>
      </c>
      <c r="Q82" s="12">
        <f t="shared" si="296"/>
        <v>731403.49178240076</v>
      </c>
      <c r="R82" s="12">
        <f t="shared" si="297"/>
        <v>842704.02314059215</v>
      </c>
      <c r="S82">
        <v>5</v>
      </c>
      <c r="T82" s="15">
        <v>0.31940000000000002</v>
      </c>
      <c r="U82" s="12">
        <f t="shared" si="298"/>
        <v>1459817.8063862729</v>
      </c>
      <c r="V82" s="12">
        <f t="shared" si="299"/>
        <v>1512709.7558930218</v>
      </c>
      <c r="W82">
        <v>4</v>
      </c>
      <c r="X82" s="15">
        <v>0.31940000000000002</v>
      </c>
      <c r="Y82" s="12">
        <f t="shared" si="300"/>
        <v>1651609.5790891419</v>
      </c>
      <c r="Z82" s="12">
        <f t="shared" si="301"/>
        <v>1543895.9108876761</v>
      </c>
      <c r="AA82">
        <v>3</v>
      </c>
      <c r="AB82" s="15">
        <v>0.31940000000000002</v>
      </c>
      <c r="AC82" s="12">
        <f t="shared" si="302"/>
        <v>1100078.7076615999</v>
      </c>
      <c r="AD82" s="12">
        <f t="shared" si="303"/>
        <v>1052249.1986328345</v>
      </c>
      <c r="AE82">
        <v>2</v>
      </c>
      <c r="AF82" s="15">
        <v>0.31940000000000002</v>
      </c>
      <c r="AG82" s="12">
        <f>(AG83)*(1+AF82)-(((VLOOKUP((AE$91+AE83),$A$138:$E$227,5,FALSE))/(VLOOKUP(AE$91,$A$138:$E$227,5,FALSE)))*(IF(AE82&lt;=$D$125,$B$125,$C$125)))</f>
        <v>1135977.3712941175</v>
      </c>
      <c r="AH82" s="12">
        <f t="shared" si="305"/>
        <v>1119513.9311304346</v>
      </c>
      <c r="AI82">
        <v>1</v>
      </c>
      <c r="AJ82" s="15">
        <v>0.31940000000000002</v>
      </c>
      <c r="AK82" s="12">
        <f>($B$124)*(1+AJ82)-$B$125</f>
        <v>780640</v>
      </c>
      <c r="AL82" s="12">
        <f>AK82</f>
        <v>780640</v>
      </c>
      <c r="AN82" s="15"/>
      <c r="AO82" s="12"/>
      <c r="AR82" s="15"/>
      <c r="AS82" s="12"/>
      <c r="AV82" s="15"/>
      <c r="AW82" s="12"/>
      <c r="AZ82" s="15"/>
      <c r="BA82" s="12"/>
      <c r="BD82" s="15"/>
      <c r="BE82" s="12"/>
      <c r="BH82" s="15"/>
      <c r="BI82" s="12"/>
      <c r="BL82" s="15"/>
      <c r="BM82" s="12"/>
      <c r="BP82" s="15"/>
      <c r="BQ82" s="12"/>
      <c r="BT82" s="15"/>
      <c r="BU82" s="12"/>
      <c r="BX82" s="15"/>
      <c r="BY82" s="12"/>
      <c r="CB82" s="15"/>
      <c r="CC82" s="12"/>
      <c r="CF82" s="15"/>
      <c r="CG82" s="12"/>
      <c r="CJ82" s="15"/>
      <c r="CK82" s="12"/>
    </row>
    <row r="83" spans="1:457">
      <c r="C83">
        <v>8</v>
      </c>
      <c r="D83" s="15">
        <v>0.46739999999999998</v>
      </c>
      <c r="E83" s="12">
        <f t="shared" si="339"/>
        <v>467799.34999090055</v>
      </c>
      <c r="F83" s="12">
        <f>E83*((VLOOKUP(C$91, $A$138:$E$227, 5, FALSE)) / VLOOKUP((C$91+C84), $A$138:$E$227, 5, FALSE))</f>
        <v>595068.2907972486</v>
      </c>
      <c r="G83">
        <v>7</v>
      </c>
      <c r="H83" s="15">
        <v>0.46739999999999998</v>
      </c>
      <c r="I83" s="12">
        <f t="shared" si="292"/>
        <v>307232.88926624757</v>
      </c>
      <c r="J83" s="12">
        <f t="shared" si="293"/>
        <v>386300.17694506136</v>
      </c>
      <c r="K83">
        <v>6</v>
      </c>
      <c r="L83" s="15">
        <v>0.46739999999999998</v>
      </c>
      <c r="M83" s="12">
        <f t="shared" si="294"/>
        <v>378812.0177505819</v>
      </c>
      <c r="N83" s="12">
        <f t="shared" si="295"/>
        <v>476300.40467168763</v>
      </c>
      <c r="O83">
        <v>5</v>
      </c>
      <c r="P83" s="15">
        <v>0.46739999999999998</v>
      </c>
      <c r="Q83" s="12">
        <f t="shared" si="296"/>
        <v>574080.05732261436</v>
      </c>
      <c r="R83" s="12">
        <f t="shared" si="297"/>
        <v>671167.12584040943</v>
      </c>
      <c r="S83">
        <v>4</v>
      </c>
      <c r="T83" s="15">
        <v>0.46739999999999998</v>
      </c>
      <c r="U83" s="12">
        <f t="shared" si="298"/>
        <v>1128368.08802283</v>
      </c>
      <c r="V83" s="12">
        <f t="shared" si="299"/>
        <v>1186445.8572592991</v>
      </c>
      <c r="W83">
        <v>3</v>
      </c>
      <c r="X83" s="15">
        <v>0.46739999999999998</v>
      </c>
      <c r="Y83" s="12">
        <f t="shared" si="300"/>
        <v>1260707.1554870449</v>
      </c>
      <c r="Z83" s="12">
        <f t="shared" si="301"/>
        <v>1195817.8166016825</v>
      </c>
      <c r="AA83">
        <v>2</v>
      </c>
      <c r="AB83" s="15">
        <v>0.46739999999999998</v>
      </c>
      <c r="AC83" s="12">
        <f>(AC84)*(1+AB83)-(((VLOOKUP((AA$91+AA84),$A$138:$E$227,5,FALSE))/(VLOOKUP(AA$91,$A$138:$E$227,5,FALSE)))*(IF(AA83&lt;=$D$125,$B$125,$C$125)))</f>
        <v>842488.03066666669</v>
      </c>
      <c r="AD83" s="12">
        <f t="shared" si="303"/>
        <v>817708.97094117652</v>
      </c>
      <c r="AE83">
        <v>1</v>
      </c>
      <c r="AF83" s="15">
        <v>0.46739999999999998</v>
      </c>
      <c r="AG83" s="12">
        <f>($B$124)*(1+AF83)-$B$125</f>
        <v>869440</v>
      </c>
      <c r="AH83" s="12">
        <f>AG83</f>
        <v>869440</v>
      </c>
      <c r="AJ83" s="15"/>
      <c r="AK83" s="12"/>
      <c r="AN83" s="15"/>
      <c r="AO83" s="12"/>
      <c r="AR83" s="15"/>
      <c r="AS83" s="12"/>
      <c r="AV83" s="15"/>
      <c r="AW83" s="12"/>
      <c r="AZ83" s="15"/>
      <c r="BA83" s="12"/>
      <c r="BD83" s="15"/>
      <c r="BE83" s="12"/>
      <c r="BH83" s="15"/>
      <c r="BI83" s="12"/>
      <c r="BL83" s="15"/>
      <c r="BM83" s="12"/>
      <c r="BP83" s="15"/>
      <c r="BQ83" s="12"/>
      <c r="BT83" s="15"/>
      <c r="BU83" s="12"/>
      <c r="BX83" s="15"/>
      <c r="BY83" s="12"/>
      <c r="CB83" s="15"/>
      <c r="CC83" s="12"/>
      <c r="CF83" s="15"/>
      <c r="CG83" s="12"/>
      <c r="CJ83" s="15"/>
      <c r="CK83" s="12"/>
    </row>
    <row r="84" spans="1:457">
      <c r="C84">
        <v>7</v>
      </c>
      <c r="D84" s="15">
        <v>-1.1900000000000001E-2</v>
      </c>
      <c r="E84" s="12">
        <f t="shared" si="339"/>
        <v>334866.54287842597</v>
      </c>
      <c r="F84" s="12">
        <f t="shared" si="291"/>
        <v>438878.12059066439</v>
      </c>
      <c r="G84">
        <v>6</v>
      </c>
      <c r="H84" s="15">
        <v>-1.1900000000000001E-2</v>
      </c>
      <c r="I84" s="12">
        <f t="shared" si="292"/>
        <v>225632.09648974688</v>
      </c>
      <c r="J84" s="12">
        <f t="shared" si="293"/>
        <v>292296.12499808124</v>
      </c>
      <c r="K84">
        <v>5</v>
      </c>
      <c r="L84" s="15">
        <v>-1.1900000000000001E-2</v>
      </c>
      <c r="M84" s="12">
        <f t="shared" si="294"/>
        <v>274411.65794833645</v>
      </c>
      <c r="N84" s="12">
        <f t="shared" si="295"/>
        <v>355487.82961489045</v>
      </c>
      <c r="O84">
        <v>4</v>
      </c>
      <c r="P84" s="15">
        <v>-1.1900000000000001E-2</v>
      </c>
      <c r="Q84" s="12">
        <f t="shared" si="296"/>
        <v>408709.57794814295</v>
      </c>
      <c r="R84" s="12">
        <f t="shared" si="297"/>
        <v>492309.26434662676</v>
      </c>
      <c r="S84">
        <v>3</v>
      </c>
      <c r="T84" s="15">
        <v>-1.1900000000000001E-2</v>
      </c>
      <c r="U84" s="12">
        <f t="shared" si="298"/>
        <v>776086.70197926159</v>
      </c>
      <c r="V84" s="12">
        <f t="shared" si="299"/>
        <v>840760.59381086682</v>
      </c>
      <c r="W84">
        <v>2</v>
      </c>
      <c r="X84" s="15">
        <v>-1.1900000000000001E-2</v>
      </c>
      <c r="Y84" s="12">
        <f>(Y85)*(1+X84)-(((VLOOKUP((W$91+W85),$A$138:$E$227,5,FALSE))/(VLOOKUP(W$91,$A$138:$E$227,5,FALSE)))*(IF(W84&lt;=$D$125,$B$125,$C$125)))</f>
        <v>867046.51404651161</v>
      </c>
      <c r="Z84" s="12">
        <f t="shared" si="301"/>
        <v>847340.91145454557</v>
      </c>
      <c r="AA84">
        <v>1</v>
      </c>
      <c r="AB84" s="15">
        <v>-1.1900000000000001E-2</v>
      </c>
      <c r="AC84" s="12">
        <f>($B$124)*(1+AB84)-$B$125</f>
        <v>581860</v>
      </c>
      <c r="AD84" s="12">
        <f>AC84</f>
        <v>581860</v>
      </c>
      <c r="AF84" s="15"/>
      <c r="AG84" s="12"/>
      <c r="AJ84" s="15"/>
      <c r="AK84" s="12"/>
      <c r="AN84" s="15"/>
      <c r="AO84" s="12"/>
      <c r="AR84" s="15"/>
      <c r="AS84" s="12"/>
      <c r="AV84" s="15"/>
      <c r="AW84" s="12"/>
      <c r="AZ84" s="15"/>
      <c r="BA84" s="12"/>
      <c r="BD84" s="15"/>
      <c r="BE84" s="12"/>
      <c r="BH84" s="15"/>
      <c r="BI84" s="12"/>
      <c r="BL84" s="15"/>
      <c r="BM84" s="12"/>
      <c r="BP84" s="15"/>
      <c r="BQ84" s="12"/>
      <c r="BT84" s="15"/>
      <c r="BU84" s="12"/>
      <c r="BX84" s="15"/>
      <c r="BY84" s="12"/>
      <c r="CB84" s="15"/>
      <c r="CC84" s="12"/>
      <c r="CF84" s="15"/>
      <c r="CG84" s="12"/>
      <c r="CJ84" s="15"/>
      <c r="CK84" s="12"/>
    </row>
    <row r="85" spans="1:457">
      <c r="C85">
        <v>6</v>
      </c>
      <c r="D85" s="15">
        <v>0.49980000000000002</v>
      </c>
      <c r="E85" s="12">
        <f t="shared" si="339"/>
        <v>362065.29327884893</v>
      </c>
      <c r="F85" s="12">
        <f>E85*((VLOOKUP(C$91, $A$138:$E$227, 5, FALSE)) / VLOOKUP((C$91+C86), $A$138:$E$227, 5, FALSE))</f>
        <v>485560.43207163457</v>
      </c>
      <c r="G85">
        <v>5</v>
      </c>
      <c r="H85" s="15">
        <v>0.49980000000000002</v>
      </c>
      <c r="I85" s="12">
        <f t="shared" si="292"/>
        <v>251786.24757270416</v>
      </c>
      <c r="J85" s="12">
        <f>I85*((VLOOKUP(G$91, $A$138:$E$227, 5, FALSE)) / VLOOKUP((G$91+G86), $A$138:$E$227, 5, FALSE))</f>
        <v>333763.16538707301</v>
      </c>
      <c r="K85">
        <v>4</v>
      </c>
      <c r="L85" s="15">
        <v>0.49980000000000002</v>
      </c>
      <c r="M85" s="12">
        <f t="shared" si="294"/>
        <v>301153.27667764248</v>
      </c>
      <c r="N85" s="12">
        <f t="shared" si="295"/>
        <v>399203.18071222381</v>
      </c>
      <c r="O85">
        <v>3</v>
      </c>
      <c r="P85" s="15">
        <v>0.49980000000000002</v>
      </c>
      <c r="Q85" s="12">
        <f t="shared" si="296"/>
        <v>422873.85226175596</v>
      </c>
      <c r="R85" s="12">
        <f t="shared" si="297"/>
        <v>521216.60860169918</v>
      </c>
      <c r="S85">
        <v>2</v>
      </c>
      <c r="T85" s="15">
        <v>0.49980000000000002</v>
      </c>
      <c r="U85" s="12">
        <f>(U86)*(1+T85)-(((VLOOKUP((S$91+S86),$A$138:$E$227,5,FALSE))/(VLOOKUP(S$91,$A$138:$E$227,5,FALSE)))*(IF(S85&lt;=$D$125,$B$125,$C$125)))</f>
        <v>795709.49107692309</v>
      </c>
      <c r="V85" s="12">
        <f t="shared" si="299"/>
        <v>882065.55987596896</v>
      </c>
      <c r="W85">
        <v>1</v>
      </c>
      <c r="X85" s="15">
        <v>0.49980000000000002</v>
      </c>
      <c r="Y85" s="12">
        <f>($B$124)*(1+X85)-$B$125</f>
        <v>888880</v>
      </c>
      <c r="Z85" s="12">
        <f>Y85</f>
        <v>888880</v>
      </c>
      <c r="AB85" s="15"/>
      <c r="AC85" s="12"/>
      <c r="AF85" s="15"/>
      <c r="AG85" s="12"/>
      <c r="AJ85" s="15"/>
      <c r="AK85" s="12"/>
      <c r="AN85" s="15"/>
      <c r="AO85" s="12"/>
      <c r="AR85" s="15"/>
      <c r="AS85" s="12"/>
      <c r="AV85" s="15"/>
      <c r="AW85" s="12"/>
      <c r="AZ85" s="15"/>
      <c r="BA85" s="12"/>
      <c r="BD85" s="15"/>
      <c r="BE85" s="12"/>
      <c r="BH85" s="15"/>
      <c r="BI85" s="12"/>
      <c r="BL85" s="15"/>
      <c r="BM85" s="12"/>
      <c r="BP85" s="15"/>
      <c r="BQ85" s="12"/>
      <c r="BT85" s="15"/>
      <c r="BU85" s="12"/>
      <c r="BX85" s="15"/>
      <c r="BY85" s="12"/>
      <c r="CB85" s="15"/>
      <c r="CC85" s="12"/>
      <c r="CF85" s="15"/>
      <c r="CG85" s="12"/>
      <c r="CJ85" s="15"/>
      <c r="CK85" s="12"/>
    </row>
    <row r="86" spans="1:457">
      <c r="C86">
        <v>5</v>
      </c>
      <c r="D86" s="15">
        <v>-8.6400000000000005E-2</v>
      </c>
      <c r="E86" s="12">
        <f t="shared" si="339"/>
        <v>256324.33356139535</v>
      </c>
      <c r="F86" s="12">
        <f t="shared" si="291"/>
        <v>310098.66927357618</v>
      </c>
      <c r="G86">
        <v>4</v>
      </c>
      <c r="H86" s="15">
        <v>-8.6400000000000005E-2</v>
      </c>
      <c r="I86" s="12">
        <f t="shared" si="292"/>
        <v>182969.61362853218</v>
      </c>
      <c r="J86" s="12">
        <f>I86*((VLOOKUP(G$91, $A$138:$E$227, 5, FALSE)) / VLOOKUP((G$91+G87), $A$138:$E$227, 5, FALSE))</f>
        <v>218795.83168167135</v>
      </c>
      <c r="K86">
        <v>3</v>
      </c>
      <c r="L86" s="15">
        <v>-8.6400000000000005E-2</v>
      </c>
      <c r="M86" s="12">
        <f t="shared" si="294"/>
        <v>206328.52533116256</v>
      </c>
      <c r="N86" s="12">
        <f t="shared" si="295"/>
        <v>246728.51630509648</v>
      </c>
      <c r="O86">
        <v>2</v>
      </c>
      <c r="P86" s="15">
        <v>-8.6400000000000005E-2</v>
      </c>
      <c r="Q86" s="12">
        <f>(Q87)*(1+P86)-(((VLOOKUP((O$91+O87),$A$138:$E$227,5,FALSE))/(VLOOKUP(O$91,$A$138:$E$227,5,FALSE)))*(IF(O86&lt;=$D$125,$B$125,$C$125)))</f>
        <v>287903.97423899372</v>
      </c>
      <c r="R86" s="12">
        <f t="shared" si="297"/>
        <v>320117.00632167835</v>
      </c>
      <c r="S86">
        <v>1</v>
      </c>
      <c r="T86" s="15">
        <v>-8.6400000000000005E-2</v>
      </c>
      <c r="U86" s="12">
        <f>($B$124)*(1+T86)-$B$125</f>
        <v>537160</v>
      </c>
      <c r="V86" s="12">
        <f>U86</f>
        <v>537160</v>
      </c>
      <c r="X86" s="15"/>
      <c r="Y86" s="12"/>
      <c r="AB86" s="15"/>
      <c r="AC86" s="12"/>
      <c r="AF86" s="15"/>
      <c r="AG86" s="12"/>
      <c r="AJ86" s="15"/>
      <c r="AK86" s="12"/>
      <c r="AN86" s="15"/>
      <c r="AO86" s="12"/>
      <c r="AR86" s="15"/>
      <c r="AS86" s="12"/>
      <c r="AV86" s="15"/>
      <c r="AW86" s="12"/>
      <c r="AZ86" s="15"/>
      <c r="BA86" s="12"/>
      <c r="BD86" s="15"/>
      <c r="BE86" s="12"/>
      <c r="BH86" s="15"/>
      <c r="BI86" s="12"/>
      <c r="BL86" s="15"/>
      <c r="BM86" s="12"/>
      <c r="BP86" s="15"/>
      <c r="BQ86" s="12"/>
      <c r="BT86" s="15"/>
      <c r="BU86" s="12"/>
      <c r="BX86" s="15"/>
      <c r="BY86" s="12"/>
      <c r="CB86" s="15"/>
      <c r="CC86" s="12"/>
      <c r="CF86" s="15"/>
      <c r="CG86" s="12"/>
      <c r="CJ86" s="15"/>
      <c r="CK86" s="12"/>
    </row>
    <row r="87" spans="1:457">
      <c r="C87">
        <v>4</v>
      </c>
      <c r="D87" s="15">
        <v>-0.43840000000000001</v>
      </c>
      <c r="E87" s="12">
        <f t="shared" si="339"/>
        <v>307707.99192498584</v>
      </c>
      <c r="F87" s="12">
        <f t="shared" si="291"/>
        <v>334801.77737750032</v>
      </c>
      <c r="G87">
        <v>3</v>
      </c>
      <c r="H87" s="15">
        <v>-0.43840000000000001</v>
      </c>
      <c r="I87" s="12">
        <f t="shared" si="292"/>
        <v>210341.99216056141</v>
      </c>
      <c r="J87" s="12">
        <f>I87*((VLOOKUP(G$91, $A$138:$E$227, 5, FALSE)) / VLOOKUP((G$91+G88), $A$138:$E$227, 5, FALSE))</f>
        <v>226216.85949343396</v>
      </c>
      <c r="K87">
        <v>2</v>
      </c>
      <c r="L87" s="15">
        <v>-0.43840000000000001</v>
      </c>
      <c r="M87" s="12">
        <f>(M88)*(1+L87)-(((VLOOKUP((K$91+K88),$A$138:$E$227,5,FALSE))/(VLOOKUP(K$91,$A$138:$E$227,5,FALSE)))*(IF(K87&lt;=$D$125,$B$125,$C$125)))</f>
        <v>235909.97782456139</v>
      </c>
      <c r="N87" s="12">
        <f t="shared" si="295"/>
        <v>253714.50445283015</v>
      </c>
      <c r="O87">
        <v>1</v>
      </c>
      <c r="P87" s="15">
        <v>-0.43840000000000001</v>
      </c>
      <c r="Q87" s="12">
        <f>($B$124)*(1+P87)-$B$125</f>
        <v>325960</v>
      </c>
      <c r="R87" s="12">
        <f>Q87</f>
        <v>325960</v>
      </c>
      <c r="T87" s="15"/>
      <c r="U87" s="12"/>
      <c r="X87" s="15"/>
      <c r="Y87" s="12"/>
      <c r="AB87" s="15"/>
      <c r="AC87" s="12"/>
      <c r="AF87" s="15"/>
      <c r="AG87" s="12"/>
      <c r="AJ87" s="15"/>
      <c r="AK87" s="12"/>
      <c r="AN87" s="15"/>
      <c r="AO87" s="12"/>
      <c r="AR87" s="15"/>
      <c r="AS87" s="12"/>
      <c r="AV87" s="15"/>
      <c r="AW87" s="12"/>
      <c r="AZ87" s="15"/>
      <c r="BA87" s="12"/>
      <c r="BD87" s="15"/>
      <c r="BE87" s="12"/>
      <c r="BH87" s="15"/>
      <c r="BI87" s="12"/>
      <c r="BL87" s="15"/>
      <c r="BM87" s="12"/>
      <c r="BP87" s="15"/>
      <c r="BQ87" s="12"/>
      <c r="BT87" s="15"/>
      <c r="BU87" s="12"/>
      <c r="BX87" s="15"/>
      <c r="BY87" s="12"/>
      <c r="CB87" s="15"/>
      <c r="CC87" s="12"/>
      <c r="CF87" s="15"/>
      <c r="CG87" s="12"/>
      <c r="CJ87" s="15"/>
      <c r="CK87" s="12"/>
    </row>
    <row r="88" spans="1:457">
      <c r="C88">
        <v>3</v>
      </c>
      <c r="D88" s="15">
        <v>-0.25119999999999998</v>
      </c>
      <c r="E88" s="12">
        <f t="shared" si="339"/>
        <v>565914.9190074451</v>
      </c>
      <c r="F88" s="12">
        <f t="shared" si="291"/>
        <v>572533.80694905261</v>
      </c>
      <c r="G88">
        <v>2</v>
      </c>
      <c r="H88" s="15">
        <v>-0.25119999999999998</v>
      </c>
      <c r="I88" s="12">
        <f>(I89)*(1+H88)-(((VLOOKUP((G$91+G89),$A$138:$E$227,5,FALSE))/(VLOOKUP(G$91,$A$138:$E$227,5,FALSE)))*(IF(G88&lt;=$D$125,$B$125,$C$125)))</f>
        <v>392752.96</v>
      </c>
      <c r="J88" s="12">
        <f t="shared" si="293"/>
        <v>392752.96</v>
      </c>
      <c r="K88">
        <v>1</v>
      </c>
      <c r="L88" s="15">
        <v>-0.25119999999999998</v>
      </c>
      <c r="M88" s="12">
        <f>($B$124)*(1+L88)-$B$125</f>
        <v>438280</v>
      </c>
      <c r="N88" s="12">
        <f>M88</f>
        <v>438280</v>
      </c>
      <c r="P88" s="15"/>
      <c r="Q88" s="12"/>
      <c r="T88" s="15"/>
      <c r="U88" s="12"/>
      <c r="X88" s="15"/>
      <c r="Y88" s="12"/>
      <c r="AB88" s="15"/>
      <c r="AC88" s="12"/>
      <c r="AF88" s="15"/>
      <c r="AG88" s="12"/>
      <c r="AJ88" s="15"/>
      <c r="AK88" s="12"/>
      <c r="AN88" s="15"/>
      <c r="AO88" s="12"/>
      <c r="AR88" s="15"/>
      <c r="AS88" s="12"/>
      <c r="AV88" s="15"/>
      <c r="AW88" s="12"/>
      <c r="AZ88" s="15"/>
      <c r="BA88" s="12"/>
      <c r="BD88" s="15"/>
      <c r="BE88" s="12"/>
      <c r="BH88" s="15"/>
      <c r="BI88" s="12"/>
      <c r="BL88" s="15"/>
      <c r="BM88" s="12"/>
      <c r="BP88" s="15"/>
      <c r="BQ88" s="12"/>
      <c r="BT88" s="15"/>
      <c r="BU88" s="12"/>
      <c r="BX88" s="15"/>
      <c r="BY88" s="12"/>
      <c r="CB88" s="15"/>
      <c r="CC88" s="12"/>
      <c r="CF88" s="15"/>
      <c r="CG88" s="12"/>
      <c r="CJ88" s="15"/>
      <c r="CK88" s="12"/>
    </row>
    <row r="89" spans="1:457">
      <c r="C89">
        <v>2</v>
      </c>
      <c r="D89" s="15">
        <v>-8.3000000000000004E-2</v>
      </c>
      <c r="E89" s="12">
        <f>(E90)*(1+D89)-(((VLOOKUP((C$91+C90),$A$138:$E$227,5,FALSE))/(VLOOKUP(C$91,$A$138:$E$227,5,FALSE)))*(IF(C89&lt;=$D$125,$B$125,$C$125)))</f>
        <v>770282.78763005778</v>
      </c>
      <c r="F89" s="12">
        <f>E89*((VLOOKUP(C$91, $A$138:$E$227, 5, FALSE)) / VLOOKUP((C$91+C90), $A$138:$E$227, 5, FALSE))</f>
        <v>779291.94304093556</v>
      </c>
      <c r="G89">
        <v>1</v>
      </c>
      <c r="H89" s="15">
        <v>-8.3000000000000004E-2</v>
      </c>
      <c r="I89" s="12">
        <f>($B$124)*(1+H89)-$B$125</f>
        <v>539200</v>
      </c>
      <c r="J89" s="12">
        <f>I89</f>
        <v>539200</v>
      </c>
      <c r="L89" s="15"/>
      <c r="M89" s="12"/>
      <c r="P89" s="15"/>
      <c r="Q89" s="12"/>
      <c r="T89" s="15"/>
      <c r="U89" s="12"/>
      <c r="X89" s="15"/>
      <c r="Y89" s="12"/>
      <c r="AB89" s="15"/>
      <c r="AC89" s="12"/>
      <c r="AF89" s="15"/>
      <c r="AG89" s="12"/>
      <c r="AJ89" s="15"/>
      <c r="AK89" s="12"/>
      <c r="AN89" s="15"/>
      <c r="AO89" s="12"/>
      <c r="AR89" s="15"/>
      <c r="AS89" s="12"/>
      <c r="AV89" s="15"/>
      <c r="AW89" s="12"/>
      <c r="AZ89" s="15"/>
      <c r="BA89" s="12"/>
      <c r="BD89" s="15"/>
      <c r="BE89" s="12"/>
      <c r="BH89" s="15"/>
      <c r="BI89" s="12"/>
      <c r="BL89" s="15"/>
      <c r="BM89" s="12"/>
      <c r="BP89" s="15"/>
      <c r="BQ89" s="12"/>
      <c r="BT89" s="15"/>
      <c r="BU89" s="12"/>
      <c r="BX89" s="15"/>
      <c r="BY89" s="12"/>
      <c r="CB89" s="15"/>
      <c r="CC89" s="12"/>
      <c r="CF89" s="15"/>
      <c r="CG89" s="12"/>
      <c r="CJ89" s="15"/>
      <c r="CK89" s="12"/>
    </row>
    <row r="90" spans="1:457">
      <c r="C90">
        <v>1</v>
      </c>
      <c r="D90" s="15">
        <v>0.43809999999999999</v>
      </c>
      <c r="E90" s="12">
        <f>($B$124)*(1+D90)-$B$125</f>
        <v>851860</v>
      </c>
      <c r="F90" s="12">
        <f>E90</f>
        <v>851860</v>
      </c>
      <c r="H90" s="15"/>
      <c r="I90" s="12"/>
      <c r="L90" s="15"/>
      <c r="M90" s="12"/>
      <c r="P90" s="15"/>
      <c r="Q90" s="12"/>
      <c r="T90" s="15"/>
      <c r="U90" s="12"/>
      <c r="X90" s="15"/>
      <c r="Y90" s="12"/>
      <c r="AB90" s="15"/>
      <c r="AC90" s="12"/>
      <c r="AF90" s="15"/>
      <c r="AG90" s="12"/>
      <c r="AJ90" s="15"/>
      <c r="AK90" s="12"/>
      <c r="AN90" s="15"/>
      <c r="AO90" s="12"/>
      <c r="AR90" s="15"/>
      <c r="AS90" s="12"/>
      <c r="AV90" s="15"/>
      <c r="AW90" s="12"/>
      <c r="AZ90" s="15"/>
      <c r="BA90" s="12"/>
      <c r="BD90" s="15"/>
      <c r="BE90" s="12"/>
      <c r="BH90" s="15"/>
      <c r="BI90" s="12"/>
      <c r="BL90" s="15"/>
      <c r="BM90" s="12"/>
      <c r="BP90" s="15"/>
      <c r="BQ90" s="12"/>
      <c r="BT90" s="15"/>
      <c r="BU90" s="12"/>
      <c r="BX90" s="15"/>
      <c r="BY90" s="12"/>
      <c r="CB90" s="15"/>
      <c r="CC90" s="12"/>
      <c r="CF90" s="15"/>
      <c r="CG90" s="12"/>
      <c r="CJ90" s="15"/>
      <c r="CK90" s="12"/>
    </row>
    <row r="91" spans="1:457">
      <c r="A91" t="s">
        <v>5</v>
      </c>
      <c r="B91" s="11"/>
      <c r="C91" s="12">
        <v>1928</v>
      </c>
      <c r="G91" s="12">
        <f>C91+1</f>
        <v>1929</v>
      </c>
      <c r="H91" s="12"/>
      <c r="K91" s="12">
        <f>G91+1</f>
        <v>1930</v>
      </c>
      <c r="L91" s="12"/>
      <c r="O91" s="12">
        <f>K91+1</f>
        <v>1931</v>
      </c>
      <c r="P91" s="12"/>
      <c r="S91" s="12">
        <f>O91+1</f>
        <v>1932</v>
      </c>
      <c r="T91" s="12"/>
      <c r="W91" s="12">
        <f>S91+1</f>
        <v>1933</v>
      </c>
      <c r="X91" s="12"/>
      <c r="AA91" s="12">
        <f>W91+1</f>
        <v>1934</v>
      </c>
      <c r="AB91" s="12"/>
      <c r="AE91" s="12">
        <f>AA91+1</f>
        <v>1935</v>
      </c>
      <c r="AF91" s="12"/>
      <c r="AI91" s="12">
        <f>AE91+1</f>
        <v>1936</v>
      </c>
      <c r="AJ91" s="12"/>
      <c r="AM91" s="12">
        <f>AI91+1</f>
        <v>1937</v>
      </c>
      <c r="AN91" s="12"/>
      <c r="AQ91" s="12">
        <f>AM91+1</f>
        <v>1938</v>
      </c>
      <c r="AR91" s="12"/>
      <c r="AU91" s="12">
        <f>AQ91+1</f>
        <v>1939</v>
      </c>
      <c r="AV91" s="12"/>
      <c r="AY91" s="12">
        <f>AU91+1</f>
        <v>1940</v>
      </c>
      <c r="AZ91" s="12"/>
      <c r="BC91" s="12">
        <f>AY91+1</f>
        <v>1941</v>
      </c>
      <c r="BD91" s="12"/>
      <c r="BG91" s="12">
        <f>BC91+1</f>
        <v>1942</v>
      </c>
      <c r="BH91" s="12"/>
      <c r="BK91" s="12">
        <f>BG91+1</f>
        <v>1943</v>
      </c>
      <c r="BL91" s="12"/>
      <c r="BO91" s="12">
        <f>BK91+1</f>
        <v>1944</v>
      </c>
      <c r="BP91" s="12"/>
      <c r="BS91" s="12">
        <f>BO91+1</f>
        <v>1945</v>
      </c>
      <c r="BT91" s="12"/>
      <c r="BW91" s="12">
        <f>BS91+1</f>
        <v>1946</v>
      </c>
      <c r="BX91" s="12"/>
      <c r="CA91" s="12">
        <f>BW91+1</f>
        <v>1947</v>
      </c>
      <c r="CB91" s="12"/>
      <c r="CE91" s="12">
        <f>CA91+1</f>
        <v>1948</v>
      </c>
      <c r="CF91" s="12"/>
      <c r="CI91" s="12">
        <f>CE91+1</f>
        <v>1949</v>
      </c>
      <c r="CJ91" s="12"/>
      <c r="CM91" s="12">
        <f>CI91+1</f>
        <v>1950</v>
      </c>
      <c r="CS91">
        <v>1951</v>
      </c>
      <c r="CY91">
        <v>1952</v>
      </c>
      <c r="DE91">
        <v>1953</v>
      </c>
      <c r="DK91">
        <v>1954</v>
      </c>
      <c r="DQ91">
        <v>1955</v>
      </c>
      <c r="DW91">
        <v>1956</v>
      </c>
      <c r="EC91">
        <v>1957</v>
      </c>
      <c r="EI91">
        <v>1958</v>
      </c>
      <c r="EO91">
        <v>1959</v>
      </c>
      <c r="EU91">
        <v>1960</v>
      </c>
      <c r="FA91">
        <v>1961</v>
      </c>
      <c r="FG91">
        <v>1962</v>
      </c>
      <c r="FM91">
        <v>1963</v>
      </c>
      <c r="FS91">
        <v>1964</v>
      </c>
      <c r="FY91">
        <v>1965</v>
      </c>
      <c r="GE91">
        <v>1966</v>
      </c>
      <c r="GK91">
        <v>1967</v>
      </c>
      <c r="GQ91">
        <v>1968</v>
      </c>
      <c r="GW91">
        <v>1969</v>
      </c>
      <c r="HC91">
        <v>1970</v>
      </c>
      <c r="HI91">
        <v>1971</v>
      </c>
      <c r="HO91">
        <v>1972</v>
      </c>
      <c r="HU91">
        <v>1973</v>
      </c>
      <c r="IA91">
        <v>1974</v>
      </c>
      <c r="IG91">
        <v>1975</v>
      </c>
      <c r="IM91">
        <v>1976</v>
      </c>
      <c r="IS91">
        <v>1977</v>
      </c>
      <c r="IY91">
        <v>1978</v>
      </c>
      <c r="JE91">
        <v>1979</v>
      </c>
      <c r="JK91">
        <v>1980</v>
      </c>
      <c r="JQ91">
        <v>1981</v>
      </c>
      <c r="JW91">
        <v>1982</v>
      </c>
      <c r="KC91">
        <v>1983</v>
      </c>
      <c r="KI91">
        <v>1984</v>
      </c>
      <c r="KO91">
        <v>1985</v>
      </c>
      <c r="KU91">
        <v>1986</v>
      </c>
      <c r="LA91">
        <v>1987</v>
      </c>
      <c r="LG91">
        <v>1988</v>
      </c>
      <c r="LM91">
        <v>1989</v>
      </c>
      <c r="LS91">
        <v>1990</v>
      </c>
      <c r="LY91">
        <v>1991</v>
      </c>
      <c r="ME91">
        <v>1992</v>
      </c>
      <c r="MK91">
        <v>1993</v>
      </c>
      <c r="MQ91">
        <v>1994</v>
      </c>
      <c r="MW91">
        <v>1995</v>
      </c>
      <c r="NC91">
        <v>1996</v>
      </c>
      <c r="NI91">
        <v>1997</v>
      </c>
      <c r="NO91">
        <v>1998</v>
      </c>
      <c r="NU91">
        <v>1999</v>
      </c>
      <c r="OA91">
        <v>2000</v>
      </c>
      <c r="OG91">
        <v>2001</v>
      </c>
      <c r="OM91">
        <v>2002</v>
      </c>
      <c r="OS91">
        <v>2003</v>
      </c>
      <c r="OY91">
        <v>2004</v>
      </c>
      <c r="PE91">
        <v>2005</v>
      </c>
      <c r="PK91">
        <v>2006</v>
      </c>
      <c r="PQ91">
        <v>2007</v>
      </c>
      <c r="PW91">
        <v>2008</v>
      </c>
      <c r="QC91">
        <v>2009</v>
      </c>
      <c r="QI91">
        <v>2010</v>
      </c>
      <c r="QO91">
        <v>2011</v>
      </c>
    </row>
    <row r="92" spans="1:457" s="21" customFormat="1">
      <c r="B92" s="22"/>
      <c r="HZ92" s="23"/>
    </row>
    <row r="93" spans="1:457" s="21" customFormat="1">
      <c r="A93" s="21" t="s">
        <v>6</v>
      </c>
      <c r="B93" s="22"/>
      <c r="C93" s="21">
        <f>VLOOKUP(50, C$1:F$90, 4, FALSE)</f>
        <v>668919.38973953703</v>
      </c>
      <c r="G93" s="21">
        <f>VLOOKUP(50, G$1:J$90, 4, FALSE)</f>
        <v>-1458212.2538309791</v>
      </c>
      <c r="K93" s="21">
        <f>VLOOKUP(50, K$1:N$90, 4, FALSE)</f>
        <v>-631948.97507296107</v>
      </c>
      <c r="O93" s="21">
        <f>VLOOKUP(50, O$1:R$90, 4, FALSE)</f>
        <v>1692052.0596624468</v>
      </c>
      <c r="S93" s="21">
        <f>VLOOKUP(50, S$1:V$90, 4, FALSE)</f>
        <v>6939670.7889346806</v>
      </c>
      <c r="W93" s="21">
        <f>VLOOKUP(50, W$1:Z$90, 4, FALSE)</f>
        <v>7965679.8322773678</v>
      </c>
      <c r="AA93" s="21">
        <f>VLOOKUP(50, AA$1:AD$90, 4, FALSE)</f>
        <v>4375331.3192778751</v>
      </c>
      <c r="AE93" s="21">
        <f>VLOOKUP(50, AE$1:AH$90, 4, FALSE)</f>
        <v>5426110.214872105</v>
      </c>
      <c r="AI93" s="21">
        <f>VLOOKUP(50, AI$1:AL$90, 4, FALSE)</f>
        <v>2442034.8466886259</v>
      </c>
      <c r="AM93" s="21">
        <f>VLOOKUP(50, AM$1:AP$90, 4, FALSE)</f>
        <v>498879.87215956807</v>
      </c>
      <c r="AQ93" s="21">
        <f>VLOOKUP(50, AQ$1:AT$90, 4, FALSE)</f>
        <v>6956098.9460667083</v>
      </c>
      <c r="AU93" s="21">
        <f>VLOOKUP(50, AU$1:AX$90, 4, FALSE)</f>
        <v>4320516.5269288281</v>
      </c>
      <c r="AY93" s="21">
        <f>VLOOKUP(50, AY$1:BB$90, 4, FALSE)</f>
        <v>6345460.3712631119</v>
      </c>
      <c r="BC93" s="21">
        <f>VLOOKUP(50, BC$1:BF$90, 4, FALSE)</f>
        <v>8725309.7619017102</v>
      </c>
      <c r="BG93" s="21">
        <f>VLOOKUP(50, BG$1:BJ$90, 4, FALSE)</f>
        <v>17699110.09628446</v>
      </c>
      <c r="BK93" s="21">
        <f>VLOOKUP(50, BK$1:BN$90, 4, FALSE)</f>
        <v>16606138.502245499</v>
      </c>
      <c r="BO93" s="21">
        <f>VLOOKUP(50, BO$1:BR$90, 4, FALSE)</f>
        <v>13647962.451551527</v>
      </c>
      <c r="BS93" s="21">
        <f>VLOOKUP(50, BS$1:BV$90, 4, FALSE)</f>
        <v>11176574.391748434</v>
      </c>
      <c r="BW93" s="21">
        <f>VLOOKUP(50, BW$1:BZ$90, 4, FALSE)</f>
        <v>9394358.9627092704</v>
      </c>
      <c r="CA93" s="21">
        <f>VLOOKUP(50, CA$1:CD$90, 4, FALSE)</f>
        <v>19181031.831045765</v>
      </c>
      <c r="CE93" s="21">
        <f>VLOOKUP(50, CE$1:CH$90, 4, FALSE)</f>
        <v>28028939.49208983</v>
      </c>
      <c r="CI93" s="21">
        <f>VLOOKUP(50, CI$1:CL$90, 4, FALSE)</f>
        <v>34872035.824875474</v>
      </c>
      <c r="CM93" s="21">
        <f>VLOOKUP(50, CM$1:CQ$90, 5, FALSE)</f>
        <v>33000493.875231754</v>
      </c>
      <c r="CS93" s="21">
        <f>VLOOKUP(50, CS$1:CW$90, 5, FALSE)</f>
        <v>22745150.671220563</v>
      </c>
      <c r="CY93" s="21">
        <f>VLOOKUP(50, CY$1:DC$90, 5, FALSE)</f>
        <v>15292906.382847082</v>
      </c>
      <c r="DE93" s="21">
        <f>VLOOKUP(50, DE$1:DI$90, 5, FALSE)</f>
        <v>9320472.4043217339</v>
      </c>
      <c r="DK93" s="21">
        <f>VLOOKUP(50, DK$1:DO$90, 5, FALSE)</f>
        <v>12892866.426050054</v>
      </c>
      <c r="DQ93" s="21">
        <f>VLOOKUP(50, DQ$1:DU$90, 5, FALSE)</f>
        <v>6278991.9853715962</v>
      </c>
      <c r="DW93" s="21">
        <f>VLOOKUP(50, DW$1:EA$90, 5, FALSE)</f>
        <v>3032343.8078118279</v>
      </c>
      <c r="EC93" s="21">
        <f>VLOOKUP(50, EC$1:EG$90, 5, FALSE)</f>
        <v>3313223.5778154316</v>
      </c>
      <c r="EI93" s="21">
        <f>VLOOKUP(50, EI$1:EM$90, 5, FALSE)</f>
        <v>5960082.8299461855</v>
      </c>
      <c r="EO93" s="21">
        <f>VLOOKUP(50, EO$1:ES$90, 5, FALSE)</f>
        <v>1167751.6338096978</v>
      </c>
      <c r="EU93" s="21">
        <f>VLOOKUP(50, EU$1:EY$90, 5, FALSE)</f>
        <v>940938.30196752457</v>
      </c>
      <c r="FA93" s="21">
        <f>VLOOKUP(50, FA$1:FE$90, 5, FALSE)</f>
        <v>1452091.0789388893</v>
      </c>
      <c r="FG93" s="21">
        <f>VLOOKUP(50, FG$1:FK$90, 5, FALSE)</f>
        <v>-20904.167982375966</v>
      </c>
      <c r="FM93" s="21">
        <f>VLOOKUP(50, FM$1:FQ$90, 5, FALSE)</f>
        <v>1124795.5377051854</v>
      </c>
      <c r="FS93" s="21">
        <f>VLOOKUP(50, FS$1:FW$90, 5, FALSE)</f>
        <v>-53493.98129242233</v>
      </c>
      <c r="FY93" s="21">
        <f>VLOOKUP(50, FY$1:GC$90, 5, FALSE)</f>
        <v>-1049021.6444535137</v>
      </c>
      <c r="GE93" s="21">
        <f>VLOOKUP(50, GE$1:GI$90, 5, FALSE)</f>
        <v>-1524237.2355606735</v>
      </c>
      <c r="GK93" s="21">
        <f>VLOOKUP(50, GK$1:GO$90, 5, FALSE)</f>
        <v>75544.967170478689</v>
      </c>
      <c r="GQ93" s="21" t="e">
        <f>VLOOKUP(50, GQ$1:GU$90, 5, FALSE)</f>
        <v>#N/A</v>
      </c>
      <c r="GW93" s="21" t="e">
        <f>VLOOKUP(50, GW$1:HA$90, 5, FALSE)</f>
        <v>#N/A</v>
      </c>
      <c r="HC93" s="21" t="e">
        <f>VLOOKUP(50, HC$1:HG$90, 5, FALSE)</f>
        <v>#N/A</v>
      </c>
      <c r="HI93" s="21" t="e">
        <f>VLOOKUP(50, HI$1:HM$90, 5, FALSE)</f>
        <v>#N/A</v>
      </c>
      <c r="HO93" s="21" t="e">
        <f>VLOOKUP(50, HO$1:HS$90, 5, FALSE)</f>
        <v>#N/A</v>
      </c>
      <c r="HU93" s="21" t="e">
        <f>VLOOKUP(50, HU$1:HY$90, 5, FALSE)</f>
        <v>#N/A</v>
      </c>
      <c r="HZ93" s="23"/>
      <c r="IA93" s="21" t="e">
        <f>VLOOKUP(50, IA$1:IE$90, 5, FALSE)</f>
        <v>#N/A</v>
      </c>
      <c r="IG93" s="21" t="e">
        <f>VLOOKUP(50, IG$1:IK$90, 5, FALSE)</f>
        <v>#N/A</v>
      </c>
      <c r="IM93" s="21" t="e">
        <f>VLOOKUP(50, IM$1:IQ$90, 5, FALSE)</f>
        <v>#N/A</v>
      </c>
      <c r="IS93" s="21" t="e">
        <f>VLOOKUP(50, IS$1:IW$90, 5, FALSE)</f>
        <v>#N/A</v>
      </c>
      <c r="IY93" s="21" t="e">
        <f>VLOOKUP(50, IY$1:JC$90, 5, FALSE)</f>
        <v>#N/A</v>
      </c>
      <c r="JE93" s="21" t="e">
        <f>VLOOKUP(50, JE$1:JI$90, 5, FALSE)</f>
        <v>#N/A</v>
      </c>
      <c r="JK93" s="21" t="e">
        <f>VLOOKUP(50, JK$1:JO$90, 5, FALSE)</f>
        <v>#N/A</v>
      </c>
      <c r="JQ93" s="21" t="e">
        <f>VLOOKUP(50, JQ$1:JU$90, 5, FALSE)</f>
        <v>#N/A</v>
      </c>
      <c r="JW93" s="21" t="e">
        <f>VLOOKUP(50, JW$1:KA$90, 5, FALSE)</f>
        <v>#N/A</v>
      </c>
      <c r="KC93" s="21" t="e">
        <f>VLOOKUP(50, KC$1:KG$90, 5, FALSE)</f>
        <v>#N/A</v>
      </c>
      <c r="KI93" s="21" t="e">
        <f>VLOOKUP(50, KI$1:KM$90, 5, FALSE)</f>
        <v>#N/A</v>
      </c>
      <c r="KO93" s="21" t="e">
        <f>VLOOKUP(50, KO$1:KS$90, 5, FALSE)</f>
        <v>#N/A</v>
      </c>
      <c r="KU93" s="21" t="e">
        <f>VLOOKUP(50, KU$1:KY$90, 5, FALSE)</f>
        <v>#N/A</v>
      </c>
      <c r="LA93" s="21" t="e">
        <f>VLOOKUP(50, LA$1:LE$90, 5, FALSE)</f>
        <v>#N/A</v>
      </c>
      <c r="LG93" s="21" t="e">
        <f>VLOOKUP(50, LG$1:LK$90, 5, FALSE)</f>
        <v>#N/A</v>
      </c>
      <c r="LM93" s="21" t="e">
        <f>VLOOKUP(50, LM$1:LQ$90, 5, FALSE)</f>
        <v>#N/A</v>
      </c>
      <c r="LS93" s="21" t="e">
        <f>VLOOKUP(50, LS$1:LW$90, 5, FALSE)</f>
        <v>#N/A</v>
      </c>
      <c r="LY93" s="21" t="e">
        <f>VLOOKUP(50, LY$1:MC$90, 5, FALSE)</f>
        <v>#N/A</v>
      </c>
      <c r="ME93" s="21" t="e">
        <f>VLOOKUP(50, ME$1:MI$90, 5, FALSE)</f>
        <v>#N/A</v>
      </c>
      <c r="MK93" s="21" t="e">
        <f>VLOOKUP(50, MK$1:MO$90, 5, FALSE)</f>
        <v>#N/A</v>
      </c>
      <c r="MQ93" s="21" t="e">
        <f>VLOOKUP(50, MQ$1:MU$90, 5, FALSE)</f>
        <v>#N/A</v>
      </c>
      <c r="MW93" s="21" t="e">
        <f>VLOOKUP(50, MW$1:NA$90, 5, FALSE)</f>
        <v>#N/A</v>
      </c>
      <c r="NC93" s="21" t="e">
        <f>VLOOKUP(50, NC$1:NG$90, 5, FALSE)</f>
        <v>#N/A</v>
      </c>
      <c r="NI93" s="21" t="e">
        <f>VLOOKUP(50, NI$1:NM$90, 5, FALSE)</f>
        <v>#N/A</v>
      </c>
      <c r="NO93" s="21" t="e">
        <f>VLOOKUP(50, NO$1:NS$90, 5, FALSE)</f>
        <v>#N/A</v>
      </c>
      <c r="NU93" s="21" t="e">
        <f>VLOOKUP(50, NU$1:NY$90, 5, FALSE)</f>
        <v>#N/A</v>
      </c>
      <c r="OA93" s="21" t="e">
        <f>VLOOKUP(50, OA$1:OE$90, 5, FALSE)</f>
        <v>#N/A</v>
      </c>
      <c r="OG93" s="21" t="e">
        <f>VLOOKUP(50, OG$1:OK$90, 5, FALSE)</f>
        <v>#N/A</v>
      </c>
      <c r="OM93" s="21" t="e">
        <f>VLOOKUP(50, OM$1:OQ$90, 5, FALSE)</f>
        <v>#N/A</v>
      </c>
      <c r="OS93" s="21" t="e">
        <f>VLOOKUP(50, OS$1:OW$90, 5, FALSE)</f>
        <v>#N/A</v>
      </c>
      <c r="OY93" s="21" t="e">
        <f>VLOOKUP(50, OY$1:PC$90, 5, FALSE)</f>
        <v>#N/A</v>
      </c>
      <c r="PE93" s="21" t="e">
        <f>VLOOKUP(50, PE$1:PI$90, 5, FALSE)</f>
        <v>#N/A</v>
      </c>
      <c r="PK93" s="21" t="e">
        <f>VLOOKUP(50, PK$1:PO$90, 5, FALSE)</f>
        <v>#N/A</v>
      </c>
      <c r="PQ93" s="21" t="e">
        <f>VLOOKUP(50, PQ$1:PU$90, 5, FALSE)</f>
        <v>#N/A</v>
      </c>
      <c r="PW93" s="21" t="e">
        <f>VLOOKUP(50, PW$1:QA$90, 5, FALSE)</f>
        <v>#N/A</v>
      </c>
      <c r="QC93" s="21" t="e">
        <f>VLOOKUP(50, QC$1:QG$90, 5, FALSE)</f>
        <v>#N/A</v>
      </c>
    </row>
    <row r="94" spans="1:457" s="21" customFormat="1">
      <c r="A94" s="21" t="s">
        <v>7</v>
      </c>
      <c r="B94" s="22"/>
      <c r="C94" s="21">
        <f>VLOOKUP(40, C$1:F$90, 4, FALSE)</f>
        <v>1167226.2536147716</v>
      </c>
      <c r="G94" s="21">
        <f>VLOOKUP(40, G$1:J$90, 4, FALSE)</f>
        <v>-1573415.6502195871</v>
      </c>
      <c r="K94" s="21">
        <f>VLOOKUP(40, K$1:N$90, 4, FALSE)</f>
        <v>-355277.76005472144</v>
      </c>
      <c r="O94" s="21">
        <f>VLOOKUP(40, O$1:R$90, 4, FALSE)</f>
        <v>1857001.5070666072</v>
      </c>
      <c r="S94" s="21">
        <f>VLOOKUP(40, S$1:V$90, 4, FALSE)</f>
        <v>8391322.6768408194</v>
      </c>
      <c r="W94" s="21">
        <f>VLOOKUP(40, W$1:Z$90, 4, FALSE)</f>
        <v>9963279.5252403207</v>
      </c>
      <c r="AA94" s="21">
        <f>VLOOKUP(40, AA$1:AD$90, 4, FALSE)</f>
        <v>4010031.0540218307</v>
      </c>
      <c r="AE94" s="21">
        <f>VLOOKUP(40, AE$1:AH$90, 4, FALSE)</f>
        <v>3244668.1558424262</v>
      </c>
      <c r="AI94" s="21">
        <f>VLOOKUP(40, AI$1:AL$90, 4, FALSE)</f>
        <v>1564545.0411029926</v>
      </c>
      <c r="AM94" s="21">
        <f>VLOOKUP(40, AM$1:AP$90, 4, FALSE)</f>
        <v>544749.55267232796</v>
      </c>
      <c r="AQ94" s="21">
        <f>VLOOKUP(40, AQ$1:AT$90, 4, FALSE)</f>
        <v>3465436.8798037861</v>
      </c>
      <c r="AU94" s="21">
        <f>VLOOKUP(40, AU$1:AX$90, 4, FALSE)</f>
        <v>1997307.9990470533</v>
      </c>
      <c r="AY94" s="21">
        <f>VLOOKUP(40, AY$1:BB$90, 4, FALSE)</f>
        <v>2475807.7832544423</v>
      </c>
      <c r="BC94" s="21">
        <f>VLOOKUP(40, BC$1:BF$90, 4, FALSE)</f>
        <v>4140800.4828410973</v>
      </c>
      <c r="BG94" s="21">
        <f>VLOOKUP(40, BG$1:BJ$90, 4, FALSE)</f>
        <v>5666564.957854745</v>
      </c>
      <c r="BK94" s="21">
        <f>VLOOKUP(40, BK$1:BN$90, 4, FALSE)</f>
        <v>5637044.8576063868</v>
      </c>
      <c r="BO94" s="21">
        <f>VLOOKUP(40, BO$1:BR$90, 4, FALSE)</f>
        <v>5156467.7999982452</v>
      </c>
      <c r="BS94" s="21">
        <f>VLOOKUP(40, BS$1:BV$90, 4, FALSE)</f>
        <v>4364431.6699875239</v>
      </c>
      <c r="BW94" s="21">
        <f>VLOOKUP(40, BW$1:BZ$90, 4, FALSE)</f>
        <v>3539455.3379446734</v>
      </c>
      <c r="CA94" s="21">
        <f>VLOOKUP(40, CA$1:CD$90, 4, FALSE)</f>
        <v>6735439.5693411184</v>
      </c>
      <c r="CE94" s="21">
        <f>VLOOKUP(40, CE$1:CH$90, 4, FALSE)</f>
        <v>7899173.6205053404</v>
      </c>
      <c r="CI94" s="21">
        <f>VLOOKUP(40, CI$1:CL$90, 4, FALSE)</f>
        <v>8692113.4428963494</v>
      </c>
      <c r="CM94" s="21">
        <f>VLOOKUP(40, CM$1:CQ$90, 5, FALSE)</f>
        <v>8711825.7439895533</v>
      </c>
      <c r="CS94" s="21">
        <f>VLOOKUP(40, CS$1:CW$90, 5, FALSE)</f>
        <v>6266275.6518471511</v>
      </c>
      <c r="CY94" s="21">
        <f>VLOOKUP(40, CY$1:DC$90, 5, FALSE)</f>
        <v>6133253.9446834279</v>
      </c>
      <c r="DE94" s="21">
        <f>VLOOKUP(40, DE$1:DI$90, 5, FALSE)</f>
        <v>5100306.1647358965</v>
      </c>
      <c r="DK94" s="21">
        <f>VLOOKUP(40, DK$1:DO$90, 5, FALSE)</f>
        <v>5970247.7835774384</v>
      </c>
      <c r="DQ94" s="21">
        <f>VLOOKUP(40, DQ$1:DU$90, 5, FALSE)</f>
        <v>2716126.6149046416</v>
      </c>
      <c r="DW94" s="21">
        <f>VLOOKUP(40, DW$1:EA$90, 5, FALSE)</f>
        <v>1806157.5885791501</v>
      </c>
      <c r="EC94" s="21">
        <f>VLOOKUP(40, EC$1:EG$90, 5, FALSE)</f>
        <v>2110736.1983203478</v>
      </c>
      <c r="EI94" s="21">
        <f>VLOOKUP(40, EI$1:EM$90, 5, FALSE)</f>
        <v>4547251.3010089854</v>
      </c>
      <c r="EO94" s="21">
        <f>VLOOKUP(40, EO$1:ES$90, 5, FALSE)</f>
        <v>2079118.7775579167</v>
      </c>
      <c r="EU94" s="21">
        <f>VLOOKUP(40, EU$1:EY$90, 5, FALSE)</f>
        <v>1734955.6992882208</v>
      </c>
      <c r="FA94" s="21">
        <f>VLOOKUP(40, FA$1:FE$90, 5, FALSE)</f>
        <v>1986818.0115804481</v>
      </c>
      <c r="FG94" s="21">
        <f>VLOOKUP(40, FG$1:FK$90, 5, FALSE)</f>
        <v>285702.02581017889</v>
      </c>
      <c r="FM94" s="21">
        <f>VLOOKUP(40, FM$1:FQ$90, 5, FALSE)</f>
        <v>954891.9361901728</v>
      </c>
      <c r="FS94" s="21">
        <f>VLOOKUP(40, FS$1:FW$90, 5, FALSE)</f>
        <v>237024.86111345564</v>
      </c>
      <c r="FY94" s="21">
        <f>VLOOKUP(40, FY$1:GC$90, 5, FALSE)</f>
        <v>-354409.03724627197</v>
      </c>
      <c r="GE94" s="21">
        <f>VLOOKUP(40, GE$1:GI$90, 5, FALSE)</f>
        <v>-652409.13804516091</v>
      </c>
      <c r="GK94" s="21">
        <f>VLOOKUP(40, GK$1:GO$90, 5, FALSE)</f>
        <v>340122.6745938739</v>
      </c>
      <c r="GQ94" s="21">
        <f>VLOOKUP(40, GQ$1:GU$90, 5, FALSE)</f>
        <v>-467352.9675916736</v>
      </c>
      <c r="GW94" s="21">
        <f>VLOOKUP(40, GW$1:HA$90, 5, FALSE)</f>
        <v>-362169.55481033382</v>
      </c>
      <c r="HC94" s="21">
        <f>VLOOKUP(40, HC$1:HG$90, 5, FALSE)</f>
        <v>338188.51880060701</v>
      </c>
      <c r="HI94" s="21">
        <f>VLOOKUP(40, HI$1:HM$90, 5, FALSE)</f>
        <v>743039.41500877426</v>
      </c>
      <c r="HO94" s="21">
        <f>VLOOKUP(40, HO$1:HS$90, 5, FALSE)</f>
        <v>485896.05163573194</v>
      </c>
      <c r="HU94" s="21">
        <f>VLOOKUP(40, HU$1:HY$90, 5, FALSE)</f>
        <v>106079.69477178607</v>
      </c>
      <c r="HZ94" s="23"/>
      <c r="IA94" s="21">
        <f>VLOOKUP(40, IA$1:IE$90, 5, FALSE)</f>
        <v>2142025.2875614832</v>
      </c>
      <c r="IG94" s="21">
        <f>VLOOKUP(40, IG$1:IK$90, 5, FALSE)</f>
        <v>7189207.6068302654</v>
      </c>
      <c r="IM94" s="21">
        <f>VLOOKUP(40, IM$1:IQ$90, 5, FALSE)</f>
        <v>4833624.6111698551</v>
      </c>
      <c r="IS94" s="21">
        <f>VLOOKUP(40, IS$1:IW$90, 5, FALSE)</f>
        <v>4092849.4647475281</v>
      </c>
      <c r="IY94" s="21" t="e">
        <f>VLOOKUP(40, IY$1:JC$90, 5, FALSE)</f>
        <v>#N/A</v>
      </c>
      <c r="JE94" s="21" t="e">
        <f>VLOOKUP(40, JE$1:JI$90, 5, FALSE)</f>
        <v>#N/A</v>
      </c>
      <c r="JK94" s="21" t="e">
        <f>VLOOKUP(40, JK$1:JO$90, 5, FALSE)</f>
        <v>#N/A</v>
      </c>
      <c r="JQ94" s="21" t="e">
        <f>VLOOKUP(40, JQ$1:JU$90, 5, FALSE)</f>
        <v>#N/A</v>
      </c>
      <c r="JW94" s="21" t="e">
        <f>VLOOKUP(40, JW$1:KA$90, 5, FALSE)</f>
        <v>#N/A</v>
      </c>
      <c r="KC94" s="21" t="e">
        <f>VLOOKUP(40, KC$1:KG$90, 5, FALSE)</f>
        <v>#N/A</v>
      </c>
      <c r="KI94" s="21" t="e">
        <f>VLOOKUP(40, KI$1:KM$90, 5, FALSE)</f>
        <v>#N/A</v>
      </c>
      <c r="KO94" s="21" t="e">
        <f>VLOOKUP(40, KO$1:KS$90, 5, FALSE)</f>
        <v>#N/A</v>
      </c>
      <c r="KU94" s="21" t="e">
        <f>VLOOKUP(40, KU$1:KY$90, 5, FALSE)</f>
        <v>#N/A</v>
      </c>
      <c r="LA94" s="21" t="e">
        <f>VLOOKUP(40, LA$1:LE$90, 5, FALSE)</f>
        <v>#N/A</v>
      </c>
      <c r="LG94" s="21" t="e">
        <f>VLOOKUP(40, LG$1:LK$90, 5, FALSE)</f>
        <v>#N/A</v>
      </c>
      <c r="LM94" s="21" t="e">
        <f>VLOOKUP(40, LM$1:LQ$90, 5, FALSE)</f>
        <v>#N/A</v>
      </c>
      <c r="LS94" s="21" t="e">
        <f>VLOOKUP(40, LS$1:LW$90, 5, FALSE)</f>
        <v>#N/A</v>
      </c>
      <c r="LY94" s="21" t="e">
        <f>VLOOKUP(40, LY$1:MC$90, 5, FALSE)</f>
        <v>#N/A</v>
      </c>
      <c r="ME94" s="21" t="e">
        <f>VLOOKUP(40, ME$1:MI$90, 5, FALSE)</f>
        <v>#N/A</v>
      </c>
      <c r="MK94" s="21" t="e">
        <f>VLOOKUP(40, MK$1:MO$90, 5, FALSE)</f>
        <v>#N/A</v>
      </c>
      <c r="MQ94" s="21" t="e">
        <f>VLOOKUP(40, MQ$1:MU$90, 5, FALSE)</f>
        <v>#N/A</v>
      </c>
      <c r="MW94" s="21" t="e">
        <f>VLOOKUP(40, MW$1:NA$90, 5, FALSE)</f>
        <v>#N/A</v>
      </c>
      <c r="NC94" s="21" t="e">
        <f>VLOOKUP(40, NC$1:NG$90, 5, FALSE)</f>
        <v>#N/A</v>
      </c>
      <c r="NI94" s="21" t="e">
        <f>VLOOKUP(40, NI$1:NM$90, 5, FALSE)</f>
        <v>#N/A</v>
      </c>
      <c r="NO94" s="21" t="e">
        <f>VLOOKUP(40, NO$1:NS$90, 5, FALSE)</f>
        <v>#N/A</v>
      </c>
      <c r="NU94" s="21" t="e">
        <f>VLOOKUP(40, NU$1:NY$90, 5, FALSE)</f>
        <v>#N/A</v>
      </c>
      <c r="OA94" s="21" t="e">
        <f>VLOOKUP(40, OA$1:OE$90, 5, FALSE)</f>
        <v>#N/A</v>
      </c>
      <c r="OG94" s="21" t="e">
        <f>VLOOKUP(40, OG$1:OK$90, 5, FALSE)</f>
        <v>#N/A</v>
      </c>
      <c r="OM94" s="21" t="e">
        <f>VLOOKUP(40, OM$1:OQ$90, 5, FALSE)</f>
        <v>#N/A</v>
      </c>
      <c r="OS94" s="21" t="e">
        <f>VLOOKUP(40, OS$1:OW$90, 5, FALSE)</f>
        <v>#N/A</v>
      </c>
      <c r="OY94" s="21" t="e">
        <f>VLOOKUP(40, OY$1:PC$90, 5, FALSE)</f>
        <v>#N/A</v>
      </c>
      <c r="PE94" s="21" t="e">
        <f>VLOOKUP(40, PE$1:PI$90, 5, FALSE)</f>
        <v>#N/A</v>
      </c>
      <c r="PK94" s="21" t="e">
        <f>VLOOKUP(40, PK$1:PO$90, 5, FALSE)</f>
        <v>#N/A</v>
      </c>
      <c r="PQ94" s="21" t="e">
        <f>VLOOKUP(40, PQ$1:PU$90, 5, FALSE)</f>
        <v>#N/A</v>
      </c>
      <c r="PW94" s="21" t="e">
        <f>VLOOKUP(40, PW$1:QA$90, 5, FALSE)</f>
        <v>#N/A</v>
      </c>
      <c r="QC94" s="21" t="e">
        <f>VLOOKUP(40, QC$1:QG$90, 5, FALSE)</f>
        <v>#N/A</v>
      </c>
    </row>
    <row r="95" spans="1:457" s="21" customFormat="1">
      <c r="A95" s="21" t="s">
        <v>8</v>
      </c>
      <c r="B95" s="22"/>
      <c r="C95" s="21">
        <f>VLOOKUP(30, C$1:F$90, 4, FALSE)</f>
        <v>573046.38588271651</v>
      </c>
      <c r="G95" s="21">
        <f>VLOOKUP(30, G$1:J$90, 4, FALSE)</f>
        <v>-528653.19152696931</v>
      </c>
      <c r="K95" s="21">
        <f>VLOOKUP(30, K$1:N$90, 4, FALSE)</f>
        <v>1994.0441212972503</v>
      </c>
      <c r="O95" s="21">
        <f>VLOOKUP(30, O$1:R$90, 4, FALSE)</f>
        <v>1297061.7058198603</v>
      </c>
      <c r="S95" s="21">
        <f>VLOOKUP(30, S$1:V$90, 4, FALSE)</f>
        <v>5947879.1472535897</v>
      </c>
      <c r="W95" s="21">
        <f>VLOOKUP(30, W$1:Z$90, 4, FALSE)</f>
        <v>5541659.77559675</v>
      </c>
      <c r="AA95" s="21">
        <f>VLOOKUP(30, AA$1:AD$90, 4, FALSE)</f>
        <v>3380688.3942478602</v>
      </c>
      <c r="AE95" s="21">
        <f>VLOOKUP(30, AE$1:AH$90, 4, FALSE)</f>
        <v>4583133.0716100577</v>
      </c>
      <c r="AI95" s="21">
        <f>VLOOKUP(30, AI$1:AL$90, 4, FALSE)</f>
        <v>2200468.7417048728</v>
      </c>
      <c r="AM95" s="21">
        <f>VLOOKUP(30, AM$1:AP$90, 4, FALSE)</f>
        <v>774892.3075535018</v>
      </c>
      <c r="AQ95" s="21">
        <f>VLOOKUP(30, AQ$1:AT$90, 4, FALSE)</f>
        <v>4641544.8077510027</v>
      </c>
      <c r="AU95" s="21">
        <f>VLOOKUP(30, AU$1:AX$90, 4, FALSE)</f>
        <v>3030419.6535399039</v>
      </c>
      <c r="AY95" s="21">
        <f>VLOOKUP(30, AY$1:BB$90, 4, FALSE)</f>
        <v>3000244.9712851713</v>
      </c>
      <c r="BC95" s="21">
        <f>VLOOKUP(30, BC$1:BF$90, 4, FALSE)</f>
        <v>4086713.7017159662</v>
      </c>
      <c r="BG95" s="21">
        <f>VLOOKUP(30, BG$1:BJ$90, 4, FALSE)</f>
        <v>6915728.999716755</v>
      </c>
      <c r="BK95" s="21">
        <f>VLOOKUP(30, BK$1:BN$90, 4, FALSE)</f>
        <v>7169391.7931668051</v>
      </c>
      <c r="BO95" s="21">
        <f>VLOOKUP(30, BO$1:BR$90, 4, FALSE)</f>
        <v>4666864.8750260873</v>
      </c>
      <c r="BS95" s="21">
        <f>VLOOKUP(30, BS$1:BV$90, 4, FALSE)</f>
        <v>2651088.7179146428</v>
      </c>
      <c r="BW95" s="21">
        <f>VLOOKUP(30, BW$1:BZ$90, 4, FALSE)</f>
        <v>2157661.1054603159</v>
      </c>
      <c r="CA95" s="21">
        <f>VLOOKUP(30, CA$1:CD$90, 4, FALSE)</f>
        <v>3973823.9307855465</v>
      </c>
      <c r="CE95" s="21">
        <f>VLOOKUP(30, CE$1:CH$90, 4, FALSE)</f>
        <v>3905019.6718762023</v>
      </c>
      <c r="CI95" s="21">
        <f>VLOOKUP(30, CI$1:CL$90, 4, FALSE)</f>
        <v>3810962.2706540222</v>
      </c>
      <c r="CM95" s="21">
        <f>VLOOKUP(30, CM$1:CQ$90, 5, FALSE)</f>
        <v>3323422.0130574326</v>
      </c>
      <c r="CS95" s="21">
        <f>VLOOKUP(30, CS$1:CW$90, 5, FALSE)</f>
        <v>3035292.1365655656</v>
      </c>
      <c r="CY95" s="21">
        <f>VLOOKUP(30, CY$1:DC$90, 5, FALSE)</f>
        <v>2071612.9615714375</v>
      </c>
      <c r="DE95" s="21">
        <f>VLOOKUP(30, DE$1:DI$90, 5, FALSE)</f>
        <v>1844592.8919211864</v>
      </c>
      <c r="DK95" s="21">
        <f>VLOOKUP(30, DK$1:DO$90, 5, FALSE)</f>
        <v>2353442.9259592257</v>
      </c>
      <c r="DQ95" s="21">
        <f>VLOOKUP(30, DQ$1:DU$90, 5, FALSE)</f>
        <v>1180506.8357154797</v>
      </c>
      <c r="DW95" s="21">
        <f>VLOOKUP(30, DW$1:EA$90, 5, FALSE)</f>
        <v>827055.26361561602</v>
      </c>
      <c r="EC95" s="21">
        <f>VLOOKUP(30, EC$1:EG$90, 5, FALSE)</f>
        <v>907781.05100359151</v>
      </c>
      <c r="EI95" s="21">
        <f>VLOOKUP(30, EI$1:EM$90, 5, FALSE)</f>
        <v>1426858.1188556829</v>
      </c>
      <c r="EO95" s="21">
        <f>VLOOKUP(30, EO$1:ES$90, 5, FALSE)</f>
        <v>679651.1841592961</v>
      </c>
      <c r="EU95" s="21">
        <f>VLOOKUP(30, EU$1:EY$90, 5, FALSE)</f>
        <v>641211.38635136909</v>
      </c>
      <c r="FA95" s="21">
        <f>VLOOKUP(30, FA$1:FE$90, 5, FALSE)</f>
        <v>689957.17834665882</v>
      </c>
      <c r="FG95" s="21">
        <f>VLOOKUP(30, FG$1:FK$90, 5, FALSE)</f>
        <v>285599.59300921834</v>
      </c>
      <c r="FM95" s="21">
        <f>VLOOKUP(30, FM$1:FQ$90, 5, FALSE)</f>
        <v>673727.04637768248</v>
      </c>
      <c r="FS95" s="21">
        <f>VLOOKUP(30, FS$1:FW$90, 5, FALSE)</f>
        <v>269678.6737094312</v>
      </c>
      <c r="FY95" s="21">
        <f>VLOOKUP(30, FY$1:GC$90, 5, FALSE)</f>
        <v>-1909.1720280429295</v>
      </c>
      <c r="GE95" s="21">
        <f>VLOOKUP(30, GE$1:GI$90, 5, FALSE)</f>
        <v>-173061.724921774</v>
      </c>
      <c r="GK95" s="21">
        <f>VLOOKUP(30, GK$1:GO$90, 5, FALSE)</f>
        <v>395368.34801884409</v>
      </c>
      <c r="GQ95" s="21">
        <f>VLOOKUP(30, GQ$1:GU$90, 5, FALSE)</f>
        <v>-88205.514513019807</v>
      </c>
      <c r="GW95" s="21">
        <f>VLOOKUP(30, GW$1:HA$90, 5, FALSE)</f>
        <v>-213284.55191367757</v>
      </c>
      <c r="HC95" s="21">
        <f>VLOOKUP(30, HC$1:HG$90, 5, FALSE)</f>
        <v>882418.34299104649</v>
      </c>
      <c r="HI95" s="21">
        <f>VLOOKUP(30, HI$1:HM$90, 5, FALSE)</f>
        <v>1193118.3814476077</v>
      </c>
      <c r="HO95" s="21">
        <f>VLOOKUP(30, HO$1:HS$90, 5, FALSE)</f>
        <v>765576.64472157904</v>
      </c>
      <c r="HU95" s="21">
        <f>VLOOKUP(30, HU$1:HY$90, 5, FALSE)</f>
        <v>293971.67600142292</v>
      </c>
      <c r="HZ95" s="23"/>
      <c r="IA95" s="21">
        <f>VLOOKUP(30, IA$1:IE$90, 5, FALSE)</f>
        <v>1607058.3681476363</v>
      </c>
      <c r="IG95" s="21">
        <f>VLOOKUP(30, IG$1:IK$90, 5, FALSE)</f>
        <v>4643376.3029172868</v>
      </c>
      <c r="IM95" s="21">
        <f>VLOOKUP(30, IM$1:IQ$90, 5, FALSE)</f>
        <v>3217405.7599143973</v>
      </c>
      <c r="IS95" s="21">
        <f>VLOOKUP(30, IS$1:IW$90, 5, FALSE)</f>
        <v>2776096.9984719106</v>
      </c>
      <c r="IY95" s="21">
        <f>VLOOKUP(30, IY$1:JC$90, 5, FALSE)</f>
        <v>4044573.4211693658</v>
      </c>
      <c r="JE95" s="21">
        <f>VLOOKUP(30, JE$1:JI$90, 5, FALSE)</f>
        <v>2716958.2142663472</v>
      </c>
      <c r="JK95" s="21">
        <f>VLOOKUP(30, JK$1:JO$90, 5, FALSE)</f>
        <v>3377385.5687248101</v>
      </c>
      <c r="JQ95" s="21">
        <f>VLOOKUP(30, JQ$1:JU$90, 5, FALSE)</f>
        <v>3069699.6218087785</v>
      </c>
      <c r="JW95" s="21">
        <f>VLOOKUP(30, JW$1:KA$90, 5, FALSE)</f>
        <v>3932553.8290311047</v>
      </c>
      <c r="KC95" s="21">
        <f>VLOOKUP(30, KC$1:KG$90, 5, FALSE)</f>
        <v>3705794.9245681153</v>
      </c>
      <c r="KI95" s="21">
        <f>VLOOKUP(30, KI$1:KM$90, 5, FALSE)</f>
        <v>3956954.3599295905</v>
      </c>
      <c r="KO95" s="21">
        <f>VLOOKUP(30, KO$1:KS$90, 5, FALSE)</f>
        <v>4462103.2542617097</v>
      </c>
      <c r="KU95" s="21">
        <f>VLOOKUP(30, KU$1:KY$90, 5, FALSE)</f>
        <v>3284605.5475798836</v>
      </c>
      <c r="LA95" s="21">
        <f>VLOOKUP(30, LA$1:LE$90, 5, FALSE)</f>
        <v>2989854.5449887314</v>
      </c>
      <c r="LG95" s="21" t="e">
        <f>VLOOKUP(30, LG$1:LK$90, 5, FALSE)</f>
        <v>#N/A</v>
      </c>
      <c r="LM95" s="21" t="e">
        <f>VLOOKUP(30, LM$1:LQ$90, 5, FALSE)</f>
        <v>#N/A</v>
      </c>
      <c r="LS95" s="21" t="e">
        <f>VLOOKUP(30, LS$1:LW$90, 5, FALSE)</f>
        <v>#N/A</v>
      </c>
      <c r="LY95" s="21" t="e">
        <f>VLOOKUP(30, LY$1:MC$90, 5, FALSE)</f>
        <v>#N/A</v>
      </c>
      <c r="ME95" s="21" t="e">
        <f>VLOOKUP(30, ME$1:MI$90, 5, FALSE)</f>
        <v>#N/A</v>
      </c>
      <c r="MK95" s="21" t="e">
        <f>VLOOKUP(30, MK$1:MO$90, 5, FALSE)</f>
        <v>#N/A</v>
      </c>
      <c r="MQ95" s="21" t="e">
        <f>VLOOKUP(30, MQ$1:MU$90, 5, FALSE)</f>
        <v>#N/A</v>
      </c>
      <c r="MW95" s="21" t="e">
        <f>VLOOKUP(30, MW$1:NA$90, 5, FALSE)</f>
        <v>#N/A</v>
      </c>
      <c r="NC95" s="21" t="e">
        <f>VLOOKUP(30, NC$1:NG$90, 5, FALSE)</f>
        <v>#N/A</v>
      </c>
      <c r="NI95" s="21" t="e">
        <f>VLOOKUP(30, NI$1:NM$90, 5, FALSE)</f>
        <v>#N/A</v>
      </c>
      <c r="NO95" s="21" t="e">
        <f>VLOOKUP(30, NO$1:NS$90, 5, FALSE)</f>
        <v>#N/A</v>
      </c>
      <c r="NU95" s="21" t="e">
        <f>VLOOKUP(30, NU$1:NY$90, 5, FALSE)</f>
        <v>#N/A</v>
      </c>
      <c r="OA95" s="21" t="e">
        <f>VLOOKUP(30, OA$1:OE$90, 5, FALSE)</f>
        <v>#N/A</v>
      </c>
      <c r="OG95" s="21" t="e">
        <f>VLOOKUP(30, OG$1:OK$90, 5, FALSE)</f>
        <v>#N/A</v>
      </c>
      <c r="OM95" s="21" t="e">
        <f>VLOOKUP(30, OM$1:OQ$90, 5, FALSE)</f>
        <v>#N/A</v>
      </c>
      <c r="OS95" s="21" t="e">
        <f>VLOOKUP(30, OS$1:OW$90, 5, FALSE)</f>
        <v>#N/A</v>
      </c>
      <c r="OY95" s="21" t="e">
        <f>VLOOKUP(30, OY$1:PC$90, 5, FALSE)</f>
        <v>#N/A</v>
      </c>
      <c r="PE95" s="21" t="e">
        <f>VLOOKUP(30, PE$1:PI$90, 5, FALSE)</f>
        <v>#N/A</v>
      </c>
      <c r="PK95" s="21" t="e">
        <f>VLOOKUP(30, PK$1:PO$90, 5, FALSE)</f>
        <v>#N/A</v>
      </c>
      <c r="PQ95" s="21" t="e">
        <f>VLOOKUP(30, PQ$1:PU$90, 5, FALSE)</f>
        <v>#N/A</v>
      </c>
      <c r="PW95" s="21" t="e">
        <f>VLOOKUP(30, PW$1:QA$90, 5, FALSE)</f>
        <v>#N/A</v>
      </c>
      <c r="QC95" s="21" t="e">
        <f>VLOOKUP(30, QC$1:QG$90, 5, FALSE)</f>
        <v>#N/A</v>
      </c>
    </row>
    <row r="96" spans="1:457" s="21" customFormat="1">
      <c r="A96" s="21" t="s">
        <v>9</v>
      </c>
      <c r="B96" s="22"/>
      <c r="C96" s="21">
        <f>VLOOKUP(20, C$1:F$90, 4, FALSE)</f>
        <v>320792.61087342538</v>
      </c>
      <c r="G96" s="21">
        <f>VLOOKUP(20, G$1:J$90, 4, FALSE)</f>
        <v>27793.711682768044</v>
      </c>
      <c r="K96" s="21">
        <f>VLOOKUP(20, K$1:N$90, 4, FALSE)</f>
        <v>128277.03311701264</v>
      </c>
      <c r="O96" s="21">
        <f>VLOOKUP(20, O$1:R$90, 4, FALSE)</f>
        <v>505273.44203215401</v>
      </c>
      <c r="S96" s="21">
        <f>VLOOKUP(20, S$1:V$90, 4, FALSE)</f>
        <v>1649271.7325518192</v>
      </c>
      <c r="W96" s="21">
        <f>VLOOKUP(20, W$1:Z$90, 4, FALSE)</f>
        <v>1895769.0045340471</v>
      </c>
      <c r="AA96" s="21">
        <f>VLOOKUP(20, AA$1:AD$90, 4, FALSE)</f>
        <v>990251.36082425003</v>
      </c>
      <c r="AE96" s="21">
        <f>VLOOKUP(20, AE$1:AH$90, 4, FALSE)</f>
        <v>1714373.0106926083</v>
      </c>
      <c r="AI96" s="21">
        <f>VLOOKUP(20, AI$1:AL$90, 4, FALSE)</f>
        <v>1095409.6607715217</v>
      </c>
      <c r="AM96" s="21">
        <f>VLOOKUP(20, AM$1:AP$90, 4, FALSE)</f>
        <v>582682.11017179221</v>
      </c>
      <c r="AQ96" s="21">
        <f>VLOOKUP(20, AQ$1:AT$90, 4, FALSE)</f>
        <v>1814037.6295280578</v>
      </c>
      <c r="AU96" s="21">
        <f>VLOOKUP(20, AU$1:AX$90, 4, FALSE)</f>
        <v>1604679.7724508585</v>
      </c>
      <c r="AY96" s="21">
        <f>VLOOKUP(20, AY$1:BB$90, 4, FALSE)</f>
        <v>1957053.2678307546</v>
      </c>
      <c r="BC96" s="21">
        <f>VLOOKUP(20, BC$1:BF$90, 4, FALSE)</f>
        <v>2619887.8693643692</v>
      </c>
      <c r="BG96" s="21">
        <f>VLOOKUP(20, BG$1:BJ$90, 4, FALSE)</f>
        <v>4943050.2247208618</v>
      </c>
      <c r="BK96" s="21">
        <f>VLOOKUP(20, BK$1:BN$90, 4, FALSE)</f>
        <v>4043131.0303768101</v>
      </c>
      <c r="BO96" s="21">
        <f>VLOOKUP(20, BO$1:BR$90, 4, FALSE)</f>
        <v>3896300.175823533</v>
      </c>
      <c r="BS96" s="21">
        <f>VLOOKUP(20, BS$1:BV$90, 4, FALSE)</f>
        <v>3795276.8257106636</v>
      </c>
      <c r="BW96" s="21">
        <f>VLOOKUP(20, BW$1:BZ$90, 4, FALSE)</f>
        <v>2915638.6902669384</v>
      </c>
      <c r="CA96" s="21">
        <f>VLOOKUP(20, CA$1:CD$90, 4, FALSE)</f>
        <v>3922440.5480562053</v>
      </c>
      <c r="CE96" s="21">
        <f>VLOOKUP(20, CE$1:CH$90, 4, FALSE)</f>
        <v>5187670.714705768</v>
      </c>
      <c r="CI96" s="21">
        <f>VLOOKUP(20, CI$1:CL$90, 4, FALSE)</f>
        <v>5446775.2102709105</v>
      </c>
      <c r="CM96" s="21">
        <f>VLOOKUP(20, CM$1:CQ$90, 5, FALSE)</f>
        <v>3915435.2634114553</v>
      </c>
      <c r="CS96" s="21">
        <f>VLOOKUP(20, CS$1:CW$90, 5, FALSE)</f>
        <v>3080091.1276511718</v>
      </c>
      <c r="CY96" s="21">
        <f>VLOOKUP(20, CY$1:DC$90, 5, FALSE)</f>
        <v>2748998.8616728801</v>
      </c>
      <c r="DE96" s="21">
        <f>VLOOKUP(20, DE$1:DI$90, 5, FALSE)</f>
        <v>2619221.7851332081</v>
      </c>
      <c r="DK96" s="21">
        <f>VLOOKUP(20, DK$1:DO$90, 5, FALSE)</f>
        <v>2309886.82595695</v>
      </c>
      <c r="DQ96" s="21">
        <f>VLOOKUP(20, DQ$1:DU$90, 5, FALSE)</f>
        <v>870971.44735515001</v>
      </c>
      <c r="DW96" s="21">
        <f>VLOOKUP(20, DW$1:EA$90, 5, FALSE)</f>
        <v>691707.01596882637</v>
      </c>
      <c r="EC96" s="21">
        <f>VLOOKUP(20, EC$1:EG$90, 5, FALSE)</f>
        <v>769577.4423481049</v>
      </c>
      <c r="EI96" s="21">
        <f>VLOOKUP(20, EI$1:EM$90, 5, FALSE)</f>
        <v>888165.7614662851</v>
      </c>
      <c r="EO96" s="21">
        <f>VLOOKUP(20, EO$1:ES$90, 5, FALSE)</f>
        <v>486813.98320106167</v>
      </c>
      <c r="EU96" s="21">
        <f>VLOOKUP(20, EU$1:EY$90, 5, FALSE)</f>
        <v>432588.81729241705</v>
      </c>
      <c r="FA96" s="21">
        <f>VLOOKUP(20, FA$1:FE$90, 5, FALSE)</f>
        <v>528345.7754968087</v>
      </c>
      <c r="FG96" s="21">
        <f>VLOOKUP(20, FG$1:FK$90, 5, FALSE)</f>
        <v>254018.44806748457</v>
      </c>
      <c r="FM96" s="21">
        <f>VLOOKUP(20, FM$1:FQ$90, 5, FALSE)</f>
        <v>385542.54369472433</v>
      </c>
      <c r="FS96" s="21">
        <f>VLOOKUP(20, FS$1:FW$90, 5, FALSE)</f>
        <v>272245.88984238071</v>
      </c>
      <c r="FY96" s="21">
        <f>VLOOKUP(20, FY$1:GC$90, 5, FALSE)</f>
        <v>157626.97513160467</v>
      </c>
      <c r="GE96" s="21">
        <f>VLOOKUP(20, GE$1:GI$90, 5, FALSE)</f>
        <v>119583.97386365884</v>
      </c>
      <c r="GK96" s="21">
        <f>VLOOKUP(20, GK$1:GO$90, 5, FALSE)</f>
        <v>322168.57656422188</v>
      </c>
      <c r="GQ96" s="21">
        <f>VLOOKUP(20, GQ$1:GU$90, 5, FALSE)</f>
        <v>149175.74950514856</v>
      </c>
      <c r="GW96" s="21">
        <f>VLOOKUP(20, GW$1:HA$90, 5, FALSE)</f>
        <v>119536.47607489322</v>
      </c>
      <c r="HC96" s="21">
        <f>VLOOKUP(20, HC$1:HG$90, 5, FALSE)</f>
        <v>421144.80091677391</v>
      </c>
      <c r="HI96" s="21">
        <f>VLOOKUP(20, HI$1:HM$90, 5, FALSE)</f>
        <v>476745.35721973982</v>
      </c>
      <c r="HO96" s="21">
        <f>VLOOKUP(20, HO$1:HS$90, 5, FALSE)</f>
        <v>472585.84552995831</v>
      </c>
      <c r="HU96" s="21">
        <f>VLOOKUP(20, HU$1:HY$90, 5, FALSE)</f>
        <v>324006.44614002464</v>
      </c>
      <c r="IA96" s="21">
        <f>VLOOKUP(20, IA$1:IE$90, 5, FALSE)</f>
        <v>886782.69240392523</v>
      </c>
      <c r="IG96" s="21">
        <f>VLOOKUP(20, IG$1:IK$90, 5, FALSE)</f>
        <v>2045933.1585734498</v>
      </c>
      <c r="IM96" s="21">
        <f>VLOOKUP(20, IM$1:IQ$90, 5, FALSE)</f>
        <v>1905561.3193523132</v>
      </c>
      <c r="IS96" s="21">
        <f>VLOOKUP(20, IS$1:IW$90, 5, FALSE)</f>
        <v>1800834.2825293543</v>
      </c>
      <c r="IY96" s="21">
        <f>VLOOKUP(20, IY$1:JC$90, 5, FALSE)</f>
        <v>3165788.8603398157</v>
      </c>
      <c r="JE96" s="21">
        <f>VLOOKUP(20, JE$1:JI$90, 5, FALSE)</f>
        <v>4400418.9526874917</v>
      </c>
      <c r="JK96" s="21">
        <f>VLOOKUP(20, JK$1:JO$90, 5, FALSE)</f>
        <v>5181099.3057530429</v>
      </c>
      <c r="JQ96" s="21">
        <f>VLOOKUP(20, JQ$1:JU$90, 5, FALSE)</f>
        <v>3797539.8073085756</v>
      </c>
      <c r="JW96" s="21">
        <f>VLOOKUP(20, JW$1:KA$90, 5, FALSE)</f>
        <v>4029118.2207136676</v>
      </c>
      <c r="KC96" s="21">
        <f>VLOOKUP(20, KC$1:KG$90, 5, FALSE)</f>
        <v>2629387.1333989343</v>
      </c>
      <c r="KI96" s="21">
        <f>VLOOKUP(20, KI$1:KM$90, 5, FALSE)</f>
        <v>2739598.4816911491</v>
      </c>
      <c r="KO96" s="21">
        <f>VLOOKUP(20, KO$1:KS$90, 5, FALSE)</f>
        <v>2988957.4055262678</v>
      </c>
      <c r="KU96" s="21">
        <f>VLOOKUP(20, KU$1:KY$90, 5, FALSE)</f>
        <v>2274570.3863231321</v>
      </c>
      <c r="LA96" s="21">
        <f>VLOOKUP(20, LA$1:LE$90, 5, FALSE)</f>
        <v>2107273.5857779337</v>
      </c>
      <c r="LG96" s="21">
        <f>VLOOKUP(20, LG$1:LK$90, 5, FALSE)</f>
        <v>2209477.7493055458</v>
      </c>
      <c r="LM96" s="21">
        <f>VLOOKUP(20, LM$1:LQ$90, 5, FALSE)</f>
        <v>1183920.1151538719</v>
      </c>
      <c r="LS96" s="21">
        <f>VLOOKUP(20, LS$1:LW$90, 5, FALSE)</f>
        <v>1100643.6127517684</v>
      </c>
      <c r="LY96" s="21">
        <f>VLOOKUP(20, LY$1:MC$90, 5, FALSE)</f>
        <v>1458315.2673057946</v>
      </c>
      <c r="ME96" s="21">
        <f>VLOOKUP(20, ME$1:MI$90, 5, FALSE)</f>
        <v>1050519.2851271478</v>
      </c>
      <c r="MK96" s="21">
        <f>VLOOKUP(20, MK$1:MO$90, 5, FALSE)</f>
        <v>1143923.074403424</v>
      </c>
      <c r="MQ96" s="21">
        <f>VLOOKUP(20, MQ$1:MU$90, 5, FALSE)</f>
        <v>1371386.2403266395</v>
      </c>
      <c r="MW96" s="21">
        <f>VLOOKUP(20, MW$1:NA$90, 5, FALSE)</f>
        <v>1611822.3379534986</v>
      </c>
      <c r="NC96" s="21">
        <f>VLOOKUP(20, NC$1:NG$90, 5, FALSE)</f>
        <v>1031611.6234131342</v>
      </c>
      <c r="NI96" s="21">
        <f>VLOOKUP(20, NI$1:NM$90, 5, FALSE)</f>
        <v>847568.98133214377</v>
      </c>
      <c r="NO96" s="21" t="e">
        <f>VLOOKUP(20, NO$1:NS$90, 5, FALSE)</f>
        <v>#N/A</v>
      </c>
      <c r="NU96" s="21" t="e">
        <f>VLOOKUP(20, NU$1:NY$90, 5, FALSE)</f>
        <v>#N/A</v>
      </c>
      <c r="OA96" s="21" t="e">
        <f>VLOOKUP(20, OA$1:OE$90, 5, FALSE)</f>
        <v>#N/A</v>
      </c>
      <c r="OG96" s="21" t="e">
        <f>VLOOKUP(20, OG$1:OK$90, 5, FALSE)</f>
        <v>#N/A</v>
      </c>
      <c r="OM96" s="21" t="e">
        <f>VLOOKUP(20, OM$1:OQ$90, 5, FALSE)</f>
        <v>#N/A</v>
      </c>
      <c r="OS96" s="21" t="e">
        <f>VLOOKUP(20, OS$1:OW$90, 5, FALSE)</f>
        <v>#N/A</v>
      </c>
      <c r="OY96" s="21" t="e">
        <f>VLOOKUP(20, OY$1:PC$90, 5, FALSE)</f>
        <v>#N/A</v>
      </c>
      <c r="PE96" s="21" t="e">
        <f>VLOOKUP(20, PE$1:PI$90, 5, FALSE)</f>
        <v>#N/A</v>
      </c>
      <c r="PK96" s="21" t="e">
        <f>VLOOKUP(20, PK$1:PO$90, 5, FALSE)</f>
        <v>#N/A</v>
      </c>
      <c r="PQ96" s="21" t="e">
        <f>VLOOKUP(20, PQ$1:PU$90, 5, FALSE)</f>
        <v>#N/A</v>
      </c>
      <c r="PW96" s="21" t="e">
        <f>VLOOKUP(20, PW$1:QA$90, 5, FALSE)</f>
        <v>#N/A</v>
      </c>
      <c r="QC96" s="21" t="e">
        <f>VLOOKUP(20, QC$1:QG$90, 5, FALSE)</f>
        <v>#N/A</v>
      </c>
    </row>
    <row r="97" spans="1:445" s="21" customFormat="1">
      <c r="A97" s="21" t="s">
        <v>10</v>
      </c>
      <c r="B97" s="22"/>
      <c r="C97" s="21">
        <f>VLOOKUP(10, C$1:F$90, 4, FALSE)</f>
        <v>440679.409557693</v>
      </c>
      <c r="G97" s="21">
        <f>VLOOKUP(10, G$1:J$90, 4, FALSE)</f>
        <v>315173.08061427955</v>
      </c>
      <c r="K97" s="21">
        <f>VLOOKUP(10, K$1:N$90, 4, FALSE)</f>
        <v>381525.28218035371</v>
      </c>
      <c r="O97" s="21">
        <f>VLOOKUP(10, O$1:R$90, 4, FALSE)</f>
        <v>499048.44198216964</v>
      </c>
      <c r="S97" s="21">
        <f>VLOOKUP(10, S$1:V$90, 4, FALSE)</f>
        <v>821585.20500975812</v>
      </c>
      <c r="W97" s="21">
        <f>VLOOKUP(10, W$1:Z$90, 4, FALSE)</f>
        <v>870348.23330577789</v>
      </c>
      <c r="AA97" s="21">
        <f>VLOOKUP(10, AA$1:AD$90, 4, FALSE)</f>
        <v>619267.60795860458</v>
      </c>
      <c r="AE97" s="21">
        <f>VLOOKUP(10, AE$1:AH$90, 4, FALSE)</f>
        <v>768096.45102755993</v>
      </c>
      <c r="AI97" s="21">
        <f>VLOOKUP(10, AI$1:AL$90, 4, FALSE)</f>
        <v>610058.37673343846</v>
      </c>
      <c r="AM97" s="21">
        <f>VLOOKUP(10, AM$1:AP$90, 4, FALSE)</f>
        <v>363662.96046446293</v>
      </c>
      <c r="AQ97" s="21">
        <f>VLOOKUP(10, AQ$1:AT$90, 4, FALSE)</f>
        <v>667469.73078479979</v>
      </c>
      <c r="AU97" s="21">
        <f>VLOOKUP(10, AU$1:AX$90, 4, FALSE)</f>
        <v>439815.27971822064</v>
      </c>
      <c r="AY97" s="21">
        <f>VLOOKUP(10, AY$1:BB$90, 4, FALSE)</f>
        <v>527416.26745348156</v>
      </c>
      <c r="BC97" s="21">
        <f>VLOOKUP(10, BC$1:BF$90, 4, FALSE)</f>
        <v>868558.15988905507</v>
      </c>
      <c r="BG97" s="21">
        <f>VLOOKUP(10, BG$1:BJ$90, 4, FALSE)</f>
        <v>1395672.5530226235</v>
      </c>
      <c r="BK97" s="21">
        <f>VLOOKUP(10, BK$1:BN$90, 4, FALSE)</f>
        <v>1422944.3229689409</v>
      </c>
      <c r="BO97" s="21">
        <f>VLOOKUP(10, BO$1:BR$90, 4, FALSE)</f>
        <v>1122582.3479403737</v>
      </c>
      <c r="BS97" s="21">
        <f>VLOOKUP(10, BS$1:BV$90, 4, FALSE)</f>
        <v>1448047.3336911462</v>
      </c>
      <c r="BW97" s="21">
        <f>VLOOKUP(10, BW$1:BZ$90, 4, FALSE)</f>
        <v>1385537.6716783165</v>
      </c>
      <c r="CA97" s="21">
        <f>VLOOKUP(10, CA$1:CD$90, 4, FALSE)</f>
        <v>2130003.5429432471</v>
      </c>
      <c r="CE97" s="21">
        <f>VLOOKUP(10, CE$1:CH$90, 4, FALSE)</f>
        <v>2009108.2478085486</v>
      </c>
      <c r="CI97" s="21">
        <f>VLOOKUP(10, CI$1:CL$90, 4, FALSE)</f>
        <v>2724374.6837036069</v>
      </c>
      <c r="CM97" s="21">
        <f>VLOOKUP(10, CM$1:CQ$90, 5, FALSE)</f>
        <v>2490279.0467413268</v>
      </c>
      <c r="CS97" s="21">
        <f>VLOOKUP(10, CS$1:CW$90, 5, FALSE)</f>
        <v>2022686.7234125107</v>
      </c>
      <c r="CY97" s="21">
        <f>VLOOKUP(10, CY$1:DC$90, 5, FALSE)</f>
        <v>2105649.2382545527</v>
      </c>
      <c r="DE97" s="21">
        <f>VLOOKUP(10, DE$1:DI$90, 5, FALSE)</f>
        <v>1602603.2760223011</v>
      </c>
      <c r="DK97" s="21">
        <f>VLOOKUP(10, DK$1:DO$90, 5, FALSE)</f>
        <v>2046082.3396633891</v>
      </c>
      <c r="DQ97" s="21">
        <f>VLOOKUP(10, DQ$1:DU$90, 5, FALSE)</f>
        <v>1432532.3968608528</v>
      </c>
      <c r="DW97" s="21">
        <f>VLOOKUP(10, DW$1:EA$90, 5, FALSE)</f>
        <v>1148014.4868793804</v>
      </c>
      <c r="EC97" s="21">
        <f>VLOOKUP(10, EC$1:EG$90, 5, FALSE)</f>
        <v>981261.88445206452</v>
      </c>
      <c r="EI97" s="21">
        <f>VLOOKUP(10, EI$1:EM$90, 5, FALSE)</f>
        <v>1439612.0834633778</v>
      </c>
      <c r="EO97" s="21">
        <f>VLOOKUP(10, EO$1:ES$90, 5, FALSE)</f>
        <v>1017968.5123615748</v>
      </c>
      <c r="EU97" s="21">
        <f>VLOOKUP(10, EU$1:EY$90, 5, FALSE)</f>
        <v>794130.33022802917</v>
      </c>
      <c r="FA97" s="21">
        <f>VLOOKUP(10, FA$1:FE$90, 5, FALSE)</f>
        <v>797386.69803446135</v>
      </c>
      <c r="FG97" s="21">
        <f>VLOOKUP(10, FG$1:FK$90, 5, FALSE)</f>
        <v>642315.42167423351</v>
      </c>
      <c r="FM97" s="21">
        <f>VLOOKUP(10, FM$1:FQ$90, 5, FALSE)</f>
        <v>868658.5097690773</v>
      </c>
      <c r="FS97" s="21">
        <f>VLOOKUP(10, FS$1:FW$90, 5, FALSE)</f>
        <v>559871.77066890814</v>
      </c>
      <c r="FY97" s="21">
        <f>VLOOKUP(10, FY$1:GC$90, 5, FALSE)</f>
        <v>299084.16976206889</v>
      </c>
      <c r="GE97" s="21">
        <f>VLOOKUP(10, GE$1:GI$90, 5, FALSE)</f>
        <v>309344.38435510936</v>
      </c>
      <c r="GK97" s="21">
        <f>VLOOKUP(10, GK$1:GO$90, 5, FALSE)</f>
        <v>447587.62278283481</v>
      </c>
      <c r="GQ97" s="21">
        <f>VLOOKUP(10, GQ$1:GU$90, 5, FALSE)</f>
        <v>292616.75721046398</v>
      </c>
      <c r="GW97" s="21">
        <f>VLOOKUP(10, GW$1:HA$90, 5, FALSE)</f>
        <v>254437.93105483142</v>
      </c>
      <c r="HC97" s="21">
        <f>VLOOKUP(10, HC$1:HG$90, 5, FALSE)</f>
        <v>353762.62609287142</v>
      </c>
      <c r="HI97" s="21">
        <f>VLOOKUP(10, HI$1:HM$90, 5, FALSE)</f>
        <v>432492.10400170926</v>
      </c>
      <c r="HO97" s="21">
        <f>VLOOKUP(10, HO$1:HS$90, 5, FALSE)</f>
        <v>312138.3652587352</v>
      </c>
      <c r="HU97" s="21">
        <f>VLOOKUP(10, HU$1:HY$90, 5, FALSE)</f>
        <v>270270.69382706087</v>
      </c>
      <c r="IA97" s="21">
        <f>VLOOKUP(10, IA$1:IE$90, 5, FALSE)</f>
        <v>497541.82607786154</v>
      </c>
      <c r="IG97" s="21">
        <f>VLOOKUP(10, IG$1:IK$90, 5, FALSE)</f>
        <v>928292.57405195141</v>
      </c>
      <c r="IM97" s="21">
        <f>VLOOKUP(10, IM$1:IQ$90, 5, FALSE)</f>
        <v>862587.09434126306</v>
      </c>
      <c r="IS97" s="21">
        <f>VLOOKUP(10, IS$1:IW$90, 5, FALSE)</f>
        <v>801983.08603184146</v>
      </c>
      <c r="IY97" s="21">
        <f>VLOOKUP(10, IY$1:JC$90, 5, FALSE)</f>
        <v>1046082.2267251489</v>
      </c>
      <c r="JE97" s="21">
        <f>VLOOKUP(10, JE$1:JI$90, 5, FALSE)</f>
        <v>1246826.4073206901</v>
      </c>
      <c r="JK97" s="21">
        <f>VLOOKUP(10, JK$1:JO$90, 5, FALSE)</f>
        <v>1530768.9532899621</v>
      </c>
      <c r="JQ97" s="21">
        <f>VLOOKUP(10, JQ$1:JU$90, 5, FALSE)</f>
        <v>1176372.0347537145</v>
      </c>
      <c r="JW97" s="21">
        <f>VLOOKUP(10, JW$1:KA$90, 5, FALSE)</f>
        <v>1744245.9525485777</v>
      </c>
      <c r="KC97" s="21">
        <f>VLOOKUP(10, KC$1:KG$90, 5, FALSE)</f>
        <v>1559772.611535093</v>
      </c>
      <c r="KI97" s="21">
        <f>VLOOKUP(10, KI$1:KM$90, 5, FALSE)</f>
        <v>1396912.5920100836</v>
      </c>
      <c r="KO97" s="21">
        <f>VLOOKUP(10, KO$1:KS$90, 5, FALSE)</f>
        <v>1368035.0857215454</v>
      </c>
      <c r="KU97" s="21">
        <f>VLOOKUP(10, KU$1:KY$90, 5, FALSE)</f>
        <v>1399128.9999313203</v>
      </c>
      <c r="LA97" s="21">
        <f>VLOOKUP(10, LA$1:LE$90, 5, FALSE)</f>
        <v>1414948.2271919693</v>
      </c>
      <c r="LG97" s="21">
        <f>VLOOKUP(10, LG$1:LK$90, 5, FALSE)</f>
        <v>1842320.6831026913</v>
      </c>
      <c r="LM97" s="21">
        <f>VLOOKUP(10, LM$1:LQ$90, 5, FALSE)</f>
        <v>2103345.3068337906</v>
      </c>
      <c r="LS97" s="21">
        <f>VLOOKUP(10, LS$1:LW$90, 5, FALSE)</f>
        <v>1960845.0272399366</v>
      </c>
      <c r="LY97" s="21">
        <f>VLOOKUP(10, LY$1:MC$90, 5, FALSE)</f>
        <v>1993785.2556558766</v>
      </c>
      <c r="ME97" s="21">
        <f>VLOOKUP(10, ME$1:MI$90, 5, FALSE)</f>
        <v>1300202.2200703523</v>
      </c>
      <c r="MK97" s="21">
        <f>VLOOKUP(10, MK$1:MO$90, 5, FALSE)</f>
        <v>967301.45805936051</v>
      </c>
      <c r="MQ97" s="21">
        <f>VLOOKUP(10, MQ$1:MU$90, 5, FALSE)</f>
        <v>1126169.2538873104</v>
      </c>
      <c r="MW97" s="21">
        <f>VLOOKUP(10, MW$1:NA$90, 5, FALSE)</f>
        <v>1259812.4953317258</v>
      </c>
      <c r="NC97" s="21">
        <f>VLOOKUP(10, NC$1:NG$90, 5, FALSE)</f>
        <v>903249.38833127543</v>
      </c>
      <c r="NI97" s="21">
        <f>VLOOKUP(10, NI$1:NM$90, 5, FALSE)</f>
        <v>808255.14427580405</v>
      </c>
      <c r="NO97" s="21">
        <f>VLOOKUP(10, NO$1:NS$90, 5, FALSE)</f>
        <v>581466.28421236004</v>
      </c>
      <c r="NU97" s="21">
        <f>VLOOKUP(10, NU$1:NY$90, 5, FALSE)</f>
        <v>242549.5253947078</v>
      </c>
      <c r="OA97" s="21">
        <f>VLOOKUP(10, OA$1:OE$90, 5, FALSE)</f>
        <v>224795.93942549737</v>
      </c>
      <c r="OG97" s="21">
        <f>VLOOKUP(10, OG$1:OK$90, 5, FALSE)</f>
        <v>318787.4977974855</v>
      </c>
      <c r="OM97" s="21">
        <f>VLOOKUP(10, OM$1:OQ$90, 5, FALSE)</f>
        <v>402995.45811746246</v>
      </c>
      <c r="OS97" s="21">
        <f>VLOOKUP(10, OS$1:OW$90, 5, FALSE)</f>
        <v>686950.9323369679</v>
      </c>
      <c r="OY97" s="21">
        <f>VLOOKUP(10, OY$1:PC$90, 5, FALSE)</f>
        <v>650977.70533738949</v>
      </c>
      <c r="PE97" s="21">
        <f>VLOOKUP(10, PE$1:PI$90, 5, FALSE)</f>
        <v>682814.512256174</v>
      </c>
      <c r="PK97" s="21">
        <f>VLOOKUP(10, PK$1:PO$90, 5, FALSE)</f>
        <v>708070.39258993883</v>
      </c>
      <c r="PQ97" s="21">
        <f>VLOOKUP(10, PQ$1:PU$90, 5, FALSE)</f>
        <v>679804.98313326493</v>
      </c>
      <c r="PW97" s="21" t="e">
        <f>VLOOKUP(10, PW$1:QA$90, 5, FALSE)</f>
        <v>#N/A</v>
      </c>
      <c r="QC97" s="21" t="e">
        <f>VLOOKUP(10, QC$1:QG$90, 5, FALSE)</f>
        <v>#N/A</v>
      </c>
    </row>
    <row r="98" spans="1:445" s="21" customFormat="1">
      <c r="B98" s="22"/>
      <c r="Y98" s="21">
        <v>2</v>
      </c>
      <c r="Z98" s="21">
        <v>4</v>
      </c>
      <c r="AA98" s="21">
        <v>6</v>
      </c>
      <c r="AB98" s="21">
        <v>8</v>
      </c>
      <c r="AC98" s="21">
        <v>10</v>
      </c>
      <c r="AD98" s="21">
        <v>12</v>
      </c>
      <c r="AE98" s="21">
        <v>14</v>
      </c>
      <c r="AF98" s="21">
        <v>16</v>
      </c>
      <c r="AG98" s="21">
        <v>18</v>
      </c>
      <c r="AH98" s="21">
        <v>20</v>
      </c>
      <c r="AI98" s="21">
        <v>22</v>
      </c>
      <c r="AJ98" s="21">
        <v>24</v>
      </c>
      <c r="AK98" s="21">
        <v>26</v>
      </c>
      <c r="AL98" s="21">
        <v>28</v>
      </c>
      <c r="AM98" s="21">
        <v>30</v>
      </c>
      <c r="AN98" s="21">
        <v>32</v>
      </c>
      <c r="AO98" s="21">
        <v>34</v>
      </c>
      <c r="AP98" s="21">
        <v>36</v>
      </c>
      <c r="AQ98" s="21">
        <v>38</v>
      </c>
      <c r="AR98" s="21">
        <v>40</v>
      </c>
      <c r="AS98" s="21">
        <v>42</v>
      </c>
      <c r="AT98" s="21">
        <v>44</v>
      </c>
      <c r="AU98" s="21">
        <v>46</v>
      </c>
      <c r="AV98" s="21">
        <v>48</v>
      </c>
      <c r="AW98" s="21">
        <v>50</v>
      </c>
      <c r="AX98" s="21">
        <v>52</v>
      </c>
      <c r="AY98" s="21">
        <v>54</v>
      </c>
      <c r="AZ98" s="21">
        <v>56</v>
      </c>
      <c r="BA98" s="21">
        <v>58</v>
      </c>
      <c r="BB98" s="21">
        <v>60</v>
      </c>
      <c r="BC98" s="21">
        <v>62</v>
      </c>
      <c r="BD98" s="21">
        <v>64</v>
      </c>
      <c r="BE98" s="21">
        <v>66</v>
      </c>
      <c r="BF98" s="21">
        <v>68</v>
      </c>
      <c r="BG98" s="21">
        <v>70</v>
      </c>
      <c r="BH98" s="21">
        <v>72</v>
      </c>
      <c r="BI98" s="21">
        <v>74</v>
      </c>
      <c r="BJ98" s="21">
        <v>76</v>
      </c>
      <c r="BK98" s="21">
        <v>78</v>
      </c>
      <c r="BL98" s="21">
        <v>80</v>
      </c>
      <c r="BM98" s="21">
        <v>82</v>
      </c>
      <c r="BN98" s="21">
        <v>84</v>
      </c>
      <c r="BO98" s="21">
        <v>86</v>
      </c>
      <c r="BP98" s="21">
        <v>88</v>
      </c>
      <c r="BQ98" s="21">
        <v>90</v>
      </c>
      <c r="BR98" s="21">
        <v>92</v>
      </c>
      <c r="BS98" s="21">
        <v>94</v>
      </c>
      <c r="BT98" s="21">
        <v>96</v>
      </c>
      <c r="BU98" s="21">
        <v>98</v>
      </c>
      <c r="BV98" s="21">
        <v>100</v>
      </c>
      <c r="BW98" s="21">
        <v>102</v>
      </c>
      <c r="BX98" s="21">
        <v>104</v>
      </c>
      <c r="BY98" s="21">
        <v>106</v>
      </c>
      <c r="BZ98" s="21">
        <v>108</v>
      </c>
      <c r="CA98" s="21">
        <v>110</v>
      </c>
      <c r="CB98" s="21">
        <v>112</v>
      </c>
      <c r="CC98" s="21">
        <v>114</v>
      </c>
      <c r="CD98" s="21">
        <v>116</v>
      </c>
      <c r="CE98" s="21">
        <v>118</v>
      </c>
      <c r="CF98" s="21">
        <v>120</v>
      </c>
    </row>
    <row r="99" spans="1:445">
      <c r="A99" t="s">
        <v>5</v>
      </c>
      <c r="B99">
        <v>1928</v>
      </c>
      <c r="C99">
        <v>1929</v>
      </c>
      <c r="D99">
        <v>1930</v>
      </c>
      <c r="E99" s="12">
        <v>1931</v>
      </c>
      <c r="F99">
        <v>1932</v>
      </c>
      <c r="G99">
        <v>1933</v>
      </c>
      <c r="H99">
        <v>1934</v>
      </c>
      <c r="I99">
        <v>1935</v>
      </c>
      <c r="J99">
        <v>1936</v>
      </c>
      <c r="K99" s="12">
        <v>1937</v>
      </c>
      <c r="L99">
        <v>1938</v>
      </c>
      <c r="M99">
        <v>1939</v>
      </c>
      <c r="N99">
        <v>1940</v>
      </c>
      <c r="O99">
        <v>1941</v>
      </c>
      <c r="P99">
        <v>1942</v>
      </c>
      <c r="Q99">
        <v>1943</v>
      </c>
      <c r="R99">
        <v>1944</v>
      </c>
      <c r="S99">
        <v>1945</v>
      </c>
      <c r="T99">
        <v>1946</v>
      </c>
      <c r="U99">
        <v>1947</v>
      </c>
      <c r="V99">
        <v>1948</v>
      </c>
      <c r="W99">
        <v>1949</v>
      </c>
      <c r="X99">
        <v>1950</v>
      </c>
      <c r="Y99">
        <v>1951</v>
      </c>
      <c r="Z99">
        <v>1952</v>
      </c>
      <c r="AA99">
        <v>1953</v>
      </c>
      <c r="AB99">
        <v>1954</v>
      </c>
      <c r="AC99">
        <v>1955</v>
      </c>
      <c r="AD99">
        <v>1956</v>
      </c>
      <c r="AE99">
        <v>1957</v>
      </c>
      <c r="AF99">
        <v>1958</v>
      </c>
      <c r="AG99">
        <v>1959</v>
      </c>
      <c r="AH99">
        <v>1960</v>
      </c>
      <c r="AI99">
        <v>1961</v>
      </c>
      <c r="AJ99">
        <v>1962</v>
      </c>
      <c r="AK99">
        <v>1963</v>
      </c>
      <c r="AL99">
        <v>1964</v>
      </c>
      <c r="AM99">
        <v>1965</v>
      </c>
      <c r="AN99">
        <v>1966</v>
      </c>
      <c r="AO99">
        <v>1967</v>
      </c>
      <c r="AP99">
        <v>1968</v>
      </c>
      <c r="AQ99">
        <v>1969</v>
      </c>
      <c r="AR99">
        <v>1970</v>
      </c>
      <c r="AS99">
        <v>1971</v>
      </c>
      <c r="AT99">
        <v>1972</v>
      </c>
      <c r="AU99">
        <v>1973</v>
      </c>
      <c r="AV99">
        <v>1974</v>
      </c>
      <c r="AW99">
        <v>1975</v>
      </c>
      <c r="AX99">
        <v>1976</v>
      </c>
      <c r="AY99">
        <v>1977</v>
      </c>
      <c r="AZ99">
        <v>1978</v>
      </c>
      <c r="BA99">
        <v>1979</v>
      </c>
      <c r="BB99">
        <v>1980</v>
      </c>
      <c r="BC99">
        <v>1981</v>
      </c>
      <c r="BD99">
        <v>1982</v>
      </c>
      <c r="BE99">
        <v>1983</v>
      </c>
      <c r="BF99">
        <v>1984</v>
      </c>
      <c r="BG99">
        <v>1985</v>
      </c>
      <c r="BH99">
        <v>1986</v>
      </c>
      <c r="BI99">
        <v>1987</v>
      </c>
      <c r="BJ99">
        <v>1988</v>
      </c>
      <c r="BK99">
        <v>1989</v>
      </c>
      <c r="BL99">
        <v>1990</v>
      </c>
      <c r="BM99">
        <v>1991</v>
      </c>
      <c r="BN99">
        <v>1992</v>
      </c>
      <c r="BO99">
        <v>1993</v>
      </c>
      <c r="BP99">
        <v>1994</v>
      </c>
      <c r="BQ99">
        <v>1995</v>
      </c>
      <c r="BR99">
        <v>1996</v>
      </c>
      <c r="BS99">
        <v>1997</v>
      </c>
      <c r="BT99">
        <v>1998</v>
      </c>
      <c r="BU99">
        <v>1999</v>
      </c>
      <c r="BV99">
        <v>2000</v>
      </c>
      <c r="BW99">
        <v>2001</v>
      </c>
      <c r="BX99">
        <v>2002</v>
      </c>
      <c r="BY99">
        <v>2003</v>
      </c>
      <c r="BZ99">
        <v>2004</v>
      </c>
      <c r="CA99">
        <v>2005</v>
      </c>
      <c r="CB99">
        <v>2006</v>
      </c>
      <c r="CC99">
        <v>2007</v>
      </c>
      <c r="CD99">
        <v>2008</v>
      </c>
      <c r="CE99">
        <v>2009</v>
      </c>
      <c r="CF99">
        <v>2011</v>
      </c>
    </row>
    <row r="100" spans="1:445">
      <c r="A100" s="21"/>
      <c r="C100">
        <v>1</v>
      </c>
      <c r="D100">
        <v>2</v>
      </c>
      <c r="E100">
        <v>3</v>
      </c>
      <c r="F100">
        <v>4</v>
      </c>
      <c r="G100">
        <v>5</v>
      </c>
      <c r="H100">
        <v>6</v>
      </c>
      <c r="I100">
        <v>7</v>
      </c>
      <c r="J100">
        <v>8</v>
      </c>
      <c r="K100">
        <v>9</v>
      </c>
      <c r="L100">
        <v>10</v>
      </c>
      <c r="M100">
        <v>11</v>
      </c>
      <c r="N100">
        <v>12</v>
      </c>
      <c r="O100">
        <v>13</v>
      </c>
      <c r="P100">
        <v>14</v>
      </c>
      <c r="Q100">
        <v>15</v>
      </c>
      <c r="R100">
        <v>16</v>
      </c>
      <c r="S100">
        <v>17</v>
      </c>
      <c r="T100">
        <v>18</v>
      </c>
      <c r="U100">
        <v>19</v>
      </c>
      <c r="V100">
        <v>20</v>
      </c>
      <c r="W100">
        <v>21</v>
      </c>
      <c r="X100">
        <v>22</v>
      </c>
      <c r="Y100">
        <v>23</v>
      </c>
      <c r="Z100">
        <v>24</v>
      </c>
      <c r="AA100">
        <v>25</v>
      </c>
      <c r="AB100">
        <v>26</v>
      </c>
      <c r="AC100">
        <v>27</v>
      </c>
      <c r="AD100">
        <v>28</v>
      </c>
      <c r="AE100">
        <v>29</v>
      </c>
      <c r="AF100">
        <v>30</v>
      </c>
      <c r="AG100">
        <v>31</v>
      </c>
      <c r="AH100">
        <v>32</v>
      </c>
      <c r="AI100">
        <v>33</v>
      </c>
      <c r="AJ100">
        <v>34</v>
      </c>
      <c r="AK100">
        <v>35</v>
      </c>
      <c r="AL100">
        <v>36</v>
      </c>
      <c r="AM100">
        <v>37</v>
      </c>
      <c r="AN100">
        <v>38</v>
      </c>
      <c r="AO100">
        <v>39</v>
      </c>
      <c r="AP100">
        <v>40</v>
      </c>
      <c r="AQ100">
        <v>41</v>
      </c>
      <c r="AR100">
        <v>42</v>
      </c>
      <c r="AS100">
        <v>43</v>
      </c>
      <c r="AT100">
        <v>44</v>
      </c>
      <c r="AU100">
        <v>45</v>
      </c>
      <c r="AV100">
        <v>46</v>
      </c>
      <c r="AW100">
        <v>47</v>
      </c>
      <c r="AX100">
        <v>48</v>
      </c>
      <c r="AY100">
        <v>49</v>
      </c>
      <c r="AZ100">
        <v>50</v>
      </c>
      <c r="BA100">
        <v>51</v>
      </c>
      <c r="BB100">
        <v>52</v>
      </c>
      <c r="BC100">
        <v>53</v>
      </c>
      <c r="BD100">
        <v>54</v>
      </c>
      <c r="BE100">
        <v>55</v>
      </c>
      <c r="BF100">
        <v>56</v>
      </c>
      <c r="BG100">
        <v>57</v>
      </c>
      <c r="BH100">
        <v>58</v>
      </c>
      <c r="BI100">
        <v>59</v>
      </c>
      <c r="BJ100">
        <v>60</v>
      </c>
      <c r="BK100">
        <v>61</v>
      </c>
      <c r="BL100">
        <v>62</v>
      </c>
      <c r="BM100">
        <v>63</v>
      </c>
      <c r="BN100">
        <v>64</v>
      </c>
      <c r="BO100">
        <v>65</v>
      </c>
      <c r="BP100">
        <v>66</v>
      </c>
      <c r="BQ100">
        <v>67</v>
      </c>
      <c r="BR100">
        <v>68</v>
      </c>
      <c r="BS100">
        <v>69</v>
      </c>
      <c r="BT100">
        <v>70</v>
      </c>
      <c r="BU100">
        <v>71</v>
      </c>
      <c r="BV100">
        <v>72</v>
      </c>
      <c r="BW100">
        <v>73</v>
      </c>
      <c r="BX100">
        <v>74</v>
      </c>
      <c r="BY100">
        <v>75</v>
      </c>
      <c r="BZ100">
        <v>76</v>
      </c>
      <c r="CA100">
        <v>77</v>
      </c>
      <c r="CB100">
        <v>78</v>
      </c>
      <c r="CC100">
        <v>79</v>
      </c>
      <c r="CD100">
        <v>80</v>
      </c>
      <c r="CE100">
        <v>81</v>
      </c>
      <c r="CF100">
        <v>82</v>
      </c>
    </row>
    <row r="101" spans="1:445">
      <c r="A101" t="s">
        <v>6</v>
      </c>
      <c r="B101">
        <f>C93</f>
        <v>668919.38973953703</v>
      </c>
      <c r="C101">
        <f ca="1">OFFSET($C93, 0, 4*C$100)</f>
        <v>-1458212.2538309791</v>
      </c>
      <c r="D101">
        <f ca="1">OFFSET($C93, 0, 4*D$100)</f>
        <v>-631948.97507296107</v>
      </c>
      <c r="E101">
        <f t="shared" ref="E101:X101" ca="1" si="340">OFFSET($C93, 0, 4*E$100)</f>
        <v>1692052.0596624468</v>
      </c>
      <c r="F101">
        <f t="shared" ca="1" si="340"/>
        <v>6939670.7889346806</v>
      </c>
      <c r="G101">
        <f t="shared" ca="1" si="340"/>
        <v>7965679.8322773678</v>
      </c>
      <c r="H101">
        <f t="shared" ca="1" si="340"/>
        <v>4375331.3192778751</v>
      </c>
      <c r="I101">
        <f t="shared" ca="1" si="340"/>
        <v>5426110.214872105</v>
      </c>
      <c r="J101">
        <f t="shared" ca="1" si="340"/>
        <v>2442034.8466886259</v>
      </c>
      <c r="K101">
        <f t="shared" ca="1" si="340"/>
        <v>498879.87215956807</v>
      </c>
      <c r="L101">
        <f t="shared" ca="1" si="340"/>
        <v>6956098.9460667083</v>
      </c>
      <c r="M101">
        <f t="shared" ca="1" si="340"/>
        <v>4320516.5269288281</v>
      </c>
      <c r="N101">
        <f t="shared" ca="1" si="340"/>
        <v>6345460.3712631119</v>
      </c>
      <c r="O101">
        <f t="shared" ca="1" si="340"/>
        <v>8725309.7619017102</v>
      </c>
      <c r="P101">
        <f t="shared" ca="1" si="340"/>
        <v>17699110.09628446</v>
      </c>
      <c r="Q101">
        <f t="shared" ca="1" si="340"/>
        <v>16606138.502245499</v>
      </c>
      <c r="R101">
        <f t="shared" ca="1" si="340"/>
        <v>13647962.451551527</v>
      </c>
      <c r="S101">
        <f t="shared" ca="1" si="340"/>
        <v>11176574.391748434</v>
      </c>
      <c r="T101">
        <f t="shared" ca="1" si="340"/>
        <v>9394358.9627092704</v>
      </c>
      <c r="U101">
        <f t="shared" ca="1" si="340"/>
        <v>19181031.831045765</v>
      </c>
      <c r="V101">
        <f t="shared" ca="1" si="340"/>
        <v>28028939.49208983</v>
      </c>
      <c r="W101">
        <f t="shared" ca="1" si="340"/>
        <v>34872035.824875474</v>
      </c>
      <c r="X101">
        <f t="shared" ca="1" si="340"/>
        <v>33000493.875231754</v>
      </c>
      <c r="Y101">
        <f ca="1">OFFSET($C93, 0, 4*Y$100+Y$98)</f>
        <v>22745150.671220563</v>
      </c>
      <c r="Z101">
        <f ca="1">OFFSET($C93, 0, 4*Z$100+Z$98)</f>
        <v>15292906.382847082</v>
      </c>
      <c r="AA101">
        <f t="shared" ref="AA101:CE101" ca="1" si="341">OFFSET($C93, 0, 4*AA$100+AA$98)</f>
        <v>9320472.4043217339</v>
      </c>
      <c r="AB101">
        <f t="shared" ca="1" si="341"/>
        <v>12892866.426050054</v>
      </c>
      <c r="AC101">
        <f t="shared" ca="1" si="341"/>
        <v>6278991.9853715962</v>
      </c>
      <c r="AD101">
        <f t="shared" ca="1" si="341"/>
        <v>3032343.8078118279</v>
      </c>
      <c r="AE101">
        <f t="shared" ca="1" si="341"/>
        <v>3313223.5778154316</v>
      </c>
      <c r="AF101">
        <f t="shared" ca="1" si="341"/>
        <v>5960082.8299461855</v>
      </c>
      <c r="AG101">
        <f t="shared" ca="1" si="341"/>
        <v>1167751.6338096978</v>
      </c>
      <c r="AH101">
        <f t="shared" ca="1" si="341"/>
        <v>940938.30196752457</v>
      </c>
      <c r="AI101">
        <f t="shared" ca="1" si="341"/>
        <v>1452091.0789388893</v>
      </c>
      <c r="AJ101">
        <f t="shared" ca="1" si="341"/>
        <v>-20904.167982375966</v>
      </c>
      <c r="AK101">
        <f t="shared" ca="1" si="341"/>
        <v>1124795.5377051854</v>
      </c>
      <c r="AL101">
        <f t="shared" ca="1" si="341"/>
        <v>-53493.98129242233</v>
      </c>
      <c r="AM101">
        <f t="shared" ca="1" si="341"/>
        <v>-1049021.6444535137</v>
      </c>
      <c r="AN101">
        <f t="shared" ca="1" si="341"/>
        <v>-1524237.2355606735</v>
      </c>
      <c r="AO101">
        <f ca="1">OFFSET($C93, 0, 4*AO$100+AO$98)</f>
        <v>75544.967170478689</v>
      </c>
      <c r="AP101" t="e">
        <f t="shared" ca="1" si="341"/>
        <v>#N/A</v>
      </c>
      <c r="AQ101" t="e">
        <f t="shared" ca="1" si="341"/>
        <v>#N/A</v>
      </c>
      <c r="AR101" t="e">
        <f t="shared" ca="1" si="341"/>
        <v>#N/A</v>
      </c>
      <c r="AS101" t="e">
        <f t="shared" ca="1" si="341"/>
        <v>#N/A</v>
      </c>
      <c r="AT101" t="e">
        <f t="shared" ca="1" si="341"/>
        <v>#N/A</v>
      </c>
      <c r="AU101" t="e">
        <f t="shared" ca="1" si="341"/>
        <v>#N/A</v>
      </c>
      <c r="AV101" t="e">
        <f t="shared" ca="1" si="341"/>
        <v>#N/A</v>
      </c>
      <c r="AW101" t="e">
        <f t="shared" ca="1" si="341"/>
        <v>#N/A</v>
      </c>
      <c r="AX101" t="e">
        <f t="shared" ca="1" si="341"/>
        <v>#N/A</v>
      </c>
      <c r="AY101" t="e">
        <f t="shared" ca="1" si="341"/>
        <v>#N/A</v>
      </c>
      <c r="AZ101" t="e">
        <f t="shared" ca="1" si="341"/>
        <v>#N/A</v>
      </c>
      <c r="BA101" t="e">
        <f t="shared" ca="1" si="341"/>
        <v>#N/A</v>
      </c>
      <c r="BB101" t="e">
        <f t="shared" ca="1" si="341"/>
        <v>#N/A</v>
      </c>
      <c r="BC101" t="e">
        <f t="shared" ca="1" si="341"/>
        <v>#N/A</v>
      </c>
      <c r="BD101" t="e">
        <f t="shared" ca="1" si="341"/>
        <v>#N/A</v>
      </c>
      <c r="BE101" t="e">
        <f t="shared" ca="1" si="341"/>
        <v>#N/A</v>
      </c>
      <c r="BF101" t="e">
        <f t="shared" ca="1" si="341"/>
        <v>#N/A</v>
      </c>
      <c r="BG101" t="e">
        <f t="shared" ca="1" si="341"/>
        <v>#N/A</v>
      </c>
      <c r="BH101" t="e">
        <f t="shared" ca="1" si="341"/>
        <v>#N/A</v>
      </c>
      <c r="BI101" t="e">
        <f t="shared" ca="1" si="341"/>
        <v>#N/A</v>
      </c>
      <c r="BJ101" t="e">
        <f t="shared" ca="1" si="341"/>
        <v>#N/A</v>
      </c>
      <c r="BK101" t="e">
        <f t="shared" ca="1" si="341"/>
        <v>#N/A</v>
      </c>
      <c r="BL101" t="e">
        <f t="shared" ca="1" si="341"/>
        <v>#N/A</v>
      </c>
      <c r="BM101" t="e">
        <f t="shared" ca="1" si="341"/>
        <v>#N/A</v>
      </c>
      <c r="BN101" t="e">
        <f t="shared" ca="1" si="341"/>
        <v>#N/A</v>
      </c>
      <c r="BO101" t="e">
        <f t="shared" ca="1" si="341"/>
        <v>#N/A</v>
      </c>
      <c r="BP101" t="e">
        <f t="shared" ca="1" si="341"/>
        <v>#N/A</v>
      </c>
      <c r="BQ101" t="e">
        <f t="shared" ca="1" si="341"/>
        <v>#N/A</v>
      </c>
      <c r="BR101" t="e">
        <f t="shared" ca="1" si="341"/>
        <v>#N/A</v>
      </c>
      <c r="BS101" t="e">
        <f t="shared" ca="1" si="341"/>
        <v>#N/A</v>
      </c>
      <c r="BT101" t="e">
        <f t="shared" ca="1" si="341"/>
        <v>#N/A</v>
      </c>
      <c r="BU101" t="e">
        <f t="shared" ca="1" si="341"/>
        <v>#N/A</v>
      </c>
      <c r="BV101" t="e">
        <f t="shared" ca="1" si="341"/>
        <v>#N/A</v>
      </c>
      <c r="BW101" t="e">
        <f t="shared" ca="1" si="341"/>
        <v>#N/A</v>
      </c>
      <c r="BX101" t="e">
        <f t="shared" ca="1" si="341"/>
        <v>#N/A</v>
      </c>
      <c r="BY101" t="e">
        <f t="shared" ca="1" si="341"/>
        <v>#N/A</v>
      </c>
      <c r="BZ101" t="e">
        <f t="shared" ca="1" si="341"/>
        <v>#N/A</v>
      </c>
      <c r="CA101" t="e">
        <f t="shared" ca="1" si="341"/>
        <v>#N/A</v>
      </c>
      <c r="CB101" t="e">
        <f t="shared" ca="1" si="341"/>
        <v>#N/A</v>
      </c>
      <c r="CC101" t="e">
        <f t="shared" ca="1" si="341"/>
        <v>#N/A</v>
      </c>
      <c r="CD101" t="e">
        <f t="shared" ca="1" si="341"/>
        <v>#N/A</v>
      </c>
      <c r="CE101" t="e">
        <f t="shared" ca="1" si="341"/>
        <v>#N/A</v>
      </c>
    </row>
    <row r="102" spans="1:445">
      <c r="A102" t="s">
        <v>7</v>
      </c>
      <c r="B102">
        <f t="shared" ref="B102:B105" si="342">C94</f>
        <v>1167226.2536147716</v>
      </c>
      <c r="C102">
        <f t="shared" ref="C102:X105" ca="1" si="343">OFFSET($C94, 0, 4*C$100)</f>
        <v>-1573415.6502195871</v>
      </c>
      <c r="D102">
        <f t="shared" ca="1" si="343"/>
        <v>-355277.76005472144</v>
      </c>
      <c r="E102">
        <f t="shared" ca="1" si="343"/>
        <v>1857001.5070666072</v>
      </c>
      <c r="F102">
        <f t="shared" ca="1" si="343"/>
        <v>8391322.6768408194</v>
      </c>
      <c r="G102">
        <f t="shared" ca="1" si="343"/>
        <v>9963279.5252403207</v>
      </c>
      <c r="H102">
        <f t="shared" ca="1" si="343"/>
        <v>4010031.0540218307</v>
      </c>
      <c r="I102">
        <f t="shared" ca="1" si="343"/>
        <v>3244668.1558424262</v>
      </c>
      <c r="J102">
        <f t="shared" ca="1" si="343"/>
        <v>1564545.0411029926</v>
      </c>
      <c r="K102">
        <f t="shared" ca="1" si="343"/>
        <v>544749.55267232796</v>
      </c>
      <c r="L102">
        <f t="shared" ca="1" si="343"/>
        <v>3465436.8798037861</v>
      </c>
      <c r="M102">
        <f t="shared" ca="1" si="343"/>
        <v>1997307.9990470533</v>
      </c>
      <c r="N102">
        <f t="shared" ca="1" si="343"/>
        <v>2475807.7832544423</v>
      </c>
      <c r="O102">
        <f t="shared" ca="1" si="343"/>
        <v>4140800.4828410973</v>
      </c>
      <c r="P102">
        <f t="shared" ca="1" si="343"/>
        <v>5666564.957854745</v>
      </c>
      <c r="Q102">
        <f t="shared" ca="1" si="343"/>
        <v>5637044.8576063868</v>
      </c>
      <c r="R102">
        <f t="shared" ca="1" si="343"/>
        <v>5156467.7999982452</v>
      </c>
      <c r="S102">
        <f t="shared" ca="1" si="343"/>
        <v>4364431.6699875239</v>
      </c>
      <c r="T102">
        <f t="shared" ca="1" si="343"/>
        <v>3539455.3379446734</v>
      </c>
      <c r="U102">
        <f t="shared" ca="1" si="343"/>
        <v>6735439.5693411184</v>
      </c>
      <c r="V102">
        <f t="shared" ca="1" si="343"/>
        <v>7899173.6205053404</v>
      </c>
      <c r="W102">
        <f t="shared" ca="1" si="343"/>
        <v>8692113.4428963494</v>
      </c>
      <c r="X102">
        <f t="shared" ca="1" si="343"/>
        <v>8711825.7439895533</v>
      </c>
      <c r="Y102">
        <f t="shared" ref="Y102:CE105" ca="1" si="344">OFFSET($C94, 0, 4*Y$100+Y$98)</f>
        <v>6266275.6518471511</v>
      </c>
      <c r="Z102">
        <f t="shared" ca="1" si="344"/>
        <v>6133253.9446834279</v>
      </c>
      <c r="AA102">
        <f t="shared" ca="1" si="344"/>
        <v>5100306.1647358965</v>
      </c>
      <c r="AB102">
        <f t="shared" ca="1" si="344"/>
        <v>5970247.7835774384</v>
      </c>
      <c r="AC102">
        <f t="shared" ca="1" si="344"/>
        <v>2716126.6149046416</v>
      </c>
      <c r="AD102">
        <f t="shared" ca="1" si="344"/>
        <v>1806157.5885791501</v>
      </c>
      <c r="AE102">
        <f t="shared" ca="1" si="344"/>
        <v>2110736.1983203478</v>
      </c>
      <c r="AF102">
        <f t="shared" ca="1" si="344"/>
        <v>4547251.3010089854</v>
      </c>
      <c r="AG102">
        <f t="shared" ca="1" si="344"/>
        <v>2079118.7775579167</v>
      </c>
      <c r="AH102">
        <f t="shared" ca="1" si="344"/>
        <v>1734955.6992882208</v>
      </c>
      <c r="AI102">
        <f t="shared" ca="1" si="344"/>
        <v>1986818.0115804481</v>
      </c>
      <c r="AJ102">
        <f t="shared" ca="1" si="344"/>
        <v>285702.02581017889</v>
      </c>
      <c r="AK102">
        <f t="shared" ca="1" si="344"/>
        <v>954891.9361901728</v>
      </c>
      <c r="AL102">
        <f t="shared" ca="1" si="344"/>
        <v>237024.86111345564</v>
      </c>
      <c r="AM102">
        <f t="shared" ca="1" si="344"/>
        <v>-354409.03724627197</v>
      </c>
      <c r="AN102">
        <f t="shared" ca="1" si="344"/>
        <v>-652409.13804516091</v>
      </c>
      <c r="AO102">
        <f t="shared" ca="1" si="344"/>
        <v>340122.6745938739</v>
      </c>
      <c r="AP102">
        <f t="shared" ca="1" si="344"/>
        <v>-467352.9675916736</v>
      </c>
      <c r="AQ102">
        <f t="shared" ca="1" si="344"/>
        <v>-362169.55481033382</v>
      </c>
      <c r="AR102">
        <f t="shared" ca="1" si="344"/>
        <v>338188.51880060701</v>
      </c>
      <c r="AS102">
        <f t="shared" ca="1" si="344"/>
        <v>743039.41500877426</v>
      </c>
      <c r="AT102">
        <f t="shared" ca="1" si="344"/>
        <v>485896.05163573194</v>
      </c>
      <c r="AU102">
        <f t="shared" ca="1" si="344"/>
        <v>106079.69477178607</v>
      </c>
      <c r="AV102">
        <f t="shared" ca="1" si="344"/>
        <v>2142025.2875614832</v>
      </c>
      <c r="AW102">
        <f t="shared" ca="1" si="344"/>
        <v>7189207.6068302654</v>
      </c>
      <c r="AX102">
        <f t="shared" ca="1" si="344"/>
        <v>4833624.6111698551</v>
      </c>
      <c r="AY102">
        <f t="shared" ca="1" si="344"/>
        <v>4092849.4647475281</v>
      </c>
      <c r="AZ102" t="e">
        <f t="shared" ca="1" si="344"/>
        <v>#N/A</v>
      </c>
      <c r="BA102" t="e">
        <f t="shared" ca="1" si="344"/>
        <v>#N/A</v>
      </c>
      <c r="BB102" t="e">
        <f t="shared" ca="1" si="344"/>
        <v>#N/A</v>
      </c>
      <c r="BC102" t="e">
        <f t="shared" ca="1" si="344"/>
        <v>#N/A</v>
      </c>
      <c r="BD102" t="e">
        <f t="shared" ca="1" si="344"/>
        <v>#N/A</v>
      </c>
      <c r="BE102" t="e">
        <f t="shared" ca="1" si="344"/>
        <v>#N/A</v>
      </c>
      <c r="BF102" t="e">
        <f t="shared" ca="1" si="344"/>
        <v>#N/A</v>
      </c>
      <c r="BG102" t="e">
        <f t="shared" ca="1" si="344"/>
        <v>#N/A</v>
      </c>
      <c r="BH102" t="e">
        <f t="shared" ca="1" si="344"/>
        <v>#N/A</v>
      </c>
      <c r="BI102" t="e">
        <f t="shared" ca="1" si="344"/>
        <v>#N/A</v>
      </c>
      <c r="BJ102" t="e">
        <f t="shared" ca="1" si="344"/>
        <v>#N/A</v>
      </c>
      <c r="BK102" t="e">
        <f t="shared" ca="1" si="344"/>
        <v>#N/A</v>
      </c>
      <c r="BL102" t="e">
        <f t="shared" ca="1" si="344"/>
        <v>#N/A</v>
      </c>
      <c r="BM102" t="e">
        <f t="shared" ca="1" si="344"/>
        <v>#N/A</v>
      </c>
      <c r="BN102" t="e">
        <f t="shared" ca="1" si="344"/>
        <v>#N/A</v>
      </c>
      <c r="BO102" t="e">
        <f t="shared" ca="1" si="344"/>
        <v>#N/A</v>
      </c>
      <c r="BP102" t="e">
        <f t="shared" ca="1" si="344"/>
        <v>#N/A</v>
      </c>
      <c r="BQ102" t="e">
        <f t="shared" ca="1" si="344"/>
        <v>#N/A</v>
      </c>
      <c r="BR102" t="e">
        <f t="shared" ca="1" si="344"/>
        <v>#N/A</v>
      </c>
      <c r="BS102" t="e">
        <f t="shared" ca="1" si="344"/>
        <v>#N/A</v>
      </c>
      <c r="BT102" t="e">
        <f t="shared" ca="1" si="344"/>
        <v>#N/A</v>
      </c>
      <c r="BU102" t="e">
        <f t="shared" ca="1" si="344"/>
        <v>#N/A</v>
      </c>
      <c r="BV102" t="e">
        <f t="shared" ca="1" si="344"/>
        <v>#N/A</v>
      </c>
      <c r="BW102" t="e">
        <f t="shared" ca="1" si="344"/>
        <v>#N/A</v>
      </c>
      <c r="BX102" t="e">
        <f t="shared" ca="1" si="344"/>
        <v>#N/A</v>
      </c>
      <c r="BY102" t="e">
        <f t="shared" ca="1" si="344"/>
        <v>#N/A</v>
      </c>
      <c r="BZ102" t="e">
        <f t="shared" ca="1" si="344"/>
        <v>#N/A</v>
      </c>
      <c r="CA102" t="e">
        <f t="shared" ca="1" si="344"/>
        <v>#N/A</v>
      </c>
      <c r="CB102" t="e">
        <f t="shared" ca="1" si="344"/>
        <v>#N/A</v>
      </c>
      <c r="CC102" t="e">
        <f t="shared" ca="1" si="344"/>
        <v>#N/A</v>
      </c>
      <c r="CD102" t="e">
        <f t="shared" ca="1" si="344"/>
        <v>#N/A</v>
      </c>
      <c r="CE102" t="e">
        <f t="shared" ca="1" si="344"/>
        <v>#N/A</v>
      </c>
    </row>
    <row r="103" spans="1:445">
      <c r="A103" t="s">
        <v>8</v>
      </c>
      <c r="B103">
        <f>C95</f>
        <v>573046.38588271651</v>
      </c>
      <c r="C103">
        <f t="shared" ca="1" si="343"/>
        <v>-528653.19152696931</v>
      </c>
      <c r="D103">
        <f t="shared" ca="1" si="343"/>
        <v>1994.0441212972503</v>
      </c>
      <c r="E103">
        <f t="shared" ca="1" si="343"/>
        <v>1297061.7058198603</v>
      </c>
      <c r="F103">
        <f t="shared" ca="1" si="343"/>
        <v>5947879.1472535897</v>
      </c>
      <c r="G103">
        <f t="shared" ca="1" si="343"/>
        <v>5541659.77559675</v>
      </c>
      <c r="H103">
        <f t="shared" ca="1" si="343"/>
        <v>3380688.3942478602</v>
      </c>
      <c r="I103">
        <f t="shared" ca="1" si="343"/>
        <v>4583133.0716100577</v>
      </c>
      <c r="J103">
        <f t="shared" ca="1" si="343"/>
        <v>2200468.7417048728</v>
      </c>
      <c r="K103">
        <f t="shared" ca="1" si="343"/>
        <v>774892.3075535018</v>
      </c>
      <c r="L103">
        <f t="shared" ca="1" si="343"/>
        <v>4641544.8077510027</v>
      </c>
      <c r="M103">
        <f t="shared" ca="1" si="343"/>
        <v>3030419.6535399039</v>
      </c>
      <c r="N103">
        <f t="shared" ca="1" si="343"/>
        <v>3000244.9712851713</v>
      </c>
      <c r="O103">
        <f t="shared" ca="1" si="343"/>
        <v>4086713.7017159662</v>
      </c>
      <c r="P103">
        <f t="shared" ca="1" si="343"/>
        <v>6915728.999716755</v>
      </c>
      <c r="Q103">
        <f t="shared" ca="1" si="343"/>
        <v>7169391.7931668051</v>
      </c>
      <c r="R103">
        <f t="shared" ca="1" si="343"/>
        <v>4666864.8750260873</v>
      </c>
      <c r="S103">
        <f t="shared" ca="1" si="343"/>
        <v>2651088.7179146428</v>
      </c>
      <c r="T103">
        <f t="shared" ca="1" si="343"/>
        <v>2157661.1054603159</v>
      </c>
      <c r="U103">
        <f t="shared" ca="1" si="343"/>
        <v>3973823.9307855465</v>
      </c>
      <c r="V103">
        <f t="shared" ca="1" si="343"/>
        <v>3905019.6718762023</v>
      </c>
      <c r="W103">
        <f t="shared" ca="1" si="343"/>
        <v>3810962.2706540222</v>
      </c>
      <c r="X103">
        <f t="shared" ca="1" si="343"/>
        <v>3323422.0130574326</v>
      </c>
      <c r="Y103">
        <f t="shared" ca="1" si="344"/>
        <v>3035292.1365655656</v>
      </c>
      <c r="Z103">
        <f t="shared" ca="1" si="344"/>
        <v>2071612.9615714375</v>
      </c>
      <c r="AA103">
        <f t="shared" ca="1" si="344"/>
        <v>1844592.8919211864</v>
      </c>
      <c r="AB103">
        <f t="shared" ca="1" si="344"/>
        <v>2353442.9259592257</v>
      </c>
      <c r="AC103">
        <f t="shared" ca="1" si="344"/>
        <v>1180506.8357154797</v>
      </c>
      <c r="AD103">
        <f t="shared" ca="1" si="344"/>
        <v>827055.26361561602</v>
      </c>
      <c r="AE103">
        <f t="shared" ca="1" si="344"/>
        <v>907781.05100359151</v>
      </c>
      <c r="AF103">
        <f t="shared" ca="1" si="344"/>
        <v>1426858.1188556829</v>
      </c>
      <c r="AG103">
        <f t="shared" ca="1" si="344"/>
        <v>679651.1841592961</v>
      </c>
      <c r="AH103">
        <f t="shared" ca="1" si="344"/>
        <v>641211.38635136909</v>
      </c>
      <c r="AI103">
        <f t="shared" ca="1" si="344"/>
        <v>689957.17834665882</v>
      </c>
      <c r="AJ103">
        <f t="shared" ca="1" si="344"/>
        <v>285599.59300921834</v>
      </c>
      <c r="AK103">
        <f t="shared" ca="1" si="344"/>
        <v>673727.04637768248</v>
      </c>
      <c r="AL103">
        <f t="shared" ca="1" si="344"/>
        <v>269678.6737094312</v>
      </c>
      <c r="AM103">
        <f t="shared" ca="1" si="344"/>
        <v>-1909.1720280429295</v>
      </c>
      <c r="AN103">
        <f t="shared" ca="1" si="344"/>
        <v>-173061.724921774</v>
      </c>
      <c r="AO103">
        <f t="shared" ca="1" si="344"/>
        <v>395368.34801884409</v>
      </c>
      <c r="AP103">
        <f t="shared" ca="1" si="344"/>
        <v>-88205.514513019807</v>
      </c>
      <c r="AQ103">
        <f t="shared" ca="1" si="344"/>
        <v>-213284.55191367757</v>
      </c>
      <c r="AR103">
        <f t="shared" ca="1" si="344"/>
        <v>882418.34299104649</v>
      </c>
      <c r="AS103">
        <f t="shared" ca="1" si="344"/>
        <v>1193118.3814476077</v>
      </c>
      <c r="AT103">
        <f t="shared" ca="1" si="344"/>
        <v>765576.64472157904</v>
      </c>
      <c r="AU103">
        <f t="shared" ca="1" si="344"/>
        <v>293971.67600142292</v>
      </c>
      <c r="AV103">
        <f t="shared" ca="1" si="344"/>
        <v>1607058.3681476363</v>
      </c>
      <c r="AW103">
        <f t="shared" ca="1" si="344"/>
        <v>4643376.3029172868</v>
      </c>
      <c r="AX103">
        <f t="shared" ca="1" si="344"/>
        <v>3217405.7599143973</v>
      </c>
      <c r="AY103">
        <f t="shared" ca="1" si="344"/>
        <v>2776096.9984719106</v>
      </c>
      <c r="AZ103">
        <f t="shared" ca="1" si="344"/>
        <v>4044573.4211693658</v>
      </c>
      <c r="BA103">
        <f t="shared" ca="1" si="344"/>
        <v>2716958.2142663472</v>
      </c>
      <c r="BB103">
        <f t="shared" ca="1" si="344"/>
        <v>3377385.5687248101</v>
      </c>
      <c r="BC103">
        <f t="shared" ca="1" si="344"/>
        <v>3069699.6218087785</v>
      </c>
      <c r="BD103">
        <f t="shared" ca="1" si="344"/>
        <v>3932553.8290311047</v>
      </c>
      <c r="BE103">
        <f t="shared" ca="1" si="344"/>
        <v>3705794.9245681153</v>
      </c>
      <c r="BF103">
        <f t="shared" ca="1" si="344"/>
        <v>3956954.3599295905</v>
      </c>
      <c r="BG103">
        <f t="shared" ca="1" si="344"/>
        <v>4462103.2542617097</v>
      </c>
      <c r="BH103">
        <f t="shared" ca="1" si="344"/>
        <v>3284605.5475798836</v>
      </c>
      <c r="BI103">
        <f t="shared" ca="1" si="344"/>
        <v>2989854.5449887314</v>
      </c>
      <c r="BJ103" t="e">
        <f t="shared" ca="1" si="344"/>
        <v>#N/A</v>
      </c>
      <c r="BK103" t="e">
        <f t="shared" ca="1" si="344"/>
        <v>#N/A</v>
      </c>
      <c r="BL103" t="e">
        <f t="shared" ca="1" si="344"/>
        <v>#N/A</v>
      </c>
      <c r="BM103" t="e">
        <f t="shared" ca="1" si="344"/>
        <v>#N/A</v>
      </c>
      <c r="BN103" t="e">
        <f t="shared" ca="1" si="344"/>
        <v>#N/A</v>
      </c>
      <c r="BO103" t="e">
        <f t="shared" ca="1" si="344"/>
        <v>#N/A</v>
      </c>
      <c r="BP103" t="e">
        <f t="shared" ca="1" si="344"/>
        <v>#N/A</v>
      </c>
      <c r="BQ103" t="e">
        <f t="shared" ca="1" si="344"/>
        <v>#N/A</v>
      </c>
      <c r="BR103" t="e">
        <f t="shared" ca="1" si="344"/>
        <v>#N/A</v>
      </c>
      <c r="BS103" t="e">
        <f t="shared" ca="1" si="344"/>
        <v>#N/A</v>
      </c>
      <c r="BT103" t="e">
        <f t="shared" ca="1" si="344"/>
        <v>#N/A</v>
      </c>
      <c r="BU103" t="e">
        <f t="shared" ca="1" si="344"/>
        <v>#N/A</v>
      </c>
      <c r="BV103" t="e">
        <f t="shared" ca="1" si="344"/>
        <v>#N/A</v>
      </c>
      <c r="BW103" t="e">
        <f t="shared" ca="1" si="344"/>
        <v>#N/A</v>
      </c>
      <c r="BX103" t="e">
        <f t="shared" ca="1" si="344"/>
        <v>#N/A</v>
      </c>
      <c r="BY103" t="e">
        <f t="shared" ca="1" si="344"/>
        <v>#N/A</v>
      </c>
      <c r="BZ103" t="e">
        <f t="shared" ca="1" si="344"/>
        <v>#N/A</v>
      </c>
      <c r="CA103" t="e">
        <f t="shared" ca="1" si="344"/>
        <v>#N/A</v>
      </c>
      <c r="CB103" t="e">
        <f t="shared" ca="1" si="344"/>
        <v>#N/A</v>
      </c>
      <c r="CC103" t="e">
        <f t="shared" ca="1" si="344"/>
        <v>#N/A</v>
      </c>
      <c r="CD103" t="e">
        <f t="shared" ca="1" si="344"/>
        <v>#N/A</v>
      </c>
      <c r="CE103" t="e">
        <f t="shared" ca="1" si="344"/>
        <v>#N/A</v>
      </c>
    </row>
    <row r="104" spans="1:445">
      <c r="A104" t="s">
        <v>9</v>
      </c>
      <c r="B104">
        <f t="shared" si="342"/>
        <v>320792.61087342538</v>
      </c>
      <c r="C104">
        <f t="shared" ca="1" si="343"/>
        <v>27793.711682768044</v>
      </c>
      <c r="D104">
        <f t="shared" ca="1" si="343"/>
        <v>128277.03311701264</v>
      </c>
      <c r="E104">
        <f t="shared" ca="1" si="343"/>
        <v>505273.44203215401</v>
      </c>
      <c r="F104">
        <f t="shared" ca="1" si="343"/>
        <v>1649271.7325518192</v>
      </c>
      <c r="G104">
        <f t="shared" ca="1" si="343"/>
        <v>1895769.0045340471</v>
      </c>
      <c r="H104">
        <f t="shared" ca="1" si="343"/>
        <v>990251.36082425003</v>
      </c>
      <c r="I104">
        <f t="shared" ca="1" si="343"/>
        <v>1714373.0106926083</v>
      </c>
      <c r="J104">
        <f t="shared" ca="1" si="343"/>
        <v>1095409.6607715217</v>
      </c>
      <c r="K104">
        <f t="shared" ca="1" si="343"/>
        <v>582682.11017179221</v>
      </c>
      <c r="L104">
        <f t="shared" ca="1" si="343"/>
        <v>1814037.6295280578</v>
      </c>
      <c r="M104">
        <f t="shared" ca="1" si="343"/>
        <v>1604679.7724508585</v>
      </c>
      <c r="N104">
        <f t="shared" ca="1" si="343"/>
        <v>1957053.2678307546</v>
      </c>
      <c r="O104">
        <f t="shared" ca="1" si="343"/>
        <v>2619887.8693643692</v>
      </c>
      <c r="P104">
        <f t="shared" ca="1" si="343"/>
        <v>4943050.2247208618</v>
      </c>
      <c r="Q104">
        <f t="shared" ca="1" si="343"/>
        <v>4043131.0303768101</v>
      </c>
      <c r="R104">
        <f t="shared" ca="1" si="343"/>
        <v>3896300.175823533</v>
      </c>
      <c r="S104">
        <f t="shared" ca="1" si="343"/>
        <v>3795276.8257106636</v>
      </c>
      <c r="T104">
        <f t="shared" ca="1" si="343"/>
        <v>2915638.6902669384</v>
      </c>
      <c r="U104">
        <f t="shared" ca="1" si="343"/>
        <v>3922440.5480562053</v>
      </c>
      <c r="V104">
        <f t="shared" ca="1" si="343"/>
        <v>5187670.714705768</v>
      </c>
      <c r="W104">
        <f t="shared" ca="1" si="343"/>
        <v>5446775.2102709105</v>
      </c>
      <c r="X104">
        <f t="shared" ca="1" si="343"/>
        <v>3915435.2634114553</v>
      </c>
      <c r="Y104">
        <f t="shared" ca="1" si="344"/>
        <v>3080091.1276511718</v>
      </c>
      <c r="Z104">
        <f t="shared" ca="1" si="344"/>
        <v>2748998.8616728801</v>
      </c>
      <c r="AA104">
        <f t="shared" ca="1" si="344"/>
        <v>2619221.7851332081</v>
      </c>
      <c r="AB104">
        <f t="shared" ca="1" si="344"/>
        <v>2309886.82595695</v>
      </c>
      <c r="AC104">
        <f t="shared" ca="1" si="344"/>
        <v>870971.44735515001</v>
      </c>
      <c r="AD104">
        <f t="shared" ca="1" si="344"/>
        <v>691707.01596882637</v>
      </c>
      <c r="AE104">
        <f t="shared" ca="1" si="344"/>
        <v>769577.4423481049</v>
      </c>
      <c r="AF104">
        <f t="shared" ca="1" si="344"/>
        <v>888165.7614662851</v>
      </c>
      <c r="AG104">
        <f t="shared" ca="1" si="344"/>
        <v>486813.98320106167</v>
      </c>
      <c r="AH104">
        <f t="shared" ca="1" si="344"/>
        <v>432588.81729241705</v>
      </c>
      <c r="AI104">
        <f t="shared" ca="1" si="344"/>
        <v>528345.7754968087</v>
      </c>
      <c r="AJ104">
        <f t="shared" ca="1" si="344"/>
        <v>254018.44806748457</v>
      </c>
      <c r="AK104">
        <f t="shared" ca="1" si="344"/>
        <v>385542.54369472433</v>
      </c>
      <c r="AL104">
        <f t="shared" ca="1" si="344"/>
        <v>272245.88984238071</v>
      </c>
      <c r="AM104">
        <f t="shared" ca="1" si="344"/>
        <v>157626.97513160467</v>
      </c>
      <c r="AN104">
        <f t="shared" ca="1" si="344"/>
        <v>119583.97386365884</v>
      </c>
      <c r="AO104">
        <f t="shared" ca="1" si="344"/>
        <v>322168.57656422188</v>
      </c>
      <c r="AP104">
        <f t="shared" ca="1" si="344"/>
        <v>149175.74950514856</v>
      </c>
      <c r="AQ104">
        <f t="shared" ca="1" si="344"/>
        <v>119536.47607489322</v>
      </c>
      <c r="AR104">
        <f t="shared" ca="1" si="344"/>
        <v>421144.80091677391</v>
      </c>
      <c r="AS104">
        <f t="shared" ca="1" si="344"/>
        <v>476745.35721973982</v>
      </c>
      <c r="AT104">
        <f t="shared" ca="1" si="344"/>
        <v>472585.84552995831</v>
      </c>
      <c r="AU104">
        <f t="shared" ca="1" si="344"/>
        <v>324006.44614002464</v>
      </c>
      <c r="AV104">
        <f t="shared" ca="1" si="344"/>
        <v>886782.69240392523</v>
      </c>
      <c r="AW104">
        <f t="shared" ca="1" si="344"/>
        <v>2045933.1585734498</v>
      </c>
      <c r="AX104">
        <f t="shared" ca="1" si="344"/>
        <v>1905561.3193523132</v>
      </c>
      <c r="AY104">
        <f t="shared" ca="1" si="344"/>
        <v>1800834.2825293543</v>
      </c>
      <c r="AZ104">
        <f t="shared" ca="1" si="344"/>
        <v>3165788.8603398157</v>
      </c>
      <c r="BA104">
        <f t="shared" ca="1" si="344"/>
        <v>4400418.9526874917</v>
      </c>
      <c r="BB104">
        <f t="shared" ca="1" si="344"/>
        <v>5181099.3057530429</v>
      </c>
      <c r="BC104">
        <f t="shared" ca="1" si="344"/>
        <v>3797539.8073085756</v>
      </c>
      <c r="BD104">
        <f t="shared" ca="1" si="344"/>
        <v>4029118.2207136676</v>
      </c>
      <c r="BE104">
        <f t="shared" ca="1" si="344"/>
        <v>2629387.1333989343</v>
      </c>
      <c r="BF104">
        <f t="shared" ca="1" si="344"/>
        <v>2739598.4816911491</v>
      </c>
      <c r="BG104">
        <f t="shared" ca="1" si="344"/>
        <v>2988957.4055262678</v>
      </c>
      <c r="BH104">
        <f t="shared" ca="1" si="344"/>
        <v>2274570.3863231321</v>
      </c>
      <c r="BI104">
        <f t="shared" ca="1" si="344"/>
        <v>2107273.5857779337</v>
      </c>
      <c r="BJ104">
        <f t="shared" ca="1" si="344"/>
        <v>2209477.7493055458</v>
      </c>
      <c r="BK104">
        <f t="shared" ca="1" si="344"/>
        <v>1183920.1151538719</v>
      </c>
      <c r="BL104">
        <f t="shared" ca="1" si="344"/>
        <v>1100643.6127517684</v>
      </c>
      <c r="BM104">
        <f t="shared" ca="1" si="344"/>
        <v>1458315.2673057946</v>
      </c>
      <c r="BN104">
        <f t="shared" ca="1" si="344"/>
        <v>1050519.2851271478</v>
      </c>
      <c r="BO104">
        <f t="shared" ca="1" si="344"/>
        <v>1143923.074403424</v>
      </c>
      <c r="BP104">
        <f t="shared" ca="1" si="344"/>
        <v>1371386.2403266395</v>
      </c>
      <c r="BQ104">
        <f t="shared" ca="1" si="344"/>
        <v>1611822.3379534986</v>
      </c>
      <c r="BR104">
        <f t="shared" ca="1" si="344"/>
        <v>1031611.6234131342</v>
      </c>
      <c r="BS104">
        <f t="shared" ca="1" si="344"/>
        <v>847568.98133214377</v>
      </c>
      <c r="BT104" t="e">
        <f t="shared" ca="1" si="344"/>
        <v>#N/A</v>
      </c>
      <c r="BU104" t="e">
        <f t="shared" ca="1" si="344"/>
        <v>#N/A</v>
      </c>
      <c r="BV104" t="e">
        <f t="shared" ca="1" si="344"/>
        <v>#N/A</v>
      </c>
      <c r="BW104" t="e">
        <f t="shared" ca="1" si="344"/>
        <v>#N/A</v>
      </c>
      <c r="BX104" t="e">
        <f t="shared" ca="1" si="344"/>
        <v>#N/A</v>
      </c>
      <c r="BY104" t="e">
        <f t="shared" ca="1" si="344"/>
        <v>#N/A</v>
      </c>
      <c r="BZ104" t="e">
        <f t="shared" ca="1" si="344"/>
        <v>#N/A</v>
      </c>
      <c r="CA104" t="e">
        <f t="shared" ca="1" si="344"/>
        <v>#N/A</v>
      </c>
      <c r="CB104" t="e">
        <f t="shared" ca="1" si="344"/>
        <v>#N/A</v>
      </c>
      <c r="CC104" t="e">
        <f t="shared" ca="1" si="344"/>
        <v>#N/A</v>
      </c>
      <c r="CD104" t="e">
        <f t="shared" ca="1" si="344"/>
        <v>#N/A</v>
      </c>
      <c r="CE104" t="e">
        <f t="shared" ca="1" si="344"/>
        <v>#N/A</v>
      </c>
    </row>
    <row r="105" spans="1:445">
      <c r="A105" t="s">
        <v>10</v>
      </c>
      <c r="B105">
        <f t="shared" si="342"/>
        <v>440679.409557693</v>
      </c>
      <c r="C105">
        <f t="shared" ca="1" si="343"/>
        <v>315173.08061427955</v>
      </c>
      <c r="D105">
        <f t="shared" ca="1" si="343"/>
        <v>381525.28218035371</v>
      </c>
      <c r="E105">
        <f t="shared" ca="1" si="343"/>
        <v>499048.44198216964</v>
      </c>
      <c r="F105">
        <f t="shared" ca="1" si="343"/>
        <v>821585.20500975812</v>
      </c>
      <c r="G105">
        <f t="shared" ca="1" si="343"/>
        <v>870348.23330577789</v>
      </c>
      <c r="H105">
        <f t="shared" ca="1" si="343"/>
        <v>619267.60795860458</v>
      </c>
      <c r="I105">
        <f t="shared" ca="1" si="343"/>
        <v>768096.45102755993</v>
      </c>
      <c r="J105">
        <f t="shared" ca="1" si="343"/>
        <v>610058.37673343846</v>
      </c>
      <c r="K105">
        <f t="shared" ca="1" si="343"/>
        <v>363662.96046446293</v>
      </c>
      <c r="L105">
        <f t="shared" ca="1" si="343"/>
        <v>667469.73078479979</v>
      </c>
      <c r="M105">
        <f t="shared" ca="1" si="343"/>
        <v>439815.27971822064</v>
      </c>
      <c r="N105">
        <f t="shared" ca="1" si="343"/>
        <v>527416.26745348156</v>
      </c>
      <c r="O105">
        <f t="shared" ca="1" si="343"/>
        <v>868558.15988905507</v>
      </c>
      <c r="P105">
        <f t="shared" ca="1" si="343"/>
        <v>1395672.5530226235</v>
      </c>
      <c r="Q105">
        <f t="shared" ca="1" si="343"/>
        <v>1422944.3229689409</v>
      </c>
      <c r="R105">
        <f t="shared" ca="1" si="343"/>
        <v>1122582.3479403737</v>
      </c>
      <c r="S105">
        <f t="shared" ca="1" si="343"/>
        <v>1448047.3336911462</v>
      </c>
      <c r="T105">
        <f t="shared" ca="1" si="343"/>
        <v>1385537.6716783165</v>
      </c>
      <c r="U105">
        <f t="shared" ca="1" si="343"/>
        <v>2130003.5429432471</v>
      </c>
      <c r="V105">
        <f t="shared" ca="1" si="343"/>
        <v>2009108.2478085486</v>
      </c>
      <c r="W105">
        <f t="shared" ca="1" si="343"/>
        <v>2724374.6837036069</v>
      </c>
      <c r="X105">
        <f t="shared" ca="1" si="343"/>
        <v>2490279.0467413268</v>
      </c>
      <c r="Y105">
        <f t="shared" ca="1" si="344"/>
        <v>2022686.7234125107</v>
      </c>
      <c r="Z105">
        <f t="shared" ca="1" si="344"/>
        <v>2105649.2382545527</v>
      </c>
      <c r="AA105">
        <f t="shared" ca="1" si="344"/>
        <v>1602603.2760223011</v>
      </c>
      <c r="AB105">
        <f t="shared" ca="1" si="344"/>
        <v>2046082.3396633891</v>
      </c>
      <c r="AC105">
        <f t="shared" ca="1" si="344"/>
        <v>1432532.3968608528</v>
      </c>
      <c r="AD105">
        <f t="shared" ca="1" si="344"/>
        <v>1148014.4868793804</v>
      </c>
      <c r="AE105">
        <f t="shared" ca="1" si="344"/>
        <v>981261.88445206452</v>
      </c>
      <c r="AF105">
        <f t="shared" ca="1" si="344"/>
        <v>1439612.0834633778</v>
      </c>
      <c r="AG105">
        <f t="shared" ca="1" si="344"/>
        <v>1017968.5123615748</v>
      </c>
      <c r="AH105">
        <f t="shared" ca="1" si="344"/>
        <v>794130.33022802917</v>
      </c>
      <c r="AI105">
        <f t="shared" ca="1" si="344"/>
        <v>797386.69803446135</v>
      </c>
      <c r="AJ105">
        <f t="shared" ca="1" si="344"/>
        <v>642315.42167423351</v>
      </c>
      <c r="AK105">
        <f t="shared" ca="1" si="344"/>
        <v>868658.5097690773</v>
      </c>
      <c r="AL105">
        <f t="shared" ca="1" si="344"/>
        <v>559871.77066890814</v>
      </c>
      <c r="AM105">
        <f t="shared" ca="1" si="344"/>
        <v>299084.16976206889</v>
      </c>
      <c r="AN105">
        <f t="shared" ca="1" si="344"/>
        <v>309344.38435510936</v>
      </c>
      <c r="AO105">
        <f t="shared" ca="1" si="344"/>
        <v>447587.62278283481</v>
      </c>
      <c r="AP105">
        <f t="shared" ca="1" si="344"/>
        <v>292616.75721046398</v>
      </c>
      <c r="AQ105">
        <f t="shared" ca="1" si="344"/>
        <v>254437.93105483142</v>
      </c>
      <c r="AR105">
        <f t="shared" ca="1" si="344"/>
        <v>353762.62609287142</v>
      </c>
      <c r="AS105">
        <f t="shared" ca="1" si="344"/>
        <v>432492.10400170926</v>
      </c>
      <c r="AT105">
        <f t="shared" ca="1" si="344"/>
        <v>312138.3652587352</v>
      </c>
      <c r="AU105">
        <f t="shared" ca="1" si="344"/>
        <v>270270.69382706087</v>
      </c>
      <c r="AV105">
        <f t="shared" ca="1" si="344"/>
        <v>497541.82607786154</v>
      </c>
      <c r="AW105">
        <f t="shared" ca="1" si="344"/>
        <v>928292.57405195141</v>
      </c>
      <c r="AX105">
        <f t="shared" ca="1" si="344"/>
        <v>862587.09434126306</v>
      </c>
      <c r="AY105">
        <f t="shared" ca="1" si="344"/>
        <v>801983.08603184146</v>
      </c>
      <c r="AZ105">
        <f t="shared" ca="1" si="344"/>
        <v>1046082.2267251489</v>
      </c>
      <c r="BA105">
        <f t="shared" ca="1" si="344"/>
        <v>1246826.4073206901</v>
      </c>
      <c r="BB105">
        <f t="shared" ca="1" si="344"/>
        <v>1530768.9532899621</v>
      </c>
      <c r="BC105">
        <f t="shared" ca="1" si="344"/>
        <v>1176372.0347537145</v>
      </c>
      <c r="BD105">
        <f t="shared" ca="1" si="344"/>
        <v>1744245.9525485777</v>
      </c>
      <c r="BE105">
        <f t="shared" ca="1" si="344"/>
        <v>1559772.611535093</v>
      </c>
      <c r="BF105">
        <f t="shared" ca="1" si="344"/>
        <v>1396912.5920100836</v>
      </c>
      <c r="BG105">
        <f t="shared" ca="1" si="344"/>
        <v>1368035.0857215454</v>
      </c>
      <c r="BH105">
        <f t="shared" ca="1" si="344"/>
        <v>1399128.9999313203</v>
      </c>
      <c r="BI105">
        <f t="shared" ca="1" si="344"/>
        <v>1414948.2271919693</v>
      </c>
      <c r="BJ105">
        <f t="shared" ca="1" si="344"/>
        <v>1842320.6831026913</v>
      </c>
      <c r="BK105">
        <f t="shared" ca="1" si="344"/>
        <v>2103345.3068337906</v>
      </c>
      <c r="BL105">
        <f t="shared" ca="1" si="344"/>
        <v>1960845.0272399366</v>
      </c>
      <c r="BM105">
        <f t="shared" ca="1" si="344"/>
        <v>1993785.2556558766</v>
      </c>
      <c r="BN105">
        <f t="shared" ca="1" si="344"/>
        <v>1300202.2200703523</v>
      </c>
      <c r="BO105">
        <f t="shared" ca="1" si="344"/>
        <v>967301.45805936051</v>
      </c>
      <c r="BP105">
        <f t="shared" ca="1" si="344"/>
        <v>1126169.2538873104</v>
      </c>
      <c r="BQ105">
        <f t="shared" ca="1" si="344"/>
        <v>1259812.4953317258</v>
      </c>
      <c r="BR105">
        <f t="shared" ca="1" si="344"/>
        <v>903249.38833127543</v>
      </c>
      <c r="BS105">
        <f t="shared" ca="1" si="344"/>
        <v>808255.14427580405</v>
      </c>
      <c r="BT105">
        <f t="shared" ca="1" si="344"/>
        <v>581466.28421236004</v>
      </c>
      <c r="BU105">
        <f t="shared" ca="1" si="344"/>
        <v>242549.5253947078</v>
      </c>
      <c r="BV105">
        <f t="shared" ca="1" si="344"/>
        <v>224795.93942549737</v>
      </c>
      <c r="BW105">
        <f t="shared" ca="1" si="344"/>
        <v>318787.4977974855</v>
      </c>
      <c r="BX105">
        <f t="shared" ca="1" si="344"/>
        <v>402995.45811746246</v>
      </c>
      <c r="BY105">
        <f t="shared" ca="1" si="344"/>
        <v>686950.9323369679</v>
      </c>
      <c r="BZ105">
        <f t="shared" ca="1" si="344"/>
        <v>650977.70533738949</v>
      </c>
      <c r="CA105">
        <f t="shared" ca="1" si="344"/>
        <v>682814.512256174</v>
      </c>
      <c r="CB105">
        <f t="shared" ca="1" si="344"/>
        <v>708070.39258993883</v>
      </c>
      <c r="CC105">
        <f t="shared" ca="1" si="344"/>
        <v>679804.98313326493</v>
      </c>
      <c r="CD105" t="e">
        <f t="shared" ca="1" si="344"/>
        <v>#N/A</v>
      </c>
      <c r="CE105" t="e">
        <f t="shared" ca="1" si="344"/>
        <v>#N/A</v>
      </c>
    </row>
    <row r="106" spans="1:445" s="25" customFormat="1">
      <c r="A106" s="24" t="s">
        <v>5</v>
      </c>
      <c r="B106" s="25">
        <v>1928</v>
      </c>
      <c r="C106" s="25">
        <v>1929</v>
      </c>
      <c r="D106" s="25">
        <v>1930</v>
      </c>
      <c r="E106" s="26">
        <v>1931</v>
      </c>
      <c r="F106" s="25">
        <v>1932</v>
      </c>
      <c r="G106" s="25">
        <v>1933</v>
      </c>
      <c r="H106" s="25">
        <v>1934</v>
      </c>
      <c r="I106" s="25">
        <v>1935</v>
      </c>
      <c r="J106" s="25">
        <v>1936</v>
      </c>
      <c r="K106" s="26">
        <v>1937</v>
      </c>
      <c r="L106" s="25">
        <v>1938</v>
      </c>
      <c r="M106" s="25">
        <v>1939</v>
      </c>
      <c r="N106" s="25">
        <v>1940</v>
      </c>
      <c r="O106" s="25">
        <v>1941</v>
      </c>
      <c r="P106" s="25">
        <v>1942</v>
      </c>
      <c r="Q106" s="25">
        <v>1943</v>
      </c>
      <c r="R106" s="25">
        <v>1944</v>
      </c>
      <c r="S106" s="25">
        <v>1945</v>
      </c>
      <c r="T106" s="25">
        <v>1946</v>
      </c>
      <c r="U106" s="25">
        <v>1947</v>
      </c>
      <c r="V106" s="25">
        <v>1948</v>
      </c>
      <c r="W106" s="25">
        <v>1949</v>
      </c>
      <c r="X106" s="25">
        <v>1950</v>
      </c>
      <c r="Y106" s="25">
        <v>1951</v>
      </c>
      <c r="Z106" s="25">
        <v>1952</v>
      </c>
      <c r="AA106" s="25">
        <v>1953</v>
      </c>
      <c r="AB106" s="25">
        <v>1954</v>
      </c>
      <c r="AC106" s="25">
        <v>1955</v>
      </c>
      <c r="AD106" s="25">
        <v>1956</v>
      </c>
      <c r="AE106" s="25">
        <v>1957</v>
      </c>
      <c r="AF106" s="25">
        <v>1958</v>
      </c>
      <c r="AG106" s="25">
        <v>1959</v>
      </c>
      <c r="AH106" s="25">
        <v>1960</v>
      </c>
      <c r="AI106" s="25">
        <v>1961</v>
      </c>
      <c r="AJ106" s="25">
        <v>1962</v>
      </c>
      <c r="AK106" s="25">
        <v>1963</v>
      </c>
      <c r="AL106" s="25">
        <v>1964</v>
      </c>
      <c r="AM106" s="25">
        <v>1965</v>
      </c>
      <c r="AN106" s="25">
        <v>1966</v>
      </c>
      <c r="AO106" s="25">
        <v>1967</v>
      </c>
      <c r="AP106" s="25">
        <v>1968</v>
      </c>
      <c r="AQ106" s="25">
        <v>1969</v>
      </c>
      <c r="AR106" s="25">
        <v>1970</v>
      </c>
      <c r="AS106" s="25">
        <v>1971</v>
      </c>
      <c r="AT106" s="25">
        <v>1972</v>
      </c>
      <c r="AU106" s="25">
        <v>1973</v>
      </c>
      <c r="AV106" s="25">
        <v>1974</v>
      </c>
      <c r="AW106" s="25">
        <v>1975</v>
      </c>
      <c r="AX106" s="25">
        <v>1976</v>
      </c>
      <c r="AY106" s="25">
        <v>1977</v>
      </c>
      <c r="AZ106" s="25">
        <v>1978</v>
      </c>
      <c r="BA106" s="25">
        <v>1979</v>
      </c>
      <c r="BB106" s="25">
        <v>1980</v>
      </c>
      <c r="BC106" s="25">
        <v>1981</v>
      </c>
      <c r="BD106" s="25">
        <v>1982</v>
      </c>
      <c r="BE106" s="25">
        <v>1983</v>
      </c>
      <c r="BF106" s="25">
        <v>1984</v>
      </c>
      <c r="BG106" s="25">
        <v>1985</v>
      </c>
      <c r="BH106" s="25">
        <v>1986</v>
      </c>
      <c r="BI106" s="25">
        <v>1987</v>
      </c>
      <c r="BJ106" s="25">
        <v>1988</v>
      </c>
      <c r="BK106" s="25">
        <v>1989</v>
      </c>
      <c r="BL106" s="25">
        <v>1990</v>
      </c>
      <c r="BM106" s="25">
        <v>1991</v>
      </c>
      <c r="BN106" s="25">
        <v>1992</v>
      </c>
      <c r="BO106" s="25">
        <v>1993</v>
      </c>
      <c r="BP106" s="25">
        <v>1994</v>
      </c>
      <c r="BQ106" s="25">
        <v>1995</v>
      </c>
      <c r="BR106" s="25">
        <v>1996</v>
      </c>
      <c r="BS106" s="25">
        <v>1997</v>
      </c>
      <c r="BT106" s="25">
        <v>1998</v>
      </c>
      <c r="BU106" s="25">
        <v>1999</v>
      </c>
      <c r="BV106" s="25">
        <v>2000</v>
      </c>
      <c r="BW106" s="25">
        <v>2001</v>
      </c>
      <c r="BX106" s="25">
        <v>2002</v>
      </c>
      <c r="BY106" s="25">
        <v>2003</v>
      </c>
      <c r="BZ106" s="25">
        <v>2004</v>
      </c>
      <c r="CA106" s="25">
        <v>2005</v>
      </c>
      <c r="CB106" s="25">
        <v>2006</v>
      </c>
      <c r="CC106" s="25">
        <v>2007</v>
      </c>
      <c r="CD106" s="25">
        <v>2008</v>
      </c>
      <c r="CE106" s="25">
        <v>2009</v>
      </c>
      <c r="CF106" s="25">
        <v>2011</v>
      </c>
    </row>
    <row r="107" spans="1:445" s="28" customFormat="1">
      <c r="A107" s="27" t="s">
        <v>6</v>
      </c>
      <c r="B107" s="28">
        <f>IF(B101&lt;0, 0, IF(ISNA(B101), "", B101))</f>
        <v>668919.38973953703</v>
      </c>
      <c r="C107" s="28">
        <f t="shared" ref="C107:BN110" ca="1" si="345">IF(C101&lt;0, 0, IF(C101="#N/A", "", C101))</f>
        <v>0</v>
      </c>
      <c r="D107" s="28">
        <f t="shared" ca="1" si="345"/>
        <v>0</v>
      </c>
      <c r="E107" s="28">
        <f t="shared" ca="1" si="345"/>
        <v>1692052.0596624468</v>
      </c>
      <c r="F107" s="28">
        <f t="shared" ca="1" si="345"/>
        <v>6939670.7889346806</v>
      </c>
      <c r="G107" s="28">
        <f t="shared" ca="1" si="345"/>
        <v>7965679.8322773678</v>
      </c>
      <c r="H107" s="28">
        <f t="shared" ca="1" si="345"/>
        <v>4375331.3192778751</v>
      </c>
      <c r="I107" s="28">
        <f t="shared" ca="1" si="345"/>
        <v>5426110.214872105</v>
      </c>
      <c r="J107" s="28">
        <f t="shared" ca="1" si="345"/>
        <v>2442034.8466886259</v>
      </c>
      <c r="K107" s="28">
        <f t="shared" ca="1" si="345"/>
        <v>498879.87215956807</v>
      </c>
      <c r="L107" s="28">
        <f t="shared" ca="1" si="345"/>
        <v>6956098.9460667083</v>
      </c>
      <c r="M107" s="28">
        <f t="shared" ca="1" si="345"/>
        <v>4320516.5269288281</v>
      </c>
      <c r="N107" s="28">
        <f t="shared" ca="1" si="345"/>
        <v>6345460.3712631119</v>
      </c>
      <c r="O107" s="28">
        <f t="shared" ca="1" si="345"/>
        <v>8725309.7619017102</v>
      </c>
      <c r="P107" s="28">
        <f t="shared" ca="1" si="345"/>
        <v>17699110.09628446</v>
      </c>
      <c r="Q107" s="28">
        <f t="shared" ca="1" si="345"/>
        <v>16606138.502245499</v>
      </c>
      <c r="R107" s="28">
        <f t="shared" ca="1" si="345"/>
        <v>13647962.451551527</v>
      </c>
      <c r="S107" s="28">
        <f t="shared" ca="1" si="345"/>
        <v>11176574.391748434</v>
      </c>
      <c r="T107" s="28">
        <f t="shared" ca="1" si="345"/>
        <v>9394358.9627092704</v>
      </c>
      <c r="U107" s="28">
        <f t="shared" ca="1" si="345"/>
        <v>19181031.831045765</v>
      </c>
      <c r="V107" s="28">
        <f t="shared" ca="1" si="345"/>
        <v>28028939.49208983</v>
      </c>
      <c r="W107" s="28">
        <f t="shared" ca="1" si="345"/>
        <v>34872035.824875474</v>
      </c>
      <c r="X107" s="28">
        <f t="shared" ca="1" si="345"/>
        <v>33000493.875231754</v>
      </c>
      <c r="Y107" s="28">
        <f t="shared" ca="1" si="345"/>
        <v>22745150.671220563</v>
      </c>
      <c r="Z107" s="28">
        <f t="shared" ca="1" si="345"/>
        <v>15292906.382847082</v>
      </c>
      <c r="AA107" s="28">
        <f t="shared" ca="1" si="345"/>
        <v>9320472.4043217339</v>
      </c>
      <c r="AB107" s="28">
        <f t="shared" ca="1" si="345"/>
        <v>12892866.426050054</v>
      </c>
      <c r="AC107" s="28">
        <f t="shared" ca="1" si="345"/>
        <v>6278991.9853715962</v>
      </c>
      <c r="AD107" s="28">
        <f t="shared" ca="1" si="345"/>
        <v>3032343.8078118279</v>
      </c>
      <c r="AE107" s="28">
        <f t="shared" ca="1" si="345"/>
        <v>3313223.5778154316</v>
      </c>
      <c r="AF107" s="28">
        <f t="shared" ca="1" si="345"/>
        <v>5960082.8299461855</v>
      </c>
      <c r="AG107" s="28">
        <f t="shared" ca="1" si="345"/>
        <v>1167751.6338096978</v>
      </c>
      <c r="AH107" s="28">
        <f t="shared" ca="1" si="345"/>
        <v>940938.30196752457</v>
      </c>
      <c r="AI107" s="28">
        <f t="shared" ca="1" si="345"/>
        <v>1452091.0789388893</v>
      </c>
      <c r="AJ107" s="28">
        <f t="shared" ca="1" si="345"/>
        <v>0</v>
      </c>
      <c r="AK107" s="28">
        <f t="shared" ca="1" si="345"/>
        <v>1124795.5377051854</v>
      </c>
      <c r="AL107" s="28">
        <f t="shared" ca="1" si="345"/>
        <v>0</v>
      </c>
      <c r="AM107" s="28">
        <f t="shared" ca="1" si="345"/>
        <v>0</v>
      </c>
      <c r="AN107" s="28">
        <f t="shared" ca="1" si="345"/>
        <v>0</v>
      </c>
      <c r="AO107" s="28">
        <f t="shared" ca="1" si="345"/>
        <v>75544.967170478689</v>
      </c>
      <c r="AP107" s="28" t="e">
        <f t="shared" ca="1" si="345"/>
        <v>#N/A</v>
      </c>
      <c r="AQ107" s="28" t="e">
        <f t="shared" ca="1" si="345"/>
        <v>#N/A</v>
      </c>
      <c r="AR107" s="28" t="e">
        <f t="shared" ca="1" si="345"/>
        <v>#N/A</v>
      </c>
      <c r="AS107" s="28" t="e">
        <f t="shared" ca="1" si="345"/>
        <v>#N/A</v>
      </c>
      <c r="AT107" s="28" t="e">
        <f t="shared" ca="1" si="345"/>
        <v>#N/A</v>
      </c>
      <c r="AU107" s="28" t="e">
        <f t="shared" ca="1" si="345"/>
        <v>#N/A</v>
      </c>
      <c r="AV107" s="28" t="e">
        <f t="shared" ca="1" si="345"/>
        <v>#N/A</v>
      </c>
      <c r="AW107" s="28" t="e">
        <f t="shared" ca="1" si="345"/>
        <v>#N/A</v>
      </c>
      <c r="AX107" s="28" t="e">
        <f t="shared" ca="1" si="345"/>
        <v>#N/A</v>
      </c>
      <c r="AY107" s="28" t="e">
        <f t="shared" ca="1" si="345"/>
        <v>#N/A</v>
      </c>
      <c r="AZ107" s="28" t="e">
        <f t="shared" ca="1" si="345"/>
        <v>#N/A</v>
      </c>
      <c r="BA107" s="28" t="e">
        <f t="shared" ca="1" si="345"/>
        <v>#N/A</v>
      </c>
      <c r="BB107" s="28" t="e">
        <f t="shared" ca="1" si="345"/>
        <v>#N/A</v>
      </c>
      <c r="BC107" s="28" t="e">
        <f t="shared" ca="1" si="345"/>
        <v>#N/A</v>
      </c>
      <c r="BD107" s="28" t="e">
        <f t="shared" ca="1" si="345"/>
        <v>#N/A</v>
      </c>
      <c r="BE107" s="28" t="e">
        <f t="shared" ca="1" si="345"/>
        <v>#N/A</v>
      </c>
      <c r="BF107" s="28" t="e">
        <f t="shared" ca="1" si="345"/>
        <v>#N/A</v>
      </c>
      <c r="BG107" s="28" t="e">
        <f t="shared" ca="1" si="345"/>
        <v>#N/A</v>
      </c>
      <c r="BH107" s="28" t="e">
        <f t="shared" ca="1" si="345"/>
        <v>#N/A</v>
      </c>
      <c r="BI107" s="28" t="e">
        <f t="shared" ca="1" si="345"/>
        <v>#N/A</v>
      </c>
      <c r="BJ107" s="28" t="e">
        <f t="shared" ca="1" si="345"/>
        <v>#N/A</v>
      </c>
      <c r="BK107" s="28" t="e">
        <f t="shared" ca="1" si="345"/>
        <v>#N/A</v>
      </c>
      <c r="BL107" s="28" t="e">
        <f t="shared" ca="1" si="345"/>
        <v>#N/A</v>
      </c>
      <c r="BM107" s="28" t="e">
        <f t="shared" ca="1" si="345"/>
        <v>#N/A</v>
      </c>
      <c r="BN107" s="28" t="e">
        <f t="shared" ca="1" si="345"/>
        <v>#N/A</v>
      </c>
      <c r="BO107" s="28" t="e">
        <f t="shared" ref="BO107:CE111" ca="1" si="346">IF(BO101&lt;0, 0, IF(BO101="#N/A", "", BO101))</f>
        <v>#N/A</v>
      </c>
      <c r="BP107" s="28" t="e">
        <f t="shared" ca="1" si="346"/>
        <v>#N/A</v>
      </c>
      <c r="BQ107" s="28" t="e">
        <f t="shared" ca="1" si="346"/>
        <v>#N/A</v>
      </c>
      <c r="BR107" s="28" t="e">
        <f t="shared" ca="1" si="346"/>
        <v>#N/A</v>
      </c>
      <c r="BS107" s="28" t="e">
        <f t="shared" ca="1" si="346"/>
        <v>#N/A</v>
      </c>
      <c r="BT107" s="28" t="e">
        <f t="shared" ca="1" si="346"/>
        <v>#N/A</v>
      </c>
      <c r="BU107" s="28" t="e">
        <f ca="1">IF(BU101&lt;0, 0, IF(BU101="#N/A", "", BU101))</f>
        <v>#N/A</v>
      </c>
      <c r="BV107" s="28" t="e">
        <f t="shared" ca="1" si="346"/>
        <v>#N/A</v>
      </c>
      <c r="BW107" s="28" t="e">
        <f t="shared" ca="1" si="346"/>
        <v>#N/A</v>
      </c>
      <c r="BX107" s="28" t="e">
        <f t="shared" ca="1" si="346"/>
        <v>#N/A</v>
      </c>
      <c r="BY107" s="28" t="e">
        <f t="shared" ca="1" si="346"/>
        <v>#N/A</v>
      </c>
      <c r="BZ107" s="28" t="e">
        <f t="shared" ca="1" si="346"/>
        <v>#N/A</v>
      </c>
      <c r="CA107" s="28" t="e">
        <f t="shared" ca="1" si="346"/>
        <v>#N/A</v>
      </c>
      <c r="CB107" s="28" t="e">
        <f t="shared" ca="1" si="346"/>
        <v>#N/A</v>
      </c>
      <c r="CC107" s="28" t="e">
        <f t="shared" ca="1" si="346"/>
        <v>#N/A</v>
      </c>
      <c r="CD107" s="28" t="e">
        <f t="shared" ca="1" si="346"/>
        <v>#N/A</v>
      </c>
      <c r="CE107" s="28" t="e">
        <f t="shared" ca="1" si="346"/>
        <v>#N/A</v>
      </c>
      <c r="HZ107" s="29"/>
    </row>
    <row r="108" spans="1:445" s="28" customFormat="1">
      <c r="A108" s="27" t="s">
        <v>7</v>
      </c>
      <c r="B108" s="28">
        <f t="shared" ref="B108:B111" si="347">IF(B102&lt;0, 0, IF(ISNA(B102), "", B102))</f>
        <v>1167226.2536147716</v>
      </c>
      <c r="C108" s="28">
        <f t="shared" ca="1" si="345"/>
        <v>0</v>
      </c>
      <c r="D108" s="28">
        <f t="shared" ca="1" si="345"/>
        <v>0</v>
      </c>
      <c r="E108" s="28">
        <f t="shared" ca="1" si="345"/>
        <v>1857001.5070666072</v>
      </c>
      <c r="F108" s="28">
        <f t="shared" ca="1" si="345"/>
        <v>8391322.6768408194</v>
      </c>
      <c r="G108" s="28">
        <f t="shared" ca="1" si="345"/>
        <v>9963279.5252403207</v>
      </c>
      <c r="H108" s="28">
        <f t="shared" ca="1" si="345"/>
        <v>4010031.0540218307</v>
      </c>
      <c r="I108" s="28">
        <f t="shared" ca="1" si="345"/>
        <v>3244668.1558424262</v>
      </c>
      <c r="J108" s="28">
        <f t="shared" ca="1" si="345"/>
        <v>1564545.0411029926</v>
      </c>
      <c r="K108" s="28">
        <f t="shared" ca="1" si="345"/>
        <v>544749.55267232796</v>
      </c>
      <c r="L108" s="28">
        <f t="shared" ca="1" si="345"/>
        <v>3465436.8798037861</v>
      </c>
      <c r="M108" s="28">
        <f t="shared" ca="1" si="345"/>
        <v>1997307.9990470533</v>
      </c>
      <c r="N108" s="28">
        <f t="shared" ca="1" si="345"/>
        <v>2475807.7832544423</v>
      </c>
      <c r="O108" s="28">
        <f t="shared" ca="1" si="345"/>
        <v>4140800.4828410973</v>
      </c>
      <c r="P108" s="28">
        <f t="shared" ca="1" si="345"/>
        <v>5666564.957854745</v>
      </c>
      <c r="Q108" s="28">
        <f t="shared" ca="1" si="345"/>
        <v>5637044.8576063868</v>
      </c>
      <c r="R108" s="28">
        <f t="shared" ca="1" si="345"/>
        <v>5156467.7999982452</v>
      </c>
      <c r="S108" s="28">
        <f t="shared" ca="1" si="345"/>
        <v>4364431.6699875239</v>
      </c>
      <c r="T108" s="28">
        <f t="shared" ca="1" si="345"/>
        <v>3539455.3379446734</v>
      </c>
      <c r="U108" s="28">
        <f t="shared" ca="1" si="345"/>
        <v>6735439.5693411184</v>
      </c>
      <c r="V108" s="28">
        <f t="shared" ca="1" si="345"/>
        <v>7899173.6205053404</v>
      </c>
      <c r="W108" s="28">
        <f t="shared" ca="1" si="345"/>
        <v>8692113.4428963494</v>
      </c>
      <c r="X108" s="28">
        <f t="shared" ca="1" si="345"/>
        <v>8711825.7439895533</v>
      </c>
      <c r="Y108" s="28">
        <f t="shared" ca="1" si="345"/>
        <v>6266275.6518471511</v>
      </c>
      <c r="Z108" s="28">
        <f t="shared" ca="1" si="345"/>
        <v>6133253.9446834279</v>
      </c>
      <c r="AA108" s="28">
        <f t="shared" ca="1" si="345"/>
        <v>5100306.1647358965</v>
      </c>
      <c r="AB108" s="28">
        <f t="shared" ca="1" si="345"/>
        <v>5970247.7835774384</v>
      </c>
      <c r="AC108" s="28">
        <f t="shared" ca="1" si="345"/>
        <v>2716126.6149046416</v>
      </c>
      <c r="AD108" s="28">
        <f t="shared" ca="1" si="345"/>
        <v>1806157.5885791501</v>
      </c>
      <c r="AE108" s="28">
        <f t="shared" ca="1" si="345"/>
        <v>2110736.1983203478</v>
      </c>
      <c r="AF108" s="28">
        <f t="shared" ca="1" si="345"/>
        <v>4547251.3010089854</v>
      </c>
      <c r="AG108" s="28">
        <f t="shared" ca="1" si="345"/>
        <v>2079118.7775579167</v>
      </c>
      <c r="AH108" s="28">
        <f t="shared" ca="1" si="345"/>
        <v>1734955.6992882208</v>
      </c>
      <c r="AI108" s="28">
        <f t="shared" ca="1" si="345"/>
        <v>1986818.0115804481</v>
      </c>
      <c r="AJ108" s="28">
        <f t="shared" ca="1" si="345"/>
        <v>285702.02581017889</v>
      </c>
      <c r="AK108" s="28">
        <f t="shared" ca="1" si="345"/>
        <v>954891.9361901728</v>
      </c>
      <c r="AL108" s="28">
        <f t="shared" ca="1" si="345"/>
        <v>237024.86111345564</v>
      </c>
      <c r="AM108" s="28">
        <f t="shared" ca="1" si="345"/>
        <v>0</v>
      </c>
      <c r="AN108" s="28">
        <f t="shared" ca="1" si="345"/>
        <v>0</v>
      </c>
      <c r="AO108" s="28">
        <f t="shared" ca="1" si="345"/>
        <v>340122.6745938739</v>
      </c>
      <c r="AP108" s="28">
        <f t="shared" ca="1" si="345"/>
        <v>0</v>
      </c>
      <c r="AQ108" s="28">
        <f t="shared" ca="1" si="345"/>
        <v>0</v>
      </c>
      <c r="AR108" s="28">
        <f t="shared" ca="1" si="345"/>
        <v>338188.51880060701</v>
      </c>
      <c r="AS108" s="28">
        <f t="shared" ca="1" si="345"/>
        <v>743039.41500877426</v>
      </c>
      <c r="AT108" s="28">
        <f t="shared" ca="1" si="345"/>
        <v>485896.05163573194</v>
      </c>
      <c r="AU108" s="28">
        <f t="shared" ca="1" si="345"/>
        <v>106079.69477178607</v>
      </c>
      <c r="AV108" s="28">
        <f t="shared" ca="1" si="345"/>
        <v>2142025.2875614832</v>
      </c>
      <c r="AW108" s="28">
        <f t="shared" ca="1" si="345"/>
        <v>7189207.6068302654</v>
      </c>
      <c r="AX108" s="28">
        <f t="shared" ca="1" si="345"/>
        <v>4833624.6111698551</v>
      </c>
      <c r="AY108" s="28">
        <f t="shared" ca="1" si="345"/>
        <v>4092849.4647475281</v>
      </c>
      <c r="AZ108" s="28" t="e">
        <f t="shared" ca="1" si="345"/>
        <v>#N/A</v>
      </c>
      <c r="BA108" s="28" t="e">
        <f t="shared" ca="1" si="345"/>
        <v>#N/A</v>
      </c>
      <c r="BB108" s="28" t="e">
        <f t="shared" ca="1" si="345"/>
        <v>#N/A</v>
      </c>
      <c r="BC108" s="28" t="e">
        <f t="shared" ca="1" si="345"/>
        <v>#N/A</v>
      </c>
      <c r="BD108" s="28" t="e">
        <f t="shared" ca="1" si="345"/>
        <v>#N/A</v>
      </c>
      <c r="BE108" s="28" t="e">
        <f t="shared" ca="1" si="345"/>
        <v>#N/A</v>
      </c>
      <c r="BF108" s="28" t="e">
        <f t="shared" ca="1" si="345"/>
        <v>#N/A</v>
      </c>
      <c r="BG108" s="28" t="e">
        <f t="shared" ca="1" si="345"/>
        <v>#N/A</v>
      </c>
      <c r="BH108" s="28" t="e">
        <f t="shared" ca="1" si="345"/>
        <v>#N/A</v>
      </c>
      <c r="BI108" s="28" t="e">
        <f t="shared" ca="1" si="345"/>
        <v>#N/A</v>
      </c>
      <c r="BJ108" s="28" t="e">
        <f t="shared" ca="1" si="345"/>
        <v>#N/A</v>
      </c>
      <c r="BK108" s="28" t="e">
        <f t="shared" ca="1" si="345"/>
        <v>#N/A</v>
      </c>
      <c r="BL108" s="28" t="e">
        <f t="shared" ca="1" si="345"/>
        <v>#N/A</v>
      </c>
      <c r="BM108" s="28" t="e">
        <f t="shared" ca="1" si="345"/>
        <v>#N/A</v>
      </c>
      <c r="BN108" s="28" t="e">
        <f t="shared" ca="1" si="345"/>
        <v>#N/A</v>
      </c>
      <c r="BO108" s="28" t="e">
        <f t="shared" ca="1" si="346"/>
        <v>#N/A</v>
      </c>
      <c r="BP108" s="28" t="e">
        <f t="shared" ca="1" si="346"/>
        <v>#N/A</v>
      </c>
      <c r="BQ108" s="28" t="e">
        <f t="shared" ca="1" si="346"/>
        <v>#N/A</v>
      </c>
      <c r="BR108" s="28" t="e">
        <f t="shared" ca="1" si="346"/>
        <v>#N/A</v>
      </c>
      <c r="BS108" s="28" t="e">
        <f t="shared" ca="1" si="346"/>
        <v>#N/A</v>
      </c>
      <c r="BT108" s="28" t="e">
        <f t="shared" ca="1" si="346"/>
        <v>#N/A</v>
      </c>
      <c r="BU108" s="28" t="e">
        <f t="shared" ca="1" si="346"/>
        <v>#N/A</v>
      </c>
      <c r="BV108" s="28" t="e">
        <f t="shared" ca="1" si="346"/>
        <v>#N/A</v>
      </c>
      <c r="BW108" s="28" t="e">
        <f t="shared" ca="1" si="346"/>
        <v>#N/A</v>
      </c>
      <c r="BX108" s="28" t="e">
        <f t="shared" ca="1" si="346"/>
        <v>#N/A</v>
      </c>
      <c r="BY108" s="28" t="e">
        <f t="shared" ca="1" si="346"/>
        <v>#N/A</v>
      </c>
      <c r="BZ108" s="28" t="e">
        <f t="shared" ca="1" si="346"/>
        <v>#N/A</v>
      </c>
      <c r="CA108" s="28" t="e">
        <f t="shared" ca="1" si="346"/>
        <v>#N/A</v>
      </c>
      <c r="CB108" s="28" t="e">
        <f t="shared" ca="1" si="346"/>
        <v>#N/A</v>
      </c>
      <c r="CC108" s="28" t="e">
        <f t="shared" ca="1" si="346"/>
        <v>#N/A</v>
      </c>
      <c r="CD108" s="28" t="e">
        <f t="shared" ca="1" si="346"/>
        <v>#N/A</v>
      </c>
      <c r="CE108" s="28" t="e">
        <f t="shared" ca="1" si="346"/>
        <v>#N/A</v>
      </c>
      <c r="HZ108" s="29"/>
    </row>
    <row r="109" spans="1:445" s="28" customFormat="1">
      <c r="A109" s="27" t="s">
        <v>8</v>
      </c>
      <c r="B109" s="28">
        <f t="shared" si="347"/>
        <v>573046.38588271651</v>
      </c>
      <c r="C109" s="28">
        <f ca="1">IF(C103&lt;0, 0, IF(C103="#N/A", "", C103))</f>
        <v>0</v>
      </c>
      <c r="D109" s="28">
        <f t="shared" ca="1" si="345"/>
        <v>1994.0441212972503</v>
      </c>
      <c r="E109" s="28">
        <f t="shared" ca="1" si="345"/>
        <v>1297061.7058198603</v>
      </c>
      <c r="F109" s="28">
        <f t="shared" ca="1" si="345"/>
        <v>5947879.1472535897</v>
      </c>
      <c r="G109" s="28">
        <f t="shared" ca="1" si="345"/>
        <v>5541659.77559675</v>
      </c>
      <c r="H109" s="28">
        <f t="shared" ca="1" si="345"/>
        <v>3380688.3942478602</v>
      </c>
      <c r="I109" s="28">
        <f t="shared" ca="1" si="345"/>
        <v>4583133.0716100577</v>
      </c>
      <c r="J109" s="28">
        <f t="shared" ca="1" si="345"/>
        <v>2200468.7417048728</v>
      </c>
      <c r="K109" s="28">
        <f t="shared" ca="1" si="345"/>
        <v>774892.3075535018</v>
      </c>
      <c r="L109" s="28">
        <f t="shared" ca="1" si="345"/>
        <v>4641544.8077510027</v>
      </c>
      <c r="M109" s="28">
        <f t="shared" ca="1" si="345"/>
        <v>3030419.6535399039</v>
      </c>
      <c r="N109" s="28">
        <f t="shared" ca="1" si="345"/>
        <v>3000244.9712851713</v>
      </c>
      <c r="O109" s="28">
        <f t="shared" ca="1" si="345"/>
        <v>4086713.7017159662</v>
      </c>
      <c r="P109" s="28">
        <f t="shared" ca="1" si="345"/>
        <v>6915728.999716755</v>
      </c>
      <c r="Q109" s="28">
        <f t="shared" ca="1" si="345"/>
        <v>7169391.7931668051</v>
      </c>
      <c r="R109" s="28">
        <f t="shared" ca="1" si="345"/>
        <v>4666864.8750260873</v>
      </c>
      <c r="S109" s="28">
        <f t="shared" ca="1" si="345"/>
        <v>2651088.7179146428</v>
      </c>
      <c r="T109" s="28">
        <f t="shared" ca="1" si="345"/>
        <v>2157661.1054603159</v>
      </c>
      <c r="U109" s="28">
        <f t="shared" ca="1" si="345"/>
        <v>3973823.9307855465</v>
      </c>
      <c r="V109" s="28">
        <f t="shared" ca="1" si="345"/>
        <v>3905019.6718762023</v>
      </c>
      <c r="W109" s="28">
        <f t="shared" ca="1" si="345"/>
        <v>3810962.2706540222</v>
      </c>
      <c r="X109" s="28">
        <f t="shared" ca="1" si="345"/>
        <v>3323422.0130574326</v>
      </c>
      <c r="Y109" s="28">
        <f t="shared" ca="1" si="345"/>
        <v>3035292.1365655656</v>
      </c>
      <c r="Z109" s="28">
        <f t="shared" ca="1" si="345"/>
        <v>2071612.9615714375</v>
      </c>
      <c r="AA109" s="28">
        <f t="shared" ca="1" si="345"/>
        <v>1844592.8919211864</v>
      </c>
      <c r="AB109" s="28">
        <f t="shared" ca="1" si="345"/>
        <v>2353442.9259592257</v>
      </c>
      <c r="AC109" s="28">
        <f t="shared" ca="1" si="345"/>
        <v>1180506.8357154797</v>
      </c>
      <c r="AD109" s="28">
        <f t="shared" ca="1" si="345"/>
        <v>827055.26361561602</v>
      </c>
      <c r="AE109" s="28">
        <f t="shared" ca="1" si="345"/>
        <v>907781.05100359151</v>
      </c>
      <c r="AF109" s="28">
        <f t="shared" ca="1" si="345"/>
        <v>1426858.1188556829</v>
      </c>
      <c r="AG109" s="28">
        <f t="shared" ca="1" si="345"/>
        <v>679651.1841592961</v>
      </c>
      <c r="AH109" s="28">
        <f t="shared" ca="1" si="345"/>
        <v>641211.38635136909</v>
      </c>
      <c r="AI109" s="28">
        <f t="shared" ca="1" si="345"/>
        <v>689957.17834665882</v>
      </c>
      <c r="AJ109" s="28">
        <f t="shared" ca="1" si="345"/>
        <v>285599.59300921834</v>
      </c>
      <c r="AK109" s="28">
        <f t="shared" ca="1" si="345"/>
        <v>673727.04637768248</v>
      </c>
      <c r="AL109" s="28">
        <f t="shared" ca="1" si="345"/>
        <v>269678.6737094312</v>
      </c>
      <c r="AM109" s="28">
        <f t="shared" ca="1" si="345"/>
        <v>0</v>
      </c>
      <c r="AN109" s="28">
        <f t="shared" ca="1" si="345"/>
        <v>0</v>
      </c>
      <c r="AO109" s="28">
        <f t="shared" ca="1" si="345"/>
        <v>395368.34801884409</v>
      </c>
      <c r="AP109" s="28">
        <f t="shared" ca="1" si="345"/>
        <v>0</v>
      </c>
      <c r="AQ109" s="28">
        <f t="shared" ca="1" si="345"/>
        <v>0</v>
      </c>
      <c r="AR109" s="28">
        <f t="shared" ca="1" si="345"/>
        <v>882418.34299104649</v>
      </c>
      <c r="AS109" s="28">
        <f t="shared" ca="1" si="345"/>
        <v>1193118.3814476077</v>
      </c>
      <c r="AT109" s="28">
        <f t="shared" ca="1" si="345"/>
        <v>765576.64472157904</v>
      </c>
      <c r="AU109" s="28">
        <f t="shared" ca="1" si="345"/>
        <v>293971.67600142292</v>
      </c>
      <c r="AV109" s="28">
        <f t="shared" ca="1" si="345"/>
        <v>1607058.3681476363</v>
      </c>
      <c r="AW109" s="28">
        <f t="shared" ca="1" si="345"/>
        <v>4643376.3029172868</v>
      </c>
      <c r="AX109" s="28">
        <f t="shared" ca="1" si="345"/>
        <v>3217405.7599143973</v>
      </c>
      <c r="AY109" s="28">
        <f t="shared" ca="1" si="345"/>
        <v>2776096.9984719106</v>
      </c>
      <c r="AZ109" s="28">
        <f t="shared" ca="1" si="345"/>
        <v>4044573.4211693658</v>
      </c>
      <c r="BA109" s="28">
        <f t="shared" ca="1" si="345"/>
        <v>2716958.2142663472</v>
      </c>
      <c r="BB109" s="28">
        <f t="shared" ca="1" si="345"/>
        <v>3377385.5687248101</v>
      </c>
      <c r="BC109" s="28">
        <f t="shared" ca="1" si="345"/>
        <v>3069699.6218087785</v>
      </c>
      <c r="BD109" s="28">
        <f t="shared" ca="1" si="345"/>
        <v>3932553.8290311047</v>
      </c>
      <c r="BE109" s="28">
        <f t="shared" ca="1" si="345"/>
        <v>3705794.9245681153</v>
      </c>
      <c r="BF109" s="28">
        <f t="shared" ca="1" si="345"/>
        <v>3956954.3599295905</v>
      </c>
      <c r="BG109" s="28">
        <f t="shared" ca="1" si="345"/>
        <v>4462103.2542617097</v>
      </c>
      <c r="BH109" s="28">
        <f t="shared" ca="1" si="345"/>
        <v>3284605.5475798836</v>
      </c>
      <c r="BI109" s="28">
        <f t="shared" ca="1" si="345"/>
        <v>2989854.5449887314</v>
      </c>
      <c r="BJ109" s="28" t="e">
        <f t="shared" ca="1" si="345"/>
        <v>#N/A</v>
      </c>
      <c r="BK109" s="28" t="e">
        <f t="shared" ca="1" si="345"/>
        <v>#N/A</v>
      </c>
      <c r="BL109" s="28" t="e">
        <f t="shared" ca="1" si="345"/>
        <v>#N/A</v>
      </c>
      <c r="BM109" s="28" t="e">
        <f t="shared" ca="1" si="345"/>
        <v>#N/A</v>
      </c>
      <c r="BN109" s="28" t="e">
        <f t="shared" ca="1" si="345"/>
        <v>#N/A</v>
      </c>
      <c r="BO109" s="28" t="e">
        <f t="shared" ca="1" si="346"/>
        <v>#N/A</v>
      </c>
      <c r="BP109" s="28" t="e">
        <f t="shared" ca="1" si="346"/>
        <v>#N/A</v>
      </c>
      <c r="BQ109" s="28" t="e">
        <f t="shared" ca="1" si="346"/>
        <v>#N/A</v>
      </c>
      <c r="BR109" s="28" t="e">
        <f t="shared" ca="1" si="346"/>
        <v>#N/A</v>
      </c>
      <c r="BS109" s="28" t="e">
        <f t="shared" ca="1" si="346"/>
        <v>#N/A</v>
      </c>
      <c r="BT109" s="28" t="e">
        <f t="shared" ca="1" si="346"/>
        <v>#N/A</v>
      </c>
      <c r="BU109" s="28" t="e">
        <f t="shared" ca="1" si="346"/>
        <v>#N/A</v>
      </c>
      <c r="BV109" s="28" t="e">
        <f t="shared" ca="1" si="346"/>
        <v>#N/A</v>
      </c>
      <c r="BW109" s="28" t="e">
        <f t="shared" ca="1" si="346"/>
        <v>#N/A</v>
      </c>
      <c r="BX109" s="28" t="e">
        <f t="shared" ca="1" si="346"/>
        <v>#N/A</v>
      </c>
      <c r="BY109" s="28" t="e">
        <f t="shared" ca="1" si="346"/>
        <v>#N/A</v>
      </c>
      <c r="BZ109" s="28" t="e">
        <f t="shared" ca="1" si="346"/>
        <v>#N/A</v>
      </c>
      <c r="CA109" s="28" t="e">
        <f t="shared" ca="1" si="346"/>
        <v>#N/A</v>
      </c>
      <c r="CB109" s="28" t="e">
        <f t="shared" ca="1" si="346"/>
        <v>#N/A</v>
      </c>
      <c r="CC109" s="28" t="e">
        <f t="shared" ca="1" si="346"/>
        <v>#N/A</v>
      </c>
      <c r="CD109" s="28" t="e">
        <f t="shared" ca="1" si="346"/>
        <v>#N/A</v>
      </c>
      <c r="CE109" s="28" t="e">
        <f t="shared" ca="1" si="346"/>
        <v>#N/A</v>
      </c>
      <c r="HZ109" s="29"/>
    </row>
    <row r="110" spans="1:445" s="28" customFormat="1">
      <c r="A110" s="27" t="s">
        <v>9</v>
      </c>
      <c r="B110" s="28">
        <f t="shared" si="347"/>
        <v>320792.61087342538</v>
      </c>
      <c r="C110" s="28">
        <f t="shared" ca="1" si="345"/>
        <v>27793.711682768044</v>
      </c>
      <c r="D110" s="28">
        <f t="shared" ca="1" si="345"/>
        <v>128277.03311701264</v>
      </c>
      <c r="E110" s="28">
        <f t="shared" ca="1" si="345"/>
        <v>505273.44203215401</v>
      </c>
      <c r="F110" s="28">
        <f t="shared" ca="1" si="345"/>
        <v>1649271.7325518192</v>
      </c>
      <c r="G110" s="28">
        <f t="shared" ca="1" si="345"/>
        <v>1895769.0045340471</v>
      </c>
      <c r="H110" s="28">
        <f t="shared" ca="1" si="345"/>
        <v>990251.36082425003</v>
      </c>
      <c r="I110" s="28">
        <f t="shared" ca="1" si="345"/>
        <v>1714373.0106926083</v>
      </c>
      <c r="J110" s="28">
        <f t="shared" ca="1" si="345"/>
        <v>1095409.6607715217</v>
      </c>
      <c r="K110" s="28">
        <f t="shared" ca="1" si="345"/>
        <v>582682.11017179221</v>
      </c>
      <c r="L110" s="28">
        <f t="shared" ca="1" si="345"/>
        <v>1814037.6295280578</v>
      </c>
      <c r="M110" s="28">
        <f t="shared" ca="1" si="345"/>
        <v>1604679.7724508585</v>
      </c>
      <c r="N110" s="28">
        <f t="shared" ca="1" si="345"/>
        <v>1957053.2678307546</v>
      </c>
      <c r="O110" s="28">
        <f t="shared" ca="1" si="345"/>
        <v>2619887.8693643692</v>
      </c>
      <c r="P110" s="28">
        <f t="shared" ca="1" si="345"/>
        <v>4943050.2247208618</v>
      </c>
      <c r="Q110" s="28">
        <f t="shared" ca="1" si="345"/>
        <v>4043131.0303768101</v>
      </c>
      <c r="R110" s="28">
        <f t="shared" ca="1" si="345"/>
        <v>3896300.175823533</v>
      </c>
      <c r="S110" s="28">
        <f t="shared" ca="1" si="345"/>
        <v>3795276.8257106636</v>
      </c>
      <c r="T110" s="28">
        <f t="shared" ca="1" si="345"/>
        <v>2915638.6902669384</v>
      </c>
      <c r="U110" s="28">
        <f t="shared" ca="1" si="345"/>
        <v>3922440.5480562053</v>
      </c>
      <c r="V110" s="28">
        <f t="shared" ca="1" si="345"/>
        <v>5187670.714705768</v>
      </c>
      <c r="W110" s="28">
        <f t="shared" ca="1" si="345"/>
        <v>5446775.2102709105</v>
      </c>
      <c r="X110" s="28">
        <f t="shared" ca="1" si="345"/>
        <v>3915435.2634114553</v>
      </c>
      <c r="Y110" s="28">
        <f t="shared" ca="1" si="345"/>
        <v>3080091.1276511718</v>
      </c>
      <c r="Z110" s="28">
        <f t="shared" ca="1" si="345"/>
        <v>2748998.8616728801</v>
      </c>
      <c r="AA110" s="28">
        <f t="shared" ca="1" si="345"/>
        <v>2619221.7851332081</v>
      </c>
      <c r="AB110" s="28">
        <f t="shared" ca="1" si="345"/>
        <v>2309886.82595695</v>
      </c>
      <c r="AC110" s="28">
        <f t="shared" ca="1" si="345"/>
        <v>870971.44735515001</v>
      </c>
      <c r="AD110" s="28">
        <f t="shared" ca="1" si="345"/>
        <v>691707.01596882637</v>
      </c>
      <c r="AE110" s="28">
        <f t="shared" ca="1" si="345"/>
        <v>769577.4423481049</v>
      </c>
      <c r="AF110" s="28">
        <f t="shared" ca="1" si="345"/>
        <v>888165.7614662851</v>
      </c>
      <c r="AG110" s="28">
        <f t="shared" ca="1" si="345"/>
        <v>486813.98320106167</v>
      </c>
      <c r="AH110" s="28">
        <f t="shared" ca="1" si="345"/>
        <v>432588.81729241705</v>
      </c>
      <c r="AI110" s="28">
        <f t="shared" ca="1" si="345"/>
        <v>528345.7754968087</v>
      </c>
      <c r="AJ110" s="28">
        <f t="shared" ca="1" si="345"/>
        <v>254018.44806748457</v>
      </c>
      <c r="AK110" s="28">
        <f t="shared" ca="1" si="345"/>
        <v>385542.54369472433</v>
      </c>
      <c r="AL110" s="28">
        <f t="shared" ca="1" si="345"/>
        <v>272245.88984238071</v>
      </c>
      <c r="AM110" s="28">
        <f t="shared" ca="1" si="345"/>
        <v>157626.97513160467</v>
      </c>
      <c r="AN110" s="28">
        <f t="shared" ca="1" si="345"/>
        <v>119583.97386365884</v>
      </c>
      <c r="AO110" s="28">
        <f t="shared" ca="1" si="345"/>
        <v>322168.57656422188</v>
      </c>
      <c r="AP110" s="28">
        <f t="shared" ca="1" si="345"/>
        <v>149175.74950514856</v>
      </c>
      <c r="AQ110" s="28">
        <f t="shared" ca="1" si="345"/>
        <v>119536.47607489322</v>
      </c>
      <c r="AR110" s="28">
        <f t="shared" ca="1" si="345"/>
        <v>421144.80091677391</v>
      </c>
      <c r="AS110" s="28">
        <f t="shared" ca="1" si="345"/>
        <v>476745.35721973982</v>
      </c>
      <c r="AT110" s="28">
        <f t="shared" ca="1" si="345"/>
        <v>472585.84552995831</v>
      </c>
      <c r="AU110" s="28">
        <f t="shared" ca="1" si="345"/>
        <v>324006.44614002464</v>
      </c>
      <c r="AV110" s="28">
        <f t="shared" ca="1" si="345"/>
        <v>886782.69240392523</v>
      </c>
      <c r="AW110" s="28">
        <f t="shared" ca="1" si="345"/>
        <v>2045933.1585734498</v>
      </c>
      <c r="AX110" s="28">
        <f t="shared" ca="1" si="345"/>
        <v>1905561.3193523132</v>
      </c>
      <c r="AY110" s="28">
        <f t="shared" ca="1" si="345"/>
        <v>1800834.2825293543</v>
      </c>
      <c r="AZ110" s="28">
        <f t="shared" ca="1" si="345"/>
        <v>3165788.8603398157</v>
      </c>
      <c r="BA110" s="28">
        <f t="shared" ca="1" si="345"/>
        <v>4400418.9526874917</v>
      </c>
      <c r="BB110" s="28">
        <f t="shared" ca="1" si="345"/>
        <v>5181099.3057530429</v>
      </c>
      <c r="BC110" s="28">
        <f t="shared" ca="1" si="345"/>
        <v>3797539.8073085756</v>
      </c>
      <c r="BD110" s="28">
        <f t="shared" ca="1" si="345"/>
        <v>4029118.2207136676</v>
      </c>
      <c r="BE110" s="28">
        <f t="shared" ca="1" si="345"/>
        <v>2629387.1333989343</v>
      </c>
      <c r="BF110" s="28">
        <f t="shared" ca="1" si="345"/>
        <v>2739598.4816911491</v>
      </c>
      <c r="BG110" s="28">
        <f t="shared" ca="1" si="345"/>
        <v>2988957.4055262678</v>
      </c>
      <c r="BH110" s="28">
        <f t="shared" ca="1" si="345"/>
        <v>2274570.3863231321</v>
      </c>
      <c r="BI110" s="28">
        <f t="shared" ca="1" si="345"/>
        <v>2107273.5857779337</v>
      </c>
      <c r="BJ110" s="28">
        <f t="shared" ca="1" si="345"/>
        <v>2209477.7493055458</v>
      </c>
      <c r="BK110" s="28">
        <f t="shared" ca="1" si="345"/>
        <v>1183920.1151538719</v>
      </c>
      <c r="BL110" s="28">
        <f t="shared" ca="1" si="345"/>
        <v>1100643.6127517684</v>
      </c>
      <c r="BM110" s="28">
        <f t="shared" ca="1" si="345"/>
        <v>1458315.2673057946</v>
      </c>
      <c r="BN110" s="28">
        <f t="shared" ca="1" si="345"/>
        <v>1050519.2851271478</v>
      </c>
      <c r="BO110" s="28">
        <f t="shared" ca="1" si="346"/>
        <v>1143923.074403424</v>
      </c>
      <c r="BP110" s="28">
        <f t="shared" ca="1" si="346"/>
        <v>1371386.2403266395</v>
      </c>
      <c r="BQ110" s="28">
        <f t="shared" ca="1" si="346"/>
        <v>1611822.3379534986</v>
      </c>
      <c r="BR110" s="28">
        <f t="shared" ca="1" si="346"/>
        <v>1031611.6234131342</v>
      </c>
      <c r="BS110" s="28">
        <f t="shared" ca="1" si="346"/>
        <v>847568.98133214377</v>
      </c>
      <c r="BT110" s="28" t="e">
        <f t="shared" ca="1" si="346"/>
        <v>#N/A</v>
      </c>
      <c r="BU110" s="28" t="e">
        <f t="shared" ca="1" si="346"/>
        <v>#N/A</v>
      </c>
      <c r="BV110" s="28" t="e">
        <f t="shared" ca="1" si="346"/>
        <v>#N/A</v>
      </c>
      <c r="BW110" s="28" t="e">
        <f t="shared" ca="1" si="346"/>
        <v>#N/A</v>
      </c>
      <c r="BX110" s="28" t="e">
        <f t="shared" ca="1" si="346"/>
        <v>#N/A</v>
      </c>
      <c r="BY110" s="28" t="e">
        <f t="shared" ca="1" si="346"/>
        <v>#N/A</v>
      </c>
      <c r="BZ110" s="28" t="e">
        <f t="shared" ca="1" si="346"/>
        <v>#N/A</v>
      </c>
      <c r="CA110" s="28" t="e">
        <f t="shared" ca="1" si="346"/>
        <v>#N/A</v>
      </c>
      <c r="CB110" s="28" t="e">
        <f t="shared" ca="1" si="346"/>
        <v>#N/A</v>
      </c>
      <c r="CC110" s="28" t="e">
        <f t="shared" ca="1" si="346"/>
        <v>#N/A</v>
      </c>
      <c r="CD110" s="28" t="e">
        <f t="shared" ca="1" si="346"/>
        <v>#N/A</v>
      </c>
      <c r="CE110" s="28" t="e">
        <f t="shared" ca="1" si="346"/>
        <v>#N/A</v>
      </c>
      <c r="HZ110" s="29"/>
    </row>
    <row r="111" spans="1:445" s="31" customFormat="1">
      <c r="A111" s="30" t="s">
        <v>10</v>
      </c>
      <c r="B111" s="31">
        <f t="shared" si="347"/>
        <v>440679.409557693</v>
      </c>
      <c r="C111" s="31">
        <f t="shared" ref="C111:BN111" ca="1" si="348">IF(C105&lt;0, 0, IF(C105="#N/A", "", C105))</f>
        <v>315173.08061427955</v>
      </c>
      <c r="D111" s="31">
        <f t="shared" ca="1" si="348"/>
        <v>381525.28218035371</v>
      </c>
      <c r="E111" s="31">
        <f t="shared" ca="1" si="348"/>
        <v>499048.44198216964</v>
      </c>
      <c r="F111" s="31">
        <f t="shared" ca="1" si="348"/>
        <v>821585.20500975812</v>
      </c>
      <c r="G111" s="31">
        <f t="shared" ca="1" si="348"/>
        <v>870348.23330577789</v>
      </c>
      <c r="H111" s="31">
        <f t="shared" ca="1" si="348"/>
        <v>619267.60795860458</v>
      </c>
      <c r="I111" s="31">
        <f t="shared" ca="1" si="348"/>
        <v>768096.45102755993</v>
      </c>
      <c r="J111" s="31">
        <f t="shared" ca="1" si="348"/>
        <v>610058.37673343846</v>
      </c>
      <c r="K111" s="31">
        <f t="shared" ca="1" si="348"/>
        <v>363662.96046446293</v>
      </c>
      <c r="L111" s="31">
        <f t="shared" ca="1" si="348"/>
        <v>667469.73078479979</v>
      </c>
      <c r="M111" s="31">
        <f t="shared" ca="1" si="348"/>
        <v>439815.27971822064</v>
      </c>
      <c r="N111" s="31">
        <f t="shared" ca="1" si="348"/>
        <v>527416.26745348156</v>
      </c>
      <c r="O111" s="31">
        <f t="shared" ca="1" si="348"/>
        <v>868558.15988905507</v>
      </c>
      <c r="P111" s="31">
        <f t="shared" ca="1" si="348"/>
        <v>1395672.5530226235</v>
      </c>
      <c r="Q111" s="31">
        <f t="shared" ca="1" si="348"/>
        <v>1422944.3229689409</v>
      </c>
      <c r="R111" s="31">
        <f t="shared" ca="1" si="348"/>
        <v>1122582.3479403737</v>
      </c>
      <c r="S111" s="31">
        <f t="shared" ca="1" si="348"/>
        <v>1448047.3336911462</v>
      </c>
      <c r="T111" s="31">
        <f t="shared" ca="1" si="348"/>
        <v>1385537.6716783165</v>
      </c>
      <c r="U111" s="31">
        <f t="shared" ca="1" si="348"/>
        <v>2130003.5429432471</v>
      </c>
      <c r="V111" s="31">
        <f t="shared" ca="1" si="348"/>
        <v>2009108.2478085486</v>
      </c>
      <c r="W111" s="31">
        <f t="shared" ca="1" si="348"/>
        <v>2724374.6837036069</v>
      </c>
      <c r="X111" s="31">
        <f t="shared" ca="1" si="348"/>
        <v>2490279.0467413268</v>
      </c>
      <c r="Y111" s="31">
        <f t="shared" ca="1" si="348"/>
        <v>2022686.7234125107</v>
      </c>
      <c r="Z111" s="31">
        <f t="shared" ca="1" si="348"/>
        <v>2105649.2382545527</v>
      </c>
      <c r="AA111" s="31">
        <f t="shared" ca="1" si="348"/>
        <v>1602603.2760223011</v>
      </c>
      <c r="AB111" s="31">
        <f t="shared" ca="1" si="348"/>
        <v>2046082.3396633891</v>
      </c>
      <c r="AC111" s="31">
        <f t="shared" ca="1" si="348"/>
        <v>1432532.3968608528</v>
      </c>
      <c r="AD111" s="31">
        <f t="shared" ca="1" si="348"/>
        <v>1148014.4868793804</v>
      </c>
      <c r="AE111" s="31">
        <f t="shared" ca="1" si="348"/>
        <v>981261.88445206452</v>
      </c>
      <c r="AF111" s="31">
        <f t="shared" ca="1" si="348"/>
        <v>1439612.0834633778</v>
      </c>
      <c r="AG111" s="31">
        <f t="shared" ca="1" si="348"/>
        <v>1017968.5123615748</v>
      </c>
      <c r="AH111" s="31">
        <f t="shared" ca="1" si="348"/>
        <v>794130.33022802917</v>
      </c>
      <c r="AI111" s="31">
        <f t="shared" ca="1" si="348"/>
        <v>797386.69803446135</v>
      </c>
      <c r="AJ111" s="31">
        <f t="shared" ca="1" si="348"/>
        <v>642315.42167423351</v>
      </c>
      <c r="AK111" s="31">
        <f t="shared" ca="1" si="348"/>
        <v>868658.5097690773</v>
      </c>
      <c r="AL111" s="31">
        <f t="shared" ca="1" si="348"/>
        <v>559871.77066890814</v>
      </c>
      <c r="AM111" s="31">
        <f t="shared" ca="1" si="348"/>
        <v>299084.16976206889</v>
      </c>
      <c r="AN111" s="31">
        <f t="shared" ca="1" si="348"/>
        <v>309344.38435510936</v>
      </c>
      <c r="AO111" s="31">
        <f t="shared" ca="1" si="348"/>
        <v>447587.62278283481</v>
      </c>
      <c r="AP111" s="31">
        <f t="shared" ca="1" si="348"/>
        <v>292616.75721046398</v>
      </c>
      <c r="AQ111" s="31">
        <f t="shared" ca="1" si="348"/>
        <v>254437.93105483142</v>
      </c>
      <c r="AR111" s="31">
        <f t="shared" ca="1" si="348"/>
        <v>353762.62609287142</v>
      </c>
      <c r="AS111" s="31">
        <f t="shared" ca="1" si="348"/>
        <v>432492.10400170926</v>
      </c>
      <c r="AT111" s="31">
        <f t="shared" ca="1" si="348"/>
        <v>312138.3652587352</v>
      </c>
      <c r="AU111" s="31">
        <f t="shared" ca="1" si="348"/>
        <v>270270.69382706087</v>
      </c>
      <c r="AV111" s="31">
        <f t="shared" ca="1" si="348"/>
        <v>497541.82607786154</v>
      </c>
      <c r="AW111" s="31">
        <f t="shared" ca="1" si="348"/>
        <v>928292.57405195141</v>
      </c>
      <c r="AX111" s="31">
        <f t="shared" ca="1" si="348"/>
        <v>862587.09434126306</v>
      </c>
      <c r="AY111" s="31">
        <f t="shared" ca="1" si="348"/>
        <v>801983.08603184146</v>
      </c>
      <c r="AZ111" s="31">
        <f t="shared" ca="1" si="348"/>
        <v>1046082.2267251489</v>
      </c>
      <c r="BA111" s="31">
        <f t="shared" ca="1" si="348"/>
        <v>1246826.4073206901</v>
      </c>
      <c r="BB111" s="31">
        <f t="shared" ca="1" si="348"/>
        <v>1530768.9532899621</v>
      </c>
      <c r="BC111" s="31">
        <f t="shared" ca="1" si="348"/>
        <v>1176372.0347537145</v>
      </c>
      <c r="BD111" s="31">
        <f t="shared" ca="1" si="348"/>
        <v>1744245.9525485777</v>
      </c>
      <c r="BE111" s="31">
        <f t="shared" ca="1" si="348"/>
        <v>1559772.611535093</v>
      </c>
      <c r="BF111" s="31">
        <f t="shared" ca="1" si="348"/>
        <v>1396912.5920100836</v>
      </c>
      <c r="BG111" s="31">
        <f t="shared" ca="1" si="348"/>
        <v>1368035.0857215454</v>
      </c>
      <c r="BH111" s="31">
        <f t="shared" ca="1" si="348"/>
        <v>1399128.9999313203</v>
      </c>
      <c r="BI111" s="31">
        <f t="shared" ca="1" si="348"/>
        <v>1414948.2271919693</v>
      </c>
      <c r="BJ111" s="31">
        <f t="shared" ca="1" si="348"/>
        <v>1842320.6831026913</v>
      </c>
      <c r="BK111" s="31">
        <f t="shared" ca="1" si="348"/>
        <v>2103345.3068337906</v>
      </c>
      <c r="BL111" s="31">
        <f t="shared" ca="1" si="348"/>
        <v>1960845.0272399366</v>
      </c>
      <c r="BM111" s="31">
        <f t="shared" ca="1" si="348"/>
        <v>1993785.2556558766</v>
      </c>
      <c r="BN111" s="31">
        <f t="shared" ca="1" si="348"/>
        <v>1300202.2200703523</v>
      </c>
      <c r="BO111" s="31">
        <f t="shared" ca="1" si="346"/>
        <v>967301.45805936051</v>
      </c>
      <c r="BP111" s="31">
        <f t="shared" ca="1" si="346"/>
        <v>1126169.2538873104</v>
      </c>
      <c r="BQ111" s="31">
        <f t="shared" ca="1" si="346"/>
        <v>1259812.4953317258</v>
      </c>
      <c r="BR111" s="31">
        <f t="shared" ca="1" si="346"/>
        <v>903249.38833127543</v>
      </c>
      <c r="BS111" s="31">
        <f t="shared" ca="1" si="346"/>
        <v>808255.14427580405</v>
      </c>
      <c r="BT111" s="31">
        <f t="shared" ca="1" si="346"/>
        <v>581466.28421236004</v>
      </c>
      <c r="BU111" s="31">
        <f t="shared" ca="1" si="346"/>
        <v>242549.5253947078</v>
      </c>
      <c r="BV111" s="31">
        <f t="shared" ca="1" si="346"/>
        <v>224795.93942549737</v>
      </c>
      <c r="BW111" s="31">
        <f t="shared" ca="1" si="346"/>
        <v>318787.4977974855</v>
      </c>
      <c r="BX111" s="31">
        <f t="shared" ca="1" si="346"/>
        <v>402995.45811746246</v>
      </c>
      <c r="BY111" s="31">
        <f t="shared" ca="1" si="346"/>
        <v>686950.9323369679</v>
      </c>
      <c r="BZ111" s="31">
        <f t="shared" ca="1" si="346"/>
        <v>650977.70533738949</v>
      </c>
      <c r="CA111" s="31">
        <f t="shared" ca="1" si="346"/>
        <v>682814.512256174</v>
      </c>
      <c r="CB111" s="31">
        <f t="shared" ca="1" si="346"/>
        <v>708070.39258993883</v>
      </c>
      <c r="CC111" s="31">
        <f t="shared" ca="1" si="346"/>
        <v>679804.98313326493</v>
      </c>
      <c r="CD111" s="31" t="e">
        <f t="shared" ca="1" si="346"/>
        <v>#N/A</v>
      </c>
      <c r="CE111" s="31" t="e">
        <f t="shared" ca="1" si="346"/>
        <v>#N/A</v>
      </c>
      <c r="HZ111" s="32"/>
    </row>
    <row r="112" spans="1:445">
      <c r="A112" s="21" t="s">
        <v>18</v>
      </c>
      <c r="B112" s="33">
        <f>B106+49</f>
        <v>1977</v>
      </c>
      <c r="C112" s="33">
        <f t="shared" ref="C112:BN112" si="349">C106+49</f>
        <v>1978</v>
      </c>
      <c r="D112" s="33">
        <f t="shared" si="349"/>
        <v>1979</v>
      </c>
      <c r="E112" s="33">
        <f t="shared" si="349"/>
        <v>1980</v>
      </c>
      <c r="F112" s="33">
        <f t="shared" si="349"/>
        <v>1981</v>
      </c>
      <c r="G112" s="33">
        <f t="shared" si="349"/>
        <v>1982</v>
      </c>
      <c r="H112" s="33">
        <f t="shared" si="349"/>
        <v>1983</v>
      </c>
      <c r="I112" s="33">
        <f t="shared" si="349"/>
        <v>1984</v>
      </c>
      <c r="J112" s="33">
        <f t="shared" si="349"/>
        <v>1985</v>
      </c>
      <c r="K112" s="33">
        <f t="shared" si="349"/>
        <v>1986</v>
      </c>
      <c r="L112" s="33">
        <f t="shared" si="349"/>
        <v>1987</v>
      </c>
      <c r="M112" s="33">
        <f t="shared" si="349"/>
        <v>1988</v>
      </c>
      <c r="N112" s="33">
        <f t="shared" si="349"/>
        <v>1989</v>
      </c>
      <c r="O112" s="33">
        <f t="shared" si="349"/>
        <v>1990</v>
      </c>
      <c r="P112" s="33">
        <f t="shared" si="349"/>
        <v>1991</v>
      </c>
      <c r="Q112" s="33">
        <f t="shared" si="349"/>
        <v>1992</v>
      </c>
      <c r="R112" s="33">
        <f t="shared" si="349"/>
        <v>1993</v>
      </c>
      <c r="S112" s="33">
        <f t="shared" si="349"/>
        <v>1994</v>
      </c>
      <c r="T112" s="33">
        <f t="shared" si="349"/>
        <v>1995</v>
      </c>
      <c r="U112" s="33">
        <f t="shared" si="349"/>
        <v>1996</v>
      </c>
      <c r="V112" s="33">
        <f t="shared" si="349"/>
        <v>1997</v>
      </c>
      <c r="W112" s="33">
        <f t="shared" si="349"/>
        <v>1998</v>
      </c>
      <c r="X112" s="33">
        <f t="shared" si="349"/>
        <v>1999</v>
      </c>
      <c r="Y112" s="33">
        <f t="shared" si="349"/>
        <v>2000</v>
      </c>
      <c r="Z112" s="33">
        <f t="shared" si="349"/>
        <v>2001</v>
      </c>
      <c r="AA112" s="33">
        <f t="shared" si="349"/>
        <v>2002</v>
      </c>
      <c r="AB112" s="33">
        <f t="shared" si="349"/>
        <v>2003</v>
      </c>
      <c r="AC112" s="33">
        <f t="shared" si="349"/>
        <v>2004</v>
      </c>
      <c r="AD112" s="33">
        <f t="shared" si="349"/>
        <v>2005</v>
      </c>
      <c r="AE112" s="33">
        <f t="shared" si="349"/>
        <v>2006</v>
      </c>
      <c r="AF112" s="33">
        <f t="shared" si="349"/>
        <v>2007</v>
      </c>
      <c r="AG112" s="33">
        <f t="shared" si="349"/>
        <v>2008</v>
      </c>
      <c r="AH112" s="33">
        <f t="shared" si="349"/>
        <v>2009</v>
      </c>
      <c r="AI112" s="33">
        <f t="shared" si="349"/>
        <v>2010</v>
      </c>
      <c r="AJ112" s="33">
        <f t="shared" si="349"/>
        <v>2011</v>
      </c>
      <c r="AK112" s="33">
        <f t="shared" si="349"/>
        <v>2012</v>
      </c>
      <c r="AL112" s="33">
        <f t="shared" si="349"/>
        <v>2013</v>
      </c>
      <c r="AM112" s="33">
        <f t="shared" si="349"/>
        <v>2014</v>
      </c>
      <c r="AN112" s="33">
        <f t="shared" si="349"/>
        <v>2015</v>
      </c>
      <c r="AO112" s="33">
        <f t="shared" si="349"/>
        <v>2016</v>
      </c>
      <c r="AP112" s="33">
        <f t="shared" si="349"/>
        <v>2017</v>
      </c>
      <c r="AQ112" s="33">
        <f t="shared" si="349"/>
        <v>2018</v>
      </c>
      <c r="AR112" s="33">
        <f t="shared" si="349"/>
        <v>2019</v>
      </c>
      <c r="AS112" s="33">
        <f t="shared" si="349"/>
        <v>2020</v>
      </c>
      <c r="AT112" s="33">
        <f t="shared" si="349"/>
        <v>2021</v>
      </c>
      <c r="AU112" s="33">
        <f t="shared" si="349"/>
        <v>2022</v>
      </c>
      <c r="AV112" s="33">
        <f t="shared" si="349"/>
        <v>2023</v>
      </c>
      <c r="AW112" s="33">
        <f t="shared" si="349"/>
        <v>2024</v>
      </c>
      <c r="AX112" s="33">
        <f t="shared" si="349"/>
        <v>2025</v>
      </c>
      <c r="AY112" s="33">
        <f t="shared" si="349"/>
        <v>2026</v>
      </c>
      <c r="AZ112" s="33">
        <f t="shared" si="349"/>
        <v>2027</v>
      </c>
      <c r="BA112" s="33">
        <f t="shared" si="349"/>
        <v>2028</v>
      </c>
      <c r="BB112" s="33">
        <f t="shared" si="349"/>
        <v>2029</v>
      </c>
      <c r="BC112" s="33">
        <f t="shared" si="349"/>
        <v>2030</v>
      </c>
      <c r="BD112" s="33">
        <f t="shared" si="349"/>
        <v>2031</v>
      </c>
      <c r="BE112" s="33">
        <f t="shared" si="349"/>
        <v>2032</v>
      </c>
      <c r="BF112" s="33">
        <f t="shared" si="349"/>
        <v>2033</v>
      </c>
      <c r="BG112" s="33">
        <f t="shared" si="349"/>
        <v>2034</v>
      </c>
      <c r="BH112" s="33">
        <f t="shared" si="349"/>
        <v>2035</v>
      </c>
      <c r="BI112" s="33">
        <f t="shared" si="349"/>
        <v>2036</v>
      </c>
      <c r="BJ112" s="33">
        <f t="shared" si="349"/>
        <v>2037</v>
      </c>
      <c r="BK112" s="33">
        <f t="shared" si="349"/>
        <v>2038</v>
      </c>
      <c r="BL112" s="33">
        <f t="shared" si="349"/>
        <v>2039</v>
      </c>
      <c r="BM112" s="33">
        <f t="shared" si="349"/>
        <v>2040</v>
      </c>
      <c r="BN112" s="33">
        <f t="shared" si="349"/>
        <v>2041</v>
      </c>
      <c r="BO112" s="33">
        <f t="shared" ref="BO112:CE112" si="350">BO106+49</f>
        <v>2042</v>
      </c>
      <c r="BP112" s="33">
        <f t="shared" si="350"/>
        <v>2043</v>
      </c>
      <c r="BQ112" s="33">
        <f t="shared" si="350"/>
        <v>2044</v>
      </c>
      <c r="BR112" s="33">
        <f t="shared" si="350"/>
        <v>2045</v>
      </c>
      <c r="BS112" s="33">
        <f t="shared" si="350"/>
        <v>2046</v>
      </c>
      <c r="BT112" s="33">
        <f t="shared" si="350"/>
        <v>2047</v>
      </c>
      <c r="BU112" s="33">
        <f t="shared" si="350"/>
        <v>2048</v>
      </c>
      <c r="BV112" s="33">
        <f t="shared" si="350"/>
        <v>2049</v>
      </c>
      <c r="BW112" s="33">
        <f t="shared" si="350"/>
        <v>2050</v>
      </c>
      <c r="BX112" s="33">
        <f t="shared" si="350"/>
        <v>2051</v>
      </c>
      <c r="BY112" s="33">
        <f t="shared" si="350"/>
        <v>2052</v>
      </c>
      <c r="BZ112" s="33">
        <f t="shared" si="350"/>
        <v>2053</v>
      </c>
      <c r="CA112" s="33">
        <f t="shared" si="350"/>
        <v>2054</v>
      </c>
      <c r="CB112" s="33">
        <f t="shared" si="350"/>
        <v>2055</v>
      </c>
      <c r="CC112" s="33">
        <f t="shared" si="350"/>
        <v>2056</v>
      </c>
      <c r="CD112" s="33">
        <f t="shared" si="350"/>
        <v>2057</v>
      </c>
      <c r="CE112" s="33">
        <f t="shared" si="350"/>
        <v>2058</v>
      </c>
      <c r="HZ112" s="15"/>
    </row>
    <row r="113" spans="1:234">
      <c r="A113" s="21" t="s">
        <v>19</v>
      </c>
      <c r="B113" s="33">
        <f>B106+39</f>
        <v>1967</v>
      </c>
      <c r="C113" s="33">
        <f t="shared" ref="C113:BN113" si="351">C106+39</f>
        <v>1968</v>
      </c>
      <c r="D113" s="33">
        <f t="shared" si="351"/>
        <v>1969</v>
      </c>
      <c r="E113" s="33">
        <f t="shared" si="351"/>
        <v>1970</v>
      </c>
      <c r="F113" s="33">
        <f t="shared" si="351"/>
        <v>1971</v>
      </c>
      <c r="G113" s="33">
        <f t="shared" si="351"/>
        <v>1972</v>
      </c>
      <c r="H113" s="33">
        <f t="shared" si="351"/>
        <v>1973</v>
      </c>
      <c r="I113" s="33">
        <f t="shared" si="351"/>
        <v>1974</v>
      </c>
      <c r="J113" s="33">
        <f t="shared" si="351"/>
        <v>1975</v>
      </c>
      <c r="K113" s="33">
        <f t="shared" si="351"/>
        <v>1976</v>
      </c>
      <c r="L113" s="33">
        <f t="shared" si="351"/>
        <v>1977</v>
      </c>
      <c r="M113" s="33">
        <f t="shared" si="351"/>
        <v>1978</v>
      </c>
      <c r="N113" s="33">
        <f t="shared" si="351"/>
        <v>1979</v>
      </c>
      <c r="O113" s="33">
        <f t="shared" si="351"/>
        <v>1980</v>
      </c>
      <c r="P113" s="33">
        <f t="shared" si="351"/>
        <v>1981</v>
      </c>
      <c r="Q113" s="33">
        <f t="shared" si="351"/>
        <v>1982</v>
      </c>
      <c r="R113" s="33">
        <f t="shared" si="351"/>
        <v>1983</v>
      </c>
      <c r="S113" s="33">
        <f t="shared" si="351"/>
        <v>1984</v>
      </c>
      <c r="T113" s="33">
        <f t="shared" si="351"/>
        <v>1985</v>
      </c>
      <c r="U113" s="33">
        <f t="shared" si="351"/>
        <v>1986</v>
      </c>
      <c r="V113" s="33">
        <f t="shared" si="351"/>
        <v>1987</v>
      </c>
      <c r="W113" s="33">
        <f t="shared" si="351"/>
        <v>1988</v>
      </c>
      <c r="X113" s="33">
        <f t="shared" si="351"/>
        <v>1989</v>
      </c>
      <c r="Y113" s="33">
        <f t="shared" si="351"/>
        <v>1990</v>
      </c>
      <c r="Z113" s="33">
        <f t="shared" si="351"/>
        <v>1991</v>
      </c>
      <c r="AA113" s="33">
        <f t="shared" si="351"/>
        <v>1992</v>
      </c>
      <c r="AB113" s="33">
        <f t="shared" si="351"/>
        <v>1993</v>
      </c>
      <c r="AC113" s="33">
        <f t="shared" si="351"/>
        <v>1994</v>
      </c>
      <c r="AD113" s="33">
        <f t="shared" si="351"/>
        <v>1995</v>
      </c>
      <c r="AE113" s="33">
        <f t="shared" si="351"/>
        <v>1996</v>
      </c>
      <c r="AF113" s="33">
        <f t="shared" si="351"/>
        <v>1997</v>
      </c>
      <c r="AG113" s="33">
        <f t="shared" si="351"/>
        <v>1998</v>
      </c>
      <c r="AH113" s="33">
        <f t="shared" si="351"/>
        <v>1999</v>
      </c>
      <c r="AI113" s="33">
        <f t="shared" si="351"/>
        <v>2000</v>
      </c>
      <c r="AJ113" s="33">
        <f t="shared" si="351"/>
        <v>2001</v>
      </c>
      <c r="AK113" s="33">
        <f t="shared" si="351"/>
        <v>2002</v>
      </c>
      <c r="AL113" s="33">
        <f t="shared" si="351"/>
        <v>2003</v>
      </c>
      <c r="AM113" s="33">
        <f t="shared" si="351"/>
        <v>2004</v>
      </c>
      <c r="AN113" s="33">
        <f t="shared" si="351"/>
        <v>2005</v>
      </c>
      <c r="AO113" s="33">
        <f t="shared" si="351"/>
        <v>2006</v>
      </c>
      <c r="AP113" s="33">
        <f t="shared" si="351"/>
        <v>2007</v>
      </c>
      <c r="AQ113" s="33">
        <f t="shared" si="351"/>
        <v>2008</v>
      </c>
      <c r="AR113" s="33">
        <f t="shared" si="351"/>
        <v>2009</v>
      </c>
      <c r="AS113" s="33">
        <f t="shared" si="351"/>
        <v>2010</v>
      </c>
      <c r="AT113" s="33">
        <f t="shared" si="351"/>
        <v>2011</v>
      </c>
      <c r="AU113" s="33">
        <f t="shared" si="351"/>
        <v>2012</v>
      </c>
      <c r="AV113" s="33">
        <f t="shared" si="351"/>
        <v>2013</v>
      </c>
      <c r="AW113" s="33">
        <f t="shared" si="351"/>
        <v>2014</v>
      </c>
      <c r="AX113" s="33">
        <f t="shared" si="351"/>
        <v>2015</v>
      </c>
      <c r="AY113" s="33">
        <f t="shared" si="351"/>
        <v>2016</v>
      </c>
      <c r="AZ113" s="33">
        <f t="shared" si="351"/>
        <v>2017</v>
      </c>
      <c r="BA113" s="33">
        <f t="shared" si="351"/>
        <v>2018</v>
      </c>
      <c r="BB113" s="33">
        <f t="shared" si="351"/>
        <v>2019</v>
      </c>
      <c r="BC113" s="33">
        <f t="shared" si="351"/>
        <v>2020</v>
      </c>
      <c r="BD113" s="33">
        <f t="shared" si="351"/>
        <v>2021</v>
      </c>
      <c r="BE113" s="33">
        <f t="shared" si="351"/>
        <v>2022</v>
      </c>
      <c r="BF113" s="33">
        <f t="shared" si="351"/>
        <v>2023</v>
      </c>
      <c r="BG113" s="33">
        <f t="shared" si="351"/>
        <v>2024</v>
      </c>
      <c r="BH113" s="33">
        <f t="shared" si="351"/>
        <v>2025</v>
      </c>
      <c r="BI113" s="33">
        <f t="shared" si="351"/>
        <v>2026</v>
      </c>
      <c r="BJ113" s="33">
        <f t="shared" si="351"/>
        <v>2027</v>
      </c>
      <c r="BK113" s="33">
        <f t="shared" si="351"/>
        <v>2028</v>
      </c>
      <c r="BL113" s="33">
        <f t="shared" si="351"/>
        <v>2029</v>
      </c>
      <c r="BM113" s="33">
        <f t="shared" si="351"/>
        <v>2030</v>
      </c>
      <c r="BN113" s="33">
        <f t="shared" si="351"/>
        <v>2031</v>
      </c>
      <c r="BO113" s="33">
        <f t="shared" ref="BO113:CE113" si="352">BO106+39</f>
        <v>2032</v>
      </c>
      <c r="BP113" s="33">
        <f t="shared" si="352"/>
        <v>2033</v>
      </c>
      <c r="BQ113" s="33">
        <f t="shared" si="352"/>
        <v>2034</v>
      </c>
      <c r="BR113" s="33">
        <f t="shared" si="352"/>
        <v>2035</v>
      </c>
      <c r="BS113" s="33">
        <f t="shared" si="352"/>
        <v>2036</v>
      </c>
      <c r="BT113" s="33">
        <f t="shared" si="352"/>
        <v>2037</v>
      </c>
      <c r="BU113" s="33">
        <f t="shared" si="352"/>
        <v>2038</v>
      </c>
      <c r="BV113" s="33">
        <f t="shared" si="352"/>
        <v>2039</v>
      </c>
      <c r="BW113" s="33">
        <f t="shared" si="352"/>
        <v>2040</v>
      </c>
      <c r="BX113" s="33">
        <f t="shared" si="352"/>
        <v>2041</v>
      </c>
      <c r="BY113" s="33">
        <f t="shared" si="352"/>
        <v>2042</v>
      </c>
      <c r="BZ113" s="33">
        <f t="shared" si="352"/>
        <v>2043</v>
      </c>
      <c r="CA113" s="33">
        <f t="shared" si="352"/>
        <v>2044</v>
      </c>
      <c r="CB113" s="33">
        <f t="shared" si="352"/>
        <v>2045</v>
      </c>
      <c r="CC113" s="33">
        <f t="shared" si="352"/>
        <v>2046</v>
      </c>
      <c r="CD113" s="33">
        <f t="shared" si="352"/>
        <v>2047</v>
      </c>
      <c r="CE113" s="33">
        <f t="shared" si="352"/>
        <v>2048</v>
      </c>
      <c r="HZ113" s="15"/>
    </row>
    <row r="114" spans="1:234">
      <c r="A114" s="21" t="s">
        <v>20</v>
      </c>
      <c r="B114">
        <f>B106+29</f>
        <v>1957</v>
      </c>
      <c r="C114">
        <f t="shared" ref="C114:BN114" si="353">C106+29</f>
        <v>1958</v>
      </c>
      <c r="D114">
        <f t="shared" si="353"/>
        <v>1959</v>
      </c>
      <c r="E114">
        <f t="shared" si="353"/>
        <v>1960</v>
      </c>
      <c r="F114">
        <f t="shared" si="353"/>
        <v>1961</v>
      </c>
      <c r="G114">
        <f t="shared" si="353"/>
        <v>1962</v>
      </c>
      <c r="H114">
        <f t="shared" si="353"/>
        <v>1963</v>
      </c>
      <c r="I114">
        <f t="shared" si="353"/>
        <v>1964</v>
      </c>
      <c r="J114">
        <f t="shared" si="353"/>
        <v>1965</v>
      </c>
      <c r="K114">
        <f t="shared" si="353"/>
        <v>1966</v>
      </c>
      <c r="L114">
        <f t="shared" si="353"/>
        <v>1967</v>
      </c>
      <c r="M114">
        <f t="shared" si="353"/>
        <v>1968</v>
      </c>
      <c r="N114">
        <f t="shared" si="353"/>
        <v>1969</v>
      </c>
      <c r="O114">
        <f t="shared" si="353"/>
        <v>1970</v>
      </c>
      <c r="P114">
        <f t="shared" si="353"/>
        <v>1971</v>
      </c>
      <c r="Q114">
        <f t="shared" si="353"/>
        <v>1972</v>
      </c>
      <c r="R114">
        <f t="shared" si="353"/>
        <v>1973</v>
      </c>
      <c r="S114">
        <f t="shared" si="353"/>
        <v>1974</v>
      </c>
      <c r="T114">
        <f t="shared" si="353"/>
        <v>1975</v>
      </c>
      <c r="U114">
        <f t="shared" si="353"/>
        <v>1976</v>
      </c>
      <c r="V114">
        <f t="shared" si="353"/>
        <v>1977</v>
      </c>
      <c r="W114">
        <f t="shared" si="353"/>
        <v>1978</v>
      </c>
      <c r="X114">
        <f t="shared" si="353"/>
        <v>1979</v>
      </c>
      <c r="Y114">
        <f t="shared" si="353"/>
        <v>1980</v>
      </c>
      <c r="Z114">
        <f t="shared" si="353"/>
        <v>1981</v>
      </c>
      <c r="AA114">
        <f t="shared" si="353"/>
        <v>1982</v>
      </c>
      <c r="AB114">
        <f t="shared" si="353"/>
        <v>1983</v>
      </c>
      <c r="AC114">
        <f t="shared" si="353"/>
        <v>1984</v>
      </c>
      <c r="AD114">
        <f t="shared" si="353"/>
        <v>1985</v>
      </c>
      <c r="AE114">
        <f t="shared" si="353"/>
        <v>1986</v>
      </c>
      <c r="AF114">
        <f t="shared" si="353"/>
        <v>1987</v>
      </c>
      <c r="AG114">
        <f t="shared" si="353"/>
        <v>1988</v>
      </c>
      <c r="AH114">
        <f t="shared" si="353"/>
        <v>1989</v>
      </c>
      <c r="AI114">
        <f t="shared" si="353"/>
        <v>1990</v>
      </c>
      <c r="AJ114">
        <f t="shared" si="353"/>
        <v>1991</v>
      </c>
      <c r="AK114">
        <f t="shared" si="353"/>
        <v>1992</v>
      </c>
      <c r="AL114">
        <f t="shared" si="353"/>
        <v>1993</v>
      </c>
      <c r="AM114">
        <f t="shared" si="353"/>
        <v>1994</v>
      </c>
      <c r="AN114">
        <f t="shared" si="353"/>
        <v>1995</v>
      </c>
      <c r="AO114">
        <f t="shared" si="353"/>
        <v>1996</v>
      </c>
      <c r="AP114">
        <f t="shared" si="353"/>
        <v>1997</v>
      </c>
      <c r="AQ114">
        <f t="shared" si="353"/>
        <v>1998</v>
      </c>
      <c r="AR114">
        <f t="shared" si="353"/>
        <v>1999</v>
      </c>
      <c r="AS114">
        <f t="shared" si="353"/>
        <v>2000</v>
      </c>
      <c r="AT114">
        <f t="shared" si="353"/>
        <v>2001</v>
      </c>
      <c r="AU114">
        <f t="shared" si="353"/>
        <v>2002</v>
      </c>
      <c r="AV114">
        <f t="shared" si="353"/>
        <v>2003</v>
      </c>
      <c r="AW114">
        <f t="shared" si="353"/>
        <v>2004</v>
      </c>
      <c r="AX114">
        <f t="shared" si="353"/>
        <v>2005</v>
      </c>
      <c r="AY114">
        <f t="shared" si="353"/>
        <v>2006</v>
      </c>
      <c r="AZ114">
        <f t="shared" si="353"/>
        <v>2007</v>
      </c>
      <c r="BA114">
        <f t="shared" si="353"/>
        <v>2008</v>
      </c>
      <c r="BB114">
        <f t="shared" si="353"/>
        <v>2009</v>
      </c>
      <c r="BC114">
        <f t="shared" si="353"/>
        <v>2010</v>
      </c>
      <c r="BD114">
        <f t="shared" si="353"/>
        <v>2011</v>
      </c>
      <c r="BE114">
        <f t="shared" si="353"/>
        <v>2012</v>
      </c>
      <c r="BF114">
        <f t="shared" si="353"/>
        <v>2013</v>
      </c>
      <c r="BG114">
        <f t="shared" si="353"/>
        <v>2014</v>
      </c>
      <c r="BH114">
        <f t="shared" si="353"/>
        <v>2015</v>
      </c>
      <c r="BI114">
        <f t="shared" si="353"/>
        <v>2016</v>
      </c>
      <c r="BJ114">
        <f t="shared" si="353"/>
        <v>2017</v>
      </c>
      <c r="BK114">
        <f t="shared" si="353"/>
        <v>2018</v>
      </c>
      <c r="BL114">
        <f t="shared" si="353"/>
        <v>2019</v>
      </c>
      <c r="BM114">
        <f t="shared" si="353"/>
        <v>2020</v>
      </c>
      <c r="BN114">
        <f t="shared" si="353"/>
        <v>2021</v>
      </c>
      <c r="BO114">
        <f t="shared" ref="BO114:CE114" si="354">BO106+29</f>
        <v>2022</v>
      </c>
      <c r="BP114">
        <f t="shared" si="354"/>
        <v>2023</v>
      </c>
      <c r="BQ114">
        <f t="shared" si="354"/>
        <v>2024</v>
      </c>
      <c r="BR114">
        <f t="shared" si="354"/>
        <v>2025</v>
      </c>
      <c r="BS114">
        <f t="shared" si="354"/>
        <v>2026</v>
      </c>
      <c r="BT114">
        <f t="shared" si="354"/>
        <v>2027</v>
      </c>
      <c r="BU114">
        <f t="shared" si="354"/>
        <v>2028</v>
      </c>
      <c r="BV114">
        <f t="shared" si="354"/>
        <v>2029</v>
      </c>
      <c r="BW114">
        <f t="shared" si="354"/>
        <v>2030</v>
      </c>
      <c r="BX114">
        <f t="shared" si="354"/>
        <v>2031</v>
      </c>
      <c r="BY114">
        <f t="shared" si="354"/>
        <v>2032</v>
      </c>
      <c r="BZ114">
        <f t="shared" si="354"/>
        <v>2033</v>
      </c>
      <c r="CA114">
        <f t="shared" si="354"/>
        <v>2034</v>
      </c>
      <c r="CB114">
        <f t="shared" si="354"/>
        <v>2035</v>
      </c>
      <c r="CC114">
        <f t="shared" si="354"/>
        <v>2036</v>
      </c>
      <c r="CD114">
        <f t="shared" si="354"/>
        <v>2037</v>
      </c>
      <c r="CE114">
        <f t="shared" si="354"/>
        <v>2038</v>
      </c>
      <c r="HZ114" s="15"/>
    </row>
    <row r="115" spans="1:234">
      <c r="A115" s="21" t="s">
        <v>21</v>
      </c>
      <c r="B115">
        <f>B106+19</f>
        <v>1947</v>
      </c>
      <c r="C115">
        <f t="shared" ref="C115:BN115" si="355">C106+19</f>
        <v>1948</v>
      </c>
      <c r="D115">
        <f t="shared" si="355"/>
        <v>1949</v>
      </c>
      <c r="E115">
        <f t="shared" si="355"/>
        <v>1950</v>
      </c>
      <c r="F115">
        <f t="shared" si="355"/>
        <v>1951</v>
      </c>
      <c r="G115">
        <f t="shared" si="355"/>
        <v>1952</v>
      </c>
      <c r="H115">
        <f t="shared" si="355"/>
        <v>1953</v>
      </c>
      <c r="I115">
        <f t="shared" si="355"/>
        <v>1954</v>
      </c>
      <c r="J115">
        <f t="shared" si="355"/>
        <v>1955</v>
      </c>
      <c r="K115">
        <f t="shared" si="355"/>
        <v>1956</v>
      </c>
      <c r="L115">
        <f t="shared" si="355"/>
        <v>1957</v>
      </c>
      <c r="M115">
        <f t="shared" si="355"/>
        <v>1958</v>
      </c>
      <c r="N115">
        <f t="shared" si="355"/>
        <v>1959</v>
      </c>
      <c r="O115">
        <f t="shared" si="355"/>
        <v>1960</v>
      </c>
      <c r="P115">
        <f t="shared" si="355"/>
        <v>1961</v>
      </c>
      <c r="Q115">
        <f t="shared" si="355"/>
        <v>1962</v>
      </c>
      <c r="R115">
        <f t="shared" si="355"/>
        <v>1963</v>
      </c>
      <c r="S115">
        <f t="shared" si="355"/>
        <v>1964</v>
      </c>
      <c r="T115">
        <f t="shared" si="355"/>
        <v>1965</v>
      </c>
      <c r="U115">
        <f t="shared" si="355"/>
        <v>1966</v>
      </c>
      <c r="V115">
        <f t="shared" si="355"/>
        <v>1967</v>
      </c>
      <c r="W115">
        <f t="shared" si="355"/>
        <v>1968</v>
      </c>
      <c r="X115">
        <f t="shared" si="355"/>
        <v>1969</v>
      </c>
      <c r="Y115">
        <f t="shared" si="355"/>
        <v>1970</v>
      </c>
      <c r="Z115">
        <f t="shared" si="355"/>
        <v>1971</v>
      </c>
      <c r="AA115">
        <f t="shared" si="355"/>
        <v>1972</v>
      </c>
      <c r="AB115">
        <f t="shared" si="355"/>
        <v>1973</v>
      </c>
      <c r="AC115">
        <f t="shared" si="355"/>
        <v>1974</v>
      </c>
      <c r="AD115">
        <f t="shared" si="355"/>
        <v>1975</v>
      </c>
      <c r="AE115">
        <f t="shared" si="355"/>
        <v>1976</v>
      </c>
      <c r="AF115">
        <f t="shared" si="355"/>
        <v>1977</v>
      </c>
      <c r="AG115">
        <f t="shared" si="355"/>
        <v>1978</v>
      </c>
      <c r="AH115">
        <f t="shared" si="355"/>
        <v>1979</v>
      </c>
      <c r="AI115">
        <f t="shared" si="355"/>
        <v>1980</v>
      </c>
      <c r="AJ115">
        <f t="shared" si="355"/>
        <v>1981</v>
      </c>
      <c r="AK115">
        <f t="shared" si="355"/>
        <v>1982</v>
      </c>
      <c r="AL115">
        <f t="shared" si="355"/>
        <v>1983</v>
      </c>
      <c r="AM115">
        <f t="shared" si="355"/>
        <v>1984</v>
      </c>
      <c r="AN115">
        <f t="shared" si="355"/>
        <v>1985</v>
      </c>
      <c r="AO115">
        <f t="shared" si="355"/>
        <v>1986</v>
      </c>
      <c r="AP115">
        <f t="shared" si="355"/>
        <v>1987</v>
      </c>
      <c r="AQ115">
        <f t="shared" si="355"/>
        <v>1988</v>
      </c>
      <c r="AR115">
        <f t="shared" si="355"/>
        <v>1989</v>
      </c>
      <c r="AS115">
        <f t="shared" si="355"/>
        <v>1990</v>
      </c>
      <c r="AT115">
        <f t="shared" si="355"/>
        <v>1991</v>
      </c>
      <c r="AU115">
        <f t="shared" si="355"/>
        <v>1992</v>
      </c>
      <c r="AV115">
        <f t="shared" si="355"/>
        <v>1993</v>
      </c>
      <c r="AW115">
        <f t="shared" si="355"/>
        <v>1994</v>
      </c>
      <c r="AX115">
        <f t="shared" si="355"/>
        <v>1995</v>
      </c>
      <c r="AY115">
        <f t="shared" si="355"/>
        <v>1996</v>
      </c>
      <c r="AZ115">
        <f t="shared" si="355"/>
        <v>1997</v>
      </c>
      <c r="BA115">
        <f t="shared" si="355"/>
        <v>1998</v>
      </c>
      <c r="BB115">
        <f t="shared" si="355"/>
        <v>1999</v>
      </c>
      <c r="BC115">
        <f t="shared" si="355"/>
        <v>2000</v>
      </c>
      <c r="BD115">
        <f t="shared" si="355"/>
        <v>2001</v>
      </c>
      <c r="BE115">
        <f t="shared" si="355"/>
        <v>2002</v>
      </c>
      <c r="BF115">
        <f t="shared" si="355"/>
        <v>2003</v>
      </c>
      <c r="BG115">
        <f t="shared" si="355"/>
        <v>2004</v>
      </c>
      <c r="BH115">
        <f t="shared" si="355"/>
        <v>2005</v>
      </c>
      <c r="BI115">
        <f t="shared" si="355"/>
        <v>2006</v>
      </c>
      <c r="BJ115">
        <f t="shared" si="355"/>
        <v>2007</v>
      </c>
      <c r="BK115">
        <f t="shared" si="355"/>
        <v>2008</v>
      </c>
      <c r="BL115">
        <f t="shared" si="355"/>
        <v>2009</v>
      </c>
      <c r="BM115">
        <f t="shared" si="355"/>
        <v>2010</v>
      </c>
      <c r="BN115">
        <f t="shared" si="355"/>
        <v>2011</v>
      </c>
      <c r="BO115">
        <f t="shared" ref="BO115:CE115" si="356">BO106+19</f>
        <v>2012</v>
      </c>
      <c r="BP115">
        <f t="shared" si="356"/>
        <v>2013</v>
      </c>
      <c r="BQ115">
        <f t="shared" si="356"/>
        <v>2014</v>
      </c>
      <c r="BR115">
        <f t="shared" si="356"/>
        <v>2015</v>
      </c>
      <c r="BS115">
        <f t="shared" si="356"/>
        <v>2016</v>
      </c>
      <c r="BT115">
        <f t="shared" si="356"/>
        <v>2017</v>
      </c>
      <c r="BU115">
        <f t="shared" si="356"/>
        <v>2018</v>
      </c>
      <c r="BV115">
        <f t="shared" si="356"/>
        <v>2019</v>
      </c>
      <c r="BW115">
        <f t="shared" si="356"/>
        <v>2020</v>
      </c>
      <c r="BX115">
        <f t="shared" si="356"/>
        <v>2021</v>
      </c>
      <c r="BY115">
        <f t="shared" si="356"/>
        <v>2022</v>
      </c>
      <c r="BZ115">
        <f t="shared" si="356"/>
        <v>2023</v>
      </c>
      <c r="CA115">
        <f t="shared" si="356"/>
        <v>2024</v>
      </c>
      <c r="CB115">
        <f t="shared" si="356"/>
        <v>2025</v>
      </c>
      <c r="CC115">
        <f t="shared" si="356"/>
        <v>2026</v>
      </c>
      <c r="CD115">
        <f t="shared" si="356"/>
        <v>2027</v>
      </c>
      <c r="CE115">
        <f t="shared" si="356"/>
        <v>2028</v>
      </c>
      <c r="HZ115" s="15"/>
    </row>
    <row r="116" spans="1:234">
      <c r="A116" s="21" t="s">
        <v>22</v>
      </c>
      <c r="B116">
        <f>B106+9</f>
        <v>1937</v>
      </c>
      <c r="C116">
        <f t="shared" ref="C116:BN116" si="357">C106+9</f>
        <v>1938</v>
      </c>
      <c r="D116">
        <f t="shared" si="357"/>
        <v>1939</v>
      </c>
      <c r="E116">
        <f t="shared" si="357"/>
        <v>1940</v>
      </c>
      <c r="F116">
        <f t="shared" si="357"/>
        <v>1941</v>
      </c>
      <c r="G116">
        <f t="shared" si="357"/>
        <v>1942</v>
      </c>
      <c r="H116">
        <f t="shared" si="357"/>
        <v>1943</v>
      </c>
      <c r="I116">
        <f t="shared" si="357"/>
        <v>1944</v>
      </c>
      <c r="J116">
        <f t="shared" si="357"/>
        <v>1945</v>
      </c>
      <c r="K116">
        <f t="shared" si="357"/>
        <v>1946</v>
      </c>
      <c r="L116">
        <f t="shared" si="357"/>
        <v>1947</v>
      </c>
      <c r="M116">
        <f t="shared" si="357"/>
        <v>1948</v>
      </c>
      <c r="N116">
        <f t="shared" si="357"/>
        <v>1949</v>
      </c>
      <c r="O116">
        <f t="shared" si="357"/>
        <v>1950</v>
      </c>
      <c r="P116">
        <f t="shared" si="357"/>
        <v>1951</v>
      </c>
      <c r="Q116">
        <f t="shared" si="357"/>
        <v>1952</v>
      </c>
      <c r="R116">
        <f t="shared" si="357"/>
        <v>1953</v>
      </c>
      <c r="S116">
        <f t="shared" si="357"/>
        <v>1954</v>
      </c>
      <c r="T116">
        <f t="shared" si="357"/>
        <v>1955</v>
      </c>
      <c r="U116">
        <f t="shared" si="357"/>
        <v>1956</v>
      </c>
      <c r="V116">
        <f t="shared" si="357"/>
        <v>1957</v>
      </c>
      <c r="W116">
        <f t="shared" si="357"/>
        <v>1958</v>
      </c>
      <c r="X116">
        <f t="shared" si="357"/>
        <v>1959</v>
      </c>
      <c r="Y116">
        <f t="shared" si="357"/>
        <v>1960</v>
      </c>
      <c r="Z116">
        <f t="shared" si="357"/>
        <v>1961</v>
      </c>
      <c r="AA116">
        <f t="shared" si="357"/>
        <v>1962</v>
      </c>
      <c r="AB116">
        <f t="shared" si="357"/>
        <v>1963</v>
      </c>
      <c r="AC116">
        <f t="shared" si="357"/>
        <v>1964</v>
      </c>
      <c r="AD116">
        <f t="shared" si="357"/>
        <v>1965</v>
      </c>
      <c r="AE116">
        <f t="shared" si="357"/>
        <v>1966</v>
      </c>
      <c r="AF116">
        <f t="shared" si="357"/>
        <v>1967</v>
      </c>
      <c r="AG116">
        <f t="shared" si="357"/>
        <v>1968</v>
      </c>
      <c r="AH116">
        <f t="shared" si="357"/>
        <v>1969</v>
      </c>
      <c r="AI116">
        <f t="shared" si="357"/>
        <v>1970</v>
      </c>
      <c r="AJ116">
        <f t="shared" si="357"/>
        <v>1971</v>
      </c>
      <c r="AK116">
        <f t="shared" si="357"/>
        <v>1972</v>
      </c>
      <c r="AL116">
        <f t="shared" si="357"/>
        <v>1973</v>
      </c>
      <c r="AM116">
        <f t="shared" si="357"/>
        <v>1974</v>
      </c>
      <c r="AN116">
        <f t="shared" si="357"/>
        <v>1975</v>
      </c>
      <c r="AO116">
        <f t="shared" si="357"/>
        <v>1976</v>
      </c>
      <c r="AP116">
        <f t="shared" si="357"/>
        <v>1977</v>
      </c>
      <c r="AQ116">
        <f t="shared" si="357"/>
        <v>1978</v>
      </c>
      <c r="AR116">
        <f t="shared" si="357"/>
        <v>1979</v>
      </c>
      <c r="AS116">
        <f t="shared" si="357"/>
        <v>1980</v>
      </c>
      <c r="AT116">
        <f t="shared" si="357"/>
        <v>1981</v>
      </c>
      <c r="AU116">
        <f t="shared" si="357"/>
        <v>1982</v>
      </c>
      <c r="AV116">
        <f t="shared" si="357"/>
        <v>1983</v>
      </c>
      <c r="AW116">
        <f t="shared" si="357"/>
        <v>1984</v>
      </c>
      <c r="AX116">
        <f t="shared" si="357"/>
        <v>1985</v>
      </c>
      <c r="AY116">
        <f t="shared" si="357"/>
        <v>1986</v>
      </c>
      <c r="AZ116">
        <f t="shared" si="357"/>
        <v>1987</v>
      </c>
      <c r="BA116">
        <f t="shared" si="357"/>
        <v>1988</v>
      </c>
      <c r="BB116">
        <f t="shared" si="357"/>
        <v>1989</v>
      </c>
      <c r="BC116">
        <f t="shared" si="357"/>
        <v>1990</v>
      </c>
      <c r="BD116">
        <f t="shared" si="357"/>
        <v>1991</v>
      </c>
      <c r="BE116">
        <f t="shared" si="357"/>
        <v>1992</v>
      </c>
      <c r="BF116">
        <f t="shared" si="357"/>
        <v>1993</v>
      </c>
      <c r="BG116">
        <f t="shared" si="357"/>
        <v>1994</v>
      </c>
      <c r="BH116">
        <f t="shared" si="357"/>
        <v>1995</v>
      </c>
      <c r="BI116">
        <f t="shared" si="357"/>
        <v>1996</v>
      </c>
      <c r="BJ116">
        <f t="shared" si="357"/>
        <v>1997</v>
      </c>
      <c r="BK116">
        <f t="shared" si="357"/>
        <v>1998</v>
      </c>
      <c r="BL116">
        <f t="shared" si="357"/>
        <v>1999</v>
      </c>
      <c r="BM116">
        <f t="shared" si="357"/>
        <v>2000</v>
      </c>
      <c r="BN116">
        <f t="shared" si="357"/>
        <v>2001</v>
      </c>
      <c r="BO116">
        <f t="shared" ref="BO116:CE116" si="358">BO106+9</f>
        <v>2002</v>
      </c>
      <c r="BP116">
        <f t="shared" si="358"/>
        <v>2003</v>
      </c>
      <c r="BQ116">
        <f t="shared" si="358"/>
        <v>2004</v>
      </c>
      <c r="BR116">
        <f t="shared" si="358"/>
        <v>2005</v>
      </c>
      <c r="BS116">
        <f t="shared" si="358"/>
        <v>2006</v>
      </c>
      <c r="BT116">
        <f t="shared" si="358"/>
        <v>2007</v>
      </c>
      <c r="BU116">
        <f t="shared" si="358"/>
        <v>2008</v>
      </c>
      <c r="BV116">
        <f t="shared" si="358"/>
        <v>2009</v>
      </c>
      <c r="BW116">
        <f t="shared" si="358"/>
        <v>2010</v>
      </c>
      <c r="BX116">
        <f t="shared" si="358"/>
        <v>2011</v>
      </c>
      <c r="BY116">
        <f t="shared" si="358"/>
        <v>2012</v>
      </c>
      <c r="BZ116">
        <f t="shared" si="358"/>
        <v>2013</v>
      </c>
      <c r="CA116">
        <f t="shared" si="358"/>
        <v>2014</v>
      </c>
      <c r="CB116">
        <f t="shared" si="358"/>
        <v>2015</v>
      </c>
      <c r="CC116">
        <f t="shared" si="358"/>
        <v>2016</v>
      </c>
      <c r="CD116">
        <f t="shared" si="358"/>
        <v>2017</v>
      </c>
      <c r="CE116">
        <f t="shared" si="358"/>
        <v>2018</v>
      </c>
      <c r="HZ116" s="15"/>
    </row>
    <row r="117" spans="1:234">
      <c r="A117" s="44" t="s">
        <v>39</v>
      </c>
      <c r="HZ117" s="15"/>
    </row>
    <row r="118" spans="1:234">
      <c r="A118" t="s">
        <v>11</v>
      </c>
      <c r="B118" s="15">
        <f>COUNTIF(93:93, "&lt;=0")</f>
        <v>6</v>
      </c>
      <c r="C118" s="21">
        <f>COUNTIF(93:93, "&gt;=0")</f>
        <v>34</v>
      </c>
      <c r="D118" s="13">
        <f>B118/(SUM(B118:C118))</f>
        <v>0.15</v>
      </c>
      <c r="E118" s="43">
        <f>1-D118</f>
        <v>0.85</v>
      </c>
      <c r="F118" s="43"/>
    </row>
    <row r="119" spans="1:234">
      <c r="A119" t="s">
        <v>12</v>
      </c>
      <c r="B119" s="15">
        <f>COUNTIF(94:94, "&lt;0")</f>
        <v>6</v>
      </c>
      <c r="C119" s="21">
        <f>COUNTIF(94:94, "&gt;=0")</f>
        <v>44</v>
      </c>
      <c r="D119" s="13">
        <f>B119/(SUM(B119:C119))</f>
        <v>0.12</v>
      </c>
      <c r="E119" s="43">
        <f t="shared" ref="E119:E122" si="359">1-D119</f>
        <v>0.88</v>
      </c>
      <c r="F119" s="43"/>
    </row>
    <row r="120" spans="1:234">
      <c r="A120" t="s">
        <v>13</v>
      </c>
      <c r="B120" s="15">
        <f>COUNTIF(95:95, "&lt;0")</f>
        <v>5</v>
      </c>
      <c r="C120" s="21">
        <f>COUNTIF(95:95, "&gt;=0")</f>
        <v>55</v>
      </c>
      <c r="D120" s="13">
        <f>B120/(SUM(B120:C120))</f>
        <v>8.3333333333333329E-2</v>
      </c>
      <c r="E120" s="43">
        <f t="shared" si="359"/>
        <v>0.91666666666666663</v>
      </c>
      <c r="F120" s="43"/>
    </row>
    <row r="121" spans="1:234">
      <c r="A121" t="s">
        <v>14</v>
      </c>
      <c r="B121" s="15">
        <f>COUNTIF(96:96, "&lt;0")</f>
        <v>0</v>
      </c>
      <c r="C121" s="21">
        <f>COUNTIF(96:96, "&gt;=0")</f>
        <v>70</v>
      </c>
      <c r="D121" s="13">
        <f t="shared" ref="D121:D122" si="360">B121/(SUM(B121:C121))</f>
        <v>0</v>
      </c>
      <c r="E121" s="43">
        <f t="shared" si="359"/>
        <v>1</v>
      </c>
      <c r="F121" s="43"/>
    </row>
    <row r="122" spans="1:234">
      <c r="A122" t="s">
        <v>15</v>
      </c>
      <c r="B122" s="15">
        <f>COUNTIF(97:97, "&lt;0")</f>
        <v>0</v>
      </c>
      <c r="C122" s="21">
        <f>COUNTIF(97:97, "&gt;=0")</f>
        <v>80</v>
      </c>
      <c r="D122" s="13">
        <f t="shared" si="360"/>
        <v>0</v>
      </c>
      <c r="E122" s="43">
        <f t="shared" si="359"/>
        <v>1</v>
      </c>
      <c r="F122" s="43"/>
    </row>
    <row r="123" spans="1:234">
      <c r="D123" s="42"/>
    </row>
    <row r="124" spans="1:234" ht="42.75" customHeight="1">
      <c r="A124" t="s">
        <v>4</v>
      </c>
      <c r="B124" s="1">
        <f>C125*20</f>
        <v>600000</v>
      </c>
      <c r="C124" s="21"/>
      <c r="G124" s="68"/>
      <c r="H124" s="68"/>
      <c r="I124" s="68"/>
      <c r="J124" s="68"/>
      <c r="K124" s="68"/>
      <c r="L124" s="68"/>
    </row>
    <row r="125" spans="1:234" ht="50.25" customHeight="1">
      <c r="A125" t="s">
        <v>16</v>
      </c>
      <c r="B125" s="14">
        <f>C125-Results!K3</f>
        <v>11000</v>
      </c>
      <c r="C125" s="21">
        <f>Results!K2</f>
        <v>30000</v>
      </c>
      <c r="D125">
        <f>Results!K4</f>
        <v>4</v>
      </c>
      <c r="G125" s="46"/>
      <c r="H125" s="46"/>
      <c r="I125" s="46"/>
      <c r="J125" s="46"/>
      <c r="K125" s="46"/>
      <c r="L125" s="46"/>
    </row>
    <row r="126" spans="1:234" ht="63" customHeight="1">
      <c r="B126" s="51" t="s">
        <v>46</v>
      </c>
      <c r="C126" s="51" t="s">
        <v>47</v>
      </c>
      <c r="D126" s="52" t="s">
        <v>45</v>
      </c>
      <c r="G126" s="46"/>
      <c r="H126" s="47"/>
      <c r="I126" s="47"/>
      <c r="J126" s="47"/>
      <c r="K126" s="47"/>
      <c r="L126" s="47"/>
    </row>
    <row r="127" spans="1:234" ht="24.75" customHeight="1">
      <c r="A127" s="45" t="s">
        <v>38</v>
      </c>
      <c r="G127" s="46"/>
      <c r="H127" s="47"/>
      <c r="I127" s="47"/>
      <c r="J127" s="47"/>
      <c r="K127" s="47"/>
      <c r="L127" s="47"/>
    </row>
    <row r="128" spans="1:234" ht="24.75" customHeight="1">
      <c r="A128" t="s">
        <v>32</v>
      </c>
      <c r="B128" s="16">
        <f ca="1">MEDIAN(B107:AO107)</f>
        <v>5693096.5224091448</v>
      </c>
      <c r="C128" s="37">
        <f ca="1">B128/$B$124</f>
        <v>9.4884942040152414</v>
      </c>
      <c r="D128" s="16"/>
      <c r="E128" s="11"/>
      <c r="G128" s="46"/>
      <c r="H128" s="47"/>
      <c r="I128" s="47"/>
      <c r="J128" s="47"/>
      <c r="K128" s="47"/>
      <c r="L128" s="47"/>
    </row>
    <row r="129" spans="1:12" ht="24.75" customHeight="1">
      <c r="A129" t="s">
        <v>33</v>
      </c>
      <c r="B129" s="16">
        <f ca="1">MEDIAN(B108:AY108)</f>
        <v>2308916.5354079627</v>
      </c>
      <c r="C129" s="37">
        <f t="shared" ref="C129:C131" ca="1" si="361">B129/$B$124</f>
        <v>3.8481942256799377</v>
      </c>
      <c r="D129" s="16"/>
      <c r="E129" s="11"/>
      <c r="G129" s="46"/>
      <c r="H129" s="47"/>
      <c r="I129" s="47"/>
      <c r="J129" s="47"/>
      <c r="K129" s="47"/>
      <c r="L129" s="47"/>
    </row>
    <row r="130" spans="1:12" ht="24.75" customHeight="1">
      <c r="A130" t="s">
        <v>34</v>
      </c>
      <c r="B130" s="16">
        <f ca="1">MEDIAN(B109:BI109)</f>
        <v>2502265.8219369343</v>
      </c>
      <c r="C130" s="37">
        <f t="shared" ca="1" si="361"/>
        <v>4.170443036561557</v>
      </c>
      <c r="D130" s="16"/>
      <c r="E130" s="11"/>
      <c r="G130" s="46"/>
      <c r="H130" s="47"/>
      <c r="I130" s="47"/>
      <c r="J130" s="47"/>
      <c r="K130" s="47"/>
      <c r="L130" s="47"/>
    </row>
    <row r="131" spans="1:12">
      <c r="A131" t="s">
        <v>35</v>
      </c>
      <c r="B131" s="16">
        <f ca="1">MEDIAN(B110:BS110)</f>
        <v>1531497.5198783264</v>
      </c>
      <c r="C131" s="37">
        <f t="shared" ca="1" si="361"/>
        <v>2.5524958664638775</v>
      </c>
      <c r="D131" s="16"/>
      <c r="E131" s="11"/>
      <c r="G131" s="33"/>
      <c r="H131" s="33"/>
      <c r="I131" s="33"/>
      <c r="J131" s="48"/>
      <c r="K131" s="33"/>
      <c r="L131" s="33"/>
    </row>
    <row r="132" spans="1:12" ht="42.75" customHeight="1">
      <c r="A132" t="s">
        <v>36</v>
      </c>
      <c r="B132" s="16">
        <f ca="1">MEDIAN(B111:CC111)</f>
        <v>868608.33482906618</v>
      </c>
      <c r="C132" s="37">
        <f ca="1">B132/$B$124</f>
        <v>1.4476805580484435</v>
      </c>
      <c r="D132" s="16"/>
      <c r="E132" s="11"/>
      <c r="G132" s="68"/>
      <c r="H132" s="68"/>
      <c r="I132" s="68"/>
      <c r="J132" s="68"/>
      <c r="K132" s="68"/>
      <c r="L132" s="68"/>
    </row>
    <row r="133" spans="1:12" ht="15.75">
      <c r="G133" s="46"/>
      <c r="H133" s="46"/>
      <c r="I133" s="46"/>
      <c r="J133" s="46"/>
      <c r="K133" s="46"/>
      <c r="L133" s="46"/>
    </row>
    <row r="134" spans="1:12" ht="24.75" customHeight="1">
      <c r="G134" s="46"/>
      <c r="H134" s="49"/>
      <c r="I134" s="49"/>
      <c r="J134" s="49"/>
      <c r="K134" s="49"/>
      <c r="L134" s="49"/>
    </row>
    <row r="135" spans="1:12" ht="24.75" customHeight="1">
      <c r="G135" s="46"/>
      <c r="H135" s="49"/>
      <c r="I135" s="49"/>
      <c r="J135" s="49"/>
      <c r="K135" s="49"/>
      <c r="L135" s="49"/>
    </row>
    <row r="136" spans="1:12" ht="24.75" customHeight="1">
      <c r="G136" s="46"/>
      <c r="H136" s="49"/>
      <c r="I136" s="49"/>
      <c r="J136" s="49"/>
      <c r="K136" s="49"/>
      <c r="L136" s="49"/>
    </row>
    <row r="137" spans="1:12" ht="24.75" customHeight="1">
      <c r="G137" s="46"/>
      <c r="H137" s="49"/>
      <c r="I137" s="49"/>
      <c r="J137" s="49"/>
      <c r="K137" s="49"/>
      <c r="L137" s="49"/>
    </row>
    <row r="138" spans="1:12" ht="24.75" customHeight="1">
      <c r="A138" t="s">
        <v>17</v>
      </c>
      <c r="B138" t="s">
        <v>26</v>
      </c>
      <c r="C138" t="s">
        <v>23</v>
      </c>
      <c r="D138" t="s">
        <v>24</v>
      </c>
      <c r="E138" s="12" t="s">
        <v>25</v>
      </c>
      <c r="G138" s="46"/>
      <c r="H138" s="49"/>
      <c r="I138" s="49"/>
      <c r="J138" s="49"/>
      <c r="K138" s="49"/>
      <c r="L138" s="49"/>
    </row>
    <row r="139" spans="1:12">
      <c r="A139">
        <v>2016</v>
      </c>
      <c r="B139">
        <v>89</v>
      </c>
      <c r="C139">
        <f t="shared" ref="C139:C202" si="362">C140*(1+D139)</f>
        <v>148957.72761482568</v>
      </c>
      <c r="D139" s="34">
        <v>1.37E-2</v>
      </c>
      <c r="E139" s="12">
        <v>234</v>
      </c>
      <c r="F139">
        <f t="shared" ref="F139:F202" si="363">F140*(1.02)</f>
        <v>228494.16094984434</v>
      </c>
    </row>
    <row r="140" spans="1:12">
      <c r="A140">
        <v>2015</v>
      </c>
      <c r="B140">
        <v>88</v>
      </c>
      <c r="C140">
        <f t="shared" si="362"/>
        <v>146944.58677599454</v>
      </c>
      <c r="D140" s="35">
        <v>-8.9999999999999998E-4</v>
      </c>
      <c r="E140" s="41">
        <v>233.70699999999999</v>
      </c>
      <c r="F140">
        <f t="shared" si="363"/>
        <v>224013.88328416113</v>
      </c>
    </row>
    <row r="141" spans="1:12">
      <c r="A141">
        <v>2014</v>
      </c>
      <c r="B141">
        <v>87</v>
      </c>
      <c r="C141">
        <f t="shared" si="362"/>
        <v>147076.95603642732</v>
      </c>
      <c r="D141" s="34">
        <v>1.5800000000000002E-2</v>
      </c>
      <c r="E141" s="41">
        <v>233.916</v>
      </c>
      <c r="F141">
        <f t="shared" si="363"/>
        <v>219621.45420015795</v>
      </c>
    </row>
    <row r="142" spans="1:12">
      <c r="A142">
        <v>2013</v>
      </c>
      <c r="B142">
        <v>86</v>
      </c>
      <c r="C142">
        <f t="shared" si="362"/>
        <v>144789.28532824109</v>
      </c>
      <c r="D142" s="35">
        <v>1.5900000000000001E-2</v>
      </c>
      <c r="E142" s="40">
        <v>230.28</v>
      </c>
      <c r="F142">
        <f t="shared" si="363"/>
        <v>215315.15117662546</v>
      </c>
    </row>
    <row r="143" spans="1:12">
      <c r="A143">
        <v>2012</v>
      </c>
      <c r="B143">
        <v>85</v>
      </c>
      <c r="C143">
        <f t="shared" si="362"/>
        <v>142523.1669733646</v>
      </c>
      <c r="D143" s="34">
        <v>2.93E-2</v>
      </c>
      <c r="E143" s="40">
        <v>226.66499999999999</v>
      </c>
      <c r="F143">
        <f t="shared" si="363"/>
        <v>211093.28546727984</v>
      </c>
      <c r="K143" s="12"/>
      <c r="L143" s="12"/>
    </row>
    <row r="144" spans="1:12">
      <c r="A144">
        <v>2011</v>
      </c>
      <c r="B144">
        <v>84</v>
      </c>
      <c r="C144">
        <f t="shared" si="362"/>
        <v>138466.1099517775</v>
      </c>
      <c r="D144" s="35">
        <v>1.6299999999999999E-2</v>
      </c>
      <c r="E144" s="40">
        <v>220.22300000000001</v>
      </c>
      <c r="F144">
        <f t="shared" si="363"/>
        <v>206954.20143850966</v>
      </c>
    </row>
    <row r="145" spans="1:12">
      <c r="A145">
        <v>2010</v>
      </c>
      <c r="B145">
        <v>83</v>
      </c>
      <c r="C145">
        <f t="shared" si="362"/>
        <v>136245.3113763431</v>
      </c>
      <c r="D145" s="34">
        <v>2.63E-2</v>
      </c>
      <c r="E145" s="40">
        <v>216.68700000000001</v>
      </c>
      <c r="F145">
        <f t="shared" si="363"/>
        <v>202896.2759201075</v>
      </c>
    </row>
    <row r="146" spans="1:12">
      <c r="A146">
        <v>2009</v>
      </c>
      <c r="B146">
        <v>82</v>
      </c>
      <c r="C146">
        <f t="shared" si="362"/>
        <v>132753.88422132234</v>
      </c>
      <c r="D146" s="35">
        <v>2.9999999999999997E-4</v>
      </c>
      <c r="E146" s="40">
        <v>211.143</v>
      </c>
      <c r="F146">
        <f t="shared" si="363"/>
        <v>198917.91756873284</v>
      </c>
    </row>
    <row r="147" spans="1:12">
      <c r="A147">
        <v>2008</v>
      </c>
      <c r="B147">
        <v>81</v>
      </c>
      <c r="C147">
        <f t="shared" si="362"/>
        <v>132714.07000032224</v>
      </c>
      <c r="D147" s="34">
        <v>4.2799999999999998E-2</v>
      </c>
      <c r="E147" s="40">
        <v>211.18</v>
      </c>
      <c r="F147">
        <f t="shared" si="363"/>
        <v>195017.56624385572</v>
      </c>
    </row>
    <row r="148" spans="1:12">
      <c r="A148">
        <v>2007</v>
      </c>
      <c r="B148">
        <v>80</v>
      </c>
      <c r="C148">
        <f t="shared" si="362"/>
        <v>127267.04066007122</v>
      </c>
      <c r="D148" s="35">
        <v>2.0799999999999999E-2</v>
      </c>
      <c r="E148" s="39">
        <v>202.416</v>
      </c>
      <c r="F148">
        <f t="shared" si="363"/>
        <v>191193.69239593699</v>
      </c>
    </row>
    <row r="149" spans="1:12">
      <c r="A149">
        <v>2006</v>
      </c>
      <c r="B149">
        <v>79</v>
      </c>
      <c r="C149">
        <f t="shared" si="362"/>
        <v>124673.82509803216</v>
      </c>
      <c r="D149" s="34">
        <v>3.9899999999999998E-2</v>
      </c>
      <c r="E149" s="38">
        <v>198.3</v>
      </c>
      <c r="F149">
        <f t="shared" si="363"/>
        <v>187444.79646660489</v>
      </c>
    </row>
    <row r="150" spans="1:12">
      <c r="A150">
        <v>2005</v>
      </c>
      <c r="B150">
        <v>78</v>
      </c>
      <c r="C150">
        <f t="shared" si="362"/>
        <v>119890.20588328893</v>
      </c>
      <c r="D150" s="35">
        <v>2.9700000000000001E-2</v>
      </c>
      <c r="E150" s="38">
        <v>190.7</v>
      </c>
      <c r="F150">
        <f t="shared" si="363"/>
        <v>183769.40830059303</v>
      </c>
    </row>
    <row r="151" spans="1:12">
      <c r="A151">
        <v>2004</v>
      </c>
      <c r="B151">
        <v>77</v>
      </c>
      <c r="C151">
        <f t="shared" si="362"/>
        <v>116432.17042176258</v>
      </c>
      <c r="D151" s="34">
        <v>1.9300000000000001E-2</v>
      </c>
      <c r="E151" s="38">
        <v>185.2</v>
      </c>
      <c r="F151">
        <f t="shared" si="363"/>
        <v>180166.08656920886</v>
      </c>
    </row>
    <row r="152" spans="1:12">
      <c r="A152">
        <v>2003</v>
      </c>
      <c r="B152">
        <v>76</v>
      </c>
      <c r="C152">
        <f t="shared" si="362"/>
        <v>114227.57816321257</v>
      </c>
      <c r="D152" s="35">
        <v>2.5999999999999999E-2</v>
      </c>
      <c r="E152" s="38">
        <v>181.7</v>
      </c>
      <c r="F152">
        <f t="shared" si="363"/>
        <v>176633.41820510672</v>
      </c>
    </row>
    <row r="153" spans="1:12">
      <c r="A153">
        <v>2002</v>
      </c>
      <c r="B153">
        <v>75</v>
      </c>
      <c r="C153">
        <f t="shared" si="362"/>
        <v>111332.92218636702</v>
      </c>
      <c r="D153" s="34">
        <v>1.14E-2</v>
      </c>
      <c r="E153" s="38">
        <v>177.1</v>
      </c>
      <c r="F153">
        <f t="shared" si="363"/>
        <v>173170.01784814385</v>
      </c>
    </row>
    <row r="154" spans="1:12">
      <c r="A154">
        <v>2001</v>
      </c>
      <c r="B154">
        <v>74</v>
      </c>
      <c r="C154">
        <f t="shared" si="362"/>
        <v>110078.03261456102</v>
      </c>
      <c r="D154" s="35">
        <v>3.73E-2</v>
      </c>
      <c r="E154" s="38">
        <v>175.1</v>
      </c>
      <c r="F154">
        <f t="shared" si="363"/>
        <v>169774.52730210181</v>
      </c>
    </row>
    <row r="155" spans="1:12">
      <c r="A155">
        <v>2000</v>
      </c>
      <c r="B155">
        <v>73</v>
      </c>
      <c r="C155">
        <f t="shared" si="362"/>
        <v>106119.76536639449</v>
      </c>
      <c r="D155" s="34">
        <v>2.7400000000000001E-2</v>
      </c>
      <c r="E155" s="38">
        <v>168.8</v>
      </c>
      <c r="F155">
        <f t="shared" si="363"/>
        <v>166445.6150020606</v>
      </c>
    </row>
    <row r="156" spans="1:12">
      <c r="A156">
        <v>1999</v>
      </c>
      <c r="B156">
        <v>72</v>
      </c>
      <c r="C156">
        <f t="shared" si="362"/>
        <v>103289.62951761192</v>
      </c>
      <c r="D156" s="35">
        <v>1.67E-2</v>
      </c>
      <c r="E156" s="38">
        <v>164.3</v>
      </c>
      <c r="F156">
        <f t="shared" si="363"/>
        <v>163181.97549221627</v>
      </c>
      <c r="J156"/>
      <c r="K156" s="12"/>
      <c r="L156" s="12"/>
    </row>
    <row r="157" spans="1:12">
      <c r="A157">
        <v>1998</v>
      </c>
      <c r="B157">
        <v>71</v>
      </c>
      <c r="C157">
        <f t="shared" si="362"/>
        <v>101593.02598368439</v>
      </c>
      <c r="D157" s="34">
        <v>1.5699999999999999E-2</v>
      </c>
      <c r="E157" s="38">
        <v>161.6</v>
      </c>
      <c r="F157">
        <f t="shared" si="363"/>
        <v>159982.32891393753</v>
      </c>
    </row>
    <row r="158" spans="1:12">
      <c r="A158">
        <v>1997</v>
      </c>
      <c r="B158">
        <v>70</v>
      </c>
      <c r="C158">
        <f t="shared" si="362"/>
        <v>100022.67006368453</v>
      </c>
      <c r="D158" s="35">
        <v>3.04E-2</v>
      </c>
      <c r="E158" s="38">
        <v>159.1</v>
      </c>
      <c r="F158">
        <f t="shared" si="363"/>
        <v>156845.42050386031</v>
      </c>
    </row>
    <row r="159" spans="1:12">
      <c r="A159">
        <v>1996</v>
      </c>
      <c r="B159">
        <v>69</v>
      </c>
      <c r="C159">
        <f t="shared" si="362"/>
        <v>97071.690667395713</v>
      </c>
      <c r="D159" s="34">
        <v>2.7300000000000001E-2</v>
      </c>
      <c r="E159" s="38">
        <v>154.4</v>
      </c>
      <c r="F159">
        <f t="shared" si="363"/>
        <v>153770.02010182384</v>
      </c>
    </row>
    <row r="160" spans="1:12">
      <c r="A160">
        <v>1995</v>
      </c>
      <c r="B160">
        <v>68</v>
      </c>
      <c r="C160">
        <f t="shared" si="362"/>
        <v>94492.057497708272</v>
      </c>
      <c r="D160" s="35">
        <v>2.8000000000000001E-2</v>
      </c>
      <c r="E160" s="38">
        <v>150.30000000000001</v>
      </c>
      <c r="F160">
        <f t="shared" si="363"/>
        <v>150754.92166845474</v>
      </c>
    </row>
    <row r="161" spans="1:12">
      <c r="A161">
        <v>1994</v>
      </c>
      <c r="B161">
        <v>67</v>
      </c>
      <c r="C161">
        <f t="shared" si="362"/>
        <v>91918.343869366028</v>
      </c>
      <c r="D161" s="34">
        <v>2.52E-2</v>
      </c>
      <c r="E161" s="38">
        <v>146.19999999999999</v>
      </c>
      <c r="F161">
        <f t="shared" si="363"/>
        <v>147798.94281221053</v>
      </c>
    </row>
    <row r="162" spans="1:12">
      <c r="A162">
        <v>1993</v>
      </c>
      <c r="B162">
        <v>66</v>
      </c>
      <c r="C162">
        <f t="shared" si="362"/>
        <v>89658.938616236876</v>
      </c>
      <c r="D162" s="35">
        <v>3.2599999999999997E-2</v>
      </c>
      <c r="E162" s="38">
        <v>142.6</v>
      </c>
      <c r="F162">
        <f t="shared" si="363"/>
        <v>144900.9243256966</v>
      </c>
    </row>
    <row r="163" spans="1:12">
      <c r="A163">
        <v>1992</v>
      </c>
      <c r="B163">
        <v>65</v>
      </c>
      <c r="C163">
        <f t="shared" si="362"/>
        <v>86828.33489854433</v>
      </c>
      <c r="D163" s="34">
        <v>2.5999999999999999E-2</v>
      </c>
      <c r="E163" s="38">
        <v>138.1</v>
      </c>
      <c r="F163">
        <f t="shared" si="363"/>
        <v>142059.72973107509</v>
      </c>
    </row>
    <row r="164" spans="1:12">
      <c r="A164">
        <v>1991</v>
      </c>
      <c r="B164">
        <v>64</v>
      </c>
      <c r="C164">
        <f t="shared" si="362"/>
        <v>84628.00672372742</v>
      </c>
      <c r="D164" s="35">
        <v>5.6500000000000002E-2</v>
      </c>
      <c r="E164" s="38">
        <v>134.6</v>
      </c>
      <c r="F164">
        <f t="shared" si="363"/>
        <v>139274.24483438733</v>
      </c>
    </row>
    <row r="165" spans="1:12">
      <c r="A165">
        <v>1990</v>
      </c>
      <c r="B165">
        <v>63</v>
      </c>
      <c r="C165">
        <f t="shared" si="362"/>
        <v>80102.230689756194</v>
      </c>
      <c r="D165" s="34">
        <v>5.1999999999999998E-2</v>
      </c>
      <c r="E165" s="38">
        <v>127.4</v>
      </c>
      <c r="F165">
        <f t="shared" si="363"/>
        <v>136543.37728861501</v>
      </c>
    </row>
    <row r="166" spans="1:12">
      <c r="A166">
        <v>1989</v>
      </c>
      <c r="B166">
        <v>62</v>
      </c>
      <c r="C166">
        <f t="shared" si="362"/>
        <v>76142.804838171287</v>
      </c>
      <c r="D166" s="35">
        <v>4.6699999999999998E-2</v>
      </c>
      <c r="E166" s="38">
        <v>121.1</v>
      </c>
      <c r="F166">
        <f t="shared" si="363"/>
        <v>133866.05616530884</v>
      </c>
      <c r="J166"/>
      <c r="K166" s="12"/>
      <c r="L166" s="12"/>
    </row>
    <row r="167" spans="1:12">
      <c r="A167">
        <v>1988</v>
      </c>
      <c r="B167">
        <v>61</v>
      </c>
      <c r="C167">
        <f t="shared" si="362"/>
        <v>72745.585973221823</v>
      </c>
      <c r="D167" s="34">
        <v>4.0500000000000001E-2</v>
      </c>
      <c r="E167" s="38">
        <v>115.7</v>
      </c>
      <c r="F167">
        <f t="shared" si="363"/>
        <v>131241.2315346165</v>
      </c>
    </row>
    <row r="168" spans="1:12">
      <c r="A168">
        <v>1987</v>
      </c>
      <c r="B168">
        <v>60</v>
      </c>
      <c r="C168">
        <f t="shared" si="362"/>
        <v>69914.066288536109</v>
      </c>
      <c r="D168" s="35">
        <v>1.46E-2</v>
      </c>
      <c r="E168" s="38">
        <v>111.2</v>
      </c>
      <c r="F168">
        <f t="shared" si="363"/>
        <v>128667.87405354559</v>
      </c>
    </row>
    <row r="169" spans="1:12">
      <c r="A169">
        <v>1986</v>
      </c>
      <c r="B169">
        <v>59</v>
      </c>
      <c r="C169">
        <f t="shared" si="362"/>
        <v>68908.009351996952</v>
      </c>
      <c r="D169" s="34">
        <v>3.8899999999999997E-2</v>
      </c>
      <c r="E169" s="38">
        <v>109.6</v>
      </c>
      <c r="F169">
        <f t="shared" si="363"/>
        <v>126144.9745622996</v>
      </c>
    </row>
    <row r="170" spans="1:12">
      <c r="A170">
        <v>1985</v>
      </c>
      <c r="B170">
        <v>58</v>
      </c>
      <c r="C170">
        <f t="shared" si="362"/>
        <v>66327.855762823136</v>
      </c>
      <c r="D170" s="35">
        <v>3.5299999999999998E-2</v>
      </c>
      <c r="E170" s="38">
        <v>105.5</v>
      </c>
      <c r="F170">
        <f t="shared" si="363"/>
        <v>123671.54368852901</v>
      </c>
    </row>
    <row r="171" spans="1:12">
      <c r="A171">
        <v>1984</v>
      </c>
      <c r="B171">
        <v>57</v>
      </c>
      <c r="C171">
        <f t="shared" si="362"/>
        <v>64066.314848665264</v>
      </c>
      <c r="D171" s="34">
        <v>4.19E-2</v>
      </c>
      <c r="E171" s="38">
        <v>101.9</v>
      </c>
      <c r="F171">
        <f t="shared" si="363"/>
        <v>121246.61145934217</v>
      </c>
    </row>
    <row r="172" spans="1:12">
      <c r="A172">
        <v>1983</v>
      </c>
      <c r="B172">
        <v>56</v>
      </c>
      <c r="C172">
        <f t="shared" si="362"/>
        <v>61489.888519690241</v>
      </c>
      <c r="D172" s="35">
        <v>3.7100000000000001E-2</v>
      </c>
      <c r="E172" s="38">
        <v>97.8</v>
      </c>
      <c r="F172">
        <f t="shared" si="363"/>
        <v>118869.22692092368</v>
      </c>
    </row>
    <row r="173" spans="1:12">
      <c r="A173">
        <v>1982</v>
      </c>
      <c r="B173">
        <v>55</v>
      </c>
      <c r="C173">
        <f t="shared" si="362"/>
        <v>59290.221309121829</v>
      </c>
      <c r="D173" s="34">
        <v>8.3900000000000002E-2</v>
      </c>
      <c r="E173" s="38">
        <v>94.3</v>
      </c>
      <c r="F173">
        <f t="shared" si="363"/>
        <v>116538.45776561146</v>
      </c>
    </row>
    <row r="174" spans="1:12">
      <c r="A174">
        <v>1981</v>
      </c>
      <c r="B174">
        <v>54</v>
      </c>
      <c r="C174">
        <f t="shared" si="362"/>
        <v>54700.822316746773</v>
      </c>
      <c r="D174" s="35">
        <v>0.1183</v>
      </c>
      <c r="E174" s="38">
        <v>87</v>
      </c>
      <c r="F174">
        <f t="shared" si="363"/>
        <v>114253.38996628574</v>
      </c>
    </row>
    <row r="175" spans="1:12">
      <c r="A175">
        <v>1980</v>
      </c>
      <c r="B175">
        <v>53</v>
      </c>
      <c r="C175">
        <f t="shared" si="362"/>
        <v>48914.2647918687</v>
      </c>
      <c r="D175" s="34">
        <v>0.1391</v>
      </c>
      <c r="E175" s="38">
        <v>77.8</v>
      </c>
      <c r="F175">
        <f t="shared" si="363"/>
        <v>112013.1274179272</v>
      </c>
    </row>
    <row r="176" spans="1:12">
      <c r="A176">
        <v>1979</v>
      </c>
      <c r="B176">
        <v>52</v>
      </c>
      <c r="C176">
        <f t="shared" si="362"/>
        <v>42941.150725896499</v>
      </c>
      <c r="D176" s="35">
        <v>9.2799999999999994E-2</v>
      </c>
      <c r="E176" s="38">
        <v>68.3</v>
      </c>
      <c r="F176">
        <f t="shared" si="363"/>
        <v>109816.79158620314</v>
      </c>
      <c r="J176"/>
      <c r="K176" s="12"/>
      <c r="L176" s="12"/>
    </row>
    <row r="177" spans="1:12">
      <c r="A177">
        <v>1978</v>
      </c>
      <c r="B177">
        <v>51</v>
      </c>
      <c r="C177">
        <f t="shared" si="362"/>
        <v>39294.610839949215</v>
      </c>
      <c r="D177" s="34">
        <v>6.8400000000000002E-2</v>
      </c>
      <c r="E177" s="38">
        <v>62.5</v>
      </c>
      <c r="F177">
        <f t="shared" si="363"/>
        <v>107663.52116294425</v>
      </c>
    </row>
    <row r="178" spans="1:12">
      <c r="A178">
        <v>1977</v>
      </c>
      <c r="B178">
        <v>50</v>
      </c>
      <c r="C178">
        <f t="shared" si="362"/>
        <v>36778.931898117946</v>
      </c>
      <c r="D178" s="35">
        <v>5.2200000000000003E-2</v>
      </c>
      <c r="E178" s="38">
        <v>58.5</v>
      </c>
      <c r="F178">
        <f t="shared" si="363"/>
        <v>105552.47172837671</v>
      </c>
    </row>
    <row r="179" spans="1:12">
      <c r="A179">
        <v>1976</v>
      </c>
      <c r="B179">
        <v>49</v>
      </c>
      <c r="C179">
        <f t="shared" si="362"/>
        <v>34954.316573006981</v>
      </c>
      <c r="D179" s="34">
        <v>6.7199999999999996E-2</v>
      </c>
      <c r="E179" s="38">
        <v>55.6</v>
      </c>
      <c r="F179">
        <f t="shared" si="363"/>
        <v>103482.81541997717</v>
      </c>
    </row>
    <row r="180" spans="1:12">
      <c r="A180">
        <v>1975</v>
      </c>
      <c r="B180">
        <v>48</v>
      </c>
      <c r="C180">
        <f t="shared" si="362"/>
        <v>32753.295139624235</v>
      </c>
      <c r="D180" s="35">
        <v>0.11799999999999999</v>
      </c>
      <c r="E180" s="38">
        <v>52.1</v>
      </c>
      <c r="F180">
        <f t="shared" si="363"/>
        <v>101453.74060782076</v>
      </c>
    </row>
    <row r="181" spans="1:12">
      <c r="A181">
        <v>1974</v>
      </c>
      <c r="B181">
        <v>47</v>
      </c>
      <c r="C181">
        <f t="shared" si="362"/>
        <v>29296.328389646009</v>
      </c>
      <c r="D181" s="34">
        <v>9.3899999999999997E-2</v>
      </c>
      <c r="E181" s="38">
        <v>46.6</v>
      </c>
      <c r="F181">
        <f t="shared" si="363"/>
        <v>99464.451576294858</v>
      </c>
    </row>
    <row r="182" spans="1:12">
      <c r="A182">
        <v>1973</v>
      </c>
      <c r="B182">
        <v>46</v>
      </c>
      <c r="C182">
        <f t="shared" si="362"/>
        <v>26781.541630538446</v>
      </c>
      <c r="D182" s="35">
        <v>3.6499999999999998E-2</v>
      </c>
      <c r="E182" s="38">
        <v>42.6</v>
      </c>
      <c r="F182">
        <f t="shared" si="363"/>
        <v>97514.168212053773</v>
      </c>
    </row>
    <row r="183" spans="1:12">
      <c r="A183">
        <v>1972</v>
      </c>
      <c r="B183">
        <v>45</v>
      </c>
      <c r="C183">
        <f t="shared" si="362"/>
        <v>25838.438620876455</v>
      </c>
      <c r="D183" s="34">
        <v>3.27E-2</v>
      </c>
      <c r="E183" s="38">
        <v>41.1</v>
      </c>
      <c r="F183">
        <f t="shared" si="363"/>
        <v>95602.125698091928</v>
      </c>
    </row>
    <row r="184" spans="1:12">
      <c r="A184">
        <v>1971</v>
      </c>
      <c r="B184">
        <v>44</v>
      </c>
      <c r="C184">
        <f t="shared" si="362"/>
        <v>25020.275608479187</v>
      </c>
      <c r="D184" s="35">
        <v>5.2900000000000003E-2</v>
      </c>
      <c r="E184" s="38">
        <v>39.799999999999997</v>
      </c>
      <c r="F184">
        <f t="shared" si="363"/>
        <v>93727.57421381562</v>
      </c>
    </row>
    <row r="185" spans="1:12">
      <c r="A185">
        <v>1970</v>
      </c>
      <c r="B185">
        <v>43</v>
      </c>
      <c r="C185">
        <f t="shared" si="362"/>
        <v>23763.202211491298</v>
      </c>
      <c r="D185" s="34">
        <v>6.1800000000000001E-2</v>
      </c>
      <c r="E185" s="38">
        <v>37.799999999999997</v>
      </c>
      <c r="F185">
        <f t="shared" si="363"/>
        <v>91889.778640995704</v>
      </c>
    </row>
    <row r="186" spans="1:12">
      <c r="A186">
        <v>1969</v>
      </c>
      <c r="B186">
        <v>42</v>
      </c>
      <c r="C186">
        <f t="shared" si="362"/>
        <v>22380.111331221789</v>
      </c>
      <c r="D186" s="35">
        <v>4.3999999999999997E-2</v>
      </c>
      <c r="E186" s="38">
        <v>35.6</v>
      </c>
      <c r="F186">
        <f t="shared" si="363"/>
        <v>90088.018275485985</v>
      </c>
      <c r="J186"/>
      <c r="K186" s="12"/>
      <c r="L186" s="12"/>
    </row>
    <row r="187" spans="1:12">
      <c r="A187">
        <v>1968</v>
      </c>
      <c r="B187">
        <v>41</v>
      </c>
      <c r="C187">
        <f t="shared" si="362"/>
        <v>21436.888248296731</v>
      </c>
      <c r="D187" s="34">
        <v>3.6499999999999998E-2</v>
      </c>
      <c r="E187" s="38">
        <v>34.1</v>
      </c>
      <c r="F187">
        <f t="shared" si="363"/>
        <v>88321.586544594102</v>
      </c>
    </row>
    <row r="188" spans="1:12">
      <c r="A188">
        <v>1967</v>
      </c>
      <c r="B188">
        <v>40</v>
      </c>
      <c r="C188">
        <f t="shared" si="362"/>
        <v>20681.99541562637</v>
      </c>
      <c r="D188" s="35">
        <v>3.4599999999999999E-2</v>
      </c>
      <c r="E188" s="38">
        <v>32.9</v>
      </c>
      <c r="F188">
        <f t="shared" si="363"/>
        <v>86589.790729994216</v>
      </c>
    </row>
    <row r="189" spans="1:12">
      <c r="A189">
        <v>1966</v>
      </c>
      <c r="B189">
        <v>39</v>
      </c>
      <c r="C189">
        <f t="shared" si="362"/>
        <v>19990.32999770575</v>
      </c>
      <c r="D189" s="34">
        <v>1.9199999999999998E-2</v>
      </c>
      <c r="E189" s="38">
        <v>31.8</v>
      </c>
      <c r="F189">
        <f t="shared" si="363"/>
        <v>84891.951696072763</v>
      </c>
    </row>
    <row r="190" spans="1:12">
      <c r="A190">
        <v>1965</v>
      </c>
      <c r="B190">
        <v>38</v>
      </c>
      <c r="C190">
        <f t="shared" si="362"/>
        <v>19613.746073102186</v>
      </c>
      <c r="D190" s="35">
        <v>9.7000000000000003E-3</v>
      </c>
      <c r="E190" s="38">
        <v>31.2</v>
      </c>
      <c r="F190">
        <f t="shared" si="363"/>
        <v>83227.403623600752</v>
      </c>
    </row>
    <row r="191" spans="1:12">
      <c r="A191">
        <v>1964</v>
      </c>
      <c r="B191">
        <v>37</v>
      </c>
      <c r="C191">
        <f t="shared" si="362"/>
        <v>19425.320464595607</v>
      </c>
      <c r="D191" s="34">
        <v>1.6400000000000001E-2</v>
      </c>
      <c r="E191" s="38">
        <v>30.9</v>
      </c>
      <c r="F191">
        <f t="shared" si="363"/>
        <v>81595.493748628185</v>
      </c>
    </row>
    <row r="192" spans="1:12">
      <c r="A192">
        <v>1963</v>
      </c>
      <c r="B192">
        <v>36</v>
      </c>
      <c r="C192">
        <f t="shared" si="362"/>
        <v>19111.885541711537</v>
      </c>
      <c r="D192" s="35">
        <v>1.3299999999999999E-2</v>
      </c>
      <c r="E192" s="38">
        <v>30.4</v>
      </c>
      <c r="F192">
        <f t="shared" si="363"/>
        <v>79995.582106498216</v>
      </c>
    </row>
    <row r="193" spans="1:10">
      <c r="A193">
        <v>1962</v>
      </c>
      <c r="B193">
        <v>35</v>
      </c>
      <c r="C193">
        <f t="shared" si="362"/>
        <v>18861.033792274287</v>
      </c>
      <c r="D193" s="34">
        <v>6.7000000000000002E-3</v>
      </c>
      <c r="E193" s="38">
        <v>30</v>
      </c>
      <c r="F193">
        <f t="shared" si="363"/>
        <v>78427.0412808806</v>
      </c>
    </row>
    <row r="194" spans="1:10">
      <c r="A194">
        <v>1961</v>
      </c>
      <c r="B194">
        <v>34</v>
      </c>
      <c r="C194">
        <f t="shared" si="362"/>
        <v>18735.505902726025</v>
      </c>
      <c r="D194" s="35">
        <v>1.7100000000000001E-2</v>
      </c>
      <c r="E194" s="38">
        <v>29.8</v>
      </c>
      <c r="F194">
        <f t="shared" si="363"/>
        <v>76889.256157726079</v>
      </c>
    </row>
    <row r="195" spans="1:10">
      <c r="A195">
        <v>1960</v>
      </c>
      <c r="B195">
        <v>33</v>
      </c>
      <c r="C195">
        <f t="shared" si="362"/>
        <v>18420.515094608225</v>
      </c>
      <c r="D195" s="34">
        <v>1.03E-2</v>
      </c>
      <c r="E195" s="38">
        <v>29.3</v>
      </c>
      <c r="F195">
        <f t="shared" si="363"/>
        <v>75381.623684045175</v>
      </c>
    </row>
    <row r="196" spans="1:10">
      <c r="A196">
        <v>1959</v>
      </c>
      <c r="B196">
        <v>32</v>
      </c>
      <c r="C196">
        <f t="shared" si="362"/>
        <v>18232.718098196798</v>
      </c>
      <c r="D196" s="35">
        <v>1.4E-2</v>
      </c>
      <c r="E196" s="38">
        <v>29</v>
      </c>
      <c r="F196">
        <f t="shared" si="363"/>
        <v>73903.552631416838</v>
      </c>
      <c r="J196"/>
    </row>
    <row r="197" spans="1:10">
      <c r="A197">
        <v>1958</v>
      </c>
      <c r="B197">
        <v>31</v>
      </c>
      <c r="C197">
        <f t="shared" si="362"/>
        <v>17980.98431774832</v>
      </c>
      <c r="D197" s="34">
        <v>3.6200000000000003E-2</v>
      </c>
      <c r="E197" s="38">
        <v>28.6</v>
      </c>
      <c r="F197">
        <f t="shared" si="363"/>
        <v>72454.46336413415</v>
      </c>
    </row>
    <row r="198" spans="1:10">
      <c r="A198">
        <v>1957</v>
      </c>
      <c r="B198">
        <v>30</v>
      </c>
      <c r="C198">
        <f t="shared" si="362"/>
        <v>17352.812505064969</v>
      </c>
      <c r="D198" s="35">
        <v>2.9899999999999999E-2</v>
      </c>
      <c r="E198" s="38">
        <v>27.6</v>
      </c>
      <c r="F198">
        <f t="shared" si="363"/>
        <v>71033.78761189623</v>
      </c>
    </row>
    <row r="199" spans="1:10">
      <c r="A199">
        <v>1956</v>
      </c>
      <c r="B199">
        <v>29</v>
      </c>
      <c r="C199">
        <f t="shared" si="362"/>
        <v>16849.026609442633</v>
      </c>
      <c r="D199" s="34">
        <v>3.7000000000000002E-3</v>
      </c>
      <c r="E199" s="38">
        <v>26.8</v>
      </c>
      <c r="F199">
        <f t="shared" si="363"/>
        <v>69640.968246957083</v>
      </c>
    </row>
    <row r="200" spans="1:10">
      <c r="A200">
        <v>1955</v>
      </c>
      <c r="B200">
        <v>28</v>
      </c>
      <c r="C200">
        <f t="shared" si="362"/>
        <v>16786.91502385437</v>
      </c>
      <c r="D200" s="35">
        <v>-7.4000000000000003E-3</v>
      </c>
      <c r="E200" s="38">
        <v>26.7</v>
      </c>
      <c r="F200">
        <f t="shared" si="363"/>
        <v>68275.459065644201</v>
      </c>
    </row>
    <row r="201" spans="1:10">
      <c r="A201">
        <v>1954</v>
      </c>
      <c r="B201">
        <v>27</v>
      </c>
      <c r="C201">
        <f t="shared" si="362"/>
        <v>16912.06429967194</v>
      </c>
      <c r="D201" s="34">
        <v>1.1299999999999999E-2</v>
      </c>
      <c r="E201" s="38">
        <v>26.9</v>
      </c>
      <c r="F201">
        <f t="shared" si="363"/>
        <v>66936.72457416098</v>
      </c>
    </row>
    <row r="202" spans="1:10">
      <c r="A202">
        <v>1953</v>
      </c>
      <c r="B202">
        <v>26</v>
      </c>
      <c r="C202">
        <f t="shared" si="362"/>
        <v>16723.093344874851</v>
      </c>
      <c r="D202" s="35">
        <v>3.8E-3</v>
      </c>
      <c r="E202" s="38">
        <v>26.6</v>
      </c>
      <c r="F202">
        <f t="shared" si="363"/>
        <v>65624.239778589195</v>
      </c>
    </row>
    <row r="203" spans="1:10">
      <c r="A203">
        <v>1952</v>
      </c>
      <c r="B203">
        <v>25</v>
      </c>
      <c r="C203">
        <f t="shared" ref="C203:C224" si="364">C204*(1+D203)</f>
        <v>16659.786157476439</v>
      </c>
      <c r="D203" s="34">
        <v>4.3299999999999998E-2</v>
      </c>
      <c r="E203" s="38">
        <v>26.5</v>
      </c>
      <c r="F203">
        <f t="shared" ref="F203:F224" si="365">F204*(1.02)</f>
        <v>64337.489979009013</v>
      </c>
    </row>
    <row r="204" spans="1:10">
      <c r="A204">
        <v>1951</v>
      </c>
      <c r="B204">
        <v>24</v>
      </c>
      <c r="C204">
        <f t="shared" si="364"/>
        <v>15968.356328454367</v>
      </c>
      <c r="D204" s="35">
        <v>8.09E-2</v>
      </c>
      <c r="E204" s="38">
        <v>25.4</v>
      </c>
      <c r="F204">
        <f t="shared" si="365"/>
        <v>63075.970567655895</v>
      </c>
    </row>
    <row r="205" spans="1:10">
      <c r="A205">
        <v>1950</v>
      </c>
      <c r="B205">
        <v>23</v>
      </c>
      <c r="C205">
        <f t="shared" si="364"/>
        <v>14773.204115509638</v>
      </c>
      <c r="D205" s="34">
        <v>-2.0799999999999999E-2</v>
      </c>
      <c r="E205" s="38">
        <v>23.5</v>
      </c>
      <c r="F205">
        <f t="shared" si="365"/>
        <v>61839.186831035193</v>
      </c>
    </row>
    <row r="206" spans="1:10">
      <c r="A206">
        <v>1949</v>
      </c>
      <c r="B206">
        <v>22</v>
      </c>
      <c r="C206">
        <f t="shared" si="364"/>
        <v>15087.014006852163</v>
      </c>
      <c r="D206" s="35">
        <v>1.2699999999999999E-2</v>
      </c>
      <c r="E206" s="38">
        <v>24</v>
      </c>
      <c r="F206">
        <f t="shared" si="365"/>
        <v>60626.653755916857</v>
      </c>
    </row>
    <row r="207" spans="1:10">
      <c r="A207">
        <v>1948</v>
      </c>
      <c r="B207">
        <v>21</v>
      </c>
      <c r="C207">
        <f t="shared" si="364"/>
        <v>14897.811797029884</v>
      </c>
      <c r="D207" s="34">
        <v>0.1023</v>
      </c>
      <c r="E207" s="38">
        <v>23.7</v>
      </c>
      <c r="F207">
        <f t="shared" si="365"/>
        <v>59437.895839134173</v>
      </c>
    </row>
    <row r="208" spans="1:10">
      <c r="A208">
        <v>1947</v>
      </c>
      <c r="B208">
        <v>20</v>
      </c>
      <c r="C208">
        <f t="shared" si="364"/>
        <v>13515.206202512822</v>
      </c>
      <c r="D208" s="35">
        <v>0.18129999999999999</v>
      </c>
      <c r="E208" s="38">
        <v>21.5</v>
      </c>
      <c r="F208">
        <f t="shared" si="365"/>
        <v>58272.446901111936</v>
      </c>
    </row>
    <row r="209" spans="1:6">
      <c r="A209">
        <v>1946</v>
      </c>
      <c r="B209">
        <v>19</v>
      </c>
      <c r="C209">
        <f t="shared" si="364"/>
        <v>11440.960130798969</v>
      </c>
      <c r="D209" s="34">
        <v>2.2499999999999999E-2</v>
      </c>
      <c r="E209" s="38">
        <v>18.2</v>
      </c>
      <c r="F209">
        <f t="shared" si="365"/>
        <v>57129.849903050919</v>
      </c>
    </row>
    <row r="210" spans="1:6">
      <c r="A210">
        <v>1945</v>
      </c>
      <c r="B210">
        <v>18</v>
      </c>
      <c r="C210">
        <f t="shared" si="364"/>
        <v>11189.203061906082</v>
      </c>
      <c r="D210" s="35">
        <v>2.3E-2</v>
      </c>
      <c r="E210" s="38">
        <v>17.8</v>
      </c>
      <c r="F210">
        <f t="shared" si="365"/>
        <v>56009.656767696979</v>
      </c>
    </row>
    <row r="211" spans="1:6">
      <c r="A211">
        <v>1944</v>
      </c>
      <c r="B211">
        <v>17</v>
      </c>
      <c r="C211">
        <f t="shared" si="364"/>
        <v>10937.637401667725</v>
      </c>
      <c r="D211" s="34">
        <v>2.9600000000000001E-2</v>
      </c>
      <c r="E211" s="38">
        <v>17.399999999999999</v>
      </c>
      <c r="F211">
        <f t="shared" si="365"/>
        <v>54911.428203624491</v>
      </c>
    </row>
    <row r="212" spans="1:6">
      <c r="A212">
        <v>1943</v>
      </c>
      <c r="B212">
        <v>16</v>
      </c>
      <c r="C212">
        <f t="shared" si="364"/>
        <v>10623.190949560727</v>
      </c>
      <c r="D212" s="35">
        <v>7.6399999999999996E-2</v>
      </c>
      <c r="E212" s="38">
        <v>16.899999999999999</v>
      </c>
      <c r="F212">
        <f t="shared" si="365"/>
        <v>53834.733532965183</v>
      </c>
    </row>
    <row r="213" spans="1:6">
      <c r="A213">
        <v>1942</v>
      </c>
      <c r="B213">
        <v>15</v>
      </c>
      <c r="C213">
        <f t="shared" si="364"/>
        <v>9869.1852002608011</v>
      </c>
      <c r="D213" s="34">
        <v>0.1135</v>
      </c>
      <c r="E213" s="38">
        <v>15.7</v>
      </c>
      <c r="F213">
        <f t="shared" si="365"/>
        <v>52779.150522514887</v>
      </c>
    </row>
    <row r="214" spans="1:6">
      <c r="A214">
        <v>1941</v>
      </c>
      <c r="B214">
        <v>14</v>
      </c>
      <c r="C214">
        <f t="shared" si="364"/>
        <v>8863.2107770640341</v>
      </c>
      <c r="D214" s="35">
        <v>1.44E-2</v>
      </c>
      <c r="E214" s="38">
        <v>14.1</v>
      </c>
      <c r="F214">
        <f t="shared" si="365"/>
        <v>51744.26521815185</v>
      </c>
    </row>
    <row r="215" spans="1:6">
      <c r="A215">
        <v>1940</v>
      </c>
      <c r="B215">
        <v>13</v>
      </c>
      <c r="C215">
        <f t="shared" si="364"/>
        <v>8737.3923275473517</v>
      </c>
      <c r="D215" s="34">
        <v>-7.1000000000000004E-3</v>
      </c>
      <c r="E215" s="38">
        <v>13.9</v>
      </c>
      <c r="F215">
        <f t="shared" si="365"/>
        <v>50729.671782501813</v>
      </c>
    </row>
    <row r="216" spans="1:6">
      <c r="A216">
        <v>1939</v>
      </c>
      <c r="B216">
        <v>12</v>
      </c>
      <c r="C216">
        <f t="shared" si="364"/>
        <v>8799.8714145909471</v>
      </c>
      <c r="D216" s="35">
        <v>-1.41E-2</v>
      </c>
      <c r="E216" s="38">
        <v>14</v>
      </c>
      <c r="F216">
        <f t="shared" si="365"/>
        <v>49734.972335786093</v>
      </c>
    </row>
    <row r="217" spans="1:6">
      <c r="A217">
        <v>1938</v>
      </c>
      <c r="B217">
        <v>11</v>
      </c>
      <c r="C217">
        <f t="shared" si="364"/>
        <v>8925.7241247499205</v>
      </c>
      <c r="D217" s="34">
        <v>7.1000000000000004E-3</v>
      </c>
      <c r="E217" s="38">
        <v>14.2</v>
      </c>
      <c r="F217">
        <f t="shared" si="365"/>
        <v>48759.776799790285</v>
      </c>
    </row>
    <row r="218" spans="1:6">
      <c r="A218">
        <v>1937</v>
      </c>
      <c r="B218">
        <v>10</v>
      </c>
      <c r="C218">
        <f t="shared" si="364"/>
        <v>8862.7982571243374</v>
      </c>
      <c r="D218" s="35">
        <v>2.1700000000000001E-2</v>
      </c>
      <c r="E218" s="38">
        <v>14.1</v>
      </c>
      <c r="F218">
        <f t="shared" si="365"/>
        <v>47803.702744892435</v>
      </c>
    </row>
    <row r="219" spans="1:6">
      <c r="A219">
        <v>1936</v>
      </c>
      <c r="B219">
        <v>9</v>
      </c>
      <c r="C219">
        <f t="shared" si="364"/>
        <v>8674.560298643768</v>
      </c>
      <c r="D219" s="34">
        <v>1.47E-2</v>
      </c>
      <c r="E219" s="38">
        <v>13.8</v>
      </c>
      <c r="F219">
        <f t="shared" si="365"/>
        <v>46866.375240090623</v>
      </c>
    </row>
    <row r="220" spans="1:6">
      <c r="A220">
        <v>1935</v>
      </c>
      <c r="B220">
        <v>8</v>
      </c>
      <c r="C220">
        <f t="shared" si="364"/>
        <v>8548.891592237871</v>
      </c>
      <c r="D220" s="35">
        <v>3.0300000000000001E-2</v>
      </c>
      <c r="E220" s="38">
        <v>13.6</v>
      </c>
      <c r="F220">
        <f t="shared" si="365"/>
        <v>45947.4267059712</v>
      </c>
    </row>
    <row r="221" spans="1:6">
      <c r="A221">
        <v>1934</v>
      </c>
      <c r="B221">
        <v>7</v>
      </c>
      <c r="C221">
        <f t="shared" si="364"/>
        <v>8297.4780085779585</v>
      </c>
      <c r="D221" s="34">
        <v>2.3300000000000001E-2</v>
      </c>
      <c r="E221" s="38">
        <v>13.2</v>
      </c>
      <c r="F221">
        <f t="shared" si="365"/>
        <v>45046.496770559999</v>
      </c>
    </row>
    <row r="222" spans="1:6">
      <c r="A222">
        <v>1933</v>
      </c>
      <c r="B222">
        <v>6</v>
      </c>
      <c r="C222">
        <f t="shared" si="364"/>
        <v>8108.5488210475505</v>
      </c>
      <c r="D222" s="35">
        <v>-9.7900000000000001E-2</v>
      </c>
      <c r="E222" s="38">
        <v>12.9</v>
      </c>
      <c r="F222">
        <f t="shared" si="365"/>
        <v>44163.232127999996</v>
      </c>
    </row>
    <row r="223" spans="1:6">
      <c r="A223">
        <v>1932</v>
      </c>
      <c r="B223">
        <v>5</v>
      </c>
      <c r="C223">
        <f t="shared" si="364"/>
        <v>8988.5254639702362</v>
      </c>
      <c r="D223" s="34">
        <v>-0.10059999999999999</v>
      </c>
      <c r="E223" s="38">
        <v>14.3</v>
      </c>
      <c r="F223">
        <f t="shared" si="365"/>
        <v>43297.286399999997</v>
      </c>
    </row>
    <row r="224" spans="1:6">
      <c r="A224">
        <v>1931</v>
      </c>
      <c r="B224">
        <v>4</v>
      </c>
      <c r="C224">
        <f t="shared" si="364"/>
        <v>9993.9131242719995</v>
      </c>
      <c r="D224" s="35">
        <v>-7.0199999999999999E-2</v>
      </c>
      <c r="E224" s="38">
        <v>15.9</v>
      </c>
      <c r="F224">
        <f t="shared" si="365"/>
        <v>42448.32</v>
      </c>
    </row>
    <row r="225" spans="1:6">
      <c r="A225">
        <v>1930</v>
      </c>
      <c r="B225">
        <v>3</v>
      </c>
      <c r="C225">
        <f>C226*(1+D225)</f>
        <v>10748.45464</v>
      </c>
      <c r="D225" s="34">
        <v>0</v>
      </c>
      <c r="E225" s="38">
        <v>17.100000000000001</v>
      </c>
      <c r="F225">
        <f>F226*(1.02)</f>
        <v>41616</v>
      </c>
    </row>
    <row r="226" spans="1:6">
      <c r="A226">
        <v>1929</v>
      </c>
      <c r="B226">
        <v>2</v>
      </c>
      <c r="C226">
        <f>C227*(1+D226)</f>
        <v>10748.45464</v>
      </c>
      <c r="D226" s="35">
        <v>-1.1599999999999999E-2</v>
      </c>
      <c r="E226" s="38">
        <v>17.100000000000001</v>
      </c>
      <c r="F226">
        <f>F227*(1.02)</f>
        <v>40800</v>
      </c>
    </row>
    <row r="227" spans="1:6" ht="15.75" thickBot="1">
      <c r="A227">
        <v>1928</v>
      </c>
      <c r="B227">
        <v>1</v>
      </c>
      <c r="C227">
        <f>$B$125*(1+$D$227)</f>
        <v>10874.6</v>
      </c>
      <c r="D227" s="36">
        <v>-1.14E-2</v>
      </c>
      <c r="E227" s="38">
        <v>17.3</v>
      </c>
      <c r="F227">
        <f>40000</f>
        <v>40000</v>
      </c>
    </row>
  </sheetData>
  <sheetProtection sheet="1" objects="1" scenarios="1"/>
  <mergeCells count="2">
    <mergeCell ref="G124:L124"/>
    <mergeCell ref="G132:L132"/>
  </mergeCells>
  <conditionalFormatting sqref="H126:L13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34:L13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S227"/>
  <sheetViews>
    <sheetView topLeftCell="A120" workbookViewId="0">
      <selection activeCell="A120" sqref="A1:XFD1048576"/>
    </sheetView>
  </sheetViews>
  <sheetFormatPr defaultRowHeight="15"/>
  <cols>
    <col min="1" max="1" width="15.85546875" bestFit="1" customWidth="1"/>
    <col min="2" max="2" width="22.85546875" bestFit="1" customWidth="1"/>
    <col min="3" max="3" width="22.28515625" bestFit="1" customWidth="1"/>
    <col min="4" max="4" width="16.85546875" style="12" customWidth="1"/>
    <col min="5" max="5" width="11.85546875" customWidth="1"/>
    <col min="6" max="6" width="32.140625" customWidth="1"/>
    <col min="7" max="7" width="20.5703125" bestFit="1" customWidth="1"/>
    <col min="8" max="9" width="11.140625" customWidth="1"/>
    <col min="10" max="10" width="11.140625" style="12" customWidth="1"/>
    <col min="11" max="12" width="11.140625" customWidth="1"/>
    <col min="13" max="13" width="13.5703125" customWidth="1"/>
    <col min="14" max="14" width="13.85546875" bestFit="1" customWidth="1"/>
    <col min="15" max="15" width="11.5703125" bestFit="1" customWidth="1"/>
    <col min="16" max="16" width="8.7109375" customWidth="1"/>
    <col min="18" max="18" width="13.85546875" bestFit="1" customWidth="1"/>
    <col min="61" max="61" width="11.7109375" bestFit="1" customWidth="1"/>
    <col min="67" max="67" width="13.140625" bestFit="1" customWidth="1"/>
    <col min="73" max="73" width="10.140625" bestFit="1" customWidth="1"/>
    <col min="79" max="79" width="13.140625" bestFit="1" customWidth="1"/>
    <col min="85" max="85" width="11.7109375" bestFit="1" customWidth="1"/>
    <col min="89" max="89" width="10" bestFit="1" customWidth="1"/>
    <col min="91" max="91" width="13.140625" bestFit="1" customWidth="1"/>
    <col min="93" max="93" width="14.28515625" bestFit="1" customWidth="1"/>
    <col min="94" max="94" width="17.28515625" bestFit="1" customWidth="1"/>
    <col min="97" max="97" width="12.42578125" bestFit="1" customWidth="1"/>
    <col min="99" max="99" width="12.85546875" customWidth="1"/>
    <col min="103" max="103" width="13.140625" bestFit="1" customWidth="1"/>
    <col min="124" max="124" width="9.7109375" bestFit="1" customWidth="1"/>
    <col min="136" max="136" width="10.7109375" bestFit="1" customWidth="1"/>
    <col min="223" max="223" width="13.85546875" customWidth="1"/>
    <col min="235" max="235" width="14.28515625" bestFit="1" customWidth="1"/>
  </cols>
  <sheetData>
    <row r="1" spans="3:461">
      <c r="C1" t="s">
        <v>0</v>
      </c>
      <c r="D1" t="s">
        <v>1</v>
      </c>
      <c r="E1" t="s">
        <v>3</v>
      </c>
      <c r="F1" s="12"/>
      <c r="G1" t="s">
        <v>0</v>
      </c>
      <c r="H1" t="s">
        <v>1</v>
      </c>
      <c r="I1" t="s">
        <v>3</v>
      </c>
      <c r="K1" t="s">
        <v>0</v>
      </c>
      <c r="L1" t="s">
        <v>1</v>
      </c>
      <c r="M1" t="s">
        <v>3</v>
      </c>
      <c r="O1" t="s">
        <v>0</v>
      </c>
      <c r="P1" t="s">
        <v>1</v>
      </c>
      <c r="Q1" t="s">
        <v>3</v>
      </c>
      <c r="S1" t="s">
        <v>0</v>
      </c>
      <c r="T1" t="s">
        <v>1</v>
      </c>
      <c r="U1" t="s">
        <v>3</v>
      </c>
      <c r="W1" t="s">
        <v>0</v>
      </c>
      <c r="X1" t="s">
        <v>1</v>
      </c>
      <c r="Y1" t="s">
        <v>3</v>
      </c>
      <c r="AA1" t="s">
        <v>0</v>
      </c>
      <c r="AB1" t="s">
        <v>1</v>
      </c>
      <c r="AC1" t="s">
        <v>3</v>
      </c>
      <c r="AE1" t="s">
        <v>0</v>
      </c>
      <c r="AF1" t="s">
        <v>1</v>
      </c>
      <c r="AG1" t="s">
        <v>3</v>
      </c>
      <c r="AI1" t="s">
        <v>0</v>
      </c>
      <c r="AJ1" t="s">
        <v>1</v>
      </c>
      <c r="AK1" t="s">
        <v>3</v>
      </c>
      <c r="AM1" t="s">
        <v>0</v>
      </c>
      <c r="AN1" t="s">
        <v>1</v>
      </c>
      <c r="AO1" t="s">
        <v>3</v>
      </c>
      <c r="AQ1" t="s">
        <v>0</v>
      </c>
      <c r="AR1" t="s">
        <v>1</v>
      </c>
      <c r="AS1" t="s">
        <v>3</v>
      </c>
      <c r="AU1" t="s">
        <v>0</v>
      </c>
      <c r="AV1" t="s">
        <v>1</v>
      </c>
      <c r="AW1" t="s">
        <v>3</v>
      </c>
      <c r="AY1" t="s">
        <v>0</v>
      </c>
      <c r="AZ1" t="s">
        <v>1</v>
      </c>
      <c r="BA1" t="s">
        <v>3</v>
      </c>
      <c r="BC1" t="s">
        <v>0</v>
      </c>
      <c r="BD1" t="s">
        <v>1</v>
      </c>
      <c r="BE1" t="s">
        <v>3</v>
      </c>
      <c r="BG1" t="s">
        <v>0</v>
      </c>
      <c r="BH1" t="s">
        <v>1</v>
      </c>
      <c r="BI1" t="s">
        <v>3</v>
      </c>
      <c r="BK1" t="s">
        <v>0</v>
      </c>
      <c r="BL1" t="s">
        <v>1</v>
      </c>
      <c r="BM1" t="s">
        <v>3</v>
      </c>
      <c r="BO1" t="s">
        <v>0</v>
      </c>
      <c r="BP1" t="s">
        <v>1</v>
      </c>
      <c r="BQ1" t="s">
        <v>3</v>
      </c>
      <c r="BS1" t="s">
        <v>0</v>
      </c>
      <c r="BT1" t="s">
        <v>1</v>
      </c>
      <c r="BU1" t="s">
        <v>3</v>
      </c>
      <c r="BW1" t="s">
        <v>0</v>
      </c>
      <c r="BX1" t="s">
        <v>1</v>
      </c>
      <c r="BY1" t="s">
        <v>3</v>
      </c>
      <c r="CA1" t="s">
        <v>0</v>
      </c>
      <c r="CB1" t="s">
        <v>1</v>
      </c>
      <c r="CC1" t="s">
        <v>3</v>
      </c>
      <c r="CE1" t="s">
        <v>0</v>
      </c>
      <c r="CF1" t="s">
        <v>1</v>
      </c>
      <c r="CG1" t="s">
        <v>3</v>
      </c>
      <c r="CI1" t="s">
        <v>0</v>
      </c>
      <c r="CJ1" t="s">
        <v>1</v>
      </c>
      <c r="CK1" t="s">
        <v>3</v>
      </c>
      <c r="CM1" t="s">
        <v>0</v>
      </c>
      <c r="CN1" s="1" t="s">
        <v>1</v>
      </c>
      <c r="CO1" t="s">
        <v>2</v>
      </c>
      <c r="CP1" s="12" t="s">
        <v>3</v>
      </c>
      <c r="CQ1" s="2"/>
      <c r="CR1" s="3"/>
      <c r="CS1" t="s">
        <v>0</v>
      </c>
      <c r="CT1" s="1" t="s">
        <v>1</v>
      </c>
      <c r="CU1" t="s">
        <v>2</v>
      </c>
      <c r="CV1" s="12" t="s">
        <v>3</v>
      </c>
      <c r="CW1" s="2"/>
      <c r="CY1" t="s">
        <v>0</v>
      </c>
      <c r="CZ1" s="1" t="s">
        <v>1</v>
      </c>
      <c r="DA1" t="s">
        <v>2</v>
      </c>
      <c r="DB1" t="s">
        <v>3</v>
      </c>
      <c r="DE1" t="s">
        <v>0</v>
      </c>
      <c r="DF1" s="1" t="s">
        <v>1</v>
      </c>
      <c r="DG1" t="s">
        <v>2</v>
      </c>
      <c r="DH1" t="s">
        <v>3</v>
      </c>
      <c r="DK1" t="s">
        <v>0</v>
      </c>
      <c r="DL1" s="1" t="s">
        <v>1</v>
      </c>
      <c r="DM1" t="s">
        <v>2</v>
      </c>
      <c r="DN1" t="s">
        <v>3</v>
      </c>
      <c r="DQ1" t="s">
        <v>0</v>
      </c>
      <c r="DR1" s="1" t="s">
        <v>1</v>
      </c>
      <c r="DS1" t="s">
        <v>2</v>
      </c>
      <c r="DT1" t="s">
        <v>3</v>
      </c>
      <c r="DW1" t="s">
        <v>0</v>
      </c>
      <c r="DX1" s="1" t="s">
        <v>1</v>
      </c>
      <c r="DY1" t="s">
        <v>2</v>
      </c>
      <c r="DZ1" t="s">
        <v>3</v>
      </c>
      <c r="EC1" t="s">
        <v>0</v>
      </c>
      <c r="ED1" s="1" t="s">
        <v>1</v>
      </c>
      <c r="EE1" t="s">
        <v>2</v>
      </c>
      <c r="EF1" t="s">
        <v>3</v>
      </c>
      <c r="EI1" t="s">
        <v>0</v>
      </c>
      <c r="EJ1" s="1" t="s">
        <v>1</v>
      </c>
      <c r="EK1" t="s">
        <v>2</v>
      </c>
      <c r="EL1" t="s">
        <v>3</v>
      </c>
      <c r="EO1" t="s">
        <v>0</v>
      </c>
      <c r="EP1" s="1" t="s">
        <v>1</v>
      </c>
      <c r="EQ1" t="s">
        <v>2</v>
      </c>
      <c r="ER1" t="s">
        <v>3</v>
      </c>
      <c r="EU1" t="s">
        <v>0</v>
      </c>
      <c r="EV1" s="1" t="s">
        <v>1</v>
      </c>
      <c r="EW1" t="s">
        <v>2</v>
      </c>
      <c r="EX1" t="s">
        <v>3</v>
      </c>
      <c r="FA1" t="s">
        <v>0</v>
      </c>
      <c r="FB1" s="1" t="s">
        <v>1</v>
      </c>
      <c r="FC1" t="s">
        <v>2</v>
      </c>
      <c r="FD1" t="s">
        <v>3</v>
      </c>
      <c r="FG1" t="s">
        <v>0</v>
      </c>
      <c r="FH1" s="1" t="s">
        <v>1</v>
      </c>
      <c r="FI1" t="s">
        <v>2</v>
      </c>
      <c r="FJ1" t="s">
        <v>3</v>
      </c>
      <c r="FM1" t="s">
        <v>0</v>
      </c>
      <c r="FN1" s="1" t="s">
        <v>1</v>
      </c>
      <c r="FO1" t="s">
        <v>2</v>
      </c>
      <c r="FP1" t="s">
        <v>3</v>
      </c>
      <c r="FS1" t="s">
        <v>0</v>
      </c>
      <c r="FT1" s="1" t="s">
        <v>1</v>
      </c>
      <c r="FU1" t="s">
        <v>2</v>
      </c>
      <c r="FV1" t="s">
        <v>3</v>
      </c>
      <c r="FY1" t="s">
        <v>0</v>
      </c>
      <c r="FZ1" s="1" t="s">
        <v>1</v>
      </c>
      <c r="GA1" t="s">
        <v>2</v>
      </c>
      <c r="GB1" t="s">
        <v>3</v>
      </c>
      <c r="GE1" t="s">
        <v>0</v>
      </c>
      <c r="GF1" s="1" t="s">
        <v>1</v>
      </c>
      <c r="GG1" t="s">
        <v>2</v>
      </c>
      <c r="GH1" t="s">
        <v>3</v>
      </c>
      <c r="GK1" t="s">
        <v>0</v>
      </c>
      <c r="GL1" s="1" t="s">
        <v>1</v>
      </c>
      <c r="GM1" t="s">
        <v>2</v>
      </c>
      <c r="GN1" t="s">
        <v>3</v>
      </c>
      <c r="GQ1" t="s">
        <v>0</v>
      </c>
      <c r="GR1" s="1" t="s">
        <v>1</v>
      </c>
      <c r="GS1" t="s">
        <v>2</v>
      </c>
      <c r="GT1" t="s">
        <v>3</v>
      </c>
      <c r="GW1" t="s">
        <v>0</v>
      </c>
      <c r="GX1" s="1" t="s">
        <v>1</v>
      </c>
      <c r="GY1" t="s">
        <v>2</v>
      </c>
      <c r="GZ1" t="s">
        <v>3</v>
      </c>
      <c r="HC1" t="s">
        <v>0</v>
      </c>
      <c r="HD1" s="1" t="s">
        <v>1</v>
      </c>
      <c r="HE1" t="s">
        <v>2</v>
      </c>
      <c r="HF1" t="s">
        <v>3</v>
      </c>
      <c r="HI1" t="s">
        <v>0</v>
      </c>
      <c r="HJ1" s="1" t="s">
        <v>1</v>
      </c>
      <c r="HK1" t="s">
        <v>2</v>
      </c>
      <c r="HL1" t="s">
        <v>3</v>
      </c>
      <c r="HO1" t="s">
        <v>0</v>
      </c>
      <c r="HP1" s="1" t="s">
        <v>1</v>
      </c>
      <c r="HQ1" t="s">
        <v>2</v>
      </c>
      <c r="HR1" t="s">
        <v>3</v>
      </c>
      <c r="HU1" t="s">
        <v>0</v>
      </c>
      <c r="HV1" s="1" t="s">
        <v>1</v>
      </c>
      <c r="HW1" t="s">
        <v>2</v>
      </c>
      <c r="HX1" t="s">
        <v>3</v>
      </c>
      <c r="IA1" t="s">
        <v>0</v>
      </c>
      <c r="IB1" s="1" t="s">
        <v>1</v>
      </c>
      <c r="IC1" t="s">
        <v>2</v>
      </c>
      <c r="ID1" t="s">
        <v>3</v>
      </c>
      <c r="IG1" t="s">
        <v>0</v>
      </c>
      <c r="IH1" s="1" t="s">
        <v>1</v>
      </c>
      <c r="II1" t="s">
        <v>2</v>
      </c>
      <c r="IJ1" t="s">
        <v>3</v>
      </c>
      <c r="IM1" t="s">
        <v>0</v>
      </c>
      <c r="IN1" s="1" t="s">
        <v>1</v>
      </c>
      <c r="IO1" t="s">
        <v>2</v>
      </c>
      <c r="IP1" t="s">
        <v>3</v>
      </c>
      <c r="IS1" t="s">
        <v>0</v>
      </c>
      <c r="IT1" s="1" t="s">
        <v>1</v>
      </c>
      <c r="IU1" t="s">
        <v>2</v>
      </c>
      <c r="IV1" t="s">
        <v>3</v>
      </c>
      <c r="IY1" t="s">
        <v>0</v>
      </c>
      <c r="IZ1" s="1" t="s">
        <v>1</v>
      </c>
      <c r="JA1" t="s">
        <v>2</v>
      </c>
      <c r="JB1" t="s">
        <v>3</v>
      </c>
      <c r="JE1" t="s">
        <v>0</v>
      </c>
      <c r="JF1" s="1" t="s">
        <v>1</v>
      </c>
      <c r="JG1" t="s">
        <v>2</v>
      </c>
      <c r="JH1" t="s">
        <v>3</v>
      </c>
      <c r="JK1" t="s">
        <v>0</v>
      </c>
      <c r="JL1" s="1" t="s">
        <v>1</v>
      </c>
      <c r="JM1" t="s">
        <v>2</v>
      </c>
      <c r="JN1" t="s">
        <v>3</v>
      </c>
      <c r="JQ1" t="s">
        <v>0</v>
      </c>
      <c r="JR1" s="1" t="s">
        <v>1</v>
      </c>
      <c r="JS1" t="s">
        <v>2</v>
      </c>
      <c r="JT1" t="s">
        <v>3</v>
      </c>
      <c r="JW1" t="s">
        <v>0</v>
      </c>
      <c r="JX1" s="1" t="s">
        <v>1</v>
      </c>
      <c r="JY1" t="s">
        <v>2</v>
      </c>
      <c r="JZ1" t="s">
        <v>3</v>
      </c>
      <c r="KC1" t="s">
        <v>0</v>
      </c>
      <c r="KD1" s="1" t="s">
        <v>1</v>
      </c>
      <c r="KE1" t="s">
        <v>2</v>
      </c>
      <c r="KF1" t="s">
        <v>3</v>
      </c>
      <c r="KI1" t="s">
        <v>0</v>
      </c>
      <c r="KJ1" s="1" t="s">
        <v>1</v>
      </c>
      <c r="KK1" t="s">
        <v>2</v>
      </c>
      <c r="KL1" t="s">
        <v>3</v>
      </c>
      <c r="KO1" t="s">
        <v>0</v>
      </c>
      <c r="KP1" s="1" t="s">
        <v>1</v>
      </c>
      <c r="KQ1" t="s">
        <v>2</v>
      </c>
      <c r="KR1" t="s">
        <v>3</v>
      </c>
      <c r="KT1" s="4">
        <v>1986</v>
      </c>
      <c r="KU1" t="s">
        <v>0</v>
      </c>
      <c r="KV1" s="1" t="s">
        <v>1</v>
      </c>
      <c r="KW1" t="s">
        <v>2</v>
      </c>
      <c r="KX1" t="s">
        <v>3</v>
      </c>
      <c r="LA1" t="s">
        <v>0</v>
      </c>
      <c r="LB1" s="1" t="s">
        <v>1</v>
      </c>
      <c r="LC1" t="s">
        <v>2</v>
      </c>
      <c r="LD1" t="s">
        <v>3</v>
      </c>
      <c r="LG1" t="s">
        <v>0</v>
      </c>
      <c r="LH1" s="1" t="s">
        <v>1</v>
      </c>
      <c r="LI1" t="s">
        <v>2</v>
      </c>
      <c r="LJ1" t="s">
        <v>3</v>
      </c>
      <c r="LM1" t="s">
        <v>0</v>
      </c>
      <c r="LN1" s="1" t="s">
        <v>1</v>
      </c>
      <c r="LO1" t="s">
        <v>2</v>
      </c>
      <c r="LP1" t="s">
        <v>3</v>
      </c>
      <c r="LS1" t="s">
        <v>0</v>
      </c>
      <c r="LT1" s="1" t="s">
        <v>1</v>
      </c>
      <c r="LU1" t="s">
        <v>2</v>
      </c>
      <c r="LV1" t="s">
        <v>3</v>
      </c>
      <c r="LY1" t="s">
        <v>0</v>
      </c>
      <c r="LZ1" s="1" t="s">
        <v>1</v>
      </c>
      <c r="MA1" t="s">
        <v>2</v>
      </c>
      <c r="MB1" t="s">
        <v>3</v>
      </c>
      <c r="ME1" t="s">
        <v>0</v>
      </c>
      <c r="MF1" s="1" t="s">
        <v>1</v>
      </c>
      <c r="MG1" t="s">
        <v>2</v>
      </c>
      <c r="MH1" t="s">
        <v>3</v>
      </c>
      <c r="MK1" t="s">
        <v>0</v>
      </c>
      <c r="ML1" s="1" t="s">
        <v>1</v>
      </c>
      <c r="MM1" t="s">
        <v>2</v>
      </c>
      <c r="MN1" t="s">
        <v>3</v>
      </c>
      <c r="MQ1" t="s">
        <v>0</v>
      </c>
      <c r="MR1" s="1" t="s">
        <v>1</v>
      </c>
      <c r="MS1" t="s">
        <v>2</v>
      </c>
      <c r="MT1" t="s">
        <v>3</v>
      </c>
      <c r="MW1" t="s">
        <v>0</v>
      </c>
      <c r="MX1" s="1" t="s">
        <v>1</v>
      </c>
      <c r="MY1" t="s">
        <v>2</v>
      </c>
      <c r="MZ1" t="s">
        <v>3</v>
      </c>
      <c r="NC1" t="s">
        <v>0</v>
      </c>
      <c r="ND1" s="1" t="s">
        <v>1</v>
      </c>
      <c r="NE1" t="s">
        <v>2</v>
      </c>
      <c r="NF1" t="s">
        <v>3</v>
      </c>
      <c r="NI1" t="s">
        <v>0</v>
      </c>
      <c r="NJ1" s="1" t="s">
        <v>1</v>
      </c>
      <c r="NK1" t="s">
        <v>2</v>
      </c>
      <c r="NL1" t="s">
        <v>3</v>
      </c>
      <c r="NO1" t="s">
        <v>0</v>
      </c>
      <c r="NP1" s="1" t="s">
        <v>1</v>
      </c>
      <c r="NQ1" t="s">
        <v>2</v>
      </c>
      <c r="NR1" t="s">
        <v>3</v>
      </c>
      <c r="NU1" t="s">
        <v>0</v>
      </c>
      <c r="NV1" s="1" t="s">
        <v>1</v>
      </c>
      <c r="NW1" t="s">
        <v>2</v>
      </c>
      <c r="NX1" t="s">
        <v>3</v>
      </c>
      <c r="OA1" t="s">
        <v>0</v>
      </c>
      <c r="OB1" s="1" t="s">
        <v>1</v>
      </c>
      <c r="OC1" t="s">
        <v>2</v>
      </c>
      <c r="OD1" t="s">
        <v>3</v>
      </c>
      <c r="OG1" t="s">
        <v>0</v>
      </c>
      <c r="OH1" s="1" t="s">
        <v>1</v>
      </c>
      <c r="OI1" t="s">
        <v>2</v>
      </c>
      <c r="OJ1" t="s">
        <v>3</v>
      </c>
      <c r="OM1" t="s">
        <v>0</v>
      </c>
      <c r="ON1" s="1" t="s">
        <v>1</v>
      </c>
      <c r="OO1" t="s">
        <v>2</v>
      </c>
      <c r="OP1" t="s">
        <v>3</v>
      </c>
      <c r="OS1" t="s">
        <v>0</v>
      </c>
      <c r="OT1" s="1" t="s">
        <v>1</v>
      </c>
      <c r="OU1" t="s">
        <v>2</v>
      </c>
      <c r="OV1" t="s">
        <v>3</v>
      </c>
      <c r="OY1" t="s">
        <v>0</v>
      </c>
      <c r="OZ1" s="1" t="s">
        <v>1</v>
      </c>
      <c r="PA1" t="s">
        <v>2</v>
      </c>
      <c r="PB1" t="s">
        <v>3</v>
      </c>
      <c r="PE1" t="s">
        <v>0</v>
      </c>
      <c r="PF1" s="1" t="s">
        <v>1</v>
      </c>
      <c r="PG1" t="s">
        <v>2</v>
      </c>
      <c r="PH1" t="s">
        <v>3</v>
      </c>
      <c r="PK1" t="s">
        <v>0</v>
      </c>
      <c r="PL1" s="1" t="s">
        <v>1</v>
      </c>
      <c r="PM1" t="s">
        <v>2</v>
      </c>
      <c r="PN1" t="s">
        <v>3</v>
      </c>
      <c r="PQ1" t="s">
        <v>0</v>
      </c>
      <c r="PR1" s="1" t="s">
        <v>1</v>
      </c>
      <c r="PS1" t="s">
        <v>2</v>
      </c>
      <c r="PT1" t="s">
        <v>3</v>
      </c>
      <c r="PW1" t="s">
        <v>0</v>
      </c>
      <c r="PX1" s="1" t="s">
        <v>1</v>
      </c>
      <c r="PY1" t="s">
        <v>2</v>
      </c>
      <c r="PZ1" t="s">
        <v>3</v>
      </c>
      <c r="QC1" t="s">
        <v>0</v>
      </c>
      <c r="QD1" s="1" t="s">
        <v>1</v>
      </c>
      <c r="QE1" t="s">
        <v>2</v>
      </c>
      <c r="QF1" t="s">
        <v>3</v>
      </c>
      <c r="QI1" t="s">
        <v>0</v>
      </c>
      <c r="QJ1" s="1" t="s">
        <v>1</v>
      </c>
      <c r="QK1" t="s">
        <v>2</v>
      </c>
      <c r="QL1" t="s">
        <v>3</v>
      </c>
      <c r="QO1" t="s">
        <v>0</v>
      </c>
      <c r="QP1" s="1" t="s">
        <v>1</v>
      </c>
      <c r="QQ1" t="s">
        <v>2</v>
      </c>
      <c r="QR1" t="s">
        <v>3</v>
      </c>
    </row>
    <row r="2" spans="3:461">
      <c r="C2">
        <v>89</v>
      </c>
      <c r="D2" s="6">
        <v>0.1174</v>
      </c>
      <c r="E2" s="12">
        <f>(E3)*(1+D2)-(((VLOOKUP((C$91+C3),$A$138:$E$227,5,FALSE))/(VLOOKUP(C$91,$A$138:$E$227,5,FALSE)))*(IF(C2&lt;=$D$125,$B$125,$C$125)))</f>
        <v>-421356319.29756558</v>
      </c>
      <c r="F2" s="12">
        <f t="shared" ref="F2:F65" si="0">E2*((VLOOKUP(C$91, $A$138:$E$227, 5, FALSE)) / VLOOKUP((C$91+C3), $A$138:$E$227, 5, FALSE))</f>
        <v>-31151556.939520873</v>
      </c>
      <c r="G2">
        <v>88</v>
      </c>
      <c r="H2" s="6">
        <v>0.1174</v>
      </c>
      <c r="I2" s="12">
        <f t="shared" ref="I2:I65" si="1">(I3)*(1+H2)-(((VLOOKUP((G$91+G3),$A$138:$E$227,5,FALSE))/(VLOOKUP(G$91,$A$138:$E$227,5,FALSE)))*(IF(G2&lt;=$D$125,$B$125,$C$125)))</f>
        <v>-765649056.69912136</v>
      </c>
      <c r="J2" s="12">
        <f t="shared" ref="J2:J65" si="2">I2*((VLOOKUP(G$91, $A$138:$E$227, 5, FALSE)) / VLOOKUP((G$91+G3), $A$138:$E$227, 5, FALSE))</f>
        <v>-55951277.220320411</v>
      </c>
      <c r="K2">
        <v>87</v>
      </c>
      <c r="L2" s="6">
        <v>0.1174</v>
      </c>
      <c r="M2" s="12">
        <f t="shared" ref="M2:M65" si="3">(M3)*(1+L2)-(((VLOOKUP((K$91+K3),$A$138:$E$227,5,FALSE))/(VLOOKUP(K$91,$A$138:$E$227,5,FALSE)))*(IF(K2&lt;=$D$125,$B$125,$C$125)))</f>
        <v>-583144669.97820318</v>
      </c>
      <c r="N2" s="12">
        <f t="shared" ref="N2:N65" si="4">M2*((VLOOKUP(K$91, $A$138:$E$227, 5, FALSE)) / VLOOKUP((K$91+K3), $A$138:$E$227, 5, FALSE))</f>
        <v>-42614418.190714851</v>
      </c>
      <c r="O2">
        <v>86</v>
      </c>
      <c r="P2" s="6">
        <v>0.1174</v>
      </c>
      <c r="Q2" s="12">
        <f t="shared" ref="Q2:Q65" si="5">(Q3)*(1+P2)-(((VLOOKUP((O$91+O3),$A$138:$E$227,5,FALSE))/(VLOOKUP(O$91,$A$138:$E$227,5,FALSE)))*(IF(O2&lt;=$D$125,$B$125,$C$125)))</f>
        <v>-227123378.68693832</v>
      </c>
      <c r="R2" s="12">
        <f t="shared" ref="R2:R65" si="6">Q2*((VLOOKUP(O$91, $A$138:$E$227, 5, FALSE)) / VLOOKUP((O$91+O3), $A$138:$E$227, 5, FALSE))</f>
        <v>-15432742.397958631</v>
      </c>
      <c r="S2">
        <v>85</v>
      </c>
      <c r="T2" s="6">
        <v>0.1174</v>
      </c>
      <c r="U2" s="12">
        <f t="shared" ref="U2:U65" si="7">(U3)*(1+T2)-(((VLOOKUP((S$91+S3),$A$138:$E$227,5,FALSE))/(VLOOKUP(S$91,$A$138:$E$227,5,FALSE)))*(IF(S2&lt;=$D$125,$B$125,$C$125)))</f>
        <v>875510726.3632592</v>
      </c>
      <c r="V2" s="12">
        <f t="shared" ref="V2:V65" si="8">U2*((VLOOKUP(S$91, $A$138:$E$227, 5, FALSE)) / VLOOKUP((S$91+S3), $A$138:$E$227, 5, FALSE))</f>
        <v>53503433.277754731</v>
      </c>
      <c r="W2">
        <v>84</v>
      </c>
      <c r="X2" s="6">
        <v>0.1174</v>
      </c>
      <c r="Y2" s="12">
        <f t="shared" ref="Y2:Y65" si="9">(Y3)*(1+X2)-(((VLOOKUP((W$91+W3),$A$138:$E$227,5,FALSE))/(VLOOKUP(W$91,$A$138:$E$227,5,FALSE)))*(IF(W2&lt;=$D$125,$B$125,$C$125)))</f>
        <v>1058366855.9586036</v>
      </c>
      <c r="Z2" s="12">
        <f t="shared" ref="Z2:Z65" si="10">Y2*((VLOOKUP(W$91, $A$138:$E$227, 5, FALSE)) / VLOOKUP((W$91+W3), $A$138:$E$227, 5, FALSE))</f>
        <v>58345865.136179432</v>
      </c>
      <c r="AA2">
        <v>83</v>
      </c>
      <c r="AB2" s="6">
        <v>0.1174</v>
      </c>
      <c r="AC2" s="12">
        <f t="shared" ref="AC2:AC65" si="11">(AC3)*(1+AB2)-(((VLOOKUP((AA$91+AA3),$A$138:$E$227,5,FALSE))/(VLOOKUP(AA$91,$A$138:$E$227,5,FALSE)))*(IF(AA2&lt;=$D$125,$B$125,$C$125)))</f>
        <v>245291752.82577851</v>
      </c>
      <c r="AD2" s="12">
        <f t="shared" ref="AD2:AD65" si="12">AC2*((VLOOKUP(AA$91, $A$138:$E$227, 5, FALSE)) / VLOOKUP((AA$91+AA3), $A$138:$E$227, 5, FALSE))</f>
        <v>13836970.672223402</v>
      </c>
      <c r="AE2">
        <v>82</v>
      </c>
      <c r="AF2" s="6">
        <v>0.1174</v>
      </c>
      <c r="AG2" s="12">
        <f t="shared" ref="AG2:AG65" si="13">(AG3)*(1+AF2)-(((VLOOKUP((AE$91+AE3),$A$138:$E$227,5,FALSE))/(VLOOKUP(AE$91,$A$138:$E$227,5,FALSE)))*(IF(AE2&lt;=$D$125,$B$125,$C$125)))</f>
        <v>419163055.611965</v>
      </c>
      <c r="AH2" s="12">
        <f t="shared" ref="AH2:AH65" si="14">AG2*((VLOOKUP(AE$91, $A$138:$E$227, 5, FALSE)) / VLOOKUP((AE$91+AE3), $A$138:$E$227, 5, FALSE))</f>
        <v>24361613.48855865</v>
      </c>
      <c r="AI2">
        <v>81</v>
      </c>
      <c r="AJ2" s="6">
        <v>0.1174</v>
      </c>
      <c r="AK2" s="12">
        <f t="shared" ref="AK2:AK65" si="15">(AK3)*(1+AJ2)-(((VLOOKUP((AI$91+AI3),$A$138:$E$227,5,FALSE))/(VLOOKUP(AI$91,$A$138:$E$227,5,FALSE)))*(IF(AI2&lt;=$D$125,$B$125,$C$125)))</f>
        <v>-100762091.0026319</v>
      </c>
      <c r="AL2" s="12">
        <f t="shared" ref="AL2:AL65" si="16">AK2*((VLOOKUP(AI$91, $A$138:$E$227, 5, FALSE)) / VLOOKUP((AI$91+AI3), $A$138:$E$227, 5, FALSE))</f>
        <v>-5942379.7257962413</v>
      </c>
      <c r="AM2">
        <v>80</v>
      </c>
      <c r="AN2" s="6">
        <v>0.1174</v>
      </c>
      <c r="AO2" s="12">
        <f t="shared" ref="AO2:AO65" si="17">(AO3)*(1+AN2)-(((VLOOKUP((AM$91+AM3),$A$138:$E$227,5,FALSE))/(VLOOKUP(AM$91,$A$138:$E$227,5,FALSE)))*(IF(AM2&lt;=$D$125,$B$125,$C$125)))</f>
        <v>-313345784.05533266</v>
      </c>
      <c r="AP2" s="12">
        <f t="shared" ref="AP2:AP65" si="18">AO2*((VLOOKUP(AM$91, $A$138:$E$227, 5, FALSE)) / VLOOKUP((AM$91+AM3), $A$138:$E$227, 5, FALSE))</f>
        <v>-18881092.11615466</v>
      </c>
      <c r="AQ2">
        <v>79</v>
      </c>
      <c r="AR2" s="6">
        <v>0.1174</v>
      </c>
      <c r="AS2" s="12">
        <f t="shared" ref="AS2:AS65" si="19">(AS3)*(1+AR2)-(((VLOOKUP((AQ$91+AQ3),$A$138:$E$227,5,FALSE))/(VLOOKUP(AQ$91,$A$138:$E$227,5,FALSE)))*(IF(AQ2&lt;=$D$125,$B$125,$C$125)))</f>
        <v>356530159.65317857</v>
      </c>
      <c r="AT2" s="12">
        <f t="shared" ref="AT2:AT65" si="20">AS2*((VLOOKUP(AQ$91, $A$138:$E$227, 5, FALSE)) / VLOOKUP((AQ$91+AQ3), $A$138:$E$227, 5, FALSE))</f>
        <v>21635590.884936478</v>
      </c>
      <c r="AU2">
        <v>78</v>
      </c>
      <c r="AV2" s="6">
        <v>0.1174</v>
      </c>
      <c r="AW2" s="12">
        <f t="shared" ref="AW2:AW65" si="21">(AW3)*(1+AV2)-(((VLOOKUP((AU$91+AU3),$A$138:$E$227,5,FALSE))/(VLOOKUP(AU$91,$A$138:$E$227,5,FALSE)))*(IF(AU2&lt;=$D$125,$B$125,$C$125)))</f>
        <v>75688665.342994839</v>
      </c>
      <c r="AX2" s="12">
        <f t="shared" ref="AX2:AX65" si="22">AW2*((VLOOKUP(AU$91, $A$138:$E$227, 5, FALSE)) / VLOOKUP((AU$91+AU3), $A$138:$E$227, 5, FALSE))</f>
        <v>4528381.6871877257</v>
      </c>
      <c r="AY2">
        <v>77</v>
      </c>
      <c r="AZ2" s="6">
        <v>0.1174</v>
      </c>
      <c r="BA2" s="12">
        <f t="shared" ref="BA2:BA65" si="23">(BA3)*(1+AZ2)-(((VLOOKUP((AY$91+AY3),$A$138:$E$227,5,FALSE))/(VLOOKUP(AY$91,$A$138:$E$227,5,FALSE)))*(IF(AY2&lt;=$D$125,$B$125,$C$125)))</f>
        <v>165717174.27440858</v>
      </c>
      <c r="BB2" s="12">
        <f t="shared" ref="BB2:BB65" si="24">BA2*((VLOOKUP(AY$91, $A$138:$E$227, 5, FALSE)) / VLOOKUP((AY$91+AY3), $A$138:$E$227, 5, FALSE))</f>
        <v>9843883.4291208517</v>
      </c>
      <c r="BC2">
        <v>76</v>
      </c>
      <c r="BD2" s="6">
        <v>0.1174</v>
      </c>
      <c r="BE2" s="12">
        <f t="shared" ref="BE2:BE65" si="25">(BE3)*(1+BD2)-(((VLOOKUP((BC$91+BC3),$A$138:$E$227,5,FALSE))/(VLOOKUP(BC$91,$A$138:$E$227,5,FALSE)))*(IF(BC2&lt;=$D$125,$B$125,$C$125)))</f>
        <v>407413925.81504542</v>
      </c>
      <c r="BF2" s="12">
        <f t="shared" ref="BF2:BF65" si="26">BE2*((VLOOKUP(BC$91, $A$138:$E$227, 5, FALSE)) / VLOOKUP((BC$91+BC3), $A$138:$E$227, 5, FALSE))</f>
        <v>24549300.658086069</v>
      </c>
      <c r="BG2">
        <v>75</v>
      </c>
      <c r="BH2" s="6">
        <v>0.1174</v>
      </c>
      <c r="BI2" s="12">
        <f t="shared" ref="BI2:BI65" si="27">(BI3)*(1+BH2)-(((VLOOKUP((BG$91+BG3),$A$138:$E$227,5,FALSE))/(VLOOKUP(BG$91,$A$138:$E$227,5,FALSE)))*(IF(BG2&lt;=$D$125,$B$125,$C$125)))</f>
        <v>774038692.32978392</v>
      </c>
      <c r="BJ2" s="12">
        <f t="shared" ref="BJ2:BJ65" si="28">BI2*((VLOOKUP(BG$91, $A$138:$E$227, 5, FALSE)) / VLOOKUP((BG$91+BG3), $A$138:$E$227, 5, FALSE))</f>
        <v>51933365.254605159</v>
      </c>
      <c r="BK2">
        <v>74</v>
      </c>
      <c r="BL2" s="6">
        <v>0.1174</v>
      </c>
      <c r="BM2" s="12">
        <f t="shared" ref="BM2:BM65" si="29">(BM3)*(1+BL2)-(((VLOOKUP((BK$91+BK3),$A$138:$E$227,5,FALSE))/(VLOOKUP(BK$91,$A$138:$E$227,5,FALSE)))*(IF(BK2&lt;=$D$125,$B$125,$C$125)))</f>
        <v>639805140.63891971</v>
      </c>
      <c r="BN2" s="12">
        <f t="shared" ref="BN2:BN65" si="30">BM2*((VLOOKUP(BK$91, $A$138:$E$227, 5, FALSE)) / VLOOKUP((BK$91+BK3), $A$138:$E$227, 5, FALSE))</f>
        <v>46208149.046144195</v>
      </c>
      <c r="BO2">
        <v>73</v>
      </c>
      <c r="BP2" s="6">
        <v>0.1174</v>
      </c>
      <c r="BQ2" s="12">
        <f t="shared" ref="BQ2:BQ65" si="31">(BQ3)*(1+BP2)-(((VLOOKUP((BO$91+BO3),$A$138:$E$227,5,FALSE))/(VLOOKUP(BO$91,$A$138:$E$227,5,FALSE)))*(IF(BO2&lt;=$D$125,$B$125,$C$125)))</f>
        <v>454591657.14021295</v>
      </c>
      <c r="BR2" s="12">
        <f t="shared" ref="BR2:BR65" si="32">BQ2*((VLOOKUP(BO$91, $A$138:$E$227, 5, FALSE)) / VLOOKUP((BO$91+BO3), $A$138:$E$227, 5, FALSE))</f>
        <v>33802969.377092756</v>
      </c>
      <c r="BS2">
        <v>72</v>
      </c>
      <c r="BT2" s="6">
        <v>0.1174</v>
      </c>
      <c r="BU2" s="12">
        <f t="shared" ref="BU2:BU65" si="33">(BU3)*(1+BT2)-(((VLOOKUP((BS$91+BS3),$A$138:$E$227,5,FALSE))/(VLOOKUP(BS$91,$A$138:$E$227,5,FALSE)))*(IF(BS2&lt;=$D$125,$B$125,$C$125)))</f>
        <v>356228067.93368584</v>
      </c>
      <c r="BV2" s="12">
        <f t="shared" ref="BV2:BV65" si="34">BU2*((VLOOKUP(BS$91, $A$138:$E$227, 5, FALSE)) / VLOOKUP((BS$91+BS3), $A$138:$E$227, 5, FALSE))</f>
        <v>27097690.637690634</v>
      </c>
      <c r="BW2">
        <v>71</v>
      </c>
      <c r="BX2" s="6">
        <v>0.1174</v>
      </c>
      <c r="BY2" s="12">
        <f t="shared" ref="BY2:BY65" si="35">(BY3)*(1+BX2)-(((VLOOKUP((BW$91+BW3),$A$138:$E$227,5,FALSE))/(VLOOKUP(BW$91,$A$138:$E$227,5,FALSE)))*(IF(BW2&lt;=$D$125,$B$125,$C$125)))</f>
        <v>179130756.57840037</v>
      </c>
      <c r="BZ2" s="12">
        <f t="shared" ref="BZ2:BZ65" si="36">BY2*((VLOOKUP(BW$91, $A$138:$E$227, 5, FALSE)) / VLOOKUP((BW$91+BW3), $A$138:$E$227, 5, FALSE))</f>
        <v>13932392.17832003</v>
      </c>
      <c r="CA2">
        <v>70</v>
      </c>
      <c r="CB2" s="6">
        <v>0.1174</v>
      </c>
      <c r="CC2" s="12">
        <f t="shared" ref="CC2:CC65" si="37">(CC3)*(1+CB2)-(((VLOOKUP((CA$91+CA3),$A$138:$E$227,5,FALSE))/(VLOOKUP(CA$91,$A$138:$E$227,5,FALSE)))*(IF(CA2&lt;=$D$125,$B$125,$C$125)))</f>
        <v>346610873.670389</v>
      </c>
      <c r="CD2" s="12">
        <f t="shared" ref="CD2:CD65" si="38">CC2*((VLOOKUP(CA$91, $A$138:$E$227, 5, FALSE)) / VLOOKUP((CA$91+CA3), $A$138:$E$227, 5, FALSE))</f>
        <v>31846725.572279334</v>
      </c>
      <c r="CE2">
        <v>69</v>
      </c>
      <c r="CF2" s="6">
        <v>0.1174</v>
      </c>
      <c r="CG2" s="12">
        <f t="shared" ref="CG2:CG65" si="39">(CG3)*(1+CF2)-(((VLOOKUP((CE$91+CE3),$A$138:$E$227,5,FALSE))/(VLOOKUP(CE$91,$A$138:$E$227,5,FALSE)))*(IF(CE2&lt;=$D$125,$B$125,$C$125)))</f>
        <v>375813655.72529578</v>
      </c>
      <c r="CH2" s="12">
        <f t="shared" ref="CH2:CH65" si="40">CG2*((VLOOKUP(CE$91, $A$138:$E$227, 5, FALSE)) / VLOOKUP((CE$91+CE3), $A$138:$E$227, 5, FALSE))</f>
        <v>38063177.951664574</v>
      </c>
      <c r="CI2">
        <v>68</v>
      </c>
      <c r="CJ2" s="6">
        <v>0.1174</v>
      </c>
      <c r="CK2" s="12">
        <f>(CK3)*(1+CJ2)-(((VLOOKUP((CI$91+CI3),$A$138:$E$227,5,FALSE))/(VLOOKUP(CI$91,$A$138:$E$227,5,FALSE)))*(IF(CI2&lt;=$D$125,$B$125,$C$125)))</f>
        <v>371739156.11989284</v>
      </c>
      <c r="CL2" s="12">
        <f>CK2*((VLOOKUP(CI$91, $A$138:$E$227, 5, FALSE)) / VLOOKUP((CI$91+CI3), $A$138:$E$227, 5, FALSE))</f>
        <v>38127092.935373619</v>
      </c>
      <c r="CM2" s="5">
        <v>67</v>
      </c>
      <c r="CN2" s="6">
        <v>0.1174</v>
      </c>
      <c r="CO2" s="7">
        <f t="shared" ref="CO2:CO65" si="41">(CO3)*(1+CN2)</f>
        <v>544197862.1590358</v>
      </c>
      <c r="CP2" s="12">
        <f t="shared" ref="CP2:CP65" si="42">(CP3)*(1+CN2)-(((VLOOKUP((CM$91+CM3),$A$138:$E$227,5,FALSE))/(VLOOKUP(CM$91,$A$138:$E$227,5,FALSE)))*(IF(CM2&lt;=$D$125,$B$125,$C$125)))</f>
        <v>293721237.39194995</v>
      </c>
      <c r="CQ2" s="12">
        <f t="shared" ref="CQ2:CQ65" si="43">CP2*((VLOOKUP(CM$91, $A$138:$E$227, 5, FALSE)) / VLOOKUP((CM$91+CM3), $A$138:$E$227, 5, FALSE))</f>
        <v>29497645.635516342</v>
      </c>
      <c r="CR2" s="8"/>
      <c r="CS2" s="5">
        <v>66</v>
      </c>
      <c r="CT2" s="6">
        <v>0.1174</v>
      </c>
      <c r="CU2" s="7">
        <f t="shared" ref="CU2:CU65" si="44">(CU3)*(1+CT2)</f>
        <v>416021605.50342929</v>
      </c>
      <c r="CV2" s="12">
        <f t="shared" ref="CV2:CV65" si="45">(CV3)*(1+CT2)-(((VLOOKUP((CS$91+CS3),$A$138:$E$227,5,FALSE))/(VLOOKUP(CS$91,$A$138:$E$227,5,FALSE)))*(IF(CS2&lt;=$D$125,$B$125,$C$125)))</f>
        <v>202136864.86266059</v>
      </c>
      <c r="CW2" s="12">
        <f t="shared" ref="CW2:CW65" si="46">CV2*((VLOOKUP(CS$91, $A$138:$E$227, 5, FALSE)) / VLOOKUP((CS$91+CS3), $A$138:$E$227, 5, FALSE))</f>
        <v>21941351.997912727</v>
      </c>
      <c r="CY2" s="5">
        <v>65</v>
      </c>
      <c r="CZ2" s="6">
        <v>0.1174</v>
      </c>
      <c r="DA2" s="7">
        <f t="shared" ref="DA2:DA65" si="47">(DA3)*(1+CZ2)</f>
        <v>336369344.68259138</v>
      </c>
      <c r="DB2" s="12">
        <f t="shared" ref="DB2:DB64" si="48">(DB3)*(1+CZ2)-(((VLOOKUP((CY$91+CY3),$A$138:$E$227,5,FALSE))/(VLOOKUP(CY$91,$A$138:$E$227,5,FALSE)))*(IF(CY2&lt;=$D$125,$B$125,$C$125)))</f>
        <v>145304164.66187179</v>
      </c>
      <c r="DC2" s="12">
        <f t="shared" ref="DC2:DC65" si="49">DB2*((VLOOKUP(CY$91, $A$138:$E$227, 5, FALSE)) / VLOOKUP((CY$91+CY3), $A$138:$E$227, 5, FALSE))</f>
        <v>16455386.16897266</v>
      </c>
      <c r="DE2" s="5">
        <f t="shared" ref="DE2:DE65" si="50">CY2-1</f>
        <v>64</v>
      </c>
      <c r="DF2" s="6">
        <v>0.1174</v>
      </c>
      <c r="DG2" s="7">
        <f t="shared" ref="DG2:DG64" si="51">(DG3)*(1+DF2)</f>
        <v>284696863.8870855</v>
      </c>
      <c r="DH2" s="12">
        <f t="shared" ref="DH2:DH63" si="52">(DH3)*(1+DF2)-(((VLOOKUP((DE$91+DE3),$A$138:$E$227,5,FALSE))/(VLOOKUP(DE$91,$A$138:$E$227,5,FALSE)))*(IF(DE2&lt;=$D$125,$B$125,$C$125)))</f>
        <v>106923517.8727352</v>
      </c>
      <c r="DI2" s="12">
        <f t="shared" ref="DI2:DI64" si="53">DH2*((VLOOKUP(DE$91, $A$138:$E$227, 5, FALSE)) / VLOOKUP((DE$91+DE3), $A$138:$E$227, 5, FALSE))</f>
        <v>12154553.741088703</v>
      </c>
      <c r="DK2" s="5">
        <f t="shared" ref="DK2:DK64" si="54">DE2-1</f>
        <v>63</v>
      </c>
      <c r="DL2" s="6">
        <v>0.1174</v>
      </c>
      <c r="DM2" s="7">
        <f t="shared" ref="DM2:DM63" si="55">(DM3)*(1+DL2)</f>
        <v>288183888.94329917</v>
      </c>
      <c r="DN2" s="12">
        <f t="shared" ref="DN2:DN62" si="56">(DN3)*(1+DL2)-(((VLOOKUP((DK$91+DK3),$A$138:$E$227,5,FALSE))/(VLOOKUP(DK$91,$A$138:$E$227,5,FALSE)))*(IF(DK2&lt;=$D$125,$B$125,$C$125)))</f>
        <v>125774130.87713729</v>
      </c>
      <c r="DO2" s="12">
        <f t="shared" ref="DO2:DO63" si="57">DN2*((VLOOKUP(DK$91, $A$138:$E$227, 5, FALSE)) / VLOOKUP((DK$91+DK3), $A$138:$E$227, 5, FALSE))</f>
        <v>14458650.08801279</v>
      </c>
      <c r="DQ2" s="5">
        <f t="shared" ref="DQ2:DQ63" si="58">DK2-1</f>
        <v>62</v>
      </c>
      <c r="DR2" s="6">
        <v>0.1174</v>
      </c>
      <c r="DS2" s="7">
        <f t="shared" ref="DS2:DS62" si="59">(DS3)*(1+DR2)</f>
        <v>188898721.12172216</v>
      </c>
      <c r="DT2" s="12">
        <f t="shared" ref="DT2:DT61" si="60">(DT3)*(1+DR2)-(((VLOOKUP((DQ$91+DQ3),$A$138:$E$227,5,FALSE))/(VLOOKUP(DQ$91,$A$138:$E$227,5,FALSE)))*(IF(DQ2&lt;=$D$125,$B$125,$C$125)))</f>
        <v>34584470.87848486</v>
      </c>
      <c r="DU2" s="12">
        <f t="shared" ref="DU2:DU62" si="61">DT2*((VLOOKUP(DQ$91, $A$138:$E$227, 5, FALSE)) / VLOOKUP((DQ$91+DQ3), $A$138:$E$227, 5, FALSE))</f>
        <v>3946176.8053655801</v>
      </c>
      <c r="DW2" s="5">
        <f t="shared" ref="DW2:DW62" si="62">DQ2-1</f>
        <v>61</v>
      </c>
      <c r="DX2" s="6">
        <v>0.1174</v>
      </c>
      <c r="DY2" s="7">
        <f t="shared" ref="DY2:DY61" si="63">(DY3)*(1+DX2)</f>
        <v>142457557.40703031</v>
      </c>
      <c r="DZ2" s="12">
        <f t="shared" ref="DZ2:DZ60" si="64">(DZ3)*(1+DX2)-(((VLOOKUP((DW$91+DW3),$A$138:$E$227,5,FALSE))/(VLOOKUP(DW$91,$A$138:$E$227,5,FALSE)))*(IF(DW2&lt;=$D$125,$B$125,$C$125)))</f>
        <v>-3610724.8041601484</v>
      </c>
      <c r="EA2" s="12">
        <f t="shared" ref="EA2:EA61" si="65">DZ2*((VLOOKUP(DW$91, $A$138:$E$227, 5, FALSE)) / VLOOKUP((DW$91+DW3), $A$138:$E$227, 5, FALSE))</f>
        <v>-413536.0032115042</v>
      </c>
      <c r="EC2" s="5">
        <f t="shared" ref="EC2:EC61" si="66">DW2-1</f>
        <v>60</v>
      </c>
      <c r="ED2" s="6">
        <v>0.1174</v>
      </c>
      <c r="EE2" s="7">
        <f t="shared" ref="EE2:EE60" si="67">(EE3)*(1+ED2)</f>
        <v>132592663.26045264</v>
      </c>
      <c r="EF2" s="12">
        <f t="shared" ref="EF2:EF59" si="68">(EF3)*(1+ED2)-(((VLOOKUP((EC$91+EC3),$A$138:$E$227,5,FALSE))/(VLOOKUP(EC$91,$A$138:$E$227,5,FALSE)))*(IF(EC2&lt;=$D$125,$B$125,$C$125)))</f>
        <v>-1987213.388604033</v>
      </c>
      <c r="EG2" s="12">
        <f t="shared" ref="EG2:EG60" si="69">EF2*((VLOOKUP(EC$91, $A$138:$E$227, 5, FALSE)) / VLOOKUP((EC$91+EC3), $A$138:$E$227, 5, FALSE))</f>
        <v>-234389.27147637316</v>
      </c>
      <c r="EI2" s="5">
        <f t="shared" ref="EI2:EI61" si="70">EC2-1</f>
        <v>59</v>
      </c>
      <c r="EJ2" s="6">
        <v>0.1174</v>
      </c>
      <c r="EK2" s="7">
        <f t="shared" ref="EK2:EK60" si="71">(EK3)*(1+EJ2)</f>
        <v>132592663.26045264</v>
      </c>
      <c r="EL2" s="12">
        <f t="shared" ref="EL2:EL58" si="72">(EL3)*(1+EJ2)-(((VLOOKUP((EI$91+EI3),$A$138:$E$227,5,FALSE))/(VLOOKUP(EI$91,$A$138:$E$227,5,FALSE)))*(IF(EI2&lt;=$D$125,$B$125,$C$125)))</f>
        <v>24884300.497322157</v>
      </c>
      <c r="EM2" s="12">
        <f t="shared" ref="EM2:EM59" si="73">EL2*((VLOOKUP(EI$91, $A$138:$E$227, 5, FALSE)) / VLOOKUP((EI$91+EI3), $A$138:$E$227, 5, FALSE))</f>
        <v>3041414.5052282638</v>
      </c>
      <c r="EO2" s="5">
        <f t="shared" ref="EO2:EO60" si="74">EI2-1</f>
        <v>58</v>
      </c>
      <c r="EP2" s="6">
        <v>0.1174</v>
      </c>
      <c r="EQ2" s="7">
        <f t="shared" ref="EQ2:EQ59" si="75">(EQ3)*(1+EP2)</f>
        <v>148082045.1870144</v>
      </c>
      <c r="ER2" s="12">
        <f t="shared" ref="ER2:ER57" si="76">(ER3)*(1+EP2)-(((VLOOKUP((EO$91+EO3),$A$138:$E$227,5,FALSE))/(VLOOKUP(EO$91,$A$138:$E$227,5,FALSE)))*(IF(EO2&lt;=$D$125,$B$125,$C$125)))</f>
        <v>-12513644.244788371</v>
      </c>
      <c r="ES2" s="12">
        <f t="shared" ref="ES2:ES58" si="77">ER2*((VLOOKUP(EO$91, $A$138:$E$227, 5, FALSE)) / VLOOKUP((EO$91+EO3), $A$138:$E$227, 5, FALSE))</f>
        <v>-1550836.2525592425</v>
      </c>
      <c r="EU2" s="5">
        <f t="shared" ref="EU2:EU58" si="78">EO2-1</f>
        <v>57</v>
      </c>
      <c r="EV2" s="6">
        <v>0.1174</v>
      </c>
      <c r="EW2" s="7">
        <f t="shared" ref="EW2:EW57" si="79">(EW3)*(1+EV2)</f>
        <v>91946367.686194867</v>
      </c>
      <c r="EX2" s="12">
        <f t="shared" ref="EX2:EX56" si="80">(EX3)*(1+EV2)-(((VLOOKUP((EU$91+EU3),$A$138:$E$227,5,FALSE))/(VLOOKUP(EU$91,$A$138:$E$227,5,FALSE)))*(IF(EU2&lt;=$D$125,$B$125,$C$125)))</f>
        <v>-17359649.845780991</v>
      </c>
      <c r="EY2" s="12">
        <f t="shared" ref="EY2:EY57" si="81">EX2*((VLOOKUP(EU$91, $A$138:$E$227, 5, FALSE)) / VLOOKUP((EU$91+EU3), $A$138:$E$227, 5, FALSE))</f>
        <v>-2173665.5576127479</v>
      </c>
      <c r="FA2" s="5">
        <f t="shared" ref="FA2:FA57" si="82">EU2-1</f>
        <v>56</v>
      </c>
      <c r="FB2" s="6">
        <v>0.1174</v>
      </c>
      <c r="FC2" s="7">
        <f t="shared" ref="FC2:FC56" si="83">(FC3)*(1+FB2)</f>
        <v>91634809.334457755</v>
      </c>
      <c r="FD2" s="12">
        <f t="shared" ref="FD2:FD55" si="84">(FD3)*(1+FB2)-(((VLOOKUP((FA$91+FA3),$A$138:$E$227,5,FALSE))/(VLOOKUP(FA$91,$A$138:$E$227,5,FALSE)))*(IF(FA2&lt;=$D$125,$B$125,$C$125)))</f>
        <v>-11201107.082509996</v>
      </c>
      <c r="FE2" s="12">
        <f t="shared" ref="FE2:FE56" si="85">FD2*((VLOOKUP(FA$91, $A$138:$E$227, 5, FALSE)) / VLOOKUP((FA$91+FA3), $A$138:$E$227, 5, FALSE))</f>
        <v>-1426465.7737555464</v>
      </c>
      <c r="FG2" s="5">
        <f t="shared" ref="FG2:FG56" si="86">FA2-1</f>
        <v>55</v>
      </c>
      <c r="FH2" s="6">
        <v>0.1174</v>
      </c>
      <c r="FI2" s="7">
        <f t="shared" ref="FI2:FI55" si="87">(FI3)*(1+FH2)</f>
        <v>72358503.896444783</v>
      </c>
      <c r="FJ2" s="12">
        <f t="shared" ref="FJ2:FJ54" si="88">(FJ3)*(1+FH2)-(((VLOOKUP((FG$91+FG3),$A$138:$E$227,5,FALSE))/(VLOOKUP(FG$91,$A$138:$E$227,5,FALSE)))*(IF(FG2&lt;=$D$125,$B$125,$C$125)))</f>
        <v>-25863182.275964741</v>
      </c>
      <c r="FK2" s="12">
        <f t="shared" ref="FK2:FK55" si="89">FJ2*((VLOOKUP(FG$91, $A$138:$E$227, 5, FALSE)) / VLOOKUP((FG$91+FG3), $A$138:$E$227, 5, FALSE))</f>
        <v>-3315792.5994826588</v>
      </c>
      <c r="FM2" s="5">
        <f t="shared" ref="FM2:FM55" si="90">FG2-1</f>
        <v>54</v>
      </c>
      <c r="FN2" s="6">
        <v>0.1174</v>
      </c>
      <c r="FO2" s="7">
        <f t="shared" ref="FO2:FO54" si="91">(FO3)*(1+FN2)</f>
        <v>79349165.365111127</v>
      </c>
      <c r="FP2" s="12">
        <f t="shared" ref="FP2:FP53" si="92">(FP3)*(1+FN2)-(((VLOOKUP((FM$91+FM3),$A$138:$E$227,5,FALSE))/(VLOOKUP(FM$91,$A$138:$E$227,5,FALSE)))*(IF(FM2&lt;=$D$125,$B$125,$C$125)))</f>
        <v>-13239786.940991933</v>
      </c>
      <c r="FQ2" s="12">
        <f t="shared" ref="FQ2:FQ54" si="93">FP2*((VLOOKUP(FM$91, $A$138:$E$227, 5, FALSE)) / VLOOKUP((FM$91+FM3), $A$138:$E$227, 5, FALSE))</f>
        <v>-1720040.6966074987</v>
      </c>
      <c r="FS2" s="5">
        <f t="shared" ref="FS2:FS54" si="94">FM2-1</f>
        <v>53</v>
      </c>
      <c r="FT2" s="6">
        <v>0.1174</v>
      </c>
      <c r="FU2" s="7">
        <f t="shared" ref="FU2:FU53" si="95">(FU3)*(1+FT2)</f>
        <v>64716715.900098771</v>
      </c>
      <c r="FV2" s="12">
        <f t="shared" ref="FV2:FV52" si="96">(FV3)*(1+FT2)-(((VLOOKUP((FS$91+FS3),$A$138:$E$227,5,FALSE))/(VLOOKUP(FS$91,$A$138:$E$227,5,FALSE)))*(IF(FS2&lt;=$D$125,$B$125,$C$125)))</f>
        <v>-22822895.658987243</v>
      </c>
      <c r="FW2" s="12">
        <f t="shared" ref="FW2:FW53" si="97">FV2*((VLOOKUP(FS$91, $A$138:$E$227, 5, FALSE)) / VLOOKUP((FS$91+FS3), $A$138:$E$227, 5, FALSE))</f>
        <v>-3013792.6318919053</v>
      </c>
      <c r="FY2" s="5">
        <f t="shared" ref="FY2:FY53" si="98">FS2-1</f>
        <v>52</v>
      </c>
      <c r="FZ2" s="6">
        <v>0.1174</v>
      </c>
      <c r="GA2" s="7">
        <f t="shared" ref="GA2:GA52" si="99">(GA3)*(1+FZ2)</f>
        <v>55589001.803898618</v>
      </c>
      <c r="GB2" s="12">
        <f t="shared" ref="GB2:GB51" si="100">(GB3)*(1+FZ2)-(((VLOOKUP((FY$91+FY3),$A$138:$E$227,5,FALSE))/(VLOOKUP(FY$91,$A$138:$E$227,5,FALSE)))*(IF(FY2&lt;=$D$125,$B$125,$C$125)))</f>
        <v>-27915214.239195559</v>
      </c>
      <c r="GC2" s="12">
        <f t="shared" ref="GC2:GC52" si="101">GB2*((VLOOKUP(FY$91, $A$138:$E$227, 5, FALSE)) / VLOOKUP((FY$91+FY3), $A$138:$E$227, 5, FALSE))</f>
        <v>-3722028.5652260743</v>
      </c>
      <c r="GE2" s="5">
        <f t="shared" ref="GE2:GE52" si="102">FY2-1</f>
        <v>51</v>
      </c>
      <c r="GF2" s="6">
        <v>0.1174</v>
      </c>
      <c r="GG2" s="7">
        <f t="shared" ref="GG2:GG51" si="103">(GG3)*(1+GF2)</f>
        <v>49456407.298842207</v>
      </c>
      <c r="GH2" s="12">
        <f t="shared" ref="GH2:GH50" si="104">(GH3)*(1+GF2)-(((VLOOKUP((GE$91+GE3),$A$138:$E$227,5,FALSE))/(VLOOKUP(GE$91,$A$138:$E$227,5,FALSE)))*(IF(GE2&lt;=$D$125,$B$125,$C$125)))</f>
        <v>-29223384.704467226</v>
      </c>
      <c r="GI2" s="12">
        <f t="shared" ref="GI2:GI51" si="105">GH2*((VLOOKUP(GE$91, $A$138:$E$227, 5, FALSE)) / VLOOKUP((GE$91+GE3), $A$138:$E$227, 5, FALSE))</f>
        <v>-3971383.0495814439</v>
      </c>
      <c r="GK2" s="5">
        <f t="shared" ref="GK2:GK51" si="106">GE2-1</f>
        <v>50</v>
      </c>
      <c r="GL2" s="6">
        <v>0.1174</v>
      </c>
      <c r="GM2" s="7">
        <f t="shared" ref="GM2:GM50" si="107">(GM3)*(1+GL2)</f>
        <v>54933252.581186466</v>
      </c>
      <c r="GN2" s="12">
        <f t="shared" ref="GN2:GN49" si="108">(GN3)*(1+GL2)-(((VLOOKUP((GK$91+GK3),$A$138:$E$227,5,FALSE))/(VLOOKUP(GK$91,$A$138:$E$227,5,FALSE)))*(IF(GK2&lt;=$D$125,$B$125,$C$125)))</f>
        <v>-17773773.484978296</v>
      </c>
      <c r="GO2" s="12">
        <f t="shared" ref="GO2:GO50" si="109">GN2*((VLOOKUP(GK$91, $A$138:$E$227, 5, FALSE)) / VLOOKUP((GK$91+GK3), $A$138:$E$227, 5, FALSE))</f>
        <v>-2498962.1694691707</v>
      </c>
      <c r="GQ2" s="5">
        <f t="shared" ref="GQ2:GQ50" si="110">GK2-1</f>
        <v>49</v>
      </c>
      <c r="GR2" s="6">
        <v>0.1174</v>
      </c>
      <c r="GS2" s="7">
        <f t="shared" ref="GS2:GS49" si="111">(GS3)*(1+GR2)</f>
        <v>44372578.821636893</v>
      </c>
      <c r="GT2" s="12">
        <f t="shared" ref="GT2:GT48" si="112">(GT3)*(1+GR2)-(((VLOOKUP((GQ$91+GQ3),$A$138:$E$227,5,FALSE))/(VLOOKUP(GQ$91,$A$138:$E$227,5,FALSE)))*(IF(GQ2&lt;=$D$125,$B$125,$C$125)))</f>
        <v>-22911248.618175168</v>
      </c>
      <c r="GU2" s="12">
        <f t="shared" ref="GU2:GU49" si="113">GT2*((VLOOKUP(GQ$91, $A$138:$E$227, 5, FALSE)) / VLOOKUP((GQ$91+GQ3), $A$138:$E$227, 5, FALSE))</f>
        <v>-3338775.9738451848</v>
      </c>
      <c r="GW2" s="5">
        <f t="shared" ref="GW2:GW49" si="114">GQ2-1</f>
        <v>48</v>
      </c>
      <c r="GX2" s="6">
        <v>0.1174</v>
      </c>
      <c r="GY2" s="7">
        <f t="shared" ref="GY2:GY48" si="115">(GY3)*(1+GX2)</f>
        <v>40043839.745182663</v>
      </c>
      <c r="GZ2" s="12">
        <f t="shared" ref="GZ2:GZ47" si="116">(GZ3)*(1+GX2)-(((VLOOKUP((GW$91+GW3),$A$138:$E$227,5,FALSE))/(VLOOKUP(GW$91,$A$138:$E$227,5,FALSE)))*(IF(GW2&lt;=$D$125,$B$125,$C$125)))</f>
        <v>-21953092.998275291</v>
      </c>
      <c r="HA2" s="12">
        <f t="shared" ref="HA2:HA48" si="117">GZ2*((VLOOKUP(GW$91, $A$138:$E$227, 5, FALSE)) / VLOOKUP((GW$91+GW3), $A$138:$E$227, 5, FALSE))</f>
        <v>-3339872.2681136769</v>
      </c>
      <c r="HC2" s="5">
        <f t="shared" ref="HC2:HC48" si="118">GW2-1</f>
        <v>47</v>
      </c>
      <c r="HD2" s="6">
        <v>0.1174</v>
      </c>
      <c r="HE2" s="7">
        <f t="shared" ref="HE2:HE47" si="119">(HE3)*(1+HD2)</f>
        <v>43639755.607217342</v>
      </c>
      <c r="HF2" s="12">
        <f t="shared" ref="HF2:HF46" si="120">(HF3)*(1+HD2)-(((VLOOKUP((HC$91+HC3),$A$138:$E$227,5,FALSE))/(VLOOKUP(HC$91,$A$138:$E$227,5,FALSE)))*(IF(HC2&lt;=$D$125,$B$125,$C$125)))</f>
        <v>-12019156.639672825</v>
      </c>
      <c r="HG2" s="12">
        <f t="shared" ref="HG2:HG47" si="121">HF2*((VLOOKUP(HC$91, $A$138:$E$227, 5, FALSE)) / VLOOKUP((HC$91+HC3), $A$138:$E$227, 5, FALSE))</f>
        <v>-1941556.072562533</v>
      </c>
      <c r="HI2" s="5">
        <f t="shared" ref="HI2:HI47" si="122">HC2-1</f>
        <v>46</v>
      </c>
      <c r="HJ2" s="6">
        <v>0.1174</v>
      </c>
      <c r="HK2" s="7">
        <f t="shared" ref="HK2:HK46" si="123">(HK3)*(1+HJ2)</f>
        <v>42139586.333736353</v>
      </c>
      <c r="HL2" s="12">
        <f t="shared" ref="HL2:HL45" si="124">(HL3)*(1+HJ2)-(((VLOOKUP((HI$91+HI3),$A$138:$E$227,5,FALSE))/(VLOOKUP(HI$91,$A$138:$E$227,5,FALSE)))*(IF(HI2&lt;=$D$125,$B$125,$C$125)))</f>
        <v>-7325426.9653631076</v>
      </c>
      <c r="HM2" s="12">
        <f t="shared" ref="HM2:HM46" si="125">HL2*((VLOOKUP(HI$91, $A$138:$E$227, 5, FALSE)) / VLOOKUP((HI$91+HI3), $A$138:$E$227, 5, FALSE))</f>
        <v>-1245948.6889805626</v>
      </c>
      <c r="HO2" s="5">
        <f t="shared" ref="HO2:HO46" si="126">HI2-1</f>
        <v>45</v>
      </c>
      <c r="HP2" s="6">
        <v>0.1174</v>
      </c>
      <c r="HQ2" s="7">
        <f t="shared" ref="HQ2:HQ45" si="127">(HQ3)*(1+HP2)</f>
        <v>36893351.719257869</v>
      </c>
      <c r="HR2" s="12">
        <f t="shared" ref="HR2:HR44" si="128">(HR3)*(1+HP2)-(((VLOOKUP((HO$91+HO3),$A$138:$E$227,5,FALSE))/(VLOOKUP(HO$91,$A$138:$E$227,5,FALSE)))*(IF(HO2&lt;=$D$125,$B$125,$C$125)))</f>
        <v>-8222387.1638829513</v>
      </c>
      <c r="HS2" s="12">
        <f t="shared" ref="HS2:HS45" si="129">HR2*((VLOOKUP(HO$91, $A$138:$E$227, 5, FALSE)) / VLOOKUP((HO$91+HO3), $A$138:$E$227, 5, FALSE))</f>
        <v>-1444188.5146820056</v>
      </c>
      <c r="HU2" s="5">
        <f t="shared" ref="HU2:HU45" si="130">HO2-1</f>
        <v>44</v>
      </c>
      <c r="HV2" s="6">
        <v>0.1174</v>
      </c>
      <c r="HW2" s="7">
        <f t="shared" ref="HW2:HW44" si="131">(HW3)*(1+HV2)</f>
        <v>31065469.618775576</v>
      </c>
      <c r="HX2" s="12">
        <f t="shared" ref="HX2:HX43" si="132">(HX3)*(1+HV2)-(((VLOOKUP((HU$91+HU3),$A$138:$E$227,5,FALSE))/(VLOOKUP(HU$91,$A$138:$E$227,5,FALSE)))*(IF(HU2&lt;=$D$125,$B$125,$C$125)))</f>
        <v>-10139807.706012879</v>
      </c>
      <c r="HY2" s="12">
        <f t="shared" ref="HY2:HY44" si="133">HX2*((VLOOKUP(HU$91, $A$138:$E$227, 5, FALSE)) / VLOOKUP((HU$91+HU3), $A$138:$E$227, 5, FALSE))</f>
        <v>-1845964.9926331139</v>
      </c>
      <c r="IA2" s="5">
        <f t="shared" ref="IA2:IA44" si="134">HU2-1</f>
        <v>43</v>
      </c>
      <c r="IB2" s="6">
        <v>0.1174</v>
      </c>
      <c r="IC2" s="7">
        <f t="shared" ref="IC2:IC43" si="135">(IC3)*(1+IB2)</f>
        <v>36253319.662475899</v>
      </c>
      <c r="ID2" s="12">
        <f t="shared" ref="ID2:ID42" si="136">(ID3)*(1+IB2)-(((VLOOKUP((IA$91+IA3),$A$138:$E$227,5,FALSE))/(VLOOKUP(IA$91,$A$138:$E$227,5,FALSE)))*(IF(IA2&lt;=$D$125,$B$125,$C$125)))</f>
        <v>1038403.9695701406</v>
      </c>
      <c r="IE2" s="12">
        <f t="shared" ref="IE2:IE43" si="137">ID2*((VLOOKUP(IA$91, $A$138:$E$227, 5, FALSE)) / VLOOKUP((IA$91+IA3), $A$138:$E$227, 5, FALSE))</f>
        <v>206793.26915371176</v>
      </c>
      <c r="IG2" s="5">
        <f t="shared" ref="IG2:IG43" si="138">IA2-1</f>
        <v>42</v>
      </c>
      <c r="IH2" s="6">
        <v>0.1174</v>
      </c>
      <c r="II2" s="7">
        <f t="shared" ref="II2:II42" si="139">(II3)*(1+IH2)</f>
        <v>48924857.844096988</v>
      </c>
      <c r="IJ2" s="12">
        <f t="shared" ref="IJ2:IJ41" si="140">(IJ3)*(1+IH2)-(((VLOOKUP((IG$91+IG3),$A$138:$E$227,5,FALSE))/(VLOOKUP(IG$91,$A$138:$E$227,5,FALSE)))*(IF(IG2&lt;=$D$125,$B$125,$C$125)))</f>
        <v>19971484.932862043</v>
      </c>
      <c r="IK2" s="12">
        <f t="shared" ref="IK2:IK42" si="141">IJ2*((VLOOKUP(IG$91, $A$138:$E$227, 5, FALSE)) / VLOOKUP((IG$91+IG3), $A$138:$E$227, 5, FALSE))</f>
        <v>4446642.5854791133</v>
      </c>
      <c r="IM2" s="5">
        <f t="shared" ref="IM2:IM42" si="142">IG2-1</f>
        <v>41</v>
      </c>
      <c r="IN2" s="6">
        <v>0.1174</v>
      </c>
      <c r="IO2" s="7">
        <f t="shared" ref="IO2:IO41" si="143">(IO3)*(1+IN2)</f>
        <v>35711575.06868393</v>
      </c>
      <c r="IP2" s="12">
        <f t="shared" ref="IP2:IP40" si="144">(IP3)*(1+IN2)-(((VLOOKUP((IM$91+IM3),$A$138:$E$227,5,FALSE))/(VLOOKUP(IM$91,$A$138:$E$227,5,FALSE)))*(IF(IM2&lt;=$D$125,$B$125,$C$125)))</f>
        <v>10672635.184865305</v>
      </c>
      <c r="IQ2" s="12">
        <f t="shared" ref="IQ2:IQ41" si="145">IP2*((VLOOKUP(IM$91, $A$138:$E$227, 5, FALSE)) / VLOOKUP((IM$91+IM3), $A$138:$E$227, 5, FALSE))</f>
        <v>2535891.0952073121</v>
      </c>
      <c r="IS2" s="5">
        <f t="shared" ref="IS2:IS41" si="146">IM2-1</f>
        <v>40</v>
      </c>
      <c r="IT2" s="6">
        <v>0.1174</v>
      </c>
      <c r="IU2" s="7">
        <f t="shared" ref="IU2:IU40" si="147">(IU3)*(1+IT2)</f>
        <v>28839194.919392668</v>
      </c>
      <c r="IV2" s="12">
        <f t="shared" ref="IV2:IV39" si="148">(IV3)*(1+IT2)-(((VLOOKUP((IS$91+IS3),$A$138:$E$227,5,FALSE))/(VLOOKUP(IS$91,$A$138:$E$227,5,FALSE)))*(IF(IS2&lt;=$D$125,$B$125,$C$125)))</f>
        <v>6758332.8858592249</v>
      </c>
      <c r="IW2" s="12">
        <f t="shared" ref="IW2:IW40" si="149">IV2*((VLOOKUP(IS$91, $A$138:$E$227, 5, FALSE)) / VLOOKUP((IS$91+IS3), $A$138:$E$227, 5, FALSE))</f>
        <v>1689583.2214648062</v>
      </c>
      <c r="IY2" s="5">
        <f t="shared" ref="IY2:IY40" si="150">IS2-1</f>
        <v>39</v>
      </c>
      <c r="IZ2" s="6">
        <v>0.1174</v>
      </c>
      <c r="JA2" s="7">
        <f t="shared" ref="JA2:JA39" si="151">(JA3)*(1+IZ2)</f>
        <v>31003219.651034903</v>
      </c>
      <c r="JB2" s="12">
        <f t="shared" ref="JB2:JB38" si="152">(JB3)*(1+IZ2)-(((VLOOKUP((IY$91+IY3),$A$138:$E$227,5,FALSE))/(VLOOKUP(IY$91,$A$138:$E$227,5,FALSE)))*(IF(IY2&lt;=$D$125,$B$125,$C$125)))</f>
        <v>12194612.929157354</v>
      </c>
      <c r="JC2" s="12">
        <f t="shared" ref="JC2:JC39" si="153">JB2*((VLOOKUP(IY$91, $A$138:$E$227, 5, FALSE)) / VLOOKUP((IY$91+IY3), $A$138:$E$227, 5, FALSE))</f>
        <v>3257108.1541552763</v>
      </c>
      <c r="JE2" s="5">
        <f t="shared" ref="JE2:JE39" si="154">IY2-1</f>
        <v>38</v>
      </c>
      <c r="JF2" s="6">
        <v>0.1174</v>
      </c>
      <c r="JG2" s="7">
        <f t="shared" ref="JG2:JG38" si="155">(JG3)*(1+JF2)</f>
        <v>29108271.196164582</v>
      </c>
      <c r="JH2" s="12">
        <f t="shared" ref="JH2:JH37" si="156">(JH3)*(1+JF2)-(((VLOOKUP((JE$91+JE3),$A$138:$E$227,5,FALSE))/(VLOOKUP(JE$91,$A$138:$E$227,5,FALSE)))*(IF(JE2&lt;=$D$125,$B$125,$C$125)))</f>
        <v>13494988.690865699</v>
      </c>
      <c r="JI2" s="12">
        <f t="shared" ref="JI2:JI38" si="157">JH2*((VLOOKUP(JE$91, $A$138:$E$227, 5, FALSE)) / VLOOKUP((JE$91+JE3), $A$138:$E$227, 5, FALSE))</f>
        <v>3938921.9127612272</v>
      </c>
      <c r="JK2" s="5">
        <f t="shared" ref="JK2:JK38" si="158">JE2-1</f>
        <v>37</v>
      </c>
      <c r="JL2" s="6">
        <v>0.1174</v>
      </c>
      <c r="JM2" s="7">
        <f t="shared" ref="JM2:JM37" si="159">(JM3)*(1+JL2)</f>
        <v>24559796.824303575</v>
      </c>
      <c r="JN2" s="12">
        <f t="shared" ref="JN2:JN36" si="160">(JN3)*(1+JL2)-(((VLOOKUP((JK$91+JK3),$A$138:$E$227,5,FALSE))/(VLOOKUP(JK$91,$A$138:$E$227,5,FALSE)))*(IF(JK2&lt;=$D$125,$B$125,$C$125)))</f>
        <v>12084833.611210758</v>
      </c>
      <c r="JO2" s="12">
        <f t="shared" ref="JO2:JO37" si="161">JN2*((VLOOKUP(JK$91, $A$138:$E$227, 5, FALSE)) / VLOOKUP((JK$91+JK3), $A$138:$E$227, 5, FALSE))</f>
        <v>4017948.9527871665</v>
      </c>
      <c r="JQ2" s="5">
        <f t="shared" ref="JQ2:JQ37" si="162">JK2-1</f>
        <v>36</v>
      </c>
      <c r="JR2" s="6">
        <v>0.1174</v>
      </c>
      <c r="JS2" s="7">
        <f t="shared" ref="JS2:JS36" si="163">(JS3)*(1+JR2)</f>
        <v>18642627.011009235</v>
      </c>
      <c r="JT2" s="12">
        <f t="shared" ref="JT2:JT35" si="164">(JT3)*(1+JR2)-(((VLOOKUP((JQ$91+JQ3),$A$138:$E$227,5,FALSE))/(VLOOKUP(JQ$91,$A$138:$E$227,5,FALSE)))*(IF(JQ2&lt;=$D$125,$B$125,$C$125)))</f>
        <v>8512992.9129682221</v>
      </c>
      <c r="JU2" s="12">
        <f t="shared" ref="JU2:JU36" si="165">JT2*((VLOOKUP(JQ$91, $A$138:$E$227, 5, FALSE)) / VLOOKUP((JQ$91+JQ3), $A$138:$E$227, 5, FALSE))</f>
        <v>3165087.1086676726</v>
      </c>
      <c r="JW2" s="5">
        <f t="shared" ref="JW2:JW36" si="166">JQ2-1</f>
        <v>35</v>
      </c>
      <c r="JX2" s="6">
        <v>0.1174</v>
      </c>
      <c r="JY2" s="7">
        <f t="shared" ref="JY2:JY35" si="167">(JY3)*(1+JX2)</f>
        <v>19562043.033587862</v>
      </c>
      <c r="JZ2" s="12">
        <f t="shared" ref="JZ2:JZ34" si="168">(JZ3)*(1+JX2)-(((VLOOKUP((JW$91+JW3),$A$138:$E$227,5,FALSE))/(VLOOKUP(JW$91,$A$138:$E$227,5,FALSE)))*(IF(JW2&lt;=$D$125,$B$125,$C$125)))</f>
        <v>11107973.894699823</v>
      </c>
      <c r="KA2" s="12">
        <f t="shared" ref="KA2:KA35" si="169">JZ2*((VLOOKUP(JW$91, $A$138:$E$227, 5, FALSE)) / VLOOKUP((JW$91+JW3), $A$138:$E$227, 5, FALSE))</f>
        <v>4476418.5396162113</v>
      </c>
      <c r="KC2" s="5">
        <f t="shared" ref="KC2:KC35" si="170">JW2-1</f>
        <v>34</v>
      </c>
      <c r="KD2" s="6">
        <v>0.1174</v>
      </c>
      <c r="KE2" s="7">
        <f t="shared" ref="KE2:KE34" si="171">(KE3)*(1+KD2)</f>
        <v>16244845.568500143</v>
      </c>
      <c r="KF2" s="12">
        <f t="shared" ref="KF2:KF33" si="172">(KF3)*(1+KD2)-(((VLOOKUP((KC$91+KC3),$A$138:$E$227,5,FALSE))/(VLOOKUP(KC$91,$A$138:$E$227,5,FALSE)))*(IF(KC2&lt;=$D$125,$B$125,$C$125)))</f>
        <v>8856830.4578540139</v>
      </c>
      <c r="KG2" s="12">
        <f t="shared" ref="KG2:KG34" si="173">KF2*((VLOOKUP(KC$91, $A$138:$E$227, 5, FALSE)) / VLOOKUP((KC$91+KC3), $A$138:$E$227, 5, FALSE))</f>
        <v>3701700.934949242</v>
      </c>
      <c r="KI2" s="5">
        <f t="shared" ref="KI2:KI34" si="174">KC2-1</f>
        <v>33</v>
      </c>
      <c r="KJ2" s="6">
        <v>0.1174</v>
      </c>
      <c r="KK2" s="7">
        <f t="shared" ref="KK2:KK33" si="175">(KK3)*(1+KJ2)</f>
        <v>13278441.694049483</v>
      </c>
      <c r="KL2" s="12">
        <f t="shared" ref="KL2:KL32" si="176">(KL3)*(1+KJ2)-(((VLOOKUP((KI$91+KI3),$A$138:$E$227,5,FALSE))/(VLOOKUP(KI$91,$A$138:$E$227,5,FALSE)))*(IF(KI2&lt;=$D$125,$B$125,$C$125)))</f>
        <v>6849498.6865298608</v>
      </c>
      <c r="KM2" s="12">
        <f t="shared" ref="KM2:KM33" si="177">KL2*((VLOOKUP(KI$91, $A$138:$E$227, 5, FALSE)) / VLOOKUP((KI$91+KI3), $A$138:$E$227, 5, FALSE))</f>
        <v>2982751.7784503968</v>
      </c>
      <c r="KO2" s="5">
        <f t="shared" ref="KO2:KO33" si="178">KI2-1</f>
        <v>32</v>
      </c>
      <c r="KP2" s="6">
        <v>0.1174</v>
      </c>
      <c r="KQ2" s="7">
        <f t="shared" ref="KQ2:KQ32" si="179">(KQ3)*(1+KP2)</f>
        <v>12509130.187517175</v>
      </c>
      <c r="KR2" s="12">
        <f t="shared" ref="KR2:KR31" si="180">(KR3)*(1+KP2)-(((VLOOKUP((KO$91+KO3),$A$138:$E$227,5,FALSE))/(VLOOKUP(KO$91,$A$138:$E$227,5,FALSE)))*(IF(KO2&lt;=$D$125,$B$125,$C$125)))</f>
        <v>6896972.3503878424</v>
      </c>
      <c r="KS2" s="12">
        <f t="shared" ref="KS2:KS32" si="181">KR2*((VLOOKUP(KO$91, $A$138:$E$227, 5, FALSE)) / VLOOKUP((KO$91+KO3), $A$138:$E$227, 5, FALSE))</f>
        <v>3109532.4058372537</v>
      </c>
      <c r="KU2" s="5">
        <f t="shared" ref="KU2:KU32" si="182">KO2-1</f>
        <v>31</v>
      </c>
      <c r="KV2" s="6">
        <v>0.1174</v>
      </c>
      <c r="KW2" s="7">
        <f t="shared" ref="KW2:KW31" si="183">(KW3)*(1+KV2)</f>
        <v>9531492.0660752635</v>
      </c>
      <c r="KX2" s="12">
        <f t="shared" ref="KX2:KX30" si="184">(KX3)*(1+KV2)-(((VLOOKUP((KU$91+KU3),$A$138:$E$227,5,FALSE))/(VLOOKUP(KU$91,$A$138:$E$227,5,FALSE)))*(IF(KU2&lt;=$D$125,$B$125,$C$125)))</f>
        <v>4585022.9665752864</v>
      </c>
      <c r="KY2" s="12">
        <f t="shared" ref="KY2:KY31" si="185">KX2*((VLOOKUP(KU$91, $A$138:$E$227, 5, FALSE)) / VLOOKUP((KU$91+KU3), $A$138:$E$227, 5, FALSE))</f>
        <v>2147515.0304985102</v>
      </c>
      <c r="LA2" s="5">
        <f t="shared" ref="LA2:LA31" si="186">KU2-1</f>
        <v>30</v>
      </c>
      <c r="LB2" s="6">
        <v>0.1174</v>
      </c>
      <c r="LC2" s="7">
        <f t="shared" ref="LC2:LC30" si="187">(LC3)*(1+LB2)</f>
        <v>8044132.0500255404</v>
      </c>
      <c r="LD2" s="12">
        <f t="shared" ref="LD2:LD29" si="188">(LD3)*(1+LB2)-(((VLOOKUP((LA$91+LA3),$A$138:$E$227,5,FALSE))/(VLOOKUP(LA$91,$A$138:$E$227,5,FALSE)))*(IF(LA2&lt;=$D$125,$B$125,$C$125)))</f>
        <v>3610223.0414246088</v>
      </c>
      <c r="LE2" s="12">
        <f t="shared" ref="LE2:LE30" si="189">LD2*((VLOOKUP(LA$91, $A$138:$E$227, 5, FALSE)) / VLOOKUP((LA$91+LA3), $A$138:$E$227, 5, FALSE))</f>
        <v>1715627.359856481</v>
      </c>
      <c r="LG2" s="5">
        <f t="shared" ref="LG2:LG30" si="190">LA2-1</f>
        <v>29</v>
      </c>
      <c r="LH2" s="6">
        <v>0.1174</v>
      </c>
      <c r="LI2" s="7">
        <f t="shared" ref="LI2:LI29" si="191">(LI3)*(1+LH2)</f>
        <v>7602430.8194173891</v>
      </c>
      <c r="LJ2" s="12">
        <f t="shared" ref="LJ2:LJ28" si="192">(LJ3)*(1+LH2)-(((VLOOKUP((LG$91+LG3),$A$138:$E$227,5,FALSE))/(VLOOKUP(LG$91,$A$138:$E$227,5,FALSE)))*(IF(LG2&lt;=$D$125,$B$125,$C$125)))</f>
        <v>3712626.2845275579</v>
      </c>
      <c r="LK2" s="12">
        <f t="shared" ref="LK2:LK29" si="193">LJ2*((VLOOKUP(LG$91, $A$138:$E$227, 5, FALSE)) / VLOOKUP((LG$91+LG3), $A$138:$E$227, 5, FALSE))</f>
        <v>1835687.4406830703</v>
      </c>
      <c r="LM2" s="5">
        <f t="shared" ref="LM2:LM29" si="194">LG2-1</f>
        <v>28</v>
      </c>
      <c r="LN2" s="6">
        <v>0.1174</v>
      </c>
      <c r="LO2" s="7">
        <f t="shared" ref="LO2:LO28" si="195">(LO3)*(1+LN2)</f>
        <v>6523451.8786831899</v>
      </c>
      <c r="LP2" s="12">
        <f t="shared" ref="LP2:LP27" si="196">(LP3)*(1+LN2)-(((VLOOKUP((LM$91+LM3),$A$138:$E$227,5,FALSE))/(VLOOKUP(LM$91,$A$138:$E$227,5,FALSE)))*(IF(LM2&lt;=$D$125,$B$125,$C$125)))</f>
        <v>3135496.1632979792</v>
      </c>
      <c r="LQ2" s="12">
        <f t="shared" ref="LQ2:LQ28" si="197">LP2*((VLOOKUP(LM$91, $A$138:$E$227, 5, FALSE)) / VLOOKUP((LM$91+LM3), $A$138:$E$227, 5, FALSE))</f>
        <v>1622686.2622879711</v>
      </c>
      <c r="LS2" s="5">
        <f t="shared" ref="LS2:LS28" si="198">LM2-1</f>
        <v>27</v>
      </c>
      <c r="LT2" s="6">
        <v>0.1174</v>
      </c>
      <c r="LU2" s="7">
        <f t="shared" ref="LU2:LU27" si="199">(LU3)*(1+LT2)</f>
        <v>4961554.5167958532</v>
      </c>
      <c r="LV2" s="12">
        <f t="shared" ref="LV2:LV26" si="200">(LV3)*(1+LT2)-(((VLOOKUP((LS$91+LS3),$A$138:$E$227,5,FALSE))/(VLOOKUP(LS$91,$A$138:$E$227,5,FALSE)))*(IF(LS2&lt;=$D$125,$B$125,$C$125)))</f>
        <v>2013547.6808663507</v>
      </c>
      <c r="LW2" s="12">
        <f t="shared" ref="LW2:LW27" si="201">LV2*((VLOOKUP(LS$91, $A$138:$E$227, 5, FALSE)) / VLOOKUP((LS$91+LS3), $A$138:$E$227, 5, FALSE))</f>
        <v>1096264.84847168</v>
      </c>
      <c r="LY2" s="5">
        <f t="shared" ref="LY2:LY27" si="202">LS2-1</f>
        <v>26</v>
      </c>
      <c r="LZ2" s="6">
        <v>0.1174</v>
      </c>
      <c r="MA2" s="7">
        <f t="shared" ref="MA2:MA26" si="203">(MA3)*(1+LZ2)</f>
        <v>5118170.5351721207</v>
      </c>
      <c r="MB2" s="12">
        <f t="shared" ref="MB2:MB25" si="204">(MB3)*(1+LZ2)-(((VLOOKUP((LY$91+LY3),$A$138:$E$227,5,FALSE))/(VLOOKUP(LY$91,$A$138:$E$227,5,FALSE)))*(IF(LY2&lt;=$D$125,$B$125,$C$125)))</f>
        <v>2596752.242476183</v>
      </c>
      <c r="MC2" s="12">
        <f t="shared" ref="MC2:MC26" si="205">MB2*((VLOOKUP(LY$91, $A$138:$E$227, 5, FALSE)) / VLOOKUP((LY$91+LY3), $A$138:$E$227, 5, FALSE))</f>
        <v>1493687.4010140777</v>
      </c>
      <c r="ME2" s="5">
        <f t="shared" ref="ME2:ME26" si="206">LY2-1</f>
        <v>25</v>
      </c>
      <c r="MF2" s="6">
        <v>0.1174</v>
      </c>
      <c r="MG2" s="7">
        <f t="shared" ref="MG2:MG25" si="207">(MG3)*(1+MF2)</f>
        <v>3930101.0022054235</v>
      </c>
      <c r="MH2" s="12">
        <f t="shared" ref="MH2:MH24" si="208">(MH3)*(1+MF2)-(((VLOOKUP((ME$91+ME3),$A$138:$E$227,5,FALSE))/(VLOOKUP(ME$91,$A$138:$E$227,5,FALSE)))*(IF(ME2&lt;=$D$125,$B$125,$C$125)))</f>
        <v>1676114.2062399988</v>
      </c>
      <c r="MI2" s="12">
        <f t="shared" ref="MI2:MI25" si="209">MH2*((VLOOKUP(ME$91, $A$138:$E$227, 5, FALSE)) / VLOOKUP((ME$91+ME3), $A$138:$E$227, 5, FALSE))</f>
        <v>989193.89693052927</v>
      </c>
      <c r="MK2" s="5">
        <f t="shared" ref="MK2:MK25" si="210">ME2-1</f>
        <v>24</v>
      </c>
      <c r="ML2" s="6">
        <v>0.1174</v>
      </c>
      <c r="MM2" s="7">
        <f t="shared" ref="MM2:MM24" si="211">(MM3)*(1+ML2)</f>
        <v>3656248.02512366</v>
      </c>
      <c r="MN2" s="12">
        <f t="shared" ref="MN2:MN23" si="212">(MN3)*(1+ML2)-(((VLOOKUP((MK$91+MK3),$A$138:$E$227,5,FALSE))/(VLOOKUP(MK$91,$A$138:$E$227,5,FALSE)))*(IF(MK2&lt;=$D$125,$B$125,$C$125)))</f>
        <v>1649062.1889522839</v>
      </c>
      <c r="MO2" s="12">
        <f t="shared" ref="MO2:MO24" si="213">MN2*((VLOOKUP(MK$91, $A$138:$E$227, 5, FALSE)) / VLOOKUP((MK$91+MK3), $A$138:$E$227, 5, FALSE))</f>
        <v>1004941.3168572464</v>
      </c>
      <c r="MQ2" s="5">
        <f t="shared" ref="MQ2:MQ24" si="214">MK2-1</f>
        <v>23</v>
      </c>
      <c r="MR2" s="6">
        <v>0.1174</v>
      </c>
      <c r="MS2" s="7">
        <f t="shared" ref="MS2:MS23" si="215">(MS3)*(1+MR2)</f>
        <v>3324768.5960931727</v>
      </c>
      <c r="MT2" s="12">
        <f t="shared" ref="MT2:MT22" si="216">(MT3)*(1+MR2)-(((VLOOKUP((MQ$91+MQ3),$A$138:$E$227,5,FALSE))/(VLOOKUP(MQ$91,$A$138:$E$227,5,FALSE)))*(IF(MQ2&lt;=$D$125,$B$125,$C$125)))</f>
        <v>1513572.9754367715</v>
      </c>
      <c r="MU2" s="12">
        <f t="shared" ref="MU2:MU23" si="217">MT2*((VLOOKUP(MQ$91, $A$138:$E$227, 5, FALSE)) / VLOOKUP((MQ$91+MQ3), $A$138:$E$227, 5, FALSE))</f>
        <v>945659.69661904278</v>
      </c>
      <c r="MW2" s="5">
        <f t="shared" ref="MW2:MW23" si="218">MQ2-1</f>
        <v>22</v>
      </c>
      <c r="MX2" s="6">
        <v>0.1174</v>
      </c>
      <c r="MY2" s="7">
        <f t="shared" ref="MY2:MY22" si="219">(MY3)*(1+MX2)</f>
        <v>3281129.572775261</v>
      </c>
      <c r="MZ2" s="12">
        <f t="shared" ref="MZ2:MZ21" si="220">(MZ3)*(1+MX2)-(((VLOOKUP((MW$91+MW3),$A$138:$E$227,5,FALSE))/(VLOOKUP(MW$91,$A$138:$E$227,5,FALSE)))*(IF(MW2&lt;=$D$125,$B$125,$C$125)))</f>
        <v>1649164.4945769955</v>
      </c>
      <c r="NA2" s="12">
        <f t="shared" ref="NA2:NA22" si="221">MZ2*((VLOOKUP(MW$91, $A$138:$E$227, 5, FALSE)) / VLOOKUP((MW$91+MW3), $A$138:$E$227, 5, FALSE))</f>
        <v>1059271.0407475317</v>
      </c>
      <c r="NC2" s="5">
        <f t="shared" ref="NC2:NC22" si="222">MW2-1</f>
        <v>21</v>
      </c>
      <c r="ND2" s="6">
        <v>0.1174</v>
      </c>
      <c r="NE2" s="7">
        <f t="shared" ref="NE2:NE21" si="223">(NE3)*(1+ND2)</f>
        <v>2391493.8577079163</v>
      </c>
      <c r="NF2" s="12">
        <f t="shared" ref="NF2:NF20" si="224">(NF3)*(1+ND2)-(((VLOOKUP((NC$91+NC3),$A$138:$E$227,5,FALSE))/(VLOOKUP(NC$91,$A$138:$E$227,5,FALSE)))*(IF(NC2&lt;=$D$125,$B$125,$C$125)))</f>
        <v>902183.78726548678</v>
      </c>
      <c r="NG2" s="12">
        <f t="shared" ref="NG2:NG21" si="225">NF2*((VLOOKUP(NC$91, $A$138:$E$227, 5, FALSE)) / VLOOKUP((NC$91+NC3), $A$138:$E$227, 5, FALSE))</f>
        <v>595287.08014440665</v>
      </c>
      <c r="NI2" s="5">
        <f t="shared" ref="NI2:NI21" si="226">NC2-1</f>
        <v>20</v>
      </c>
      <c r="NJ2" s="6">
        <v>0.1174</v>
      </c>
      <c r="NK2" s="7">
        <f t="shared" ref="NK2:NK20" si="227">(NK3)*(1+NJ2)</f>
        <v>1949375.4953602182</v>
      </c>
      <c r="NL2" s="12">
        <f t="shared" ref="NL2:NL19" si="228">(NL3)*(1+NJ2)-(((VLOOKUP((NI$91+NI3),$A$138:$E$227,5,FALSE))/(VLOOKUP(NI$91,$A$138:$E$227,5,FALSE)))*(IF(NI2&lt;=$D$125,$B$125,$C$125)))</f>
        <v>596789.82523225294</v>
      </c>
      <c r="NM2" s="12">
        <f t="shared" ref="NM2:NM20" si="229">NL2*((VLOOKUP(NI$91, $A$138:$E$227, 5, FALSE)) / VLOOKUP((NI$91+NI3), $A$138:$E$227, 5, FALSE))</f>
        <v>405766.07348056172</v>
      </c>
      <c r="NO2" s="5">
        <f t="shared" ref="NO2:NO20" si="230">NI2-1</f>
        <v>19</v>
      </c>
      <c r="NP2" s="6">
        <v>0.1174</v>
      </c>
      <c r="NQ2" s="7">
        <f t="shared" ref="NQ2:NQ19" si="231">(NQ3)*(1+NP2)</f>
        <v>1464594.6621789774</v>
      </c>
      <c r="NR2" s="12">
        <f t="shared" ref="NR2:NR18" si="232">(NR3)*(1+NP2)-(((VLOOKUP((NO$91+NO3),$A$138:$E$227,5,FALSE))/(VLOOKUP(NO$91,$A$138:$E$227,5,FALSE)))*(IF(NO2&lt;=$D$125,$B$125,$C$125)))</f>
        <v>222036.78360751245</v>
      </c>
      <c r="NS2" s="12">
        <f t="shared" ref="NS2:NS19" si="233">NR2*((VLOOKUP(NO$91, $A$138:$E$227, 5, FALSE)) / VLOOKUP((NO$91+NO3), $A$138:$E$227, 5, FALSE))</f>
        <v>153338.22320929065</v>
      </c>
      <c r="NU2" s="5">
        <f t="shared" ref="NU2:NU19" si="234">NO2-1</f>
        <v>18</v>
      </c>
      <c r="NV2" s="6">
        <v>0.1174</v>
      </c>
      <c r="NW2" s="7">
        <f t="shared" ref="NW2:NW18" si="235">(NW3)*(1+NV2)</f>
        <v>1141183.3116557403</v>
      </c>
      <c r="NX2" s="12">
        <f t="shared" ref="NX2:NX17" si="236">(NX3)*(1+NV2)-(((VLOOKUP((NU$91+NU3),$A$138:$E$227,5,FALSE))/(VLOOKUP(NU$91,$A$138:$E$227,5,FALSE)))*(IF(NU2&lt;=$D$125,$B$125,$C$125)))</f>
        <v>15142.190067619675</v>
      </c>
      <c r="NY2" s="12">
        <f t="shared" ref="NY2:NY18" si="237">NX2*((VLOOKUP(NU$91, $A$138:$E$227, 5, FALSE)) / VLOOKUP((NU$91+NU3), $A$138:$E$227, 5, FALSE))</f>
        <v>10631.888154315866</v>
      </c>
      <c r="OA2" s="5">
        <f t="shared" ref="OA2:OA18" si="238">NU2-1</f>
        <v>17</v>
      </c>
      <c r="OB2" s="6">
        <v>0.1174</v>
      </c>
      <c r="OC2" s="7">
        <f t="shared" ref="OC2:OC17" si="239">(OC3)*(1+OB2)</f>
        <v>943984.87191309489</v>
      </c>
      <c r="OD2" s="12">
        <f t="shared" ref="OD2:OD16" si="240">(OD3)*(1+OB2)-(((VLOOKUP((OA$91+OA3),$A$138:$E$227,5,FALSE))/(VLOOKUP(OA$91,$A$138:$E$227,5,FALSE)))*(IF(OA2&lt;=$D$125,$B$125,$C$125)))</f>
        <v>-76160.684938058665</v>
      </c>
      <c r="OE2" s="12">
        <f t="shared" ref="OE2:OE17" si="241">OD2*((VLOOKUP(OA$91, $A$138:$E$227, 5, FALSE)) / VLOOKUP((OA$91+OA3), $A$138:$E$227, 5, FALSE))</f>
        <v>-54939.844519420105</v>
      </c>
      <c r="OG2" s="5">
        <f t="shared" ref="OG2:OG17" si="242">OA2-1</f>
        <v>16</v>
      </c>
      <c r="OH2" s="6">
        <v>0.1174</v>
      </c>
      <c r="OI2" s="7">
        <f t="shared" ref="OI2:OI16" si="243">(OI3)*(1+OH2)</f>
        <v>1037688.108071996</v>
      </c>
      <c r="OJ2" s="12">
        <f t="shared" ref="OJ2:OJ15" si="244">(OJ3)*(1+OH2)-(((VLOOKUP((OG$91+OG3),$A$138:$E$227,5,FALSE))/(VLOOKUP(OG$91,$A$138:$E$227,5,FALSE)))*(IF(OG2&lt;=$D$125,$B$125,$C$125)))</f>
        <v>126096.20148923407</v>
      </c>
      <c r="OK2" s="12">
        <f t="shared" ref="OK2:OK16" si="245">OJ2*((VLOOKUP(OG$91, $A$138:$E$227, 5, FALSE)) / VLOOKUP((OG$91+OG3), $A$138:$E$227, 5, FALSE))</f>
        <v>94356.602054550793</v>
      </c>
      <c r="OM2" s="5">
        <f t="shared" ref="OM2:OM16" si="246">OG2-1</f>
        <v>15</v>
      </c>
      <c r="ON2" s="6">
        <v>0.1174</v>
      </c>
      <c r="OO2" s="7">
        <f t="shared" ref="OO2:OO15" si="247">(OO3)*(1+ON2)</f>
        <v>1177184.4674668133</v>
      </c>
      <c r="OP2" s="12">
        <f t="shared" ref="OP2:OP14" si="248">(OP3)*(1+ON2)-(((VLOOKUP((OM$91+OM3),$A$138:$E$227,5,FALSE))/(VLOOKUP(OM$91,$A$138:$E$227,5,FALSE)))*(IF(OM2&lt;=$D$125,$B$125,$C$125)))</f>
        <v>350367.38070694031</v>
      </c>
      <c r="OQ2" s="12">
        <f t="shared" ref="OQ2:OQ15" si="249">OP2*((VLOOKUP(OM$91, $A$138:$E$227, 5, FALSE)) / VLOOKUP((OM$91+OM3), $A$138:$E$227, 5, FALSE))</f>
        <v>265171.2099282014</v>
      </c>
      <c r="OS2" s="5">
        <f t="shared" ref="OS2:OS15" si="250">OM2-1</f>
        <v>14</v>
      </c>
      <c r="OT2" s="6">
        <v>0.1174</v>
      </c>
      <c r="OU2" s="7">
        <f t="shared" ref="OU2:OU14" si="251">(OU3)*(1+OT2)</f>
        <v>1508630.6131831519</v>
      </c>
      <c r="OV2" s="12">
        <f t="shared" ref="OV2:OV13" si="252">(OV3)*(1+OT2)-(((VLOOKUP((OS$91+OS3),$A$138:$E$227,5,FALSE))/(VLOOKUP(OS$91,$A$138:$E$227,5,FALSE)))*(IF(OS2&lt;=$D$125,$B$125,$C$125)))</f>
        <v>779042.70023804391</v>
      </c>
      <c r="OW2" s="12">
        <f t="shared" ref="OW2:OW14" si="253">OV2*((VLOOKUP(OS$91, $A$138:$E$227, 5, FALSE)) / VLOOKUP((OS$91+OS3), $A$138:$E$227, 5, FALSE))</f>
        <v>604923.32749253232</v>
      </c>
      <c r="OY2" s="5">
        <f t="shared" ref="OY2:OY14" si="254">OS2-1</f>
        <v>13</v>
      </c>
      <c r="OZ2" s="6">
        <v>0.1174</v>
      </c>
      <c r="PA2" s="7">
        <f t="shared" ref="PA2:PA13" si="255">(PA3)*(1+OZ2)</f>
        <v>1175312.101264531</v>
      </c>
      <c r="PB2" s="12">
        <f t="shared" ref="PB2:PB12" si="256">(PB3)*(1+OZ2)-(((VLOOKUP((OY$91+OY3),$A$138:$E$227,5,FALSE))/(VLOOKUP(OY$91,$A$138:$E$227,5,FALSE)))*(IF(OY2&lt;=$D$125,$B$125,$C$125)))</f>
        <v>526011.8766800731</v>
      </c>
      <c r="PC2" s="12">
        <f t="shared" ref="PC2:PC13" si="257">PB2*((VLOOKUP(OY$91, $A$138:$E$227, 5, FALSE)) / VLOOKUP((OY$91+OY3), $A$138:$E$227, 5, FALSE))</f>
        <v>416313.67333824589</v>
      </c>
      <c r="PE2" s="5">
        <f t="shared" ref="PE2:PE13" si="258">OY2-1</f>
        <v>12</v>
      </c>
      <c r="PF2" s="6">
        <v>0.1174</v>
      </c>
      <c r="PG2" s="7">
        <f t="shared" ref="PG2:PG12" si="259">(PG3)*(1+PF2)</f>
        <v>1061325.7190396707</v>
      </c>
      <c r="PH2" s="12">
        <f t="shared" ref="PH2:PH11" si="260">(PH3)*(1+PF2)-(((VLOOKUP((PE$91+PE3),$A$138:$E$227,5,FALSE))/(VLOOKUP(PE$91,$A$138:$E$227,5,FALSE)))*(IF(PE2&lt;=$D$125,$B$125,$C$125)))</f>
        <v>517127.26469907601</v>
      </c>
      <c r="PI2" s="12">
        <f t="shared" ref="PI2:PI12" si="261">PH2*((VLOOKUP(PE$91, $A$138:$E$227, 5, FALSE)) / VLOOKUP((PE$91+PE3), $A$138:$E$227, 5, FALSE))</f>
        <v>421436.62127399055</v>
      </c>
      <c r="PK2" s="5">
        <f t="shared" ref="PK2:PK12" si="262">PE2-1</f>
        <v>11</v>
      </c>
      <c r="PL2" s="6">
        <v>0.1174</v>
      </c>
      <c r="PM2" s="7">
        <f t="shared" ref="PM2:PM11" si="263">(PM3)*(1+PL2)</f>
        <v>1012425.5642847186</v>
      </c>
      <c r="PN2" s="12">
        <f t="shared" ref="PN2:PN10" si="264">(PN3)*(1+PL2)-(((VLOOKUP((PK$91+PK3),$A$138:$E$227,5,FALSE))/(VLOOKUP(PK$91,$A$138:$E$227,5,FALSE)))*(IF(PK2&lt;=$D$125,$B$125,$C$125)))</f>
        <v>559592.27277807472</v>
      </c>
      <c r="PO2" s="12">
        <f t="shared" ref="PO2:PO11" si="265">PN2*((VLOOKUP(PK$91, $A$138:$E$227, 5, FALSE)) / VLOOKUP((PK$91+PK3), $A$138:$E$227, 5, FALSE))</f>
        <v>474218.57987988135</v>
      </c>
      <c r="PQ2" s="5">
        <f t="shared" ref="PQ2:PQ11" si="266">PK2-1</f>
        <v>10</v>
      </c>
      <c r="PR2" s="6">
        <v>0.1174</v>
      </c>
      <c r="PS2" s="7">
        <f t="shared" ref="PS2:PS10" si="267">(PS3)*(1+PR2)</f>
        <v>875724.90639626223</v>
      </c>
      <c r="PT2" s="12">
        <f t="shared" ref="PT2:PT9" si="268">(PT3)*(1+PR2)-(((VLOOKUP((PQ$91+PQ3),$A$138:$E$227,5,FALSE))/(VLOOKUP(PQ$91,$A$138:$E$227,5,FALSE)))*(IF(PQ2&lt;=$D$125,$B$125,$C$125)))</f>
        <v>493970.11683273752</v>
      </c>
      <c r="PU2" s="12">
        <f t="shared" ref="PU2:PU10" si="269">PT2*((VLOOKUP(PQ$91, $A$138:$E$227, 5, FALSE)) / VLOOKUP((PQ$91+PQ3), $A$138:$E$227, 5, FALSE))</f>
        <v>427296.81696074957</v>
      </c>
      <c r="PW2" s="5">
        <f t="shared" ref="PW2:PW10" si="270">PQ2-1</f>
        <v>9</v>
      </c>
      <c r="PX2" s="6">
        <v>0.1174</v>
      </c>
      <c r="PY2" s="7">
        <f t="shared" ref="PY2:PY9" si="271">(PY3)*(1+PX2)</f>
        <v>830228.39059182978</v>
      </c>
      <c r="PZ2" s="12">
        <f t="shared" ref="PZ2:PZ8" si="272">(PZ3)*(1+PX2)-(((VLOOKUP((PW$91+PW3),$A$138:$E$227,5,FALSE))/(VLOOKUP(PW$91,$A$138:$E$227,5,FALSE)))*(IF(PW2&lt;=$D$125,$B$125,$C$125)))</f>
        <v>522790.76615674689</v>
      </c>
      <c r="QA2" s="12">
        <f t="shared" ref="QA2:QA9" si="273">PZ2*((VLOOKUP(PW$91, $A$138:$E$227, 5, FALSE)) / VLOOKUP((PW$91+PW3), $A$138:$E$227, 5, FALSE))</f>
        <v>471807.49571359745</v>
      </c>
      <c r="QC2" s="5">
        <f t="shared" ref="QC2:QC9" si="274">PW2-1</f>
        <v>8</v>
      </c>
      <c r="QD2" s="6">
        <v>0.1174</v>
      </c>
      <c r="QE2" s="7">
        <f t="shared" ref="QE2:QE8" si="275">(QE3)*(1+QD2)</f>
        <v>1308476.5809169894</v>
      </c>
      <c r="QF2" s="12">
        <f t="shared" ref="QF2:QF7" si="276">(QF3)*(1+QD2)-(((VLOOKUP((QC$91+QC3),$A$138:$E$227,5,FALSE))/(VLOOKUP(QC$91,$A$138:$E$227,5,FALSE)))*(IF(QC2&lt;=$D$125,$B$125,$C$125)))</f>
        <v>1067638.329705304</v>
      </c>
      <c r="QG2" s="12">
        <f t="shared" ref="QG2:QG8" si="277">QF2*((VLOOKUP(QC$91, $A$138:$E$227, 5, FALSE)) / VLOOKUP((QC$91+QC3), $A$138:$E$227, 5, FALSE))</f>
        <v>963351.96516652568</v>
      </c>
      <c r="QI2" s="5">
        <f t="shared" ref="QI2:QI8" si="278">QC2-1</f>
        <v>7</v>
      </c>
      <c r="QJ2" s="6">
        <v>0.1174</v>
      </c>
      <c r="QK2" s="7">
        <f t="shared" ref="QK2:QK7" si="279">(QK3)*(1+QJ2)</f>
        <v>1038968.2236914319</v>
      </c>
      <c r="QL2" s="12">
        <f t="shared" ref="QL2:QL6" si="280">(QL3)*(1+QJ2)-(((VLOOKUP((QI$91+QI3),$A$138:$E$227,5,FALSE))/(VLOOKUP(QI$91,$A$138:$E$227,5,FALSE)))*(IF(QI2&lt;=$D$125,$B$125,$C$125)))</f>
        <v>855005.41443327814</v>
      </c>
      <c r="QM2" s="12">
        <f t="shared" ref="QM2:QM7" si="281">QL2*((VLOOKUP(QI$91, $A$138:$E$227, 5, FALSE)) / VLOOKUP((QI$91+QI3), $A$138:$E$227, 5, FALSE))</f>
        <v>791745.97537309292</v>
      </c>
      <c r="QO2" s="5">
        <f t="shared" ref="QO2:QO7" si="282">QI2-1</f>
        <v>6</v>
      </c>
      <c r="QP2" s="6">
        <v>0.1174</v>
      </c>
      <c r="QQ2" s="7">
        <f>(QQ3)*(1+QP2)</f>
        <v>904866.94277254131</v>
      </c>
      <c r="QR2" s="12">
        <f t="shared" ref="QR2:QR5" si="283">(QR3)*(1+QP2)-(((VLOOKUP((QO$91+QO3),$A$138:$E$227,5,FALSE))/(VLOOKUP(QO$91,$A$138:$E$227,5,FALSE)))*(IF(QO2&lt;=$D$125,$B$125,$C$125)))</f>
        <v>768483.61411440012</v>
      </c>
      <c r="QS2" s="12">
        <f>QR2*((VLOOKUP(QO$91, $A$138:$E$227, 5, FALSE)) / VLOOKUP((QO$91+QO3), $A$138:$E$227, 5, FALSE))</f>
        <v>723238.32030391262</v>
      </c>
    </row>
    <row r="3" spans="3:461">
      <c r="C3">
        <v>88</v>
      </c>
      <c r="D3" s="6">
        <v>1.38E-2</v>
      </c>
      <c r="E3" s="12">
        <f>(E4)*(1+D3)-(((VLOOKUP((C$91+C4),$A$138:$E$227,5,FALSE))/(VLOOKUP(C$91,$A$138:$E$227,5,FALSE)))*(IF(C3&lt;=$D$125,$B$125,$C$125)))</f>
        <v>-376723231.56501234</v>
      </c>
      <c r="F3" s="12">
        <f t="shared" si="0"/>
        <v>-27886678.217061166</v>
      </c>
      <c r="G3">
        <v>87</v>
      </c>
      <c r="H3" s="6">
        <v>1.38E-2</v>
      </c>
      <c r="I3" s="12">
        <f t="shared" si="1"/>
        <v>-684838491.48320377</v>
      </c>
      <c r="J3" s="12">
        <f t="shared" si="2"/>
        <v>-50108632.62274038</v>
      </c>
      <c r="K3">
        <v>86</v>
      </c>
      <c r="L3" s="6">
        <v>1.38E-2</v>
      </c>
      <c r="M3" s="12">
        <f t="shared" si="3"/>
        <v>-521508988.42170554</v>
      </c>
      <c r="N3" s="12">
        <f t="shared" si="4"/>
        <v>-38158051.329276256</v>
      </c>
      <c r="O3">
        <v>85</v>
      </c>
      <c r="P3" s="6">
        <v>1.38E-2</v>
      </c>
      <c r="Q3" s="12">
        <f t="shared" si="5"/>
        <v>-202865463.80255601</v>
      </c>
      <c r="R3" s="12">
        <f t="shared" si="6"/>
        <v>-13801729.834624724</v>
      </c>
      <c r="S3">
        <v>84</v>
      </c>
      <c r="T3" s="6">
        <v>1.38E-2</v>
      </c>
      <c r="U3" s="12">
        <f t="shared" si="7"/>
        <v>783964234.34237373</v>
      </c>
      <c r="V3" s="12">
        <f t="shared" si="8"/>
        <v>47968989.166331969</v>
      </c>
      <c r="W3">
        <v>83</v>
      </c>
      <c r="X3" s="6">
        <v>1.38E-2</v>
      </c>
      <c r="Y3" s="12">
        <f t="shared" si="9"/>
        <v>947656203.69170868</v>
      </c>
      <c r="Z3" s="12">
        <f t="shared" si="10"/>
        <v>52308082.460615396</v>
      </c>
      <c r="AA3">
        <v>82</v>
      </c>
      <c r="AB3" s="6">
        <v>1.38E-2</v>
      </c>
      <c r="AC3" s="12">
        <f t="shared" si="11"/>
        <v>219996036.34114614</v>
      </c>
      <c r="AD3" s="12">
        <f t="shared" si="12"/>
        <v>12425591.358851591</v>
      </c>
      <c r="AE3">
        <v>81</v>
      </c>
      <c r="AF3" s="6">
        <v>1.38E-2</v>
      </c>
      <c r="AG3" s="12">
        <f t="shared" si="13"/>
        <v>375585494.97275215</v>
      </c>
      <c r="AH3" s="12">
        <f t="shared" si="14"/>
        <v>21856267.598443475</v>
      </c>
      <c r="AI3">
        <v>80</v>
      </c>
      <c r="AJ3" s="6">
        <v>1.38E-2</v>
      </c>
      <c r="AK3" s="12">
        <f t="shared" si="15"/>
        <v>-89720239.261193842</v>
      </c>
      <c r="AL3" s="12">
        <f t="shared" si="16"/>
        <v>-5297827.2016006159</v>
      </c>
      <c r="AM3">
        <v>79</v>
      </c>
      <c r="AN3" s="6">
        <v>1.38E-2</v>
      </c>
      <c r="AO3" s="12">
        <f t="shared" si="17"/>
        <v>-279978442.5585351</v>
      </c>
      <c r="AP3" s="12">
        <f t="shared" si="18"/>
        <v>-16891646.549206249</v>
      </c>
      <c r="AQ3">
        <v>78</v>
      </c>
      <c r="AR3" s="6">
        <v>1.38E-2</v>
      </c>
      <c r="AS3" s="12">
        <f t="shared" si="19"/>
        <v>319513626.14136535</v>
      </c>
      <c r="AT3" s="12">
        <f t="shared" si="20"/>
        <v>19413596.902135529</v>
      </c>
      <c r="AU3">
        <v>77</v>
      </c>
      <c r="AV3" s="6">
        <v>1.38E-2</v>
      </c>
      <c r="AW3" s="12">
        <f t="shared" si="21"/>
        <v>68185156.536981747</v>
      </c>
      <c r="AX3" s="12">
        <f t="shared" si="22"/>
        <v>4084568.2479247283</v>
      </c>
      <c r="AY3">
        <v>76</v>
      </c>
      <c r="AZ3" s="6">
        <v>1.38E-2</v>
      </c>
      <c r="BA3" s="12">
        <f t="shared" si="23"/>
        <v>148758018.83446538</v>
      </c>
      <c r="BB3" s="12">
        <f t="shared" si="24"/>
        <v>8847558.9597190879</v>
      </c>
      <c r="BC3">
        <v>75</v>
      </c>
      <c r="BD3" s="6">
        <v>1.38E-2</v>
      </c>
      <c r="BE3" s="12">
        <f t="shared" si="25"/>
        <v>365054410.37718898</v>
      </c>
      <c r="BF3" s="12">
        <f t="shared" si="26"/>
        <v>22024445.935801517</v>
      </c>
      <c r="BG3">
        <v>74</v>
      </c>
      <c r="BH3" s="6">
        <v>1.38E-2</v>
      </c>
      <c r="BI3" s="12">
        <f t="shared" si="27"/>
        <v>693114217.01069057</v>
      </c>
      <c r="BJ3" s="12">
        <f t="shared" si="28"/>
        <v>46562119.26501064</v>
      </c>
      <c r="BK3">
        <v>73</v>
      </c>
      <c r="BL3" s="6">
        <v>1.38E-2</v>
      </c>
      <c r="BM3" s="12">
        <f t="shared" si="29"/>
        <v>572955544.34786499</v>
      </c>
      <c r="BN3" s="12">
        <f t="shared" si="30"/>
        <v>41432001.178736269</v>
      </c>
      <c r="BO3">
        <v>72</v>
      </c>
      <c r="BP3" s="6">
        <v>1.38E-2</v>
      </c>
      <c r="BQ3" s="12">
        <f t="shared" si="31"/>
        <v>407190894.41209513</v>
      </c>
      <c r="BR3" s="12">
        <f t="shared" si="32"/>
        <v>30316257.376845602</v>
      </c>
      <c r="BS3">
        <v>71</v>
      </c>
      <c r="BT3" s="6">
        <v>1.38E-2</v>
      </c>
      <c r="BU3" s="12">
        <f t="shared" si="33"/>
        <v>319153794.48376387</v>
      </c>
      <c r="BV3" s="12">
        <f t="shared" si="34"/>
        <v>24307947.73717089</v>
      </c>
      <c r="BW3">
        <v>70</v>
      </c>
      <c r="BX3" s="6">
        <v>1.38E-2</v>
      </c>
      <c r="BY3" s="12">
        <f t="shared" si="35"/>
        <v>160655513.57089198</v>
      </c>
      <c r="BZ3" s="12">
        <f t="shared" si="36"/>
        <v>12511094.434442418</v>
      </c>
      <c r="CA3">
        <v>69</v>
      </c>
      <c r="CB3" s="6">
        <v>1.38E-2</v>
      </c>
      <c r="CC3" s="12">
        <f t="shared" si="37"/>
        <v>310486294.34248793</v>
      </c>
      <c r="CD3" s="12">
        <f t="shared" si="38"/>
        <v>28563352.096272215</v>
      </c>
      <c r="CE3">
        <v>68</v>
      </c>
      <c r="CF3" s="6">
        <v>1.38E-2</v>
      </c>
      <c r="CG3" s="12">
        <f t="shared" si="39"/>
        <v>336593751.79608142</v>
      </c>
      <c r="CH3" s="12">
        <f t="shared" si="40"/>
        <v>34133645.622797474</v>
      </c>
      <c r="CI3">
        <v>67</v>
      </c>
      <c r="CJ3" s="6">
        <v>1.38E-2</v>
      </c>
      <c r="CK3" s="12">
        <f t="shared" ref="CK3:CK66" si="284">(CK4)*(1+CJ3)-(((VLOOKUP((CI$91+CI4),$A$138:$E$227,5,FALSE))/(VLOOKUP(CI$91,$A$138:$E$227,5,FALSE)))*(IF(CI3&lt;=$D$125,$B$125,$C$125)))</f>
        <v>332944027.31331021</v>
      </c>
      <c r="CL3" s="12">
        <f t="shared" ref="CL3:CL66" si="285">CK3*((VLOOKUP(CI$91, $A$138:$E$227, 5, FALSE)) / VLOOKUP((CI$91+CI4), $A$138:$E$227, 5, FALSE))</f>
        <v>34190917.069319472</v>
      </c>
      <c r="CM3" s="5">
        <v>66</v>
      </c>
      <c r="CN3" s="6">
        <v>1.38E-2</v>
      </c>
      <c r="CO3" s="7">
        <f t="shared" si="41"/>
        <v>487021534.06035066</v>
      </c>
      <c r="CP3" s="12">
        <f t="shared" si="42"/>
        <v>263128656.52067775</v>
      </c>
      <c r="CQ3" s="12">
        <f t="shared" si="43"/>
        <v>26458443.385247026</v>
      </c>
      <c r="CR3" s="8"/>
      <c r="CS3" s="5">
        <v>65</v>
      </c>
      <c r="CT3" s="6">
        <v>1.38E-2</v>
      </c>
      <c r="CU3" s="7">
        <f t="shared" si="44"/>
        <v>372312158.13802516</v>
      </c>
      <c r="CV3" s="12">
        <f t="shared" si="45"/>
        <v>181146628.6159088</v>
      </c>
      <c r="CW3" s="12">
        <f t="shared" si="46"/>
        <v>19687576.182331223</v>
      </c>
      <c r="CY3" s="5">
        <v>64</v>
      </c>
      <c r="CZ3" s="6">
        <v>1.38E-2</v>
      </c>
      <c r="DA3" s="7">
        <f t="shared" si="47"/>
        <v>301028588.40396583</v>
      </c>
      <c r="DB3" s="12">
        <f t="shared" si="48"/>
        <v>130274807.87743793</v>
      </c>
      <c r="DC3" s="12">
        <f t="shared" si="49"/>
        <v>14771839.990895033</v>
      </c>
      <c r="DE3" s="5">
        <f t="shared" si="50"/>
        <v>63</v>
      </c>
      <c r="DF3" s="6">
        <v>1.38E-2</v>
      </c>
      <c r="DG3" s="7">
        <f t="shared" si="51"/>
        <v>254785093.86708924</v>
      </c>
      <c r="DH3" s="12">
        <f t="shared" si="52"/>
        <v>95925745.164821282</v>
      </c>
      <c r="DI3" s="12">
        <f t="shared" si="53"/>
        <v>10918050.470821355</v>
      </c>
      <c r="DK3" s="5">
        <f t="shared" si="54"/>
        <v>62</v>
      </c>
      <c r="DL3" s="6">
        <v>1.38E-2</v>
      </c>
      <c r="DM3" s="7">
        <f t="shared" si="55"/>
        <v>257905753.4842484</v>
      </c>
      <c r="DN3" s="12">
        <f t="shared" si="56"/>
        <v>112793178.28878488</v>
      </c>
      <c r="DO3" s="12">
        <f t="shared" si="57"/>
        <v>12982651.336794846</v>
      </c>
      <c r="DQ3" s="5">
        <f t="shared" si="58"/>
        <v>61</v>
      </c>
      <c r="DR3" s="6">
        <v>1.38E-2</v>
      </c>
      <c r="DS3" s="7">
        <f t="shared" si="59"/>
        <v>169052014.60687503</v>
      </c>
      <c r="DT3" s="12">
        <f t="shared" si="60"/>
        <v>31186139.454805326</v>
      </c>
      <c r="DU3" s="12">
        <f t="shared" si="61"/>
        <v>3562879.6888552853</v>
      </c>
      <c r="DW3" s="5">
        <f t="shared" si="62"/>
        <v>60</v>
      </c>
      <c r="DX3" s="6">
        <v>1.38E-2</v>
      </c>
      <c r="DY3" s="7">
        <f t="shared" si="63"/>
        <v>127490207.09417425</v>
      </c>
      <c r="DZ3" s="12">
        <f t="shared" si="64"/>
        <v>-2996943.3556941883</v>
      </c>
      <c r="EA3" s="12">
        <f t="shared" si="65"/>
        <v>-343669.98820148414</v>
      </c>
      <c r="EC3" s="5">
        <f t="shared" si="66"/>
        <v>59</v>
      </c>
      <c r="ED3" s="6">
        <v>1.38E-2</v>
      </c>
      <c r="EE3" s="7">
        <f t="shared" si="67"/>
        <v>118661771.30879958</v>
      </c>
      <c r="EF3" s="12">
        <f t="shared" si="68"/>
        <v>-1550801.4699454776</v>
      </c>
      <c r="EG3" s="12">
        <f t="shared" si="69"/>
        <v>-183144.36696588114</v>
      </c>
      <c r="EI3" s="5">
        <f t="shared" si="70"/>
        <v>58</v>
      </c>
      <c r="EJ3" s="6">
        <v>1.38E-2</v>
      </c>
      <c r="EK3" s="7">
        <f t="shared" si="71"/>
        <v>118661771.30879958</v>
      </c>
      <c r="EL3" s="12">
        <f t="shared" si="72"/>
        <v>22489489.030585919</v>
      </c>
      <c r="EM3" s="12">
        <f t="shared" si="73"/>
        <v>2752161.4084077813</v>
      </c>
      <c r="EO3" s="5">
        <f t="shared" si="74"/>
        <v>57</v>
      </c>
      <c r="EP3" s="6">
        <v>1.38E-2</v>
      </c>
      <c r="EQ3" s="7">
        <f t="shared" si="75"/>
        <v>132523756.20817471</v>
      </c>
      <c r="ER3" s="12">
        <f t="shared" si="76"/>
        <v>-10982258.170101244</v>
      </c>
      <c r="ES3" s="12">
        <f t="shared" si="77"/>
        <v>-1362755.4456346454</v>
      </c>
      <c r="EU3" s="5">
        <f t="shared" si="78"/>
        <v>56</v>
      </c>
      <c r="EV3" s="6">
        <v>1.38E-2</v>
      </c>
      <c r="EW3" s="7">
        <f t="shared" si="79"/>
        <v>82285992.201713681</v>
      </c>
      <c r="EX3" s="12">
        <f t="shared" si="80"/>
        <v>-15321334.707441367</v>
      </c>
      <c r="EY3" s="12">
        <f t="shared" si="81"/>
        <v>-1920845.7895058005</v>
      </c>
      <c r="FA3" s="5">
        <f t="shared" si="82"/>
        <v>55</v>
      </c>
      <c r="FB3" s="6">
        <v>1.38E-2</v>
      </c>
      <c r="FC3" s="7">
        <f t="shared" si="83"/>
        <v>82007167.831088021</v>
      </c>
      <c r="FD3" s="12">
        <f t="shared" si="84"/>
        <v>-9813438.8873378728</v>
      </c>
      <c r="FE3" s="12">
        <f t="shared" si="85"/>
        <v>-1251312.4503873165</v>
      </c>
      <c r="FG3" s="5">
        <f t="shared" si="86"/>
        <v>54</v>
      </c>
      <c r="FH3" s="6">
        <v>1.38E-2</v>
      </c>
      <c r="FI3" s="7">
        <f t="shared" si="87"/>
        <v>64756133.789551452</v>
      </c>
      <c r="FJ3" s="12">
        <f t="shared" si="88"/>
        <v>-22936443.776592754</v>
      </c>
      <c r="FK3" s="12">
        <f t="shared" si="89"/>
        <v>-2944256.3265019129</v>
      </c>
      <c r="FM3" s="5">
        <f t="shared" si="90"/>
        <v>53</v>
      </c>
      <c r="FN3" s="6">
        <v>1.38E-2</v>
      </c>
      <c r="FO3" s="7">
        <f t="shared" si="91"/>
        <v>71012319.102479979</v>
      </c>
      <c r="FP3" s="12">
        <f t="shared" si="92"/>
        <v>-11642085.097870372</v>
      </c>
      <c r="FQ3" s="12">
        <f t="shared" si="93"/>
        <v>-1514372.2138201224</v>
      </c>
      <c r="FS3" s="5">
        <f t="shared" si="94"/>
        <v>52</v>
      </c>
      <c r="FT3" s="6">
        <v>1.38E-2</v>
      </c>
      <c r="FU3" s="7">
        <f t="shared" si="95"/>
        <v>57917232.772596002</v>
      </c>
      <c r="FV3" s="12">
        <f t="shared" si="96"/>
        <v>-20221685.334676772</v>
      </c>
      <c r="FW3" s="12">
        <f t="shared" si="97"/>
        <v>-2673647.245660217</v>
      </c>
      <c r="FY3" s="5">
        <f t="shared" si="98"/>
        <v>51</v>
      </c>
      <c r="FZ3" s="6">
        <v>1.38E-2</v>
      </c>
      <c r="GA3" s="7">
        <f t="shared" si="99"/>
        <v>49748524.9721663</v>
      </c>
      <c r="GB3" s="12">
        <f t="shared" si="100"/>
        <v>-24780932.735990301</v>
      </c>
      <c r="GC3" s="12">
        <f t="shared" si="101"/>
        <v>-3308266.7672037957</v>
      </c>
      <c r="GE3" s="5">
        <f t="shared" si="102"/>
        <v>50</v>
      </c>
      <c r="GF3" s="6">
        <v>1.38E-2</v>
      </c>
      <c r="GG3" s="7">
        <f t="shared" si="103"/>
        <v>44260253.533955798</v>
      </c>
      <c r="GH3" s="12">
        <f t="shared" si="104"/>
        <v>-25955459.090286463</v>
      </c>
      <c r="GI3" s="12">
        <f t="shared" si="105"/>
        <v>-3531702.5124241444</v>
      </c>
      <c r="GK3" s="5">
        <f t="shared" si="106"/>
        <v>49</v>
      </c>
      <c r="GL3" s="6">
        <v>1.38E-2</v>
      </c>
      <c r="GM3" s="7">
        <f t="shared" si="107"/>
        <v>49161672.258087046</v>
      </c>
      <c r="GN3" s="12">
        <f t="shared" si="108"/>
        <v>-15715410.439230291</v>
      </c>
      <c r="GO3" s="12">
        <f t="shared" si="109"/>
        <v>-2212329.983486488</v>
      </c>
      <c r="GQ3" s="5">
        <f t="shared" si="110"/>
        <v>48</v>
      </c>
      <c r="GR3" s="6">
        <v>1.38E-2</v>
      </c>
      <c r="GS3" s="7">
        <f t="shared" si="111"/>
        <v>39710559.174545281</v>
      </c>
      <c r="GT3" s="12">
        <f t="shared" si="112"/>
        <v>-20319834.898457021</v>
      </c>
      <c r="GU3" s="12">
        <f t="shared" si="113"/>
        <v>-2964850.7320593074</v>
      </c>
      <c r="GW3" s="5">
        <f t="shared" si="114"/>
        <v>47</v>
      </c>
      <c r="GX3" s="6">
        <v>1.38E-2</v>
      </c>
      <c r="GY3" s="7">
        <f t="shared" si="115"/>
        <v>35836620.498642087</v>
      </c>
      <c r="GZ3" s="12">
        <f t="shared" si="116"/>
        <v>-19470110.960300103</v>
      </c>
      <c r="HA3" s="12">
        <f t="shared" si="117"/>
        <v>-2965833.0738346893</v>
      </c>
      <c r="HC3" s="5">
        <f t="shared" si="118"/>
        <v>46</v>
      </c>
      <c r="HD3" s="6">
        <v>1.38E-2</v>
      </c>
      <c r="HE3" s="7">
        <f t="shared" si="119"/>
        <v>39054730.27314958</v>
      </c>
      <c r="HF3" s="12">
        <f t="shared" si="120"/>
        <v>-10590157.825271649</v>
      </c>
      <c r="HG3" s="12">
        <f t="shared" si="121"/>
        <v>-1712862.5406824285</v>
      </c>
      <c r="HI3" s="5">
        <f t="shared" si="122"/>
        <v>45</v>
      </c>
      <c r="HJ3" s="6">
        <v>1.38E-2</v>
      </c>
      <c r="HK3" s="7">
        <f t="shared" si="123"/>
        <v>37712176.779789113</v>
      </c>
      <c r="HL3" s="12">
        <f t="shared" si="124"/>
        <v>-6397928.2761905938</v>
      </c>
      <c r="HM3" s="12">
        <f t="shared" si="125"/>
        <v>-1089558.9151903265</v>
      </c>
      <c r="HO3" s="5">
        <f t="shared" si="126"/>
        <v>44</v>
      </c>
      <c r="HP3" s="6">
        <v>1.38E-2</v>
      </c>
      <c r="HQ3" s="7">
        <f t="shared" si="127"/>
        <v>33017139.537549552</v>
      </c>
      <c r="HR3" s="12">
        <f t="shared" si="128"/>
        <v>-7205641.8866788279</v>
      </c>
      <c r="HS3" s="12">
        <f t="shared" si="129"/>
        <v>-1267193.0303435491</v>
      </c>
      <c r="HU3" s="5">
        <f t="shared" si="130"/>
        <v>43</v>
      </c>
      <c r="HV3" s="6">
        <v>1.38E-2</v>
      </c>
      <c r="HW3" s="7">
        <f t="shared" si="131"/>
        <v>27801565.794501144</v>
      </c>
      <c r="HX3" s="12">
        <f t="shared" si="132"/>
        <v>-8926990.3110958599</v>
      </c>
      <c r="HY3" s="12">
        <f t="shared" si="133"/>
        <v>-1627207.5173301769</v>
      </c>
      <c r="IA3" s="5">
        <f t="shared" si="134"/>
        <v>42</v>
      </c>
      <c r="IB3" s="6">
        <v>1.38E-2</v>
      </c>
      <c r="IC3" s="7">
        <f t="shared" si="135"/>
        <v>32444352.660171736</v>
      </c>
      <c r="ID3" s="12">
        <f t="shared" si="136"/>
        <v>1064120.0522589716</v>
      </c>
      <c r="IE3" s="12">
        <f t="shared" si="137"/>
        <v>212180.18474101368</v>
      </c>
      <c r="IG3" s="5">
        <f t="shared" si="138"/>
        <v>41</v>
      </c>
      <c r="IH3" s="6">
        <v>1.38E-2</v>
      </c>
      <c r="II3" s="7">
        <f t="shared" si="139"/>
        <v>43784551.498207435</v>
      </c>
      <c r="IJ3" s="12">
        <f t="shared" si="140"/>
        <v>17993758.560747728</v>
      </c>
      <c r="IK3" s="12">
        <f t="shared" si="141"/>
        <v>4011325.3818454589</v>
      </c>
      <c r="IM3" s="5">
        <f t="shared" si="142"/>
        <v>40</v>
      </c>
      <c r="IN3" s="6">
        <v>1.38E-2</v>
      </c>
      <c r="IO3" s="7">
        <f t="shared" si="143"/>
        <v>31959526.641027324</v>
      </c>
      <c r="IP3" s="12">
        <f t="shared" si="144"/>
        <v>9664304.7947655804</v>
      </c>
      <c r="IQ3" s="12">
        <f t="shared" si="145"/>
        <v>2299183.7924793279</v>
      </c>
      <c r="IS3" s="5">
        <f t="shared" si="146"/>
        <v>39</v>
      </c>
      <c r="IT3" s="6">
        <v>1.38E-2</v>
      </c>
      <c r="IU3" s="7">
        <f t="shared" si="147"/>
        <v>25809195.381593581</v>
      </c>
      <c r="IV3" s="12">
        <f t="shared" si="148"/>
        <v>6155658.5697684139</v>
      </c>
      <c r="IW3" s="12">
        <f t="shared" si="149"/>
        <v>1540843.98983108</v>
      </c>
      <c r="IY3" s="5">
        <f t="shared" si="150"/>
        <v>38</v>
      </c>
      <c r="IZ3" s="6">
        <v>1.38E-2</v>
      </c>
      <c r="JA3" s="7">
        <f t="shared" si="151"/>
        <v>27745856.140178006</v>
      </c>
      <c r="JB3" s="12">
        <f t="shared" si="152"/>
        <v>11013900.956825985</v>
      </c>
      <c r="JC3" s="12">
        <f t="shared" si="153"/>
        <v>2945435.1380216428</v>
      </c>
      <c r="JE3" s="5">
        <f t="shared" si="154"/>
        <v>37</v>
      </c>
      <c r="JF3" s="6">
        <v>1.38E-2</v>
      </c>
      <c r="JG3" s="7">
        <f t="shared" si="155"/>
        <v>26050001.070489157</v>
      </c>
      <c r="JH3" s="12">
        <f t="shared" si="156"/>
        <v>12169116.28393417</v>
      </c>
      <c r="JI3" s="12">
        <f t="shared" si="157"/>
        <v>3556378.8940541102</v>
      </c>
      <c r="JK3" s="5">
        <f t="shared" si="158"/>
        <v>36</v>
      </c>
      <c r="JL3" s="6">
        <v>1.38E-2</v>
      </c>
      <c r="JM3" s="7">
        <f t="shared" si="159"/>
        <v>21979413.66055448</v>
      </c>
      <c r="JN3" s="12">
        <f t="shared" si="160"/>
        <v>10895887.7516365</v>
      </c>
      <c r="JO3" s="12">
        <f t="shared" si="161"/>
        <v>3627191.5992132016</v>
      </c>
      <c r="JQ3" s="5">
        <f t="shared" si="162"/>
        <v>35</v>
      </c>
      <c r="JR3" s="6">
        <v>1.38E-2</v>
      </c>
      <c r="JS3" s="7">
        <f t="shared" si="163"/>
        <v>16683933.247726183</v>
      </c>
      <c r="JT3" s="12">
        <f t="shared" si="164"/>
        <v>7690784.4712194698</v>
      </c>
      <c r="JU3" s="12">
        <f t="shared" si="165"/>
        <v>2862979.0677904123</v>
      </c>
      <c r="JW3" s="5">
        <f t="shared" si="166"/>
        <v>34</v>
      </c>
      <c r="JX3" s="6">
        <v>1.38E-2</v>
      </c>
      <c r="JY3" s="7">
        <f t="shared" si="167"/>
        <v>17506750.522273012</v>
      </c>
      <c r="JZ3" s="12">
        <f t="shared" si="168"/>
        <v>10007532.809085034</v>
      </c>
      <c r="KA3" s="12">
        <f t="shared" si="169"/>
        <v>4038006.3237161008</v>
      </c>
      <c r="KC3" s="5">
        <f t="shared" si="170"/>
        <v>33</v>
      </c>
      <c r="KD3" s="6">
        <v>1.38E-2</v>
      </c>
      <c r="KE3" s="7">
        <f t="shared" si="171"/>
        <v>14538075.504295815</v>
      </c>
      <c r="KF3" s="12">
        <f t="shared" si="172"/>
        <v>7990522.2829410313</v>
      </c>
      <c r="KG3" s="12">
        <f t="shared" si="173"/>
        <v>3343815.4581233459</v>
      </c>
      <c r="KI3" s="5">
        <f t="shared" si="174"/>
        <v>32</v>
      </c>
      <c r="KJ3" s="6">
        <v>1.38E-2</v>
      </c>
      <c r="KK3" s="7">
        <f t="shared" si="175"/>
        <v>11883337.832512515</v>
      </c>
      <c r="KL3" s="12">
        <f t="shared" si="176"/>
        <v>6191506.8518042015</v>
      </c>
      <c r="KM3" s="12">
        <f t="shared" si="177"/>
        <v>2699596.2816639985</v>
      </c>
      <c r="KO3" s="5">
        <f t="shared" si="178"/>
        <v>31</v>
      </c>
      <c r="KP3" s="6">
        <v>1.38E-2</v>
      </c>
      <c r="KQ3" s="7">
        <f t="shared" si="179"/>
        <v>11194854.29346445</v>
      </c>
      <c r="KR3" s="12">
        <f t="shared" si="180"/>
        <v>6231888.8802112341</v>
      </c>
      <c r="KS3" s="12">
        <f t="shared" si="181"/>
        <v>2813198.9065893842</v>
      </c>
      <c r="KU3" s="5">
        <f t="shared" si="182"/>
        <v>30</v>
      </c>
      <c r="KV3" s="6">
        <v>1.38E-2</v>
      </c>
      <c r="KW3" s="7">
        <f t="shared" si="183"/>
        <v>8530062.7045599278</v>
      </c>
      <c r="KX3" s="12">
        <f t="shared" si="184"/>
        <v>4160617.559930014</v>
      </c>
      <c r="KY3" s="12">
        <f t="shared" si="185"/>
        <v>1951176.8349614239</v>
      </c>
      <c r="LA3" s="5">
        <f t="shared" si="186"/>
        <v>29</v>
      </c>
      <c r="LB3" s="6">
        <v>1.38E-2</v>
      </c>
      <c r="LC3" s="7">
        <f t="shared" si="187"/>
        <v>7198972.6597686959</v>
      </c>
      <c r="LD3" s="12">
        <f t="shared" si="188"/>
        <v>3287410.5403861525</v>
      </c>
      <c r="LE3" s="12">
        <f t="shared" si="189"/>
        <v>1564181.013366909</v>
      </c>
      <c r="LG3" s="5">
        <f t="shared" si="190"/>
        <v>28</v>
      </c>
      <c r="LH3" s="6">
        <v>1.38E-2</v>
      </c>
      <c r="LI3" s="7">
        <f t="shared" si="191"/>
        <v>6803678.9148177821</v>
      </c>
      <c r="LJ3" s="12">
        <f t="shared" si="192"/>
        <v>3376857.3848495875</v>
      </c>
      <c r="LK3" s="12">
        <f t="shared" si="193"/>
        <v>1671761.6478201221</v>
      </c>
      <c r="LM3" s="5">
        <f t="shared" si="194"/>
        <v>27</v>
      </c>
      <c r="LN3" s="6">
        <v>1.38E-2</v>
      </c>
      <c r="LO3" s="7">
        <f t="shared" si="195"/>
        <v>5838063.2528040009</v>
      </c>
      <c r="LP3" s="12">
        <f t="shared" si="196"/>
        <v>2857942.352132075</v>
      </c>
      <c r="LQ3" s="12">
        <f t="shared" si="197"/>
        <v>1480900.5243454168</v>
      </c>
      <c r="LS3" s="5">
        <f t="shared" si="198"/>
        <v>26</v>
      </c>
      <c r="LT3" s="6">
        <v>1.38E-2</v>
      </c>
      <c r="LU3" s="7">
        <f t="shared" si="199"/>
        <v>4440267.153030118</v>
      </c>
      <c r="LV3" s="12">
        <f t="shared" si="200"/>
        <v>1851306.3555420416</v>
      </c>
      <c r="LW3" s="12">
        <f t="shared" si="201"/>
        <v>1009197.1130349374</v>
      </c>
      <c r="LY3" s="5">
        <f t="shared" si="202"/>
        <v>25</v>
      </c>
      <c r="LZ3" s="6">
        <v>1.38E-2</v>
      </c>
      <c r="MA3" s="7">
        <f t="shared" si="203"/>
        <v>4580428.2577162348</v>
      </c>
      <c r="MB3" s="12">
        <f t="shared" si="204"/>
        <v>2370598.5094171213</v>
      </c>
      <c r="MC3" s="12">
        <f t="shared" si="205"/>
        <v>1365310.2361826755</v>
      </c>
      <c r="ME3" s="5">
        <f t="shared" si="206"/>
        <v>24</v>
      </c>
      <c r="MF3" s="6">
        <v>1.38E-2</v>
      </c>
      <c r="MG3" s="7">
        <f t="shared" si="207"/>
        <v>3517183.6425679466</v>
      </c>
      <c r="MH3" s="12">
        <f t="shared" si="208"/>
        <v>1545504.6860084699</v>
      </c>
      <c r="MI3" s="12">
        <f t="shared" si="209"/>
        <v>913255.47432370309</v>
      </c>
      <c r="MK3" s="5">
        <f t="shared" si="210"/>
        <v>23</v>
      </c>
      <c r="ML3" s="6">
        <v>1.38E-2</v>
      </c>
      <c r="MM3" s="7">
        <f t="shared" si="211"/>
        <v>3272103.1189579917</v>
      </c>
      <c r="MN3" s="12">
        <f t="shared" si="212"/>
        <v>1519859.3166753044</v>
      </c>
      <c r="MO3" s="12">
        <f t="shared" si="213"/>
        <v>927366.05475188338</v>
      </c>
      <c r="MQ3" s="5">
        <f t="shared" si="214"/>
        <v>22</v>
      </c>
      <c r="MR3" s="6">
        <v>1.38E-2</v>
      </c>
      <c r="MS3" s="7">
        <f t="shared" si="215"/>
        <v>2975450.6856033406</v>
      </c>
      <c r="MT3" s="12">
        <f t="shared" si="216"/>
        <v>1397520.4862228786</v>
      </c>
      <c r="MU3" s="12">
        <f t="shared" si="217"/>
        <v>874246.36440408218</v>
      </c>
      <c r="MW3" s="5">
        <f t="shared" si="218"/>
        <v>21</v>
      </c>
      <c r="MX3" s="6">
        <v>1.38E-2</v>
      </c>
      <c r="MY3" s="7">
        <f t="shared" si="219"/>
        <v>2936396.6106812791</v>
      </c>
      <c r="MZ3" s="12">
        <f t="shared" si="220"/>
        <v>1517693.8262066788</v>
      </c>
      <c r="NA3" s="12">
        <f t="shared" si="221"/>
        <v>976048.56542107789</v>
      </c>
      <c r="NC3" s="5">
        <f t="shared" si="222"/>
        <v>20</v>
      </c>
      <c r="ND3" s="6">
        <v>1.38E-2</v>
      </c>
      <c r="NE3" s="7">
        <f t="shared" si="223"/>
        <v>2140230.7658026814</v>
      </c>
      <c r="NF3" s="12">
        <f t="shared" si="224"/>
        <v>848084.93691516924</v>
      </c>
      <c r="NG3" s="12">
        <f t="shared" si="225"/>
        <v>560292.64959843794</v>
      </c>
      <c r="NI3" s="5">
        <f t="shared" si="226"/>
        <v>19</v>
      </c>
      <c r="NJ3" s="6">
        <v>1.38E-2</v>
      </c>
      <c r="NK3" s="7">
        <f t="shared" si="227"/>
        <v>1744563.715196186</v>
      </c>
      <c r="NL3" s="12">
        <f t="shared" si="228"/>
        <v>573575.28028696543</v>
      </c>
      <c r="NM3" s="12">
        <f t="shared" si="229"/>
        <v>390471.09026968037</v>
      </c>
      <c r="NO3" s="5">
        <f t="shared" si="230"/>
        <v>18</v>
      </c>
      <c r="NP3" s="6">
        <v>1.38E-2</v>
      </c>
      <c r="NQ3" s="7">
        <f t="shared" si="231"/>
        <v>1310716.5403427398</v>
      </c>
      <c r="NR3" s="12">
        <f t="shared" si="232"/>
        <v>237584.90931351206</v>
      </c>
      <c r="NS3" s="12">
        <f t="shared" si="233"/>
        <v>164281.43506640173</v>
      </c>
      <c r="NU3" s="5">
        <f t="shared" si="234"/>
        <v>17</v>
      </c>
      <c r="NV3" s="6">
        <v>1.38E-2</v>
      </c>
      <c r="NW3" s="7">
        <f t="shared" si="235"/>
        <v>1021284.5101626457</v>
      </c>
      <c r="NX3" s="12">
        <f t="shared" si="236"/>
        <v>51788.8933983557</v>
      </c>
      <c r="NY3" s="12">
        <f t="shared" si="237"/>
        <v>36408.473795606646</v>
      </c>
      <c r="OA3" s="5">
        <f t="shared" si="238"/>
        <v>16</v>
      </c>
      <c r="OB3" s="6">
        <v>1.38E-2</v>
      </c>
      <c r="OC3" s="7">
        <f t="shared" si="239"/>
        <v>844804.78961257823</v>
      </c>
      <c r="OD3" s="12">
        <f t="shared" si="240"/>
        <v>-30940.582793037582</v>
      </c>
      <c r="OE3" s="12">
        <f t="shared" si="241"/>
        <v>-22347.513662255493</v>
      </c>
      <c r="OG3" s="5">
        <f t="shared" si="242"/>
        <v>15</v>
      </c>
      <c r="OH3" s="6">
        <v>1.38E-2</v>
      </c>
      <c r="OI3" s="7">
        <f t="shared" si="243"/>
        <v>928663.0643207411</v>
      </c>
      <c r="OJ3" s="12">
        <f t="shared" si="244"/>
        <v>148727.02509898145</v>
      </c>
      <c r="OK3" s="12">
        <f t="shared" si="245"/>
        <v>111430.56089390413</v>
      </c>
      <c r="OM3" s="5">
        <f t="shared" si="246"/>
        <v>14</v>
      </c>
      <c r="ON3" s="6">
        <v>1.38E-2</v>
      </c>
      <c r="OO3" s="7">
        <f t="shared" si="247"/>
        <v>1053503.1926497344</v>
      </c>
      <c r="OP3" s="12">
        <f t="shared" si="248"/>
        <v>349029.89346183842</v>
      </c>
      <c r="OQ3" s="12">
        <f t="shared" si="249"/>
        <v>264490.12709115079</v>
      </c>
      <c r="OS3" s="5">
        <f t="shared" si="250"/>
        <v>13</v>
      </c>
      <c r="OT3" s="6">
        <v>1.38E-2</v>
      </c>
      <c r="OU3" s="7">
        <f t="shared" si="251"/>
        <v>1350125.8396126293</v>
      </c>
      <c r="OV3" s="12">
        <f t="shared" si="252"/>
        <v>731768.22360961081</v>
      </c>
      <c r="OW3" s="12">
        <f t="shared" si="253"/>
        <v>568927.27316625637</v>
      </c>
      <c r="OY3" s="5">
        <f t="shared" si="254"/>
        <v>12</v>
      </c>
      <c r="OZ3" s="6">
        <v>1.38E-2</v>
      </c>
      <c r="PA3" s="7">
        <f t="shared" si="255"/>
        <v>1051827.5472208082</v>
      </c>
      <c r="PB3" s="12">
        <f t="shared" si="256"/>
        <v>504668.73481534363</v>
      </c>
      <c r="PC3" s="12">
        <f t="shared" si="257"/>
        <v>399922.33731895767</v>
      </c>
      <c r="PE3" s="5">
        <f t="shared" si="258"/>
        <v>11</v>
      </c>
      <c r="PF3" s="6">
        <v>1.38E-2</v>
      </c>
      <c r="PG3" s="7">
        <f t="shared" si="259"/>
        <v>949817.18188622769</v>
      </c>
      <c r="PH3" s="12">
        <f t="shared" si="260"/>
        <v>495739.2257895947</v>
      </c>
      <c r="PI3" s="12">
        <f t="shared" si="261"/>
        <v>404512.78891122516</v>
      </c>
      <c r="PK3" s="5">
        <f t="shared" si="262"/>
        <v>10</v>
      </c>
      <c r="PL3" s="6">
        <v>1.38E-2</v>
      </c>
      <c r="PM3" s="7">
        <f t="shared" si="263"/>
        <v>906054.73803894629</v>
      </c>
      <c r="PN3" s="12">
        <f t="shared" si="264"/>
        <v>532480.02549996169</v>
      </c>
      <c r="PO3" s="12">
        <f t="shared" si="265"/>
        <v>451808.41419658979</v>
      </c>
      <c r="PQ3" s="5">
        <f t="shared" si="266"/>
        <v>9</v>
      </c>
      <c r="PR3" s="6">
        <v>1.38E-2</v>
      </c>
      <c r="PS3" s="7">
        <f t="shared" si="267"/>
        <v>783716.57991432096</v>
      </c>
      <c r="PT3" s="12">
        <f t="shared" si="268"/>
        <v>473108.25999099045</v>
      </c>
      <c r="PU3" s="12">
        <f t="shared" si="269"/>
        <v>409763.85625734925</v>
      </c>
      <c r="PW3" s="5">
        <f t="shared" si="270"/>
        <v>8</v>
      </c>
      <c r="PX3" s="6">
        <v>1.38E-2</v>
      </c>
      <c r="PY3" s="7">
        <f t="shared" si="271"/>
        <v>743000.17056723626</v>
      </c>
      <c r="PZ3" s="12">
        <f t="shared" si="272"/>
        <v>497612.80688797205</v>
      </c>
      <c r="QA3" s="12">
        <f t="shared" si="273"/>
        <v>449647.94618304947</v>
      </c>
      <c r="QC3" s="5">
        <f t="shared" si="274"/>
        <v>7</v>
      </c>
      <c r="QD3" s="6">
        <v>1.38E-2</v>
      </c>
      <c r="QE3" s="7">
        <f t="shared" si="275"/>
        <v>1171001.056843556</v>
      </c>
      <c r="QF3" s="12">
        <f t="shared" si="276"/>
        <v>985220.99440249859</v>
      </c>
      <c r="QG3" s="12">
        <f t="shared" si="277"/>
        <v>890099.63938233245</v>
      </c>
      <c r="QI3" s="5">
        <f t="shared" si="278"/>
        <v>6</v>
      </c>
      <c r="QJ3" s="6">
        <v>1.38E-2</v>
      </c>
      <c r="QK3" s="7">
        <f t="shared" si="279"/>
        <v>929808.68416988722</v>
      </c>
      <c r="QL3" s="12">
        <f t="shared" si="280"/>
        <v>794167.15062038379</v>
      </c>
      <c r="QM3" s="12">
        <f t="shared" si="281"/>
        <v>736330.95014902903</v>
      </c>
      <c r="QO3" s="5">
        <f t="shared" si="282"/>
        <v>5</v>
      </c>
      <c r="QP3" s="6">
        <v>1.38E-2</v>
      </c>
      <c r="QQ3" s="7">
        <f>(QQ4)*(1+QP3)</f>
        <v>809796.79861512559</v>
      </c>
      <c r="QR3" s="12">
        <f t="shared" si="283"/>
        <v>716270.26450750732</v>
      </c>
      <c r="QS3" s="12">
        <f>QR3*((VLOOKUP(QO$91, $A$138:$E$227, 5, FALSE)) / VLOOKUP((QO$91+QO4), $A$138:$E$227, 5, FALSE))</f>
        <v>674944.20988946327</v>
      </c>
    </row>
    <row r="4" spans="3:461">
      <c r="C4">
        <v>87</v>
      </c>
      <c r="D4" s="6">
        <v>0.13519999999999999</v>
      </c>
      <c r="E4" s="12">
        <f>(E5)*(1+D4)-(((VLOOKUP((C$91+C5),$A$138:$E$227,5,FALSE))/(VLOOKUP(C$91,$A$138:$E$227,5,FALSE)))*(IF(C4&lt;=$D$125,$B$125,$C$125)))</f>
        <v>-371195461.93596077</v>
      </c>
      <c r="F4" s="12">
        <f t="shared" si="0"/>
        <v>-27452938.197866417</v>
      </c>
      <c r="G4">
        <v>86</v>
      </c>
      <c r="H4" s="6">
        <v>0.13519999999999999</v>
      </c>
      <c r="I4" s="12">
        <f t="shared" si="1"/>
        <v>-675111934.50631487</v>
      </c>
      <c r="J4" s="12">
        <f t="shared" si="2"/>
        <v>-49352819.302903548</v>
      </c>
      <c r="K4">
        <v>85</v>
      </c>
      <c r="L4" s="6">
        <v>0.13519999999999999</v>
      </c>
      <c r="M4" s="12">
        <f t="shared" si="3"/>
        <v>-514005697.5152927</v>
      </c>
      <c r="N4" s="12">
        <f t="shared" si="4"/>
        <v>-37575443.439146988</v>
      </c>
      <c r="O4">
        <v>84</v>
      </c>
      <c r="P4" s="6">
        <v>0.13519999999999999</v>
      </c>
      <c r="Q4" s="12">
        <f t="shared" si="5"/>
        <v>-199669073.97788757</v>
      </c>
      <c r="R4" s="12">
        <f t="shared" si="6"/>
        <v>-13572129.637341663</v>
      </c>
      <c r="S4">
        <v>83</v>
      </c>
      <c r="T4" s="6">
        <v>0.13519999999999999</v>
      </c>
      <c r="U4" s="12">
        <f t="shared" si="7"/>
        <v>773776414.23157239</v>
      </c>
      <c r="V4" s="12">
        <f t="shared" si="8"/>
        <v>47303317.103197239</v>
      </c>
      <c r="W4">
        <v>82</v>
      </c>
      <c r="X4" s="6">
        <v>0.13519999999999999</v>
      </c>
      <c r="Y4" s="12">
        <f t="shared" si="9"/>
        <v>935292669.50372005</v>
      </c>
      <c r="Z4" s="12">
        <f t="shared" si="10"/>
        <v>51579521.865105376</v>
      </c>
      <c r="AA4">
        <v>81</v>
      </c>
      <c r="AB4" s="6">
        <v>0.13519999999999999</v>
      </c>
      <c r="AC4" s="12">
        <f t="shared" si="11"/>
        <v>217525338.93654904</v>
      </c>
      <c r="AD4" s="12">
        <f t="shared" si="12"/>
        <v>12275066.579295333</v>
      </c>
      <c r="AE4">
        <v>80</v>
      </c>
      <c r="AF4" s="6">
        <v>0.13519999999999999</v>
      </c>
      <c r="AG4" s="12">
        <f t="shared" si="13"/>
        <v>370981480.6863395</v>
      </c>
      <c r="AH4" s="12">
        <f t="shared" si="14"/>
        <v>21569059.565545823</v>
      </c>
      <c r="AI4">
        <v>79</v>
      </c>
      <c r="AJ4" s="6">
        <v>0.13519999999999999</v>
      </c>
      <c r="AK4" s="12">
        <f t="shared" si="15"/>
        <v>-87997810.776821524</v>
      </c>
      <c r="AL4" s="12">
        <f t="shared" si="16"/>
        <v>-5191478.0892291982</v>
      </c>
      <c r="AM4">
        <v>78</v>
      </c>
      <c r="AN4" s="6">
        <v>0.13519999999999999</v>
      </c>
      <c r="AO4" s="12">
        <f t="shared" si="17"/>
        <v>-275676853.05027115</v>
      </c>
      <c r="AP4" s="12">
        <f t="shared" si="18"/>
        <v>-16617262.726828532</v>
      </c>
      <c r="AQ4">
        <v>77</v>
      </c>
      <c r="AR4" s="6">
        <v>0.13519999999999999</v>
      </c>
      <c r="AS4" s="12">
        <f t="shared" si="19"/>
        <v>315651384.22219765</v>
      </c>
      <c r="AT4" s="12">
        <f t="shared" si="20"/>
        <v>19161791.651512537</v>
      </c>
      <c r="AU4">
        <v>76</v>
      </c>
      <c r="AV4" s="6">
        <v>0.13519999999999999</v>
      </c>
      <c r="AW4" s="12">
        <f t="shared" si="21"/>
        <v>67750993.540409803</v>
      </c>
      <c r="AX4" s="12">
        <f t="shared" si="22"/>
        <v>4054933.8632916827</v>
      </c>
      <c r="AY4">
        <v>75</v>
      </c>
      <c r="AZ4" s="6">
        <v>0.13519999999999999</v>
      </c>
      <c r="BA4" s="12">
        <f t="shared" si="23"/>
        <v>147230639.60503817</v>
      </c>
      <c r="BB4" s="12">
        <f t="shared" si="24"/>
        <v>8748892.2968502808</v>
      </c>
      <c r="BC4">
        <v>74</v>
      </c>
      <c r="BD4" s="6">
        <v>0.13519999999999999</v>
      </c>
      <c r="BE4" s="12">
        <f t="shared" si="25"/>
        <v>360575714.45389545</v>
      </c>
      <c r="BF4" s="12">
        <f t="shared" si="26"/>
        <v>21734800.414678454</v>
      </c>
      <c r="BG4">
        <v>73</v>
      </c>
      <c r="BH4" s="6">
        <v>0.13519999999999999</v>
      </c>
      <c r="BI4" s="12">
        <f t="shared" si="27"/>
        <v>684119935.78224587</v>
      </c>
      <c r="BJ4" s="12">
        <f t="shared" si="28"/>
        <v>45916837.633087344</v>
      </c>
      <c r="BK4">
        <v>72</v>
      </c>
      <c r="BL4" s="6">
        <v>0.13519999999999999</v>
      </c>
      <c r="BM4" s="12">
        <f t="shared" si="29"/>
        <v>565565603.51638043</v>
      </c>
      <c r="BN4" s="12">
        <f t="shared" si="30"/>
        <v>40861072.775811948</v>
      </c>
      <c r="BO4">
        <v>71</v>
      </c>
      <c r="BP4" s="6">
        <v>0.13519999999999999</v>
      </c>
      <c r="BQ4" s="12">
        <f t="shared" si="31"/>
        <v>402045608.12343991</v>
      </c>
      <c r="BR4" s="12">
        <f t="shared" si="32"/>
        <v>29906434.708817925</v>
      </c>
      <c r="BS4">
        <v>70</v>
      </c>
      <c r="BT4" s="6">
        <v>0.13519999999999999</v>
      </c>
      <c r="BU4" s="12">
        <f t="shared" si="33"/>
        <v>315197950.96272546</v>
      </c>
      <c r="BV4" s="12">
        <f t="shared" si="34"/>
        <v>23985206.343886323</v>
      </c>
      <c r="BW4">
        <v>69</v>
      </c>
      <c r="BX4" s="6">
        <v>0.13519999999999999</v>
      </c>
      <c r="BY4" s="12">
        <f t="shared" si="35"/>
        <v>158848633.74390739</v>
      </c>
      <c r="BZ4" s="12">
        <f t="shared" si="36"/>
        <v>12359330.418351522</v>
      </c>
      <c r="CA4">
        <v>68</v>
      </c>
      <c r="CB4" s="6">
        <v>0.13519999999999999</v>
      </c>
      <c r="CC4" s="12">
        <f t="shared" si="37"/>
        <v>306581571.44721407</v>
      </c>
      <c r="CD4" s="12">
        <f t="shared" si="38"/>
        <v>28178935.113951601</v>
      </c>
      <c r="CE4">
        <v>67</v>
      </c>
      <c r="CF4" s="6">
        <v>0.13519999999999999</v>
      </c>
      <c r="CG4" s="12">
        <f t="shared" si="39"/>
        <v>332303791.12413794</v>
      </c>
      <c r="CH4" s="12">
        <f t="shared" si="40"/>
        <v>33668495.740531079</v>
      </c>
      <c r="CI4">
        <v>66</v>
      </c>
      <c r="CJ4" s="6">
        <v>0.13519999999999999</v>
      </c>
      <c r="CK4" s="12">
        <f t="shared" si="284"/>
        <v>328700099.687621</v>
      </c>
      <c r="CL4" s="12">
        <f t="shared" si="285"/>
        <v>33724937.124877751</v>
      </c>
      <c r="CM4" s="5">
        <v>65</v>
      </c>
      <c r="CN4" s="6">
        <v>0.13519999999999999</v>
      </c>
      <c r="CO4" s="7">
        <f t="shared" si="41"/>
        <v>480392122.76617742</v>
      </c>
      <c r="CP4" s="12">
        <f t="shared" si="42"/>
        <v>259841197.35882804</v>
      </c>
      <c r="CQ4" s="12">
        <f t="shared" si="43"/>
        <v>26104533.840919215</v>
      </c>
      <c r="CR4" s="8"/>
      <c r="CS4" s="5">
        <v>64</v>
      </c>
      <c r="CT4" s="6">
        <v>0.13519999999999999</v>
      </c>
      <c r="CU4" s="7">
        <f t="shared" si="44"/>
        <v>367244188.33894765</v>
      </c>
      <c r="CV4" s="12">
        <f t="shared" si="45"/>
        <v>178953107.62050954</v>
      </c>
      <c r="CW4" s="12">
        <f t="shared" si="46"/>
        <v>19431800.020353213</v>
      </c>
      <c r="CY4" s="5">
        <v>63</v>
      </c>
      <c r="CZ4" s="6">
        <v>0.13519999999999999</v>
      </c>
      <c r="DA4" s="7">
        <f t="shared" si="47"/>
        <v>296930941.41247368</v>
      </c>
      <c r="DB4" s="12">
        <f t="shared" si="48"/>
        <v>128762459.89317624</v>
      </c>
      <c r="DC4" s="12">
        <f t="shared" si="49"/>
        <v>14587309.919668473</v>
      </c>
      <c r="DE4" s="5">
        <f t="shared" si="50"/>
        <v>62</v>
      </c>
      <c r="DF4" s="6">
        <v>0.13519999999999999</v>
      </c>
      <c r="DG4" s="7">
        <f t="shared" si="51"/>
        <v>251316920.36603791</v>
      </c>
      <c r="DH4" s="12">
        <f t="shared" si="52"/>
        <v>94879980.753728107</v>
      </c>
      <c r="DI4" s="12">
        <f t="shared" si="53"/>
        <v>10789375.194724465</v>
      </c>
      <c r="DK4" s="5">
        <f t="shared" si="54"/>
        <v>61</v>
      </c>
      <c r="DL4" s="6">
        <v>0.13519999999999999</v>
      </c>
      <c r="DM4" s="7">
        <f t="shared" si="55"/>
        <v>254395101.08921719</v>
      </c>
      <c r="DN4" s="12">
        <f t="shared" si="56"/>
        <v>111514912.27632329</v>
      </c>
      <c r="DO4" s="12">
        <f t="shared" si="57"/>
        <v>12824052.823377181</v>
      </c>
      <c r="DQ4" s="5">
        <f t="shared" si="58"/>
        <v>60</v>
      </c>
      <c r="DR4" s="6">
        <v>0.13519999999999999</v>
      </c>
      <c r="DS4" s="7">
        <f t="shared" si="59"/>
        <v>166750852.83771455</v>
      </c>
      <c r="DT4" s="12">
        <f t="shared" si="60"/>
        <v>31020646.665650807</v>
      </c>
      <c r="DU4" s="12">
        <f t="shared" si="61"/>
        <v>3540806.3833721359</v>
      </c>
      <c r="DW4" s="5">
        <f t="shared" si="62"/>
        <v>59</v>
      </c>
      <c r="DX4" s="6">
        <v>0.13519999999999999</v>
      </c>
      <c r="DY4" s="7">
        <f t="shared" si="63"/>
        <v>125754790.97866862</v>
      </c>
      <c r="DZ4" s="12">
        <f t="shared" si="64"/>
        <v>-2698097.2995278677</v>
      </c>
      <c r="EA4" s="12">
        <f t="shared" si="65"/>
        <v>-309123.82063367561</v>
      </c>
      <c r="EC4" s="5">
        <f t="shared" si="66"/>
        <v>58</v>
      </c>
      <c r="ED4" s="6">
        <v>0.13519999999999999</v>
      </c>
      <c r="EE4" s="7">
        <f t="shared" si="67"/>
        <v>117046529.20576009</v>
      </c>
      <c r="EF4" s="12">
        <f t="shared" si="68"/>
        <v>-1279120.2624969329</v>
      </c>
      <c r="EG4" s="12">
        <f t="shared" si="69"/>
        <v>-150924.77318744911</v>
      </c>
      <c r="EI4" s="5">
        <f t="shared" si="70"/>
        <v>57</v>
      </c>
      <c r="EJ4" s="6">
        <v>0.13519999999999999</v>
      </c>
      <c r="EK4" s="7">
        <f t="shared" si="71"/>
        <v>117046529.20576009</v>
      </c>
      <c r="EL4" s="12">
        <f t="shared" si="72"/>
        <v>22425168.902528234</v>
      </c>
      <c r="EM4" s="12">
        <f t="shared" si="73"/>
        <v>2741838.2265954767</v>
      </c>
      <c r="EO4" s="5">
        <f t="shared" si="74"/>
        <v>56</v>
      </c>
      <c r="EP4" s="6">
        <v>0.13519999999999999</v>
      </c>
      <c r="EQ4" s="7">
        <f t="shared" si="75"/>
        <v>130719822.65552841</v>
      </c>
      <c r="ER4" s="12">
        <f t="shared" si="76"/>
        <v>-10594291.090976797</v>
      </c>
      <c r="ES4" s="12">
        <f t="shared" si="77"/>
        <v>-1313439.19030048</v>
      </c>
      <c r="EU4" s="5">
        <f t="shared" si="78"/>
        <v>55</v>
      </c>
      <c r="EV4" s="6">
        <v>0.13519999999999999</v>
      </c>
      <c r="EW4" s="7">
        <f t="shared" si="79"/>
        <v>81165902.743848562</v>
      </c>
      <c r="EX4" s="12">
        <f t="shared" si="80"/>
        <v>-14876745.180267666</v>
      </c>
      <c r="EY4" s="12">
        <f t="shared" si="81"/>
        <v>-1863440.8667292644</v>
      </c>
      <c r="FA4" s="5">
        <f t="shared" si="82"/>
        <v>54</v>
      </c>
      <c r="FB4" s="6">
        <v>0.13519999999999999</v>
      </c>
      <c r="FC4" s="7">
        <f t="shared" si="83"/>
        <v>80890873.773020342</v>
      </c>
      <c r="FD4" s="12">
        <f t="shared" si="84"/>
        <v>-9447783.9652615581</v>
      </c>
      <c r="FE4" s="12">
        <f t="shared" si="85"/>
        <v>-1203611.3911181556</v>
      </c>
      <c r="FG4" s="5">
        <f t="shared" si="86"/>
        <v>53</v>
      </c>
      <c r="FH4" s="6">
        <v>0.13519999999999999</v>
      </c>
      <c r="FI4" s="7">
        <f t="shared" si="87"/>
        <v>63874663.434160039</v>
      </c>
      <c r="FJ4" s="12">
        <f t="shared" si="88"/>
        <v>-22393703.666001927</v>
      </c>
      <c r="FK4" s="12">
        <f t="shared" si="89"/>
        <v>-2872018.6305342852</v>
      </c>
      <c r="FM4" s="5">
        <f t="shared" si="90"/>
        <v>52</v>
      </c>
      <c r="FN4" s="6">
        <v>0.13519999999999999</v>
      </c>
      <c r="FO4" s="7">
        <f t="shared" si="91"/>
        <v>70045688.599802703</v>
      </c>
      <c r="FP4" s="12">
        <f t="shared" si="92"/>
        <v>-11256118.751208952</v>
      </c>
      <c r="FQ4" s="12">
        <f t="shared" si="93"/>
        <v>-1462858.5049195099</v>
      </c>
      <c r="FS4" s="5">
        <f t="shared" si="94"/>
        <v>51</v>
      </c>
      <c r="FT4" s="6">
        <v>0.13519999999999999</v>
      </c>
      <c r="FU4" s="7">
        <f t="shared" si="95"/>
        <v>57128854.579400279</v>
      </c>
      <c r="FV4" s="12">
        <f t="shared" si="96"/>
        <v>-19722613.271529663</v>
      </c>
      <c r="FW4" s="12">
        <f t="shared" si="97"/>
        <v>-2605331.6151535874</v>
      </c>
      <c r="FY4" s="5">
        <f t="shared" si="98"/>
        <v>50</v>
      </c>
      <c r="FZ4" s="6">
        <v>0.13519999999999999</v>
      </c>
      <c r="GA4" s="7">
        <f t="shared" si="99"/>
        <v>49071340.473630205</v>
      </c>
      <c r="GB4" s="12">
        <f t="shared" si="100"/>
        <v>-24221951.535568684</v>
      </c>
      <c r="GC4" s="12">
        <f t="shared" si="101"/>
        <v>-3230753.2956691417</v>
      </c>
      <c r="GE4" s="5">
        <f t="shared" si="102"/>
        <v>49</v>
      </c>
      <c r="GF4" s="6">
        <v>0.13519999999999999</v>
      </c>
      <c r="GG4" s="7">
        <f t="shared" si="103"/>
        <v>43657776.222090945</v>
      </c>
      <c r="GH4" s="12">
        <f t="shared" si="104"/>
        <v>-25384672.310514569</v>
      </c>
      <c r="GI4" s="12">
        <f t="shared" si="105"/>
        <v>-3450950.6809040993</v>
      </c>
      <c r="GK4" s="5">
        <f t="shared" si="106"/>
        <v>48</v>
      </c>
      <c r="GL4" s="6">
        <v>0.13519999999999999</v>
      </c>
      <c r="GM4" s="7">
        <f t="shared" si="107"/>
        <v>48492476.088071659</v>
      </c>
      <c r="GN4" s="12">
        <f t="shared" si="108"/>
        <v>-15291284.032649634</v>
      </c>
      <c r="GO4" s="12">
        <f t="shared" si="109"/>
        <v>-2150700.4423561147</v>
      </c>
      <c r="GQ4" s="5">
        <f t="shared" si="110"/>
        <v>47</v>
      </c>
      <c r="GR4" s="6">
        <v>0.13519999999999999</v>
      </c>
      <c r="GS4" s="7">
        <f t="shared" si="111"/>
        <v>39170012.995211363</v>
      </c>
      <c r="GT4" s="12">
        <f t="shared" si="112"/>
        <v>-19840429.63807331</v>
      </c>
      <c r="GU4" s="12">
        <f t="shared" si="113"/>
        <v>-2892314.5516266515</v>
      </c>
      <c r="GW4" s="5">
        <f t="shared" si="114"/>
        <v>46</v>
      </c>
      <c r="GX4" s="6">
        <v>0.13519999999999999</v>
      </c>
      <c r="GY4" s="7">
        <f t="shared" si="115"/>
        <v>35348806.962558776</v>
      </c>
      <c r="GZ4" s="12">
        <f t="shared" si="116"/>
        <v>-19010817.576619163</v>
      </c>
      <c r="HA4" s="12">
        <f t="shared" si="117"/>
        <v>-2893282.6558578387</v>
      </c>
      <c r="HC4" s="5">
        <f t="shared" si="118"/>
        <v>45</v>
      </c>
      <c r="HD4" s="6">
        <v>0.13519999999999999</v>
      </c>
      <c r="HE4" s="7">
        <f t="shared" si="119"/>
        <v>38523111.336703077</v>
      </c>
      <c r="HF4" s="12">
        <f t="shared" si="120"/>
        <v>-10263046.043834981</v>
      </c>
      <c r="HG4" s="12">
        <f t="shared" si="121"/>
        <v>-1658472.0175488731</v>
      </c>
      <c r="HI4" s="5">
        <f t="shared" si="122"/>
        <v>44</v>
      </c>
      <c r="HJ4" s="6">
        <v>0.13519999999999999</v>
      </c>
      <c r="HK4" s="7">
        <f t="shared" si="123"/>
        <v>37198832.885962822</v>
      </c>
      <c r="HL4" s="12">
        <f t="shared" si="124"/>
        <v>-6137075.5779386582</v>
      </c>
      <c r="HM4" s="12">
        <f t="shared" si="125"/>
        <v>-1044202.2264486337</v>
      </c>
      <c r="HO4" s="5">
        <f t="shared" si="126"/>
        <v>43</v>
      </c>
      <c r="HP4" s="6">
        <v>0.13519999999999999</v>
      </c>
      <c r="HQ4" s="7">
        <f t="shared" si="127"/>
        <v>32567705.205710743</v>
      </c>
      <c r="HR4" s="12">
        <f t="shared" si="128"/>
        <v>-6939290.6249594958</v>
      </c>
      <c r="HS4" s="12">
        <f t="shared" si="129"/>
        <v>-1219261.8063143834</v>
      </c>
      <c r="HU4" s="5">
        <f t="shared" si="130"/>
        <v>42</v>
      </c>
      <c r="HV4" s="6">
        <v>0.13519999999999999</v>
      </c>
      <c r="HW4" s="7">
        <f t="shared" si="131"/>
        <v>27423126.646775641</v>
      </c>
      <c r="HX4" s="12">
        <f t="shared" si="132"/>
        <v>-8643132.6856674515</v>
      </c>
      <c r="HY4" s="12">
        <f t="shared" si="133"/>
        <v>-1574058.432982068</v>
      </c>
      <c r="IA4" s="5">
        <f t="shared" si="134"/>
        <v>41</v>
      </c>
      <c r="IB4" s="6">
        <v>0.13519999999999999</v>
      </c>
      <c r="IC4" s="7">
        <f t="shared" si="135"/>
        <v>32002715.190542251</v>
      </c>
      <c r="ID4" s="12">
        <f t="shared" si="136"/>
        <v>1198042.219839775</v>
      </c>
      <c r="IE4" s="12">
        <f t="shared" si="137"/>
        <v>238670.15272377056</v>
      </c>
      <c r="IG4" s="5">
        <f t="shared" si="138"/>
        <v>40</v>
      </c>
      <c r="IH4" s="6">
        <v>0.13519999999999999</v>
      </c>
      <c r="II4" s="7">
        <f t="shared" si="139"/>
        <v>43188549.514901787</v>
      </c>
      <c r="IJ4" s="12">
        <f t="shared" si="140"/>
        <v>17881565.130847976</v>
      </c>
      <c r="IK4" s="12">
        <f t="shared" si="141"/>
        <v>3982752.5407290631</v>
      </c>
      <c r="IM4" s="5">
        <f t="shared" si="142"/>
        <v>39</v>
      </c>
      <c r="IN4" s="6">
        <v>0.13519999999999999</v>
      </c>
      <c r="IO4" s="7">
        <f t="shared" si="143"/>
        <v>31524488.697008602</v>
      </c>
      <c r="IP4" s="12">
        <f t="shared" si="144"/>
        <v>9657137.2006768156</v>
      </c>
      <c r="IQ4" s="12">
        <f t="shared" si="145"/>
        <v>2295425.8296039216</v>
      </c>
      <c r="IS4" s="5">
        <f t="shared" si="146"/>
        <v>38</v>
      </c>
      <c r="IT4" s="6">
        <v>0.13519999999999999</v>
      </c>
      <c r="IU4" s="7">
        <f t="shared" si="147"/>
        <v>25457876.683363169</v>
      </c>
      <c r="IV4" s="12">
        <f t="shared" si="148"/>
        <v>6190085.1384475809</v>
      </c>
      <c r="IW4" s="12">
        <f t="shared" si="149"/>
        <v>1548077.004562251</v>
      </c>
      <c r="IY4" s="5">
        <f t="shared" si="150"/>
        <v>37</v>
      </c>
      <c r="IZ4" s="6">
        <v>0.13519999999999999</v>
      </c>
      <c r="JA4" s="7">
        <f t="shared" si="151"/>
        <v>27368175.320751633</v>
      </c>
      <c r="JB4" s="12">
        <f t="shared" si="152"/>
        <v>10974630.417070411</v>
      </c>
      <c r="JC4" s="12">
        <f t="shared" si="153"/>
        <v>2932310.7485888125</v>
      </c>
      <c r="JE4" s="5">
        <f t="shared" si="154"/>
        <v>36</v>
      </c>
      <c r="JF4" s="6">
        <v>0.13519999999999999</v>
      </c>
      <c r="JG4" s="7">
        <f t="shared" si="155"/>
        <v>25695404.488547206</v>
      </c>
      <c r="JH4" s="12">
        <f t="shared" si="156"/>
        <v>12104724.237335946</v>
      </c>
      <c r="JI4" s="12">
        <f t="shared" si="157"/>
        <v>3534399.8076661928</v>
      </c>
      <c r="JK4" s="5">
        <f t="shared" si="158"/>
        <v>35</v>
      </c>
      <c r="JL4" s="6">
        <v>0.13519999999999999</v>
      </c>
      <c r="JM4" s="7">
        <f t="shared" si="159"/>
        <v>21680226.534380034</v>
      </c>
      <c r="JN4" s="12">
        <f t="shared" si="160"/>
        <v>10836462.94347921</v>
      </c>
      <c r="JO4" s="12">
        <f t="shared" si="161"/>
        <v>3604186.1907808036</v>
      </c>
      <c r="JQ4" s="5">
        <f t="shared" si="162"/>
        <v>34</v>
      </c>
      <c r="JR4" s="6">
        <v>0.13519999999999999</v>
      </c>
      <c r="JS4" s="7">
        <f t="shared" si="163"/>
        <v>16456829.007423736</v>
      </c>
      <c r="JT4" s="12">
        <f t="shared" si="164"/>
        <v>7665587.9778152732</v>
      </c>
      <c r="JU4" s="12">
        <f t="shared" si="165"/>
        <v>2851049.7532016998</v>
      </c>
      <c r="JW4" s="5">
        <f t="shared" si="166"/>
        <v>33</v>
      </c>
      <c r="JX4" s="6">
        <v>0.13519999999999999</v>
      </c>
      <c r="JY4" s="7">
        <f t="shared" si="167"/>
        <v>17268445.967915773</v>
      </c>
      <c r="JZ4" s="12">
        <f t="shared" si="168"/>
        <v>9944646.7371348422</v>
      </c>
      <c r="KA4" s="12">
        <f t="shared" si="169"/>
        <v>4009046.7830837378</v>
      </c>
      <c r="KC4" s="5">
        <f t="shared" si="170"/>
        <v>32</v>
      </c>
      <c r="KD4" s="6">
        <v>0.13519999999999999</v>
      </c>
      <c r="KE4" s="7">
        <f t="shared" si="171"/>
        <v>14340181.006407393</v>
      </c>
      <c r="KF4" s="12">
        <f t="shared" si="172"/>
        <v>7952467.4953094423</v>
      </c>
      <c r="KG4" s="12">
        <f t="shared" si="173"/>
        <v>3324917.1541975043</v>
      </c>
      <c r="KI4" s="5">
        <f t="shared" si="174"/>
        <v>31</v>
      </c>
      <c r="KJ4" s="6">
        <v>0.13519999999999999</v>
      </c>
      <c r="KK4" s="7">
        <f t="shared" si="175"/>
        <v>11721580.028124398</v>
      </c>
      <c r="KL4" s="12">
        <f t="shared" si="176"/>
        <v>6175095.344683487</v>
      </c>
      <c r="KM4" s="12">
        <f t="shared" si="177"/>
        <v>2690034.9511074373</v>
      </c>
      <c r="KO4" s="5">
        <f t="shared" si="178"/>
        <v>30</v>
      </c>
      <c r="KP4" s="6">
        <v>0.13519999999999999</v>
      </c>
      <c r="KQ4" s="7">
        <f t="shared" si="179"/>
        <v>11042468.231864717</v>
      </c>
      <c r="KR4" s="12">
        <f t="shared" si="180"/>
        <v>6212611.8041387629</v>
      </c>
      <c r="KS4" s="12">
        <f t="shared" si="181"/>
        <v>2801991.0794329564</v>
      </c>
      <c r="KU4" s="5">
        <f t="shared" si="182"/>
        <v>29</v>
      </c>
      <c r="KV4" s="6">
        <v>0.13519999999999999</v>
      </c>
      <c r="KW4" s="7">
        <f t="shared" si="183"/>
        <v>8413950.1919115484</v>
      </c>
      <c r="KX4" s="12">
        <f t="shared" si="184"/>
        <v>4167082.7126559457</v>
      </c>
      <c r="KY4" s="12">
        <f t="shared" si="185"/>
        <v>1952462.7015984012</v>
      </c>
      <c r="LA4" s="5">
        <f t="shared" si="186"/>
        <v>28</v>
      </c>
      <c r="LB4" s="6">
        <v>0.13519999999999999</v>
      </c>
      <c r="LC4" s="7">
        <f t="shared" si="187"/>
        <v>7100979.1475327434</v>
      </c>
      <c r="LD4" s="12">
        <f t="shared" si="188"/>
        <v>3304854.0047607417</v>
      </c>
      <c r="LE4" s="12">
        <f t="shared" si="189"/>
        <v>1571075.7935728829</v>
      </c>
      <c r="LG4" s="5">
        <f t="shared" si="190"/>
        <v>27</v>
      </c>
      <c r="LH4" s="6">
        <v>0.13519999999999999</v>
      </c>
      <c r="LI4" s="7">
        <f t="shared" si="191"/>
        <v>6711066.2012406606</v>
      </c>
      <c r="LJ4" s="12">
        <f t="shared" si="192"/>
        <v>3390664.401075847</v>
      </c>
      <c r="LK4" s="12">
        <f t="shared" si="193"/>
        <v>1677097.2109837527</v>
      </c>
      <c r="LM4" s="5">
        <f t="shared" si="194"/>
        <v>26</v>
      </c>
      <c r="LN4" s="6">
        <v>0.13519999999999999</v>
      </c>
      <c r="LO4" s="7">
        <f t="shared" si="195"/>
        <v>5758594.6466798196</v>
      </c>
      <c r="LP4" s="12">
        <f t="shared" si="196"/>
        <v>2876147.5522447065</v>
      </c>
      <c r="LQ4" s="12">
        <f t="shared" si="197"/>
        <v>1489002.3280871508</v>
      </c>
      <c r="LS4" s="5">
        <f t="shared" si="198"/>
        <v>25</v>
      </c>
      <c r="LT4" s="6">
        <v>0.13519999999999999</v>
      </c>
      <c r="LU4" s="7">
        <f t="shared" si="199"/>
        <v>4379825.5602980051</v>
      </c>
      <c r="LV4" s="12">
        <f t="shared" si="200"/>
        <v>1880390.0188083884</v>
      </c>
      <c r="LW4" s="12">
        <f t="shared" si="201"/>
        <v>1024135.5375270981</v>
      </c>
      <c r="LY4" s="5">
        <f t="shared" si="202"/>
        <v>24</v>
      </c>
      <c r="LZ4" s="6">
        <v>0.13519999999999999</v>
      </c>
      <c r="MA4" s="7">
        <f t="shared" si="203"/>
        <v>4518078.7706808392</v>
      </c>
      <c r="MB4" s="12">
        <f t="shared" si="204"/>
        <v>2389709.7423134628</v>
      </c>
      <c r="MC4" s="12">
        <f t="shared" si="205"/>
        <v>1375087.3446681376</v>
      </c>
      <c r="ME4" s="5">
        <f t="shared" si="206"/>
        <v>23</v>
      </c>
      <c r="MF4" s="6">
        <v>0.13519999999999999</v>
      </c>
      <c r="MG4" s="7">
        <f t="shared" si="207"/>
        <v>3469307.2031642795</v>
      </c>
      <c r="MH4" s="12">
        <f t="shared" si="208"/>
        <v>1574545.044767221</v>
      </c>
      <c r="MI4" s="12">
        <f t="shared" si="209"/>
        <v>929584.42638534005</v>
      </c>
      <c r="MK4" s="5">
        <f t="shared" si="210"/>
        <v>22</v>
      </c>
      <c r="ML4" s="6">
        <v>0.13519999999999999</v>
      </c>
      <c r="MM4" s="7">
        <f t="shared" si="211"/>
        <v>3227562.7529670466</v>
      </c>
      <c r="MN4" s="12">
        <f t="shared" si="212"/>
        <v>1547668.4624406085</v>
      </c>
      <c r="MO4" s="12">
        <f t="shared" si="213"/>
        <v>943490.49549424055</v>
      </c>
      <c r="MQ4" s="5">
        <f t="shared" si="214"/>
        <v>21</v>
      </c>
      <c r="MR4" s="6">
        <v>0.13519999999999999</v>
      </c>
      <c r="MS4" s="7">
        <f t="shared" si="215"/>
        <v>2934948.3977148752</v>
      </c>
      <c r="MT4" s="12">
        <f t="shared" si="216"/>
        <v>1425800.7289135298</v>
      </c>
      <c r="MU4" s="12">
        <f t="shared" si="217"/>
        <v>891140.69395491562</v>
      </c>
      <c r="MW4" s="5">
        <f t="shared" si="218"/>
        <v>20</v>
      </c>
      <c r="MX4" s="6">
        <v>0.13519999999999999</v>
      </c>
      <c r="MY4" s="7">
        <f t="shared" si="219"/>
        <v>2896425.9328085212</v>
      </c>
      <c r="MZ4" s="12">
        <f t="shared" si="220"/>
        <v>1543047.8694013553</v>
      </c>
      <c r="NA4" s="12">
        <f t="shared" si="221"/>
        <v>991467.42749971664</v>
      </c>
      <c r="NC4" s="5">
        <f t="shared" si="222"/>
        <v>19</v>
      </c>
      <c r="ND4" s="6">
        <v>0.13519999999999999</v>
      </c>
      <c r="NE4" s="7">
        <f t="shared" si="223"/>
        <v>2111097.6186651029</v>
      </c>
      <c r="NF4" s="12">
        <f t="shared" si="224"/>
        <v>881331.94723503548</v>
      </c>
      <c r="NG4" s="12">
        <f t="shared" si="225"/>
        <v>581737.25890101353</v>
      </c>
      <c r="NI4" s="5">
        <f t="shared" si="226"/>
        <v>18</v>
      </c>
      <c r="NJ4" s="6">
        <v>0.13519999999999999</v>
      </c>
      <c r="NK4" s="7">
        <f t="shared" si="227"/>
        <v>1720816.4482108757</v>
      </c>
      <c r="NL4" s="12">
        <f t="shared" si="228"/>
        <v>609235.77133146604</v>
      </c>
      <c r="NM4" s="12">
        <f t="shared" si="229"/>
        <v>414377.00379125943</v>
      </c>
      <c r="NO4" s="5">
        <f t="shared" si="230"/>
        <v>17</v>
      </c>
      <c r="NP4" s="6">
        <v>0.13519999999999999</v>
      </c>
      <c r="NQ4" s="7">
        <f t="shared" si="231"/>
        <v>1292874.8671757148</v>
      </c>
      <c r="NR4" s="12">
        <f t="shared" si="232"/>
        <v>277146.4882704296</v>
      </c>
      <c r="NS4" s="12">
        <f t="shared" si="233"/>
        <v>191465.62229390646</v>
      </c>
      <c r="NU4" s="5">
        <f t="shared" si="234"/>
        <v>16</v>
      </c>
      <c r="NV4" s="6">
        <v>0.13519999999999999</v>
      </c>
      <c r="NW4" s="7">
        <f t="shared" si="235"/>
        <v>1007382.6298704337</v>
      </c>
      <c r="NX4" s="12">
        <f t="shared" si="236"/>
        <v>93176.280448194957</v>
      </c>
      <c r="NY4" s="12">
        <f t="shared" si="237"/>
        <v>65445.984360361974</v>
      </c>
      <c r="OA4" s="5">
        <f t="shared" si="238"/>
        <v>15</v>
      </c>
      <c r="OB4" s="6">
        <v>0.13519999999999999</v>
      </c>
      <c r="OC4" s="7">
        <f t="shared" si="239"/>
        <v>833305.17815405224</v>
      </c>
      <c r="OD4" s="12">
        <f t="shared" si="240"/>
        <v>10450.800426479829</v>
      </c>
      <c r="OE4" s="12">
        <f t="shared" si="241"/>
        <v>7541.5752320909869</v>
      </c>
      <c r="OG4" s="5">
        <f t="shared" si="242"/>
        <v>14</v>
      </c>
      <c r="OH4" s="6">
        <v>0.13519999999999999</v>
      </c>
      <c r="OI4" s="7">
        <f t="shared" si="243"/>
        <v>916021.96125541627</v>
      </c>
      <c r="OJ4" s="12">
        <f t="shared" si="244"/>
        <v>186198.66006073158</v>
      </c>
      <c r="OK4" s="12">
        <f t="shared" si="245"/>
        <v>139380.7408498525</v>
      </c>
      <c r="OM4" s="5">
        <f t="shared" si="246"/>
        <v>13</v>
      </c>
      <c r="ON4" s="6">
        <v>0.13519999999999999</v>
      </c>
      <c r="OO4" s="7">
        <f t="shared" si="247"/>
        <v>1039162.7467446582</v>
      </c>
      <c r="OP4" s="12">
        <f t="shared" si="248"/>
        <v>383328.94331568002</v>
      </c>
      <c r="OQ4" s="12">
        <f t="shared" si="249"/>
        <v>290221.94232633477</v>
      </c>
      <c r="OS4" s="5">
        <f t="shared" si="250"/>
        <v>12</v>
      </c>
      <c r="OT4" s="6">
        <v>0.13519999999999999</v>
      </c>
      <c r="OU4" s="7">
        <f t="shared" si="251"/>
        <v>1331747.7210619741</v>
      </c>
      <c r="OV4" s="12">
        <f t="shared" si="252"/>
        <v>759868.77094915847</v>
      </c>
      <c r="OW4" s="12">
        <f t="shared" si="253"/>
        <v>590246.73678355513</v>
      </c>
      <c r="OY4" s="5">
        <f t="shared" si="254"/>
        <v>11</v>
      </c>
      <c r="OZ4" s="6">
        <v>0.13519999999999999</v>
      </c>
      <c r="PA4" s="7">
        <f t="shared" si="255"/>
        <v>1037509.9104565083</v>
      </c>
      <c r="PB4" s="12">
        <f t="shared" si="256"/>
        <v>535141.29040729103</v>
      </c>
      <c r="PC4" s="12">
        <f t="shared" si="257"/>
        <v>423691.26944471645</v>
      </c>
      <c r="PE4" s="5">
        <f t="shared" si="258"/>
        <v>10</v>
      </c>
      <c r="PF4" s="6">
        <v>0.13519999999999999</v>
      </c>
      <c r="PG4" s="7">
        <f t="shared" si="259"/>
        <v>936888.12575086567</v>
      </c>
      <c r="PH4" s="12">
        <f t="shared" si="260"/>
        <v>525256.34113975801</v>
      </c>
      <c r="PI4" s="12">
        <f t="shared" si="261"/>
        <v>428215.18944985315</v>
      </c>
      <c r="PK4" s="5">
        <f t="shared" si="262"/>
        <v>9</v>
      </c>
      <c r="PL4" s="6">
        <v>0.13519999999999999</v>
      </c>
      <c r="PM4" s="7">
        <f t="shared" si="263"/>
        <v>893721.38295417861</v>
      </c>
      <c r="PN4" s="12">
        <f t="shared" si="264"/>
        <v>560107.12807056063</v>
      </c>
      <c r="PO4" s="12">
        <f t="shared" si="265"/>
        <v>474825.33685764193</v>
      </c>
      <c r="PQ4" s="5">
        <f t="shared" si="266"/>
        <v>8</v>
      </c>
      <c r="PR4" s="6">
        <v>0.13519999999999999</v>
      </c>
      <c r="PS4" s="7">
        <f t="shared" si="267"/>
        <v>773048.51046983723</v>
      </c>
      <c r="PT4" s="12">
        <f t="shared" si="268"/>
        <v>500834.37310245633</v>
      </c>
      <c r="PU4" s="12">
        <f t="shared" si="269"/>
        <v>433390.15059212199</v>
      </c>
      <c r="PW4" s="5">
        <f t="shared" si="270"/>
        <v>7</v>
      </c>
      <c r="PX4" s="6">
        <v>0.13519999999999999</v>
      </c>
      <c r="PY4" s="7">
        <f t="shared" si="271"/>
        <v>732886.33908782422</v>
      </c>
      <c r="PZ4" s="12">
        <f t="shared" si="272"/>
        <v>523587.46092727047</v>
      </c>
      <c r="QA4" s="12">
        <f t="shared" si="273"/>
        <v>472696.18152935663</v>
      </c>
      <c r="QC4" s="5">
        <f t="shared" si="274"/>
        <v>6</v>
      </c>
      <c r="QD4" s="6">
        <v>0.13519999999999999</v>
      </c>
      <c r="QE4" s="7">
        <f t="shared" si="275"/>
        <v>1155061.2121163504</v>
      </c>
      <c r="QF4" s="12">
        <f t="shared" si="276"/>
        <v>1004563.9902237578</v>
      </c>
      <c r="QG4" s="12">
        <f t="shared" si="277"/>
        <v>906764.19991712796</v>
      </c>
      <c r="QI4" s="5">
        <f t="shared" si="278"/>
        <v>5</v>
      </c>
      <c r="QJ4" s="6">
        <v>0.13519999999999999</v>
      </c>
      <c r="QK4" s="7">
        <f t="shared" si="279"/>
        <v>917151.98675269994</v>
      </c>
      <c r="QL4" s="12">
        <f t="shared" si="280"/>
        <v>815272.78049562266</v>
      </c>
      <c r="QM4" s="12">
        <f t="shared" si="281"/>
        <v>755224.15306030796</v>
      </c>
      <c r="QO4" s="5">
        <f t="shared" si="282"/>
        <v>4</v>
      </c>
      <c r="QP4" s="6">
        <v>0.13519999999999999</v>
      </c>
      <c r="QQ4" s="7">
        <f>(QQ5)*(1+QP4)</f>
        <v>798773.72126171389</v>
      </c>
      <c r="QR4" s="12">
        <f t="shared" si="283"/>
        <v>737923.78167953389</v>
      </c>
      <c r="QS4" s="12">
        <f>QR4*((VLOOKUP(QO$91, $A$138:$E$227, 5, FALSE)) / VLOOKUP((QO$91+QO5), $A$138:$E$227, 5, FALSE))</f>
        <v>694727.11987556226</v>
      </c>
    </row>
    <row r="5" spans="3:461">
      <c r="C5">
        <v>86</v>
      </c>
      <c r="D5" s="6">
        <v>0.32150000000000001</v>
      </c>
      <c r="E5" s="12">
        <f t="shared" ref="E5:E68" si="286">(E6)*(1+D5)-(((VLOOKUP((C$91+C6),$A$138:$E$227,5,FALSE))/(VLOOKUP(C$91,$A$138:$E$227,5,FALSE)))*(IF(C5&lt;=$D$125,$B$125,$C$125)))</f>
        <v>-326629516.60842127</v>
      </c>
      <c r="F5" s="12">
        <f t="shared" si="0"/>
        <v>-24538347.391548064</v>
      </c>
      <c r="G5">
        <v>85</v>
      </c>
      <c r="H5" s="6">
        <v>0.32150000000000001</v>
      </c>
      <c r="I5" s="12">
        <f t="shared" si="1"/>
        <v>-594345979.17454767</v>
      </c>
      <c r="J5" s="12">
        <f t="shared" si="2"/>
        <v>-44134602.413951568</v>
      </c>
      <c r="K5">
        <v>84</v>
      </c>
      <c r="L5" s="6">
        <v>0.32150000000000001</v>
      </c>
      <c r="M5" s="12">
        <f t="shared" si="3"/>
        <v>-452427165.75750905</v>
      </c>
      <c r="N5" s="12">
        <f t="shared" si="4"/>
        <v>-33596076.665161565</v>
      </c>
      <c r="O5">
        <v>83</v>
      </c>
      <c r="P5" s="6">
        <v>0.32150000000000001</v>
      </c>
      <c r="Q5" s="12">
        <f t="shared" si="5"/>
        <v>-175500108.38133487</v>
      </c>
      <c r="R5" s="12">
        <f t="shared" si="6"/>
        <v>-12117646.878857151</v>
      </c>
      <c r="S5">
        <v>82</v>
      </c>
      <c r="T5" s="6">
        <v>0.32150000000000001</v>
      </c>
      <c r="U5" s="12">
        <f t="shared" si="7"/>
        <v>682053512.24339795</v>
      </c>
      <c r="V5" s="12">
        <f t="shared" si="8"/>
        <v>42354373.914715089</v>
      </c>
      <c r="W5">
        <v>81</v>
      </c>
      <c r="X5" s="6">
        <v>0.32150000000000001</v>
      </c>
      <c r="Y5" s="12">
        <f t="shared" si="9"/>
        <v>824380426.53399789</v>
      </c>
      <c r="Z5" s="12">
        <f t="shared" si="10"/>
        <v>46180769.073686704</v>
      </c>
      <c r="AA5">
        <v>80</v>
      </c>
      <c r="AB5" s="6">
        <v>0.32150000000000001</v>
      </c>
      <c r="AC5" s="12">
        <f t="shared" si="11"/>
        <v>192086827.17519057</v>
      </c>
      <c r="AD5" s="12">
        <f t="shared" si="12"/>
        <v>11010709.217962982</v>
      </c>
      <c r="AE5">
        <v>79</v>
      </c>
      <c r="AF5" s="6">
        <v>0.32150000000000001</v>
      </c>
      <c r="AG5" s="12">
        <f t="shared" si="13"/>
        <v>327252882.1906361</v>
      </c>
      <c r="AH5" s="12">
        <f t="shared" si="14"/>
        <v>19327076.592811581</v>
      </c>
      <c r="AI5">
        <v>78</v>
      </c>
      <c r="AJ5" s="6">
        <v>0.32150000000000001</v>
      </c>
      <c r="AK5" s="12">
        <f t="shared" si="15"/>
        <v>-77069501.174544796</v>
      </c>
      <c r="AL5" s="12">
        <f t="shared" si="16"/>
        <v>-4618547.4909185264</v>
      </c>
      <c r="AM5">
        <v>77</v>
      </c>
      <c r="AN5" s="6">
        <v>0.32150000000000001</v>
      </c>
      <c r="AO5" s="12">
        <f t="shared" si="17"/>
        <v>-242405883.92640054</v>
      </c>
      <c r="AP5" s="12">
        <f t="shared" si="18"/>
        <v>-14842465.534836927</v>
      </c>
      <c r="AQ5">
        <v>76</v>
      </c>
      <c r="AR5" s="6">
        <v>0.32150000000000001</v>
      </c>
      <c r="AS5" s="12">
        <f t="shared" si="19"/>
        <v>278493281.32011276</v>
      </c>
      <c r="AT5" s="12">
        <f t="shared" si="20"/>
        <v>17173026.727225989</v>
      </c>
      <c r="AU5">
        <v>75</v>
      </c>
      <c r="AV5" s="6">
        <v>0.32150000000000001</v>
      </c>
      <c r="AW5" s="12">
        <f t="shared" si="21"/>
        <v>60123539.562930204</v>
      </c>
      <c r="AX5" s="12">
        <f t="shared" si="22"/>
        <v>3655243.8504473809</v>
      </c>
      <c r="AY5">
        <v>74</v>
      </c>
      <c r="AZ5" s="6">
        <v>0.32150000000000001</v>
      </c>
      <c r="BA5" s="12">
        <f t="shared" si="23"/>
        <v>130140498.83835196</v>
      </c>
      <c r="BB5" s="12">
        <f t="shared" si="24"/>
        <v>7855449.599848412</v>
      </c>
      <c r="BC5">
        <v>73</v>
      </c>
      <c r="BD5" s="6">
        <v>0.32150000000000001</v>
      </c>
      <c r="BE5" s="12">
        <f t="shared" si="25"/>
        <v>318070303.09277374</v>
      </c>
      <c r="BF5" s="12">
        <f t="shared" si="26"/>
        <v>19475383.331631534</v>
      </c>
      <c r="BG5">
        <v>72</v>
      </c>
      <c r="BH5" s="6">
        <v>0.32150000000000001</v>
      </c>
      <c r="BI5" s="12">
        <f t="shared" si="27"/>
        <v>603036389.20952559</v>
      </c>
      <c r="BJ5" s="12">
        <f t="shared" si="28"/>
        <v>41113736.80124002</v>
      </c>
      <c r="BK5">
        <v>71</v>
      </c>
      <c r="BL5" s="6">
        <v>0.32150000000000001</v>
      </c>
      <c r="BM5" s="12">
        <f t="shared" si="29"/>
        <v>498573677.78306818</v>
      </c>
      <c r="BN5" s="12">
        <f t="shared" si="30"/>
        <v>36589782.675585598</v>
      </c>
      <c r="BO5">
        <v>70</v>
      </c>
      <c r="BP5" s="6">
        <v>0.32150000000000001</v>
      </c>
      <c r="BQ5" s="12">
        <f t="shared" si="31"/>
        <v>354518068.68544376</v>
      </c>
      <c r="BR5" s="12">
        <f t="shared" si="32"/>
        <v>26787451.776648954</v>
      </c>
      <c r="BS5">
        <v>69</v>
      </c>
      <c r="BT5" s="6">
        <v>0.32150000000000001</v>
      </c>
      <c r="BU5" s="12">
        <f t="shared" si="33"/>
        <v>278005806.38844579</v>
      </c>
      <c r="BV5" s="12">
        <f t="shared" si="34"/>
        <v>21489071.364053912</v>
      </c>
      <c r="BW5">
        <v>68</v>
      </c>
      <c r="BX5" s="6">
        <v>0.32150000000000001</v>
      </c>
      <c r="BY5" s="12">
        <f t="shared" si="35"/>
        <v>140269740.63432279</v>
      </c>
      <c r="BZ5" s="12">
        <f t="shared" si="36"/>
        <v>11086109.430018563</v>
      </c>
      <c r="CA5">
        <v>67</v>
      </c>
      <c r="CB5" s="6">
        <v>0.32150000000000001</v>
      </c>
      <c r="CC5" s="12">
        <f t="shared" si="37"/>
        <v>270355854.35678184</v>
      </c>
      <c r="CD5" s="12">
        <f t="shared" si="38"/>
        <v>25241666.096364468</v>
      </c>
      <c r="CE5">
        <v>66</v>
      </c>
      <c r="CF5" s="6">
        <v>0.32150000000000001</v>
      </c>
      <c r="CG5" s="12">
        <f t="shared" si="39"/>
        <v>292987920.47803873</v>
      </c>
      <c r="CH5" s="12">
        <f t="shared" si="40"/>
        <v>30153785.458266102</v>
      </c>
      <c r="CI5">
        <v>65</v>
      </c>
      <c r="CJ5" s="6">
        <v>0.32150000000000001</v>
      </c>
      <c r="CK5" s="12">
        <f t="shared" si="284"/>
        <v>289810160.92989868</v>
      </c>
      <c r="CL5" s="12">
        <f t="shared" si="285"/>
        <v>30204289.831151504</v>
      </c>
      <c r="CM5" s="5">
        <v>64</v>
      </c>
      <c r="CN5" s="6">
        <v>0.32150000000000001</v>
      </c>
      <c r="CO5" s="7">
        <f t="shared" si="41"/>
        <v>423178402.71862</v>
      </c>
      <c r="CP5" s="12">
        <f t="shared" si="42"/>
        <v>229157693.38358071</v>
      </c>
      <c r="CQ5" s="12">
        <f t="shared" si="43"/>
        <v>23385468.970445313</v>
      </c>
      <c r="CR5" s="8"/>
      <c r="CS5" s="5">
        <v>63</v>
      </c>
      <c r="CT5" s="6">
        <v>0.32150000000000001</v>
      </c>
      <c r="CU5" s="7">
        <f t="shared" si="44"/>
        <v>323506156.04206103</v>
      </c>
      <c r="CV5" s="12">
        <f t="shared" si="45"/>
        <v>157883532.73490754</v>
      </c>
      <c r="CW5" s="12">
        <f t="shared" si="46"/>
        <v>17414633.192055978</v>
      </c>
      <c r="CY5" s="5">
        <v>62</v>
      </c>
      <c r="CZ5" s="6">
        <v>0.32150000000000001</v>
      </c>
      <c r="DA5" s="7">
        <f t="shared" si="47"/>
        <v>261567073.12585774</v>
      </c>
      <c r="DB5" s="12">
        <f t="shared" si="48"/>
        <v>113660386.23961766</v>
      </c>
      <c r="DC5" s="12">
        <f t="shared" si="49"/>
        <v>13079730.047550235</v>
      </c>
      <c r="DE5" s="5">
        <f t="shared" si="50"/>
        <v>61</v>
      </c>
      <c r="DF5" s="6">
        <v>0.32150000000000001</v>
      </c>
      <c r="DG5" s="7">
        <f t="shared" si="51"/>
        <v>221385588.76500872</v>
      </c>
      <c r="DH5" s="12">
        <f t="shared" si="52"/>
        <v>83812364.157260478</v>
      </c>
      <c r="DI5" s="12">
        <f t="shared" si="53"/>
        <v>9681296.1897825636</v>
      </c>
      <c r="DK5" s="5">
        <f t="shared" si="54"/>
        <v>60</v>
      </c>
      <c r="DL5" s="6">
        <v>0.32150000000000001</v>
      </c>
      <c r="DM5" s="7">
        <f t="shared" si="55"/>
        <v>224097164.45491296</v>
      </c>
      <c r="DN5" s="12">
        <f t="shared" si="56"/>
        <v>98463517.564109251</v>
      </c>
      <c r="DO5" s="12">
        <f t="shared" si="57"/>
        <v>11501948.160823949</v>
      </c>
      <c r="DQ5" s="5">
        <f t="shared" si="58"/>
        <v>59</v>
      </c>
      <c r="DR5" s="6">
        <v>0.32150000000000001</v>
      </c>
      <c r="DS5" s="7">
        <f t="shared" si="59"/>
        <v>146891167.05225033</v>
      </c>
      <c r="DT5" s="12">
        <f t="shared" si="60"/>
        <v>27557675.856186524</v>
      </c>
      <c r="DU5" s="12">
        <f t="shared" si="61"/>
        <v>3195196.9140184997</v>
      </c>
      <c r="DW5" s="5">
        <f t="shared" si="62"/>
        <v>58</v>
      </c>
      <c r="DX5" s="6">
        <v>0.32150000000000001</v>
      </c>
      <c r="DY5" s="7">
        <f t="shared" si="63"/>
        <v>110777652.3772627</v>
      </c>
      <c r="DZ5" s="12">
        <f t="shared" si="64"/>
        <v>-2146098.5120429453</v>
      </c>
      <c r="EA5" s="12">
        <f t="shared" si="65"/>
        <v>-249763.07157699729</v>
      </c>
      <c r="EC5" s="5">
        <f t="shared" si="66"/>
        <v>57</v>
      </c>
      <c r="ED5" s="6">
        <v>0.32150000000000001</v>
      </c>
      <c r="EE5" s="7">
        <f t="shared" si="67"/>
        <v>103106526.7844962</v>
      </c>
      <c r="EF5" s="12">
        <f t="shared" si="68"/>
        <v>-902804.5637401361</v>
      </c>
      <c r="EG5" s="12">
        <f t="shared" si="69"/>
        <v>-108204.82004180891</v>
      </c>
      <c r="EI5" s="5">
        <f t="shared" si="70"/>
        <v>56</v>
      </c>
      <c r="EJ5" s="6">
        <v>0.32150000000000001</v>
      </c>
      <c r="EK5" s="7">
        <f t="shared" si="71"/>
        <v>103106526.7844962</v>
      </c>
      <c r="EL5" s="12">
        <f t="shared" si="72"/>
        <v>19970520.909174301</v>
      </c>
      <c r="EM5" s="12">
        <f t="shared" si="73"/>
        <v>2480271.4000450973</v>
      </c>
      <c r="EO5" s="5">
        <f t="shared" si="74"/>
        <v>55</v>
      </c>
      <c r="EP5" s="6">
        <v>0.32150000000000001</v>
      </c>
      <c r="EQ5" s="7">
        <f t="shared" si="75"/>
        <v>115151358.9284077</v>
      </c>
      <c r="ER5" s="12">
        <f t="shared" si="76"/>
        <v>-9119370.1744285412</v>
      </c>
      <c r="ES5" s="12">
        <f t="shared" si="77"/>
        <v>-1148435.535254593</v>
      </c>
      <c r="EU5" s="5">
        <f t="shared" si="78"/>
        <v>54</v>
      </c>
      <c r="EV5" s="6">
        <v>0.32150000000000001</v>
      </c>
      <c r="EW5" s="7">
        <f t="shared" si="79"/>
        <v>71499209.605222479</v>
      </c>
      <c r="EX5" s="12">
        <f t="shared" si="80"/>
        <v>-12893975.284890413</v>
      </c>
      <c r="EY5" s="12">
        <f t="shared" si="81"/>
        <v>-1640583.0981730465</v>
      </c>
      <c r="FA5" s="5">
        <f t="shared" si="82"/>
        <v>53</v>
      </c>
      <c r="FB5" s="6">
        <v>0.32150000000000001</v>
      </c>
      <c r="FC5" s="7">
        <f t="shared" si="83"/>
        <v>71256936.022745192</v>
      </c>
      <c r="FD5" s="12">
        <f t="shared" si="84"/>
        <v>-8115132.187474709</v>
      </c>
      <c r="FE5" s="12">
        <f t="shared" si="85"/>
        <v>-1050160.4098781757</v>
      </c>
      <c r="FG5" s="5">
        <f t="shared" si="86"/>
        <v>52</v>
      </c>
      <c r="FH5" s="6">
        <v>0.32150000000000001</v>
      </c>
      <c r="FI5" s="7">
        <f t="shared" si="87"/>
        <v>56267321.559337594</v>
      </c>
      <c r="FJ5" s="12">
        <f t="shared" si="88"/>
        <v>-19520602.242778301</v>
      </c>
      <c r="FK5" s="12">
        <f t="shared" si="89"/>
        <v>-2543069.5991112953</v>
      </c>
      <c r="FM5" s="5">
        <f t="shared" si="90"/>
        <v>51</v>
      </c>
      <c r="FN5" s="6">
        <v>0.32150000000000001</v>
      </c>
      <c r="FO5" s="7">
        <f t="shared" si="91"/>
        <v>61703390.239431553</v>
      </c>
      <c r="FP5" s="12">
        <f t="shared" si="92"/>
        <v>-9712192.2069364134</v>
      </c>
      <c r="FQ5" s="12">
        <f t="shared" si="93"/>
        <v>-1282137.5850741139</v>
      </c>
      <c r="FS5" s="5">
        <f t="shared" si="94"/>
        <v>50</v>
      </c>
      <c r="FT5" s="6">
        <v>0.32150000000000001</v>
      </c>
      <c r="FU5" s="7">
        <f t="shared" si="95"/>
        <v>50324924.752819136</v>
      </c>
      <c r="FV5" s="12">
        <f t="shared" si="96"/>
        <v>-17173634.917995334</v>
      </c>
      <c r="FW5" s="12">
        <f t="shared" si="97"/>
        <v>-2304435.1179696708</v>
      </c>
      <c r="FY5" s="5">
        <f t="shared" si="98"/>
        <v>49</v>
      </c>
      <c r="FZ5" s="6">
        <v>0.32150000000000001</v>
      </c>
      <c r="GA5" s="7">
        <f t="shared" si="99"/>
        <v>43227044.109963186</v>
      </c>
      <c r="GB5" s="12">
        <f t="shared" si="100"/>
        <v>-21139034.799858574</v>
      </c>
      <c r="GC5" s="12">
        <f t="shared" si="101"/>
        <v>-2864069.3319245595</v>
      </c>
      <c r="GE5" s="5">
        <f t="shared" si="102"/>
        <v>48</v>
      </c>
      <c r="GF5" s="6">
        <v>0.32150000000000001</v>
      </c>
      <c r="GG5" s="7">
        <f t="shared" si="103"/>
        <v>38458224.297120281</v>
      </c>
      <c r="GH5" s="12">
        <f t="shared" si="104"/>
        <v>-22167016.242791101</v>
      </c>
      <c r="GI5" s="12">
        <f t="shared" si="105"/>
        <v>-3061104.3795412411</v>
      </c>
      <c r="GK5" s="5">
        <f t="shared" si="106"/>
        <v>47</v>
      </c>
      <c r="GL5" s="6">
        <v>0.32150000000000001</v>
      </c>
      <c r="GM5" s="7">
        <f t="shared" si="107"/>
        <v>42717121.289703719</v>
      </c>
      <c r="GN5" s="12">
        <f t="shared" si="108"/>
        <v>-13282229.358890014</v>
      </c>
      <c r="GO5" s="12">
        <f t="shared" si="109"/>
        <v>-1897626.1330010486</v>
      </c>
      <c r="GQ5" s="5">
        <f t="shared" si="110"/>
        <v>46</v>
      </c>
      <c r="GR5" s="6">
        <v>0.32150000000000001</v>
      </c>
      <c r="GS5" s="7">
        <f t="shared" si="111"/>
        <v>34504944.498952925</v>
      </c>
      <c r="GT5" s="12">
        <f t="shared" si="112"/>
        <v>-17296193.125200201</v>
      </c>
      <c r="GU5" s="12">
        <f t="shared" si="113"/>
        <v>-2561230.6130333804</v>
      </c>
      <c r="GW5" s="5">
        <f t="shared" si="114"/>
        <v>45</v>
      </c>
      <c r="GX5" s="6">
        <v>0.32150000000000001</v>
      </c>
      <c r="GY5" s="7">
        <f t="shared" si="115"/>
        <v>31138836.295418233</v>
      </c>
      <c r="GZ5" s="12">
        <f t="shared" si="116"/>
        <v>-16573024.446705481</v>
      </c>
      <c r="HA5" s="12">
        <f t="shared" si="117"/>
        <v>-2562096.883371179</v>
      </c>
      <c r="HC5" s="5">
        <f t="shared" si="118"/>
        <v>44</v>
      </c>
      <c r="HD5" s="6">
        <v>0.32150000000000001</v>
      </c>
      <c r="HE5" s="7">
        <f t="shared" si="119"/>
        <v>33935087.505904756</v>
      </c>
      <c r="HF5" s="12">
        <f t="shared" si="120"/>
        <v>-8877200.8675011992</v>
      </c>
      <c r="HG5" s="12">
        <f t="shared" si="121"/>
        <v>-1457174.7124871691</v>
      </c>
      <c r="HI5" s="5">
        <f t="shared" si="122"/>
        <v>43</v>
      </c>
      <c r="HJ5" s="6">
        <v>0.32150000000000001</v>
      </c>
      <c r="HK5" s="7">
        <f t="shared" si="123"/>
        <v>32768527.912229408</v>
      </c>
      <c r="HL5" s="12">
        <f t="shared" si="124"/>
        <v>-5250843.0100192335</v>
      </c>
      <c r="HM5" s="12">
        <f t="shared" si="125"/>
        <v>-907519.33211206133</v>
      </c>
      <c r="HO5" s="5">
        <f t="shared" si="126"/>
        <v>42</v>
      </c>
      <c r="HP5" s="6">
        <v>0.32150000000000001</v>
      </c>
      <c r="HQ5" s="7">
        <f t="shared" si="127"/>
        <v>28688958.074093327</v>
      </c>
      <c r="HR5" s="12">
        <f t="shared" si="128"/>
        <v>-5962428.6637773784</v>
      </c>
      <c r="HS5" s="12">
        <f t="shared" si="129"/>
        <v>-1064164.573915452</v>
      </c>
      <c r="HU5" s="5">
        <f t="shared" si="130"/>
        <v>41</v>
      </c>
      <c r="HV5" s="6">
        <v>0.32150000000000001</v>
      </c>
      <c r="HW5" s="7">
        <f t="shared" si="131"/>
        <v>24157088.307589535</v>
      </c>
      <c r="HX5" s="12">
        <f t="shared" si="132"/>
        <v>-7468642.6252666153</v>
      </c>
      <c r="HY5" s="12">
        <f t="shared" si="133"/>
        <v>-1381640.5064979929</v>
      </c>
      <c r="IA5" s="5">
        <f t="shared" si="134"/>
        <v>40</v>
      </c>
      <c r="IB5" s="6">
        <v>0.32150000000000001</v>
      </c>
      <c r="IC5" s="7">
        <f t="shared" si="135"/>
        <v>28191257.215065408</v>
      </c>
      <c r="ID5" s="12">
        <f t="shared" si="136"/>
        <v>1188012.6139980536</v>
      </c>
      <c r="IE5" s="12">
        <f t="shared" si="137"/>
        <v>240409.01429698325</v>
      </c>
      <c r="IG5" s="5">
        <f t="shared" si="138"/>
        <v>39</v>
      </c>
      <c r="IH5" s="6">
        <v>0.32150000000000001</v>
      </c>
      <c r="II5" s="7">
        <f t="shared" si="139"/>
        <v>38044881.53180214</v>
      </c>
      <c r="IJ5" s="12">
        <f t="shared" si="140"/>
        <v>15870558.179389859</v>
      </c>
      <c r="IK5" s="12">
        <f t="shared" si="141"/>
        <v>3590655.2073398107</v>
      </c>
      <c r="IM5" s="5">
        <f t="shared" si="142"/>
        <v>38</v>
      </c>
      <c r="IN5" s="6">
        <v>0.32150000000000001</v>
      </c>
      <c r="IO5" s="7">
        <f t="shared" si="143"/>
        <v>27769986.519563604</v>
      </c>
      <c r="IP5" s="12">
        <f t="shared" si="144"/>
        <v>8618173.7753185034</v>
      </c>
      <c r="IQ5" s="12">
        <f t="shared" si="145"/>
        <v>2080816.6662658886</v>
      </c>
      <c r="IS5" s="5">
        <f t="shared" si="146"/>
        <v>37</v>
      </c>
      <c r="IT5" s="6">
        <v>0.32150000000000001</v>
      </c>
      <c r="IU5" s="7">
        <f t="shared" si="147"/>
        <v>22425895.598452404</v>
      </c>
      <c r="IV5" s="12">
        <f t="shared" si="148"/>
        <v>5558528.9477840941</v>
      </c>
      <c r="IW5" s="12">
        <f t="shared" si="149"/>
        <v>1412080.6993458811</v>
      </c>
      <c r="IY5" s="5">
        <f t="shared" si="150"/>
        <v>36</v>
      </c>
      <c r="IZ5" s="6">
        <v>0.32150000000000001</v>
      </c>
      <c r="JA5" s="7">
        <f t="shared" si="151"/>
        <v>24108681.572191361</v>
      </c>
      <c r="JB5" s="12">
        <f t="shared" si="152"/>
        <v>9766481.7627470139</v>
      </c>
      <c r="JC5" s="12">
        <f t="shared" si="153"/>
        <v>2650708.3123661992</v>
      </c>
      <c r="JE5" s="5">
        <f t="shared" si="154"/>
        <v>35</v>
      </c>
      <c r="JF5" s="6">
        <v>0.32150000000000001</v>
      </c>
      <c r="JG5" s="7">
        <f t="shared" si="155"/>
        <v>22635134.327472873</v>
      </c>
      <c r="JH5" s="12">
        <f t="shared" si="156"/>
        <v>10753584.554344112</v>
      </c>
      <c r="JI5" s="12">
        <f t="shared" si="157"/>
        <v>3189464.2394550233</v>
      </c>
      <c r="JK5" s="5">
        <f t="shared" si="158"/>
        <v>34</v>
      </c>
      <c r="JL5" s="6">
        <v>0.32150000000000001</v>
      </c>
      <c r="JM5" s="7">
        <f t="shared" si="159"/>
        <v>19098155.861856971</v>
      </c>
      <c r="JN5" s="12">
        <f t="shared" si="160"/>
        <v>9625318.8118407112</v>
      </c>
      <c r="JO5" s="12">
        <f t="shared" si="161"/>
        <v>3251909.8643443082</v>
      </c>
      <c r="JQ5" s="5">
        <f t="shared" si="162"/>
        <v>33</v>
      </c>
      <c r="JR5" s="6">
        <v>0.32150000000000001</v>
      </c>
      <c r="JS5" s="7">
        <f t="shared" si="163"/>
        <v>14496854.305341559</v>
      </c>
      <c r="JT5" s="12">
        <f t="shared" si="164"/>
        <v>6823686.2821268905</v>
      </c>
      <c r="JU5" s="12">
        <f t="shared" si="165"/>
        <v>2577995.0779270432</v>
      </c>
      <c r="JW5" s="5">
        <f t="shared" si="166"/>
        <v>32</v>
      </c>
      <c r="JX5" s="6">
        <v>0.32150000000000001</v>
      </c>
      <c r="JY5" s="7">
        <f t="shared" si="167"/>
        <v>15211809.344534686</v>
      </c>
      <c r="JZ5" s="12">
        <f t="shared" si="168"/>
        <v>8825813.3193119094</v>
      </c>
      <c r="KA5" s="12">
        <f t="shared" si="169"/>
        <v>3614183.5852488843</v>
      </c>
      <c r="KC5" s="5">
        <f t="shared" si="170"/>
        <v>31</v>
      </c>
      <c r="KD5" s="6">
        <v>0.32150000000000001</v>
      </c>
      <c r="KE5" s="7">
        <f t="shared" si="171"/>
        <v>12632294.755468106</v>
      </c>
      <c r="KF5" s="12">
        <f t="shared" si="172"/>
        <v>7068552.563021997</v>
      </c>
      <c r="KG5" s="12">
        <f t="shared" si="173"/>
        <v>3002016.8519348241</v>
      </c>
      <c r="KI5" s="5">
        <f t="shared" si="174"/>
        <v>30</v>
      </c>
      <c r="KJ5" s="6">
        <v>0.32150000000000001</v>
      </c>
      <c r="KK5" s="7">
        <f t="shared" si="175"/>
        <v>10325563.802082803</v>
      </c>
      <c r="KL5" s="12">
        <f t="shared" si="176"/>
        <v>5500318.6083791964</v>
      </c>
      <c r="KM5" s="12">
        <f t="shared" si="177"/>
        <v>2433917.2580937995</v>
      </c>
      <c r="KO5" s="5">
        <f t="shared" si="178"/>
        <v>29</v>
      </c>
      <c r="KP5" s="6">
        <v>0.32150000000000001</v>
      </c>
      <c r="KQ5" s="7">
        <f t="shared" si="179"/>
        <v>9727332.8328618016</v>
      </c>
      <c r="KR5" s="12">
        <f t="shared" si="180"/>
        <v>5531296.8659646129</v>
      </c>
      <c r="KS5" s="12">
        <f t="shared" si="181"/>
        <v>2534096.8358488218</v>
      </c>
      <c r="KU5" s="5">
        <f t="shared" si="182"/>
        <v>28</v>
      </c>
      <c r="KV5" s="6">
        <v>0.32150000000000001</v>
      </c>
      <c r="KW5" s="7">
        <f t="shared" si="183"/>
        <v>7411865.919583817</v>
      </c>
      <c r="KX5" s="12">
        <f t="shared" si="184"/>
        <v>3727194.1638880614</v>
      </c>
      <c r="KY5" s="12">
        <f t="shared" si="185"/>
        <v>1773929.4787308127</v>
      </c>
      <c r="LA5" s="5">
        <f t="shared" si="186"/>
        <v>27</v>
      </c>
      <c r="LB5" s="6">
        <v>0.32150000000000001</v>
      </c>
      <c r="LC5" s="7">
        <f t="shared" si="187"/>
        <v>6255267.0432811342</v>
      </c>
      <c r="LD5" s="12">
        <f t="shared" si="188"/>
        <v>2966843.5864104261</v>
      </c>
      <c r="LE5" s="12">
        <f t="shared" si="189"/>
        <v>1432660.2692758355</v>
      </c>
      <c r="LG5" s="5">
        <f t="shared" si="190"/>
        <v>26</v>
      </c>
      <c r="LH5" s="6">
        <v>0.32150000000000001</v>
      </c>
      <c r="LI5" s="7">
        <f t="shared" si="191"/>
        <v>5911791.9320301805</v>
      </c>
      <c r="LJ5" s="12">
        <f t="shared" si="192"/>
        <v>3040272.0030941628</v>
      </c>
      <c r="LK5" s="12">
        <f t="shared" si="193"/>
        <v>1527529.4022841526</v>
      </c>
      <c r="LM5" s="5">
        <f t="shared" si="194"/>
        <v>25</v>
      </c>
      <c r="LN5" s="6">
        <v>0.32150000000000001</v>
      </c>
      <c r="LO5" s="7">
        <f t="shared" si="195"/>
        <v>5072757.793058333</v>
      </c>
      <c r="LP5" s="12">
        <f t="shared" si="196"/>
        <v>2584650.6025110581</v>
      </c>
      <c r="LQ5" s="12">
        <f t="shared" si="197"/>
        <v>1359220.0276363085</v>
      </c>
      <c r="LS5" s="5">
        <f t="shared" si="198"/>
        <v>24</v>
      </c>
      <c r="LT5" s="6">
        <v>0.32150000000000001</v>
      </c>
      <c r="LU5" s="7">
        <f t="shared" si="199"/>
        <v>3858197.2870842186</v>
      </c>
      <c r="LV5" s="12">
        <f t="shared" si="200"/>
        <v>1704961.4864384555</v>
      </c>
      <c r="LW5" s="12">
        <f t="shared" si="201"/>
        <v>943252.09906313731</v>
      </c>
      <c r="LY5" s="5">
        <f t="shared" si="202"/>
        <v>23</v>
      </c>
      <c r="LZ5" s="6">
        <v>0.32150000000000001</v>
      </c>
      <c r="MA5" s="7">
        <f t="shared" si="203"/>
        <v>3979984.82265754</v>
      </c>
      <c r="MB5" s="12">
        <f t="shared" si="204"/>
        <v>2151026.7372448007</v>
      </c>
      <c r="MC5" s="12">
        <f t="shared" si="205"/>
        <v>1257287.644750522</v>
      </c>
      <c r="ME5" s="5">
        <f t="shared" si="206"/>
        <v>22</v>
      </c>
      <c r="MF5" s="6">
        <v>0.32150000000000001</v>
      </c>
      <c r="MG5" s="7">
        <f t="shared" si="207"/>
        <v>3056119.8054653625</v>
      </c>
      <c r="MH5" s="12">
        <f t="shared" si="208"/>
        <v>1431782.5290930704</v>
      </c>
      <c r="MI5" s="12">
        <f t="shared" si="209"/>
        <v>858646.72254539269</v>
      </c>
      <c r="MK5" s="5">
        <f t="shared" si="210"/>
        <v>21</v>
      </c>
      <c r="ML5" s="6">
        <v>0.32150000000000001</v>
      </c>
      <c r="MM5" s="7">
        <f t="shared" si="211"/>
        <v>2843166.6252352418</v>
      </c>
      <c r="MN5" s="12">
        <f t="shared" si="212"/>
        <v>1406694.3288689686</v>
      </c>
      <c r="MO5" s="12">
        <f t="shared" si="213"/>
        <v>871090.02647522546</v>
      </c>
      <c r="MQ5" s="5">
        <f t="shared" si="214"/>
        <v>20</v>
      </c>
      <c r="MR5" s="6">
        <v>0.32150000000000001</v>
      </c>
      <c r="MS5" s="7">
        <f t="shared" si="215"/>
        <v>2585402.0416797702</v>
      </c>
      <c r="MT5" s="12">
        <f t="shared" si="216"/>
        <v>1298273.3510571672</v>
      </c>
      <c r="MU5" s="12">
        <f t="shared" si="217"/>
        <v>824246.84698869986</v>
      </c>
      <c r="MW5" s="5">
        <f t="shared" si="218"/>
        <v>19</v>
      </c>
      <c r="MX5" s="6">
        <v>0.32150000000000001</v>
      </c>
      <c r="MY5" s="7">
        <f t="shared" si="219"/>
        <v>2551467.5236156811</v>
      </c>
      <c r="MZ5" s="12">
        <f t="shared" si="220"/>
        <v>1400403.1798455222</v>
      </c>
      <c r="NA5" s="12">
        <f t="shared" si="221"/>
        <v>914020.314099279</v>
      </c>
      <c r="NC5" s="5">
        <f t="shared" si="222"/>
        <v>18</v>
      </c>
      <c r="ND5" s="6">
        <v>0.32150000000000001</v>
      </c>
      <c r="NE5" s="7">
        <f t="shared" si="223"/>
        <v>1859670.2067169689</v>
      </c>
      <c r="NF5" s="12">
        <f t="shared" si="224"/>
        <v>816404.11137688113</v>
      </c>
      <c r="NG5" s="12">
        <f t="shared" si="225"/>
        <v>547389.2426463021</v>
      </c>
      <c r="NI5" s="5">
        <f t="shared" si="226"/>
        <v>17</v>
      </c>
      <c r="NJ5" s="6">
        <v>0.32150000000000001</v>
      </c>
      <c r="NK5" s="7">
        <f t="shared" si="227"/>
        <v>1515870.7260490449</v>
      </c>
      <c r="NL5" s="12">
        <f t="shared" si="228"/>
        <v>575531.29421860422</v>
      </c>
      <c r="NM5" s="12">
        <f t="shared" si="229"/>
        <v>397633.44150677405</v>
      </c>
      <c r="NO5" s="5">
        <f t="shared" si="230"/>
        <v>16</v>
      </c>
      <c r="NP5" s="6">
        <v>0.32150000000000001</v>
      </c>
      <c r="NQ5" s="7">
        <f t="shared" si="231"/>
        <v>1138896.1127340687</v>
      </c>
      <c r="NR5" s="12">
        <f t="shared" si="232"/>
        <v>282392.07916704513</v>
      </c>
      <c r="NS5" s="12">
        <f t="shared" si="233"/>
        <v>198169.88011722465</v>
      </c>
      <c r="NU5" s="5">
        <f t="shared" si="234"/>
        <v>15</v>
      </c>
      <c r="NV5" s="6">
        <v>0.32150000000000001</v>
      </c>
      <c r="NW5" s="7">
        <f t="shared" si="235"/>
        <v>887405.41743343347</v>
      </c>
      <c r="NX5" s="12">
        <f t="shared" si="236"/>
        <v>119703.71922761152</v>
      </c>
      <c r="NY5" s="12">
        <f t="shared" si="237"/>
        <v>85406.118938234213</v>
      </c>
      <c r="OA5" s="5">
        <f t="shared" si="238"/>
        <v>14</v>
      </c>
      <c r="OB5" s="6">
        <v>0.32150000000000001</v>
      </c>
      <c r="OC5" s="7">
        <f t="shared" si="239"/>
        <v>734060.23445564858</v>
      </c>
      <c r="OD5" s="12">
        <f t="shared" si="240"/>
        <v>45827.650847115663</v>
      </c>
      <c r="OE5" s="12">
        <f t="shared" si="241"/>
        <v>33592.615350847336</v>
      </c>
      <c r="OG5" s="5">
        <f t="shared" si="242"/>
        <v>13</v>
      </c>
      <c r="OH5" s="6">
        <v>0.32150000000000001</v>
      </c>
      <c r="OI5" s="7">
        <f t="shared" si="243"/>
        <v>806925.61773732933</v>
      </c>
      <c r="OJ5" s="12">
        <f t="shared" si="244"/>
        <v>199326.67780212424</v>
      </c>
      <c r="OK5" s="12">
        <f t="shared" si="245"/>
        <v>151563.75405224922</v>
      </c>
      <c r="OM5" s="5">
        <f t="shared" si="246"/>
        <v>12</v>
      </c>
      <c r="ON5" s="6">
        <v>0.32150000000000001</v>
      </c>
      <c r="OO5" s="7">
        <f t="shared" si="247"/>
        <v>915400.58733673207</v>
      </c>
      <c r="OP5" s="12">
        <f t="shared" si="248"/>
        <v>372580.45834565366</v>
      </c>
      <c r="OQ5" s="12">
        <f t="shared" si="249"/>
        <v>286538.12390574632</v>
      </c>
      <c r="OS5" s="5">
        <f t="shared" si="250"/>
        <v>11</v>
      </c>
      <c r="OT5" s="6">
        <v>0.32150000000000001</v>
      </c>
      <c r="OU5" s="7">
        <f t="shared" si="251"/>
        <v>1173139.2891666437</v>
      </c>
      <c r="OV5" s="12">
        <f t="shared" si="252"/>
        <v>703391.48586824699</v>
      </c>
      <c r="OW5" s="12">
        <f t="shared" si="253"/>
        <v>555003.61725838308</v>
      </c>
      <c r="OY5" s="5">
        <f t="shared" si="254"/>
        <v>10</v>
      </c>
      <c r="OZ5" s="6">
        <v>0.32150000000000001</v>
      </c>
      <c r="PA5" s="7">
        <f t="shared" si="255"/>
        <v>913944.60047261126</v>
      </c>
      <c r="PB5" s="12">
        <f t="shared" si="256"/>
        <v>504785.63345528167</v>
      </c>
      <c r="PC5" s="12">
        <f t="shared" si="257"/>
        <v>405967.94908771128</v>
      </c>
      <c r="PE5" s="5">
        <f t="shared" si="258"/>
        <v>9</v>
      </c>
      <c r="PF5" s="6">
        <v>0.32150000000000001</v>
      </c>
      <c r="PG5" s="7">
        <f t="shared" si="259"/>
        <v>825306.66468539962</v>
      </c>
      <c r="PH5" s="12">
        <f t="shared" si="260"/>
        <v>495115.2861742255</v>
      </c>
      <c r="PI5" s="12">
        <f t="shared" si="261"/>
        <v>410016.00257697067</v>
      </c>
      <c r="PK5" s="5">
        <f t="shared" si="262"/>
        <v>8</v>
      </c>
      <c r="PL5" s="6">
        <v>0.32150000000000001</v>
      </c>
      <c r="PM5" s="7">
        <f t="shared" si="263"/>
        <v>787280.9927362391</v>
      </c>
      <c r="PN5" s="12">
        <f t="shared" si="264"/>
        <v>524573.05124030018</v>
      </c>
      <c r="PO5" s="12">
        <f t="shared" si="265"/>
        <v>451723.27627649612</v>
      </c>
      <c r="PQ5" s="5">
        <f t="shared" si="266"/>
        <v>7</v>
      </c>
      <c r="PR5" s="6">
        <v>0.32150000000000001</v>
      </c>
      <c r="PS5" s="7">
        <f t="shared" si="267"/>
        <v>680980.01274650916</v>
      </c>
      <c r="PT5" s="12">
        <f t="shared" si="268"/>
        <v>471725.66629221709</v>
      </c>
      <c r="PU5" s="12">
        <f t="shared" si="269"/>
        <v>414646.61485237721</v>
      </c>
      <c r="PW5" s="5">
        <f t="shared" si="270"/>
        <v>6</v>
      </c>
      <c r="PX5" s="6">
        <v>0.32150000000000001</v>
      </c>
      <c r="PY5" s="7">
        <f t="shared" si="271"/>
        <v>645601.07389695582</v>
      </c>
      <c r="PZ5" s="12">
        <f t="shared" si="272"/>
        <v>490501.50831478834</v>
      </c>
      <c r="QA5" s="12">
        <f t="shared" si="273"/>
        <v>449818.08461836464</v>
      </c>
      <c r="QC5" s="5">
        <f t="shared" si="274"/>
        <v>5</v>
      </c>
      <c r="QD5" s="6">
        <v>0.32150000000000001</v>
      </c>
      <c r="QE5" s="7">
        <f t="shared" si="275"/>
        <v>1017495.7823435081</v>
      </c>
      <c r="QF5" s="12">
        <f t="shared" si="276"/>
        <v>914199.8455113807</v>
      </c>
      <c r="QG5" s="12">
        <f t="shared" si="277"/>
        <v>838226.93234674947</v>
      </c>
      <c r="QI5" s="5">
        <f t="shared" si="278"/>
        <v>4</v>
      </c>
      <c r="QJ5" s="6">
        <v>0.32150000000000001</v>
      </c>
      <c r="QK5" s="7">
        <f t="shared" si="279"/>
        <v>807921.05950731144</v>
      </c>
      <c r="QL5" s="12">
        <f t="shared" si="280"/>
        <v>746703.76188136986</v>
      </c>
      <c r="QM5" s="12">
        <f t="shared" si="281"/>
        <v>702627.22794332297</v>
      </c>
      <c r="QO5" s="5">
        <f t="shared" si="282"/>
        <v>3</v>
      </c>
      <c r="QP5" s="6">
        <v>0.32150000000000001</v>
      </c>
      <c r="QQ5" s="7">
        <f>(QQ6)*(1+QP5)</f>
        <v>703641.40350749996</v>
      </c>
      <c r="QR5" s="12">
        <f t="shared" si="283"/>
        <v>660330.98872104904</v>
      </c>
      <c r="QS5" s="12">
        <f>QR5*((VLOOKUP(QO$91, $A$138:$E$227, 5, FALSE)) / VLOOKUP((QO$91+QO6), $A$138:$E$227, 5, FALSE))</f>
        <v>631492.40632758208</v>
      </c>
    </row>
    <row r="6" spans="3:461">
      <c r="C6">
        <v>85</v>
      </c>
      <c r="D6" s="6">
        <v>0.15890000000000001</v>
      </c>
      <c r="E6" s="12">
        <f t="shared" si="286"/>
        <v>-246863554.39171582</v>
      </c>
      <c r="F6" s="12">
        <f t="shared" si="0"/>
        <v>-18841636.29575225</v>
      </c>
      <c r="G6">
        <v>84</v>
      </c>
      <c r="H6" s="6">
        <v>0.15890000000000001</v>
      </c>
      <c r="I6" s="12">
        <f t="shared" si="1"/>
        <v>-449445311.52065659</v>
      </c>
      <c r="J6" s="12">
        <f t="shared" si="2"/>
        <v>-33906932.375987597</v>
      </c>
      <c r="K6">
        <v>83</v>
      </c>
      <c r="L6" s="6">
        <v>0.15890000000000001</v>
      </c>
      <c r="M6" s="12">
        <f t="shared" si="3"/>
        <v>-342053095.54105872</v>
      </c>
      <c r="N6" s="12">
        <f t="shared" si="4"/>
        <v>-25805077.686242275</v>
      </c>
      <c r="O6">
        <v>82</v>
      </c>
      <c r="P6" s="6">
        <v>0.15890000000000001</v>
      </c>
      <c r="Q6" s="12">
        <f t="shared" si="5"/>
        <v>-132474928.3505843</v>
      </c>
      <c r="R6" s="12">
        <f t="shared" si="6"/>
        <v>-9292794.9210257009</v>
      </c>
      <c r="S6">
        <v>81</v>
      </c>
      <c r="T6" s="6">
        <v>0.15890000000000001</v>
      </c>
      <c r="U6" s="12">
        <f t="shared" si="7"/>
        <v>516486278.57624131</v>
      </c>
      <c r="V6" s="12">
        <f t="shared" si="8"/>
        <v>32584447.460526556</v>
      </c>
      <c r="W6">
        <v>80</v>
      </c>
      <c r="X6" s="6">
        <v>0.15890000000000001</v>
      </c>
      <c r="Y6" s="12">
        <f t="shared" si="9"/>
        <v>624226985.56013536</v>
      </c>
      <c r="Z6" s="12">
        <f t="shared" si="10"/>
        <v>35526120.546735257</v>
      </c>
      <c r="AA6">
        <v>79</v>
      </c>
      <c r="AB6" s="6">
        <v>0.15890000000000001</v>
      </c>
      <c r="AC6" s="12">
        <f t="shared" si="11"/>
        <v>145751184.87442619</v>
      </c>
      <c r="AD6" s="12">
        <f t="shared" si="12"/>
        <v>8487925.5303748958</v>
      </c>
      <c r="AE6">
        <v>78</v>
      </c>
      <c r="AF6" s="6">
        <v>0.15890000000000001</v>
      </c>
      <c r="AG6" s="12">
        <f t="shared" si="13"/>
        <v>248021833.35518083</v>
      </c>
      <c r="AH6" s="12">
        <f t="shared" si="14"/>
        <v>14881419.423512494</v>
      </c>
      <c r="AI6">
        <v>77</v>
      </c>
      <c r="AJ6" s="6">
        <v>0.15890000000000001</v>
      </c>
      <c r="AK6" s="12">
        <f t="shared" si="15"/>
        <v>-57940894.800524123</v>
      </c>
      <c r="AL6" s="12">
        <f t="shared" si="16"/>
        <v>-3527603.9452373898</v>
      </c>
      <c r="AM6">
        <v>76</v>
      </c>
      <c r="AN6" s="6">
        <v>0.15890000000000001</v>
      </c>
      <c r="AO6" s="12">
        <f t="shared" si="17"/>
        <v>-183061616.70797732</v>
      </c>
      <c r="AP6" s="12">
        <f t="shared" si="18"/>
        <v>-11387593.124578035</v>
      </c>
      <c r="AQ6">
        <v>75</v>
      </c>
      <c r="AR6" s="6">
        <v>0.15890000000000001</v>
      </c>
      <c r="AS6" s="12">
        <f t="shared" si="19"/>
        <v>211108428.57538122</v>
      </c>
      <c r="AT6" s="12">
        <f t="shared" si="20"/>
        <v>13225419.388835566</v>
      </c>
      <c r="AU6">
        <v>74</v>
      </c>
      <c r="AV6" s="6">
        <v>0.15890000000000001</v>
      </c>
      <c r="AW6" s="12">
        <f t="shared" si="21"/>
        <v>45869842.380467162</v>
      </c>
      <c r="AX6" s="12">
        <f t="shared" si="22"/>
        <v>2833158.1555447038</v>
      </c>
      <c r="AY6">
        <v>73</v>
      </c>
      <c r="AZ6" s="6">
        <v>0.15890000000000001</v>
      </c>
      <c r="BA6" s="12">
        <f t="shared" si="23"/>
        <v>98855471.837000817</v>
      </c>
      <c r="BB6" s="12">
        <f t="shared" si="24"/>
        <v>6062211.0097911516</v>
      </c>
      <c r="BC6">
        <v>72</v>
      </c>
      <c r="BD6" s="6">
        <v>0.15890000000000001</v>
      </c>
      <c r="BE6" s="12">
        <f t="shared" si="25"/>
        <v>241059599.34890828</v>
      </c>
      <c r="BF6" s="12">
        <f t="shared" si="26"/>
        <v>14995435.337699277</v>
      </c>
      <c r="BG6">
        <v>71</v>
      </c>
      <c r="BH6" s="6">
        <v>0.15890000000000001</v>
      </c>
      <c r="BI6" s="12">
        <f t="shared" si="27"/>
        <v>456660170.02439094</v>
      </c>
      <c r="BJ6" s="12">
        <f t="shared" si="28"/>
        <v>31630664.943343427</v>
      </c>
      <c r="BK6">
        <v>70</v>
      </c>
      <c r="BL6" s="6">
        <v>0.15890000000000001</v>
      </c>
      <c r="BM6" s="12">
        <f t="shared" si="29"/>
        <v>377587937.07768214</v>
      </c>
      <c r="BN6" s="12">
        <f t="shared" si="30"/>
        <v>28152719.372699037</v>
      </c>
      <c r="BO6">
        <v>69</v>
      </c>
      <c r="BP6" s="6">
        <v>0.15890000000000001</v>
      </c>
      <c r="BQ6" s="12">
        <f t="shared" si="31"/>
        <v>268569885.10647178</v>
      </c>
      <c r="BR6" s="12">
        <f t="shared" si="32"/>
        <v>20616839.833466165</v>
      </c>
      <c r="BS6">
        <v>68</v>
      </c>
      <c r="BT6" s="6">
        <v>0.15890000000000001</v>
      </c>
      <c r="BU6" s="12">
        <f t="shared" si="33"/>
        <v>210665091.75028101</v>
      </c>
      <c r="BV6" s="12">
        <f t="shared" si="34"/>
        <v>16543527.378091024</v>
      </c>
      <c r="BW6">
        <v>67</v>
      </c>
      <c r="BX6" s="6">
        <v>0.15890000000000001</v>
      </c>
      <c r="BY6" s="12">
        <f t="shared" si="35"/>
        <v>106431572.49482046</v>
      </c>
      <c r="BZ6" s="12">
        <f t="shared" si="36"/>
        <v>8545892.0407020599</v>
      </c>
      <c r="CA6">
        <v>66</v>
      </c>
      <c r="CB6" s="6">
        <v>0.15890000000000001</v>
      </c>
      <c r="CC6" s="12">
        <f t="shared" si="37"/>
        <v>204825709.63830075</v>
      </c>
      <c r="CD6" s="12">
        <f t="shared" si="38"/>
        <v>19428463.844102383</v>
      </c>
      <c r="CE6">
        <v>65</v>
      </c>
      <c r="CF6" s="6">
        <v>0.15890000000000001</v>
      </c>
      <c r="CG6" s="12">
        <f t="shared" si="39"/>
        <v>221929182.10285649</v>
      </c>
      <c r="CH6" s="12">
        <f t="shared" si="40"/>
        <v>23204824.811231107</v>
      </c>
      <c r="CI6">
        <v>64</v>
      </c>
      <c r="CJ6" s="6">
        <v>0.15890000000000001</v>
      </c>
      <c r="CK6" s="12">
        <f t="shared" si="284"/>
        <v>219521763.85160705</v>
      </c>
      <c r="CL6" s="12">
        <f t="shared" si="285"/>
        <v>23243651.787609775</v>
      </c>
      <c r="CM6" s="5">
        <v>63</v>
      </c>
      <c r="CN6" s="6">
        <v>0.15890000000000001</v>
      </c>
      <c r="CO6" s="7">
        <f t="shared" si="41"/>
        <v>320225806.06781691</v>
      </c>
      <c r="CP6" s="12">
        <f t="shared" si="42"/>
        <v>173629714.60587654</v>
      </c>
      <c r="CQ6" s="12">
        <f t="shared" si="43"/>
        <v>18001448.363170754</v>
      </c>
      <c r="CR6" s="8"/>
      <c r="CS6" s="5">
        <v>62</v>
      </c>
      <c r="CT6" s="6">
        <v>0.15890000000000001</v>
      </c>
      <c r="CU6" s="7">
        <f t="shared" si="44"/>
        <v>244802236.88389033</v>
      </c>
      <c r="CV6" s="12">
        <f t="shared" si="45"/>
        <v>119678786.97455622</v>
      </c>
      <c r="CW6" s="12">
        <f t="shared" si="46"/>
        <v>13411162.681286164</v>
      </c>
      <c r="CY6" s="5">
        <v>61</v>
      </c>
      <c r="CZ6" s="6">
        <v>0.15890000000000001</v>
      </c>
      <c r="DA6" s="7">
        <f t="shared" si="47"/>
        <v>197931950.9087081</v>
      </c>
      <c r="DB6" s="12">
        <f t="shared" si="48"/>
        <v>86205887.687658206</v>
      </c>
      <c r="DC6" s="12">
        <f t="shared" si="49"/>
        <v>10078556.564634779</v>
      </c>
      <c r="DE6" s="5">
        <f t="shared" si="50"/>
        <v>60</v>
      </c>
      <c r="DF6" s="6">
        <v>0.15890000000000001</v>
      </c>
      <c r="DG6" s="7">
        <f t="shared" si="51"/>
        <v>167525984.68786132</v>
      </c>
      <c r="DH6" s="12">
        <f t="shared" si="52"/>
        <v>63618674.569031224</v>
      </c>
      <c r="DI6" s="12">
        <f t="shared" si="53"/>
        <v>7465893.4707000665</v>
      </c>
      <c r="DK6" s="5">
        <f t="shared" si="54"/>
        <v>59</v>
      </c>
      <c r="DL6" s="6">
        <v>0.15890000000000001</v>
      </c>
      <c r="DM6" s="7">
        <f t="shared" si="55"/>
        <v>169577876.9995558</v>
      </c>
      <c r="DN6" s="12">
        <f t="shared" si="56"/>
        <v>74703242.836152419</v>
      </c>
      <c r="DO6" s="12">
        <f t="shared" si="57"/>
        <v>8865582.3893962465</v>
      </c>
      <c r="DQ6" s="5">
        <f t="shared" si="58"/>
        <v>58</v>
      </c>
      <c r="DR6" s="6">
        <v>0.15890000000000001</v>
      </c>
      <c r="DS6" s="7">
        <f t="shared" si="59"/>
        <v>111154874.80306496</v>
      </c>
      <c r="DT6" s="12">
        <f t="shared" si="60"/>
        <v>21049124.047839753</v>
      </c>
      <c r="DU6" s="12">
        <f t="shared" si="61"/>
        <v>2479481.2259383732</v>
      </c>
      <c r="DW6" s="5">
        <f t="shared" si="62"/>
        <v>57</v>
      </c>
      <c r="DX6" s="6">
        <v>0.15890000000000001</v>
      </c>
      <c r="DY6" s="7">
        <f t="shared" si="63"/>
        <v>83827205.733834818</v>
      </c>
      <c r="DZ6" s="12">
        <f t="shared" si="64"/>
        <v>-1428923.4904577832</v>
      </c>
      <c r="EA6" s="12">
        <f t="shared" si="65"/>
        <v>-168950.43144847502</v>
      </c>
      <c r="EC6" s="5">
        <f t="shared" si="66"/>
        <v>56</v>
      </c>
      <c r="ED6" s="6">
        <v>0.15890000000000001</v>
      </c>
      <c r="EE6" s="7">
        <f t="shared" si="67"/>
        <v>78022343.385922223</v>
      </c>
      <c r="EF6" s="12">
        <f t="shared" si="68"/>
        <v>-493757.25759670767</v>
      </c>
      <c r="EG6" s="12">
        <f t="shared" si="69"/>
        <v>-60122.649326844163</v>
      </c>
      <c r="EI6" s="5">
        <f t="shared" si="70"/>
        <v>55</v>
      </c>
      <c r="EJ6" s="6">
        <v>0.15890000000000001</v>
      </c>
      <c r="EK6" s="7">
        <f t="shared" si="71"/>
        <v>78022343.385922223</v>
      </c>
      <c r="EL6" s="12">
        <f t="shared" si="72"/>
        <v>15294796.33501835</v>
      </c>
      <c r="EM6" s="12">
        <f t="shared" si="73"/>
        <v>1929857.6100479779</v>
      </c>
      <c r="EO6" s="5">
        <f t="shared" si="74"/>
        <v>54</v>
      </c>
      <c r="EP6" s="6">
        <v>0.15890000000000001</v>
      </c>
      <c r="EQ6" s="7">
        <f t="shared" si="75"/>
        <v>87136858.818318352</v>
      </c>
      <c r="ER6" s="12">
        <f t="shared" si="76"/>
        <v>-6720506.6097414829</v>
      </c>
      <c r="ES6" s="12">
        <f t="shared" si="77"/>
        <v>-859835.84445107542</v>
      </c>
      <c r="EU6" s="5">
        <f t="shared" si="78"/>
        <v>53</v>
      </c>
      <c r="EV6" s="6">
        <v>0.15890000000000001</v>
      </c>
      <c r="EW6" s="7">
        <f t="shared" si="79"/>
        <v>54104585.399335973</v>
      </c>
      <c r="EX6" s="12">
        <f t="shared" si="80"/>
        <v>-9578655.8569236044</v>
      </c>
      <c r="EY6" s="12">
        <f t="shared" si="81"/>
        <v>-1238191.2364408339</v>
      </c>
      <c r="FA6" s="5">
        <f t="shared" si="82"/>
        <v>52</v>
      </c>
      <c r="FB6" s="6">
        <v>0.15890000000000001</v>
      </c>
      <c r="FC6" s="7">
        <f t="shared" si="83"/>
        <v>53921253.138664544</v>
      </c>
      <c r="FD6" s="12">
        <f t="shared" si="84"/>
        <v>-5965423.1434877077</v>
      </c>
      <c r="FE6" s="12">
        <f t="shared" si="85"/>
        <v>-784283.45653688791</v>
      </c>
      <c r="FG6" s="5">
        <f t="shared" si="86"/>
        <v>51</v>
      </c>
      <c r="FH6" s="6">
        <v>0.15890000000000001</v>
      </c>
      <c r="FI6" s="7">
        <f t="shared" si="87"/>
        <v>42578374.240891106</v>
      </c>
      <c r="FJ6" s="12">
        <f t="shared" si="88"/>
        <v>-14597292.654391451</v>
      </c>
      <c r="FK6" s="12">
        <f t="shared" si="89"/>
        <v>-1932008.8219696183</v>
      </c>
      <c r="FM6" s="5">
        <f t="shared" si="90"/>
        <v>50</v>
      </c>
      <c r="FN6" s="6">
        <v>0.15890000000000001</v>
      </c>
      <c r="FO6" s="7">
        <f t="shared" si="91"/>
        <v>46691933.590186574</v>
      </c>
      <c r="FP6" s="12">
        <f t="shared" si="92"/>
        <v>-7177406.1346473061</v>
      </c>
      <c r="FQ6" s="12">
        <f t="shared" si="93"/>
        <v>-962623.90088138054</v>
      </c>
      <c r="FS6" s="5">
        <f t="shared" si="94"/>
        <v>49</v>
      </c>
      <c r="FT6" s="6">
        <v>0.15890000000000001</v>
      </c>
      <c r="FU6" s="7">
        <f t="shared" si="95"/>
        <v>38081668.371410623</v>
      </c>
      <c r="FV6" s="12">
        <f t="shared" si="96"/>
        <v>-12826380.70560829</v>
      </c>
      <c r="FW6" s="12">
        <f t="shared" si="97"/>
        <v>-1748550.3443553091</v>
      </c>
      <c r="FY6" s="5">
        <f t="shared" si="98"/>
        <v>48</v>
      </c>
      <c r="FZ6" s="6">
        <v>0.15890000000000001</v>
      </c>
      <c r="GA6" s="7">
        <f t="shared" si="99"/>
        <v>32710589.56486053</v>
      </c>
      <c r="GB6" s="12">
        <f t="shared" si="100"/>
        <v>-15828688.40176731</v>
      </c>
      <c r="GC6" s="12">
        <f t="shared" si="101"/>
        <v>-2178788.4240405005</v>
      </c>
      <c r="GE6" s="5">
        <f t="shared" si="102"/>
        <v>47</v>
      </c>
      <c r="GF6" s="6">
        <v>0.15890000000000001</v>
      </c>
      <c r="GG6" s="7">
        <f t="shared" si="103"/>
        <v>29101948.01144176</v>
      </c>
      <c r="GH6" s="12">
        <f t="shared" si="104"/>
        <v>-16609739.659305513</v>
      </c>
      <c r="GI6" s="12">
        <f t="shared" si="105"/>
        <v>-2330265.9041577452</v>
      </c>
      <c r="GK6" s="5">
        <f t="shared" si="106"/>
        <v>46</v>
      </c>
      <c r="GL6" s="6">
        <v>0.15890000000000001</v>
      </c>
      <c r="GM6" s="7">
        <f t="shared" si="107"/>
        <v>32324722.882863201</v>
      </c>
      <c r="GN6" s="12">
        <f t="shared" si="108"/>
        <v>-9891976.9927900732</v>
      </c>
      <c r="GO6" s="12">
        <f t="shared" si="109"/>
        <v>-1435801.9238205871</v>
      </c>
      <c r="GQ6" s="5">
        <f t="shared" si="110"/>
        <v>45</v>
      </c>
      <c r="GR6" s="6">
        <v>0.15890000000000001</v>
      </c>
      <c r="GS6" s="7">
        <f t="shared" si="111"/>
        <v>26110438.516044594</v>
      </c>
      <c r="GT6" s="12">
        <f t="shared" si="112"/>
        <v>-12934998.675621366</v>
      </c>
      <c r="GU6" s="12">
        <f t="shared" si="113"/>
        <v>-1945970.7270142662</v>
      </c>
      <c r="GW6" s="5">
        <f t="shared" si="114"/>
        <v>44</v>
      </c>
      <c r="GX6" s="6">
        <v>0.15890000000000001</v>
      </c>
      <c r="GY6" s="7">
        <f t="shared" si="115"/>
        <v>23563251.074852996</v>
      </c>
      <c r="GZ6" s="12">
        <f t="shared" si="116"/>
        <v>-12394224.946598714</v>
      </c>
      <c r="HA6" s="12">
        <f t="shared" si="117"/>
        <v>-1946636.7021768435</v>
      </c>
      <c r="HC6" s="5">
        <f t="shared" si="118"/>
        <v>43</v>
      </c>
      <c r="HD6" s="6">
        <v>0.15890000000000001</v>
      </c>
      <c r="HE6" s="7">
        <f t="shared" si="119"/>
        <v>25679218.695349801</v>
      </c>
      <c r="HF6" s="12">
        <f t="shared" si="120"/>
        <v>-6579219.7977595879</v>
      </c>
      <c r="HG6" s="12">
        <f t="shared" si="121"/>
        <v>-1097189.7220802172</v>
      </c>
      <c r="HI6" s="5">
        <f t="shared" si="122"/>
        <v>42</v>
      </c>
      <c r="HJ6" s="6">
        <v>0.15890000000000001</v>
      </c>
      <c r="HK6" s="7">
        <f t="shared" si="123"/>
        <v>24796464.557116468</v>
      </c>
      <c r="HL6" s="12">
        <f t="shared" si="124"/>
        <v>-3842047.0076216403</v>
      </c>
      <c r="HM6" s="12">
        <f t="shared" si="125"/>
        <v>-674623.2144501413</v>
      </c>
      <c r="HO6" s="5">
        <f t="shared" si="126"/>
        <v>41</v>
      </c>
      <c r="HP6" s="6">
        <v>0.15890000000000001</v>
      </c>
      <c r="HQ6" s="7">
        <f t="shared" si="127"/>
        <v>21709389.386374068</v>
      </c>
      <c r="HR6" s="12">
        <f t="shared" si="128"/>
        <v>-4384669.7484196005</v>
      </c>
      <c r="HS6" s="12">
        <f t="shared" si="129"/>
        <v>-795049.64004167204</v>
      </c>
      <c r="HU6" s="5">
        <f t="shared" si="130"/>
        <v>40</v>
      </c>
      <c r="HV6" s="6">
        <v>0.15890000000000001</v>
      </c>
      <c r="HW6" s="7">
        <f t="shared" si="131"/>
        <v>18280051.689435896</v>
      </c>
      <c r="HX6" s="12">
        <f t="shared" si="132"/>
        <v>-5528924.412547945</v>
      </c>
      <c r="HY6" s="12">
        <f t="shared" si="133"/>
        <v>-1039120.1993009176</v>
      </c>
      <c r="IA6" s="5">
        <f t="shared" si="134"/>
        <v>39</v>
      </c>
      <c r="IB6" s="6">
        <v>0.15890000000000001</v>
      </c>
      <c r="IC6" s="7">
        <f t="shared" si="135"/>
        <v>21332771.256197814</v>
      </c>
      <c r="ID6" s="12">
        <f t="shared" si="136"/>
        <v>1011170.2921200759</v>
      </c>
      <c r="IE6" s="12">
        <f t="shared" si="137"/>
        <v>207886.24451413116</v>
      </c>
      <c r="IG6" s="5">
        <f t="shared" si="138"/>
        <v>38</v>
      </c>
      <c r="IH6" s="6">
        <v>0.15890000000000001</v>
      </c>
      <c r="II6" s="7">
        <f t="shared" si="139"/>
        <v>28789164.988121185</v>
      </c>
      <c r="IJ6" s="12">
        <f t="shared" si="140"/>
        <v>12109842.624107743</v>
      </c>
      <c r="IK6" s="12">
        <f t="shared" si="141"/>
        <v>2783503.4112722008</v>
      </c>
      <c r="IM6" s="5">
        <f t="shared" si="142"/>
        <v>37</v>
      </c>
      <c r="IN6" s="6">
        <v>0.15890000000000001</v>
      </c>
      <c r="IO6" s="7">
        <f t="shared" si="143"/>
        <v>21013989.042424221</v>
      </c>
      <c r="IP6" s="12">
        <f t="shared" si="144"/>
        <v>6615532.0271507027</v>
      </c>
      <c r="IQ6" s="12">
        <f t="shared" si="145"/>
        <v>1622763.0234468449</v>
      </c>
      <c r="IS6" s="5">
        <f t="shared" si="146"/>
        <v>36</v>
      </c>
      <c r="IT6" s="6">
        <v>0.15890000000000001</v>
      </c>
      <c r="IU6" s="7">
        <f t="shared" si="147"/>
        <v>16970030.721492551</v>
      </c>
      <c r="IV6" s="12">
        <f t="shared" si="148"/>
        <v>4295589.2966147577</v>
      </c>
      <c r="IW6" s="12">
        <f t="shared" si="149"/>
        <v>1108649.212944051</v>
      </c>
      <c r="IY6" s="5">
        <f t="shared" si="150"/>
        <v>35</v>
      </c>
      <c r="IZ6" s="6">
        <v>0.15890000000000001</v>
      </c>
      <c r="JA6" s="7">
        <f t="shared" si="151"/>
        <v>18243421.54535858</v>
      </c>
      <c r="JB6" s="12">
        <f t="shared" si="152"/>
        <v>7474094.7126348959</v>
      </c>
      <c r="JC6" s="12">
        <f t="shared" si="153"/>
        <v>2060886.857431368</v>
      </c>
      <c r="JE6" s="5">
        <f t="shared" si="154"/>
        <v>34</v>
      </c>
      <c r="JF6" s="6">
        <v>0.15890000000000001</v>
      </c>
      <c r="JG6" s="7">
        <f t="shared" si="155"/>
        <v>17128364.984845158</v>
      </c>
      <c r="JH6" s="12">
        <f t="shared" si="156"/>
        <v>8213948.1130210292</v>
      </c>
      <c r="JI6" s="12">
        <f t="shared" si="157"/>
        <v>2475074.0348943872</v>
      </c>
      <c r="JK6" s="5">
        <f t="shared" si="158"/>
        <v>33</v>
      </c>
      <c r="JL6" s="6">
        <v>0.15890000000000001</v>
      </c>
      <c r="JM6" s="7">
        <f t="shared" si="159"/>
        <v>14451877.307496764</v>
      </c>
      <c r="JN6" s="12">
        <f t="shared" si="160"/>
        <v>7350825.3704183176</v>
      </c>
      <c r="JO6" s="12">
        <f t="shared" si="161"/>
        <v>2523081.2600910822</v>
      </c>
      <c r="JQ6" s="5">
        <f t="shared" si="162"/>
        <v>32</v>
      </c>
      <c r="JR6" s="6">
        <v>0.15890000000000001</v>
      </c>
      <c r="JS6" s="7">
        <f t="shared" si="163"/>
        <v>10969999.474340945</v>
      </c>
      <c r="JT6" s="12">
        <f t="shared" si="164"/>
        <v>5223680.0444030389</v>
      </c>
      <c r="JU6" s="12">
        <f t="shared" si="165"/>
        <v>2004986.0537050907</v>
      </c>
      <c r="JW6" s="5">
        <f t="shared" si="166"/>
        <v>31</v>
      </c>
      <c r="JX6" s="6">
        <v>0.15890000000000001</v>
      </c>
      <c r="JY6" s="7">
        <f t="shared" si="167"/>
        <v>11511017.286821557</v>
      </c>
      <c r="JZ6" s="12">
        <f t="shared" si="168"/>
        <v>6734069.7150448281</v>
      </c>
      <c r="KA6" s="12">
        <f t="shared" si="169"/>
        <v>2801591.6622713134</v>
      </c>
      <c r="KC6" s="5">
        <f t="shared" si="170"/>
        <v>30</v>
      </c>
      <c r="KD6" s="6">
        <v>0.15890000000000001</v>
      </c>
      <c r="KE6" s="7">
        <f t="shared" si="171"/>
        <v>9559057.703721609</v>
      </c>
      <c r="KF6" s="12">
        <f t="shared" si="172"/>
        <v>5402338.7058886215</v>
      </c>
      <c r="KG6" s="12">
        <f t="shared" si="173"/>
        <v>2330967.3987422283</v>
      </c>
      <c r="KI6" s="5">
        <f t="shared" si="174"/>
        <v>29</v>
      </c>
      <c r="KJ6" s="6">
        <v>0.15890000000000001</v>
      </c>
      <c r="KK6" s="7">
        <f t="shared" si="175"/>
        <v>7813517.8222344341</v>
      </c>
      <c r="KL6" s="12">
        <f t="shared" si="176"/>
        <v>4213480.5044958517</v>
      </c>
      <c r="KM6" s="12">
        <f t="shared" si="177"/>
        <v>1894221.2666628167</v>
      </c>
      <c r="KO6" s="5">
        <f t="shared" si="178"/>
        <v>28</v>
      </c>
      <c r="KP6" s="6">
        <v>0.15890000000000001</v>
      </c>
      <c r="KQ6" s="7">
        <f t="shared" si="179"/>
        <v>7360826.963951421</v>
      </c>
      <c r="KR6" s="12">
        <f t="shared" si="180"/>
        <v>4235171.6461744905</v>
      </c>
      <c r="KS6" s="12">
        <f t="shared" si="181"/>
        <v>1971237.7679456854</v>
      </c>
      <c r="KU6" s="5">
        <f t="shared" si="182"/>
        <v>27</v>
      </c>
      <c r="KV6" s="6">
        <v>0.15890000000000001</v>
      </c>
      <c r="KW6" s="7">
        <f t="shared" si="183"/>
        <v>5608676.4431205578</v>
      </c>
      <c r="KX6" s="12">
        <f t="shared" si="184"/>
        <v>2868124.8661395307</v>
      </c>
      <c r="KY6" s="12">
        <f t="shared" si="185"/>
        <v>1386832.9266931047</v>
      </c>
      <c r="LA6" s="5">
        <f t="shared" si="186"/>
        <v>26</v>
      </c>
      <c r="LB6" s="6">
        <v>0.15890000000000001</v>
      </c>
      <c r="LC6" s="7">
        <f t="shared" si="187"/>
        <v>4733459.737632338</v>
      </c>
      <c r="LD6" s="12">
        <f t="shared" si="188"/>
        <v>2292069.2286727219</v>
      </c>
      <c r="LE6" s="12">
        <f t="shared" si="189"/>
        <v>1124470.466231693</v>
      </c>
      <c r="LG6" s="5">
        <f t="shared" si="190"/>
        <v>25</v>
      </c>
      <c r="LH6" s="6">
        <v>0.15890000000000001</v>
      </c>
      <c r="LI6" s="7">
        <f t="shared" si="191"/>
        <v>4473546.6757700955</v>
      </c>
      <c r="LJ6" s="12">
        <f t="shared" si="192"/>
        <v>2345805.2189717535</v>
      </c>
      <c r="LK6" s="12">
        <f t="shared" si="193"/>
        <v>1197404.3801867599</v>
      </c>
      <c r="LM6" s="5">
        <f t="shared" si="194"/>
        <v>24</v>
      </c>
      <c r="LN6" s="6">
        <v>0.15890000000000001</v>
      </c>
      <c r="LO6" s="7">
        <f t="shared" si="195"/>
        <v>3838636.2414364987</v>
      </c>
      <c r="LP6" s="12">
        <f t="shared" si="196"/>
        <v>1999014.5070370461</v>
      </c>
      <c r="LQ6" s="12">
        <f t="shared" si="197"/>
        <v>1068010.7506769297</v>
      </c>
      <c r="LS6" s="5">
        <f t="shared" si="198"/>
        <v>23</v>
      </c>
      <c r="LT6" s="6">
        <v>0.15890000000000001</v>
      </c>
      <c r="LU6" s="7">
        <f t="shared" si="199"/>
        <v>2919559.0518987658</v>
      </c>
      <c r="LV6" s="12">
        <f t="shared" si="200"/>
        <v>1331205.104875586</v>
      </c>
      <c r="LW6" s="12">
        <f t="shared" si="201"/>
        <v>748221.07674828346</v>
      </c>
      <c r="LY6" s="5">
        <f t="shared" si="202"/>
        <v>22</v>
      </c>
      <c r="LZ6" s="6">
        <v>0.15890000000000001</v>
      </c>
      <c r="MA6" s="7">
        <f t="shared" si="203"/>
        <v>3011717.6107889069</v>
      </c>
      <c r="MB6" s="12">
        <f t="shared" si="204"/>
        <v>1666554.783097184</v>
      </c>
      <c r="MC6" s="12">
        <f t="shared" si="205"/>
        <v>989646.72007094591</v>
      </c>
      <c r="ME6" s="5">
        <f t="shared" si="206"/>
        <v>21</v>
      </c>
      <c r="MF6" s="6">
        <v>0.15890000000000001</v>
      </c>
      <c r="MG6" s="7">
        <f t="shared" si="207"/>
        <v>2312614.3060653522</v>
      </c>
      <c r="MH6" s="12">
        <f t="shared" si="208"/>
        <v>1121306.960979013</v>
      </c>
      <c r="MI6" s="12">
        <f t="shared" si="209"/>
        <v>683177.77915073652</v>
      </c>
      <c r="MK6" s="5">
        <f t="shared" si="210"/>
        <v>20</v>
      </c>
      <c r="ML6" s="6">
        <v>0.15890000000000001</v>
      </c>
      <c r="MM6" s="7">
        <f t="shared" si="211"/>
        <v>2151469.2585964752</v>
      </c>
      <c r="MN6" s="12">
        <f t="shared" si="212"/>
        <v>1101127.7576042512</v>
      </c>
      <c r="MO6" s="12">
        <f t="shared" si="213"/>
        <v>692743.99768101028</v>
      </c>
      <c r="MQ6" s="5">
        <f t="shared" si="214"/>
        <v>19</v>
      </c>
      <c r="MR6" s="6">
        <v>0.15890000000000001</v>
      </c>
      <c r="MS6" s="7">
        <f t="shared" si="215"/>
        <v>1956414.7118272949</v>
      </c>
      <c r="MT6" s="12">
        <f t="shared" si="216"/>
        <v>1018181.1797446413</v>
      </c>
      <c r="MU6" s="12">
        <f t="shared" si="217"/>
        <v>656731.68984477769</v>
      </c>
      <c r="MW6" s="5">
        <f t="shared" si="218"/>
        <v>18</v>
      </c>
      <c r="MX6" s="6">
        <v>0.15890000000000001</v>
      </c>
      <c r="MY6" s="7">
        <f t="shared" si="219"/>
        <v>1930735.9240375946</v>
      </c>
      <c r="MZ6" s="12">
        <f t="shared" si="220"/>
        <v>1094489.0289079149</v>
      </c>
      <c r="NA6" s="12">
        <f t="shared" si="221"/>
        <v>725748.13511066826</v>
      </c>
      <c r="NC6" s="5">
        <f t="shared" si="222"/>
        <v>17</v>
      </c>
      <c r="ND6" s="6">
        <v>0.15890000000000001</v>
      </c>
      <c r="NE6" s="7">
        <f t="shared" si="223"/>
        <v>1407241.9271411041</v>
      </c>
      <c r="NF6" s="12">
        <f t="shared" si="224"/>
        <v>651644.06711535633</v>
      </c>
      <c r="NG6" s="12">
        <f t="shared" si="225"/>
        <v>443887.86959879566</v>
      </c>
      <c r="NI6" s="5">
        <f t="shared" si="226"/>
        <v>16</v>
      </c>
      <c r="NJ6" s="6">
        <v>0.15890000000000001</v>
      </c>
      <c r="NK6" s="7">
        <f t="shared" si="227"/>
        <v>1147083.4097987476</v>
      </c>
      <c r="NL6" s="12">
        <f t="shared" si="228"/>
        <v>468371.57892344182</v>
      </c>
      <c r="NM6" s="12">
        <f t="shared" si="229"/>
        <v>328757.93883801909</v>
      </c>
      <c r="NO6" s="5">
        <f t="shared" si="230"/>
        <v>15</v>
      </c>
      <c r="NP6" s="6">
        <v>0.15890000000000001</v>
      </c>
      <c r="NQ6" s="7">
        <f t="shared" si="231"/>
        <v>861820.74365044932</v>
      </c>
      <c r="NR6" s="12">
        <f t="shared" si="232"/>
        <v>246040.16584717759</v>
      </c>
      <c r="NS6" s="12">
        <f t="shared" si="233"/>
        <v>175413.45510292237</v>
      </c>
      <c r="NU6" s="5">
        <f t="shared" si="234"/>
        <v>14</v>
      </c>
      <c r="NV6" s="6">
        <v>0.15890000000000001</v>
      </c>
      <c r="NW6" s="7">
        <f t="shared" si="235"/>
        <v>671513.74758489104</v>
      </c>
      <c r="NX6" s="12">
        <f t="shared" si="236"/>
        <v>122399.69228928917</v>
      </c>
      <c r="NY6" s="12">
        <f t="shared" si="237"/>
        <v>88722.429325790101</v>
      </c>
      <c r="OA6" s="5">
        <f t="shared" si="238"/>
        <v>13</v>
      </c>
      <c r="OB6" s="6">
        <v>0.15890000000000001</v>
      </c>
      <c r="OC6" s="7">
        <f t="shared" si="239"/>
        <v>555475.01661418739</v>
      </c>
      <c r="OD6" s="12">
        <f t="shared" si="240"/>
        <v>65648.271760481162</v>
      </c>
      <c r="OE6" s="12">
        <f t="shared" si="241"/>
        <v>48889.013624376159</v>
      </c>
      <c r="OG6" s="5">
        <f t="shared" si="242"/>
        <v>12</v>
      </c>
      <c r="OH6" s="6">
        <v>0.15890000000000001</v>
      </c>
      <c r="OI6" s="7">
        <f t="shared" si="243"/>
        <v>610613.40729271993</v>
      </c>
      <c r="OJ6" s="12">
        <f t="shared" si="244"/>
        <v>180689.14420947916</v>
      </c>
      <c r="OK6" s="12">
        <f t="shared" si="245"/>
        <v>139583.39025028038</v>
      </c>
      <c r="OM6" s="5">
        <f t="shared" si="246"/>
        <v>11</v>
      </c>
      <c r="ON6" s="6">
        <v>0.15890000000000001</v>
      </c>
      <c r="OO6" s="7">
        <f t="shared" si="247"/>
        <v>692698.13646366412</v>
      </c>
      <c r="OP6" s="12">
        <f t="shared" si="248"/>
        <v>311455.86692147725</v>
      </c>
      <c r="OQ6" s="12">
        <f t="shared" si="249"/>
        <v>243349.58653428461</v>
      </c>
      <c r="OS6" s="5">
        <f t="shared" si="250"/>
        <v>10</v>
      </c>
      <c r="OT6" s="6">
        <v>0.15890000000000001</v>
      </c>
      <c r="OU6" s="7">
        <f t="shared" si="251"/>
        <v>887733.09812080499</v>
      </c>
      <c r="OV6" s="12">
        <f t="shared" si="252"/>
        <v>561038.51642987749</v>
      </c>
      <c r="OW6" s="12">
        <f t="shared" si="253"/>
        <v>449741.68237402657</v>
      </c>
      <c r="OY6" s="5">
        <f t="shared" si="254"/>
        <v>9</v>
      </c>
      <c r="OZ6" s="6">
        <v>0.15890000000000001</v>
      </c>
      <c r="PA6" s="7">
        <f t="shared" si="255"/>
        <v>691596.36812153715</v>
      </c>
      <c r="PB6" s="12">
        <f t="shared" si="256"/>
        <v>410206.59043905936</v>
      </c>
      <c r="PC6" s="12">
        <f t="shared" si="257"/>
        <v>335165.37863946258</v>
      </c>
      <c r="PE6" s="5">
        <f t="shared" si="258"/>
        <v>8</v>
      </c>
      <c r="PF6" s="6">
        <v>0.15890000000000001</v>
      </c>
      <c r="PG6" s="7">
        <f t="shared" si="259"/>
        <v>624522.63691668538</v>
      </c>
      <c r="PH6" s="12">
        <f t="shared" si="260"/>
        <v>402074.7786583305</v>
      </c>
      <c r="PI6" s="12">
        <f t="shared" si="261"/>
        <v>338277.45920253952</v>
      </c>
      <c r="PK6" s="5">
        <f t="shared" si="262"/>
        <v>7</v>
      </c>
      <c r="PL6" s="6">
        <v>0.15890000000000001</v>
      </c>
      <c r="PM6" s="7">
        <f t="shared" si="263"/>
        <v>595748.00812428235</v>
      </c>
      <c r="PN6" s="12">
        <f t="shared" si="264"/>
        <v>423315.30480118282</v>
      </c>
      <c r="PO6" s="12">
        <f t="shared" si="265"/>
        <v>370341.36254858295</v>
      </c>
      <c r="PQ6" s="5">
        <f t="shared" si="266"/>
        <v>6</v>
      </c>
      <c r="PR6" s="6">
        <v>0.15890000000000001</v>
      </c>
      <c r="PS6" s="7">
        <f t="shared" si="267"/>
        <v>515308.37135566346</v>
      </c>
      <c r="PT6" s="12">
        <f t="shared" si="268"/>
        <v>382788.78498553002</v>
      </c>
      <c r="PU6" s="12">
        <f t="shared" si="269"/>
        <v>341837.40189985681</v>
      </c>
      <c r="PW6" s="5">
        <f t="shared" si="270"/>
        <v>5</v>
      </c>
      <c r="PX6" s="6">
        <v>0.15890000000000001</v>
      </c>
      <c r="PY6" s="7">
        <f t="shared" si="271"/>
        <v>488536.56745891477</v>
      </c>
      <c r="PZ6" s="12">
        <f t="shared" si="272"/>
        <v>395924.95909214811</v>
      </c>
      <c r="QA6" s="12">
        <f t="shared" si="273"/>
        <v>368876.68083329959</v>
      </c>
      <c r="QC6" s="5">
        <f t="shared" si="274"/>
        <v>4</v>
      </c>
      <c r="QD6" s="6">
        <v>0.15890000000000001</v>
      </c>
      <c r="QE6" s="7">
        <f t="shared" si="275"/>
        <v>769955.18906054343</v>
      </c>
      <c r="QF6" s="12">
        <f t="shared" si="276"/>
        <v>716548.5457522606</v>
      </c>
      <c r="QG6" s="12">
        <f t="shared" si="277"/>
        <v>667479.36203546892</v>
      </c>
      <c r="QI6" s="5">
        <f t="shared" si="278"/>
        <v>3</v>
      </c>
      <c r="QJ6" s="6">
        <v>0.15890000000000001</v>
      </c>
      <c r="QK6" s="7">
        <f t="shared" si="279"/>
        <v>611366.67386099999</v>
      </c>
      <c r="QL6" s="12">
        <f t="shared" si="280"/>
        <v>573888.61390653427</v>
      </c>
      <c r="QM6" s="12">
        <f t="shared" si="281"/>
        <v>548625.51378274197</v>
      </c>
      <c r="QO6" s="5">
        <f t="shared" si="282"/>
        <v>2</v>
      </c>
      <c r="QP6" s="6">
        <v>0.15890000000000001</v>
      </c>
      <c r="QQ6" s="7">
        <f>(QQ7)*(1+QP6)</f>
        <v>532456.60499999998</v>
      </c>
      <c r="QR6" s="12">
        <f>(QR7)*(1+QP6)-(((VLOOKUP((QO$91+QO7),$A$138:$E$227,5,FALSE))/(VLOOKUP(QO$91,$A$138:$E$227,5,FALSE)))*(IF(QO6&lt;=$D$125,$B$125,$C$125)))</f>
        <v>508386.93116166338</v>
      </c>
      <c r="QS6" s="12">
        <f>QR6*((VLOOKUP(QO$91, $A$138:$E$227, 5, FALSE)) / VLOOKUP((QO$91+QO7), $A$138:$E$227, 5, FALSE))</f>
        <v>493938.16928601684</v>
      </c>
    </row>
    <row r="7" spans="3:461">
      <c r="C7">
        <v>84</v>
      </c>
      <c r="D7" s="6">
        <v>2.1000000000000001E-2</v>
      </c>
      <c r="E7" s="12">
        <f t="shared" si="286"/>
        <v>-212676239.27696452</v>
      </c>
      <c r="F7" s="12">
        <f t="shared" si="0"/>
        <v>-16707151.112697065</v>
      </c>
      <c r="G7">
        <v>83</v>
      </c>
      <c r="H7" s="6">
        <v>2.1000000000000001E-2</v>
      </c>
      <c r="I7" s="12">
        <f t="shared" si="1"/>
        <v>-387477481.77230108</v>
      </c>
      <c r="J7" s="12">
        <f t="shared" si="2"/>
        <v>-30087070.552605081</v>
      </c>
      <c r="K7">
        <v>82</v>
      </c>
      <c r="L7" s="6">
        <v>2.1000000000000001E-2</v>
      </c>
      <c r="M7" s="12">
        <f t="shared" si="3"/>
        <v>-294810111.00726712</v>
      </c>
      <c r="N7" s="12">
        <f t="shared" si="4"/>
        <v>-22891582.160919923</v>
      </c>
      <c r="O7">
        <v>81</v>
      </c>
      <c r="P7" s="6">
        <v>2.1000000000000001E-2</v>
      </c>
      <c r="Q7" s="12">
        <f t="shared" si="5"/>
        <v>-113941891.91411126</v>
      </c>
      <c r="R7" s="12">
        <f t="shared" si="6"/>
        <v>-8226552.5464386959</v>
      </c>
      <c r="S7">
        <v>80</v>
      </c>
      <c r="T7" s="6">
        <v>2.1000000000000001E-2</v>
      </c>
      <c r="U7" s="12">
        <f t="shared" si="7"/>
        <v>446079730.39542866</v>
      </c>
      <c r="V7" s="12">
        <f t="shared" si="8"/>
        <v>28965821.665560048</v>
      </c>
      <c r="W7">
        <v>79</v>
      </c>
      <c r="X7" s="6">
        <v>2.1000000000000001E-2</v>
      </c>
      <c r="Y7" s="12">
        <f t="shared" si="9"/>
        <v>539092340.5532074</v>
      </c>
      <c r="Z7" s="12">
        <f t="shared" si="10"/>
        <v>31578405.494141735</v>
      </c>
      <c r="AA7">
        <v>78</v>
      </c>
      <c r="AB7" s="6">
        <v>2.1000000000000001E-2</v>
      </c>
      <c r="AC7" s="12">
        <f t="shared" si="11"/>
        <v>126211349.21192415</v>
      </c>
      <c r="AD7" s="12">
        <f t="shared" si="12"/>
        <v>7565012.7806695877</v>
      </c>
      <c r="AE7">
        <v>77</v>
      </c>
      <c r="AF7" s="6">
        <v>2.1000000000000001E-2</v>
      </c>
      <c r="AG7" s="12">
        <f t="shared" si="13"/>
        <v>214446310.87989494</v>
      </c>
      <c r="AH7" s="12">
        <f t="shared" si="14"/>
        <v>13243257.189151773</v>
      </c>
      <c r="AI7">
        <v>76</v>
      </c>
      <c r="AJ7" s="6">
        <v>2.1000000000000001E-2</v>
      </c>
      <c r="AK7" s="12">
        <f t="shared" si="15"/>
        <v>-49571269.997863598</v>
      </c>
      <c r="AL7" s="12">
        <f t="shared" si="16"/>
        <v>-3106321.8917666078</v>
      </c>
      <c r="AM7">
        <v>75</v>
      </c>
      <c r="AN7" s="6">
        <v>2.1000000000000001E-2</v>
      </c>
      <c r="AO7" s="12">
        <f t="shared" si="17"/>
        <v>-157545388.51542887</v>
      </c>
      <c r="AP7" s="12">
        <f t="shared" si="18"/>
        <v>-10087002.620378193</v>
      </c>
      <c r="AQ7">
        <v>74</v>
      </c>
      <c r="AR7" s="6">
        <v>2.1000000000000001E-2</v>
      </c>
      <c r="AS7" s="12">
        <f t="shared" si="19"/>
        <v>182575975.7474252</v>
      </c>
      <c r="AT7" s="12">
        <f t="shared" si="20"/>
        <v>11772516.293091264</v>
      </c>
      <c r="AU7">
        <v>73</v>
      </c>
      <c r="AV7" s="6">
        <v>2.1000000000000001E-2</v>
      </c>
      <c r="AW7" s="12">
        <f t="shared" si="21"/>
        <v>39999614.371173419</v>
      </c>
      <c r="AX7" s="12">
        <f t="shared" si="22"/>
        <v>2542852.4776995494</v>
      </c>
      <c r="AY7">
        <v>72</v>
      </c>
      <c r="AZ7" s="6">
        <v>2.1000000000000001E-2</v>
      </c>
      <c r="BA7" s="12">
        <f t="shared" si="23"/>
        <v>85723252.112323791</v>
      </c>
      <c r="BB7" s="12">
        <f t="shared" si="24"/>
        <v>5410666.4806187395</v>
      </c>
      <c r="BC7">
        <v>71</v>
      </c>
      <c r="BD7" s="6">
        <v>2.1000000000000001E-2</v>
      </c>
      <c r="BE7" s="12">
        <f t="shared" si="25"/>
        <v>208423388.82246533</v>
      </c>
      <c r="BF7" s="12">
        <f t="shared" si="26"/>
        <v>13344517.976763375</v>
      </c>
      <c r="BG7">
        <v>70</v>
      </c>
      <c r="BH7" s="6">
        <v>2.1000000000000001E-2</v>
      </c>
      <c r="BI7" s="12">
        <f t="shared" si="27"/>
        <v>394419956.73378706</v>
      </c>
      <c r="BJ7" s="12">
        <f t="shared" si="28"/>
        <v>28118740.189355589</v>
      </c>
      <c r="BK7">
        <v>69</v>
      </c>
      <c r="BL7" s="6">
        <v>2.1000000000000001E-2</v>
      </c>
      <c r="BM7" s="12">
        <f t="shared" si="29"/>
        <v>326163000.24420363</v>
      </c>
      <c r="BN7" s="12">
        <f t="shared" si="30"/>
        <v>25029877.461150926</v>
      </c>
      <c r="BO7">
        <v>68</v>
      </c>
      <c r="BP7" s="6">
        <v>2.1000000000000001E-2</v>
      </c>
      <c r="BQ7" s="12">
        <f t="shared" si="31"/>
        <v>232082739.5207608</v>
      </c>
      <c r="BR7" s="12">
        <f t="shared" si="32"/>
        <v>18337047.754599828</v>
      </c>
      <c r="BS7">
        <v>67</v>
      </c>
      <c r="BT7" s="6">
        <v>2.1000000000000001E-2</v>
      </c>
      <c r="BU7" s="12">
        <f t="shared" si="33"/>
        <v>182109855.39149395</v>
      </c>
      <c r="BV7" s="12">
        <f t="shared" si="34"/>
        <v>14719422.703208076</v>
      </c>
      <c r="BW7">
        <v>66</v>
      </c>
      <c r="BX7" s="6">
        <v>2.1000000000000001E-2</v>
      </c>
      <c r="BY7" s="12">
        <f t="shared" si="35"/>
        <v>92160838.830955297</v>
      </c>
      <c r="BZ7" s="12">
        <f t="shared" si="36"/>
        <v>7616494.4929611627</v>
      </c>
      <c r="CA7">
        <v>65</v>
      </c>
      <c r="CB7" s="6">
        <v>2.1000000000000001E-2</v>
      </c>
      <c r="CC7" s="12">
        <f t="shared" si="37"/>
        <v>177014398.46620655</v>
      </c>
      <c r="CD7" s="12">
        <f t="shared" si="38"/>
        <v>17281617.120025795</v>
      </c>
      <c r="CE7">
        <v>64</v>
      </c>
      <c r="CF7" s="6">
        <v>2.1000000000000001E-2</v>
      </c>
      <c r="CG7" s="12">
        <f t="shared" si="39"/>
        <v>191747432.75897443</v>
      </c>
      <c r="CH7" s="12">
        <f t="shared" si="40"/>
        <v>20635511.079168361</v>
      </c>
      <c r="CI7">
        <v>63</v>
      </c>
      <c r="CJ7" s="6">
        <v>2.1000000000000001E-2</v>
      </c>
      <c r="CK7" s="12">
        <f t="shared" si="284"/>
        <v>189667007.59479424</v>
      </c>
      <c r="CL7" s="12">
        <f t="shared" si="285"/>
        <v>20669994.425083037</v>
      </c>
      <c r="CM7" s="5">
        <v>62</v>
      </c>
      <c r="CN7" s="6">
        <v>2.1000000000000001E-2</v>
      </c>
      <c r="CO7" s="7">
        <f t="shared" si="41"/>
        <v>276318755.77514619</v>
      </c>
      <c r="CP7" s="12">
        <f t="shared" si="42"/>
        <v>150072546.53580517</v>
      </c>
      <c r="CQ7" s="12">
        <f t="shared" si="43"/>
        <v>16014243.941783652</v>
      </c>
      <c r="CR7" s="8"/>
      <c r="CS7" s="5">
        <v>61</v>
      </c>
      <c r="CT7" s="6">
        <v>2.1000000000000001E-2</v>
      </c>
      <c r="CU7" s="7">
        <f t="shared" si="44"/>
        <v>211236721.79125923</v>
      </c>
      <c r="CV7" s="12">
        <f t="shared" si="45"/>
        <v>103500303.34065524</v>
      </c>
      <c r="CW7" s="12">
        <f t="shared" si="46"/>
        <v>11937480.212569272</v>
      </c>
      <c r="CY7" s="5">
        <v>60</v>
      </c>
      <c r="CZ7" s="6">
        <v>2.1000000000000001E-2</v>
      </c>
      <c r="DA7" s="7">
        <f t="shared" si="47"/>
        <v>170792950.99551997</v>
      </c>
      <c r="DB7" s="12">
        <f t="shared" si="48"/>
        <v>74607377.318535388</v>
      </c>
      <c r="DC7" s="12">
        <f t="shared" si="49"/>
        <v>8977697.60170912</v>
      </c>
      <c r="DE7" s="5">
        <f t="shared" si="50"/>
        <v>59</v>
      </c>
      <c r="DF7" s="6">
        <v>2.1000000000000001E-2</v>
      </c>
      <c r="DG7" s="7">
        <f t="shared" si="51"/>
        <v>144556031.3123318</v>
      </c>
      <c r="DH7" s="12">
        <f t="shared" si="52"/>
        <v>55116327.368259847</v>
      </c>
      <c r="DI7" s="12">
        <f t="shared" si="53"/>
        <v>6657316.9378117267</v>
      </c>
      <c r="DK7" s="5">
        <f t="shared" si="54"/>
        <v>58</v>
      </c>
      <c r="DL7" s="6">
        <v>2.1000000000000001E-2</v>
      </c>
      <c r="DM7" s="7">
        <f t="shared" si="55"/>
        <v>146326582.96622297</v>
      </c>
      <c r="DN7" s="12">
        <f t="shared" si="56"/>
        <v>64678599.604371026</v>
      </c>
      <c r="DO7" s="12">
        <f t="shared" si="57"/>
        <v>7900420.6161825983</v>
      </c>
      <c r="DQ7" s="5">
        <f t="shared" si="58"/>
        <v>57</v>
      </c>
      <c r="DR7" s="6">
        <v>2.1000000000000001E-2</v>
      </c>
      <c r="DS7" s="7">
        <f t="shared" si="59"/>
        <v>95914120.979433045</v>
      </c>
      <c r="DT7" s="12">
        <f t="shared" si="60"/>
        <v>18382780.069997974</v>
      </c>
      <c r="DU7" s="12">
        <f t="shared" si="61"/>
        <v>2228741.9019309785</v>
      </c>
      <c r="DW7" s="5">
        <f t="shared" si="62"/>
        <v>56</v>
      </c>
      <c r="DX7" s="6">
        <v>2.1000000000000001E-2</v>
      </c>
      <c r="DY7" s="7">
        <f t="shared" si="63"/>
        <v>72333424.569708183</v>
      </c>
      <c r="DZ7" s="12">
        <f t="shared" si="64"/>
        <v>-1014059.8954576261</v>
      </c>
      <c r="EA7" s="12">
        <f t="shared" si="65"/>
        <v>-123405.84406835062</v>
      </c>
      <c r="EC7" s="5">
        <f t="shared" si="66"/>
        <v>55</v>
      </c>
      <c r="ED7" s="6">
        <v>2.1000000000000001E-2</v>
      </c>
      <c r="EE7" s="7">
        <f t="shared" si="67"/>
        <v>67324483.032118574</v>
      </c>
      <c r="EF7" s="12">
        <f t="shared" si="68"/>
        <v>-213462.98869333655</v>
      </c>
      <c r="EG7" s="12">
        <f t="shared" si="69"/>
        <v>-26752.784622569343</v>
      </c>
      <c r="EI7" s="5">
        <f t="shared" si="70"/>
        <v>54</v>
      </c>
      <c r="EJ7" s="6">
        <v>2.1000000000000001E-2</v>
      </c>
      <c r="EK7" s="7">
        <f t="shared" si="71"/>
        <v>67324483.032118574</v>
      </c>
      <c r="EL7" s="12">
        <f t="shared" si="72"/>
        <v>13402844.787754629</v>
      </c>
      <c r="EM7" s="12">
        <f t="shared" si="73"/>
        <v>1740605.4813974127</v>
      </c>
      <c r="EO7" s="5">
        <f t="shared" si="74"/>
        <v>53</v>
      </c>
      <c r="EP7" s="6">
        <v>2.1000000000000001E-2</v>
      </c>
      <c r="EQ7" s="7">
        <f t="shared" si="75"/>
        <v>75189281.92106165</v>
      </c>
      <c r="ER7" s="12">
        <f t="shared" si="76"/>
        <v>-5596708.5816366589</v>
      </c>
      <c r="ES7" s="12">
        <f t="shared" si="77"/>
        <v>-737000.89848682063</v>
      </c>
      <c r="EU7" s="5">
        <f t="shared" si="78"/>
        <v>52</v>
      </c>
      <c r="EV7" s="6">
        <v>2.1000000000000001E-2</v>
      </c>
      <c r="EW7" s="7">
        <f t="shared" si="79"/>
        <v>46686155.319126733</v>
      </c>
      <c r="EX7" s="12">
        <f t="shared" si="80"/>
        <v>-8065040.6869837325</v>
      </c>
      <c r="EY7" s="12">
        <f t="shared" si="81"/>
        <v>-1073029.1210664797</v>
      </c>
      <c r="FA7" s="5">
        <f t="shared" si="82"/>
        <v>51</v>
      </c>
      <c r="FB7" s="6">
        <v>2.1000000000000001E-2</v>
      </c>
      <c r="FC7" s="7">
        <f t="shared" si="83"/>
        <v>46527960.254262269</v>
      </c>
      <c r="FD7" s="12">
        <f t="shared" si="84"/>
        <v>-4950588.4044153672</v>
      </c>
      <c r="FE7" s="12">
        <f t="shared" si="85"/>
        <v>-669900.66637716291</v>
      </c>
      <c r="FG7" s="5">
        <f t="shared" si="86"/>
        <v>50</v>
      </c>
      <c r="FH7" s="6">
        <v>2.1000000000000001E-2</v>
      </c>
      <c r="FI7" s="7">
        <f t="shared" si="87"/>
        <v>36740335.008103468</v>
      </c>
      <c r="FJ7" s="12">
        <f t="shared" si="88"/>
        <v>-12400230.95555393</v>
      </c>
      <c r="FK7" s="12">
        <f t="shared" si="89"/>
        <v>-1689228.3215950101</v>
      </c>
      <c r="FM7" s="5">
        <f t="shared" si="90"/>
        <v>49</v>
      </c>
      <c r="FN7" s="6">
        <v>2.1000000000000001E-2</v>
      </c>
      <c r="FO7" s="7">
        <f t="shared" si="91"/>
        <v>40289872.801955797</v>
      </c>
      <c r="FP7" s="12">
        <f t="shared" si="92"/>
        <v>-6000279.2034324203</v>
      </c>
      <c r="FQ7" s="12">
        <f t="shared" si="93"/>
        <v>-828289.90516133897</v>
      </c>
      <c r="FS7" s="5">
        <f t="shared" si="94"/>
        <v>48</v>
      </c>
      <c r="FT7" s="6">
        <v>2.1000000000000001E-2</v>
      </c>
      <c r="FU7" s="7">
        <f t="shared" si="95"/>
        <v>32860184.978350699</v>
      </c>
      <c r="FV7" s="12">
        <f t="shared" si="96"/>
        <v>-10877830.355347462</v>
      </c>
      <c r="FW7" s="12">
        <f t="shared" si="97"/>
        <v>-1526293.6113858975</v>
      </c>
      <c r="FY7" s="5">
        <f t="shared" si="98"/>
        <v>47</v>
      </c>
      <c r="FZ7" s="6">
        <v>2.1000000000000001E-2</v>
      </c>
      <c r="GA7" s="7">
        <f t="shared" si="99"/>
        <v>28225549.715126868</v>
      </c>
      <c r="GB7" s="12">
        <f t="shared" si="100"/>
        <v>-13470309.160740955</v>
      </c>
      <c r="GC7" s="12">
        <f t="shared" si="101"/>
        <v>-1908400.3297344861</v>
      </c>
      <c r="GE7" s="5">
        <f t="shared" si="102"/>
        <v>46</v>
      </c>
      <c r="GF7" s="6">
        <v>2.1000000000000001E-2</v>
      </c>
      <c r="GG7" s="7">
        <f t="shared" si="103"/>
        <v>25111699.034810387</v>
      </c>
      <c r="GH7" s="12">
        <f t="shared" si="104"/>
        <v>-14147816.682755316</v>
      </c>
      <c r="GI7" s="12">
        <f t="shared" si="105"/>
        <v>-2042931.8032704077</v>
      </c>
      <c r="GK7" s="5">
        <f t="shared" si="106"/>
        <v>45</v>
      </c>
      <c r="GL7" s="6">
        <v>2.1000000000000001E-2</v>
      </c>
      <c r="GM7" s="7">
        <f t="shared" si="107"/>
        <v>27892590.286360513</v>
      </c>
      <c r="GN7" s="12">
        <f t="shared" si="108"/>
        <v>-8357314.3346757488</v>
      </c>
      <c r="GO7" s="12">
        <f t="shared" si="109"/>
        <v>-1248532.8126981836</v>
      </c>
      <c r="GQ7" s="5">
        <f t="shared" si="110"/>
        <v>44</v>
      </c>
      <c r="GR7" s="6">
        <v>2.1000000000000001E-2</v>
      </c>
      <c r="GS7" s="7">
        <f t="shared" si="111"/>
        <v>22530363.720808174</v>
      </c>
      <c r="GT7" s="12">
        <f t="shared" si="112"/>
        <v>-10989374.96950639</v>
      </c>
      <c r="GU7" s="12">
        <f t="shared" si="113"/>
        <v>-1701628.2879634185</v>
      </c>
      <c r="GW7" s="5">
        <f t="shared" si="114"/>
        <v>43</v>
      </c>
      <c r="GX7" s="6">
        <v>2.1000000000000001E-2</v>
      </c>
      <c r="GY7" s="7">
        <f t="shared" si="115"/>
        <v>20332428.229228575</v>
      </c>
      <c r="GZ7" s="12">
        <f t="shared" si="116"/>
        <v>-10529998.373576703</v>
      </c>
      <c r="HA7" s="12">
        <f t="shared" si="117"/>
        <v>-1702219.7595134506</v>
      </c>
      <c r="HC7" s="5">
        <f t="shared" si="118"/>
        <v>42</v>
      </c>
      <c r="HD7" s="6">
        <v>2.1000000000000001E-2</v>
      </c>
      <c r="HE7" s="7">
        <f t="shared" si="119"/>
        <v>22158269.648243852</v>
      </c>
      <c r="HF7" s="12">
        <f t="shared" si="120"/>
        <v>-5521897.4377571233</v>
      </c>
      <c r="HG7" s="12">
        <f t="shared" si="121"/>
        <v>-947801.65172220534</v>
      </c>
      <c r="HI7" s="5">
        <f t="shared" si="122"/>
        <v>41</v>
      </c>
      <c r="HJ7" s="6">
        <v>2.1000000000000001E-2</v>
      </c>
      <c r="HK7" s="7">
        <f t="shared" si="123"/>
        <v>21396552.383395001</v>
      </c>
      <c r="HL7" s="12">
        <f t="shared" si="124"/>
        <v>-3167826.3806594731</v>
      </c>
      <c r="HM7" s="12">
        <f t="shared" si="125"/>
        <v>-572508.27547643532</v>
      </c>
      <c r="HO7" s="5">
        <f t="shared" si="126"/>
        <v>40</v>
      </c>
      <c r="HP7" s="6">
        <v>2.1000000000000001E-2</v>
      </c>
      <c r="HQ7" s="7">
        <f t="shared" si="127"/>
        <v>18732754.669405527</v>
      </c>
      <c r="HR7" s="12">
        <f t="shared" si="128"/>
        <v>-3640711.7467513257</v>
      </c>
      <c r="HS7" s="12">
        <f t="shared" si="129"/>
        <v>-679462.42123429198</v>
      </c>
      <c r="HU7" s="5">
        <f t="shared" si="130"/>
        <v>39</v>
      </c>
      <c r="HV7" s="6">
        <v>2.1000000000000001E-2</v>
      </c>
      <c r="HW7" s="7">
        <f t="shared" si="131"/>
        <v>15773622.99545767</v>
      </c>
      <c r="HX7" s="12">
        <f t="shared" si="132"/>
        <v>-4633101.3660465311</v>
      </c>
      <c r="HY7" s="12">
        <f t="shared" si="133"/>
        <v>-896228.4511317265</v>
      </c>
      <c r="IA7" s="5">
        <f t="shared" si="134"/>
        <v>38</v>
      </c>
      <c r="IB7" s="6">
        <v>2.1000000000000001E-2</v>
      </c>
      <c r="IC7" s="7">
        <f t="shared" si="135"/>
        <v>18407775.697815008</v>
      </c>
      <c r="ID7" s="12">
        <f t="shared" si="136"/>
        <v>998439.87051498704</v>
      </c>
      <c r="IE7" s="12">
        <f t="shared" si="137"/>
        <v>211273.56346066666</v>
      </c>
      <c r="IG7" s="5">
        <f t="shared" si="138"/>
        <v>37</v>
      </c>
      <c r="IH7" s="6">
        <v>2.1000000000000001E-2</v>
      </c>
      <c r="II7" s="7">
        <f t="shared" si="139"/>
        <v>24841802.56115384</v>
      </c>
      <c r="IJ7" s="12">
        <f t="shared" si="140"/>
        <v>10562050.132522143</v>
      </c>
      <c r="IK7" s="12">
        <f t="shared" si="141"/>
        <v>2498752.6820740961</v>
      </c>
      <c r="IM7" s="5">
        <f t="shared" si="142"/>
        <v>36</v>
      </c>
      <c r="IN7" s="6">
        <v>2.1000000000000001E-2</v>
      </c>
      <c r="IO7" s="7">
        <f t="shared" si="143"/>
        <v>18132702.599382363</v>
      </c>
      <c r="IP7" s="12">
        <f t="shared" si="144"/>
        <v>5813990.2374178171</v>
      </c>
      <c r="IQ7" s="12">
        <f t="shared" si="145"/>
        <v>1467866.0139968607</v>
      </c>
      <c r="IS7" s="5">
        <f t="shared" si="146"/>
        <v>35</v>
      </c>
      <c r="IT7" s="6">
        <v>2.1000000000000001E-2</v>
      </c>
      <c r="IU7" s="7">
        <f t="shared" si="147"/>
        <v>14643222.643448573</v>
      </c>
      <c r="IV7" s="12">
        <f t="shared" si="148"/>
        <v>3806909.792176391</v>
      </c>
      <c r="IW7" s="12">
        <f t="shared" si="149"/>
        <v>1011266.8651426911</v>
      </c>
      <c r="IY7" s="5">
        <f t="shared" si="150"/>
        <v>34</v>
      </c>
      <c r="IZ7" s="6">
        <v>2.1000000000000001E-2</v>
      </c>
      <c r="JA7" s="7">
        <f t="shared" si="151"/>
        <v>15742015.312243143</v>
      </c>
      <c r="JB7" s="12">
        <f t="shared" si="152"/>
        <v>6543182.2526834896</v>
      </c>
      <c r="JC7" s="12">
        <f t="shared" si="153"/>
        <v>1856976.2958125086</v>
      </c>
      <c r="JE7" s="5">
        <f t="shared" si="154"/>
        <v>33</v>
      </c>
      <c r="JF7" s="6">
        <v>2.1000000000000001E-2</v>
      </c>
      <c r="JG7" s="7">
        <f t="shared" si="155"/>
        <v>14779847.255885027</v>
      </c>
      <c r="JH7" s="12">
        <f t="shared" si="156"/>
        <v>7173619.934682548</v>
      </c>
      <c r="JI7" s="12">
        <f t="shared" si="157"/>
        <v>2224827.7497755364</v>
      </c>
      <c r="JK7" s="5">
        <f t="shared" si="158"/>
        <v>32</v>
      </c>
      <c r="JL7" s="6">
        <v>2.1000000000000001E-2</v>
      </c>
      <c r="JM7" s="7">
        <f t="shared" si="159"/>
        <v>12470340.24289996</v>
      </c>
      <c r="JN7" s="12">
        <f t="shared" si="160"/>
        <v>6418352.1673280848</v>
      </c>
      <c r="JO7" s="12">
        <f t="shared" si="161"/>
        <v>2267464.3366865627</v>
      </c>
      <c r="JQ7" s="5">
        <f t="shared" si="162"/>
        <v>31</v>
      </c>
      <c r="JR7" s="6">
        <v>2.1000000000000001E-2</v>
      </c>
      <c r="JS7" s="7">
        <f t="shared" si="163"/>
        <v>9465872.3568391968</v>
      </c>
      <c r="JT7" s="12">
        <f t="shared" si="164"/>
        <v>4574890.3177415002</v>
      </c>
      <c r="JU7" s="12">
        <f t="shared" si="165"/>
        <v>1807329.1965122195</v>
      </c>
      <c r="JW7" s="5">
        <f t="shared" si="166"/>
        <v>30</v>
      </c>
      <c r="JX7" s="6">
        <v>2.1000000000000001E-2</v>
      </c>
      <c r="JY7" s="7">
        <f t="shared" si="167"/>
        <v>9932709.7133674659</v>
      </c>
      <c r="JZ7" s="12">
        <f t="shared" si="168"/>
        <v>5872965.2870328659</v>
      </c>
      <c r="KA7" s="12">
        <f t="shared" si="169"/>
        <v>2514817.3740581102</v>
      </c>
      <c r="KC7" s="5">
        <f t="shared" si="170"/>
        <v>29</v>
      </c>
      <c r="KD7" s="6">
        <v>2.1000000000000001E-2</v>
      </c>
      <c r="KE7" s="7">
        <f t="shared" si="171"/>
        <v>8248388.7339042276</v>
      </c>
      <c r="KF7" s="12">
        <f t="shared" si="172"/>
        <v>4721604.8382025333</v>
      </c>
      <c r="KG7" s="12">
        <f t="shared" si="173"/>
        <v>2096842.5331423499</v>
      </c>
      <c r="KI7" s="5">
        <f t="shared" si="174"/>
        <v>28</v>
      </c>
      <c r="KJ7" s="6">
        <v>2.1000000000000001E-2</v>
      </c>
      <c r="KK7" s="7">
        <f t="shared" si="175"/>
        <v>6742184.6770510254</v>
      </c>
      <c r="KL7" s="12">
        <f t="shared" si="176"/>
        <v>3693340.3262605146</v>
      </c>
      <c r="KM7" s="12">
        <f t="shared" si="177"/>
        <v>1708955.8277107587</v>
      </c>
      <c r="KO7" s="5">
        <f t="shared" si="178"/>
        <v>27</v>
      </c>
      <c r="KP7" s="6">
        <v>2.1000000000000001E-2</v>
      </c>
      <c r="KQ7" s="7">
        <f t="shared" si="179"/>
        <v>6351563.5205379417</v>
      </c>
      <c r="KR7" s="12">
        <f t="shared" si="180"/>
        <v>3710092.4571094648</v>
      </c>
      <c r="KS7" s="12">
        <f t="shared" si="181"/>
        <v>1777356.3806916103</v>
      </c>
      <c r="KU7" s="5">
        <f t="shared" si="182"/>
        <v>26</v>
      </c>
      <c r="KV7" s="6">
        <v>2.1000000000000001E-2</v>
      </c>
      <c r="KW7" s="7">
        <f t="shared" si="183"/>
        <v>4839655.2274748106</v>
      </c>
      <c r="KX7" s="12">
        <f t="shared" si="184"/>
        <v>2528404.6989003271</v>
      </c>
      <c r="KY7" s="12">
        <f t="shared" si="185"/>
        <v>1258329.7611942249</v>
      </c>
      <c r="LA7" s="5">
        <f t="shared" si="186"/>
        <v>25</v>
      </c>
      <c r="LB7" s="6">
        <v>2.1000000000000001E-2</v>
      </c>
      <c r="LC7" s="7">
        <f t="shared" si="187"/>
        <v>4084441.9170181532</v>
      </c>
      <c r="LD7" s="12">
        <f t="shared" si="188"/>
        <v>2030563.3429710283</v>
      </c>
      <c r="LE7" s="12">
        <f t="shared" si="189"/>
        <v>1025318.1717548955</v>
      </c>
      <c r="LG7" s="5">
        <f t="shared" si="190"/>
        <v>24</v>
      </c>
      <c r="LH7" s="6">
        <v>2.1000000000000001E-2</v>
      </c>
      <c r="LI7" s="7">
        <f t="shared" si="191"/>
        <v>3860166.257459742</v>
      </c>
      <c r="LJ7" s="12">
        <f t="shared" si="192"/>
        <v>2074879.1740493635</v>
      </c>
      <c r="LK7" s="12">
        <f t="shared" si="193"/>
        <v>1090092.8624054315</v>
      </c>
      <c r="LM7" s="5">
        <f t="shared" si="194"/>
        <v>23</v>
      </c>
      <c r="LN7" s="6">
        <v>2.1000000000000001E-2</v>
      </c>
      <c r="LO7" s="7">
        <f t="shared" si="195"/>
        <v>3312310.157422123</v>
      </c>
      <c r="LP7" s="12">
        <f t="shared" si="196"/>
        <v>1773376.5076366679</v>
      </c>
      <c r="LQ7" s="12">
        <f t="shared" si="197"/>
        <v>975174.68690736417</v>
      </c>
      <c r="LS7" s="5">
        <f t="shared" si="198"/>
        <v>22</v>
      </c>
      <c r="LT7" s="6">
        <v>2.1000000000000001E-2</v>
      </c>
      <c r="LU7" s="7">
        <f t="shared" si="199"/>
        <v>2519250.1957880454</v>
      </c>
      <c r="LV7" s="12">
        <f t="shared" si="200"/>
        <v>1194736.3091235196</v>
      </c>
      <c r="LW7" s="12">
        <f t="shared" si="201"/>
        <v>691160.35011028091</v>
      </c>
      <c r="LY7" s="5">
        <f t="shared" si="202"/>
        <v>21</v>
      </c>
      <c r="LZ7" s="6">
        <v>2.1000000000000001E-2</v>
      </c>
      <c r="MA7" s="7">
        <f t="shared" si="203"/>
        <v>2598772.638526971</v>
      </c>
      <c r="MB7" s="12">
        <f t="shared" si="204"/>
        <v>1481641.6179666258</v>
      </c>
      <c r="MC7" s="12">
        <f t="shared" si="205"/>
        <v>905577.35467370716</v>
      </c>
      <c r="ME7" s="5">
        <f t="shared" si="206"/>
        <v>20</v>
      </c>
      <c r="MF7" s="6">
        <v>2.1000000000000001E-2</v>
      </c>
      <c r="MG7" s="7">
        <f t="shared" si="207"/>
        <v>1995525.3309736405</v>
      </c>
      <c r="MH7" s="12">
        <f t="shared" si="208"/>
        <v>1010049.4264499346</v>
      </c>
      <c r="MI7" s="12">
        <f t="shared" si="209"/>
        <v>633393.54105945316</v>
      </c>
      <c r="MK7" s="5">
        <f t="shared" si="210"/>
        <v>19</v>
      </c>
      <c r="ML7" s="6">
        <v>2.1000000000000001E-2</v>
      </c>
      <c r="MM7" s="7">
        <f t="shared" si="211"/>
        <v>1856475.3288432781</v>
      </c>
      <c r="MN7" s="12">
        <f t="shared" si="212"/>
        <v>991296.2649712821</v>
      </c>
      <c r="MO7" s="12">
        <f t="shared" si="213"/>
        <v>641889.57277352863</v>
      </c>
      <c r="MQ7" s="5">
        <f t="shared" si="214"/>
        <v>18</v>
      </c>
      <c r="MR7" s="6">
        <v>2.1000000000000001E-2</v>
      </c>
      <c r="MS7" s="7">
        <f t="shared" si="215"/>
        <v>1688165.2531083741</v>
      </c>
      <c r="MT7" s="12">
        <f t="shared" si="216"/>
        <v>918709.52252511354</v>
      </c>
      <c r="MU7" s="12">
        <f t="shared" si="217"/>
        <v>609906.01432716649</v>
      </c>
      <c r="MW7" s="5">
        <f t="shared" si="218"/>
        <v>17</v>
      </c>
      <c r="MX7" s="6">
        <v>2.1000000000000001E-2</v>
      </c>
      <c r="MY7" s="7">
        <f t="shared" si="219"/>
        <v>1666007.3552831085</v>
      </c>
      <c r="MZ7" s="12">
        <f t="shared" si="220"/>
        <v>983459.78417290095</v>
      </c>
      <c r="NA7" s="12">
        <f t="shared" si="221"/>
        <v>671201.4892231375</v>
      </c>
      <c r="NC7" s="5">
        <f t="shared" si="222"/>
        <v>16</v>
      </c>
      <c r="ND7" s="6">
        <v>2.1000000000000001E-2</v>
      </c>
      <c r="NE7" s="7">
        <f t="shared" si="223"/>
        <v>1214291.0752792337</v>
      </c>
      <c r="NF7" s="12">
        <f t="shared" si="224"/>
        <v>600297.86354160099</v>
      </c>
      <c r="NG7" s="12">
        <f t="shared" si="225"/>
        <v>420873.34261554515</v>
      </c>
      <c r="NI7" s="5">
        <f t="shared" si="226"/>
        <v>15</v>
      </c>
      <c r="NJ7" s="6">
        <v>2.1000000000000001E-2</v>
      </c>
      <c r="NK7" s="7">
        <f t="shared" si="227"/>
        <v>989803.6153237964</v>
      </c>
      <c r="NL7" s="12">
        <f t="shared" si="228"/>
        <v>441031.73655114655</v>
      </c>
      <c r="NM7" s="12">
        <f t="shared" si="229"/>
        <v>318623.16508851212</v>
      </c>
      <c r="NO7" s="5">
        <f t="shared" si="230"/>
        <v>14</v>
      </c>
      <c r="NP7" s="6">
        <v>2.1000000000000001E-2</v>
      </c>
      <c r="NQ7" s="7">
        <f t="shared" si="231"/>
        <v>743654.10617866018</v>
      </c>
      <c r="NR7" s="12">
        <f t="shared" si="232"/>
        <v>248614.25866082413</v>
      </c>
      <c r="NS7" s="12">
        <f t="shared" si="233"/>
        <v>182433.55235188504</v>
      </c>
      <c r="NU7" s="5">
        <f t="shared" si="234"/>
        <v>13</v>
      </c>
      <c r="NV7" s="6">
        <v>2.1000000000000001E-2</v>
      </c>
      <c r="NW7" s="7">
        <f t="shared" si="235"/>
        <v>579440.63127525325</v>
      </c>
      <c r="NX7" s="12">
        <f t="shared" si="236"/>
        <v>141329.78978759694</v>
      </c>
      <c r="NY7" s="12">
        <f t="shared" si="237"/>
        <v>105440.77803908846</v>
      </c>
      <c r="OA7" s="5">
        <f t="shared" si="238"/>
        <v>12</v>
      </c>
      <c r="OB7" s="6">
        <v>2.1000000000000001E-2</v>
      </c>
      <c r="OC7" s="7">
        <f t="shared" si="239"/>
        <v>479312.29322131968</v>
      </c>
      <c r="OD7" s="12">
        <f t="shared" si="240"/>
        <v>91407.658763934596</v>
      </c>
      <c r="OE7" s="12">
        <f t="shared" si="241"/>
        <v>70063.584636264874</v>
      </c>
      <c r="OG7" s="5">
        <f t="shared" si="242"/>
        <v>11</v>
      </c>
      <c r="OH7" s="6">
        <v>2.1000000000000001E-2</v>
      </c>
      <c r="OI7" s="7">
        <f t="shared" si="243"/>
        <v>526890.5059044956</v>
      </c>
      <c r="OJ7" s="12">
        <f t="shared" si="244"/>
        <v>189424.29037421363</v>
      </c>
      <c r="OK7" s="12">
        <f t="shared" si="245"/>
        <v>150611.84910079694</v>
      </c>
      <c r="OM7" s="5">
        <f t="shared" si="246"/>
        <v>10</v>
      </c>
      <c r="ON7" s="6">
        <v>2.1000000000000001E-2</v>
      </c>
      <c r="OO7" s="7">
        <f t="shared" si="247"/>
        <v>597720.3697158203</v>
      </c>
      <c r="OP7" s="12">
        <f t="shared" si="248"/>
        <v>301882.79473430075</v>
      </c>
      <c r="OQ7" s="12">
        <f t="shared" si="249"/>
        <v>242769.56969728257</v>
      </c>
      <c r="OS7" s="5">
        <f t="shared" si="250"/>
        <v>9</v>
      </c>
      <c r="OT7" s="6">
        <v>2.1000000000000001E-2</v>
      </c>
      <c r="OU7" s="7">
        <f t="shared" si="251"/>
        <v>766013.54570783069</v>
      </c>
      <c r="OV7" s="12">
        <f t="shared" si="252"/>
        <v>516405.70115004643</v>
      </c>
      <c r="OW7" s="12">
        <f t="shared" si="253"/>
        <v>426072.28081973013</v>
      </c>
      <c r="OY7" s="5">
        <f t="shared" si="254"/>
        <v>8</v>
      </c>
      <c r="OZ7" s="6">
        <v>2.1000000000000001E-2</v>
      </c>
      <c r="PA7" s="7">
        <f t="shared" si="255"/>
        <v>596769.66789329285</v>
      </c>
      <c r="PB7" s="12">
        <f t="shared" si="256"/>
        <v>385644.4758785459</v>
      </c>
      <c r="PC7" s="12">
        <f t="shared" si="257"/>
        <v>324313.79525620252</v>
      </c>
      <c r="PE7" s="5">
        <f t="shared" si="258"/>
        <v>7</v>
      </c>
      <c r="PF7" s="6">
        <v>2.1000000000000001E-2</v>
      </c>
      <c r="PG7" s="7">
        <f t="shared" si="259"/>
        <v>538892.6023959663</v>
      </c>
      <c r="PH7" s="12">
        <f t="shared" si="260"/>
        <v>377713.88229948457</v>
      </c>
      <c r="PI7" s="12">
        <f t="shared" si="261"/>
        <v>327077.72282873129</v>
      </c>
      <c r="PK7" s="5">
        <f t="shared" si="262"/>
        <v>6</v>
      </c>
      <c r="PL7" s="6">
        <v>2.1000000000000001E-2</v>
      </c>
      <c r="PM7" s="7">
        <f t="shared" si="263"/>
        <v>514063.3429323344</v>
      </c>
      <c r="PN7" s="12">
        <f t="shared" si="264"/>
        <v>394862.82700597041</v>
      </c>
      <c r="PO7" s="12">
        <f t="shared" si="265"/>
        <v>355554.59055268491</v>
      </c>
      <c r="PQ7" s="5">
        <f t="shared" si="266"/>
        <v>5</v>
      </c>
      <c r="PR7" s="6">
        <v>2.1000000000000001E-2</v>
      </c>
      <c r="PS7" s="7">
        <f t="shared" si="267"/>
        <v>444653.0083317486</v>
      </c>
      <c r="PT7" s="12">
        <f t="shared" si="268"/>
        <v>359291.32819705294</v>
      </c>
      <c r="PU7" s="12">
        <f t="shared" si="269"/>
        <v>330239.4095454819</v>
      </c>
      <c r="PW7" s="5">
        <f t="shared" si="270"/>
        <v>4</v>
      </c>
      <c r="PX7" s="6">
        <v>2.1000000000000001E-2</v>
      </c>
      <c r="PY7" s="7">
        <f t="shared" si="271"/>
        <v>421551.96087575698</v>
      </c>
      <c r="PZ7" s="12">
        <f t="shared" si="272"/>
        <v>369423.36808049923</v>
      </c>
      <c r="QA7" s="12">
        <f t="shared" si="273"/>
        <v>354253.76491665188</v>
      </c>
      <c r="QC7" s="5">
        <f t="shared" si="274"/>
        <v>3</v>
      </c>
      <c r="QD7" s="6">
        <v>2.1000000000000001E-2</v>
      </c>
      <c r="QE7" s="7">
        <f t="shared" si="275"/>
        <v>664384.49310600001</v>
      </c>
      <c r="QF7" s="12">
        <f t="shared" si="276"/>
        <v>628490.12123342743</v>
      </c>
      <c r="QG7" s="12">
        <f t="shared" si="277"/>
        <v>602576.88646321942</v>
      </c>
      <c r="QI7" s="5">
        <f t="shared" si="278"/>
        <v>2</v>
      </c>
      <c r="QJ7" s="6">
        <v>2.1000000000000001E-2</v>
      </c>
      <c r="QK7" s="7">
        <f t="shared" si="279"/>
        <v>527540.49</v>
      </c>
      <c r="QL7" s="12">
        <f>(QL8)*(1+QJ7)-(((VLOOKUP((QI$91+QI8),$A$138:$E$227,5,FALSE))/(VLOOKUP(QI$91,$A$138:$E$227,5,FALSE)))*(IF(QI7&lt;=$D$125,$B$125,$C$125)))</f>
        <v>505129.98684568063</v>
      </c>
      <c r="QM7" s="12">
        <f t="shared" si="281"/>
        <v>497019.39152418228</v>
      </c>
      <c r="QO7" s="5">
        <f t="shared" si="282"/>
        <v>1</v>
      </c>
      <c r="QP7" s="6">
        <v>2.1000000000000001E-2</v>
      </c>
      <c r="QQ7" s="7">
        <f>(QQ8+$B$124)*(1+QP7)</f>
        <v>459449.99999999994</v>
      </c>
      <c r="QR7" s="12">
        <f>($B$124)*(1+QP7)-$B$125</f>
        <v>448449.99999999994</v>
      </c>
      <c r="QS7" s="12">
        <f>QR7</f>
        <v>448449.99999999994</v>
      </c>
    </row>
    <row r="8" spans="3:461">
      <c r="C8">
        <v>83</v>
      </c>
      <c r="D8" s="6">
        <v>0.1482</v>
      </c>
      <c r="E8" s="12">
        <f t="shared" si="286"/>
        <v>-207927864.52653167</v>
      </c>
      <c r="F8" s="12">
        <f t="shared" si="0"/>
        <v>-16600682.349697942</v>
      </c>
      <c r="G8">
        <v>82</v>
      </c>
      <c r="H8" s="6">
        <v>0.1482</v>
      </c>
      <c r="I8" s="12">
        <f t="shared" si="1"/>
        <v>-379129408.06263489</v>
      </c>
      <c r="J8" s="12">
        <f t="shared" si="2"/>
        <v>-29919251.62963656</v>
      </c>
      <c r="K8">
        <v>81</v>
      </c>
      <c r="L8" s="6">
        <v>0.1482</v>
      </c>
      <c r="M8" s="12">
        <f t="shared" si="3"/>
        <v>-288368026.31431562</v>
      </c>
      <c r="N8" s="12">
        <f t="shared" si="4"/>
        <v>-22756756.288908876</v>
      </c>
      <c r="O8">
        <v>80</v>
      </c>
      <c r="P8" s="6">
        <v>0.1482</v>
      </c>
      <c r="Q8" s="12">
        <f t="shared" si="5"/>
        <v>-111191358.29556479</v>
      </c>
      <c r="R8" s="12">
        <f t="shared" si="6"/>
        <v>-8158969.3747178195</v>
      </c>
      <c r="S8">
        <v>79</v>
      </c>
      <c r="T8" s="6">
        <v>0.1482</v>
      </c>
      <c r="U8" s="12">
        <f t="shared" si="7"/>
        <v>437357234.75919199</v>
      </c>
      <c r="V8" s="12">
        <f t="shared" si="8"/>
        <v>28862868.824878491</v>
      </c>
      <c r="W8">
        <v>78</v>
      </c>
      <c r="X8" s="6">
        <v>0.1482</v>
      </c>
      <c r="Y8" s="12">
        <f t="shared" si="9"/>
        <v>528505863.92246366</v>
      </c>
      <c r="Z8" s="12">
        <f t="shared" si="10"/>
        <v>31463473.3260407</v>
      </c>
      <c r="AA8">
        <v>77</v>
      </c>
      <c r="AB8" s="6">
        <v>0.1482</v>
      </c>
      <c r="AC8" s="12">
        <f t="shared" si="11"/>
        <v>124105637.63967285</v>
      </c>
      <c r="AD8" s="12">
        <f t="shared" si="12"/>
        <v>7560187.8139606044</v>
      </c>
      <c r="AE8">
        <v>76</v>
      </c>
      <c r="AF8" s="6">
        <v>0.1482</v>
      </c>
      <c r="AG8" s="12">
        <f t="shared" si="13"/>
        <v>210511358.38325831</v>
      </c>
      <c r="AH8" s="12">
        <f t="shared" si="14"/>
        <v>13212396.101345778</v>
      </c>
      <c r="AI8">
        <v>75</v>
      </c>
      <c r="AJ8" s="6">
        <v>0.1482</v>
      </c>
      <c r="AK8" s="12">
        <f t="shared" si="15"/>
        <v>-48082785.842986964</v>
      </c>
      <c r="AL8" s="12">
        <f t="shared" si="16"/>
        <v>-3062216.2134009888</v>
      </c>
      <c r="AM8">
        <v>74</v>
      </c>
      <c r="AN8" s="6">
        <v>0.1482</v>
      </c>
      <c r="AO8" s="12">
        <f t="shared" si="17"/>
        <v>-153846061.64638668</v>
      </c>
      <c r="AP8" s="12">
        <f t="shared" si="18"/>
        <v>-10010888.836035628</v>
      </c>
      <c r="AQ8">
        <v>73</v>
      </c>
      <c r="AR8" s="6">
        <v>0.1482</v>
      </c>
      <c r="AS8" s="12">
        <f t="shared" si="19"/>
        <v>179276430.56472102</v>
      </c>
      <c r="AT8" s="12">
        <f t="shared" si="20"/>
        <v>11748398.90726734</v>
      </c>
      <c r="AU8">
        <v>72</v>
      </c>
      <c r="AV8" s="6">
        <v>0.1482</v>
      </c>
      <c r="AW8" s="12">
        <f t="shared" si="21"/>
        <v>39639099.705920517</v>
      </c>
      <c r="AX8" s="12">
        <f t="shared" si="22"/>
        <v>2561055.3281133031</v>
      </c>
      <c r="AY8">
        <v>71</v>
      </c>
      <c r="AZ8" s="6">
        <v>0.1482</v>
      </c>
      <c r="BA8" s="12">
        <f t="shared" si="23"/>
        <v>84425615.623087883</v>
      </c>
      <c r="BB8" s="12">
        <f t="shared" si="24"/>
        <v>5415719.7116620811</v>
      </c>
      <c r="BC8">
        <v>70</v>
      </c>
      <c r="BD8" s="6">
        <v>0.1482</v>
      </c>
      <c r="BE8" s="12">
        <f t="shared" si="25"/>
        <v>204595444.07143334</v>
      </c>
      <c r="BF8" s="12">
        <f t="shared" si="26"/>
        <v>13313192.583806181</v>
      </c>
      <c r="BG8">
        <v>69</v>
      </c>
      <c r="BH8" s="6">
        <v>0.1482</v>
      </c>
      <c r="BI8" s="12">
        <f t="shared" si="27"/>
        <v>386719652.31541812</v>
      </c>
      <c r="BJ8" s="12">
        <f t="shared" si="28"/>
        <v>28019671.421691492</v>
      </c>
      <c r="BK8">
        <v>68</v>
      </c>
      <c r="BL8" s="6">
        <v>0.1482</v>
      </c>
      <c r="BM8" s="12">
        <f t="shared" si="29"/>
        <v>319837344.4138791</v>
      </c>
      <c r="BN8" s="12">
        <f t="shared" si="30"/>
        <v>24944971.874614332</v>
      </c>
      <c r="BO8">
        <v>67</v>
      </c>
      <c r="BP8" s="6">
        <v>0.1482</v>
      </c>
      <c r="BQ8" s="12">
        <f t="shared" si="31"/>
        <v>227681130.60562882</v>
      </c>
      <c r="BR8" s="12">
        <f t="shared" si="32"/>
        <v>18282830.407629166</v>
      </c>
      <c r="BS8">
        <v>66</v>
      </c>
      <c r="BT8" s="6">
        <v>0.1482</v>
      </c>
      <c r="BU8" s="12">
        <f t="shared" si="33"/>
        <v>178727735.30954412</v>
      </c>
      <c r="BV8" s="12">
        <f t="shared" si="34"/>
        <v>14681793.040237231</v>
      </c>
      <c r="BW8">
        <v>65</v>
      </c>
      <c r="BX8" s="6">
        <v>0.1482</v>
      </c>
      <c r="BY8" s="12">
        <f t="shared" si="35"/>
        <v>90620806.832527176</v>
      </c>
      <c r="BZ8" s="12">
        <f t="shared" si="36"/>
        <v>7611433.4701758502</v>
      </c>
      <c r="CA8">
        <v>64</v>
      </c>
      <c r="CB8" s="6">
        <v>0.1482</v>
      </c>
      <c r="CC8" s="12">
        <f t="shared" si="37"/>
        <v>173674521.42329413</v>
      </c>
      <c r="CD8" s="12">
        <f t="shared" si="38"/>
        <v>17232239.177250244</v>
      </c>
      <c r="CE8">
        <v>63</v>
      </c>
      <c r="CF8" s="6">
        <v>0.1482</v>
      </c>
      <c r="CG8" s="12">
        <f t="shared" si="39"/>
        <v>188076587.70824063</v>
      </c>
      <c r="CH8" s="12">
        <f t="shared" si="40"/>
        <v>20570754.723104306</v>
      </c>
      <c r="CI8">
        <v>62</v>
      </c>
      <c r="CJ8" s="6">
        <v>0.1482</v>
      </c>
      <c r="CK8" s="12">
        <f t="shared" si="284"/>
        <v>186035540.00469565</v>
      </c>
      <c r="CL8" s="12">
        <f t="shared" si="285"/>
        <v>20605079.954555165</v>
      </c>
      <c r="CM8" s="5">
        <v>61</v>
      </c>
      <c r="CN8" s="6">
        <v>0.1482</v>
      </c>
      <c r="CO8" s="7">
        <f t="shared" si="41"/>
        <v>270635412.12061334</v>
      </c>
      <c r="CP8" s="12">
        <f t="shared" si="42"/>
        <v>147261197.14053479</v>
      </c>
      <c r="CQ8" s="12">
        <f t="shared" si="43"/>
        <v>15970677.210919749</v>
      </c>
      <c r="CR8" s="8"/>
      <c r="CS8" s="5">
        <v>60</v>
      </c>
      <c r="CT8" s="6">
        <v>0.1482</v>
      </c>
      <c r="CU8" s="7">
        <f t="shared" si="44"/>
        <v>206891990.00123334</v>
      </c>
      <c r="CV8" s="12">
        <f t="shared" si="45"/>
        <v>101626257.83170132</v>
      </c>
      <c r="CW8" s="12">
        <f t="shared" si="46"/>
        <v>11912606.427359341</v>
      </c>
      <c r="CY8" s="5">
        <v>59</v>
      </c>
      <c r="CZ8" s="6">
        <v>0.1482</v>
      </c>
      <c r="DA8" s="7">
        <f t="shared" si="47"/>
        <v>167280069.53527912</v>
      </c>
      <c r="DB8" s="12">
        <f t="shared" si="48"/>
        <v>73317028.77094923</v>
      </c>
      <c r="DC8" s="12">
        <f t="shared" si="49"/>
        <v>8966395.1341342796</v>
      </c>
      <c r="DE8" s="5">
        <f t="shared" si="50"/>
        <v>58</v>
      </c>
      <c r="DF8" s="6">
        <v>0.1482</v>
      </c>
      <c r="DG8" s="7">
        <f t="shared" si="51"/>
        <v>141582792.66633868</v>
      </c>
      <c r="DH8" s="12">
        <f t="shared" si="52"/>
        <v>54225954.135916874</v>
      </c>
      <c r="DI8" s="12">
        <f t="shared" si="53"/>
        <v>6656653.9756210055</v>
      </c>
      <c r="DK8" s="5">
        <f t="shared" si="54"/>
        <v>57</v>
      </c>
      <c r="DL8" s="6">
        <v>0.1482</v>
      </c>
      <c r="DM8" s="7">
        <f t="shared" si="55"/>
        <v>143316927.48895493</v>
      </c>
      <c r="DN8" s="12">
        <f t="shared" si="56"/>
        <v>63588835.909017719</v>
      </c>
      <c r="DO8" s="12">
        <f t="shared" si="57"/>
        <v>7894057.723594754</v>
      </c>
      <c r="DQ8" s="5">
        <f t="shared" si="58"/>
        <v>56</v>
      </c>
      <c r="DR8" s="6">
        <v>0.1482</v>
      </c>
      <c r="DS8" s="7">
        <f t="shared" si="59"/>
        <v>93941352.575350687</v>
      </c>
      <c r="DT8" s="12">
        <f t="shared" si="60"/>
        <v>18247033.930491365</v>
      </c>
      <c r="DU8" s="12">
        <f t="shared" si="61"/>
        <v>2248385.0251474218</v>
      </c>
      <c r="DW8" s="5">
        <f t="shared" si="62"/>
        <v>55</v>
      </c>
      <c r="DX8" s="6">
        <v>0.1482</v>
      </c>
      <c r="DY8" s="7">
        <f t="shared" si="63"/>
        <v>70845665.592270508</v>
      </c>
      <c r="DZ8" s="12">
        <f t="shared" si="64"/>
        <v>-751754.76187613769</v>
      </c>
      <c r="EA8" s="12">
        <f t="shared" si="65"/>
        <v>-92977.555729141532</v>
      </c>
      <c r="EC8" s="5">
        <f t="shared" si="66"/>
        <v>54</v>
      </c>
      <c r="ED8" s="6">
        <v>0.1482</v>
      </c>
      <c r="EE8" s="7">
        <f t="shared" si="67"/>
        <v>65939748.317452088</v>
      </c>
      <c r="EF8" s="12">
        <f t="shared" si="68"/>
        <v>25376.922030969639</v>
      </c>
      <c r="EG8" s="12">
        <f t="shared" si="69"/>
        <v>3232.3261111869288</v>
      </c>
      <c r="EI8" s="5">
        <f t="shared" si="70"/>
        <v>53</v>
      </c>
      <c r="EJ8" s="6">
        <v>0.1482</v>
      </c>
      <c r="EK8" s="7">
        <f t="shared" si="71"/>
        <v>65939748.317452088</v>
      </c>
      <c r="EL8" s="12">
        <f t="shared" si="72"/>
        <v>13353425.988842092</v>
      </c>
      <c r="EM8" s="12">
        <f t="shared" si="73"/>
        <v>1762486.8279171519</v>
      </c>
      <c r="EO8" s="5">
        <f t="shared" si="74"/>
        <v>52</v>
      </c>
      <c r="EP8" s="6">
        <v>0.1482</v>
      </c>
      <c r="EQ8" s="7">
        <f t="shared" si="75"/>
        <v>73642783.468228847</v>
      </c>
      <c r="ER8" s="12">
        <f t="shared" si="76"/>
        <v>-5258463.9422967043</v>
      </c>
      <c r="ES8" s="12">
        <f t="shared" si="77"/>
        <v>-703759.12872763211</v>
      </c>
      <c r="EU8" s="5">
        <f t="shared" si="78"/>
        <v>51</v>
      </c>
      <c r="EV8" s="6">
        <v>0.1482</v>
      </c>
      <c r="EW8" s="7">
        <f t="shared" si="79"/>
        <v>45725911.184257336</v>
      </c>
      <c r="EX8" s="12">
        <f t="shared" si="80"/>
        <v>-7678311.8380435221</v>
      </c>
      <c r="EY8" s="12">
        <f t="shared" si="81"/>
        <v>-1038246.5808039947</v>
      </c>
      <c r="FA8" s="5">
        <f t="shared" si="82"/>
        <v>50</v>
      </c>
      <c r="FB8" s="6">
        <v>0.1482</v>
      </c>
      <c r="FC8" s="7">
        <f t="shared" si="83"/>
        <v>45570969.886642776</v>
      </c>
      <c r="FD8" s="12">
        <f t="shared" si="84"/>
        <v>-4631623.3082311051</v>
      </c>
      <c r="FE8" s="12">
        <f t="shared" si="85"/>
        <v>-636966.56737730885</v>
      </c>
      <c r="FG8" s="5">
        <f t="shared" si="86"/>
        <v>49</v>
      </c>
      <c r="FH8" s="6">
        <v>0.1482</v>
      </c>
      <c r="FI8" s="7">
        <f t="shared" si="87"/>
        <v>35984657.206761479</v>
      </c>
      <c r="FJ8" s="12">
        <f t="shared" si="88"/>
        <v>-11929488.693000913</v>
      </c>
      <c r="FK8" s="12">
        <f t="shared" si="89"/>
        <v>-1651620.3592741021</v>
      </c>
      <c r="FM8" s="5">
        <f t="shared" si="90"/>
        <v>48</v>
      </c>
      <c r="FN8" s="6">
        <v>0.1482</v>
      </c>
      <c r="FO8" s="7">
        <f t="shared" si="91"/>
        <v>39461187.856959648</v>
      </c>
      <c r="FP8" s="12">
        <f t="shared" si="92"/>
        <v>-5664009.6713859476</v>
      </c>
      <c r="FQ8" s="12">
        <f t="shared" si="93"/>
        <v>-794629.55327330565</v>
      </c>
      <c r="FS8" s="5">
        <f t="shared" si="94"/>
        <v>47</v>
      </c>
      <c r="FT8" s="6">
        <v>0.1482</v>
      </c>
      <c r="FU8" s="7">
        <f t="shared" si="95"/>
        <v>32184314.376445349</v>
      </c>
      <c r="FV8" s="12">
        <f t="shared" si="96"/>
        <v>-10444683.268837793</v>
      </c>
      <c r="FW8" s="12">
        <f t="shared" si="97"/>
        <v>-1489432.7440367339</v>
      </c>
      <c r="FY8" s="5">
        <f t="shared" si="98"/>
        <v>46</v>
      </c>
      <c r="FZ8" s="6">
        <v>0.1482</v>
      </c>
      <c r="GA8" s="7">
        <f t="shared" si="99"/>
        <v>27645004.618145809</v>
      </c>
      <c r="GB8" s="12">
        <f t="shared" si="100"/>
        <v>-12985853.35565678</v>
      </c>
      <c r="GC8" s="12">
        <f t="shared" si="101"/>
        <v>-1869787.4108575571</v>
      </c>
      <c r="GE8" s="5">
        <f t="shared" si="102"/>
        <v>45</v>
      </c>
      <c r="GF8" s="6">
        <v>0.1482</v>
      </c>
      <c r="GG8" s="7">
        <f t="shared" si="103"/>
        <v>24595199.83820802</v>
      </c>
      <c r="GH8" s="12">
        <f t="shared" si="104"/>
        <v>-13653339.016244372</v>
      </c>
      <c r="GI8" s="12">
        <f t="shared" si="105"/>
        <v>-2003702.0251172015</v>
      </c>
      <c r="GK8" s="5">
        <f t="shared" si="106"/>
        <v>44</v>
      </c>
      <c r="GL8" s="6">
        <v>0.1482</v>
      </c>
      <c r="GM8" s="7">
        <f t="shared" si="107"/>
        <v>27318893.522390321</v>
      </c>
      <c r="GN8" s="12">
        <f t="shared" si="108"/>
        <v>-7988739.5577621367</v>
      </c>
      <c r="GO8" s="12">
        <f t="shared" si="109"/>
        <v>-1212945.5456505201</v>
      </c>
      <c r="GQ8" s="5">
        <f t="shared" si="110"/>
        <v>43</v>
      </c>
      <c r="GR8" s="6">
        <v>0.1482</v>
      </c>
      <c r="GS8" s="7">
        <f t="shared" si="111"/>
        <v>22066957.610977646</v>
      </c>
      <c r="GT8" s="12">
        <f t="shared" si="112"/>
        <v>-10573585.107469475</v>
      </c>
      <c r="GU8" s="12">
        <f t="shared" si="113"/>
        <v>-1663963.4688038926</v>
      </c>
      <c r="GW8" s="5">
        <f t="shared" si="114"/>
        <v>42</v>
      </c>
      <c r="GX8" s="6">
        <v>0.1482</v>
      </c>
      <c r="GY8" s="7">
        <f t="shared" si="115"/>
        <v>19914229.411585286</v>
      </c>
      <c r="GZ8" s="12">
        <f t="shared" si="116"/>
        <v>-10131652.491480336</v>
      </c>
      <c r="HA8" s="12">
        <f t="shared" si="117"/>
        <v>-1664552.2283141117</v>
      </c>
      <c r="HC8" s="5">
        <f t="shared" si="118"/>
        <v>41</v>
      </c>
      <c r="HD8" s="6">
        <v>0.1482</v>
      </c>
      <c r="HE8" s="7">
        <f t="shared" si="119"/>
        <v>21702516.795537565</v>
      </c>
      <c r="HF8" s="12">
        <f t="shared" si="120"/>
        <v>-5237137.3937580464</v>
      </c>
      <c r="HG8" s="12">
        <f t="shared" si="121"/>
        <v>-913593.30963119213</v>
      </c>
      <c r="HI8" s="5">
        <f t="shared" si="122"/>
        <v>40</v>
      </c>
      <c r="HJ8" s="6">
        <v>0.1482</v>
      </c>
      <c r="HK8" s="7">
        <f t="shared" si="123"/>
        <v>20956466.58510774</v>
      </c>
      <c r="HL8" s="12">
        <f t="shared" si="124"/>
        <v>-2940087.3109486471</v>
      </c>
      <c r="HM8" s="12">
        <f t="shared" si="125"/>
        <v>-540020.74409519788</v>
      </c>
      <c r="HO8" s="5">
        <f t="shared" si="126"/>
        <v>39</v>
      </c>
      <c r="HP8" s="6">
        <v>0.1482</v>
      </c>
      <c r="HQ8" s="7">
        <f t="shared" si="127"/>
        <v>18347458.050348215</v>
      </c>
      <c r="HR8" s="12">
        <f t="shared" si="128"/>
        <v>-3408388.8652525553</v>
      </c>
      <c r="HS8" s="12">
        <f t="shared" si="129"/>
        <v>-646484.47928062151</v>
      </c>
      <c r="HU8" s="5">
        <f t="shared" si="130"/>
        <v>38</v>
      </c>
      <c r="HV8" s="6">
        <v>0.1482</v>
      </c>
      <c r="HW8" s="7">
        <f t="shared" si="131"/>
        <v>15449190.005345417</v>
      </c>
      <c r="HX8" s="12">
        <f t="shared" si="132"/>
        <v>-4385910.6232401785</v>
      </c>
      <c r="HY8" s="12">
        <f t="shared" si="133"/>
        <v>-862256.58461297443</v>
      </c>
      <c r="IA8" s="5">
        <f t="shared" si="134"/>
        <v>37</v>
      </c>
      <c r="IB8" s="6">
        <v>0.1482</v>
      </c>
      <c r="IC8" s="7">
        <f t="shared" si="135"/>
        <v>18029163.269162595</v>
      </c>
      <c r="ID8" s="12">
        <f t="shared" si="136"/>
        <v>1116762.3252049957</v>
      </c>
      <c r="IE8" s="12">
        <f t="shared" si="137"/>
        <v>240167.26593913246</v>
      </c>
      <c r="IG8" s="5">
        <f t="shared" si="138"/>
        <v>36</v>
      </c>
      <c r="IH8" s="6">
        <v>0.1482</v>
      </c>
      <c r="II8" s="7">
        <f t="shared" si="139"/>
        <v>24330854.614254497</v>
      </c>
      <c r="IJ8" s="12">
        <f t="shared" si="140"/>
        <v>10469008.816850061</v>
      </c>
      <c r="IK8" s="12">
        <f t="shared" si="141"/>
        <v>2517157.7406945881</v>
      </c>
      <c r="IM8" s="5">
        <f t="shared" si="142"/>
        <v>35</v>
      </c>
      <c r="IN8" s="6">
        <v>0.1482</v>
      </c>
      <c r="IO8" s="7">
        <f t="shared" si="143"/>
        <v>17759747.893616419</v>
      </c>
      <c r="IP8" s="12">
        <f t="shared" si="144"/>
        <v>5810789.0275514666</v>
      </c>
      <c r="IQ8" s="12">
        <f t="shared" si="145"/>
        <v>1490997.9368022147</v>
      </c>
      <c r="IS8" s="5">
        <f t="shared" si="146"/>
        <v>34</v>
      </c>
      <c r="IT8" s="6">
        <v>0.1482</v>
      </c>
      <c r="IU8" s="7">
        <f t="shared" si="147"/>
        <v>14342039.807491258</v>
      </c>
      <c r="IV8" s="12">
        <f t="shared" si="148"/>
        <v>3839221.0224987888</v>
      </c>
      <c r="IW8" s="12">
        <f t="shared" si="149"/>
        <v>1036492.4052489495</v>
      </c>
      <c r="IY8" s="5">
        <f t="shared" si="150"/>
        <v>33</v>
      </c>
      <c r="IZ8" s="6">
        <v>0.1482</v>
      </c>
      <c r="JA8" s="7">
        <f t="shared" si="151"/>
        <v>15418232.431188192</v>
      </c>
      <c r="JB8" s="12">
        <f t="shared" si="152"/>
        <v>6512134.4688378945</v>
      </c>
      <c r="JC8" s="12">
        <f t="shared" si="153"/>
        <v>1878324.0540612421</v>
      </c>
      <c r="JE8" s="5">
        <f t="shared" si="154"/>
        <v>32</v>
      </c>
      <c r="JF8" s="6">
        <v>0.1482</v>
      </c>
      <c r="JG8" s="7">
        <f t="shared" si="155"/>
        <v>14475854.315264475</v>
      </c>
      <c r="JH8" s="12">
        <f t="shared" si="156"/>
        <v>7120813.3090719786</v>
      </c>
      <c r="JI8" s="12">
        <f t="shared" si="157"/>
        <v>2244488.8203243208</v>
      </c>
      <c r="JK8" s="5">
        <f t="shared" si="158"/>
        <v>31</v>
      </c>
      <c r="JL8" s="6">
        <v>0.1482</v>
      </c>
      <c r="JM8" s="7">
        <f t="shared" si="159"/>
        <v>12213849.405386837</v>
      </c>
      <c r="JN8" s="12">
        <f t="shared" si="160"/>
        <v>6369511.3241230436</v>
      </c>
      <c r="JO8" s="12">
        <f t="shared" si="161"/>
        <v>2286929.9081937205</v>
      </c>
      <c r="JQ8" s="5">
        <f t="shared" si="162"/>
        <v>30</v>
      </c>
      <c r="JR8" s="6">
        <v>0.1482</v>
      </c>
      <c r="JS8" s="7">
        <f t="shared" si="163"/>
        <v>9271177.6266789399</v>
      </c>
      <c r="JT8" s="12">
        <f t="shared" si="164"/>
        <v>4555170.6985883862</v>
      </c>
      <c r="JU8" s="12">
        <f t="shared" si="165"/>
        <v>1828904.5986939205</v>
      </c>
      <c r="JW8" s="5">
        <f t="shared" si="166"/>
        <v>29</v>
      </c>
      <c r="JX8" s="6">
        <v>0.1482</v>
      </c>
      <c r="JY8" s="7">
        <f t="shared" si="167"/>
        <v>9728413.0395371858</v>
      </c>
      <c r="JZ8" s="12">
        <f t="shared" si="168"/>
        <v>5820789.0561952898</v>
      </c>
      <c r="KA8" s="12">
        <f t="shared" si="169"/>
        <v>2533148.7721885289</v>
      </c>
      <c r="KC8" s="5">
        <f t="shared" si="170"/>
        <v>28</v>
      </c>
      <c r="KD8" s="6">
        <v>0.1482</v>
      </c>
      <c r="KE8" s="7">
        <f t="shared" si="171"/>
        <v>8078735.2927563451</v>
      </c>
      <c r="KF8" s="12">
        <f t="shared" si="172"/>
        <v>4690654.1681559226</v>
      </c>
      <c r="KG8" s="12">
        <f t="shared" si="173"/>
        <v>2117090.4467995274</v>
      </c>
      <c r="KI8" s="5">
        <f t="shared" si="174"/>
        <v>27</v>
      </c>
      <c r="KJ8" s="6">
        <v>0.1482</v>
      </c>
      <c r="KK8" s="7">
        <f t="shared" si="175"/>
        <v>6603510.9471606519</v>
      </c>
      <c r="KL8" s="12">
        <f t="shared" si="176"/>
        <v>3680876.9447677908</v>
      </c>
      <c r="KM8" s="12">
        <f t="shared" si="177"/>
        <v>1730982.2955315174</v>
      </c>
      <c r="KO8" s="5">
        <f t="shared" si="178"/>
        <v>26</v>
      </c>
      <c r="KP8" s="6">
        <v>0.1482</v>
      </c>
      <c r="KQ8" s="7">
        <f t="shared" si="179"/>
        <v>6220924.1141409818</v>
      </c>
      <c r="KR8" s="12">
        <f t="shared" si="180"/>
        <v>3695117.6406835467</v>
      </c>
      <c r="KS8" s="12">
        <f t="shared" si="181"/>
        <v>1799069.2154679983</v>
      </c>
      <c r="KU8" s="5">
        <f t="shared" si="182"/>
        <v>25</v>
      </c>
      <c r="KV8" s="6">
        <v>0.1482</v>
      </c>
      <c r="KW8" s="7">
        <f t="shared" si="183"/>
        <v>4740112.8574679829</v>
      </c>
      <c r="KX8" s="12">
        <f t="shared" si="184"/>
        <v>2535440.4673344786</v>
      </c>
      <c r="KY8" s="12">
        <f t="shared" si="185"/>
        <v>1282422.4582917241</v>
      </c>
      <c r="LA8" s="5">
        <f t="shared" si="186"/>
        <v>24</v>
      </c>
      <c r="LB8" s="6">
        <v>0.1482</v>
      </c>
      <c r="LC8" s="7">
        <f t="shared" si="187"/>
        <v>4000432.8276377604</v>
      </c>
      <c r="LD8" s="12">
        <f t="shared" si="188"/>
        <v>2046989.2486064089</v>
      </c>
      <c r="LE8" s="12">
        <f t="shared" si="189"/>
        <v>1050479.2832289552</v>
      </c>
      <c r="LG8" s="5">
        <f t="shared" si="190"/>
        <v>23</v>
      </c>
      <c r="LH8" s="6">
        <v>0.1482</v>
      </c>
      <c r="LI8" s="7">
        <f t="shared" si="191"/>
        <v>3780770.0856608641</v>
      </c>
      <c r="LJ8" s="12">
        <f t="shared" si="192"/>
        <v>2088130.3384120285</v>
      </c>
      <c r="LK8" s="12">
        <f t="shared" si="193"/>
        <v>1114956.9662890329</v>
      </c>
      <c r="LM8" s="5">
        <f t="shared" si="194"/>
        <v>22</v>
      </c>
      <c r="LN8" s="6">
        <v>0.1482</v>
      </c>
      <c r="LO8" s="7">
        <f t="shared" si="195"/>
        <v>3244182.3285231376</v>
      </c>
      <c r="LP8" s="12">
        <f t="shared" si="196"/>
        <v>1790335.1264631872</v>
      </c>
      <c r="LQ8" s="12">
        <f t="shared" si="197"/>
        <v>1000565.7183619319</v>
      </c>
      <c r="LS8" s="5">
        <f t="shared" si="198"/>
        <v>21</v>
      </c>
      <c r="LT8" s="6">
        <v>0.1482</v>
      </c>
      <c r="LU8" s="7">
        <f t="shared" si="199"/>
        <v>2467434.0801058235</v>
      </c>
      <c r="LV8" s="12">
        <f t="shared" si="200"/>
        <v>1220954.1218580639</v>
      </c>
      <c r="LW8" s="12">
        <f t="shared" si="201"/>
        <v>717853.6558479158</v>
      </c>
      <c r="LY8" s="5">
        <f t="shared" si="202"/>
        <v>20</v>
      </c>
      <c r="LZ8" s="6">
        <v>0.1482</v>
      </c>
      <c r="MA8" s="7">
        <f t="shared" si="203"/>
        <v>2545320.8996346439</v>
      </c>
      <c r="MB8" s="12">
        <f t="shared" si="204"/>
        <v>1499241.4261744658</v>
      </c>
      <c r="MC8" s="12">
        <f t="shared" si="205"/>
        <v>931287.50669437065</v>
      </c>
      <c r="ME8" s="5">
        <f t="shared" si="206"/>
        <v>19</v>
      </c>
      <c r="MF8" s="6">
        <v>0.1482</v>
      </c>
      <c r="MG8" s="7">
        <f t="shared" si="207"/>
        <v>1954481.2252435267</v>
      </c>
      <c r="MH8" s="12">
        <f t="shared" si="208"/>
        <v>1036130.5828345935</v>
      </c>
      <c r="MI8" s="12">
        <f t="shared" si="209"/>
        <v>660351.72155901068</v>
      </c>
      <c r="MK8" s="5">
        <f t="shared" si="210"/>
        <v>18</v>
      </c>
      <c r="ML8" s="6">
        <v>0.1482</v>
      </c>
      <c r="MM8" s="7">
        <f t="shared" si="211"/>
        <v>1818291.2133626624</v>
      </c>
      <c r="MN8" s="12">
        <f t="shared" si="212"/>
        <v>1016284.5145692549</v>
      </c>
      <c r="MO8" s="12">
        <f t="shared" si="213"/>
        <v>668808.79691710044</v>
      </c>
      <c r="MQ8" s="5">
        <f t="shared" si="214"/>
        <v>17</v>
      </c>
      <c r="MR8" s="6">
        <v>0.1482</v>
      </c>
      <c r="MS8" s="7">
        <f t="shared" si="215"/>
        <v>1653442.9511345488</v>
      </c>
      <c r="MT8" s="12">
        <f t="shared" si="216"/>
        <v>944073.37963754067</v>
      </c>
      <c r="MU8" s="12">
        <f t="shared" si="217"/>
        <v>636971.89080567099</v>
      </c>
      <c r="MW8" s="5">
        <f t="shared" si="218"/>
        <v>16</v>
      </c>
      <c r="MX8" s="6">
        <v>0.1482</v>
      </c>
      <c r="MY8" s="7">
        <f t="shared" si="219"/>
        <v>1631740.7985143082</v>
      </c>
      <c r="MZ8" s="12">
        <f t="shared" si="220"/>
        <v>1006284.4963757567</v>
      </c>
      <c r="NA8" s="12">
        <f t="shared" si="221"/>
        <v>697986.31115515111</v>
      </c>
      <c r="NC8" s="5">
        <f t="shared" si="222"/>
        <v>15</v>
      </c>
      <c r="ND8" s="6">
        <v>0.1482</v>
      </c>
      <c r="NE8" s="7">
        <f t="shared" si="223"/>
        <v>1189315.4508121782</v>
      </c>
      <c r="NF8" s="12">
        <f t="shared" si="224"/>
        <v>629860.24147579086</v>
      </c>
      <c r="NG8" s="12">
        <f t="shared" si="225"/>
        <v>448805.97951820877</v>
      </c>
      <c r="NI8" s="5">
        <f t="shared" si="226"/>
        <v>14</v>
      </c>
      <c r="NJ8" s="6">
        <v>0.1482</v>
      </c>
      <c r="NK8" s="7">
        <f t="shared" si="227"/>
        <v>969445.26476375759</v>
      </c>
      <c r="NL8" s="12">
        <f t="shared" si="228"/>
        <v>472631.86031913984</v>
      </c>
      <c r="NM8" s="12">
        <f t="shared" si="229"/>
        <v>347024.64373393491</v>
      </c>
      <c r="NO8" s="5">
        <f t="shared" si="230"/>
        <v>13</v>
      </c>
      <c r="NP8" s="6">
        <v>0.1482</v>
      </c>
      <c r="NQ8" s="7">
        <f t="shared" si="231"/>
        <v>728358.57608096011</v>
      </c>
      <c r="NR8" s="12">
        <f t="shared" si="232"/>
        <v>283542.84165924729</v>
      </c>
      <c r="NS8" s="12">
        <f t="shared" si="233"/>
        <v>211459.49324202354</v>
      </c>
      <c r="NU8" s="5">
        <f t="shared" si="234"/>
        <v>12</v>
      </c>
      <c r="NV8" s="6">
        <v>0.1482</v>
      </c>
      <c r="NW8" s="7">
        <f t="shared" si="235"/>
        <v>567522.65550955269</v>
      </c>
      <c r="NX8" s="12">
        <f t="shared" si="236"/>
        <v>177806.98134132804</v>
      </c>
      <c r="NY8" s="12">
        <f t="shared" si="237"/>
        <v>134819.74938219733</v>
      </c>
      <c r="OA8" s="5">
        <f t="shared" si="238"/>
        <v>11</v>
      </c>
      <c r="OB8" s="6">
        <v>0.1482</v>
      </c>
      <c r="OC8" s="7">
        <f t="shared" si="239"/>
        <v>469453.76417367259</v>
      </c>
      <c r="OD8" s="12">
        <f t="shared" si="240"/>
        <v>127861.72138267104</v>
      </c>
      <c r="OE8" s="12">
        <f t="shared" si="241"/>
        <v>99604.768949659512</v>
      </c>
      <c r="OG8" s="5">
        <f t="shared" si="242"/>
        <v>10</v>
      </c>
      <c r="OH8" s="6">
        <v>0.1482</v>
      </c>
      <c r="OI8" s="7">
        <f t="shared" si="243"/>
        <v>516053.38482320833</v>
      </c>
      <c r="OJ8" s="12">
        <f t="shared" si="244"/>
        <v>222483.09903519417</v>
      </c>
      <c r="OK8" s="12">
        <f t="shared" si="245"/>
        <v>179783.70018073302</v>
      </c>
      <c r="OM8" s="5">
        <f t="shared" si="246"/>
        <v>9</v>
      </c>
      <c r="ON8" s="6">
        <v>0.1482</v>
      </c>
      <c r="OO8" s="7">
        <f t="shared" si="247"/>
        <v>585426.41500080354</v>
      </c>
      <c r="OP8" s="12">
        <f t="shared" si="248"/>
        <v>332211.21522806311</v>
      </c>
      <c r="OQ8" s="12">
        <f t="shared" si="249"/>
        <v>271518.85538537137</v>
      </c>
      <c r="OS8" s="5">
        <f t="shared" si="250"/>
        <v>8</v>
      </c>
      <c r="OT8" s="6">
        <v>0.1482</v>
      </c>
      <c r="OU8" s="7">
        <f t="shared" si="251"/>
        <v>750258.12508112704</v>
      </c>
      <c r="OV8" s="12">
        <f t="shared" si="252"/>
        <v>541396.79767784313</v>
      </c>
      <c r="OW8" s="12">
        <f t="shared" si="253"/>
        <v>453981.07933592732</v>
      </c>
      <c r="OY8" s="5">
        <f t="shared" si="254"/>
        <v>7</v>
      </c>
      <c r="OZ8" s="6">
        <v>0.1482</v>
      </c>
      <c r="PA8" s="7">
        <f t="shared" si="255"/>
        <v>584495.26728040446</v>
      </c>
      <c r="PB8" s="12">
        <f t="shared" si="256"/>
        <v>412652.05486461788</v>
      </c>
      <c r="PC8" s="12">
        <f t="shared" si="257"/>
        <v>352689.18098883284</v>
      </c>
      <c r="PE8" s="5">
        <f t="shared" si="258"/>
        <v>6</v>
      </c>
      <c r="PF8" s="6">
        <v>0.1482</v>
      </c>
      <c r="PG8" s="7">
        <f t="shared" si="259"/>
        <v>527808.62134766532</v>
      </c>
      <c r="PH8" s="12">
        <f t="shared" si="260"/>
        <v>403876.88306708424</v>
      </c>
      <c r="PI8" s="12">
        <f t="shared" si="261"/>
        <v>355440.43528634828</v>
      </c>
      <c r="PK8" s="5">
        <f t="shared" si="262"/>
        <v>5</v>
      </c>
      <c r="PL8" s="6">
        <v>0.1482</v>
      </c>
      <c r="PM8" s="7">
        <f t="shared" si="263"/>
        <v>503490.05184361845</v>
      </c>
      <c r="PN8" s="12">
        <f t="shared" si="264"/>
        <v>419372.64295623446</v>
      </c>
      <c r="PO8" s="12">
        <f t="shared" si="265"/>
        <v>383786.72969869577</v>
      </c>
      <c r="PQ8" s="5">
        <f t="shared" si="266"/>
        <v>4</v>
      </c>
      <c r="PR8" s="6">
        <v>0.1482</v>
      </c>
      <c r="PS8" s="7">
        <f t="shared" si="267"/>
        <v>435507.35389985173</v>
      </c>
      <c r="PT8" s="12">
        <f t="shared" si="268"/>
        <v>383869.24293580884</v>
      </c>
      <c r="PU8" s="12">
        <f t="shared" si="269"/>
        <v>358587.62490640726</v>
      </c>
      <c r="PW8" s="5">
        <f t="shared" si="270"/>
        <v>3</v>
      </c>
      <c r="PX8" s="6">
        <v>0.1482</v>
      </c>
      <c r="PY8" s="7">
        <f t="shared" si="271"/>
        <v>412881.45041700004</v>
      </c>
      <c r="PZ8" s="12">
        <f t="shared" si="272"/>
        <v>373060.13934313704</v>
      </c>
      <c r="QA8" s="12">
        <f t="shared" si="273"/>
        <v>363578.98824795062</v>
      </c>
      <c r="QC8" s="5">
        <f t="shared" si="274"/>
        <v>2</v>
      </c>
      <c r="QD8" s="6">
        <v>0.1482</v>
      </c>
      <c r="QE8" s="7">
        <f t="shared" si="275"/>
        <v>650719.38600000006</v>
      </c>
      <c r="QF8" s="12">
        <f>(QF9)*(1+QD8)-(((VLOOKUP((QC$91+QC9),$A$138:$E$227,5,FALSE))/(VLOOKUP(QC$91,$A$138:$E$227,5,FALSE)))*(IF(QC8&lt;=$D$125,$B$125,$C$125)))</f>
        <v>626800.35804927477</v>
      </c>
      <c r="QG8" s="12">
        <f t="shared" si="277"/>
        <v>610763.48834769975</v>
      </c>
      <c r="QI8" s="5">
        <f t="shared" si="278"/>
        <v>1</v>
      </c>
      <c r="QJ8" s="6">
        <v>0.1482</v>
      </c>
      <c r="QK8" s="7">
        <f>(QK9+$B$124)*(1+QJ8)</f>
        <v>516690.00000000006</v>
      </c>
      <c r="QL8" s="12">
        <f>($B$124)*(1+QJ8)-$B$125</f>
        <v>505690.00000000006</v>
      </c>
      <c r="QM8" s="12">
        <f>QL8</f>
        <v>505690.00000000006</v>
      </c>
      <c r="QO8" s="5"/>
      <c r="QP8" s="6"/>
      <c r="QQ8" s="7"/>
    </row>
    <row r="9" spans="3:461">
      <c r="C9">
        <v>82</v>
      </c>
      <c r="D9" s="6">
        <v>0.25940000000000002</v>
      </c>
      <c r="E9" s="12">
        <f t="shared" si="286"/>
        <v>-180763026.23503175</v>
      </c>
      <c r="F9" s="12">
        <f t="shared" si="0"/>
        <v>-14810817.094888531</v>
      </c>
      <c r="G9">
        <v>81</v>
      </c>
      <c r="H9" s="6">
        <v>0.25940000000000002</v>
      </c>
      <c r="I9" s="12">
        <f t="shared" si="1"/>
        <v>-329863486.70184284</v>
      </c>
      <c r="J9" s="12">
        <f t="shared" si="2"/>
        <v>-26714907.065834593</v>
      </c>
      <c r="K9">
        <v>80</v>
      </c>
      <c r="L9" s="6">
        <v>0.25940000000000002</v>
      </c>
      <c r="M9" s="12">
        <f t="shared" si="3"/>
        <v>-250816820.83499101</v>
      </c>
      <c r="N9" s="12">
        <f t="shared" si="4"/>
        <v>-20313094.141308717</v>
      </c>
      <c r="O9">
        <v>79</v>
      </c>
      <c r="P9" s="6">
        <v>0.25940000000000002</v>
      </c>
      <c r="Q9" s="12">
        <f t="shared" si="5"/>
        <v>-96483639.522154987</v>
      </c>
      <c r="R9" s="12">
        <f t="shared" si="6"/>
        <v>-7265643.9872610718</v>
      </c>
      <c r="S9">
        <v>78</v>
      </c>
      <c r="T9" s="6">
        <v>0.25940000000000002</v>
      </c>
      <c r="U9" s="12">
        <f t="shared" si="7"/>
        <v>381302754.63427979</v>
      </c>
      <c r="V9" s="12">
        <f t="shared" si="8"/>
        <v>25824343.649896994</v>
      </c>
      <c r="W9">
        <v>77</v>
      </c>
      <c r="X9" s="6">
        <v>0.25940000000000002</v>
      </c>
      <c r="Y9" s="12">
        <f t="shared" si="9"/>
        <v>460729652.65483153</v>
      </c>
      <c r="Z9" s="12">
        <f t="shared" si="10"/>
        <v>28148754.726641785</v>
      </c>
      <c r="AA9">
        <v>76</v>
      </c>
      <c r="AB9" s="6">
        <v>0.25940000000000002</v>
      </c>
      <c r="AC9" s="12">
        <f t="shared" si="11"/>
        <v>108516032.13222286</v>
      </c>
      <c r="AD9" s="12">
        <f t="shared" si="12"/>
        <v>6784082.9397391425</v>
      </c>
      <c r="AE9">
        <v>75</v>
      </c>
      <c r="AF9" s="6">
        <v>0.25940000000000002</v>
      </c>
      <c r="AG9" s="12">
        <f t="shared" si="13"/>
        <v>183756614.18974921</v>
      </c>
      <c r="AH9" s="12">
        <f t="shared" si="14"/>
        <v>11836006.654166084</v>
      </c>
      <c r="AI9">
        <v>74</v>
      </c>
      <c r="AJ9" s="6">
        <v>0.25940000000000002</v>
      </c>
      <c r="AK9" s="12">
        <f t="shared" si="15"/>
        <v>-41466405.806771286</v>
      </c>
      <c r="AL9" s="12">
        <f t="shared" si="16"/>
        <v>-2710184.093876869</v>
      </c>
      <c r="AM9">
        <v>73</v>
      </c>
      <c r="AN9" s="6">
        <v>0.25940000000000002</v>
      </c>
      <c r="AO9" s="12">
        <f t="shared" si="17"/>
        <v>-133587376.30741498</v>
      </c>
      <c r="AP9" s="12">
        <f t="shared" si="18"/>
        <v>-8920883.0315688942</v>
      </c>
      <c r="AQ9">
        <v>72</v>
      </c>
      <c r="AR9" s="6">
        <v>0.25940000000000002</v>
      </c>
      <c r="AS9" s="12">
        <f t="shared" si="19"/>
        <v>156535638.39169198</v>
      </c>
      <c r="AT9" s="12">
        <f t="shared" si="20"/>
        <v>10527491.156050762</v>
      </c>
      <c r="AU9">
        <v>71</v>
      </c>
      <c r="AV9" s="6">
        <v>0.25940000000000002</v>
      </c>
      <c r="AW9" s="12">
        <f t="shared" si="21"/>
        <v>34927215.634588748</v>
      </c>
      <c r="AX9" s="12">
        <f t="shared" si="22"/>
        <v>2315876.0597521225</v>
      </c>
      <c r="AY9">
        <v>70</v>
      </c>
      <c r="AZ9" s="6">
        <v>0.25940000000000002</v>
      </c>
      <c r="BA9" s="12">
        <f t="shared" si="23"/>
        <v>73935974.0526568</v>
      </c>
      <c r="BB9" s="12">
        <f t="shared" si="24"/>
        <v>4867364.9580233758</v>
      </c>
      <c r="BC9">
        <v>69</v>
      </c>
      <c r="BD9" s="6">
        <v>0.25940000000000002</v>
      </c>
      <c r="BE9" s="12">
        <f t="shared" si="25"/>
        <v>178589514.23240384</v>
      </c>
      <c r="BF9" s="12">
        <f t="shared" si="26"/>
        <v>11926098.192584619</v>
      </c>
      <c r="BG9">
        <v>68</v>
      </c>
      <c r="BH9" s="6">
        <v>0.25940000000000002</v>
      </c>
      <c r="BI9" s="12">
        <f t="shared" si="27"/>
        <v>337165741.07975507</v>
      </c>
      <c r="BJ9" s="12">
        <f t="shared" si="28"/>
        <v>25070696.802414265</v>
      </c>
      <c r="BK9">
        <v>67</v>
      </c>
      <c r="BL9" s="6">
        <v>0.25940000000000002</v>
      </c>
      <c r="BM9" s="12">
        <f t="shared" si="29"/>
        <v>278890433.6293059</v>
      </c>
      <c r="BN9" s="12">
        <f t="shared" si="30"/>
        <v>22322541.255619504</v>
      </c>
      <c r="BO9">
        <v>66</v>
      </c>
      <c r="BP9" s="6">
        <v>0.25940000000000002</v>
      </c>
      <c r="BQ9" s="12">
        <f t="shared" si="31"/>
        <v>198619342.34583771</v>
      </c>
      <c r="BR9" s="12">
        <f t="shared" si="32"/>
        <v>16367942.848295119</v>
      </c>
      <c r="BS9">
        <v>65</v>
      </c>
      <c r="BT9" s="6">
        <v>0.25940000000000002</v>
      </c>
      <c r="BU9" s="12">
        <f t="shared" si="33"/>
        <v>155977127.78133848</v>
      </c>
      <c r="BV9" s="12">
        <f t="shared" si="34"/>
        <v>13149348.425038127</v>
      </c>
      <c r="BW9">
        <v>64</v>
      </c>
      <c r="BX9" s="6">
        <v>0.25940000000000002</v>
      </c>
      <c r="BY9" s="12">
        <f t="shared" si="35"/>
        <v>79235310.230058819</v>
      </c>
      <c r="BZ9" s="12">
        <f t="shared" si="36"/>
        <v>6829886.1254555937</v>
      </c>
      <c r="CA9">
        <v>63</v>
      </c>
      <c r="CB9" s="6">
        <v>0.25940000000000002</v>
      </c>
      <c r="CC9" s="12">
        <f t="shared" si="37"/>
        <v>151521403.39381859</v>
      </c>
      <c r="CD9" s="12">
        <f t="shared" si="38"/>
        <v>15428928.133857621</v>
      </c>
      <c r="CE9">
        <v>62</v>
      </c>
      <c r="CF9" s="6">
        <v>0.25940000000000002</v>
      </c>
      <c r="CG9" s="12">
        <f t="shared" si="39"/>
        <v>164040128.07003376</v>
      </c>
      <c r="CH9" s="12">
        <f t="shared" si="40"/>
        <v>18412881.484395884</v>
      </c>
      <c r="CI9">
        <v>61</v>
      </c>
      <c r="CJ9" s="6">
        <v>0.25940000000000002</v>
      </c>
      <c r="CK9" s="12">
        <f t="shared" si="284"/>
        <v>162259535.5815151</v>
      </c>
      <c r="CL9" s="12">
        <f t="shared" si="285"/>
        <v>18443561.254488014</v>
      </c>
      <c r="CM9" s="5">
        <v>60</v>
      </c>
      <c r="CN9" s="6">
        <v>0.25940000000000002</v>
      </c>
      <c r="CO9" s="7">
        <f t="shared" si="41"/>
        <v>235704069.08257562</v>
      </c>
      <c r="CP9" s="12">
        <f t="shared" si="42"/>
        <v>128494877.93299289</v>
      </c>
      <c r="CQ9" s="12">
        <f t="shared" si="43"/>
        <v>14301348.524106093</v>
      </c>
      <c r="CR9" s="8"/>
      <c r="CS9" s="5">
        <v>59</v>
      </c>
      <c r="CT9" s="6">
        <v>0.25940000000000002</v>
      </c>
      <c r="CU9" s="7">
        <f t="shared" si="44"/>
        <v>180188111.82828194</v>
      </c>
      <c r="CV9" s="12">
        <f t="shared" si="45"/>
        <v>88732091.412001714</v>
      </c>
      <c r="CW9" s="12">
        <f t="shared" si="46"/>
        <v>10674259.254935486</v>
      </c>
      <c r="CY9" s="5">
        <v>58</v>
      </c>
      <c r="CZ9" s="6">
        <v>0.25940000000000002</v>
      </c>
      <c r="DA9" s="7">
        <f t="shared" si="47"/>
        <v>145688964.93231067</v>
      </c>
      <c r="DB9" s="12">
        <f t="shared" si="48"/>
        <v>64067527.267623305</v>
      </c>
      <c r="DC9" s="12">
        <f t="shared" si="49"/>
        <v>8040946.0535846213</v>
      </c>
      <c r="DE9" s="5">
        <f t="shared" si="50"/>
        <v>57</v>
      </c>
      <c r="DF9" s="6">
        <v>0.25940000000000002</v>
      </c>
      <c r="DG9" s="7">
        <f t="shared" si="51"/>
        <v>123308476.45561634</v>
      </c>
      <c r="DH9" s="12">
        <f t="shared" si="52"/>
        <v>47439764.823639899</v>
      </c>
      <c r="DI9" s="12">
        <f t="shared" si="53"/>
        <v>5976507.6005779086</v>
      </c>
      <c r="DK9" s="5">
        <f t="shared" si="54"/>
        <v>56</v>
      </c>
      <c r="DL9" s="6">
        <v>0.25940000000000002</v>
      </c>
      <c r="DM9" s="7">
        <f t="shared" si="55"/>
        <v>124818783.73885641</v>
      </c>
      <c r="DN9" s="12">
        <f t="shared" si="56"/>
        <v>55591790.866861157</v>
      </c>
      <c r="DO9" s="12">
        <f t="shared" si="57"/>
        <v>7082494.6804704154</v>
      </c>
      <c r="DQ9" s="5">
        <f t="shared" si="58"/>
        <v>55</v>
      </c>
      <c r="DR9" s="6">
        <v>0.25940000000000002</v>
      </c>
      <c r="DS9" s="7">
        <f t="shared" si="59"/>
        <v>81816192.802082106</v>
      </c>
      <c r="DT9" s="12">
        <f t="shared" si="60"/>
        <v>16103903.910309359</v>
      </c>
      <c r="DU9" s="12">
        <f t="shared" si="61"/>
        <v>2036412.4522492331</v>
      </c>
      <c r="DW9" s="5">
        <f t="shared" si="62"/>
        <v>54</v>
      </c>
      <c r="DX9" s="6">
        <v>0.25940000000000002</v>
      </c>
      <c r="DY9" s="7">
        <f t="shared" si="63"/>
        <v>61701502.867331915</v>
      </c>
      <c r="DZ9" s="12">
        <f t="shared" si="64"/>
        <v>-443472.11918591883</v>
      </c>
      <c r="EA9" s="12">
        <f t="shared" si="65"/>
        <v>-56289.115879676923</v>
      </c>
      <c r="EC9" s="5">
        <f t="shared" si="66"/>
        <v>53</v>
      </c>
      <c r="ED9" s="6">
        <v>0.25940000000000002</v>
      </c>
      <c r="EE9" s="7">
        <f t="shared" si="67"/>
        <v>57428800.137129493</v>
      </c>
      <c r="EF9" s="12">
        <f t="shared" si="68"/>
        <v>227230.68268337971</v>
      </c>
      <c r="EG9" s="12">
        <f t="shared" si="69"/>
        <v>29702.935176924078</v>
      </c>
      <c r="EI9" s="5">
        <f t="shared" si="70"/>
        <v>52</v>
      </c>
      <c r="EJ9" s="6">
        <v>0.25940000000000002</v>
      </c>
      <c r="EK9" s="7">
        <f t="shared" si="71"/>
        <v>57428800.137129493</v>
      </c>
      <c r="EL9" s="12">
        <f t="shared" si="72"/>
        <v>11827834.910979051</v>
      </c>
      <c r="EM9" s="12">
        <f t="shared" si="73"/>
        <v>1602118.3674287135</v>
      </c>
      <c r="EO9" s="5">
        <f t="shared" si="74"/>
        <v>51</v>
      </c>
      <c r="EP9" s="6">
        <v>0.25940000000000002</v>
      </c>
      <c r="EQ9" s="7">
        <f t="shared" si="75"/>
        <v>64137592.290741019</v>
      </c>
      <c r="ER9" s="12">
        <f t="shared" si="76"/>
        <v>-4384519.2272944283</v>
      </c>
      <c r="ES9" s="12">
        <f t="shared" si="77"/>
        <v>-602203.5189020636</v>
      </c>
      <c r="EU9" s="5">
        <f t="shared" si="78"/>
        <v>50</v>
      </c>
      <c r="EV9" s="6">
        <v>0.25940000000000002</v>
      </c>
      <c r="EW9" s="7">
        <f t="shared" si="79"/>
        <v>39823995.109090172</v>
      </c>
      <c r="EX9" s="12">
        <f t="shared" si="80"/>
        <v>-6494032.4120518416</v>
      </c>
      <c r="EY9" s="12">
        <f t="shared" si="81"/>
        <v>-901167.21687727724</v>
      </c>
      <c r="FA9" s="5">
        <f t="shared" si="82"/>
        <v>49</v>
      </c>
      <c r="FB9" s="6">
        <v>0.25940000000000002</v>
      </c>
      <c r="FC9" s="7">
        <f t="shared" si="83"/>
        <v>39689052.331164233</v>
      </c>
      <c r="FD9" s="12">
        <f t="shared" si="84"/>
        <v>-3843826.8882279382</v>
      </c>
      <c r="FE9" s="12">
        <f t="shared" si="85"/>
        <v>-542504.5645330064</v>
      </c>
      <c r="FG9" s="5">
        <f t="shared" si="86"/>
        <v>48</v>
      </c>
      <c r="FH9" s="6">
        <v>0.25940000000000002</v>
      </c>
      <c r="FI9" s="7">
        <f t="shared" si="87"/>
        <v>31340060.274134714</v>
      </c>
      <c r="FJ9" s="12">
        <f t="shared" si="88"/>
        <v>-10201011.751437826</v>
      </c>
      <c r="FK9" s="12">
        <f t="shared" si="89"/>
        <v>-1449398.5239535989</v>
      </c>
      <c r="FM9" s="5">
        <f t="shared" si="90"/>
        <v>47</v>
      </c>
      <c r="FN9" s="6">
        <v>0.25940000000000002</v>
      </c>
      <c r="FO9" s="7">
        <f t="shared" si="91"/>
        <v>34367869.584532</v>
      </c>
      <c r="FP9" s="12">
        <f t="shared" si="92"/>
        <v>-4746711.2141811438</v>
      </c>
      <c r="FQ9" s="12">
        <f t="shared" si="93"/>
        <v>-683423.18197196571</v>
      </c>
      <c r="FS9" s="5">
        <f t="shared" si="94"/>
        <v>46</v>
      </c>
      <c r="FT9" s="6">
        <v>0.25940000000000002</v>
      </c>
      <c r="FU9" s="7">
        <f t="shared" si="95"/>
        <v>28030233.736670744</v>
      </c>
      <c r="FV9" s="12">
        <f t="shared" si="96"/>
        <v>-8913349.1906309463</v>
      </c>
      <c r="FW9" s="12">
        <f t="shared" si="97"/>
        <v>-1304435.8088617488</v>
      </c>
      <c r="FY9" s="5">
        <f t="shared" si="98"/>
        <v>45</v>
      </c>
      <c r="FZ9" s="6">
        <v>0.25940000000000002</v>
      </c>
      <c r="GA9" s="7">
        <f t="shared" si="99"/>
        <v>24076819.907808576</v>
      </c>
      <c r="GB9" s="12">
        <f t="shared" si="100"/>
        <v>-11128288.164989892</v>
      </c>
      <c r="GC9" s="12">
        <f t="shared" si="101"/>
        <v>-1644395.4606483977</v>
      </c>
      <c r="GE9" s="5">
        <f t="shared" si="102"/>
        <v>44</v>
      </c>
      <c r="GF9" s="6">
        <v>0.25940000000000002</v>
      </c>
      <c r="GG9" s="7">
        <f t="shared" si="103"/>
        <v>21420658.280968487</v>
      </c>
      <c r="GH9" s="12">
        <f t="shared" si="104"/>
        <v>-11713044.171861317</v>
      </c>
      <c r="GI9" s="12">
        <f t="shared" si="105"/>
        <v>-1764087.867772978</v>
      </c>
      <c r="GK9" s="5">
        <f t="shared" si="106"/>
        <v>43</v>
      </c>
      <c r="GL9" s="6">
        <v>0.25940000000000002</v>
      </c>
      <c r="GM9" s="7">
        <f t="shared" si="107"/>
        <v>23792800.489801705</v>
      </c>
      <c r="GN9" s="12">
        <f t="shared" si="108"/>
        <v>-6785536.1676284187</v>
      </c>
      <c r="GO9" s="12">
        <f t="shared" si="109"/>
        <v>-1057312.5318621737</v>
      </c>
      <c r="GQ9" s="5">
        <f t="shared" si="110"/>
        <v>42</v>
      </c>
      <c r="GR9" s="6">
        <v>0.25940000000000002</v>
      </c>
      <c r="GS9" s="7">
        <f t="shared" si="111"/>
        <v>19218740.298708975</v>
      </c>
      <c r="GT9" s="12">
        <f t="shared" si="112"/>
        <v>-9042807.3359426036</v>
      </c>
      <c r="GU9" s="12">
        <f t="shared" si="113"/>
        <v>-1460430.7514605874</v>
      </c>
      <c r="GW9" s="5">
        <f t="shared" si="114"/>
        <v>41</v>
      </c>
      <c r="GX9" s="6">
        <v>0.25940000000000002</v>
      </c>
      <c r="GY9" s="7">
        <f t="shared" si="115"/>
        <v>17343868.151528727</v>
      </c>
      <c r="GZ9" s="12">
        <f t="shared" si="116"/>
        <v>-8664911.2410607487</v>
      </c>
      <c r="HA9" s="12">
        <f t="shared" si="117"/>
        <v>-1460956.9826220272</v>
      </c>
      <c r="HC9" s="5">
        <f t="shared" si="118"/>
        <v>40</v>
      </c>
      <c r="HD9" s="6">
        <v>0.25940000000000002</v>
      </c>
      <c r="HE9" s="7">
        <f t="shared" si="119"/>
        <v>18901338.438893542</v>
      </c>
      <c r="HF9" s="12">
        <f t="shared" si="120"/>
        <v>-4411394.8652100991</v>
      </c>
      <c r="HG9" s="12">
        <f t="shared" si="121"/>
        <v>-789752.56534643215</v>
      </c>
      <c r="HI9" s="5">
        <f t="shared" si="122"/>
        <v>39</v>
      </c>
      <c r="HJ9" s="6">
        <v>0.25940000000000002</v>
      </c>
      <c r="HK9" s="7">
        <f t="shared" si="123"/>
        <v>18251582.115578938</v>
      </c>
      <c r="HL9" s="12">
        <f t="shared" si="124"/>
        <v>-2418355.1658255602</v>
      </c>
      <c r="HM9" s="12">
        <f t="shared" si="125"/>
        <v>-455854.73162670457</v>
      </c>
      <c r="HO9" s="5">
        <f t="shared" si="126"/>
        <v>38</v>
      </c>
      <c r="HP9" s="6">
        <v>0.25940000000000002</v>
      </c>
      <c r="HQ9" s="7">
        <f t="shared" si="127"/>
        <v>15979322.461546956</v>
      </c>
      <c r="HR9" s="12">
        <f t="shared" si="128"/>
        <v>-2830711.6981552849</v>
      </c>
      <c r="HS9" s="12">
        <f t="shared" si="129"/>
        <v>-551011.64042465156</v>
      </c>
      <c r="HU9" s="5">
        <f t="shared" si="130"/>
        <v>37</v>
      </c>
      <c r="HV9" s="6">
        <v>0.25940000000000002</v>
      </c>
      <c r="HW9" s="7">
        <f t="shared" si="131"/>
        <v>13455138.482272614</v>
      </c>
      <c r="HX9" s="12">
        <f t="shared" si="132"/>
        <v>-3686913.5554493456</v>
      </c>
      <c r="HY9" s="12">
        <f t="shared" si="133"/>
        <v>-743867.98265697726</v>
      </c>
      <c r="IA9" s="5">
        <f t="shared" si="134"/>
        <v>36</v>
      </c>
      <c r="IB9" s="6">
        <v>0.25940000000000002</v>
      </c>
      <c r="IC9" s="7">
        <f t="shared" si="135"/>
        <v>15702110.493958015</v>
      </c>
      <c r="ID9" s="12">
        <f t="shared" si="136"/>
        <v>1094112.8669870438</v>
      </c>
      <c r="IE9" s="12">
        <f t="shared" si="137"/>
        <v>241474.54380015554</v>
      </c>
      <c r="IG9" s="5">
        <f t="shared" si="138"/>
        <v>35</v>
      </c>
      <c r="IH9" s="6">
        <v>0.25940000000000002</v>
      </c>
      <c r="II9" s="7">
        <f t="shared" si="139"/>
        <v>21190432.515462894</v>
      </c>
      <c r="IJ9" s="12">
        <f t="shared" si="140"/>
        <v>9226424.4921432249</v>
      </c>
      <c r="IK9" s="12">
        <f t="shared" si="141"/>
        <v>2276640.5518566184</v>
      </c>
      <c r="IM9" s="5">
        <f t="shared" si="142"/>
        <v>34</v>
      </c>
      <c r="IN9" s="6">
        <v>0.25940000000000002</v>
      </c>
      <c r="IO9" s="7">
        <f t="shared" si="143"/>
        <v>15467468.989388973</v>
      </c>
      <c r="IP9" s="12">
        <f t="shared" si="144"/>
        <v>5162607.972125615</v>
      </c>
      <c r="IQ9" s="12">
        <f t="shared" si="145"/>
        <v>1359462.5597352704</v>
      </c>
      <c r="IS9" s="5">
        <f t="shared" si="146"/>
        <v>33</v>
      </c>
      <c r="IT9" s="6">
        <v>0.25940000000000002</v>
      </c>
      <c r="IU9" s="7">
        <f t="shared" si="147"/>
        <v>12490889.921173364</v>
      </c>
      <c r="IV9" s="12">
        <f t="shared" si="148"/>
        <v>3440465.564327057</v>
      </c>
      <c r="IW9" s="12">
        <f t="shared" si="149"/>
        <v>953227.12812232866</v>
      </c>
      <c r="IY9" s="5">
        <f t="shared" si="150"/>
        <v>32</v>
      </c>
      <c r="IZ9" s="6">
        <v>0.25940000000000002</v>
      </c>
      <c r="JA9" s="7">
        <f t="shared" si="151"/>
        <v>13428176.651444165</v>
      </c>
      <c r="JB9" s="12">
        <f t="shared" si="152"/>
        <v>5762187.9714665506</v>
      </c>
      <c r="JC9" s="12">
        <f t="shared" si="153"/>
        <v>1705653.2691903564</v>
      </c>
      <c r="JE9" s="5">
        <f t="shared" si="154"/>
        <v>31</v>
      </c>
      <c r="JF9" s="6">
        <v>0.25940000000000002</v>
      </c>
      <c r="JG9" s="7">
        <f t="shared" si="155"/>
        <v>12607432.777621036</v>
      </c>
      <c r="JH9" s="12">
        <f t="shared" si="156"/>
        <v>6284611.2306870809</v>
      </c>
      <c r="JI9" s="12">
        <f t="shared" si="157"/>
        <v>2032930.038201255</v>
      </c>
      <c r="JK9" s="5">
        <f t="shared" si="158"/>
        <v>30</v>
      </c>
      <c r="JL9" s="6">
        <v>0.25940000000000002</v>
      </c>
      <c r="JM9" s="7">
        <f t="shared" si="159"/>
        <v>10637388.438762268</v>
      </c>
      <c r="JN9" s="12">
        <f t="shared" si="160"/>
        <v>5620159.1382865589</v>
      </c>
      <c r="JO9" s="12">
        <f t="shared" si="161"/>
        <v>2070863.7319669335</v>
      </c>
      <c r="JQ9" s="5">
        <f t="shared" si="162"/>
        <v>29</v>
      </c>
      <c r="JR9" s="6">
        <v>0.25940000000000002</v>
      </c>
      <c r="JS9" s="7">
        <f t="shared" si="163"/>
        <v>8074531.9863080811</v>
      </c>
      <c r="JT9" s="12">
        <f t="shared" si="164"/>
        <v>4032303.0428155372</v>
      </c>
      <c r="JU9" s="12">
        <f t="shared" si="165"/>
        <v>1661482.3353128056</v>
      </c>
      <c r="JW9" s="5">
        <f t="shared" si="166"/>
        <v>28</v>
      </c>
      <c r="JX9" s="6">
        <v>0.25940000000000002</v>
      </c>
      <c r="JY9" s="7">
        <f t="shared" si="167"/>
        <v>8472751.297280252</v>
      </c>
      <c r="JZ9" s="12">
        <f t="shared" si="168"/>
        <v>5129528.3705549706</v>
      </c>
      <c r="KA9" s="12">
        <f t="shared" si="169"/>
        <v>2290933.2790731103</v>
      </c>
      <c r="KC9" s="5">
        <f t="shared" si="170"/>
        <v>27</v>
      </c>
      <c r="KD9" s="6">
        <v>0.25940000000000002</v>
      </c>
      <c r="KE9" s="7">
        <f t="shared" si="171"/>
        <v>7036000.0807841355</v>
      </c>
      <c r="KF9" s="12">
        <f t="shared" si="172"/>
        <v>4143113.1972338418</v>
      </c>
      <c r="KG9" s="12">
        <f t="shared" si="173"/>
        <v>1919061.8239272423</v>
      </c>
      <c r="KI9" s="5">
        <f t="shared" si="174"/>
        <v>26</v>
      </c>
      <c r="KJ9" s="6">
        <v>0.25940000000000002</v>
      </c>
      <c r="KK9" s="7">
        <f t="shared" si="175"/>
        <v>5751185.287546291</v>
      </c>
      <c r="KL9" s="12">
        <f t="shared" si="176"/>
        <v>3261340.3226848547</v>
      </c>
      <c r="KM9" s="12">
        <f t="shared" si="177"/>
        <v>1573959.7281538423</v>
      </c>
      <c r="KO9" s="5">
        <f t="shared" si="178"/>
        <v>25</v>
      </c>
      <c r="KP9" s="6">
        <v>0.25940000000000002</v>
      </c>
      <c r="KQ9" s="7">
        <f t="shared" si="179"/>
        <v>5417979.5454981551</v>
      </c>
      <c r="KR9" s="12">
        <f t="shared" si="180"/>
        <v>3271847.062429586</v>
      </c>
      <c r="KS9" s="12">
        <f t="shared" si="181"/>
        <v>1634815.5756350972</v>
      </c>
      <c r="KU9" s="5">
        <f t="shared" si="182"/>
        <v>24</v>
      </c>
      <c r="KV9" s="6">
        <v>0.25940000000000002</v>
      </c>
      <c r="KW9" s="7">
        <f t="shared" si="183"/>
        <v>4128298.9526807023</v>
      </c>
      <c r="KX9" s="12">
        <f t="shared" si="184"/>
        <v>2259843.7575082518</v>
      </c>
      <c r="KY9" s="12">
        <f t="shared" si="185"/>
        <v>1173038.5370242174</v>
      </c>
      <c r="LA9" s="5">
        <f t="shared" si="186"/>
        <v>23</v>
      </c>
      <c r="LB9" s="6">
        <v>0.25940000000000002</v>
      </c>
      <c r="LC9" s="7">
        <f t="shared" si="187"/>
        <v>3484090.6006251178</v>
      </c>
      <c r="LD9" s="12">
        <f t="shared" si="188"/>
        <v>1833694.4536038944</v>
      </c>
      <c r="LE9" s="12">
        <f t="shared" si="189"/>
        <v>965728.55003837717</v>
      </c>
      <c r="LG9" s="5">
        <f t="shared" si="190"/>
        <v>22</v>
      </c>
      <c r="LH9" s="6">
        <v>0.25940000000000002</v>
      </c>
      <c r="LI9" s="7">
        <f t="shared" si="191"/>
        <v>3292780.0780881937</v>
      </c>
      <c r="LJ9" s="12">
        <f t="shared" si="192"/>
        <v>1867545.1889468397</v>
      </c>
      <c r="LK9" s="12">
        <f t="shared" si="193"/>
        <v>1023358.4744043105</v>
      </c>
      <c r="LM9" s="5">
        <f t="shared" si="194"/>
        <v>21</v>
      </c>
      <c r="LN9" s="6">
        <v>0.25940000000000002</v>
      </c>
      <c r="LO9" s="7">
        <f t="shared" si="195"/>
        <v>2825450.5561079406</v>
      </c>
      <c r="LP9" s="12">
        <f t="shared" si="196"/>
        <v>1606004.8882363099</v>
      </c>
      <c r="LQ9" s="12">
        <f t="shared" si="197"/>
        <v>921115.98284298857</v>
      </c>
      <c r="LS9" s="5">
        <f t="shared" si="198"/>
        <v>20</v>
      </c>
      <c r="LT9" s="6">
        <v>0.25940000000000002</v>
      </c>
      <c r="LU9" s="7">
        <f t="shared" si="199"/>
        <v>2148958.4393884544</v>
      </c>
      <c r="LV9" s="12">
        <f t="shared" si="200"/>
        <v>1107802.9246563341</v>
      </c>
      <c r="LW9" s="12">
        <f t="shared" si="201"/>
        <v>668428.9443704834</v>
      </c>
      <c r="LY9" s="5">
        <f t="shared" si="202"/>
        <v>19</v>
      </c>
      <c r="LZ9" s="6">
        <v>0.25940000000000002</v>
      </c>
      <c r="MA9" s="7">
        <f t="shared" si="203"/>
        <v>2216792.2832560912</v>
      </c>
      <c r="MB9" s="12">
        <f t="shared" si="204"/>
        <v>1347794.1050381272</v>
      </c>
      <c r="MC9" s="12">
        <f t="shared" si="205"/>
        <v>859195.36303894466</v>
      </c>
      <c r="ME9" s="5">
        <f t="shared" si="206"/>
        <v>18</v>
      </c>
      <c r="MF9" s="6">
        <v>0.25940000000000002</v>
      </c>
      <c r="MG9" s="7">
        <f t="shared" si="207"/>
        <v>1702213.2252599953</v>
      </c>
      <c r="MH9" s="12">
        <f t="shared" si="208"/>
        <v>943391.69345853536</v>
      </c>
      <c r="MI9" s="12">
        <f t="shared" si="209"/>
        <v>617033.91950774461</v>
      </c>
      <c r="MK9" s="5">
        <f t="shared" si="210"/>
        <v>17</v>
      </c>
      <c r="ML9" s="6">
        <v>0.25940000000000002</v>
      </c>
      <c r="MM9" s="7">
        <f t="shared" si="211"/>
        <v>1583601.4747976505</v>
      </c>
      <c r="MN9" s="12">
        <f t="shared" si="212"/>
        <v>924813.4819325459</v>
      </c>
      <c r="MO9" s="12">
        <f t="shared" si="213"/>
        <v>624592.82345889299</v>
      </c>
      <c r="MQ9" s="5">
        <f t="shared" si="214"/>
        <v>16</v>
      </c>
      <c r="MR9" s="6">
        <v>0.25940000000000002</v>
      </c>
      <c r="MS9" s="7">
        <f t="shared" si="215"/>
        <v>1440030.439936029</v>
      </c>
      <c r="MT9" s="12">
        <f t="shared" si="216"/>
        <v>860945.12831127597</v>
      </c>
      <c r="MU9" s="12">
        <f t="shared" si="217"/>
        <v>596137.10972709744</v>
      </c>
      <c r="MW9" s="5">
        <f t="shared" si="218"/>
        <v>15</v>
      </c>
      <c r="MX9" s="6">
        <v>0.25940000000000002</v>
      </c>
      <c r="MY9" s="7">
        <f t="shared" si="219"/>
        <v>1421129.4186677479</v>
      </c>
      <c r="MZ9" s="12">
        <f t="shared" si="220"/>
        <v>914070.19210882206</v>
      </c>
      <c r="NA9" s="12">
        <f t="shared" si="221"/>
        <v>650671.5821692216</v>
      </c>
      <c r="NC9" s="5">
        <f t="shared" si="222"/>
        <v>14</v>
      </c>
      <c r="ND9" s="6">
        <v>0.25940000000000002</v>
      </c>
      <c r="NE9" s="7">
        <f t="shared" si="223"/>
        <v>1035808.6141893208</v>
      </c>
      <c r="NF9" s="12">
        <f t="shared" si="224"/>
        <v>585231.35154924914</v>
      </c>
      <c r="NG9" s="12">
        <f t="shared" si="225"/>
        <v>427955.08579116559</v>
      </c>
      <c r="NI9" s="5">
        <f t="shared" si="226"/>
        <v>13</v>
      </c>
      <c r="NJ9" s="6">
        <v>0.25940000000000002</v>
      </c>
      <c r="NK9" s="7">
        <f t="shared" si="227"/>
        <v>844317.42271708546</v>
      </c>
      <c r="NL9" s="12">
        <f t="shared" si="228"/>
        <v>447213.46688942111</v>
      </c>
      <c r="NM9" s="12">
        <f t="shared" si="229"/>
        <v>336983.28896580468</v>
      </c>
      <c r="NO9" s="5">
        <f t="shared" si="230"/>
        <v>12</v>
      </c>
      <c r="NP9" s="6">
        <v>0.25940000000000002</v>
      </c>
      <c r="NQ9" s="7">
        <f t="shared" si="231"/>
        <v>634348.17634642054</v>
      </c>
      <c r="NR9" s="12">
        <f t="shared" si="232"/>
        <v>281979.95879546268</v>
      </c>
      <c r="NS9" s="12">
        <f t="shared" si="233"/>
        <v>215815.6384125771</v>
      </c>
      <c r="NU9" s="5">
        <f t="shared" si="234"/>
        <v>11</v>
      </c>
      <c r="NV9" s="6">
        <v>0.25940000000000002</v>
      </c>
      <c r="NW9" s="7">
        <f t="shared" si="235"/>
        <v>494271.60382298613</v>
      </c>
      <c r="NX9" s="12">
        <f t="shared" si="236"/>
        <v>189315.86073743514</v>
      </c>
      <c r="NY9" s="12">
        <f t="shared" si="237"/>
        <v>147315.30725224418</v>
      </c>
      <c r="OA9" s="5">
        <f t="shared" si="238"/>
        <v>10</v>
      </c>
      <c r="OB9" s="6">
        <v>0.25940000000000002</v>
      </c>
      <c r="OC9" s="7">
        <f t="shared" si="239"/>
        <v>408860.62025228405</v>
      </c>
      <c r="OD9" s="12">
        <f t="shared" si="240"/>
        <v>144898.48818279585</v>
      </c>
      <c r="OE9" s="12">
        <f t="shared" si="241"/>
        <v>115840.28267693431</v>
      </c>
      <c r="OG9" s="5">
        <f t="shared" si="242"/>
        <v>9</v>
      </c>
      <c r="OH9" s="6">
        <v>0.25940000000000002</v>
      </c>
      <c r="OI9" s="7">
        <f t="shared" si="243"/>
        <v>449445.55375649565</v>
      </c>
      <c r="OJ9" s="12">
        <f t="shared" si="244"/>
        <v>226100.18074655574</v>
      </c>
      <c r="OK9" s="12">
        <f t="shared" si="245"/>
        <v>187503.92695340083</v>
      </c>
      <c r="OM9" s="5">
        <f t="shared" si="246"/>
        <v>8</v>
      </c>
      <c r="ON9" s="6">
        <v>0.25940000000000002</v>
      </c>
      <c r="OO9" s="7">
        <f t="shared" si="247"/>
        <v>509864.49660407897</v>
      </c>
      <c r="OP9" s="12">
        <f t="shared" si="248"/>
        <v>321300.3724233968</v>
      </c>
      <c r="OQ9" s="12">
        <f t="shared" si="249"/>
        <v>269496.48321840446</v>
      </c>
      <c r="OS9" s="5">
        <f t="shared" si="250"/>
        <v>7</v>
      </c>
      <c r="OT9" s="6">
        <v>0.25940000000000002</v>
      </c>
      <c r="OU9" s="7">
        <f t="shared" si="251"/>
        <v>653421.11572994862</v>
      </c>
      <c r="OV9" s="12">
        <f t="shared" si="252"/>
        <v>502676.71788382751</v>
      </c>
      <c r="OW9" s="12">
        <f t="shared" si="253"/>
        <v>432580.57164808421</v>
      </c>
      <c r="OY9" s="5">
        <f t="shared" si="254"/>
        <v>6</v>
      </c>
      <c r="OZ9" s="6">
        <v>0.25940000000000002</v>
      </c>
      <c r="PA9" s="7">
        <f t="shared" si="255"/>
        <v>509053.53360077029</v>
      </c>
      <c r="PB9" s="12">
        <f t="shared" si="256"/>
        <v>389960.40831365698</v>
      </c>
      <c r="PC9" s="12">
        <f t="shared" si="257"/>
        <v>342046.23226765404</v>
      </c>
      <c r="PE9" s="5">
        <f t="shared" si="258"/>
        <v>5</v>
      </c>
      <c r="PF9" s="6">
        <v>0.25940000000000002</v>
      </c>
      <c r="PG9" s="7">
        <f t="shared" si="259"/>
        <v>459683.52320820873</v>
      </c>
      <c r="PH9" s="12">
        <f t="shared" si="260"/>
        <v>381436.18881039653</v>
      </c>
      <c r="PI9" s="12">
        <f t="shared" si="261"/>
        <v>344505.29359790572</v>
      </c>
      <c r="PK9" s="5">
        <f t="shared" si="262"/>
        <v>4</v>
      </c>
      <c r="PL9" s="6">
        <v>0.25940000000000002</v>
      </c>
      <c r="PM9" s="7">
        <f t="shared" si="263"/>
        <v>438503.79014424176</v>
      </c>
      <c r="PN9" s="12">
        <f t="shared" si="264"/>
        <v>393794.05796782358</v>
      </c>
      <c r="PO9" s="12">
        <f t="shared" si="265"/>
        <v>369841.11097701284</v>
      </c>
      <c r="PQ9" s="5">
        <f t="shared" si="266"/>
        <v>3</v>
      </c>
      <c r="PR9" s="6">
        <v>0.25940000000000002</v>
      </c>
      <c r="PS9" s="7">
        <f t="shared" si="267"/>
        <v>379295.72713800007</v>
      </c>
      <c r="PT9" s="12">
        <f t="shared" si="268"/>
        <v>344578.27857051132</v>
      </c>
      <c r="PU9" s="12">
        <f t="shared" si="269"/>
        <v>330336.10792272829</v>
      </c>
      <c r="PW9" s="5">
        <f t="shared" si="270"/>
        <v>2</v>
      </c>
      <c r="PX9" s="6">
        <v>0.25940000000000002</v>
      </c>
      <c r="PY9" s="7">
        <f t="shared" si="271"/>
        <v>359590.185</v>
      </c>
      <c r="PZ9" s="12">
        <f>(PZ10)*(1+PX9)-(((VLOOKUP((PW$91+PW10),$A$138:$E$227,5,FALSE))/(VLOOKUP(PW$91,$A$138:$E$227,5,FALSE)))*(IF(PW9&lt;=$D$125,$B$125,$C$125)))</f>
        <v>334738.71226583963</v>
      </c>
      <c r="QA9" s="12">
        <f t="shared" si="273"/>
        <v>334797.37076909968</v>
      </c>
      <c r="QC9" s="5">
        <f t="shared" si="274"/>
        <v>1</v>
      </c>
      <c r="QD9" s="6">
        <v>0.25940000000000002</v>
      </c>
      <c r="QE9" s="7">
        <f>(QE10+$B$124)*(1+QD9)</f>
        <v>566730</v>
      </c>
      <c r="QF9" s="12">
        <f>($B$124)*(1+QD9)-$B$125</f>
        <v>555730</v>
      </c>
      <c r="QG9" s="12">
        <f>QF9</f>
        <v>555730</v>
      </c>
      <c r="QI9" s="5"/>
      <c r="QJ9" s="6"/>
      <c r="QK9" s="7"/>
      <c r="QO9" s="5"/>
      <c r="QP9" s="6"/>
      <c r="QQ9" s="7"/>
    </row>
    <row r="10" spans="3:461">
      <c r="C10">
        <v>81</v>
      </c>
      <c r="D10" s="6">
        <v>-0.36549999999999999</v>
      </c>
      <c r="E10" s="12">
        <f t="shared" si="286"/>
        <v>-143240338.49801168</v>
      </c>
      <c r="F10" s="12">
        <f t="shared" si="0"/>
        <v>-11734339.691332523</v>
      </c>
      <c r="G10">
        <v>80</v>
      </c>
      <c r="H10" s="6">
        <v>-0.36549999999999999</v>
      </c>
      <c r="I10" s="12">
        <f t="shared" si="1"/>
        <v>-261627013.16980574</v>
      </c>
      <c r="J10" s="12">
        <f t="shared" si="2"/>
        <v>-21184875.107508659</v>
      </c>
      <c r="K10">
        <v>79</v>
      </c>
      <c r="L10" s="6">
        <v>-0.36549999999999999</v>
      </c>
      <c r="M10" s="12">
        <f t="shared" si="3"/>
        <v>-198861675.81324562</v>
      </c>
      <c r="N10" s="12">
        <f t="shared" si="4"/>
        <v>-16102541.22741974</v>
      </c>
      <c r="O10">
        <v>78</v>
      </c>
      <c r="P10" s="6">
        <v>-0.36549999999999999</v>
      </c>
      <c r="Q10" s="12">
        <f t="shared" si="5"/>
        <v>-76294470.782346398</v>
      </c>
      <c r="R10" s="12">
        <f t="shared" si="6"/>
        <v>-5744303.8424060401</v>
      </c>
      <c r="S10">
        <v>77</v>
      </c>
      <c r="T10" s="6">
        <v>-0.36549999999999999</v>
      </c>
      <c r="U10" s="12">
        <f t="shared" si="7"/>
        <v>303117128.77317542</v>
      </c>
      <c r="V10" s="12">
        <f t="shared" si="8"/>
        <v>20525499.296601992</v>
      </c>
      <c r="W10">
        <v>76</v>
      </c>
      <c r="X10" s="6">
        <v>-0.36549999999999999</v>
      </c>
      <c r="Y10" s="12">
        <f t="shared" si="9"/>
        <v>366222552.71350616</v>
      </c>
      <c r="Z10" s="12">
        <f t="shared" si="10"/>
        <v>22370825.504329149</v>
      </c>
      <c r="AA10">
        <v>75</v>
      </c>
      <c r="AB10" s="6">
        <v>-0.36549999999999999</v>
      </c>
      <c r="AC10" s="12">
        <f t="shared" si="11"/>
        <v>86545896.924542084</v>
      </c>
      <c r="AD10" s="12">
        <f t="shared" si="12"/>
        <v>5409630.833430985</v>
      </c>
      <c r="AE10">
        <v>74</v>
      </c>
      <c r="AF10" s="6">
        <v>-0.36549999999999999</v>
      </c>
      <c r="AG10" s="12">
        <f t="shared" si="13"/>
        <v>146277886.93615711</v>
      </c>
      <c r="AH10" s="12">
        <f t="shared" si="14"/>
        <v>9420301.4600423165</v>
      </c>
      <c r="AI10">
        <v>73</v>
      </c>
      <c r="AJ10" s="6">
        <v>-0.36549999999999999</v>
      </c>
      <c r="AK10" s="12">
        <f t="shared" si="15"/>
        <v>-32561060.254908804</v>
      </c>
      <c r="AL10" s="12">
        <f t="shared" si="16"/>
        <v>-2127770.7714638771</v>
      </c>
      <c r="AM10">
        <v>72</v>
      </c>
      <c r="AN10" s="6">
        <v>-0.36549999999999999</v>
      </c>
      <c r="AO10" s="12">
        <f t="shared" si="17"/>
        <v>-105715527.935432</v>
      </c>
      <c r="AP10" s="12">
        <f t="shared" si="18"/>
        <v>-7058381.2098190701</v>
      </c>
      <c r="AQ10">
        <v>71</v>
      </c>
      <c r="AR10" s="6">
        <v>-0.36549999999999999</v>
      </c>
      <c r="AS10" s="12">
        <f t="shared" si="19"/>
        <v>124648019.01878302</v>
      </c>
      <c r="AT10" s="12">
        <f t="shared" si="20"/>
        <v>8381484.3738361523</v>
      </c>
      <c r="AU10">
        <v>70</v>
      </c>
      <c r="AV10" s="6">
        <v>-0.36549999999999999</v>
      </c>
      <c r="AW10" s="12">
        <f t="shared" si="21"/>
        <v>28092476.512865674</v>
      </c>
      <c r="AX10" s="12">
        <f t="shared" si="22"/>
        <v>1862367.0384511764</v>
      </c>
      <c r="AY10">
        <v>69</v>
      </c>
      <c r="AZ10" s="6">
        <v>-0.36549999999999999</v>
      </c>
      <c r="BA10" s="12">
        <f t="shared" si="23"/>
        <v>59069142.741943441</v>
      </c>
      <c r="BB10" s="12">
        <f t="shared" si="24"/>
        <v>3887968.0088692764</v>
      </c>
      <c r="BC10">
        <v>68</v>
      </c>
      <c r="BD10" s="6">
        <v>-0.36549999999999999</v>
      </c>
      <c r="BE10" s="12">
        <f t="shared" si="25"/>
        <v>142161945.89323151</v>
      </c>
      <c r="BF10" s="12">
        <f t="shared" si="26"/>
        <v>9491824.2120208554</v>
      </c>
      <c r="BG10">
        <v>67</v>
      </c>
      <c r="BH10" s="6">
        <v>-0.36549999999999999</v>
      </c>
      <c r="BI10" s="12">
        <f t="shared" si="27"/>
        <v>268039700.6840865</v>
      </c>
      <c r="BJ10" s="12">
        <f t="shared" si="28"/>
        <v>19927186.763614725</v>
      </c>
      <c r="BK10">
        <v>66</v>
      </c>
      <c r="BL10" s="6">
        <v>-0.36549999999999999</v>
      </c>
      <c r="BM10" s="12">
        <f t="shared" si="29"/>
        <v>221744674.99482095</v>
      </c>
      <c r="BN10" s="12">
        <f t="shared" si="30"/>
        <v>17745454.150073271</v>
      </c>
      <c r="BO10">
        <v>65</v>
      </c>
      <c r="BP10" s="6">
        <v>-0.36549999999999999</v>
      </c>
      <c r="BQ10" s="12">
        <f t="shared" si="31"/>
        <v>157998556.45625705</v>
      </c>
      <c r="BR10" s="12">
        <f t="shared" si="32"/>
        <v>13018159.306463076</v>
      </c>
      <c r="BS10">
        <v>64</v>
      </c>
      <c r="BT10" s="6">
        <v>-0.36549999999999999</v>
      </c>
      <c r="BU10" s="12">
        <f t="shared" si="33"/>
        <v>124132909.93338297</v>
      </c>
      <c r="BV10" s="12">
        <f t="shared" si="34"/>
        <v>10462950.074885013</v>
      </c>
      <c r="BW10">
        <v>63</v>
      </c>
      <c r="BX10" s="6">
        <v>-0.36549999999999999</v>
      </c>
      <c r="BY10" s="12">
        <f t="shared" si="35"/>
        <v>63191478.594685353</v>
      </c>
      <c r="BZ10" s="12">
        <f t="shared" si="36"/>
        <v>5445993.5146475676</v>
      </c>
      <c r="CA10">
        <v>62</v>
      </c>
      <c r="CB10" s="6">
        <v>-0.36549999999999999</v>
      </c>
      <c r="CC10" s="12">
        <f t="shared" si="37"/>
        <v>120546308.98312964</v>
      </c>
      <c r="CD10" s="12">
        <f t="shared" si="38"/>
        <v>12272685.117611928</v>
      </c>
      <c r="CE10">
        <v>61</v>
      </c>
      <c r="CF10" s="6">
        <v>-0.36549999999999999</v>
      </c>
      <c r="CG10" s="12">
        <f t="shared" si="39"/>
        <v>130464822.68563357</v>
      </c>
      <c r="CH10" s="12">
        <f t="shared" si="40"/>
        <v>14641615.198643411</v>
      </c>
      <c r="CI10">
        <v>60</v>
      </c>
      <c r="CJ10" s="6">
        <v>-0.36549999999999999</v>
      </c>
      <c r="CK10" s="12">
        <f t="shared" si="284"/>
        <v>129048328.03836359</v>
      </c>
      <c r="CL10" s="12">
        <f t="shared" si="285"/>
        <v>14665971.554696117</v>
      </c>
      <c r="CM10" s="5">
        <v>59</v>
      </c>
      <c r="CN10" s="6">
        <v>-0.36549999999999999</v>
      </c>
      <c r="CO10" s="7">
        <f t="shared" si="41"/>
        <v>187155843.32426202</v>
      </c>
      <c r="CP10" s="12">
        <f t="shared" si="42"/>
        <v>102242672.85081153</v>
      </c>
      <c r="CQ10" s="12">
        <f t="shared" si="43"/>
        <v>11377511.184743209</v>
      </c>
      <c r="CR10" s="8"/>
      <c r="CS10" s="5">
        <v>58</v>
      </c>
      <c r="CT10" s="6">
        <v>-0.36549999999999999</v>
      </c>
      <c r="CU10" s="7">
        <f t="shared" si="44"/>
        <v>143074568.70595676</v>
      </c>
      <c r="CV10" s="12">
        <f t="shared" si="45"/>
        <v>70653861.289554313</v>
      </c>
      <c r="CW10" s="12">
        <f t="shared" si="46"/>
        <v>8498002.0681630801</v>
      </c>
      <c r="CY10" s="5">
        <v>57</v>
      </c>
      <c r="CZ10" s="6">
        <v>-0.36549999999999999</v>
      </c>
      <c r="DA10" s="7">
        <f t="shared" si="47"/>
        <v>115681248.95371658</v>
      </c>
      <c r="DB10" s="12">
        <f t="shared" si="48"/>
        <v>51061264.950725786</v>
      </c>
      <c r="DC10" s="12">
        <f t="shared" si="49"/>
        <v>6407441.6194442343</v>
      </c>
      <c r="DE10" s="5">
        <f t="shared" si="50"/>
        <v>56</v>
      </c>
      <c r="DF10" s="6">
        <v>-0.36549999999999999</v>
      </c>
      <c r="DG10" s="7">
        <f t="shared" si="51"/>
        <v>97910494.247749984</v>
      </c>
      <c r="DH10" s="12">
        <f t="shared" si="52"/>
        <v>37857627.462797694</v>
      </c>
      <c r="DI10" s="12">
        <f t="shared" si="53"/>
        <v>4768505.0218317015</v>
      </c>
      <c r="DK10" s="5">
        <f t="shared" si="54"/>
        <v>55</v>
      </c>
      <c r="DL10" s="6">
        <v>-0.36549999999999999</v>
      </c>
      <c r="DM10" s="7">
        <f t="shared" si="55"/>
        <v>99109721.882528499</v>
      </c>
      <c r="DN10" s="12">
        <f t="shared" si="56"/>
        <v>44328463.023300916</v>
      </c>
      <c r="DO10" s="12">
        <f t="shared" si="57"/>
        <v>5646536.8658338599</v>
      </c>
      <c r="DQ10" s="5">
        <f t="shared" si="58"/>
        <v>54</v>
      </c>
      <c r="DR10" s="6">
        <v>-0.36549999999999999</v>
      </c>
      <c r="DS10" s="7">
        <f t="shared" si="59"/>
        <v>64964421.789806336</v>
      </c>
      <c r="DT10" s="12">
        <f t="shared" si="60"/>
        <v>12975340.031881893</v>
      </c>
      <c r="DU10" s="12">
        <f t="shared" si="61"/>
        <v>1640503.7354448647</v>
      </c>
      <c r="DW10" s="5">
        <f t="shared" si="62"/>
        <v>53</v>
      </c>
      <c r="DX10" s="6">
        <v>-0.36549999999999999</v>
      </c>
      <c r="DY10" s="7">
        <f t="shared" si="63"/>
        <v>48992776.613730274</v>
      </c>
      <c r="DZ10" s="12">
        <f t="shared" si="64"/>
        <v>-164457.68993830943</v>
      </c>
      <c r="EA10" s="12">
        <f t="shared" si="65"/>
        <v>-20870.66052820671</v>
      </c>
      <c r="EC10" s="5">
        <f t="shared" si="66"/>
        <v>52</v>
      </c>
      <c r="ED10" s="6">
        <v>-0.36549999999999999</v>
      </c>
      <c r="EE10" s="7">
        <f t="shared" si="67"/>
        <v>45600127.1535092</v>
      </c>
      <c r="EF10" s="12">
        <f t="shared" si="68"/>
        <v>362659.95200329117</v>
      </c>
      <c r="EG10" s="12">
        <f t="shared" si="69"/>
        <v>47397.550313906795</v>
      </c>
      <c r="EI10" s="5">
        <f t="shared" si="70"/>
        <v>51</v>
      </c>
      <c r="EJ10" s="6">
        <v>-0.36549999999999999</v>
      </c>
      <c r="EK10" s="7">
        <f t="shared" si="71"/>
        <v>45600127.1535092</v>
      </c>
      <c r="EL10" s="12">
        <f t="shared" si="72"/>
        <v>9567503.2414703202</v>
      </c>
      <c r="EM10" s="12">
        <f t="shared" si="73"/>
        <v>1295722.0982387119</v>
      </c>
      <c r="EO10" s="5">
        <f t="shared" si="74"/>
        <v>50</v>
      </c>
      <c r="EP10" s="6">
        <v>-0.36549999999999999</v>
      </c>
      <c r="EQ10" s="7">
        <f t="shared" si="75"/>
        <v>50927102.025362089</v>
      </c>
      <c r="ER10" s="12">
        <f t="shared" si="76"/>
        <v>-3308000.1859544064</v>
      </c>
      <c r="ES10" s="12">
        <f t="shared" si="77"/>
        <v>-454266.52804563777</v>
      </c>
      <c r="EU10" s="5">
        <f t="shared" si="78"/>
        <v>49</v>
      </c>
      <c r="EV10" s="6">
        <v>-0.36549999999999999</v>
      </c>
      <c r="EW10" s="7">
        <f t="shared" si="79"/>
        <v>31621403.135691736</v>
      </c>
      <c r="EX10" s="12">
        <f t="shared" si="80"/>
        <v>-4984790.4081611792</v>
      </c>
      <c r="EY10" s="12">
        <f t="shared" si="81"/>
        <v>-691610.75366570021</v>
      </c>
      <c r="FA10" s="5">
        <f t="shared" si="82"/>
        <v>48</v>
      </c>
      <c r="FB10" s="6">
        <v>-0.36549999999999999</v>
      </c>
      <c r="FC10" s="7">
        <f t="shared" si="83"/>
        <v>31514254.669814382</v>
      </c>
      <c r="FD10" s="12">
        <f t="shared" si="84"/>
        <v>-2883330.8092058473</v>
      </c>
      <c r="FE10" s="12">
        <f t="shared" si="85"/>
        <v>-406872.13805442868</v>
      </c>
      <c r="FG10" s="5">
        <f t="shared" si="86"/>
        <v>47</v>
      </c>
      <c r="FH10" s="6">
        <v>-0.36549999999999999</v>
      </c>
      <c r="FI10" s="7">
        <f t="shared" si="87"/>
        <v>24884913.668520495</v>
      </c>
      <c r="FJ10" s="12">
        <f t="shared" si="88"/>
        <v>-7932244.522342246</v>
      </c>
      <c r="FK10" s="12">
        <f t="shared" si="89"/>
        <v>-1126845.9876421413</v>
      </c>
      <c r="FM10" s="5">
        <f t="shared" si="90"/>
        <v>46</v>
      </c>
      <c r="FN10" s="6">
        <v>-0.36549999999999999</v>
      </c>
      <c r="FO10" s="7">
        <f t="shared" si="91"/>
        <v>27289081.77269493</v>
      </c>
      <c r="FP10" s="12">
        <f t="shared" si="92"/>
        <v>-3603578.2210175991</v>
      </c>
      <c r="FQ10" s="12">
        <f t="shared" si="93"/>
        <v>-518745.98881965625</v>
      </c>
      <c r="FS10" s="5">
        <f t="shared" si="94"/>
        <v>45</v>
      </c>
      <c r="FT10" s="6">
        <v>-0.36549999999999999</v>
      </c>
      <c r="FU10" s="7">
        <f t="shared" si="95"/>
        <v>22256815.735009324</v>
      </c>
      <c r="FV10" s="12">
        <f t="shared" si="96"/>
        <v>-6914686.3480605446</v>
      </c>
      <c r="FW10" s="12">
        <f t="shared" si="97"/>
        <v>-1011761.5690646406</v>
      </c>
      <c r="FY10" s="5">
        <f t="shared" si="98"/>
        <v>44</v>
      </c>
      <c r="FZ10" s="6">
        <v>-0.36549999999999999</v>
      </c>
      <c r="GA10" s="7">
        <f t="shared" si="99"/>
        <v>19117690.89074843</v>
      </c>
      <c r="GB10" s="12">
        <f t="shared" si="100"/>
        <v>-8674977.0125498455</v>
      </c>
      <c r="GC10" s="12">
        <f t="shared" si="101"/>
        <v>-1281652.0636024016</v>
      </c>
      <c r="GE10" s="5">
        <f t="shared" si="102"/>
        <v>43</v>
      </c>
      <c r="GF10" s="6">
        <v>-0.36549999999999999</v>
      </c>
      <c r="GG10" s="7">
        <f t="shared" si="103"/>
        <v>17008621.788922094</v>
      </c>
      <c r="GH10" s="12">
        <f t="shared" si="104"/>
        <v>-9142331.7948446516</v>
      </c>
      <c r="GI10" s="12">
        <f t="shared" si="105"/>
        <v>-1376674.64284525</v>
      </c>
      <c r="GK10" s="5">
        <f t="shared" si="106"/>
        <v>42</v>
      </c>
      <c r="GL10" s="6">
        <v>-0.36549999999999999</v>
      </c>
      <c r="GM10" s="7">
        <f t="shared" si="107"/>
        <v>18892171.263936561</v>
      </c>
      <c r="GN10" s="12">
        <f t="shared" si="108"/>
        <v>-5235036.1733255275</v>
      </c>
      <c r="GO10" s="12">
        <f t="shared" si="109"/>
        <v>-815572.92405724898</v>
      </c>
      <c r="GQ10" s="5">
        <f t="shared" si="110"/>
        <v>41</v>
      </c>
      <c r="GR10" s="6">
        <v>-0.36549999999999999</v>
      </c>
      <c r="GS10" s="7">
        <f t="shared" si="111"/>
        <v>15260235.269738743</v>
      </c>
      <c r="GT10" s="12">
        <f t="shared" si="112"/>
        <v>-7032754.5108442642</v>
      </c>
      <c r="GU10" s="12">
        <f t="shared" si="113"/>
        <v>-1135604.3603550971</v>
      </c>
      <c r="GW10" s="5">
        <f t="shared" si="114"/>
        <v>40</v>
      </c>
      <c r="GX10" s="6">
        <v>-0.36549999999999999</v>
      </c>
      <c r="GY10" s="7">
        <f t="shared" si="115"/>
        <v>13771532.596100306</v>
      </c>
      <c r="GZ10" s="12">
        <f t="shared" si="116"/>
        <v>-6738908.803143343</v>
      </c>
      <c r="HA10" s="12">
        <f t="shared" si="117"/>
        <v>-1136022.1298982054</v>
      </c>
      <c r="HC10" s="5">
        <f t="shared" si="118"/>
        <v>39</v>
      </c>
      <c r="HD10" s="6">
        <v>-0.36549999999999999</v>
      </c>
      <c r="HE10" s="7">
        <f t="shared" si="119"/>
        <v>15008209.019289775</v>
      </c>
      <c r="HF10" s="12">
        <f t="shared" si="120"/>
        <v>-3369716.5758982766</v>
      </c>
      <c r="HG10" s="12">
        <f t="shared" si="121"/>
        <v>-603159.80002346262</v>
      </c>
      <c r="HI10" s="5">
        <f t="shared" si="122"/>
        <v>38</v>
      </c>
      <c r="HJ10" s="6">
        <v>-0.36549999999999999</v>
      </c>
      <c r="HK10" s="7">
        <f t="shared" si="123"/>
        <v>14492283.718897045</v>
      </c>
      <c r="HL10" s="12">
        <f t="shared" si="124"/>
        <v>-1793871.804629334</v>
      </c>
      <c r="HM10" s="12">
        <f t="shared" si="125"/>
        <v>-338081.72092171363</v>
      </c>
      <c r="HO10" s="5">
        <f t="shared" si="126"/>
        <v>37</v>
      </c>
      <c r="HP10" s="6">
        <v>-0.36549999999999999</v>
      </c>
      <c r="HQ10" s="7">
        <f t="shared" si="127"/>
        <v>12688043.879265487</v>
      </c>
      <c r="HR10" s="12">
        <f t="shared" si="128"/>
        <v>-2125291.980350242</v>
      </c>
      <c r="HS10" s="12">
        <f t="shared" si="129"/>
        <v>-413625.81869682239</v>
      </c>
      <c r="HU10" s="5">
        <f t="shared" si="130"/>
        <v>36</v>
      </c>
      <c r="HV10" s="6">
        <v>-0.36549999999999999</v>
      </c>
      <c r="HW10" s="7">
        <f t="shared" si="131"/>
        <v>10683768.844110381</v>
      </c>
      <c r="HX10" s="12">
        <f t="shared" si="132"/>
        <v>-2809449.9777101944</v>
      </c>
      <c r="HY10" s="12">
        <f t="shared" si="133"/>
        <v>-566732.49858156207</v>
      </c>
      <c r="IA10" s="5">
        <f t="shared" si="134"/>
        <v>35</v>
      </c>
      <c r="IB10" s="6">
        <v>-0.36549999999999999</v>
      </c>
      <c r="IC10" s="7">
        <f t="shared" si="135"/>
        <v>12467929.564838823</v>
      </c>
      <c r="ID10" s="12">
        <f t="shared" si="136"/>
        <v>976688.77000486362</v>
      </c>
      <c r="IE10" s="12">
        <f t="shared" si="137"/>
        <v>215520.86694870083</v>
      </c>
      <c r="IG10" s="5">
        <f t="shared" si="138"/>
        <v>34</v>
      </c>
      <c r="IH10" s="6">
        <v>-0.36549999999999999</v>
      </c>
      <c r="II10" s="7">
        <f t="shared" si="139"/>
        <v>16825815.876975458</v>
      </c>
      <c r="IJ10" s="12">
        <f t="shared" si="140"/>
        <v>7422585.3221495962</v>
      </c>
      <c r="IK10" s="12">
        <f t="shared" si="141"/>
        <v>1831218.3695614829</v>
      </c>
      <c r="IM10" s="5">
        <f t="shared" si="142"/>
        <v>33</v>
      </c>
      <c r="IN10" s="6">
        <v>-0.36549999999999999</v>
      </c>
      <c r="IO10" s="7">
        <f t="shared" si="143"/>
        <v>12281617.42844924</v>
      </c>
      <c r="IP10" s="12">
        <f t="shared" si="144"/>
        <v>4189720.5425300188</v>
      </c>
      <c r="IQ10" s="12">
        <f t="shared" si="145"/>
        <v>1103080.1314739513</v>
      </c>
      <c r="IS10" s="5">
        <f t="shared" si="146"/>
        <v>32</v>
      </c>
      <c r="IT10" s="6">
        <v>-0.36549999999999999</v>
      </c>
      <c r="IU10" s="7">
        <f t="shared" si="147"/>
        <v>9918127.6172569189</v>
      </c>
      <c r="IV10" s="12">
        <f t="shared" si="148"/>
        <v>2817805.3246510387</v>
      </c>
      <c r="IW10" s="12">
        <f t="shared" si="149"/>
        <v>780573.9724030958</v>
      </c>
      <c r="IY10" s="5">
        <f t="shared" si="150"/>
        <v>31</v>
      </c>
      <c r="IZ10" s="6">
        <v>-0.36549999999999999</v>
      </c>
      <c r="JA10" s="7">
        <f t="shared" si="151"/>
        <v>10662360.371164177</v>
      </c>
      <c r="JB10" s="12">
        <f t="shared" si="152"/>
        <v>4655817.5412629424</v>
      </c>
      <c r="JC10" s="12">
        <f t="shared" si="153"/>
        <v>1377917.3990384217</v>
      </c>
      <c r="JE10" s="5">
        <f t="shared" si="154"/>
        <v>30</v>
      </c>
      <c r="JF10" s="6">
        <v>-0.36549999999999999</v>
      </c>
      <c r="JG10" s="7">
        <f t="shared" si="155"/>
        <v>10010666.013674</v>
      </c>
      <c r="JH10" s="12">
        <f t="shared" si="156"/>
        <v>5063802.9201189205</v>
      </c>
      <c r="JI10" s="12">
        <f t="shared" si="157"/>
        <v>1637739.0825083922</v>
      </c>
      <c r="JK10" s="5">
        <f t="shared" si="158"/>
        <v>29</v>
      </c>
      <c r="JL10" s="6">
        <v>-0.36549999999999999</v>
      </c>
      <c r="JM10" s="7">
        <f t="shared" si="159"/>
        <v>8446393.8691140767</v>
      </c>
      <c r="JN10" s="12">
        <f t="shared" si="160"/>
        <v>4527216.7282365076</v>
      </c>
      <c r="JO10" s="12">
        <f t="shared" si="161"/>
        <v>1667854.2544597038</v>
      </c>
      <c r="JQ10" s="5">
        <f t="shared" si="162"/>
        <v>28</v>
      </c>
      <c r="JR10" s="6">
        <v>-0.36549999999999999</v>
      </c>
      <c r="JS10" s="7">
        <f t="shared" si="163"/>
        <v>6411411.7725171354</v>
      </c>
      <c r="JT10" s="12">
        <f t="shared" si="164"/>
        <v>3259576.7618310461</v>
      </c>
      <c r="JU10" s="12">
        <f t="shared" si="165"/>
        <v>1342850.545881717</v>
      </c>
      <c r="JW10" s="5">
        <f t="shared" si="166"/>
        <v>27</v>
      </c>
      <c r="JX10" s="6">
        <v>-0.36549999999999999</v>
      </c>
      <c r="JY10" s="7">
        <f t="shared" si="167"/>
        <v>6727609.4150232272</v>
      </c>
      <c r="JZ10" s="12">
        <f t="shared" si="168"/>
        <v>4126330.0434041093</v>
      </c>
      <c r="KA10" s="12">
        <f t="shared" si="169"/>
        <v>1842565.2196846646</v>
      </c>
      <c r="KC10" s="5">
        <f t="shared" si="170"/>
        <v>26</v>
      </c>
      <c r="KD10" s="6">
        <v>-0.36549999999999999</v>
      </c>
      <c r="KE10" s="7">
        <f t="shared" si="171"/>
        <v>5586787.4232048076</v>
      </c>
      <c r="KF10" s="12">
        <f t="shared" si="172"/>
        <v>3341179.1239041486</v>
      </c>
      <c r="KG10" s="12">
        <f t="shared" si="173"/>
        <v>1547340.2704698632</v>
      </c>
      <c r="KI10" s="5">
        <f t="shared" si="174"/>
        <v>25</v>
      </c>
      <c r="KJ10" s="6">
        <v>-0.36549999999999999</v>
      </c>
      <c r="KK10" s="7">
        <f t="shared" si="175"/>
        <v>4566607.3428190332</v>
      </c>
      <c r="KL10" s="12">
        <f t="shared" si="176"/>
        <v>2638956.7635412058</v>
      </c>
      <c r="KM10" s="12">
        <f t="shared" si="177"/>
        <v>1273367.2421860443</v>
      </c>
      <c r="KO10" s="5">
        <f t="shared" si="178"/>
        <v>24</v>
      </c>
      <c r="KP10" s="6">
        <v>-0.36549999999999999</v>
      </c>
      <c r="KQ10" s="7">
        <f t="shared" si="179"/>
        <v>4302032.3531031879</v>
      </c>
      <c r="KR10" s="12">
        <f t="shared" si="180"/>
        <v>2645615.15478537</v>
      </c>
      <c r="KS10" s="12">
        <f t="shared" si="181"/>
        <v>1321680.0778002487</v>
      </c>
      <c r="KU10" s="5">
        <f t="shared" si="182"/>
        <v>23</v>
      </c>
      <c r="KV10" s="6">
        <v>-0.36549999999999999</v>
      </c>
      <c r="KW10" s="7">
        <f t="shared" si="183"/>
        <v>3277988.6872166921</v>
      </c>
      <c r="KX10" s="12">
        <f t="shared" si="184"/>
        <v>1840271.8550870039</v>
      </c>
      <c r="KY10" s="12">
        <f t="shared" si="185"/>
        <v>955080.00434480363</v>
      </c>
      <c r="LA10" s="5">
        <f t="shared" si="186"/>
        <v>22</v>
      </c>
      <c r="LB10" s="6">
        <v>-0.36549999999999999</v>
      </c>
      <c r="LC10" s="7">
        <f t="shared" si="187"/>
        <v>2766468.6363547067</v>
      </c>
      <c r="LD10" s="12">
        <f t="shared" si="188"/>
        <v>1501236.6945944414</v>
      </c>
      <c r="LE10" s="12">
        <f t="shared" si="189"/>
        <v>790498.7235481668</v>
      </c>
      <c r="LG10" s="5">
        <f t="shared" si="190"/>
        <v>21</v>
      </c>
      <c r="LH10" s="6">
        <v>-0.36549999999999999</v>
      </c>
      <c r="LI10" s="7">
        <f t="shared" si="191"/>
        <v>2614562.5520789213</v>
      </c>
      <c r="LJ10" s="12">
        <f t="shared" si="192"/>
        <v>1526355.9835475381</v>
      </c>
      <c r="LK10" s="12">
        <f t="shared" si="193"/>
        <v>836250.53175703262</v>
      </c>
      <c r="LM10" s="5">
        <f t="shared" si="194"/>
        <v>20</v>
      </c>
      <c r="LN10" s="6">
        <v>-0.36549999999999999</v>
      </c>
      <c r="LO10" s="7">
        <f t="shared" si="195"/>
        <v>2243489.4045640309</v>
      </c>
      <c r="LP10" s="12">
        <f t="shared" si="196"/>
        <v>1316746.9938394707</v>
      </c>
      <c r="LQ10" s="12">
        <f t="shared" si="197"/>
        <v>755081.26221214083</v>
      </c>
      <c r="LS10" s="5">
        <f t="shared" si="198"/>
        <v>19</v>
      </c>
      <c r="LT10" s="6">
        <v>-0.36549999999999999</v>
      </c>
      <c r="LU10" s="7">
        <f t="shared" si="199"/>
        <v>1706335.1114724902</v>
      </c>
      <c r="LV10" s="12">
        <f t="shared" si="200"/>
        <v>919106.42082196171</v>
      </c>
      <c r="LW10" s="12">
        <f t="shared" si="201"/>
        <v>554475.60381057824</v>
      </c>
      <c r="LY10" s="5">
        <f t="shared" si="202"/>
        <v>18</v>
      </c>
      <c r="LZ10" s="6">
        <v>-0.36549999999999999</v>
      </c>
      <c r="MA10" s="7">
        <f t="shared" si="203"/>
        <v>1760197.1440813807</v>
      </c>
      <c r="MB10" s="12">
        <f t="shared" si="204"/>
        <v>1107554.5569715849</v>
      </c>
      <c r="MC10" s="12">
        <f t="shared" si="205"/>
        <v>705923.11472855054</v>
      </c>
      <c r="ME10" s="5">
        <f t="shared" si="206"/>
        <v>17</v>
      </c>
      <c r="MF10" s="6">
        <v>-0.36549999999999999</v>
      </c>
      <c r="MG10" s="7">
        <f t="shared" si="207"/>
        <v>1351606.4993330119</v>
      </c>
      <c r="MH10" s="12">
        <f t="shared" si="208"/>
        <v>785500.32426176139</v>
      </c>
      <c r="MI10" s="12">
        <f t="shared" si="209"/>
        <v>513673.61862178822</v>
      </c>
      <c r="MK10" s="5">
        <f t="shared" si="210"/>
        <v>16</v>
      </c>
      <c r="ML10" s="6">
        <v>-0.36549999999999999</v>
      </c>
      <c r="MM10" s="7">
        <f t="shared" si="211"/>
        <v>1257425.3412717567</v>
      </c>
      <c r="MN10" s="12">
        <f t="shared" si="212"/>
        <v>769599.38693608099</v>
      </c>
      <c r="MO10" s="12">
        <f t="shared" si="213"/>
        <v>519674.55524711218</v>
      </c>
      <c r="MQ10" s="5">
        <f t="shared" si="214"/>
        <v>15</v>
      </c>
      <c r="MR10" s="6">
        <v>-0.36549999999999999</v>
      </c>
      <c r="MS10" s="7">
        <f t="shared" si="215"/>
        <v>1143425.7900079633</v>
      </c>
      <c r="MT10" s="12">
        <f t="shared" si="216"/>
        <v>718017.56812902971</v>
      </c>
      <c r="MU10" s="12">
        <f t="shared" si="217"/>
        <v>497083.8548179947</v>
      </c>
      <c r="MW10" s="5">
        <f t="shared" si="218"/>
        <v>14</v>
      </c>
      <c r="MX10" s="6">
        <v>-0.36549999999999999</v>
      </c>
      <c r="MY10" s="7">
        <f t="shared" si="219"/>
        <v>1128417.8328313068</v>
      </c>
      <c r="MZ10" s="12">
        <f t="shared" si="220"/>
        <v>759261.95290302322</v>
      </c>
      <c r="NA10" s="12">
        <f t="shared" si="221"/>
        <v>540378.21536757448</v>
      </c>
      <c r="NC10" s="5">
        <f t="shared" si="222"/>
        <v>13</v>
      </c>
      <c r="ND10" s="6">
        <v>-0.36549999999999999</v>
      </c>
      <c r="NE10" s="7">
        <f t="shared" si="223"/>
        <v>822461.97728229372</v>
      </c>
      <c r="NF10" s="12">
        <f t="shared" si="224"/>
        <v>497265.79787975806</v>
      </c>
      <c r="NG10" s="12">
        <f t="shared" si="225"/>
        <v>363565.86415680766</v>
      </c>
      <c r="NI10" s="5">
        <f t="shared" si="226"/>
        <v>12</v>
      </c>
      <c r="NJ10" s="6">
        <v>-0.36549999999999999</v>
      </c>
      <c r="NK10" s="7">
        <f t="shared" si="227"/>
        <v>670412.43665005988</v>
      </c>
      <c r="NL10" s="12">
        <f t="shared" si="228"/>
        <v>386713.29918114154</v>
      </c>
      <c r="NM10" s="12">
        <f t="shared" si="229"/>
        <v>291344.28402178054</v>
      </c>
      <c r="NO10" s="5">
        <f t="shared" si="230"/>
        <v>11</v>
      </c>
      <c r="NP10" s="6">
        <v>-0.36549999999999999</v>
      </c>
      <c r="NQ10" s="7">
        <f t="shared" si="231"/>
        <v>503690.78636368155</v>
      </c>
      <c r="NR10" s="12">
        <f t="shared" si="232"/>
        <v>255024.05741176239</v>
      </c>
      <c r="NS10" s="12">
        <f t="shared" si="233"/>
        <v>195150.52409196325</v>
      </c>
      <c r="NU10" s="5">
        <f t="shared" si="234"/>
        <v>10</v>
      </c>
      <c r="NV10" s="6">
        <v>-0.36549999999999999</v>
      </c>
      <c r="NW10" s="7">
        <f t="shared" si="235"/>
        <v>392465.93919563771</v>
      </c>
      <c r="NX10" s="12">
        <f t="shared" si="236"/>
        <v>180934.61657277308</v>
      </c>
      <c r="NY10" s="12">
        <f t="shared" si="237"/>
        <v>140768.81098071134</v>
      </c>
      <c r="OA10" s="5">
        <f t="shared" si="238"/>
        <v>9</v>
      </c>
      <c r="OB10" s="6">
        <v>-0.36549999999999999</v>
      </c>
      <c r="OC10" s="7">
        <f t="shared" si="239"/>
        <v>324647.14963656029</v>
      </c>
      <c r="OD10" s="12">
        <f t="shared" si="240"/>
        <v>144849.85141713431</v>
      </c>
      <c r="OE10" s="12">
        <f t="shared" si="241"/>
        <v>115781.11051809959</v>
      </c>
      <c r="OG10" s="5">
        <f t="shared" si="242"/>
        <v>8</v>
      </c>
      <c r="OH10" s="6">
        <v>-0.36549999999999999</v>
      </c>
      <c r="OI10" s="7">
        <f t="shared" si="243"/>
        <v>356872.7598511161</v>
      </c>
      <c r="OJ10" s="12">
        <f t="shared" si="244"/>
        <v>208254.28936010296</v>
      </c>
      <c r="OK10" s="12">
        <f t="shared" si="245"/>
        <v>172674.14559595619</v>
      </c>
      <c r="OM10" s="5">
        <f t="shared" si="246"/>
        <v>7</v>
      </c>
      <c r="ON10" s="6">
        <v>-0.36549999999999999</v>
      </c>
      <c r="OO10" s="7">
        <f t="shared" si="247"/>
        <v>404847.14673978003</v>
      </c>
      <c r="OP10" s="12">
        <f t="shared" si="248"/>
        <v>283521.60900198127</v>
      </c>
      <c r="OQ10" s="12">
        <f t="shared" si="249"/>
        <v>237767.19838171644</v>
      </c>
      <c r="OS10" s="5">
        <f t="shared" si="250"/>
        <v>6</v>
      </c>
      <c r="OT10" s="6">
        <v>-0.36549999999999999</v>
      </c>
      <c r="OU10" s="7">
        <f t="shared" si="251"/>
        <v>518835.25149273349</v>
      </c>
      <c r="OV10" s="12">
        <f t="shared" si="252"/>
        <v>426820.68659636145</v>
      </c>
      <c r="OW10" s="12">
        <f t="shared" si="253"/>
        <v>367237.99012481706</v>
      </c>
      <c r="OY10" s="5">
        <f t="shared" si="254"/>
        <v>5</v>
      </c>
      <c r="OZ10" s="6">
        <v>-0.36549999999999999</v>
      </c>
      <c r="PA10" s="7">
        <f t="shared" si="255"/>
        <v>404203.21867617138</v>
      </c>
      <c r="PB10" s="12">
        <f t="shared" si="256"/>
        <v>336797.55289762787</v>
      </c>
      <c r="PC10" s="12">
        <f t="shared" si="257"/>
        <v>295363.70298627083</v>
      </c>
      <c r="PE10" s="5">
        <f t="shared" si="258"/>
        <v>4</v>
      </c>
      <c r="PF10" s="6">
        <v>-0.36549999999999999</v>
      </c>
      <c r="PG10" s="7">
        <f t="shared" si="259"/>
        <v>365002.0035002451</v>
      </c>
      <c r="PH10" s="12">
        <f t="shared" si="260"/>
        <v>329245.8174668813</v>
      </c>
      <c r="PI10" s="12">
        <f t="shared" si="261"/>
        <v>297315.92665467499</v>
      </c>
      <c r="PK10" s="5">
        <f t="shared" si="262"/>
        <v>3</v>
      </c>
      <c r="PL10" s="6">
        <v>-0.36549999999999999</v>
      </c>
      <c r="PM10" s="7">
        <f t="shared" si="263"/>
        <v>348184.68329699995</v>
      </c>
      <c r="PN10" s="12">
        <f t="shared" si="264"/>
        <v>321983.86417556781</v>
      </c>
      <c r="PO10" s="12">
        <f t="shared" si="265"/>
        <v>302345.86734546401</v>
      </c>
      <c r="PQ10" s="5">
        <f t="shared" si="266"/>
        <v>2</v>
      </c>
      <c r="PR10" s="6">
        <v>-0.36549999999999999</v>
      </c>
      <c r="PS10" s="7">
        <f t="shared" si="267"/>
        <v>301171.77</v>
      </c>
      <c r="PT10" s="12">
        <f>(PT11)*(1+PR10)-(((VLOOKUP((PQ$91+PQ11),$A$138:$E$227,5,FALSE))/(VLOOKUP(PQ$91,$A$138:$E$227,5,FALSE)))*(IF(PQ10&lt;=$D$125,$B$125,$C$125)))</f>
        <v>282716.0033017153</v>
      </c>
      <c r="PU10" s="12">
        <f t="shared" si="269"/>
        <v>270983.24900236767</v>
      </c>
      <c r="PW10" s="5">
        <f t="shared" si="270"/>
        <v>1</v>
      </c>
      <c r="PX10" s="6">
        <v>-0.36549999999999999</v>
      </c>
      <c r="PY10" s="7">
        <f>(PY11+$B$124)*(1+PX10)</f>
        <v>285525</v>
      </c>
      <c r="PZ10" s="12">
        <f>($B$124)*(1+PX10)-$B$125</f>
        <v>274525</v>
      </c>
      <c r="QA10" s="12">
        <f>PZ10</f>
        <v>274525</v>
      </c>
      <c r="QC10" s="5"/>
      <c r="QD10" s="6"/>
      <c r="QE10" s="7"/>
      <c r="QI10" s="5"/>
      <c r="QJ10" s="6"/>
      <c r="QK10" s="7"/>
      <c r="QO10" s="5"/>
      <c r="QP10" s="6"/>
      <c r="QQ10" s="7"/>
    </row>
    <row r="11" spans="3:461">
      <c r="C11">
        <v>80</v>
      </c>
      <c r="D11" s="6">
        <v>5.4800000000000001E-2</v>
      </c>
      <c r="E11" s="12">
        <f t="shared" si="286"/>
        <v>-225175934.44527364</v>
      </c>
      <c r="F11" s="12">
        <f t="shared" si="0"/>
        <v>-19245235.880084749</v>
      </c>
      <c r="G11">
        <v>79</v>
      </c>
      <c r="H11" s="6">
        <v>5.4800000000000001E-2</v>
      </c>
      <c r="I11" s="12">
        <f t="shared" si="1"/>
        <v>-411751807.63078886</v>
      </c>
      <c r="J11" s="12">
        <f t="shared" si="2"/>
        <v>-34784581.804237269</v>
      </c>
      <c r="K11">
        <v>78</v>
      </c>
      <c r="L11" s="6">
        <v>5.4800000000000001E-2</v>
      </c>
      <c r="M11" s="12">
        <f t="shared" si="3"/>
        <v>-312830866.17048925</v>
      </c>
      <c r="N11" s="12">
        <f t="shared" si="4"/>
        <v>-26427791.338211242</v>
      </c>
      <c r="O11">
        <v>77</v>
      </c>
      <c r="P11" s="6">
        <v>5.4800000000000001E-2</v>
      </c>
      <c r="Q11" s="12">
        <f t="shared" si="5"/>
        <v>-119615473.52585928</v>
      </c>
      <c r="R11" s="12">
        <f t="shared" si="6"/>
        <v>-9395927.3430023454</v>
      </c>
      <c r="S11">
        <v>76</v>
      </c>
      <c r="T11" s="6">
        <v>5.4800000000000001E-2</v>
      </c>
      <c r="U11" s="12">
        <f t="shared" si="7"/>
        <v>478424213.9294095</v>
      </c>
      <c r="V11" s="12">
        <f t="shared" si="8"/>
        <v>33799038.905968681</v>
      </c>
      <c r="W11">
        <v>75</v>
      </c>
      <c r="X11" s="6">
        <v>5.4800000000000001E-2</v>
      </c>
      <c r="Y11" s="12">
        <f t="shared" si="9"/>
        <v>577956925.12620318</v>
      </c>
      <c r="Z11" s="12">
        <f t="shared" si="10"/>
        <v>36833275.700181909</v>
      </c>
      <c r="AA11">
        <v>74</v>
      </c>
      <c r="AB11" s="6">
        <v>5.4800000000000001E-2</v>
      </c>
      <c r="AC11" s="12">
        <f t="shared" si="11"/>
        <v>137156582.3010191</v>
      </c>
      <c r="AD11" s="12">
        <f t="shared" si="12"/>
        <v>8944287.4395969305</v>
      </c>
      <c r="AE11">
        <v>73</v>
      </c>
      <c r="AF11" s="6">
        <v>5.4800000000000001E-2</v>
      </c>
      <c r="AG11" s="12">
        <f t="shared" si="13"/>
        <v>231274586.55863073</v>
      </c>
      <c r="AH11" s="12">
        <f t="shared" si="14"/>
        <v>15538961.234276824</v>
      </c>
      <c r="AI11">
        <v>72</v>
      </c>
      <c r="AJ11" s="6">
        <v>5.4800000000000001E-2</v>
      </c>
      <c r="AK11" s="12">
        <f t="shared" si="15"/>
        <v>-50594126.553801514</v>
      </c>
      <c r="AL11" s="12">
        <f t="shared" si="16"/>
        <v>-3449326.8636988229</v>
      </c>
      <c r="AM11">
        <v>71</v>
      </c>
      <c r="AN11" s="6">
        <v>5.4800000000000001E-2</v>
      </c>
      <c r="AO11" s="12">
        <f t="shared" si="17"/>
        <v>-165904190.36484763</v>
      </c>
      <c r="AP11" s="12">
        <f t="shared" si="18"/>
        <v>-11556641.195085131</v>
      </c>
      <c r="AQ11">
        <v>70</v>
      </c>
      <c r="AR11" s="6">
        <v>5.4800000000000001E-2</v>
      </c>
      <c r="AS11" s="12">
        <f t="shared" si="19"/>
        <v>197153938.45289278</v>
      </c>
      <c r="AT11" s="12">
        <f t="shared" si="20"/>
        <v>13830852.926799648</v>
      </c>
      <c r="AU11">
        <v>69</v>
      </c>
      <c r="AV11" s="6">
        <v>5.4800000000000001E-2</v>
      </c>
      <c r="AW11" s="12">
        <f t="shared" si="21"/>
        <v>44988187.682102822</v>
      </c>
      <c r="AX11" s="12">
        <f t="shared" si="22"/>
        <v>3111585.1886680871</v>
      </c>
      <c r="AY11">
        <v>68</v>
      </c>
      <c r="AZ11" s="6">
        <v>5.4800000000000001E-2</v>
      </c>
      <c r="BA11" s="12">
        <f t="shared" si="23"/>
        <v>93813911.606942952</v>
      </c>
      <c r="BB11" s="12">
        <f t="shared" si="24"/>
        <v>6442244.5426078336</v>
      </c>
      <c r="BC11">
        <v>67</v>
      </c>
      <c r="BD11" s="6">
        <v>5.4800000000000001E-2</v>
      </c>
      <c r="BE11" s="12">
        <f t="shared" si="25"/>
        <v>224761647.03257316</v>
      </c>
      <c r="BF11" s="12">
        <f t="shared" si="26"/>
        <v>15656564.812857095</v>
      </c>
      <c r="BG11">
        <v>66</v>
      </c>
      <c r="BH11" s="6">
        <v>5.4800000000000001E-2</v>
      </c>
      <c r="BI11" s="12">
        <f t="shared" si="27"/>
        <v>423078375.64461285</v>
      </c>
      <c r="BJ11" s="12">
        <f t="shared" si="28"/>
        <v>32815244.33651698</v>
      </c>
      <c r="BK11">
        <v>65</v>
      </c>
      <c r="BL11" s="6">
        <v>5.4800000000000001E-2</v>
      </c>
      <c r="BM11" s="12">
        <f t="shared" si="29"/>
        <v>350070213.92350811</v>
      </c>
      <c r="BN11" s="12">
        <f t="shared" si="30"/>
        <v>29227860.52143747</v>
      </c>
      <c r="BO11">
        <v>64</v>
      </c>
      <c r="BP11" s="6">
        <v>5.4800000000000001E-2</v>
      </c>
      <c r="BQ11" s="12">
        <f t="shared" si="31"/>
        <v>249586540.43267596</v>
      </c>
      <c r="BR11" s="12">
        <f t="shared" si="32"/>
        <v>21454854.376771409</v>
      </c>
      <c r="BS11">
        <v>63</v>
      </c>
      <c r="BT11" s="6">
        <v>5.4800000000000001E-2</v>
      </c>
      <c r="BU11" s="12">
        <f t="shared" si="33"/>
        <v>196199891.6969229</v>
      </c>
      <c r="BV11" s="12">
        <f t="shared" si="34"/>
        <v>17253369.655586652</v>
      </c>
      <c r="BW11">
        <v>62</v>
      </c>
      <c r="BX11" s="6">
        <v>5.4800000000000001E-2</v>
      </c>
      <c r="BY11" s="12">
        <f t="shared" si="35"/>
        <v>100141178.08634239</v>
      </c>
      <c r="BZ11" s="12">
        <f t="shared" si="36"/>
        <v>9004077.9442901332</v>
      </c>
      <c r="CA11">
        <v>61</v>
      </c>
      <c r="CB11" s="6">
        <v>5.4800000000000001E-2</v>
      </c>
      <c r="CC11" s="12">
        <f t="shared" si="37"/>
        <v>190450715.13092431</v>
      </c>
      <c r="CD11" s="12">
        <f t="shared" si="38"/>
        <v>20229084.53538689</v>
      </c>
      <c r="CE11">
        <v>60</v>
      </c>
      <c r="CF11" s="6">
        <v>5.4800000000000001E-2</v>
      </c>
      <c r="CG11" s="12">
        <f t="shared" si="39"/>
        <v>206039620.39610678</v>
      </c>
      <c r="CH11" s="12">
        <f t="shared" si="40"/>
        <v>24124273.789560758</v>
      </c>
      <c r="CI11">
        <v>59</v>
      </c>
      <c r="CJ11" s="6">
        <v>5.4800000000000001E-2</v>
      </c>
      <c r="CK11" s="12">
        <f t="shared" si="284"/>
        <v>203801896.04155016</v>
      </c>
      <c r="CL11" s="12">
        <f t="shared" si="285"/>
        <v>24164322.509076376</v>
      </c>
      <c r="CM11" s="5">
        <v>58</v>
      </c>
      <c r="CN11" s="6">
        <v>5.4800000000000001E-2</v>
      </c>
      <c r="CO11" s="7">
        <f t="shared" si="41"/>
        <v>294965868.12334436</v>
      </c>
      <c r="CP11" s="12">
        <f t="shared" si="42"/>
        <v>161563852.38797987</v>
      </c>
      <c r="CQ11" s="12">
        <f t="shared" si="43"/>
        <v>18757166.08922974</v>
      </c>
      <c r="CR11" s="9"/>
      <c r="CS11" s="5">
        <v>57</v>
      </c>
      <c r="CT11" s="6">
        <v>5.4800000000000001E-2</v>
      </c>
      <c r="CU11" s="7">
        <f t="shared" si="44"/>
        <v>225491834.05194128</v>
      </c>
      <c r="CV11" s="12">
        <f t="shared" si="45"/>
        <v>111746708.4104093</v>
      </c>
      <c r="CW11" s="12">
        <f t="shared" si="46"/>
        <v>14022440.88226423</v>
      </c>
      <c r="CY11" s="5">
        <v>56</v>
      </c>
      <c r="CZ11" s="6">
        <v>5.4800000000000001E-2</v>
      </c>
      <c r="DA11" s="7">
        <f t="shared" si="47"/>
        <v>182318753.27614903</v>
      </c>
      <c r="DB11" s="12">
        <f t="shared" si="48"/>
        <v>80851594.403213546</v>
      </c>
      <c r="DC11" s="12">
        <f t="shared" si="49"/>
        <v>10584969.822964385</v>
      </c>
      <c r="DE11" s="5">
        <f t="shared" si="50"/>
        <v>55</v>
      </c>
      <c r="DF11" s="6">
        <v>5.4800000000000001E-2</v>
      </c>
      <c r="DG11" s="7">
        <f t="shared" si="51"/>
        <v>154311259.64972416</v>
      </c>
      <c r="DH11" s="12">
        <f t="shared" si="52"/>
        <v>60040662.561274253</v>
      </c>
      <c r="DI11" s="12">
        <f t="shared" si="53"/>
        <v>7890095.7638225006</v>
      </c>
      <c r="DK11" s="5">
        <f t="shared" si="54"/>
        <v>54</v>
      </c>
      <c r="DL11" s="6">
        <v>5.4800000000000001E-2</v>
      </c>
      <c r="DM11" s="7">
        <f t="shared" si="55"/>
        <v>156201295.32313395</v>
      </c>
      <c r="DN11" s="12">
        <f t="shared" si="56"/>
        <v>70234798.663397089</v>
      </c>
      <c r="DO11" s="12">
        <f t="shared" si="57"/>
        <v>9333827.7806368154</v>
      </c>
      <c r="DQ11" s="5">
        <f t="shared" si="58"/>
        <v>53</v>
      </c>
      <c r="DR11" s="6">
        <v>5.4800000000000001E-2</v>
      </c>
      <c r="DS11" s="7">
        <f t="shared" si="59"/>
        <v>102386795.57101077</v>
      </c>
      <c r="DT11" s="12">
        <f t="shared" si="60"/>
        <v>20823673.649737269</v>
      </c>
      <c r="DU11" s="12">
        <f t="shared" si="61"/>
        <v>2746779.3378388323</v>
      </c>
      <c r="DW11" s="5">
        <f t="shared" si="62"/>
        <v>52</v>
      </c>
      <c r="DX11" s="6">
        <v>5.4800000000000001E-2</v>
      </c>
      <c r="DY11" s="7">
        <f t="shared" si="63"/>
        <v>77214777.957021698</v>
      </c>
      <c r="DZ11" s="12">
        <f t="shared" si="64"/>
        <v>113377.19850236448</v>
      </c>
      <c r="EA11" s="12">
        <f t="shared" si="65"/>
        <v>15011.209192274167</v>
      </c>
      <c r="EC11" s="5">
        <f t="shared" si="66"/>
        <v>51</v>
      </c>
      <c r="ED11" s="6">
        <v>5.4800000000000001E-2</v>
      </c>
      <c r="EE11" s="7">
        <f t="shared" si="67"/>
        <v>71867812.692685887</v>
      </c>
      <c r="EF11" s="12">
        <f t="shared" si="68"/>
        <v>933338.73958102555</v>
      </c>
      <c r="EG11" s="12">
        <f t="shared" si="69"/>
        <v>127263.40414016831</v>
      </c>
      <c r="EI11" s="5">
        <f t="shared" si="70"/>
        <v>50</v>
      </c>
      <c r="EJ11" s="6">
        <v>5.4800000000000001E-2</v>
      </c>
      <c r="EK11" s="7">
        <f t="shared" si="71"/>
        <v>71867812.692685887</v>
      </c>
      <c r="EL11" s="12">
        <f t="shared" si="72"/>
        <v>15427928.643006781</v>
      </c>
      <c r="EM11" s="12">
        <f t="shared" si="73"/>
        <v>2179861.0741739483</v>
      </c>
      <c r="EO11" s="5">
        <f t="shared" si="74"/>
        <v>49</v>
      </c>
      <c r="EP11" s="6">
        <v>5.4800000000000001E-2</v>
      </c>
      <c r="EQ11" s="7">
        <f t="shared" si="75"/>
        <v>80263360.166055292</v>
      </c>
      <c r="ER11" s="12">
        <f t="shared" si="76"/>
        <v>-4869248.4113300061</v>
      </c>
      <c r="ES11" s="12">
        <f t="shared" si="77"/>
        <v>-697613.844402469</v>
      </c>
      <c r="EU11" s="5">
        <f t="shared" si="78"/>
        <v>48</v>
      </c>
      <c r="EV11" s="6">
        <v>5.4800000000000001E-2</v>
      </c>
      <c r="EW11" s="7">
        <f t="shared" si="79"/>
        <v>49836726.770199738</v>
      </c>
      <c r="EX11" s="12">
        <f t="shared" si="80"/>
        <v>-7515469.1129842112</v>
      </c>
      <c r="EY11" s="12">
        <f t="shared" si="81"/>
        <v>-1087874.6986919877</v>
      </c>
      <c r="FA11" s="5">
        <f t="shared" si="82"/>
        <v>47</v>
      </c>
      <c r="FB11" s="6">
        <v>5.4800000000000001E-2</v>
      </c>
      <c r="FC11" s="7">
        <f t="shared" si="83"/>
        <v>49667856.059597127</v>
      </c>
      <c r="FD11" s="12">
        <f t="shared" si="84"/>
        <v>-4209193.8436085191</v>
      </c>
      <c r="FE11" s="12">
        <f t="shared" si="85"/>
        <v>-619684.0987843544</v>
      </c>
      <c r="FG11" s="5">
        <f t="shared" si="86"/>
        <v>46</v>
      </c>
      <c r="FH11" s="6">
        <v>5.4800000000000001E-2</v>
      </c>
      <c r="FI11" s="7">
        <f t="shared" si="87"/>
        <v>39219722.093806922</v>
      </c>
      <c r="FJ11" s="12">
        <f t="shared" si="88"/>
        <v>-12168738.411886912</v>
      </c>
      <c r="FK11" s="12">
        <f t="shared" si="89"/>
        <v>-1803524.1895729948</v>
      </c>
      <c r="FM11" s="5">
        <f t="shared" si="90"/>
        <v>45</v>
      </c>
      <c r="FN11" s="6">
        <v>5.4800000000000001E-2</v>
      </c>
      <c r="FO11" s="7">
        <f t="shared" si="91"/>
        <v>43008797.120086566</v>
      </c>
      <c r="FP11" s="12">
        <f t="shared" si="92"/>
        <v>-5350948.629201143</v>
      </c>
      <c r="FQ11" s="12">
        <f t="shared" si="93"/>
        <v>-803636.26555072097</v>
      </c>
      <c r="FS11" s="5">
        <f t="shared" si="94"/>
        <v>44</v>
      </c>
      <c r="FT11" s="6">
        <v>5.4800000000000001E-2</v>
      </c>
      <c r="FU11" s="7">
        <f t="shared" si="95"/>
        <v>35077723.774640381</v>
      </c>
      <c r="FV11" s="12">
        <f t="shared" si="96"/>
        <v>-10574715.873675259</v>
      </c>
      <c r="FW11" s="12">
        <f t="shared" si="97"/>
        <v>-1614292.9437226579</v>
      </c>
      <c r="FY11" s="5">
        <f t="shared" si="98"/>
        <v>43</v>
      </c>
      <c r="FZ11" s="6">
        <v>5.4800000000000001E-2</v>
      </c>
      <c r="GA11" s="7">
        <f t="shared" si="99"/>
        <v>30130324.492905322</v>
      </c>
      <c r="GB11" s="12">
        <f t="shared" si="100"/>
        <v>-13352118.708025457</v>
      </c>
      <c r="GC11" s="12">
        <f t="shared" si="101"/>
        <v>-2058069.0443956717</v>
      </c>
      <c r="GE11" s="5">
        <f t="shared" si="102"/>
        <v>42</v>
      </c>
      <c r="GF11" s="6">
        <v>5.4800000000000001E-2</v>
      </c>
      <c r="GG11" s="7">
        <f t="shared" si="103"/>
        <v>26806338.516819686</v>
      </c>
      <c r="GH11" s="12">
        <f t="shared" si="104"/>
        <v>-14094728.730890954</v>
      </c>
      <c r="GI11" s="12">
        <f t="shared" si="105"/>
        <v>-2214312.9675634946</v>
      </c>
      <c r="GK11" s="5">
        <f t="shared" si="106"/>
        <v>41</v>
      </c>
      <c r="GL11" s="6">
        <v>5.4800000000000001E-2</v>
      </c>
      <c r="GM11" s="7">
        <f t="shared" si="107"/>
        <v>29774895.609041069</v>
      </c>
      <c r="GN11" s="12">
        <f t="shared" si="108"/>
        <v>-7947156.5386626553</v>
      </c>
      <c r="GO11" s="12">
        <f t="shared" si="109"/>
        <v>-1291703.4726602708</v>
      </c>
      <c r="GQ11" s="5">
        <f t="shared" si="110"/>
        <v>40</v>
      </c>
      <c r="GR11" s="6">
        <v>5.4800000000000001E-2</v>
      </c>
      <c r="GS11" s="7">
        <f t="shared" si="111"/>
        <v>24050804.207626071</v>
      </c>
      <c r="GT11" s="12">
        <f t="shared" si="112"/>
        <v>-10791120.022914544</v>
      </c>
      <c r="GU11" s="12">
        <f t="shared" si="113"/>
        <v>-1817925.42477564</v>
      </c>
      <c r="GW11" s="5">
        <f t="shared" si="114"/>
        <v>39</v>
      </c>
      <c r="GX11" s="6">
        <v>5.4800000000000001E-2</v>
      </c>
      <c r="GY11" s="7">
        <f t="shared" si="115"/>
        <v>21704543.098660842</v>
      </c>
      <c r="GZ11" s="12">
        <f t="shared" si="116"/>
        <v>-10340343.780907862</v>
      </c>
      <c r="HA11" s="12">
        <f t="shared" si="117"/>
        <v>-1818612.3557442096</v>
      </c>
      <c r="HC11" s="5">
        <f t="shared" si="118"/>
        <v>38</v>
      </c>
      <c r="HD11" s="6">
        <v>5.4800000000000001E-2</v>
      </c>
      <c r="HE11" s="7">
        <f t="shared" si="119"/>
        <v>23653599.715192709</v>
      </c>
      <c r="HF11" s="12">
        <f t="shared" si="120"/>
        <v>-5046672.0272578439</v>
      </c>
      <c r="HG11" s="12">
        <f t="shared" si="121"/>
        <v>-942436.38166126434</v>
      </c>
      <c r="HI11" s="5">
        <f t="shared" si="122"/>
        <v>37</v>
      </c>
      <c r="HJ11" s="6">
        <v>5.4800000000000001E-2</v>
      </c>
      <c r="HK11" s="7">
        <f t="shared" si="123"/>
        <v>22840478.674384624</v>
      </c>
      <c r="HL11" s="12">
        <f t="shared" si="124"/>
        <v>-2576344.9962280863</v>
      </c>
      <c r="HM11" s="12">
        <f t="shared" si="125"/>
        <v>-506573.24939667725</v>
      </c>
      <c r="HO11" s="5">
        <f t="shared" si="126"/>
        <v>36</v>
      </c>
      <c r="HP11" s="6">
        <v>5.4800000000000001E-2</v>
      </c>
      <c r="HQ11" s="7">
        <f t="shared" si="127"/>
        <v>19996917.067400292</v>
      </c>
      <c r="HR11" s="12">
        <f t="shared" si="128"/>
        <v>-3106613.0732053299</v>
      </c>
      <c r="HS11" s="12">
        <f t="shared" si="129"/>
        <v>-630789.05476216832</v>
      </c>
      <c r="HU11" s="5">
        <f t="shared" si="130"/>
        <v>35</v>
      </c>
      <c r="HV11" s="6">
        <v>5.4800000000000001E-2</v>
      </c>
      <c r="HW11" s="7">
        <f t="shared" si="131"/>
        <v>16838091.164870575</v>
      </c>
      <c r="HX11" s="12">
        <f t="shared" si="132"/>
        <v>-4193430.5245879269</v>
      </c>
      <c r="HY11" s="12">
        <f t="shared" si="133"/>
        <v>-882539.62309029768</v>
      </c>
      <c r="IA11" s="5">
        <f t="shared" si="134"/>
        <v>34</v>
      </c>
      <c r="IB11" s="6">
        <v>5.4800000000000001E-2</v>
      </c>
      <c r="IC11" s="7">
        <f t="shared" si="135"/>
        <v>19650007.194387425</v>
      </c>
      <c r="ID11" s="12">
        <f t="shared" si="136"/>
        <v>1753572.1981157355</v>
      </c>
      <c r="IE11" s="12">
        <f t="shared" si="137"/>
        <v>403705.55900814797</v>
      </c>
      <c r="IG11" s="5">
        <f t="shared" si="138"/>
        <v>33</v>
      </c>
      <c r="IH11" s="6">
        <v>5.4800000000000001E-2</v>
      </c>
      <c r="II11" s="7">
        <f t="shared" si="139"/>
        <v>26518228.332506631</v>
      </c>
      <c r="IJ11" s="12">
        <f t="shared" si="140"/>
        <v>11889970.196854079</v>
      </c>
      <c r="IK11" s="12">
        <f t="shared" si="141"/>
        <v>3060367.9909498142</v>
      </c>
      <c r="IM11" s="5">
        <f t="shared" si="142"/>
        <v>32</v>
      </c>
      <c r="IN11" s="6">
        <v>5.4800000000000001E-2</v>
      </c>
      <c r="IO11" s="7">
        <f t="shared" si="143"/>
        <v>19356371.045625277</v>
      </c>
      <c r="IP11" s="12">
        <f t="shared" si="144"/>
        <v>6782768.4565728707</v>
      </c>
      <c r="IQ11" s="12">
        <f t="shared" si="145"/>
        <v>1863103.3425492633</v>
      </c>
      <c r="IS11" s="5">
        <f t="shared" si="146"/>
        <v>31</v>
      </c>
      <c r="IT11" s="6">
        <v>5.4800000000000001E-2</v>
      </c>
      <c r="IU11" s="7">
        <f t="shared" si="147"/>
        <v>15631406.804187421</v>
      </c>
      <c r="IV11" s="12">
        <f t="shared" si="148"/>
        <v>4611667.0773025602</v>
      </c>
      <c r="IW11" s="12">
        <f t="shared" si="149"/>
        <v>1332812.2481533068</v>
      </c>
      <c r="IY11" s="5">
        <f t="shared" si="150"/>
        <v>30</v>
      </c>
      <c r="IZ11" s="6">
        <v>5.4800000000000001E-2</v>
      </c>
      <c r="JA11" s="7">
        <f t="shared" si="151"/>
        <v>16804350.46676781</v>
      </c>
      <c r="JB11" s="12">
        <f t="shared" si="152"/>
        <v>7497531.8223214224</v>
      </c>
      <c r="JC11" s="12">
        <f t="shared" si="153"/>
        <v>2315013.3334078775</v>
      </c>
      <c r="JE11" s="5">
        <f t="shared" si="154"/>
        <v>29</v>
      </c>
      <c r="JF11" s="6">
        <v>5.4800000000000001E-2</v>
      </c>
      <c r="JG11" s="7">
        <f t="shared" si="155"/>
        <v>15777251.40058944</v>
      </c>
      <c r="JH11" s="12">
        <f t="shared" si="156"/>
        <v>8126968.2251533009</v>
      </c>
      <c r="JI11" s="12">
        <f t="shared" si="157"/>
        <v>2742233.4685892933</v>
      </c>
      <c r="JK11" s="5">
        <f t="shared" si="158"/>
        <v>28</v>
      </c>
      <c r="JL11" s="6">
        <v>5.4800000000000001E-2</v>
      </c>
      <c r="JM11" s="7">
        <f t="shared" si="159"/>
        <v>13311889.47062896</v>
      </c>
      <c r="JN11" s="12">
        <f t="shared" si="160"/>
        <v>7263433.5773730362</v>
      </c>
      <c r="JO11" s="12">
        <f t="shared" si="161"/>
        <v>2791751.3058237601</v>
      </c>
      <c r="JQ11" s="5">
        <f t="shared" si="162"/>
        <v>27</v>
      </c>
      <c r="JR11" s="6">
        <v>5.4800000000000001E-2</v>
      </c>
      <c r="JS11" s="7">
        <f t="shared" si="163"/>
        <v>10104667.884187762</v>
      </c>
      <c r="JT11" s="12">
        <f t="shared" si="164"/>
        <v>5252005.4396945909</v>
      </c>
      <c r="JU11" s="12">
        <f t="shared" si="165"/>
        <v>2257353.5355576109</v>
      </c>
      <c r="JW11" s="5">
        <f t="shared" si="166"/>
        <v>26</v>
      </c>
      <c r="JX11" s="6">
        <v>5.4800000000000001E-2</v>
      </c>
      <c r="JY11" s="7">
        <f t="shared" si="167"/>
        <v>10603009.322337631</v>
      </c>
      <c r="JZ11" s="12">
        <f t="shared" si="168"/>
        <v>6609162.3332640985</v>
      </c>
      <c r="KA11" s="12">
        <f t="shared" si="169"/>
        <v>3079025.413143252</v>
      </c>
      <c r="KC11" s="5">
        <f t="shared" si="170"/>
        <v>25</v>
      </c>
      <c r="KD11" s="6">
        <v>5.4800000000000001E-2</v>
      </c>
      <c r="KE11" s="7">
        <f t="shared" si="171"/>
        <v>8805023.5196293257</v>
      </c>
      <c r="KF11" s="12">
        <f t="shared" si="172"/>
        <v>5367940.5279880892</v>
      </c>
      <c r="KG11" s="12">
        <f t="shared" si="173"/>
        <v>2593592.3229252389</v>
      </c>
      <c r="KI11" s="5">
        <f t="shared" si="174"/>
        <v>24</v>
      </c>
      <c r="KJ11" s="6">
        <v>5.4800000000000001E-2</v>
      </c>
      <c r="KK11" s="7">
        <f t="shared" si="175"/>
        <v>7197174.6931742039</v>
      </c>
      <c r="KL11" s="12">
        <f t="shared" si="176"/>
        <v>4257099.2622419707</v>
      </c>
      <c r="KM11" s="12">
        <f t="shared" si="177"/>
        <v>2143103.3852188406</v>
      </c>
      <c r="KO11" s="5">
        <f t="shared" si="178"/>
        <v>23</v>
      </c>
      <c r="KP11" s="6">
        <v>5.4800000000000001E-2</v>
      </c>
      <c r="KQ11" s="7">
        <f t="shared" si="179"/>
        <v>6780192.8338899724</v>
      </c>
      <c r="KR11" s="12">
        <f t="shared" si="180"/>
        <v>4264249.5502277268</v>
      </c>
      <c r="KS11" s="12">
        <f t="shared" si="181"/>
        <v>2222543.3145058947</v>
      </c>
      <c r="KU11" s="5">
        <f t="shared" si="182"/>
        <v>22</v>
      </c>
      <c r="KV11" s="6">
        <v>5.4800000000000001E-2</v>
      </c>
      <c r="KW11" s="7">
        <f t="shared" si="183"/>
        <v>5166254.8261886397</v>
      </c>
      <c r="KX11" s="12">
        <f t="shared" si="184"/>
        <v>2991452.4816588671</v>
      </c>
      <c r="KY11" s="12">
        <f t="shared" si="185"/>
        <v>1619749.3873498726</v>
      </c>
      <c r="LA11" s="5">
        <f t="shared" si="186"/>
        <v>21</v>
      </c>
      <c r="LB11" s="6">
        <v>5.4800000000000001E-2</v>
      </c>
      <c r="LC11" s="7">
        <f t="shared" si="187"/>
        <v>4360076.6530413022</v>
      </c>
      <c r="LD11" s="12">
        <f t="shared" si="188"/>
        <v>2455807.2752989363</v>
      </c>
      <c r="LE11" s="12">
        <f t="shared" si="189"/>
        <v>1349131.338497163</v>
      </c>
      <c r="LG11" s="5">
        <f t="shared" si="190"/>
        <v>20</v>
      </c>
      <c r="LH11" s="6">
        <v>5.4800000000000001E-2</v>
      </c>
      <c r="LI11" s="7">
        <f t="shared" si="191"/>
        <v>4120665.96072328</v>
      </c>
      <c r="LJ11" s="12">
        <f t="shared" si="192"/>
        <v>2491904.0410677344</v>
      </c>
      <c r="LK11" s="12">
        <f t="shared" si="193"/>
        <v>1424360.2163442457</v>
      </c>
      <c r="LM11" s="5">
        <f t="shared" si="194"/>
        <v>19</v>
      </c>
      <c r="LN11" s="6">
        <v>5.4800000000000001E-2</v>
      </c>
      <c r="LO11" s="7">
        <f t="shared" si="195"/>
        <v>3535838.3050654544</v>
      </c>
      <c r="LP11" s="12">
        <f t="shared" si="196"/>
        <v>2157702.8142208359</v>
      </c>
      <c r="LQ11" s="12">
        <f t="shared" si="197"/>
        <v>1290895.0419045098</v>
      </c>
      <c r="LS11" s="5">
        <f t="shared" si="198"/>
        <v>18</v>
      </c>
      <c r="LT11" s="6">
        <v>5.4800000000000001E-2</v>
      </c>
      <c r="LU11" s="7">
        <f t="shared" si="199"/>
        <v>2689259.4349448229</v>
      </c>
      <c r="LV11" s="12">
        <f t="shared" si="200"/>
        <v>1526926.4543178279</v>
      </c>
      <c r="LW11" s="12">
        <f t="shared" si="201"/>
        <v>961042.7549210107</v>
      </c>
      <c r="LY11" s="5">
        <f t="shared" si="202"/>
        <v>17</v>
      </c>
      <c r="LZ11" s="6">
        <v>5.4800000000000001E-2</v>
      </c>
      <c r="MA11" s="7">
        <f t="shared" si="203"/>
        <v>2774148.3752267621</v>
      </c>
      <c r="MB11" s="12">
        <f t="shared" si="204"/>
        <v>1819736.6550673486</v>
      </c>
      <c r="MC11" s="12">
        <f t="shared" si="205"/>
        <v>1210065.1814681899</v>
      </c>
      <c r="ME11" s="5">
        <f t="shared" si="206"/>
        <v>16</v>
      </c>
      <c r="MF11" s="6">
        <v>5.4800000000000001E-2</v>
      </c>
      <c r="MG11" s="7">
        <f t="shared" si="207"/>
        <v>2130191.4883104991</v>
      </c>
      <c r="MH11" s="12">
        <f t="shared" si="208"/>
        <v>1310284.9122653464</v>
      </c>
      <c r="MI11" s="12">
        <f t="shared" si="209"/>
        <v>893952.78230892972</v>
      </c>
      <c r="MK11" s="5">
        <f t="shared" si="210"/>
        <v>15</v>
      </c>
      <c r="ML11" s="6">
        <v>5.4800000000000001E-2</v>
      </c>
      <c r="MM11" s="7">
        <f t="shared" si="211"/>
        <v>1981757.8270634459</v>
      </c>
      <c r="MN11" s="12">
        <f t="shared" si="212"/>
        <v>1282942.7217053676</v>
      </c>
      <c r="MO11" s="12">
        <f t="shared" si="213"/>
        <v>903820.01479717717</v>
      </c>
      <c r="MQ11" s="5">
        <f t="shared" si="214"/>
        <v>14</v>
      </c>
      <c r="MR11" s="6">
        <v>5.4800000000000001E-2</v>
      </c>
      <c r="MS11" s="7">
        <f t="shared" si="215"/>
        <v>1802089.5035586497</v>
      </c>
      <c r="MT11" s="12">
        <f t="shared" si="216"/>
        <v>1199923.3372083767</v>
      </c>
      <c r="MU11" s="12">
        <f t="shared" si="217"/>
        <v>866674.53116287582</v>
      </c>
      <c r="MW11" s="5">
        <f t="shared" si="218"/>
        <v>13</v>
      </c>
      <c r="MX11" s="6">
        <v>5.4800000000000001E-2</v>
      </c>
      <c r="MY11" s="7">
        <f t="shared" si="219"/>
        <v>1778436.3007585607</v>
      </c>
      <c r="MZ11" s="12">
        <f t="shared" si="220"/>
        <v>1263063.277399227</v>
      </c>
      <c r="NA11" s="12">
        <f t="shared" si="221"/>
        <v>937862.67188909883</v>
      </c>
      <c r="NC11" s="5">
        <f t="shared" si="222"/>
        <v>12</v>
      </c>
      <c r="ND11" s="6">
        <v>5.4800000000000001E-2</v>
      </c>
      <c r="NE11" s="7">
        <f t="shared" si="223"/>
        <v>1296236.3708152776</v>
      </c>
      <c r="NF11" s="12">
        <f t="shared" si="224"/>
        <v>848381.68841520429</v>
      </c>
      <c r="NG11" s="12">
        <f t="shared" si="225"/>
        <v>647133.29327379039</v>
      </c>
      <c r="NI11" s="5">
        <f t="shared" si="226"/>
        <v>11</v>
      </c>
      <c r="NJ11" s="6">
        <v>5.4800000000000001E-2</v>
      </c>
      <c r="NK11" s="7">
        <f t="shared" si="227"/>
        <v>1056599.5849488729</v>
      </c>
      <c r="NL11" s="12">
        <f t="shared" si="228"/>
        <v>672235.67852582538</v>
      </c>
      <c r="NM11" s="12">
        <f t="shared" si="229"/>
        <v>528380.64408672636</v>
      </c>
      <c r="NO11" s="5">
        <f t="shared" si="230"/>
        <v>10</v>
      </c>
      <c r="NP11" s="6">
        <v>5.4800000000000001E-2</v>
      </c>
      <c r="NQ11" s="7">
        <f t="shared" si="231"/>
        <v>793838.90679855237</v>
      </c>
      <c r="NR11" s="12">
        <f t="shared" si="232"/>
        <v>463716.73023255228</v>
      </c>
      <c r="NS11" s="12">
        <f t="shared" si="233"/>
        <v>370210.96951614716</v>
      </c>
      <c r="NU11" s="5">
        <f t="shared" si="234"/>
        <v>9</v>
      </c>
      <c r="NV11" s="6">
        <v>5.4800000000000001E-2</v>
      </c>
      <c r="NW11" s="7">
        <f t="shared" si="235"/>
        <v>618543.639394228</v>
      </c>
      <c r="NX11" s="12">
        <f t="shared" si="236"/>
        <v>345933.1251085184</v>
      </c>
      <c r="NY11" s="12">
        <f t="shared" si="237"/>
        <v>280792.0937837403</v>
      </c>
      <c r="OA11" s="5">
        <f t="shared" si="238"/>
        <v>8</v>
      </c>
      <c r="OB11" s="6">
        <v>5.4800000000000001E-2</v>
      </c>
      <c r="OC11" s="7">
        <f t="shared" si="239"/>
        <v>511658.23425777821</v>
      </c>
      <c r="OD11" s="12">
        <f t="shared" si="240"/>
        <v>287441.83126629045</v>
      </c>
      <c r="OE11" s="12">
        <f t="shared" si="241"/>
        <v>239705.26597576195</v>
      </c>
      <c r="OG11" s="5">
        <f t="shared" si="242"/>
        <v>7</v>
      </c>
      <c r="OH11" s="6">
        <v>5.4800000000000001E-2</v>
      </c>
      <c r="OI11" s="7">
        <f t="shared" si="243"/>
        <v>562447.21804746427</v>
      </c>
      <c r="OJ11" s="12">
        <f t="shared" si="244"/>
        <v>385241.76496199198</v>
      </c>
      <c r="OK11" s="12">
        <f t="shared" si="245"/>
        <v>333253.46338651492</v>
      </c>
      <c r="OM11" s="5">
        <f t="shared" si="246"/>
        <v>6</v>
      </c>
      <c r="ON11" s="6">
        <v>5.4800000000000001E-2</v>
      </c>
      <c r="OO11" s="7">
        <f t="shared" si="247"/>
        <v>638056.9688570213</v>
      </c>
      <c r="OP11" s="12">
        <f t="shared" si="248"/>
        <v>503222.40914275462</v>
      </c>
      <c r="OQ11" s="12">
        <f t="shared" si="249"/>
        <v>440284.80287715321</v>
      </c>
      <c r="OS11" s="5">
        <f t="shared" si="250"/>
        <v>5</v>
      </c>
      <c r="OT11" s="6">
        <v>5.4800000000000001E-2</v>
      </c>
      <c r="OU11" s="7">
        <f t="shared" si="251"/>
        <v>817707.25215560826</v>
      </c>
      <c r="OV11" s="12">
        <f t="shared" si="252"/>
        <v>727640.74134408601</v>
      </c>
      <c r="OW11" s="12">
        <f t="shared" si="253"/>
        <v>653171.30415688688</v>
      </c>
      <c r="OY11" s="5">
        <f t="shared" si="254"/>
        <v>4</v>
      </c>
      <c r="OZ11" s="6">
        <v>5.4800000000000001E-2</v>
      </c>
      <c r="PA11" s="7">
        <f t="shared" si="255"/>
        <v>637042.1098127208</v>
      </c>
      <c r="PB11" s="12">
        <f t="shared" si="256"/>
        <v>584721.79073878925</v>
      </c>
      <c r="PC11" s="12">
        <f t="shared" si="257"/>
        <v>534989.70261651138</v>
      </c>
      <c r="PE11" s="5">
        <f t="shared" si="258"/>
        <v>3</v>
      </c>
      <c r="PF11" s="6">
        <v>5.4800000000000001E-2</v>
      </c>
      <c r="PG11" s="7">
        <f t="shared" si="259"/>
        <v>575259.26477579994</v>
      </c>
      <c r="PH11" s="12">
        <f t="shared" si="260"/>
        <v>538104.2543764502</v>
      </c>
      <c r="PI11" s="12">
        <f t="shared" si="261"/>
        <v>506958.34968376532</v>
      </c>
      <c r="PK11" s="5">
        <f t="shared" si="262"/>
        <v>2</v>
      </c>
      <c r="PL11" s="6">
        <v>5.4800000000000001E-2</v>
      </c>
      <c r="PM11" s="7">
        <f t="shared" si="263"/>
        <v>548754.42599999986</v>
      </c>
      <c r="PN11" s="12">
        <f>(PN12)*(1+PL11)-(((VLOOKUP((PK$91+PK12),$A$138:$E$227,5,FALSE))/(VLOOKUP(PK$91,$A$138:$E$227,5,FALSE)))*(IF(PK11&lt;=$D$125,$B$125,$C$125)))</f>
        <v>525923.30527382751</v>
      </c>
      <c r="PO11" s="12">
        <f t="shared" si="265"/>
        <v>515228.99096810527</v>
      </c>
      <c r="PQ11" s="5">
        <f t="shared" si="266"/>
        <v>1</v>
      </c>
      <c r="PR11" s="6">
        <v>5.4800000000000001E-2</v>
      </c>
      <c r="PS11" s="7">
        <f>(PS12+$B$124)*(1+PR11)</f>
        <v>474660</v>
      </c>
      <c r="PT11" s="12">
        <f>($B$124)*(1+PR11)-$B$125</f>
        <v>463660</v>
      </c>
      <c r="PU11" s="12">
        <f>PT11</f>
        <v>463660</v>
      </c>
      <c r="PW11" s="5"/>
      <c r="PX11" s="6"/>
      <c r="PY11" s="7"/>
      <c r="QC11" s="5"/>
      <c r="QD11" s="6"/>
      <c r="QE11" s="7"/>
      <c r="QI11" s="5"/>
      <c r="QJ11" s="6"/>
      <c r="QK11" s="7"/>
      <c r="QO11" s="5"/>
      <c r="QP11" s="6"/>
      <c r="QQ11" s="7"/>
    </row>
    <row r="12" spans="3:461">
      <c r="C12">
        <v>79</v>
      </c>
      <c r="D12" s="6">
        <v>0.15609999999999999</v>
      </c>
      <c r="E12" s="12">
        <f t="shared" si="286"/>
        <v>-213144599.96269375</v>
      </c>
      <c r="F12" s="12">
        <f t="shared" si="0"/>
        <v>-18595065.957411002</v>
      </c>
      <c r="G12">
        <v>78</v>
      </c>
      <c r="H12" s="6">
        <v>0.15609999999999999</v>
      </c>
      <c r="I12" s="12">
        <f t="shared" si="1"/>
        <v>-390023409.02665448</v>
      </c>
      <c r="J12" s="12">
        <f t="shared" si="2"/>
        <v>-33632880.959938437</v>
      </c>
      <c r="K12">
        <v>77</v>
      </c>
      <c r="L12" s="6">
        <v>0.15609999999999999</v>
      </c>
      <c r="M12" s="12">
        <f t="shared" si="3"/>
        <v>-296241704.94976825</v>
      </c>
      <c r="N12" s="12">
        <f t="shared" si="4"/>
        <v>-25545805.11669711</v>
      </c>
      <c r="O12">
        <v>76</v>
      </c>
      <c r="P12" s="6">
        <v>0.15609999999999999</v>
      </c>
      <c r="Q12" s="12">
        <f t="shared" si="5"/>
        <v>-113039018.33971104</v>
      </c>
      <c r="R12" s="12">
        <f t="shared" si="6"/>
        <v>-9063642.9228512626</v>
      </c>
      <c r="S12">
        <v>75</v>
      </c>
      <c r="T12" s="6">
        <v>0.15609999999999999</v>
      </c>
      <c r="U12" s="12">
        <f t="shared" si="7"/>
        <v>453971238.98412824</v>
      </c>
      <c r="V12" s="12">
        <f t="shared" si="8"/>
        <v>32737209.87127097</v>
      </c>
      <c r="W12">
        <v>74</v>
      </c>
      <c r="X12" s="6">
        <v>0.15609999999999999</v>
      </c>
      <c r="Y12" s="12">
        <f t="shared" si="9"/>
        <v>548376621.16981804</v>
      </c>
      <c r="Z12" s="12">
        <f t="shared" si="10"/>
        <v>35673516.959609948</v>
      </c>
      <c r="AA12">
        <v>73</v>
      </c>
      <c r="AB12" s="6">
        <v>0.15609999999999999</v>
      </c>
      <c r="AC12" s="12">
        <f t="shared" si="11"/>
        <v>130467025.65856607</v>
      </c>
      <c r="AD12" s="12">
        <f t="shared" si="12"/>
        <v>8684643.1603281498</v>
      </c>
      <c r="AE12">
        <v>72</v>
      </c>
      <c r="AF12" s="6">
        <v>0.15609999999999999</v>
      </c>
      <c r="AG12" s="12">
        <f t="shared" si="13"/>
        <v>219682491.88565007</v>
      </c>
      <c r="AH12" s="12">
        <f t="shared" si="14"/>
        <v>15066474.481315384</v>
      </c>
      <c r="AI12">
        <v>71</v>
      </c>
      <c r="AJ12" s="6">
        <v>0.15609999999999999</v>
      </c>
      <c r="AK12" s="12">
        <f t="shared" si="15"/>
        <v>-47548437.401585914</v>
      </c>
      <c r="AL12" s="12">
        <f t="shared" si="16"/>
        <v>-3308968.4122132408</v>
      </c>
      <c r="AM12">
        <v>70</v>
      </c>
      <c r="AN12" s="6">
        <v>0.15609999999999999</v>
      </c>
      <c r="AO12" s="12">
        <f t="shared" si="17"/>
        <v>-156876676.1702902</v>
      </c>
      <c r="AP12" s="12">
        <f t="shared" si="18"/>
        <v>-11154619.939491134</v>
      </c>
      <c r="AQ12">
        <v>69</v>
      </c>
      <c r="AR12" s="6">
        <v>0.15609999999999999</v>
      </c>
      <c r="AS12" s="12">
        <f t="shared" si="19"/>
        <v>187316626.74394438</v>
      </c>
      <c r="AT12" s="12">
        <f t="shared" si="20"/>
        <v>13413495.208088804</v>
      </c>
      <c r="AU12">
        <v>68</v>
      </c>
      <c r="AV12" s="6">
        <v>0.15609999999999999</v>
      </c>
      <c r="AW12" s="12">
        <f t="shared" si="21"/>
        <v>43062131.450067692</v>
      </c>
      <c r="AX12" s="12">
        <f t="shared" si="22"/>
        <v>3040190.8235045266</v>
      </c>
      <c r="AY12">
        <v>67</v>
      </c>
      <c r="AZ12" s="6">
        <v>0.15609999999999999</v>
      </c>
      <c r="BA12" s="12">
        <f t="shared" si="23"/>
        <v>89354172.043696582</v>
      </c>
      <c r="BB12" s="12">
        <f t="shared" si="24"/>
        <v>6263353.4614593163</v>
      </c>
      <c r="BC12">
        <v>66</v>
      </c>
      <c r="BD12" s="6">
        <v>0.15609999999999999</v>
      </c>
      <c r="BE12" s="12">
        <f t="shared" si="25"/>
        <v>213492908.01384026</v>
      </c>
      <c r="BF12" s="12">
        <f t="shared" si="26"/>
        <v>15180282.415507553</v>
      </c>
      <c r="BG12">
        <v>65</v>
      </c>
      <c r="BH12" s="6">
        <v>0.15609999999999999</v>
      </c>
      <c r="BI12" s="12">
        <f t="shared" si="27"/>
        <v>401464882.26224679</v>
      </c>
      <c r="BJ12" s="12">
        <f t="shared" si="28"/>
        <v>31785167.17860451</v>
      </c>
      <c r="BK12">
        <v>64</v>
      </c>
      <c r="BL12" s="6">
        <v>0.15609999999999999</v>
      </c>
      <c r="BM12" s="12">
        <f t="shared" si="29"/>
        <v>332223674.88310903</v>
      </c>
      <c r="BN12" s="12">
        <f t="shared" si="30"/>
        <v>28313565.837239243</v>
      </c>
      <c r="BO12">
        <v>63</v>
      </c>
      <c r="BP12" s="6">
        <v>0.15609999999999999</v>
      </c>
      <c r="BQ12" s="12">
        <f t="shared" si="31"/>
        <v>236950638.54391757</v>
      </c>
      <c r="BR12" s="12">
        <f t="shared" si="32"/>
        <v>20791432.731538907</v>
      </c>
      <c r="BS12">
        <v>62</v>
      </c>
      <c r="BT12" s="6">
        <v>0.15609999999999999</v>
      </c>
      <c r="BU12" s="12">
        <f t="shared" si="33"/>
        <v>186330150.03670898</v>
      </c>
      <c r="BV12" s="12">
        <f t="shared" si="34"/>
        <v>16725550.532795865</v>
      </c>
      <c r="BW12">
        <v>61</v>
      </c>
      <c r="BX12" s="6">
        <v>0.15609999999999999</v>
      </c>
      <c r="BY12" s="12">
        <f t="shared" si="35"/>
        <v>95254864.27151607</v>
      </c>
      <c r="BZ12" s="12">
        <f t="shared" si="36"/>
        <v>8742503.9321310762</v>
      </c>
      <c r="CA12">
        <v>60</v>
      </c>
      <c r="CB12" s="6">
        <v>0.15609999999999999</v>
      </c>
      <c r="CC12" s="12">
        <f t="shared" si="37"/>
        <v>180824000.81641722</v>
      </c>
      <c r="CD12" s="12">
        <f t="shared" si="38"/>
        <v>19605224.495980684</v>
      </c>
      <c r="CE12">
        <v>59</v>
      </c>
      <c r="CF12" s="6">
        <v>0.15609999999999999</v>
      </c>
      <c r="CG12" s="12">
        <f t="shared" si="39"/>
        <v>195578160.01224583</v>
      </c>
      <c r="CH12" s="12">
        <f t="shared" si="40"/>
        <v>23374696.884973403</v>
      </c>
      <c r="CI12">
        <v>58</v>
      </c>
      <c r="CJ12" s="6">
        <v>0.15609999999999999</v>
      </c>
      <c r="CK12" s="12">
        <f t="shared" si="284"/>
        <v>193453655.7087127</v>
      </c>
      <c r="CL12" s="12">
        <f t="shared" si="285"/>
        <v>23413453.035850249</v>
      </c>
      <c r="CM12" s="5">
        <v>57</v>
      </c>
      <c r="CN12" s="6">
        <v>0.15609999999999999</v>
      </c>
      <c r="CO12" s="7">
        <f t="shared" si="41"/>
        <v>279641513.19998521</v>
      </c>
      <c r="CP12" s="12">
        <f t="shared" si="42"/>
        <v>153415107.88038984</v>
      </c>
      <c r="CQ12" s="12">
        <f t="shared" si="43"/>
        <v>18180812.078614023</v>
      </c>
      <c r="CR12" s="9"/>
      <c r="CS12" s="5">
        <v>56</v>
      </c>
      <c r="CT12" s="6">
        <v>0.15609999999999999</v>
      </c>
      <c r="CU12" s="7">
        <f t="shared" si="44"/>
        <v>213776862.01359621</v>
      </c>
      <c r="CV12" s="12">
        <f t="shared" si="45"/>
        <v>106167787.66226521</v>
      </c>
      <c r="CW12" s="12">
        <f t="shared" si="46"/>
        <v>13598899.680391002</v>
      </c>
      <c r="CY12" s="5">
        <v>55</v>
      </c>
      <c r="CZ12" s="6">
        <v>0.15609999999999999</v>
      </c>
      <c r="DA12" s="7">
        <f t="shared" si="47"/>
        <v>172846751.304654</v>
      </c>
      <c r="DB12" s="12">
        <f t="shared" si="48"/>
        <v>76868358.543698132</v>
      </c>
      <c r="DC12" s="12">
        <f t="shared" si="49"/>
        <v>10272372.674775595</v>
      </c>
      <c r="DE12" s="5">
        <f t="shared" si="50"/>
        <v>54</v>
      </c>
      <c r="DF12" s="6">
        <v>0.15609999999999999</v>
      </c>
      <c r="DG12" s="7">
        <f t="shared" si="51"/>
        <v>146294330.34672371</v>
      </c>
      <c r="DH12" s="12">
        <f t="shared" si="52"/>
        <v>57137799.851231292</v>
      </c>
      <c r="DI12" s="12">
        <f t="shared" si="53"/>
        <v>7664475.4212947674</v>
      </c>
      <c r="DK12" s="5">
        <f t="shared" si="54"/>
        <v>53</v>
      </c>
      <c r="DL12" s="6">
        <v>0.15609999999999999</v>
      </c>
      <c r="DM12" s="7">
        <f t="shared" si="55"/>
        <v>148086173.04051378</v>
      </c>
      <c r="DN12" s="12">
        <f t="shared" si="56"/>
        <v>66799906.53614568</v>
      </c>
      <c r="DO12" s="12">
        <f t="shared" si="57"/>
        <v>9061611.123662727</v>
      </c>
      <c r="DQ12" s="5">
        <f t="shared" si="58"/>
        <v>52</v>
      </c>
      <c r="DR12" s="6">
        <v>0.15609999999999999</v>
      </c>
      <c r="DS12" s="7">
        <f t="shared" si="59"/>
        <v>97067496.749156967</v>
      </c>
      <c r="DT12" s="12">
        <f t="shared" si="60"/>
        <v>19957439.664014444</v>
      </c>
      <c r="DU12" s="12">
        <f t="shared" si="61"/>
        <v>2687159.0470458171</v>
      </c>
      <c r="DW12" s="5">
        <f t="shared" si="62"/>
        <v>51</v>
      </c>
      <c r="DX12" s="6">
        <v>0.15609999999999999</v>
      </c>
      <c r="DY12" s="7">
        <f t="shared" si="63"/>
        <v>73203240.383979619</v>
      </c>
      <c r="DZ12" s="12">
        <f t="shared" si="64"/>
        <v>322300.22101747262</v>
      </c>
      <c r="EA12" s="12">
        <f t="shared" si="65"/>
        <v>43558.476668019495</v>
      </c>
      <c r="EC12" s="5">
        <f t="shared" si="66"/>
        <v>50</v>
      </c>
      <c r="ED12" s="6">
        <v>0.15609999999999999</v>
      </c>
      <c r="EE12" s="7">
        <f t="shared" si="67"/>
        <v>68134065.882333994</v>
      </c>
      <c r="EF12" s="12">
        <f t="shared" si="68"/>
        <v>1093435.8464973203</v>
      </c>
      <c r="EG12" s="12">
        <f t="shared" si="69"/>
        <v>152187.7426289765</v>
      </c>
      <c r="EI12" s="5">
        <f t="shared" si="70"/>
        <v>49</v>
      </c>
      <c r="EJ12" s="6">
        <v>0.15609999999999999</v>
      </c>
      <c r="EK12" s="7">
        <f t="shared" si="71"/>
        <v>68134065.882333994</v>
      </c>
      <c r="EL12" s="12">
        <f t="shared" si="72"/>
        <v>14827695.410059972</v>
      </c>
      <c r="EM12" s="12">
        <f t="shared" si="73"/>
        <v>2138538.016781216</v>
      </c>
      <c r="EO12" s="5">
        <f t="shared" si="74"/>
        <v>48</v>
      </c>
      <c r="EP12" s="6">
        <v>0.15609999999999999</v>
      </c>
      <c r="EQ12" s="7">
        <f t="shared" si="75"/>
        <v>76093439.672028154</v>
      </c>
      <c r="ER12" s="12">
        <f t="shared" si="76"/>
        <v>-4417759.3375626104</v>
      </c>
      <c r="ES12" s="12">
        <f t="shared" si="77"/>
        <v>-646066.67064707866</v>
      </c>
      <c r="EU12" s="5">
        <f t="shared" si="78"/>
        <v>47</v>
      </c>
      <c r="EV12" s="6">
        <v>0.15609999999999999</v>
      </c>
      <c r="EW12" s="7">
        <f t="shared" si="79"/>
        <v>47247560.45714803</v>
      </c>
      <c r="EX12" s="12">
        <f t="shared" si="80"/>
        <v>-6928533.5948531525</v>
      </c>
      <c r="EY12" s="12">
        <f t="shared" si="81"/>
        <v>-1023731.8927342278</v>
      </c>
      <c r="FA12" s="5">
        <f t="shared" si="82"/>
        <v>46</v>
      </c>
      <c r="FB12" s="6">
        <v>0.15609999999999999</v>
      </c>
      <c r="FC12" s="7">
        <f t="shared" si="83"/>
        <v>47087463.082666978</v>
      </c>
      <c r="FD12" s="12">
        <f t="shared" si="84"/>
        <v>-3797325.8882861435</v>
      </c>
      <c r="FE12" s="12">
        <f t="shared" si="85"/>
        <v>-570652.10020638967</v>
      </c>
      <c r="FG12" s="5">
        <f t="shared" si="86"/>
        <v>45</v>
      </c>
      <c r="FH12" s="6">
        <v>0.15609999999999999</v>
      </c>
      <c r="FI12" s="7">
        <f t="shared" si="87"/>
        <v>37182140.779111609</v>
      </c>
      <c r="FJ12" s="12">
        <f t="shared" si="88"/>
        <v>-11344636.340431279</v>
      </c>
      <c r="FK12" s="12">
        <f t="shared" si="89"/>
        <v>-1716283.8639079088</v>
      </c>
      <c r="FM12" s="5">
        <f t="shared" si="90"/>
        <v>44</v>
      </c>
      <c r="FN12" s="6">
        <v>0.15609999999999999</v>
      </c>
      <c r="FO12" s="7">
        <f t="shared" si="91"/>
        <v>40774362.078201145</v>
      </c>
      <c r="FP12" s="12">
        <f t="shared" si="92"/>
        <v>-4883576.0311169848</v>
      </c>
      <c r="FQ12" s="12">
        <f t="shared" si="93"/>
        <v>-748667.22816921992</v>
      </c>
      <c r="FS12" s="5">
        <f t="shared" si="94"/>
        <v>43</v>
      </c>
      <c r="FT12" s="6">
        <v>0.15609999999999999</v>
      </c>
      <c r="FU12" s="7">
        <f t="shared" si="95"/>
        <v>33255331.602806579</v>
      </c>
      <c r="FV12" s="12">
        <f t="shared" si="96"/>
        <v>-9839017.3353486396</v>
      </c>
      <c r="FW12" s="12">
        <f t="shared" si="97"/>
        <v>-1533160.0386398032</v>
      </c>
      <c r="FY12" s="5">
        <f t="shared" si="98"/>
        <v>42</v>
      </c>
      <c r="FZ12" s="6">
        <v>0.15609999999999999</v>
      </c>
      <c r="GA12" s="7">
        <f t="shared" si="99"/>
        <v>28564964.441510547</v>
      </c>
      <c r="GB12" s="12">
        <f t="shared" si="100"/>
        <v>-12473917.272274069</v>
      </c>
      <c r="GC12" s="12">
        <f t="shared" si="101"/>
        <v>-1962613.3075892634</v>
      </c>
      <c r="GE12" s="5">
        <f t="shared" si="102"/>
        <v>41</v>
      </c>
      <c r="GF12" s="6">
        <v>0.15609999999999999</v>
      </c>
      <c r="GG12" s="7">
        <f t="shared" si="103"/>
        <v>25413669.431948889</v>
      </c>
      <c r="GH12" s="12">
        <f t="shared" si="104"/>
        <v>-13181427.986656159</v>
      </c>
      <c r="GI12" s="12">
        <f t="shared" si="105"/>
        <v>-2113814.4728979617</v>
      </c>
      <c r="GK12" s="5">
        <f t="shared" si="106"/>
        <v>40</v>
      </c>
      <c r="GL12" s="6">
        <v>0.15609999999999999</v>
      </c>
      <c r="GM12" s="7">
        <f t="shared" si="107"/>
        <v>28228001.146227788</v>
      </c>
      <c r="GN12" s="12">
        <f t="shared" si="108"/>
        <v>-7359293.4001519578</v>
      </c>
      <c r="GO12" s="12">
        <f t="shared" si="109"/>
        <v>-1220982.1122793716</v>
      </c>
      <c r="GQ12" s="5">
        <f t="shared" si="110"/>
        <v>39</v>
      </c>
      <c r="GR12" s="6">
        <v>0.15609999999999999</v>
      </c>
      <c r="GS12" s="7">
        <f t="shared" si="111"/>
        <v>22801293.332978833</v>
      </c>
      <c r="GT12" s="12">
        <f t="shared" si="112"/>
        <v>-10061662.334602937</v>
      </c>
      <c r="GU12" s="12">
        <f t="shared" si="113"/>
        <v>-1730220.3006049427</v>
      </c>
      <c r="GW12" s="5">
        <f t="shared" si="114"/>
        <v>38</v>
      </c>
      <c r="GX12" s="6">
        <v>0.15609999999999999</v>
      </c>
      <c r="GY12" s="7">
        <f t="shared" si="115"/>
        <v>20576927.473133147</v>
      </c>
      <c r="GZ12" s="12">
        <f t="shared" si="116"/>
        <v>-9641418.752378637</v>
      </c>
      <c r="HA12" s="12">
        <f t="shared" si="117"/>
        <v>-1730885.0609413993</v>
      </c>
      <c r="HC12" s="5">
        <f t="shared" si="118"/>
        <v>37</v>
      </c>
      <c r="HD12" s="6">
        <v>0.15609999999999999</v>
      </c>
      <c r="HE12" s="7">
        <f t="shared" si="119"/>
        <v>22424724.796352588</v>
      </c>
      <c r="HF12" s="12">
        <f t="shared" si="120"/>
        <v>-4632180.8951556925</v>
      </c>
      <c r="HG12" s="12">
        <f t="shared" si="121"/>
        <v>-882987.58364541177</v>
      </c>
      <c r="HI12" s="5">
        <f t="shared" si="122"/>
        <v>36</v>
      </c>
      <c r="HJ12" s="6">
        <v>0.15609999999999999</v>
      </c>
      <c r="HK12" s="7">
        <f t="shared" si="123"/>
        <v>21653847.814168207</v>
      </c>
      <c r="HL12" s="12">
        <f t="shared" si="124"/>
        <v>-2297848.0487829228</v>
      </c>
      <c r="HM12" s="12">
        <f t="shared" si="125"/>
        <v>-461191.89279657241</v>
      </c>
      <c r="HO12" s="5">
        <f t="shared" si="126"/>
        <v>35</v>
      </c>
      <c r="HP12" s="6">
        <v>0.15609999999999999</v>
      </c>
      <c r="HQ12" s="7">
        <f t="shared" si="127"/>
        <v>18958017.697573278</v>
      </c>
      <c r="HR12" s="12">
        <f t="shared" si="128"/>
        <v>-2805142.3664162317</v>
      </c>
      <c r="HS12" s="12">
        <f t="shared" si="129"/>
        <v>-581398.64477915841</v>
      </c>
      <c r="HU12" s="5">
        <f t="shared" si="130"/>
        <v>34</v>
      </c>
      <c r="HV12" s="6">
        <v>0.15609999999999999</v>
      </c>
      <c r="HW12" s="7">
        <f t="shared" si="131"/>
        <v>15963302.20408663</v>
      </c>
      <c r="HX12" s="12">
        <f t="shared" si="132"/>
        <v>-3840428.5605941294</v>
      </c>
      <c r="HY12" s="12">
        <f t="shared" si="133"/>
        <v>-825023.98729858745</v>
      </c>
      <c r="IA12" s="5">
        <f t="shared" si="134"/>
        <v>33</v>
      </c>
      <c r="IB12" s="6">
        <v>0.15609999999999999</v>
      </c>
      <c r="IC12" s="7">
        <f t="shared" si="135"/>
        <v>18629130.825168207</v>
      </c>
      <c r="ID12" s="12">
        <f t="shared" si="136"/>
        <v>1786009.6015637747</v>
      </c>
      <c r="IE12" s="12">
        <f t="shared" si="137"/>
        <v>419707.75306541554</v>
      </c>
      <c r="IG12" s="5">
        <f t="shared" si="138"/>
        <v>32</v>
      </c>
      <c r="IH12" s="6">
        <v>0.15609999999999999</v>
      </c>
      <c r="II12" s="7">
        <f t="shared" si="139"/>
        <v>25140527.429376785</v>
      </c>
      <c r="IJ12" s="12">
        <f t="shared" si="140"/>
        <v>11382749.825058894</v>
      </c>
      <c r="IK12" s="12">
        <f t="shared" si="141"/>
        <v>2990626.6560038752</v>
      </c>
      <c r="IM12" s="5">
        <f t="shared" si="142"/>
        <v>31</v>
      </c>
      <c r="IN12" s="6">
        <v>0.15609999999999999</v>
      </c>
      <c r="IO12" s="7">
        <f t="shared" si="143"/>
        <v>18350749.948450208</v>
      </c>
      <c r="IP12" s="12">
        <f t="shared" si="144"/>
        <v>6533926.5479331827</v>
      </c>
      <c r="IQ12" s="12">
        <f t="shared" si="145"/>
        <v>1832003.6110190868</v>
      </c>
      <c r="IS12" s="5">
        <f t="shared" si="146"/>
        <v>30</v>
      </c>
      <c r="IT12" s="6">
        <v>0.15609999999999999</v>
      </c>
      <c r="IU12" s="7">
        <f t="shared" si="147"/>
        <v>14819308.688080605</v>
      </c>
      <c r="IV12" s="12">
        <f t="shared" si="148"/>
        <v>4470487.4423830463</v>
      </c>
      <c r="IW12" s="12">
        <f t="shared" si="149"/>
        <v>1318827.6115956036</v>
      </c>
      <c r="IY12" s="5">
        <f t="shared" si="150"/>
        <v>29</v>
      </c>
      <c r="IZ12" s="6">
        <v>0.15609999999999999</v>
      </c>
      <c r="JA12" s="7">
        <f t="shared" si="151"/>
        <v>15931314.435691895</v>
      </c>
      <c r="JB12" s="12">
        <f t="shared" si="152"/>
        <v>7200124.6703843595</v>
      </c>
      <c r="JC12" s="12">
        <f t="shared" si="153"/>
        <v>2269328.2496168553</v>
      </c>
      <c r="JE12" s="5">
        <f t="shared" si="154"/>
        <v>28</v>
      </c>
      <c r="JF12" s="6">
        <v>0.15609999999999999</v>
      </c>
      <c r="JG12" s="7">
        <f t="shared" si="155"/>
        <v>14957576.223539477</v>
      </c>
      <c r="JH12" s="12">
        <f t="shared" si="156"/>
        <v>7789037.8804884767</v>
      </c>
      <c r="JI12" s="12">
        <f t="shared" si="157"/>
        <v>2682759.8952968377</v>
      </c>
      <c r="JK12" s="5">
        <f t="shared" si="158"/>
        <v>27</v>
      </c>
      <c r="JL12" s="6">
        <v>0.15609999999999999</v>
      </c>
      <c r="JM12" s="7">
        <f t="shared" si="159"/>
        <v>12620297.184896626</v>
      </c>
      <c r="JN12" s="12">
        <f t="shared" si="160"/>
        <v>6960073.9661854561</v>
      </c>
      <c r="JO12" s="12">
        <f t="shared" si="161"/>
        <v>2730679.5490127504</v>
      </c>
      <c r="JQ12" s="5">
        <f t="shared" si="162"/>
        <v>26</v>
      </c>
      <c r="JR12" s="6">
        <v>0.15609999999999999</v>
      </c>
      <c r="JS12" s="7">
        <f t="shared" si="163"/>
        <v>9579700.3073452432</v>
      </c>
      <c r="JT12" s="12">
        <f t="shared" si="164"/>
        <v>5045320.4971409235</v>
      </c>
      <c r="JU12" s="12">
        <f t="shared" si="165"/>
        <v>2213529.4162948076</v>
      </c>
      <c r="JW12" s="5">
        <f t="shared" si="166"/>
        <v>25</v>
      </c>
      <c r="JX12" s="6">
        <v>0.15609999999999999</v>
      </c>
      <c r="JY12" s="7">
        <f t="shared" si="167"/>
        <v>10052151.424286719</v>
      </c>
      <c r="JZ12" s="12">
        <f t="shared" si="168"/>
        <v>6326846.4801899847</v>
      </c>
      <c r="KA12" s="12">
        <f t="shared" si="169"/>
        <v>3008681.9116586763</v>
      </c>
      <c r="KC12" s="5">
        <f t="shared" si="170"/>
        <v>24</v>
      </c>
      <c r="KD12" s="6">
        <v>0.15609999999999999</v>
      </c>
      <c r="KE12" s="7">
        <f t="shared" si="171"/>
        <v>8347576.3363948856</v>
      </c>
      <c r="KF12" s="12">
        <f t="shared" si="172"/>
        <v>5147925.0336879995</v>
      </c>
      <c r="KG12" s="12">
        <f t="shared" si="173"/>
        <v>2538916.1285662446</v>
      </c>
      <c r="KI12" s="5">
        <f t="shared" si="174"/>
        <v>23</v>
      </c>
      <c r="KJ12" s="6">
        <v>0.15609999999999999</v>
      </c>
      <c r="KK12" s="7">
        <f t="shared" si="175"/>
        <v>6823260.04282727</v>
      </c>
      <c r="KL12" s="12">
        <f t="shared" si="176"/>
        <v>4092426.8145141522</v>
      </c>
      <c r="KM12" s="12">
        <f t="shared" si="177"/>
        <v>2102966.6787644587</v>
      </c>
      <c r="KO12" s="5">
        <f t="shared" si="178"/>
        <v>22</v>
      </c>
      <c r="KP12" s="6">
        <v>0.15609999999999999</v>
      </c>
      <c r="KQ12" s="7">
        <f t="shared" si="179"/>
        <v>6427941.6324326629</v>
      </c>
      <c r="KR12" s="12">
        <f t="shared" si="180"/>
        <v>4097277.7800155748</v>
      </c>
      <c r="KS12" s="12">
        <f t="shared" si="181"/>
        <v>2179842.6918388456</v>
      </c>
      <c r="KU12" s="5">
        <f t="shared" si="182"/>
        <v>21</v>
      </c>
      <c r="KV12" s="6">
        <v>0.15609999999999999</v>
      </c>
      <c r="KW12" s="7">
        <f t="shared" si="183"/>
        <v>4897852.5087112626</v>
      </c>
      <c r="KX12" s="12">
        <f t="shared" si="184"/>
        <v>2888564.9612011048</v>
      </c>
      <c r="KY12" s="12">
        <f t="shared" si="185"/>
        <v>1596503.8817329353</v>
      </c>
      <c r="LA12" s="5">
        <f t="shared" si="186"/>
        <v>20</v>
      </c>
      <c r="LB12" s="6">
        <v>0.15609999999999999</v>
      </c>
      <c r="LC12" s="7">
        <f t="shared" si="187"/>
        <v>4133557.6915446557</v>
      </c>
      <c r="LD12" s="12">
        <f t="shared" si="188"/>
        <v>2379992.3287755609</v>
      </c>
      <c r="LE12" s="12">
        <f t="shared" si="189"/>
        <v>1334620.0048403547</v>
      </c>
      <c r="LG12" s="5">
        <f t="shared" si="190"/>
        <v>19</v>
      </c>
      <c r="LH12" s="6">
        <v>0.15609999999999999</v>
      </c>
      <c r="LI12" s="7">
        <f t="shared" si="191"/>
        <v>3906585.0973864999</v>
      </c>
      <c r="LJ12" s="12">
        <f t="shared" si="192"/>
        <v>2412200.1733814687</v>
      </c>
      <c r="LK12" s="12">
        <f t="shared" si="193"/>
        <v>1407420.8777621579</v>
      </c>
      <c r="LM12" s="5">
        <f t="shared" si="194"/>
        <v>18</v>
      </c>
      <c r="LN12" s="6">
        <v>0.15609999999999999</v>
      </c>
      <c r="LO12" s="7">
        <f t="shared" si="195"/>
        <v>3352140.9793946291</v>
      </c>
      <c r="LP12" s="12">
        <f t="shared" si="196"/>
        <v>2093142.9254252841</v>
      </c>
      <c r="LQ12" s="12">
        <f t="shared" si="197"/>
        <v>1278263.2792183657</v>
      </c>
      <c r="LS12" s="5">
        <f t="shared" si="198"/>
        <v>17</v>
      </c>
      <c r="LT12" s="6">
        <v>0.15609999999999999</v>
      </c>
      <c r="LU12" s="7">
        <f t="shared" si="199"/>
        <v>2549544.4017300182</v>
      </c>
      <c r="LV12" s="12">
        <f t="shared" si="200"/>
        <v>1492786.4358141751</v>
      </c>
      <c r="LW12" s="12">
        <f t="shared" si="201"/>
        <v>959056.94363452285</v>
      </c>
      <c r="LY12" s="5">
        <f t="shared" si="202"/>
        <v>16</v>
      </c>
      <c r="LZ12" s="6">
        <v>0.15609999999999999</v>
      </c>
      <c r="MA12" s="7">
        <f t="shared" si="203"/>
        <v>2630023.1088611702</v>
      </c>
      <c r="MB12" s="12">
        <f t="shared" si="204"/>
        <v>1767967.067213471</v>
      </c>
      <c r="MC12" s="12">
        <f t="shared" si="205"/>
        <v>1200042.1948912416</v>
      </c>
      <c r="ME12" s="5">
        <f t="shared" si="206"/>
        <v>15</v>
      </c>
      <c r="MF12" s="6">
        <v>0.15609999999999999</v>
      </c>
      <c r="MG12" s="7">
        <f t="shared" si="207"/>
        <v>2019521.6991946332</v>
      </c>
      <c r="MH12" s="12">
        <f t="shared" si="208"/>
        <v>1283898.8690152171</v>
      </c>
      <c r="MI12" s="12">
        <f t="shared" si="209"/>
        <v>894132.29355018388</v>
      </c>
      <c r="MK12" s="5">
        <f t="shared" si="210"/>
        <v>14</v>
      </c>
      <c r="ML12" s="6">
        <v>0.15609999999999999</v>
      </c>
      <c r="MM12" s="7">
        <f t="shared" si="211"/>
        <v>1878799.6085167292</v>
      </c>
      <c r="MN12" s="12">
        <f t="shared" si="212"/>
        <v>1256661.6732324269</v>
      </c>
      <c r="MO12" s="12">
        <f t="shared" si="213"/>
        <v>903681.06204207789</v>
      </c>
      <c r="MQ12" s="5">
        <f t="shared" si="214"/>
        <v>13</v>
      </c>
      <c r="MR12" s="6">
        <v>0.15609999999999999</v>
      </c>
      <c r="MS12" s="7">
        <f t="shared" si="215"/>
        <v>1708465.5892668276</v>
      </c>
      <c r="MT12" s="12">
        <f t="shared" si="216"/>
        <v>1176961.2894623904</v>
      </c>
      <c r="MU12" s="12">
        <f t="shared" si="217"/>
        <v>867734.44538276072</v>
      </c>
      <c r="MW12" s="5">
        <f t="shared" si="218"/>
        <v>12</v>
      </c>
      <c r="MX12" s="6">
        <v>0.15609999999999999</v>
      </c>
      <c r="MY12" s="7">
        <f t="shared" si="219"/>
        <v>1686041.2407646575</v>
      </c>
      <c r="MZ12" s="12">
        <f t="shared" si="220"/>
        <v>1235746.7506719832</v>
      </c>
      <c r="NA12" s="12">
        <f t="shared" si="221"/>
        <v>936624.99559253186</v>
      </c>
      <c r="NC12" s="5">
        <f t="shared" si="222"/>
        <v>11</v>
      </c>
      <c r="ND12" s="6">
        <v>0.15609999999999999</v>
      </c>
      <c r="NE12" s="7">
        <f t="shared" si="223"/>
        <v>1228893.0326273015</v>
      </c>
      <c r="NF12" s="12">
        <f t="shared" si="224"/>
        <v>841591.98150735756</v>
      </c>
      <c r="NG12" s="12">
        <f t="shared" si="225"/>
        <v>655278.88020542613</v>
      </c>
      <c r="NI12" s="5">
        <f t="shared" si="226"/>
        <v>10</v>
      </c>
      <c r="NJ12" s="6">
        <v>0.15609999999999999</v>
      </c>
      <c r="NK12" s="7">
        <f t="shared" si="227"/>
        <v>1001706.0911536529</v>
      </c>
      <c r="NL12" s="12">
        <f t="shared" si="228"/>
        <v>673495.80185864191</v>
      </c>
      <c r="NM12" s="12">
        <f t="shared" si="229"/>
        <v>540358.96155173937</v>
      </c>
      <c r="NO12" s="5">
        <f t="shared" si="230"/>
        <v>9</v>
      </c>
      <c r="NP12" s="6">
        <v>0.15609999999999999</v>
      </c>
      <c r="NQ12" s="7">
        <f t="shared" si="231"/>
        <v>752596.61243700457</v>
      </c>
      <c r="NR12" s="12">
        <f t="shared" si="232"/>
        <v>475250.24455377756</v>
      </c>
      <c r="NS12" s="12">
        <f t="shared" si="233"/>
        <v>387294.19828487368</v>
      </c>
      <c r="NU12" s="5">
        <f t="shared" si="234"/>
        <v>8</v>
      </c>
      <c r="NV12" s="6">
        <v>0.15609999999999999</v>
      </c>
      <c r="NW12" s="7">
        <f t="shared" si="235"/>
        <v>586408.45600514603</v>
      </c>
      <c r="NX12" s="12">
        <f t="shared" si="236"/>
        <v>363000.41046644823</v>
      </c>
      <c r="NY12" s="12">
        <f t="shared" si="237"/>
        <v>300761.30831889785</v>
      </c>
      <c r="OA12" s="5">
        <f t="shared" si="238"/>
        <v>7</v>
      </c>
      <c r="OB12" s="6">
        <v>0.15609999999999999</v>
      </c>
      <c r="OC12" s="7">
        <f t="shared" si="239"/>
        <v>485076.06584923988</v>
      </c>
      <c r="OD12" s="12">
        <f t="shared" si="240"/>
        <v>306613.80247367162</v>
      </c>
      <c r="OE12" s="12">
        <f t="shared" si="241"/>
        <v>261000.55399675123</v>
      </c>
      <c r="OG12" s="5">
        <f t="shared" si="242"/>
        <v>6</v>
      </c>
      <c r="OH12" s="6">
        <v>0.15609999999999999</v>
      </c>
      <c r="OI12" s="7">
        <f t="shared" si="243"/>
        <v>533226.41073896876</v>
      </c>
      <c r="OJ12" s="12">
        <f t="shared" si="244"/>
        <v>398105.64419250976</v>
      </c>
      <c r="OK12" s="12">
        <f t="shared" si="245"/>
        <v>351529.49217402149</v>
      </c>
      <c r="OM12" s="5">
        <f t="shared" si="246"/>
        <v>5</v>
      </c>
      <c r="ON12" s="6">
        <v>0.15609999999999999</v>
      </c>
      <c r="OO12" s="7">
        <f t="shared" si="247"/>
        <v>604908.0099137479</v>
      </c>
      <c r="OP12" s="12">
        <f t="shared" si="248"/>
        <v>509585.54584908427</v>
      </c>
      <c r="OQ12" s="12">
        <f t="shared" si="249"/>
        <v>455106.40529436624</v>
      </c>
      <c r="OS12" s="5">
        <f t="shared" si="250"/>
        <v>4</v>
      </c>
      <c r="OT12" s="6">
        <v>0.15609999999999999</v>
      </c>
      <c r="OU12" s="7">
        <f t="shared" si="251"/>
        <v>775224.92619985621</v>
      </c>
      <c r="OV12" s="12">
        <f t="shared" si="252"/>
        <v>721521.7146190647</v>
      </c>
      <c r="OW12" s="12">
        <f t="shared" si="253"/>
        <v>661122.01485771069</v>
      </c>
      <c r="OY12" s="5">
        <f t="shared" si="254"/>
        <v>3</v>
      </c>
      <c r="OZ12" s="6">
        <v>0.15609999999999999</v>
      </c>
      <c r="PA12" s="7">
        <f t="shared" si="255"/>
        <v>603945.87581789994</v>
      </c>
      <c r="PB12" s="12">
        <f t="shared" si="256"/>
        <v>565741.69447753276</v>
      </c>
      <c r="PC12" s="12">
        <f t="shared" si="257"/>
        <v>528367.9365468435</v>
      </c>
      <c r="PE12" s="5">
        <f t="shared" si="258"/>
        <v>2</v>
      </c>
      <c r="PF12" s="6">
        <v>0.15609999999999999</v>
      </c>
      <c r="PG12" s="7">
        <f t="shared" si="259"/>
        <v>545372.83349999995</v>
      </c>
      <c r="PH12" s="12">
        <f>(PH13)*(1+PF12)-(((VLOOKUP((PE$91+PE13),$A$138:$E$227,5,FALSE))/(VLOOKUP(PE$91,$A$138:$E$227,5,FALSE)))*(IF(PE12&lt;=$D$125,$B$125,$C$125)))</f>
        <v>521217.34860225482</v>
      </c>
      <c r="PI12" s="12">
        <f t="shared" si="261"/>
        <v>501241.29288174474</v>
      </c>
      <c r="PK12" s="5">
        <f t="shared" si="262"/>
        <v>1</v>
      </c>
      <c r="PL12" s="6">
        <v>0.15609999999999999</v>
      </c>
      <c r="PM12" s="7">
        <f>(PM13+$B$124)*(1+PL12)</f>
        <v>520244.99999999994</v>
      </c>
      <c r="PN12" s="12">
        <f>($B$124)*(1+PL12)-$B$125</f>
        <v>509244.99999999994</v>
      </c>
      <c r="PO12" s="12">
        <f>PN12</f>
        <v>509244.99999999994</v>
      </c>
      <c r="PQ12" s="5"/>
      <c r="PR12" s="6"/>
      <c r="PS12" s="7"/>
      <c r="PW12" s="5"/>
      <c r="PX12" s="6"/>
      <c r="PY12" s="7"/>
      <c r="QC12" s="5"/>
      <c r="QD12" s="6"/>
      <c r="QE12" s="7"/>
      <c r="QI12" s="5"/>
      <c r="QJ12" s="6"/>
      <c r="QK12" s="7"/>
      <c r="QO12" s="5"/>
      <c r="QP12" s="6"/>
      <c r="QQ12" s="7"/>
    </row>
    <row r="13" spans="3:461">
      <c r="C13">
        <v>78</v>
      </c>
      <c r="D13" s="6">
        <v>4.8300000000000003E-2</v>
      </c>
      <c r="E13" s="12">
        <f t="shared" si="286"/>
        <v>-184067751.17232403</v>
      </c>
      <c r="F13" s="12">
        <f t="shared" si="0"/>
        <v>-16698332.958999509</v>
      </c>
      <c r="G13">
        <v>77</v>
      </c>
      <c r="H13" s="6">
        <v>4.8300000000000003E-2</v>
      </c>
      <c r="I13" s="12">
        <f t="shared" si="1"/>
        <v>-337060387.7604121</v>
      </c>
      <c r="J13" s="12">
        <f t="shared" si="2"/>
        <v>-30224083.013649959</v>
      </c>
      <c r="K13">
        <v>76</v>
      </c>
      <c r="L13" s="6">
        <v>4.8300000000000003E-2</v>
      </c>
      <c r="M13" s="12">
        <f t="shared" si="3"/>
        <v>-255941363.38805133</v>
      </c>
      <c r="N13" s="12">
        <f t="shared" si="4"/>
        <v>-22950169.449059665</v>
      </c>
      <c r="O13">
        <v>75</v>
      </c>
      <c r="P13" s="6">
        <v>4.8300000000000003E-2</v>
      </c>
      <c r="Q13" s="12">
        <f t="shared" si="5"/>
        <v>-97452527.805825472</v>
      </c>
      <c r="R13" s="12">
        <f t="shared" si="6"/>
        <v>-8125302.5281207403</v>
      </c>
      <c r="S13">
        <v>74</v>
      </c>
      <c r="T13" s="6">
        <v>4.8300000000000003E-2</v>
      </c>
      <c r="U13" s="12">
        <f t="shared" si="7"/>
        <v>393034558.40337539</v>
      </c>
      <c r="V13" s="12">
        <f t="shared" si="8"/>
        <v>29472439.355890237</v>
      </c>
      <c r="W13">
        <v>73</v>
      </c>
      <c r="X13" s="6">
        <v>4.8300000000000003E-2</v>
      </c>
      <c r="Y13" s="12">
        <f t="shared" si="9"/>
        <v>474732102.72512394</v>
      </c>
      <c r="Z13" s="12">
        <f t="shared" si="10"/>
        <v>32113498.296560567</v>
      </c>
      <c r="AA13">
        <v>72</v>
      </c>
      <c r="AB13" s="6">
        <v>4.8300000000000003E-2</v>
      </c>
      <c r="AC13" s="12">
        <f t="shared" si="11"/>
        <v>113240816.08576065</v>
      </c>
      <c r="AD13" s="12">
        <f t="shared" si="12"/>
        <v>7838378.4600526514</v>
      </c>
      <c r="AE13">
        <v>71</v>
      </c>
      <c r="AF13" s="6">
        <v>4.8300000000000003E-2</v>
      </c>
      <c r="AG13" s="12">
        <f t="shared" si="13"/>
        <v>190398683.81302512</v>
      </c>
      <c r="AH13" s="12">
        <f t="shared" si="14"/>
        <v>13578511.273503628</v>
      </c>
      <c r="AI13">
        <v>70</v>
      </c>
      <c r="AJ13" s="6">
        <v>4.8300000000000003E-2</v>
      </c>
      <c r="AK13" s="12">
        <f t="shared" si="15"/>
        <v>-40755428.116135433</v>
      </c>
      <c r="AL13" s="12">
        <f t="shared" si="16"/>
        <v>-2949265.3801922868</v>
      </c>
      <c r="AM13">
        <v>69</v>
      </c>
      <c r="AN13" s="6">
        <v>4.8300000000000003E-2</v>
      </c>
      <c r="AO13" s="12">
        <f t="shared" si="17"/>
        <v>-135329782.26509228</v>
      </c>
      <c r="AP13" s="12">
        <f t="shared" si="18"/>
        <v>-10006030.046868386</v>
      </c>
      <c r="AQ13">
        <v>68</v>
      </c>
      <c r="AR13" s="6">
        <v>4.8300000000000003E-2</v>
      </c>
      <c r="AS13" s="12">
        <f t="shared" si="19"/>
        <v>162386965.14654115</v>
      </c>
      <c r="AT13" s="12">
        <f t="shared" si="20"/>
        <v>12091740.456638092</v>
      </c>
      <c r="AU13">
        <v>67</v>
      </c>
      <c r="AV13" s="6">
        <v>4.8300000000000003E-2</v>
      </c>
      <c r="AW13" s="12">
        <f t="shared" si="21"/>
        <v>37615310.112876281</v>
      </c>
      <c r="AX13" s="12">
        <f t="shared" si="22"/>
        <v>2761480.553645873</v>
      </c>
      <c r="AY13">
        <v>66</v>
      </c>
      <c r="AZ13" s="6">
        <v>4.8300000000000003E-2</v>
      </c>
      <c r="BA13" s="12">
        <f t="shared" si="23"/>
        <v>77659508.394781932</v>
      </c>
      <c r="BB13" s="12">
        <f t="shared" si="24"/>
        <v>5660551.477123592</v>
      </c>
      <c r="BC13">
        <v>65</v>
      </c>
      <c r="BD13" s="6">
        <v>4.8300000000000003E-2</v>
      </c>
      <c r="BE13" s="12">
        <f t="shared" si="25"/>
        <v>185031418.48236078</v>
      </c>
      <c r="BF13" s="12">
        <f t="shared" si="26"/>
        <v>13680875.724180844</v>
      </c>
      <c r="BG13">
        <v>64</v>
      </c>
      <c r="BH13" s="6">
        <v>4.8300000000000003E-2</v>
      </c>
      <c r="BI13" s="12">
        <f t="shared" si="27"/>
        <v>347585675.51223862</v>
      </c>
      <c r="BJ13" s="12">
        <f t="shared" si="28"/>
        <v>28616125.356802028</v>
      </c>
      <c r="BK13">
        <v>63</v>
      </c>
      <c r="BL13" s="6">
        <v>4.8300000000000003E-2</v>
      </c>
      <c r="BM13" s="12">
        <f t="shared" si="29"/>
        <v>287670345.74641347</v>
      </c>
      <c r="BN13" s="12">
        <f t="shared" si="30"/>
        <v>25493596.450521175</v>
      </c>
      <c r="BO13">
        <v>62</v>
      </c>
      <c r="BP13" s="6">
        <v>4.8300000000000003E-2</v>
      </c>
      <c r="BQ13" s="12">
        <f t="shared" si="31"/>
        <v>205252603.66373301</v>
      </c>
      <c r="BR13" s="12">
        <f t="shared" si="32"/>
        <v>18727820.155998711</v>
      </c>
      <c r="BS13">
        <v>61</v>
      </c>
      <c r="BT13" s="6">
        <v>4.8300000000000003E-2</v>
      </c>
      <c r="BU13" s="12">
        <f t="shared" si="33"/>
        <v>161460395.74418741</v>
      </c>
      <c r="BV13" s="12">
        <f t="shared" si="34"/>
        <v>15070765.832441196</v>
      </c>
      <c r="BW13">
        <v>60</v>
      </c>
      <c r="BX13" s="6">
        <v>4.8300000000000003E-2</v>
      </c>
      <c r="BY13" s="12">
        <f t="shared" si="35"/>
        <v>82676007.61472556</v>
      </c>
      <c r="BZ13" s="12">
        <f t="shared" si="36"/>
        <v>7890421.2825799957</v>
      </c>
      <c r="CA13">
        <v>59</v>
      </c>
      <c r="CB13" s="6">
        <v>4.8300000000000003E-2</v>
      </c>
      <c r="CC13" s="12">
        <f t="shared" si="37"/>
        <v>156647953.02381787</v>
      </c>
      <c r="CD13" s="12">
        <f t="shared" si="38"/>
        <v>17660886.156329755</v>
      </c>
      <c r="CE13">
        <v>58</v>
      </c>
      <c r="CF13" s="6">
        <v>4.8300000000000003E-2</v>
      </c>
      <c r="CG13" s="12">
        <f t="shared" si="39"/>
        <v>169387745.58470178</v>
      </c>
      <c r="CH13" s="12">
        <f t="shared" si="40"/>
        <v>21051334.925838657</v>
      </c>
      <c r="CI13">
        <v>57</v>
      </c>
      <c r="CJ13" s="6">
        <v>4.8300000000000003E-2</v>
      </c>
      <c r="CK13" s="12">
        <f t="shared" si="284"/>
        <v>167547384.05735898</v>
      </c>
      <c r="CL13" s="12">
        <f t="shared" si="285"/>
        <v>21086194.11314429</v>
      </c>
      <c r="CM13" s="5">
        <v>56</v>
      </c>
      <c r="CN13" s="6">
        <v>4.8300000000000003E-2</v>
      </c>
      <c r="CO13" s="7">
        <f t="shared" si="41"/>
        <v>241883499.00526357</v>
      </c>
      <c r="CP13" s="12">
        <f t="shared" si="42"/>
        <v>132919519.77905031</v>
      </c>
      <c r="CQ13" s="12">
        <f t="shared" si="43"/>
        <v>16379699.605703631</v>
      </c>
      <c r="CR13" s="9"/>
      <c r="CS13" s="5">
        <v>55</v>
      </c>
      <c r="CT13" s="6">
        <v>4.8300000000000003E-2</v>
      </c>
      <c r="CU13" s="7">
        <f t="shared" si="44"/>
        <v>184912085.47149575</v>
      </c>
      <c r="CV13" s="12">
        <f t="shared" si="45"/>
        <v>92035291.290278018</v>
      </c>
      <c r="CW13" s="12">
        <f t="shared" si="46"/>
        <v>12258502.353293454</v>
      </c>
      <c r="CY13" s="5">
        <v>54</v>
      </c>
      <c r="CZ13" s="6">
        <v>4.8300000000000003E-2</v>
      </c>
      <c r="DA13" s="7">
        <f t="shared" si="47"/>
        <v>149508477.90386128</v>
      </c>
      <c r="DB13" s="12">
        <f t="shared" si="48"/>
        <v>66683547.365916334</v>
      </c>
      <c r="DC13" s="12">
        <f t="shared" si="49"/>
        <v>9266460.4362704922</v>
      </c>
      <c r="DE13" s="5">
        <f t="shared" si="50"/>
        <v>53</v>
      </c>
      <c r="DF13" s="6">
        <v>4.8300000000000003E-2</v>
      </c>
      <c r="DG13" s="7">
        <f t="shared" si="51"/>
        <v>126541242.40699224</v>
      </c>
      <c r="DH13" s="12">
        <f t="shared" si="52"/>
        <v>49616336.361709759</v>
      </c>
      <c r="DI13" s="12">
        <f t="shared" si="53"/>
        <v>6920789.4453145238</v>
      </c>
      <c r="DK13" s="5">
        <f t="shared" si="54"/>
        <v>52</v>
      </c>
      <c r="DL13" s="6">
        <v>4.8300000000000003E-2</v>
      </c>
      <c r="DM13" s="7">
        <f t="shared" si="55"/>
        <v>128091145.26469493</v>
      </c>
      <c r="DN13" s="12">
        <f t="shared" si="56"/>
        <v>57971679.744401492</v>
      </c>
      <c r="DO13" s="12">
        <f t="shared" si="57"/>
        <v>8177441.9775794437</v>
      </c>
      <c r="DQ13" s="5">
        <f t="shared" si="58"/>
        <v>51</v>
      </c>
      <c r="DR13" s="6">
        <v>4.8300000000000003E-2</v>
      </c>
      <c r="DS13" s="7">
        <f t="shared" si="59"/>
        <v>83961159.717288271</v>
      </c>
      <c r="DT13" s="12">
        <f t="shared" si="60"/>
        <v>17455452.515161742</v>
      </c>
      <c r="DU13" s="12">
        <f t="shared" si="61"/>
        <v>2443946.4192701546</v>
      </c>
      <c r="DW13" s="5">
        <f t="shared" si="62"/>
        <v>50</v>
      </c>
      <c r="DX13" s="6">
        <v>4.8300000000000003E-2</v>
      </c>
      <c r="DY13" s="7">
        <f t="shared" si="63"/>
        <v>63319124.975330532</v>
      </c>
      <c r="DZ13" s="12">
        <f t="shared" si="64"/>
        <v>470787.84963045688</v>
      </c>
      <c r="EA13" s="12">
        <f t="shared" si="65"/>
        <v>66162.109963797819</v>
      </c>
      <c r="EC13" s="5">
        <f t="shared" si="66"/>
        <v>49</v>
      </c>
      <c r="ED13" s="6">
        <v>4.8300000000000003E-2</v>
      </c>
      <c r="EE13" s="7">
        <f t="shared" si="67"/>
        <v>58934405.22648041</v>
      </c>
      <c r="EF13" s="12">
        <f t="shared" si="68"/>
        <v>1132237.1116323762</v>
      </c>
      <c r="EG13" s="12">
        <f t="shared" si="69"/>
        <v>163868.61185659983</v>
      </c>
      <c r="EI13" s="5">
        <f t="shared" si="70"/>
        <v>48</v>
      </c>
      <c r="EJ13" s="6">
        <v>4.8300000000000003E-2</v>
      </c>
      <c r="EK13" s="7">
        <f t="shared" si="71"/>
        <v>58934405.22648041</v>
      </c>
      <c r="EL13" s="12">
        <f t="shared" si="72"/>
        <v>13005537.93189773</v>
      </c>
      <c r="EM13" s="12">
        <f t="shared" si="73"/>
        <v>1950489.695082722</v>
      </c>
      <c r="EO13" s="5">
        <f t="shared" si="74"/>
        <v>47</v>
      </c>
      <c r="EP13" s="6">
        <v>4.8300000000000003E-2</v>
      </c>
      <c r="EQ13" s="7">
        <f t="shared" si="75"/>
        <v>65819081.110654928</v>
      </c>
      <c r="ER13" s="12">
        <f t="shared" si="76"/>
        <v>-3643820.9553915127</v>
      </c>
      <c r="ES13" s="12">
        <f t="shared" si="77"/>
        <v>-554120.64869613992</v>
      </c>
      <c r="EU13" s="5">
        <f t="shared" si="78"/>
        <v>46</v>
      </c>
      <c r="EV13" s="6">
        <v>4.8300000000000003E-2</v>
      </c>
      <c r="EW13" s="7">
        <f t="shared" si="79"/>
        <v>40868056.79192806</v>
      </c>
      <c r="EX13" s="12">
        <f t="shared" si="80"/>
        <v>-5817399.9240472596</v>
      </c>
      <c r="EY13" s="12">
        <f t="shared" si="81"/>
        <v>-893811.31502141966</v>
      </c>
      <c r="FA13" s="5">
        <f t="shared" si="82"/>
        <v>45</v>
      </c>
      <c r="FB13" s="6">
        <v>4.8300000000000003E-2</v>
      </c>
      <c r="FC13" s="7">
        <f t="shared" si="83"/>
        <v>40729576.232736774</v>
      </c>
      <c r="FD13" s="12">
        <f t="shared" si="84"/>
        <v>-3111923.7226908766</v>
      </c>
      <c r="FE13" s="12">
        <f t="shared" si="85"/>
        <v>-486289.07674980664</v>
      </c>
      <c r="FG13" s="5">
        <f t="shared" si="86"/>
        <v>44</v>
      </c>
      <c r="FH13" s="6">
        <v>4.8300000000000003E-2</v>
      </c>
      <c r="FI13" s="7">
        <f t="shared" si="87"/>
        <v>32161699.488895088</v>
      </c>
      <c r="FJ13" s="12">
        <f t="shared" si="88"/>
        <v>-9641325.4393489137</v>
      </c>
      <c r="FK13" s="12">
        <f t="shared" si="89"/>
        <v>-1516726.6029390006</v>
      </c>
      <c r="FM13" s="5">
        <f t="shared" si="90"/>
        <v>43</v>
      </c>
      <c r="FN13" s="6">
        <v>4.8300000000000003E-2</v>
      </c>
      <c r="FO13" s="7">
        <f t="shared" si="91"/>
        <v>35268888.572096832</v>
      </c>
      <c r="FP13" s="12">
        <f t="shared" si="92"/>
        <v>-4054913.2788195661</v>
      </c>
      <c r="FQ13" s="12">
        <f t="shared" si="93"/>
        <v>-646404.6338548233</v>
      </c>
      <c r="FS13" s="5">
        <f t="shared" si="94"/>
        <v>42</v>
      </c>
      <c r="FT13" s="6">
        <v>4.8300000000000003E-2</v>
      </c>
      <c r="FU13" s="7">
        <f t="shared" si="95"/>
        <v>28765099.561289318</v>
      </c>
      <c r="FV13" s="12">
        <f t="shared" si="96"/>
        <v>-8343995.3840532647</v>
      </c>
      <c r="FW13" s="12">
        <f t="shared" si="97"/>
        <v>-1352016.0323400414</v>
      </c>
      <c r="FY13" s="5">
        <f t="shared" si="98"/>
        <v>41</v>
      </c>
      <c r="FZ13" s="6">
        <v>4.8300000000000003E-2</v>
      </c>
      <c r="GA13" s="7">
        <f t="shared" si="99"/>
        <v>24708039.478860434</v>
      </c>
      <c r="GB13" s="12">
        <f t="shared" si="100"/>
        <v>-10624724.673774755</v>
      </c>
      <c r="GC13" s="12">
        <f t="shared" si="101"/>
        <v>-1738287.4138530276</v>
      </c>
      <c r="GE13" s="5">
        <f t="shared" si="102"/>
        <v>40</v>
      </c>
      <c r="GF13" s="6">
        <v>4.8300000000000003E-2</v>
      </c>
      <c r="GG13" s="7">
        <f t="shared" si="103"/>
        <v>21982241.529235266</v>
      </c>
      <c r="GH13" s="12">
        <f t="shared" si="104"/>
        <v>-11239817.070286348</v>
      </c>
      <c r="GI13" s="12">
        <f t="shared" si="105"/>
        <v>-1874285.1748039115</v>
      </c>
      <c r="GK13" s="5">
        <f t="shared" si="106"/>
        <v>39</v>
      </c>
      <c r="GL13" s="6">
        <v>4.8300000000000003E-2</v>
      </c>
      <c r="GM13" s="7">
        <f t="shared" si="107"/>
        <v>24416573.952277303</v>
      </c>
      <c r="GN13" s="12">
        <f t="shared" si="108"/>
        <v>-6209214.3685312252</v>
      </c>
      <c r="GO13" s="12">
        <f t="shared" si="109"/>
        <v>-1071227.8590701486</v>
      </c>
      <c r="GQ13" s="5">
        <f t="shared" si="110"/>
        <v>38</v>
      </c>
      <c r="GR13" s="6">
        <v>4.8300000000000003E-2</v>
      </c>
      <c r="GS13" s="7">
        <f t="shared" si="111"/>
        <v>19722596.08423046</v>
      </c>
      <c r="GT13" s="12">
        <f t="shared" si="112"/>
        <v>-8552205.5675089285</v>
      </c>
      <c r="GU13" s="12">
        <f t="shared" si="113"/>
        <v>-1529261.7192032223</v>
      </c>
      <c r="GW13" s="5">
        <f t="shared" si="114"/>
        <v>37</v>
      </c>
      <c r="GX13" s="6">
        <v>4.8300000000000003E-2</v>
      </c>
      <c r="GY13" s="7">
        <f t="shared" si="115"/>
        <v>17798570.602139216</v>
      </c>
      <c r="GZ13" s="12">
        <f t="shared" si="116"/>
        <v>-8195062.720184762</v>
      </c>
      <c r="HA13" s="12">
        <f t="shared" si="117"/>
        <v>-1529859.6373286708</v>
      </c>
      <c r="HC13" s="5">
        <f t="shared" si="118"/>
        <v>36</v>
      </c>
      <c r="HD13" s="6">
        <v>4.8300000000000003E-2</v>
      </c>
      <c r="HE13" s="7">
        <f t="shared" si="119"/>
        <v>19396872.9317123</v>
      </c>
      <c r="HF13" s="12">
        <f t="shared" si="120"/>
        <v>-3870599.3796165902</v>
      </c>
      <c r="HG13" s="12">
        <f t="shared" si="121"/>
        <v>-767218.96460150555</v>
      </c>
      <c r="HI13" s="5">
        <f t="shared" si="122"/>
        <v>35</v>
      </c>
      <c r="HJ13" s="6">
        <v>4.8300000000000003E-2</v>
      </c>
      <c r="HK13" s="7">
        <f t="shared" si="123"/>
        <v>18730082.012082182</v>
      </c>
      <c r="HL13" s="12">
        <f t="shared" si="124"/>
        <v>-1858295.7243957077</v>
      </c>
      <c r="HM13" s="12">
        <f t="shared" si="125"/>
        <v>-387835.18526979111</v>
      </c>
      <c r="HO13" s="5">
        <f t="shared" si="126"/>
        <v>34</v>
      </c>
      <c r="HP13" s="6">
        <v>4.8300000000000003E-2</v>
      </c>
      <c r="HQ13" s="7">
        <f t="shared" si="127"/>
        <v>16398250.754755884</v>
      </c>
      <c r="HR13" s="12">
        <f t="shared" si="128"/>
        <v>-2301183.1509979991</v>
      </c>
      <c r="HS13" s="12">
        <f t="shared" si="129"/>
        <v>-495955.04722610262</v>
      </c>
      <c r="HU13" s="5">
        <f t="shared" si="130"/>
        <v>33</v>
      </c>
      <c r="HV13" s="6">
        <v>4.8300000000000003E-2</v>
      </c>
      <c r="HW13" s="7">
        <f t="shared" si="131"/>
        <v>13807890.497436754</v>
      </c>
      <c r="HX13" s="12">
        <f t="shared" si="132"/>
        <v>-3201090.4534816933</v>
      </c>
      <c r="HY13" s="12">
        <f t="shared" si="133"/>
        <v>-715083.65662464674</v>
      </c>
      <c r="IA13" s="5">
        <f t="shared" si="134"/>
        <v>32</v>
      </c>
      <c r="IB13" s="6">
        <v>4.8300000000000003E-2</v>
      </c>
      <c r="IC13" s="7">
        <f t="shared" si="135"/>
        <v>16113771.148835056</v>
      </c>
      <c r="ID13" s="12">
        <f t="shared" si="136"/>
        <v>1655281.1571401986</v>
      </c>
      <c r="IE13" s="12">
        <f t="shared" si="137"/>
        <v>404489.26021359861</v>
      </c>
      <c r="IG13" s="5">
        <f t="shared" si="138"/>
        <v>31</v>
      </c>
      <c r="IH13" s="6">
        <v>4.8300000000000003E-2</v>
      </c>
      <c r="II13" s="7">
        <f t="shared" si="139"/>
        <v>21745979.957942035</v>
      </c>
      <c r="IJ13" s="12">
        <f t="shared" si="140"/>
        <v>9944584.4529844858</v>
      </c>
      <c r="IK13" s="12">
        <f t="shared" si="141"/>
        <v>2716900.1048793485</v>
      </c>
      <c r="IM13" s="5">
        <f t="shared" si="142"/>
        <v>30</v>
      </c>
      <c r="IN13" s="6">
        <v>4.8300000000000003E-2</v>
      </c>
      <c r="IO13" s="7">
        <f t="shared" si="143"/>
        <v>15872978.071490537</v>
      </c>
      <c r="IP13" s="12">
        <f t="shared" si="144"/>
        <v>5744246.1299289688</v>
      </c>
      <c r="IQ13" s="12">
        <f t="shared" si="145"/>
        <v>1674777.5816678065</v>
      </c>
      <c r="IS13" s="5">
        <f t="shared" si="146"/>
        <v>29</v>
      </c>
      <c r="IT13" s="6">
        <v>4.8300000000000003E-2</v>
      </c>
      <c r="IU13" s="7">
        <f t="shared" si="147"/>
        <v>12818362.328588016</v>
      </c>
      <c r="IV13" s="12">
        <f t="shared" si="148"/>
        <v>3954830.6808021409</v>
      </c>
      <c r="IW13" s="12">
        <f t="shared" si="149"/>
        <v>1213201.860655088</v>
      </c>
      <c r="IY13" s="5">
        <f t="shared" si="150"/>
        <v>28</v>
      </c>
      <c r="IZ13" s="6">
        <v>4.8300000000000003E-2</v>
      </c>
      <c r="JA13" s="7">
        <f t="shared" si="151"/>
        <v>13780221.810995499</v>
      </c>
      <c r="JB13" s="12">
        <f t="shared" si="152"/>
        <v>6310274.7776008649</v>
      </c>
      <c r="JC13" s="12">
        <f t="shared" si="153"/>
        <v>2068128.8599897961</v>
      </c>
      <c r="JE13" s="5">
        <f t="shared" si="154"/>
        <v>27</v>
      </c>
      <c r="JF13" s="6">
        <v>4.8300000000000003E-2</v>
      </c>
      <c r="JG13" s="7">
        <f t="shared" si="155"/>
        <v>12937960.577406347</v>
      </c>
      <c r="JH13" s="12">
        <f t="shared" si="156"/>
        <v>6812679.6171426931</v>
      </c>
      <c r="JI13" s="12">
        <f t="shared" si="157"/>
        <v>2439989.6059299735</v>
      </c>
      <c r="JK13" s="5">
        <f t="shared" si="158"/>
        <v>26</v>
      </c>
      <c r="JL13" s="6">
        <v>4.8300000000000003E-2</v>
      </c>
      <c r="JM13" s="7">
        <f t="shared" si="159"/>
        <v>10916267.78383931</v>
      </c>
      <c r="JN13" s="12">
        <f t="shared" si="160"/>
        <v>6086445.1706731915</v>
      </c>
      <c r="JO13" s="12">
        <f t="shared" si="161"/>
        <v>2483090.8981561316</v>
      </c>
      <c r="JQ13" s="5">
        <f t="shared" si="162"/>
        <v>25</v>
      </c>
      <c r="JR13" s="6">
        <v>4.8300000000000003E-2</v>
      </c>
      <c r="JS13" s="7">
        <f t="shared" si="163"/>
        <v>8286221.1809923397</v>
      </c>
      <c r="JT13" s="12">
        <f t="shared" si="164"/>
        <v>4423233.1177975535</v>
      </c>
      <c r="JU13" s="12">
        <f t="shared" si="165"/>
        <v>2017940.6462946367</v>
      </c>
      <c r="JW13" s="5">
        <f t="shared" si="166"/>
        <v>24</v>
      </c>
      <c r="JX13" s="6">
        <v>4.8300000000000003E-2</v>
      </c>
      <c r="JY13" s="7">
        <f t="shared" si="167"/>
        <v>8694880.5676729698</v>
      </c>
      <c r="JZ13" s="12">
        <f t="shared" si="168"/>
        <v>5527145.0361269247</v>
      </c>
      <c r="KA13" s="12">
        <f t="shared" si="169"/>
        <v>2733139.8893905035</v>
      </c>
      <c r="KC13" s="5">
        <f t="shared" si="170"/>
        <v>23</v>
      </c>
      <c r="KD13" s="6">
        <v>4.8300000000000003E-2</v>
      </c>
      <c r="KE13" s="7">
        <f t="shared" si="171"/>
        <v>7220462.1887335749</v>
      </c>
      <c r="KF13" s="12">
        <f t="shared" si="172"/>
        <v>4505452.1707005417</v>
      </c>
      <c r="KG13" s="12">
        <f t="shared" si="173"/>
        <v>2310609.4509413373</v>
      </c>
      <c r="KI13" s="5">
        <f t="shared" si="174"/>
        <v>22</v>
      </c>
      <c r="KJ13" s="6">
        <v>4.8300000000000003E-2</v>
      </c>
      <c r="KK13" s="7">
        <f t="shared" si="175"/>
        <v>5901963.5350119108</v>
      </c>
      <c r="KL13" s="12">
        <f t="shared" si="176"/>
        <v>3590353.4123090408</v>
      </c>
      <c r="KM13" s="12">
        <f t="shared" si="177"/>
        <v>1918495.0850251247</v>
      </c>
      <c r="KO13" s="5">
        <f t="shared" si="178"/>
        <v>21</v>
      </c>
      <c r="KP13" s="6">
        <v>4.8300000000000003E-2</v>
      </c>
      <c r="KQ13" s="7">
        <f t="shared" si="179"/>
        <v>5560022.17146671</v>
      </c>
      <c r="KR13" s="12">
        <f t="shared" si="180"/>
        <v>3592826.2309557931</v>
      </c>
      <c r="KS13" s="12">
        <f t="shared" si="181"/>
        <v>1987641.1503190154</v>
      </c>
      <c r="KU13" s="5">
        <f t="shared" si="182"/>
        <v>20</v>
      </c>
      <c r="KV13" s="6">
        <v>4.8300000000000003E-2</v>
      </c>
      <c r="KW13" s="7">
        <f t="shared" si="183"/>
        <v>4236530.1519862153</v>
      </c>
      <c r="KX13" s="12">
        <f t="shared" si="184"/>
        <v>2545492.7413557624</v>
      </c>
      <c r="KY13" s="12">
        <f t="shared" si="185"/>
        <v>1462957.5482569039</v>
      </c>
      <c r="LA13" s="5">
        <f t="shared" si="186"/>
        <v>19</v>
      </c>
      <c r="LB13" s="6">
        <v>4.8300000000000003E-2</v>
      </c>
      <c r="LC13" s="7">
        <f t="shared" si="187"/>
        <v>3575432.6542207906</v>
      </c>
      <c r="LD13" s="12">
        <f t="shared" si="188"/>
        <v>2104913.5284269615</v>
      </c>
      <c r="LE13" s="12">
        <f t="shared" si="189"/>
        <v>1227406.3154749773</v>
      </c>
      <c r="LG13" s="5">
        <f t="shared" si="190"/>
        <v>18</v>
      </c>
      <c r="LH13" s="6">
        <v>4.8300000000000003E-2</v>
      </c>
      <c r="LI13" s="7">
        <f t="shared" si="191"/>
        <v>3379106.5629154053</v>
      </c>
      <c r="LJ13" s="12">
        <f t="shared" si="192"/>
        <v>2130972.781184169</v>
      </c>
      <c r="LK13" s="12">
        <f t="shared" si="193"/>
        <v>1292886.9993865148</v>
      </c>
      <c r="LM13" s="5">
        <f t="shared" si="194"/>
        <v>17</v>
      </c>
      <c r="LN13" s="6">
        <v>4.8300000000000003E-2</v>
      </c>
      <c r="LO13" s="7">
        <f t="shared" si="195"/>
        <v>2899525.1097609457</v>
      </c>
      <c r="LP13" s="12">
        <f t="shared" si="196"/>
        <v>1853012.3828075835</v>
      </c>
      <c r="LQ13" s="12">
        <f t="shared" si="197"/>
        <v>1176716.3060199181</v>
      </c>
      <c r="LS13" s="5">
        <f t="shared" si="198"/>
        <v>16</v>
      </c>
      <c r="LT13" s="6">
        <v>4.8300000000000003E-2</v>
      </c>
      <c r="LU13" s="7">
        <f t="shared" si="199"/>
        <v>2205297.4671135875</v>
      </c>
      <c r="LV13" s="12">
        <f t="shared" si="200"/>
        <v>1331616.5411503403</v>
      </c>
      <c r="LW13" s="12">
        <f t="shared" si="201"/>
        <v>889606.43598612153</v>
      </c>
      <c r="LY13" s="5">
        <f t="shared" si="202"/>
        <v>15</v>
      </c>
      <c r="LZ13" s="6">
        <v>4.8300000000000003E-2</v>
      </c>
      <c r="MA13" s="7">
        <f t="shared" si="203"/>
        <v>2274909.7040577549</v>
      </c>
      <c r="MB13" s="12">
        <f t="shared" si="204"/>
        <v>1567480.9184317184</v>
      </c>
      <c r="MC13" s="12">
        <f t="shared" si="205"/>
        <v>1106360.4175191887</v>
      </c>
      <c r="ME13" s="5">
        <f t="shared" si="206"/>
        <v>14</v>
      </c>
      <c r="MF13" s="6">
        <v>4.8300000000000003E-2</v>
      </c>
      <c r="MG13" s="7">
        <f t="shared" si="207"/>
        <v>1746839.9785439265</v>
      </c>
      <c r="MH13" s="12">
        <f t="shared" si="208"/>
        <v>1147804.1251640089</v>
      </c>
      <c r="MI13" s="12">
        <f t="shared" si="209"/>
        <v>831210.01408049092</v>
      </c>
      <c r="MK13" s="5">
        <f t="shared" si="210"/>
        <v>13</v>
      </c>
      <c r="ML13" s="6">
        <v>4.8300000000000003E-2</v>
      </c>
      <c r="MM13" s="7">
        <f t="shared" si="211"/>
        <v>1625118.5957241843</v>
      </c>
      <c r="MN13" s="12">
        <f t="shared" si="212"/>
        <v>1123068.736094669</v>
      </c>
      <c r="MO13" s="12">
        <f t="shared" si="213"/>
        <v>839798.64586837857</v>
      </c>
      <c r="MQ13" s="5">
        <f t="shared" si="214"/>
        <v>12</v>
      </c>
      <c r="MR13" s="6">
        <v>4.8300000000000003E-2</v>
      </c>
      <c r="MS13" s="7">
        <f t="shared" si="215"/>
        <v>1477783.5734511095</v>
      </c>
      <c r="MT13" s="12">
        <f t="shared" si="216"/>
        <v>1053241.176313221</v>
      </c>
      <c r="MU13" s="12">
        <f t="shared" si="217"/>
        <v>807466.49175140483</v>
      </c>
      <c r="MW13" s="5">
        <f t="shared" si="218"/>
        <v>11</v>
      </c>
      <c r="MX13" s="6">
        <v>4.8300000000000003E-2</v>
      </c>
      <c r="MY13" s="7">
        <f t="shared" si="219"/>
        <v>1458387.0260052397</v>
      </c>
      <c r="MZ13" s="12">
        <f t="shared" si="220"/>
        <v>1103129.1315589799</v>
      </c>
      <c r="NA13" s="12">
        <f t="shared" si="221"/>
        <v>869430.03918885533</v>
      </c>
      <c r="NC13" s="5">
        <f t="shared" si="222"/>
        <v>10</v>
      </c>
      <c r="ND13" s="6">
        <v>4.8300000000000003E-2</v>
      </c>
      <c r="NE13" s="7">
        <f t="shared" si="223"/>
        <v>1062964.3046685422</v>
      </c>
      <c r="NF13" s="12">
        <f t="shared" si="224"/>
        <v>761285.16067249514</v>
      </c>
      <c r="NG13" s="12">
        <f t="shared" si="225"/>
        <v>616373.51236409682</v>
      </c>
      <c r="NI13" s="5">
        <f t="shared" si="226"/>
        <v>9</v>
      </c>
      <c r="NJ13" s="6">
        <v>4.8300000000000003E-2</v>
      </c>
      <c r="NK13" s="7">
        <f t="shared" si="227"/>
        <v>866452.80784850183</v>
      </c>
      <c r="NL13" s="12">
        <f t="shared" si="228"/>
        <v>614901.28836846096</v>
      </c>
      <c r="NM13" s="12">
        <f t="shared" si="229"/>
        <v>513008.88819833315</v>
      </c>
      <c r="NO13" s="5">
        <f t="shared" si="230"/>
        <v>8</v>
      </c>
      <c r="NP13" s="6">
        <v>4.8300000000000003E-2</v>
      </c>
      <c r="NQ13" s="7">
        <f t="shared" si="231"/>
        <v>650978.81881931028</v>
      </c>
      <c r="NR13" s="12">
        <f t="shared" si="232"/>
        <v>442923.07184989081</v>
      </c>
      <c r="NS13" s="12">
        <f t="shared" si="233"/>
        <v>375334.91563158028</v>
      </c>
      <c r="NU13" s="5">
        <f t="shared" si="234"/>
        <v>7</v>
      </c>
      <c r="NV13" s="6">
        <v>4.8300000000000003E-2</v>
      </c>
      <c r="NW13" s="7">
        <f t="shared" si="235"/>
        <v>507229.87285282073</v>
      </c>
      <c r="NX13" s="12">
        <f t="shared" si="236"/>
        <v>345306.25921545393</v>
      </c>
      <c r="NY13" s="12">
        <f t="shared" si="237"/>
        <v>297502.98054063501</v>
      </c>
      <c r="OA13" s="5">
        <f t="shared" si="238"/>
        <v>6</v>
      </c>
      <c r="OB13" s="6">
        <v>4.8300000000000003E-2</v>
      </c>
      <c r="OC13" s="7">
        <f t="shared" si="239"/>
        <v>419579.67809812294</v>
      </c>
      <c r="OD13" s="12">
        <f t="shared" si="240"/>
        <v>295698.20384822448</v>
      </c>
      <c r="OE13" s="12">
        <f t="shared" si="241"/>
        <v>261740.20351117096</v>
      </c>
      <c r="OG13" s="5">
        <f t="shared" si="242"/>
        <v>5</v>
      </c>
      <c r="OH13" s="6">
        <v>4.8300000000000003E-2</v>
      </c>
      <c r="OI13" s="7">
        <f t="shared" si="243"/>
        <v>461228.62273070565</v>
      </c>
      <c r="OJ13" s="12">
        <f t="shared" si="244"/>
        <v>373739.74197258771</v>
      </c>
      <c r="OK13" s="12">
        <f t="shared" si="245"/>
        <v>343166.38080440543</v>
      </c>
      <c r="OM13" s="5">
        <f t="shared" si="246"/>
        <v>4</v>
      </c>
      <c r="ON13" s="6">
        <v>4.8300000000000003E-2</v>
      </c>
      <c r="OO13" s="7">
        <f t="shared" si="247"/>
        <v>523231.56293897406</v>
      </c>
      <c r="OP13" s="12">
        <f t="shared" si="248"/>
        <v>469835.42709658568</v>
      </c>
      <c r="OQ13" s="12">
        <f t="shared" si="249"/>
        <v>436328.54818461108</v>
      </c>
      <c r="OS13" s="5">
        <f t="shared" si="250"/>
        <v>3</v>
      </c>
      <c r="OT13" s="6">
        <v>4.8300000000000003E-2</v>
      </c>
      <c r="OU13" s="7">
        <f t="shared" si="251"/>
        <v>670551.79154039989</v>
      </c>
      <c r="OV13" s="12">
        <f t="shared" si="252"/>
        <v>634483.75386096141</v>
      </c>
      <c r="OW13" s="12">
        <f t="shared" si="253"/>
        <v>604539.58089426684</v>
      </c>
      <c r="OY13" s="5">
        <f t="shared" si="254"/>
        <v>2</v>
      </c>
      <c r="OZ13" s="6">
        <v>4.8300000000000003E-2</v>
      </c>
      <c r="PA13" s="7">
        <f t="shared" si="255"/>
        <v>522399.33899999998</v>
      </c>
      <c r="PB13" s="12">
        <f>(PB14)*(1+OZ13)-(((VLOOKUP((OY$91+OY14),$A$138:$E$227,5,FALSE))/(VLOOKUP(OY$91,$A$138:$E$227,5,FALSE)))*(IF(OY13&lt;=$D$125,$B$125,$C$125)))</f>
        <v>499541.36513390928</v>
      </c>
      <c r="PC13" s="12">
        <f t="shared" si="257"/>
        <v>485134.03682642896</v>
      </c>
      <c r="PE13" s="5">
        <f t="shared" si="258"/>
        <v>1</v>
      </c>
      <c r="PF13" s="6">
        <v>4.8300000000000003E-2</v>
      </c>
      <c r="PG13" s="7">
        <f>(PG14+$B$124)*(1+PF13)</f>
        <v>471735</v>
      </c>
      <c r="PH13" s="12">
        <f>($B$124)*(1+PF13)-$B$125</f>
        <v>460735</v>
      </c>
      <c r="PI13" s="12">
        <f>PH13</f>
        <v>460735</v>
      </c>
      <c r="PK13" s="5"/>
      <c r="PL13" s="6"/>
      <c r="PM13" s="7"/>
      <c r="PQ13" s="5"/>
      <c r="PR13" s="6"/>
      <c r="PS13" s="7"/>
      <c r="PW13" s="5"/>
      <c r="PX13" s="6"/>
      <c r="PY13" s="7"/>
      <c r="QC13" s="5"/>
      <c r="QD13" s="6"/>
      <c r="QE13" s="7"/>
      <c r="QI13" s="5"/>
      <c r="QJ13" s="6"/>
      <c r="QK13" s="7"/>
      <c r="QO13" s="5"/>
      <c r="QP13" s="6"/>
      <c r="QQ13" s="7"/>
    </row>
    <row r="14" spans="3:461">
      <c r="C14">
        <v>77</v>
      </c>
      <c r="D14" s="6">
        <v>0.1074</v>
      </c>
      <c r="E14" s="12">
        <f t="shared" si="286"/>
        <v>-175271446.65716448</v>
      </c>
      <c r="F14" s="12">
        <f t="shared" si="0"/>
        <v>-16372548.742812883</v>
      </c>
      <c r="G14">
        <v>76</v>
      </c>
      <c r="H14" s="6">
        <v>0.1074</v>
      </c>
      <c r="I14" s="12">
        <f t="shared" si="1"/>
        <v>-321211319.61929154</v>
      </c>
      <c r="J14" s="12">
        <f t="shared" si="2"/>
        <v>-29658280.59119809</v>
      </c>
      <c r="K14">
        <v>75</v>
      </c>
      <c r="L14" s="6">
        <v>0.1074</v>
      </c>
      <c r="M14" s="12">
        <f t="shared" si="3"/>
        <v>-243829821.60120437</v>
      </c>
      <c r="N14" s="12">
        <f t="shared" si="4"/>
        <v>-22513444.651083127</v>
      </c>
      <c r="O14">
        <v>74</v>
      </c>
      <c r="P14" s="6">
        <v>0.1074</v>
      </c>
      <c r="Q14" s="12">
        <f t="shared" si="5"/>
        <v>-92619208.704636797</v>
      </c>
      <c r="R14" s="12">
        <f t="shared" si="6"/>
        <v>-7951649.1274499204</v>
      </c>
      <c r="S14">
        <v>73</v>
      </c>
      <c r="T14" s="6">
        <v>0.1074</v>
      </c>
      <c r="U14" s="12">
        <f t="shared" si="7"/>
        <v>375307286.40031034</v>
      </c>
      <c r="V14" s="12">
        <f t="shared" si="8"/>
        <v>28978910.343004528</v>
      </c>
      <c r="W14">
        <v>72</v>
      </c>
      <c r="X14" s="6">
        <v>0.1074</v>
      </c>
      <c r="Y14" s="12">
        <f t="shared" si="9"/>
        <v>453282067.24908608</v>
      </c>
      <c r="Z14" s="12">
        <f t="shared" si="10"/>
        <v>31573102.956334833</v>
      </c>
      <c r="AA14">
        <v>71</v>
      </c>
      <c r="AB14" s="6">
        <v>0.1074</v>
      </c>
      <c r="AC14" s="12">
        <f t="shared" si="11"/>
        <v>108436731.06617357</v>
      </c>
      <c r="AD14" s="12">
        <f t="shared" si="12"/>
        <v>7728751.8902456323</v>
      </c>
      <c r="AE14">
        <v>70</v>
      </c>
      <c r="AF14" s="6">
        <v>0.1074</v>
      </c>
      <c r="AG14" s="12">
        <f t="shared" si="13"/>
        <v>182027421.13682249</v>
      </c>
      <c r="AH14" s="12">
        <f t="shared" si="14"/>
        <v>13367024.446332537</v>
      </c>
      <c r="AI14">
        <v>69</v>
      </c>
      <c r="AJ14" s="6">
        <v>0.1074</v>
      </c>
      <c r="AK14" s="12">
        <f t="shared" si="15"/>
        <v>-38482173.899402969</v>
      </c>
      <c r="AL14" s="12">
        <f t="shared" si="16"/>
        <v>-2867462.2020073491</v>
      </c>
      <c r="AM14">
        <v>68</v>
      </c>
      <c r="AN14" s="6">
        <v>0.1074</v>
      </c>
      <c r="AO14" s="12">
        <f t="shared" si="17"/>
        <v>-128707466.93145207</v>
      </c>
      <c r="AP14" s="12">
        <f t="shared" si="18"/>
        <v>-9799002.6119518038</v>
      </c>
      <c r="AQ14">
        <v>67</v>
      </c>
      <c r="AR14" s="6">
        <v>0.1074</v>
      </c>
      <c r="AS14" s="12">
        <f t="shared" si="19"/>
        <v>155289375.62766844</v>
      </c>
      <c r="AT14" s="12">
        <f t="shared" si="20"/>
        <v>11906636.792186242</v>
      </c>
      <c r="AU14">
        <v>66</v>
      </c>
      <c r="AV14" s="6">
        <v>0.1074</v>
      </c>
      <c r="AW14" s="12">
        <f t="shared" si="21"/>
        <v>36272014.661851704</v>
      </c>
      <c r="AX14" s="12">
        <f t="shared" si="22"/>
        <v>2741944.9528397615</v>
      </c>
      <c r="AY14">
        <v>65</v>
      </c>
      <c r="AZ14" s="6">
        <v>0.1074</v>
      </c>
      <c r="BA14" s="12">
        <f t="shared" si="23"/>
        <v>74473997.070108622</v>
      </c>
      <c r="BB14" s="12">
        <f t="shared" si="24"/>
        <v>5589571.0543980021</v>
      </c>
      <c r="BC14">
        <v>64</v>
      </c>
      <c r="BD14" s="6">
        <v>0.1074</v>
      </c>
      <c r="BE14" s="12">
        <f t="shared" si="25"/>
        <v>176893220.60785258</v>
      </c>
      <c r="BF14" s="12">
        <f t="shared" si="26"/>
        <v>13467572.411288993</v>
      </c>
      <c r="BG14">
        <v>63</v>
      </c>
      <c r="BH14" s="6">
        <v>0.1074</v>
      </c>
      <c r="BI14" s="12">
        <f t="shared" si="27"/>
        <v>331918411.15777659</v>
      </c>
      <c r="BJ14" s="12">
        <f t="shared" si="28"/>
        <v>28137791.87460633</v>
      </c>
      <c r="BK14">
        <v>62</v>
      </c>
      <c r="BL14" s="6">
        <v>0.1074</v>
      </c>
      <c r="BM14" s="12">
        <f t="shared" si="29"/>
        <v>274738974.01170719</v>
      </c>
      <c r="BN14" s="12">
        <f t="shared" si="30"/>
        <v>25070673.114459239</v>
      </c>
      <c r="BO14">
        <v>61</v>
      </c>
      <c r="BP14" s="6">
        <v>0.1074</v>
      </c>
      <c r="BQ14" s="12">
        <f t="shared" si="31"/>
        <v>196109316.76731974</v>
      </c>
      <c r="BR14" s="12">
        <f t="shared" si="32"/>
        <v>18424957.406864814</v>
      </c>
      <c r="BS14">
        <v>60</v>
      </c>
      <c r="BT14" s="6">
        <v>0.1074</v>
      </c>
      <c r="BU14" s="12">
        <f t="shared" si="33"/>
        <v>154327768.99605975</v>
      </c>
      <c r="BV14" s="12">
        <f t="shared" si="34"/>
        <v>14832798.532018702</v>
      </c>
      <c r="BW14">
        <v>59</v>
      </c>
      <c r="BX14" s="6">
        <v>0.1074</v>
      </c>
      <c r="BY14" s="12">
        <f t="shared" si="35"/>
        <v>79166601.425227731</v>
      </c>
      <c r="BZ14" s="12">
        <f t="shared" si="36"/>
        <v>7779871.198375511</v>
      </c>
      <c r="CA14">
        <v>58</v>
      </c>
      <c r="CB14" s="6">
        <v>0.1074</v>
      </c>
      <c r="CC14" s="12">
        <f t="shared" si="37"/>
        <v>149684294.61706924</v>
      </c>
      <c r="CD14" s="12">
        <f t="shared" si="38"/>
        <v>17376956.448525857</v>
      </c>
      <c r="CE14">
        <v>57</v>
      </c>
      <c r="CF14" s="6">
        <v>0.1074</v>
      </c>
      <c r="CG14" s="12">
        <f t="shared" si="39"/>
        <v>161813543.82310891</v>
      </c>
      <c r="CH14" s="12">
        <f t="shared" si="40"/>
        <v>20707240.759220742</v>
      </c>
      <c r="CI14">
        <v>56</v>
      </c>
      <c r="CJ14" s="6">
        <v>0.1074</v>
      </c>
      <c r="CK14" s="12">
        <f t="shared" si="284"/>
        <v>160055097.83206999</v>
      </c>
      <c r="CL14" s="12">
        <f t="shared" si="285"/>
        <v>20741481.36052743</v>
      </c>
      <c r="CM14" s="5">
        <v>55</v>
      </c>
      <c r="CN14" s="6">
        <v>0.1074</v>
      </c>
      <c r="CO14" s="7">
        <f t="shared" si="41"/>
        <v>230738814.27574506</v>
      </c>
      <c r="CP14" s="12">
        <f t="shared" si="42"/>
        <v>127027536.57117327</v>
      </c>
      <c r="CQ14" s="12">
        <f t="shared" si="43"/>
        <v>16118504.910489049</v>
      </c>
      <c r="CR14" s="9"/>
      <c r="CS14" s="5">
        <v>54</v>
      </c>
      <c r="CT14" s="6">
        <v>0.1074</v>
      </c>
      <c r="CU14" s="7">
        <f t="shared" si="44"/>
        <v>176392335.65915841</v>
      </c>
      <c r="CV14" s="12">
        <f t="shared" si="45"/>
        <v>88009660.889774352</v>
      </c>
      <c r="CW14" s="12">
        <f t="shared" si="46"/>
        <v>12070439.452485252</v>
      </c>
      <c r="CY14" s="5">
        <v>53</v>
      </c>
      <c r="CZ14" s="6">
        <v>0.1074</v>
      </c>
      <c r="DA14" s="7">
        <f t="shared" si="47"/>
        <v>142619935.04136342</v>
      </c>
      <c r="DB14" s="12">
        <f t="shared" si="48"/>
        <v>63817069.692234248</v>
      </c>
      <c r="DC14" s="12">
        <f t="shared" si="49"/>
        <v>9131492.1535864342</v>
      </c>
      <c r="DE14" s="5">
        <f t="shared" si="50"/>
        <v>52</v>
      </c>
      <c r="DF14" s="6">
        <v>0.1074</v>
      </c>
      <c r="DG14" s="7">
        <f t="shared" si="51"/>
        <v>120710905.66344772</v>
      </c>
      <c r="DH14" s="12">
        <f t="shared" si="52"/>
        <v>47535449.346255541</v>
      </c>
      <c r="DI14" s="12">
        <f t="shared" si="53"/>
        <v>6827445.7484362712</v>
      </c>
      <c r="DK14" s="5">
        <f t="shared" si="54"/>
        <v>51</v>
      </c>
      <c r="DL14" s="6">
        <v>0.1074</v>
      </c>
      <c r="DM14" s="7">
        <f t="shared" si="55"/>
        <v>122189397.3716445</v>
      </c>
      <c r="DN14" s="12">
        <f t="shared" si="56"/>
        <v>55503535.556927539</v>
      </c>
      <c r="DO14" s="12">
        <f t="shared" si="57"/>
        <v>8061798.6311088055</v>
      </c>
      <c r="DQ14" s="5">
        <f t="shared" si="58"/>
        <v>50</v>
      </c>
      <c r="DR14" s="6">
        <v>0.1074</v>
      </c>
      <c r="DS14" s="7">
        <f t="shared" si="59"/>
        <v>80092683.122472838</v>
      </c>
      <c r="DT14" s="12">
        <f t="shared" si="60"/>
        <v>16855596.850217581</v>
      </c>
      <c r="DU14" s="12">
        <f t="shared" si="61"/>
        <v>2430045.5502203535</v>
      </c>
      <c r="DW14" s="5">
        <f t="shared" si="62"/>
        <v>49</v>
      </c>
      <c r="DX14" s="6">
        <v>0.1074</v>
      </c>
      <c r="DY14" s="7">
        <f t="shared" si="63"/>
        <v>60401721.811819643</v>
      </c>
      <c r="DZ14" s="12">
        <f t="shared" si="64"/>
        <v>652731.08736448362</v>
      </c>
      <c r="EA14" s="12">
        <f t="shared" si="65"/>
        <v>94455.686508467406</v>
      </c>
      <c r="EC14" s="5">
        <f t="shared" si="66"/>
        <v>48</v>
      </c>
      <c r="ED14" s="6">
        <v>0.1074</v>
      </c>
      <c r="EE14" s="7">
        <f t="shared" si="67"/>
        <v>56219026.258208916</v>
      </c>
      <c r="EF14" s="12">
        <f t="shared" si="68"/>
        <v>1277801.8890852125</v>
      </c>
      <c r="EG14" s="12">
        <f t="shared" si="69"/>
        <v>190428.35928051764</v>
      </c>
      <c r="EI14" s="5">
        <f t="shared" si="70"/>
        <v>47</v>
      </c>
      <c r="EJ14" s="6">
        <v>0.1074</v>
      </c>
      <c r="EK14" s="7">
        <f t="shared" si="71"/>
        <v>56219026.258208916</v>
      </c>
      <c r="EL14" s="12">
        <f t="shared" si="72"/>
        <v>12597131.447994558</v>
      </c>
      <c r="EM14" s="12">
        <f t="shared" si="73"/>
        <v>1945345.3532000238</v>
      </c>
      <c r="EO14" s="5">
        <f t="shared" si="74"/>
        <v>46</v>
      </c>
      <c r="EP14" s="6">
        <v>0.1074</v>
      </c>
      <c r="EQ14" s="7">
        <f t="shared" si="75"/>
        <v>62786493.475774996</v>
      </c>
      <c r="ER14" s="12">
        <f t="shared" si="76"/>
        <v>-3287746.9172207834</v>
      </c>
      <c r="ES14" s="12">
        <f t="shared" si="77"/>
        <v>-514819.98163824365</v>
      </c>
      <c r="EU14" s="5">
        <f t="shared" si="78"/>
        <v>45</v>
      </c>
      <c r="EV14" s="6">
        <v>0.1074</v>
      </c>
      <c r="EW14" s="7">
        <f t="shared" si="79"/>
        <v>38985077.546435237</v>
      </c>
      <c r="EX14" s="12">
        <f t="shared" si="80"/>
        <v>-5363105.9347047731</v>
      </c>
      <c r="EY14" s="12">
        <f t="shared" si="81"/>
        <v>-848482.74236959976</v>
      </c>
      <c r="FA14" s="5">
        <f t="shared" si="82"/>
        <v>44</v>
      </c>
      <c r="FB14" s="6">
        <v>0.1074</v>
      </c>
      <c r="FC14" s="7">
        <f t="shared" si="83"/>
        <v>38852977.42319639</v>
      </c>
      <c r="FD14" s="12">
        <f t="shared" si="84"/>
        <v>-2785408.6205466609</v>
      </c>
      <c r="FE14" s="12">
        <f t="shared" si="85"/>
        <v>-448192.09985038062</v>
      </c>
      <c r="FG14" s="5">
        <f t="shared" si="86"/>
        <v>43</v>
      </c>
      <c r="FH14" s="6">
        <v>0.1074</v>
      </c>
      <c r="FI14" s="7">
        <f t="shared" si="87"/>
        <v>30679862.147186004</v>
      </c>
      <c r="FJ14" s="12">
        <f t="shared" si="88"/>
        <v>-9015191.681149397</v>
      </c>
      <c r="FK14" s="12">
        <f t="shared" si="89"/>
        <v>-1460344.2248082177</v>
      </c>
      <c r="FM14" s="5">
        <f t="shared" si="90"/>
        <v>42</v>
      </c>
      <c r="FN14" s="6">
        <v>0.1074</v>
      </c>
      <c r="FO14" s="7">
        <f t="shared" si="91"/>
        <v>33643888.745680466</v>
      </c>
      <c r="FP14" s="12">
        <f t="shared" si="92"/>
        <v>-3688564.8090679022</v>
      </c>
      <c r="FQ14" s="12">
        <f t="shared" si="93"/>
        <v>-605466.36174764694</v>
      </c>
      <c r="FS14" s="5">
        <f t="shared" si="94"/>
        <v>41</v>
      </c>
      <c r="FT14" s="6">
        <v>0.1074</v>
      </c>
      <c r="FU14" s="7">
        <f t="shared" si="95"/>
        <v>27439759.192301173</v>
      </c>
      <c r="FV14" s="12">
        <f t="shared" si="96"/>
        <v>-7782934.0389061365</v>
      </c>
      <c r="FW14" s="12">
        <f t="shared" si="97"/>
        <v>-1298556.4892127409</v>
      </c>
      <c r="FY14" s="5">
        <f t="shared" si="98"/>
        <v>40</v>
      </c>
      <c r="FZ14" s="6">
        <v>0.1074</v>
      </c>
      <c r="GA14" s="7">
        <f t="shared" si="99"/>
        <v>23569626.518039145</v>
      </c>
      <c r="GB14" s="12">
        <f t="shared" si="100"/>
        <v>-9960277.8681287523</v>
      </c>
      <c r="GC14" s="12">
        <f t="shared" si="101"/>
        <v>-1677973.3773521441</v>
      </c>
      <c r="GE14" s="5">
        <f t="shared" si="102"/>
        <v>39</v>
      </c>
      <c r="GF14" s="6">
        <v>0.1074</v>
      </c>
      <c r="GG14" s="7">
        <f t="shared" si="103"/>
        <v>20969418.610355113</v>
      </c>
      <c r="GH14" s="12">
        <f t="shared" si="104"/>
        <v>-10550330.449212048</v>
      </c>
      <c r="GI14" s="12">
        <f t="shared" si="105"/>
        <v>-1811557.820113084</v>
      </c>
      <c r="GK14" s="5">
        <f t="shared" si="106"/>
        <v>38</v>
      </c>
      <c r="GL14" s="6">
        <v>0.1074</v>
      </c>
      <c r="GM14" s="7">
        <f t="shared" si="107"/>
        <v>23291590.148122963</v>
      </c>
      <c r="GN14" s="12">
        <f t="shared" si="108"/>
        <v>-5757248.6797897806</v>
      </c>
      <c r="GO14" s="12">
        <f t="shared" si="109"/>
        <v>-1022750.9803730225</v>
      </c>
      <c r="GQ14" s="5">
        <f t="shared" si="110"/>
        <v>37</v>
      </c>
      <c r="GR14" s="6">
        <v>0.1074</v>
      </c>
      <c r="GS14" s="7">
        <f t="shared" si="111"/>
        <v>18813885.418516129</v>
      </c>
      <c r="GT14" s="12">
        <f t="shared" si="112"/>
        <v>-7998124.8750470867</v>
      </c>
      <c r="GU14" s="12">
        <f t="shared" si="113"/>
        <v>-1472656.9019390156</v>
      </c>
      <c r="GW14" s="5">
        <f t="shared" si="114"/>
        <v>36</v>
      </c>
      <c r="GX14" s="6">
        <v>0.1074</v>
      </c>
      <c r="GY14" s="7">
        <f t="shared" si="115"/>
        <v>16978508.635065548</v>
      </c>
      <c r="GZ14" s="12">
        <f t="shared" si="116"/>
        <v>-7664180.5523168473</v>
      </c>
      <c r="HA14" s="12">
        <f t="shared" si="117"/>
        <v>-1473244.2098406036</v>
      </c>
      <c r="HC14" s="5">
        <f t="shared" si="118"/>
        <v>35</v>
      </c>
      <c r="HD14" s="6">
        <v>0.1074</v>
      </c>
      <c r="HE14" s="7">
        <f t="shared" si="119"/>
        <v>18503169.82897291</v>
      </c>
      <c r="HF14" s="12">
        <f t="shared" si="120"/>
        <v>-3547887.22051644</v>
      </c>
      <c r="HG14" s="12">
        <f t="shared" si="121"/>
        <v>-724136.80850713514</v>
      </c>
      <c r="HI14" s="5">
        <f t="shared" si="122"/>
        <v>34</v>
      </c>
      <c r="HJ14" s="6">
        <v>0.1074</v>
      </c>
      <c r="HK14" s="7">
        <f t="shared" si="123"/>
        <v>17867101.03222568</v>
      </c>
      <c r="HL14" s="12">
        <f t="shared" si="124"/>
        <v>-1635554.7131572478</v>
      </c>
      <c r="HM14" s="12">
        <f t="shared" si="125"/>
        <v>-351485.30012774543</v>
      </c>
      <c r="HO14" s="5">
        <f t="shared" si="126"/>
        <v>33</v>
      </c>
      <c r="HP14" s="6">
        <v>0.1074</v>
      </c>
      <c r="HQ14" s="7">
        <f t="shared" si="127"/>
        <v>15642707.96027462</v>
      </c>
      <c r="HR14" s="12">
        <f t="shared" si="128"/>
        <v>-2062373.4338510239</v>
      </c>
      <c r="HS14" s="12">
        <f t="shared" si="129"/>
        <v>-457686.54498529749</v>
      </c>
      <c r="HU14" s="5">
        <f t="shared" si="130"/>
        <v>32</v>
      </c>
      <c r="HV14" s="6">
        <v>0.1074</v>
      </c>
      <c r="HW14" s="7">
        <f t="shared" si="131"/>
        <v>13171697.507809553</v>
      </c>
      <c r="HX14" s="12">
        <f t="shared" si="132"/>
        <v>-2925493.3500274788</v>
      </c>
      <c r="HY14" s="12">
        <f t="shared" si="133"/>
        <v>-672926.65610783268</v>
      </c>
      <c r="IA14" s="5">
        <f t="shared" si="134"/>
        <v>31</v>
      </c>
      <c r="IB14" s="6">
        <v>0.1074</v>
      </c>
      <c r="IC14" s="7">
        <f t="shared" si="135"/>
        <v>15371335.637541788</v>
      </c>
      <c r="ID14" s="12">
        <f t="shared" si="136"/>
        <v>1696126.4881079332</v>
      </c>
      <c r="IE14" s="12">
        <f t="shared" si="137"/>
        <v>426779.12713730941</v>
      </c>
      <c r="IG14" s="5">
        <f t="shared" si="138"/>
        <v>30</v>
      </c>
      <c r="IH14" s="6">
        <v>0.1074</v>
      </c>
      <c r="II14" s="7">
        <f t="shared" si="139"/>
        <v>20744042.695737895</v>
      </c>
      <c r="IJ14" s="12">
        <f t="shared" si="140"/>
        <v>9591140.4315604605</v>
      </c>
      <c r="IK14" s="12">
        <f t="shared" si="141"/>
        <v>2698155.5965674948</v>
      </c>
      <c r="IM14" s="5">
        <f t="shared" si="142"/>
        <v>29</v>
      </c>
      <c r="IN14" s="6">
        <v>0.1074</v>
      </c>
      <c r="IO14" s="7">
        <f t="shared" si="143"/>
        <v>15141637.004188245</v>
      </c>
      <c r="IP14" s="12">
        <f t="shared" si="144"/>
        <v>5577737.1109245503</v>
      </c>
      <c r="IQ14" s="12">
        <f t="shared" si="145"/>
        <v>1674525.8281177378</v>
      </c>
      <c r="IS14" s="5">
        <f t="shared" si="146"/>
        <v>28</v>
      </c>
      <c r="IT14" s="6">
        <v>0.1074</v>
      </c>
      <c r="IU14" s="7">
        <f t="shared" si="147"/>
        <v>12227761.450527536</v>
      </c>
      <c r="IV14" s="12">
        <f t="shared" si="148"/>
        <v>3865902.4636048963</v>
      </c>
      <c r="IW14" s="12">
        <f t="shared" si="149"/>
        <v>1221140.8969810284</v>
      </c>
      <c r="IY14" s="5">
        <f t="shared" si="150"/>
        <v>27</v>
      </c>
      <c r="IZ14" s="6">
        <v>0.1074</v>
      </c>
      <c r="JA14" s="7">
        <f t="shared" si="151"/>
        <v>13145303.644944672</v>
      </c>
      <c r="JB14" s="12">
        <f t="shared" si="152"/>
        <v>6106849.9261669992</v>
      </c>
      <c r="JC14" s="12">
        <f t="shared" si="153"/>
        <v>2060896.9783230964</v>
      </c>
      <c r="JE14" s="5">
        <f t="shared" si="154"/>
        <v>26</v>
      </c>
      <c r="JF14" s="6">
        <v>0.1074</v>
      </c>
      <c r="JG14" s="7">
        <f t="shared" si="155"/>
        <v>12341849.258233661</v>
      </c>
      <c r="JH14" s="12">
        <f t="shared" si="156"/>
        <v>6578691.6228847401</v>
      </c>
      <c r="JI14" s="12">
        <f t="shared" si="157"/>
        <v>2426158.9516362194</v>
      </c>
      <c r="JK14" s="5">
        <f t="shared" si="158"/>
        <v>25</v>
      </c>
      <c r="JL14" s="6">
        <v>0.1074</v>
      </c>
      <c r="JM14" s="7">
        <f t="shared" si="159"/>
        <v>10413305.145320337</v>
      </c>
      <c r="JN14" s="12">
        <f t="shared" si="160"/>
        <v>5876161.2849788908</v>
      </c>
      <c r="JO14" s="12">
        <f t="shared" si="161"/>
        <v>2468495.3994133789</v>
      </c>
      <c r="JQ14" s="5">
        <f t="shared" si="162"/>
        <v>24</v>
      </c>
      <c r="JR14" s="6">
        <v>0.1074</v>
      </c>
      <c r="JS14" s="7">
        <f t="shared" si="163"/>
        <v>7904436.8797026994</v>
      </c>
      <c r="JT14" s="12">
        <f t="shared" si="164"/>
        <v>4282163.2533503845</v>
      </c>
      <c r="JU14" s="12">
        <f t="shared" si="165"/>
        <v>2011599.3684745329</v>
      </c>
      <c r="JW14" s="5">
        <f t="shared" si="166"/>
        <v>23</v>
      </c>
      <c r="JX14" s="6">
        <v>0.1074</v>
      </c>
      <c r="JY14" s="7">
        <f t="shared" si="167"/>
        <v>8294267.4498454351</v>
      </c>
      <c r="JZ14" s="12">
        <f t="shared" si="168"/>
        <v>5330356.8794436464</v>
      </c>
      <c r="KA14" s="12">
        <f t="shared" si="169"/>
        <v>2714107.2015741677</v>
      </c>
      <c r="KC14" s="5">
        <f t="shared" si="170"/>
        <v>22</v>
      </c>
      <c r="KD14" s="6">
        <v>0.1074</v>
      </c>
      <c r="KE14" s="7">
        <f t="shared" si="171"/>
        <v>6887782.3034756985</v>
      </c>
      <c r="KF14" s="12">
        <f t="shared" si="172"/>
        <v>4353666.9877095092</v>
      </c>
      <c r="KG14" s="12">
        <f t="shared" si="173"/>
        <v>2299074.6835744604</v>
      </c>
      <c r="KI14" s="5">
        <f t="shared" si="174"/>
        <v>21</v>
      </c>
      <c r="KJ14" s="6">
        <v>0.1074</v>
      </c>
      <c r="KK14" s="7">
        <f t="shared" si="175"/>
        <v>5630032.9438251555</v>
      </c>
      <c r="KL14" s="12">
        <f t="shared" si="176"/>
        <v>3478485.8246993213</v>
      </c>
      <c r="KM14" s="12">
        <f t="shared" si="177"/>
        <v>1913918.4964193352</v>
      </c>
      <c r="KO14" s="5">
        <f t="shared" si="178"/>
        <v>20</v>
      </c>
      <c r="KP14" s="6">
        <v>0.1074</v>
      </c>
      <c r="KQ14" s="7">
        <f t="shared" si="179"/>
        <v>5303846.3907914814</v>
      </c>
      <c r="KR14" s="12">
        <f t="shared" si="180"/>
        <v>3479017.1888843384</v>
      </c>
      <c r="KS14" s="12">
        <f t="shared" si="181"/>
        <v>1981837.5455037672</v>
      </c>
      <c r="KU14" s="5">
        <f t="shared" si="182"/>
        <v>19</v>
      </c>
      <c r="KV14" s="6">
        <v>0.1074</v>
      </c>
      <c r="KW14" s="7">
        <f t="shared" si="183"/>
        <v>4041333.7326969528</v>
      </c>
      <c r="KX14" s="12">
        <f t="shared" si="184"/>
        <v>2478004.0508110761</v>
      </c>
      <c r="KY14" s="12">
        <f t="shared" si="185"/>
        <v>1466464.6002640063</v>
      </c>
      <c r="LA14" s="5">
        <f t="shared" si="186"/>
        <v>18</v>
      </c>
      <c r="LB14" s="6">
        <v>0.1074</v>
      </c>
      <c r="LC14" s="7">
        <f t="shared" si="187"/>
        <v>3410696.0356966429</v>
      </c>
      <c r="LD14" s="12">
        <f t="shared" si="188"/>
        <v>2057007.8891095871</v>
      </c>
      <c r="LE14" s="12">
        <f t="shared" si="189"/>
        <v>1235093.2897893419</v>
      </c>
      <c r="LG14" s="5">
        <f t="shared" si="190"/>
        <v>17</v>
      </c>
      <c r="LH14" s="6">
        <v>0.1074</v>
      </c>
      <c r="LI14" s="7">
        <f t="shared" si="191"/>
        <v>3223415.5899221646</v>
      </c>
      <c r="LJ14" s="12">
        <f t="shared" si="192"/>
        <v>2079957.6709660506</v>
      </c>
      <c r="LK14" s="12">
        <f t="shared" si="193"/>
        <v>1299412.0007061127</v>
      </c>
      <c r="LM14" s="5">
        <f t="shared" si="194"/>
        <v>16</v>
      </c>
      <c r="LN14" s="6">
        <v>0.1074</v>
      </c>
      <c r="LO14" s="7">
        <f t="shared" si="195"/>
        <v>2765930.6589344135</v>
      </c>
      <c r="LP14" s="12">
        <f t="shared" si="196"/>
        <v>1812700.8791474064</v>
      </c>
      <c r="LQ14" s="12">
        <f t="shared" si="197"/>
        <v>1185302.7886865602</v>
      </c>
      <c r="LS14" s="5">
        <f t="shared" si="198"/>
        <v>15</v>
      </c>
      <c r="LT14" s="6">
        <v>0.1074</v>
      </c>
      <c r="LU14" s="7">
        <f t="shared" si="199"/>
        <v>2103689.2751250477</v>
      </c>
      <c r="LV14" s="12">
        <f t="shared" si="200"/>
        <v>1313099.6371530835</v>
      </c>
      <c r="LW14" s="12">
        <f t="shared" si="201"/>
        <v>903287.763354767</v>
      </c>
      <c r="LY14" s="5">
        <f t="shared" si="202"/>
        <v>14</v>
      </c>
      <c r="LZ14" s="6">
        <v>0.1074</v>
      </c>
      <c r="MA14" s="7">
        <f t="shared" si="203"/>
        <v>2170094.1563080749</v>
      </c>
      <c r="MB14" s="12">
        <f t="shared" si="204"/>
        <v>1535805.2400476686</v>
      </c>
      <c r="MC14" s="12">
        <f t="shared" si="205"/>
        <v>1116195.3850454439</v>
      </c>
      <c r="ME14" s="5">
        <f t="shared" si="206"/>
        <v>13</v>
      </c>
      <c r="MF14" s="6">
        <v>0.1074</v>
      </c>
      <c r="MG14" s="7">
        <f t="shared" si="207"/>
        <v>1666355.0305675154</v>
      </c>
      <c r="MH14" s="12">
        <f t="shared" si="208"/>
        <v>1134437.305826962</v>
      </c>
      <c r="MI14" s="12">
        <f t="shared" si="209"/>
        <v>845927.60223921947</v>
      </c>
      <c r="MK14" s="5">
        <f t="shared" si="210"/>
        <v>12</v>
      </c>
      <c r="ML14" s="6">
        <v>0.1074</v>
      </c>
      <c r="MM14" s="7">
        <f t="shared" si="211"/>
        <v>1550241.9114034001</v>
      </c>
      <c r="MN14" s="12">
        <f t="shared" si="212"/>
        <v>1109594.5346569917</v>
      </c>
      <c r="MO14" s="12">
        <f t="shared" si="213"/>
        <v>854363.82636116107</v>
      </c>
      <c r="MQ14" s="5">
        <f t="shared" si="214"/>
        <v>11</v>
      </c>
      <c r="MR14" s="6">
        <v>0.1074</v>
      </c>
      <c r="MS14" s="7">
        <f t="shared" si="215"/>
        <v>1409695.2909006099</v>
      </c>
      <c r="MT14" s="12">
        <f t="shared" si="216"/>
        <v>1042041.8804374753</v>
      </c>
      <c r="MU14" s="12">
        <f t="shared" si="217"/>
        <v>822605.41533455125</v>
      </c>
      <c r="MW14" s="5">
        <f t="shared" si="218"/>
        <v>10</v>
      </c>
      <c r="MX14" s="6">
        <v>0.1074</v>
      </c>
      <c r="MY14" s="7">
        <f t="shared" si="219"/>
        <v>1391192.4315608507</v>
      </c>
      <c r="MZ14" s="12">
        <f t="shared" si="220"/>
        <v>1088612.9961027082</v>
      </c>
      <c r="NA14" s="12">
        <f t="shared" si="221"/>
        <v>883469.4023446925</v>
      </c>
      <c r="NC14" s="5">
        <f t="shared" si="222"/>
        <v>9</v>
      </c>
      <c r="ND14" s="6">
        <v>0.1074</v>
      </c>
      <c r="NE14" s="7">
        <f t="shared" si="223"/>
        <v>1013988.6527411449</v>
      </c>
      <c r="NF14" s="12">
        <f t="shared" si="224"/>
        <v>761555.15547151119</v>
      </c>
      <c r="NG14" s="12">
        <f t="shared" si="225"/>
        <v>634903.43415119522</v>
      </c>
      <c r="NI14" s="5">
        <f t="shared" si="226"/>
        <v>8</v>
      </c>
      <c r="NJ14" s="6">
        <v>0.1074</v>
      </c>
      <c r="NK14" s="7">
        <f t="shared" si="227"/>
        <v>826531.34393637488</v>
      </c>
      <c r="NL14" s="12">
        <f t="shared" si="228"/>
        <v>620871.70182643516</v>
      </c>
      <c r="NM14" s="12">
        <f t="shared" si="229"/>
        <v>533373.04406363843</v>
      </c>
      <c r="NO14" s="5">
        <f t="shared" si="230"/>
        <v>7</v>
      </c>
      <c r="NP14" s="6">
        <v>0.1074</v>
      </c>
      <c r="NQ14" s="7">
        <f t="shared" si="231"/>
        <v>620985.2321084711</v>
      </c>
      <c r="NR14" s="12">
        <f t="shared" si="232"/>
        <v>456286.65417596401</v>
      </c>
      <c r="NS14" s="12">
        <f t="shared" si="233"/>
        <v>398142.13452935091</v>
      </c>
      <c r="NU14" s="5">
        <f t="shared" si="234"/>
        <v>6</v>
      </c>
      <c r="NV14" s="6">
        <v>0.1074</v>
      </c>
      <c r="NW14" s="7">
        <f t="shared" si="235"/>
        <v>483859.46089174924</v>
      </c>
      <c r="NX14" s="12">
        <f t="shared" si="236"/>
        <v>362612.52466953325</v>
      </c>
      <c r="NY14" s="12">
        <f t="shared" si="237"/>
        <v>321691.34882939694</v>
      </c>
      <c r="OA14" s="5">
        <f t="shared" si="238"/>
        <v>5</v>
      </c>
      <c r="OB14" s="6">
        <v>0.1074</v>
      </c>
      <c r="OC14" s="7">
        <f t="shared" si="239"/>
        <v>400247.71353441087</v>
      </c>
      <c r="OD14" s="12">
        <f t="shared" si="240"/>
        <v>314404.63983879733</v>
      </c>
      <c r="OE14" s="12">
        <f t="shared" si="241"/>
        <v>286563.19225048053</v>
      </c>
      <c r="OG14" s="5">
        <f t="shared" si="242"/>
        <v>4</v>
      </c>
      <c r="OH14" s="6">
        <v>0.1074</v>
      </c>
      <c r="OI14" s="7">
        <f t="shared" si="243"/>
        <v>439977.69982896658</v>
      </c>
      <c r="OJ14" s="12">
        <f t="shared" si="244"/>
        <v>387687.20823842945</v>
      </c>
      <c r="OK14" s="12">
        <f t="shared" si="245"/>
        <v>366544.43932261877</v>
      </c>
      <c r="OM14" s="5">
        <f t="shared" si="246"/>
        <v>3</v>
      </c>
      <c r="ON14" s="6">
        <v>0.1074</v>
      </c>
      <c r="OO14" s="7">
        <f t="shared" si="247"/>
        <v>499123.87955639994</v>
      </c>
      <c r="OP14" s="12">
        <f t="shared" si="248"/>
        <v>459486.92892633792</v>
      </c>
      <c r="OQ14" s="12">
        <f t="shared" si="249"/>
        <v>439390.578363145</v>
      </c>
      <c r="OS14" s="5">
        <f t="shared" si="250"/>
        <v>2</v>
      </c>
      <c r="OT14" s="6">
        <v>0.1074</v>
      </c>
      <c r="OU14" s="7">
        <f t="shared" si="251"/>
        <v>639656.38799999992</v>
      </c>
      <c r="OV14" s="12">
        <f>(OV15)*(1+OT14)-(((VLOOKUP((OS$91+OS15),$A$138:$E$227,5,FALSE))/(VLOOKUP(OS$91,$A$138:$E$227,5,FALSE)))*(IF(OS14&lt;=$D$125,$B$125,$C$125)))</f>
        <v>616263.10027297749</v>
      </c>
      <c r="OW14" s="12">
        <f t="shared" si="253"/>
        <v>604616.65939308866</v>
      </c>
      <c r="OY14" s="5">
        <f t="shared" si="254"/>
        <v>1</v>
      </c>
      <c r="OZ14" s="6">
        <v>0.1074</v>
      </c>
      <c r="PA14" s="7">
        <f>(PA15+$B$124)*(1+OZ14)</f>
        <v>498330</v>
      </c>
      <c r="PB14" s="12">
        <f>($B$124)*(1+OZ14)-$B$125</f>
        <v>487330</v>
      </c>
      <c r="PC14" s="12">
        <f>PB14</f>
        <v>487330</v>
      </c>
      <c r="PE14" s="5"/>
      <c r="PF14" s="6"/>
      <c r="PG14" s="7"/>
      <c r="PK14" s="5"/>
      <c r="PL14" s="6"/>
      <c r="PM14" s="7"/>
      <c r="PQ14" s="5"/>
      <c r="PR14" s="6"/>
      <c r="PS14" s="7"/>
      <c r="PW14" s="5"/>
      <c r="PX14" s="6"/>
      <c r="PY14" s="7"/>
      <c r="QC14" s="5"/>
      <c r="QD14" s="6"/>
      <c r="QE14" s="7"/>
      <c r="QI14" s="5"/>
      <c r="QJ14" s="6"/>
      <c r="QK14" s="7"/>
      <c r="QO14" s="5"/>
      <c r="QP14" s="6"/>
      <c r="QQ14" s="7"/>
    </row>
    <row r="15" spans="3:461">
      <c r="C15">
        <v>76</v>
      </c>
      <c r="D15" s="6">
        <v>0.28360000000000002</v>
      </c>
      <c r="E15" s="12">
        <f t="shared" si="286"/>
        <v>-157982924.49683973</v>
      </c>
      <c r="F15" s="12">
        <f t="shared" si="0"/>
        <v>-15041852.469979789</v>
      </c>
      <c r="G15">
        <v>75</v>
      </c>
      <c r="H15" s="6">
        <v>0.28360000000000002</v>
      </c>
      <c r="I15" s="12">
        <f t="shared" si="1"/>
        <v>-289765583.65413564</v>
      </c>
      <c r="J15" s="12">
        <f t="shared" si="2"/>
        <v>-27270178.758864723</v>
      </c>
      <c r="K15">
        <v>74</v>
      </c>
      <c r="L15" s="6">
        <v>0.28360000000000002</v>
      </c>
      <c r="M15" s="12">
        <f t="shared" si="3"/>
        <v>-219888847.13789293</v>
      </c>
      <c r="N15" s="12">
        <f t="shared" si="4"/>
        <v>-20693997.171480298</v>
      </c>
      <c r="O15">
        <v>73</v>
      </c>
      <c r="P15" s="6">
        <v>0.28360000000000002</v>
      </c>
      <c r="Q15" s="12">
        <f t="shared" si="5"/>
        <v>-83321089.707759306</v>
      </c>
      <c r="R15" s="12">
        <f t="shared" si="6"/>
        <v>-7291168.5545039792</v>
      </c>
      <c r="S15">
        <v>72</v>
      </c>
      <c r="T15" s="6">
        <v>0.28360000000000002</v>
      </c>
      <c r="U15" s="12">
        <f t="shared" si="7"/>
        <v>339259362.35221404</v>
      </c>
      <c r="V15" s="12">
        <f t="shared" si="8"/>
        <v>26700103.916547395</v>
      </c>
      <c r="W15">
        <v>71</v>
      </c>
      <c r="X15" s="6">
        <v>0.28360000000000002</v>
      </c>
      <c r="Y15" s="12">
        <f t="shared" si="9"/>
        <v>409709919.56249297</v>
      </c>
      <c r="Z15" s="12">
        <f t="shared" si="10"/>
        <v>29087825.879780736</v>
      </c>
      <c r="AA15">
        <v>70</v>
      </c>
      <c r="AB15" s="6">
        <v>0.28360000000000002</v>
      </c>
      <c r="AC15" s="12">
        <f t="shared" si="11"/>
        <v>98300198.805384383</v>
      </c>
      <c r="AD15" s="12">
        <f t="shared" si="12"/>
        <v>7141236.2368248422</v>
      </c>
      <c r="AE15">
        <v>69</v>
      </c>
      <c r="AF15" s="6">
        <v>0.28360000000000002</v>
      </c>
      <c r="AG15" s="12">
        <f t="shared" si="13"/>
        <v>164742595.76357883</v>
      </c>
      <c r="AH15" s="12">
        <f t="shared" si="14"/>
        <v>12330761.157868311</v>
      </c>
      <c r="AI15">
        <v>68</v>
      </c>
      <c r="AJ15" s="6">
        <v>0.28360000000000002</v>
      </c>
      <c r="AK15" s="12">
        <f t="shared" si="15"/>
        <v>-34386459.457965322</v>
      </c>
      <c r="AL15" s="12">
        <f t="shared" si="16"/>
        <v>-2611629.8322505308</v>
      </c>
      <c r="AM15">
        <v>67</v>
      </c>
      <c r="AN15" s="6">
        <v>0.28360000000000002</v>
      </c>
      <c r="AO15" s="12">
        <f t="shared" si="17"/>
        <v>-115869084.68327667</v>
      </c>
      <c r="AP15" s="12">
        <f t="shared" si="18"/>
        <v>-8991491.9869796429</v>
      </c>
      <c r="AQ15">
        <v>66</v>
      </c>
      <c r="AR15" s="6">
        <v>0.28360000000000002</v>
      </c>
      <c r="AS15" s="12">
        <f t="shared" si="19"/>
        <v>140582123.20146492</v>
      </c>
      <c r="AT15" s="12">
        <f t="shared" si="20"/>
        <v>10986605.115359394</v>
      </c>
      <c r="AU15">
        <v>65</v>
      </c>
      <c r="AV15" s="6">
        <v>0.28360000000000002</v>
      </c>
      <c r="AW15" s="12">
        <f t="shared" si="21"/>
        <v>33112580.643587548</v>
      </c>
      <c r="AX15" s="12">
        <f t="shared" si="22"/>
        <v>2551327.0721531413</v>
      </c>
      <c r="AY15">
        <v>64</v>
      </c>
      <c r="AZ15" s="6">
        <v>0.28360000000000002</v>
      </c>
      <c r="BA15" s="12">
        <f t="shared" si="23"/>
        <v>67612162.994694293</v>
      </c>
      <c r="BB15" s="12">
        <f t="shared" si="24"/>
        <v>5172311.8636557553</v>
      </c>
      <c r="BC15">
        <v>63</v>
      </c>
      <c r="BD15" s="6">
        <v>0.28360000000000002</v>
      </c>
      <c r="BE15" s="12">
        <f t="shared" si="25"/>
        <v>160093248.29424244</v>
      </c>
      <c r="BF15" s="12">
        <f t="shared" si="26"/>
        <v>12423306.554478914</v>
      </c>
      <c r="BG15">
        <v>62</v>
      </c>
      <c r="BH15" s="6">
        <v>0.28360000000000002</v>
      </c>
      <c r="BI15" s="12">
        <f t="shared" si="27"/>
        <v>300047224.58740753</v>
      </c>
      <c r="BJ15" s="12">
        <f t="shared" si="28"/>
        <v>25925929.697425969</v>
      </c>
      <c r="BK15">
        <v>61</v>
      </c>
      <c r="BL15" s="6">
        <v>0.28360000000000002</v>
      </c>
      <c r="BM15" s="12">
        <f t="shared" si="29"/>
        <v>248390582.81393978</v>
      </c>
      <c r="BN15" s="12">
        <f t="shared" si="30"/>
        <v>23102921.571577229</v>
      </c>
      <c r="BO15">
        <v>60</v>
      </c>
      <c r="BP15" s="6">
        <v>0.28360000000000002</v>
      </c>
      <c r="BQ15" s="12">
        <f t="shared" si="31"/>
        <v>177378207.61436459</v>
      </c>
      <c r="BR15" s="12">
        <f t="shared" si="32"/>
        <v>16986135.456741571</v>
      </c>
      <c r="BS15">
        <v>59</v>
      </c>
      <c r="BT15" s="6">
        <v>0.28360000000000002</v>
      </c>
      <c r="BU15" s="12">
        <f t="shared" si="33"/>
        <v>139642318.78952542</v>
      </c>
      <c r="BV15" s="12">
        <f t="shared" si="34"/>
        <v>13679874.928197868</v>
      </c>
      <c r="BW15">
        <v>58</v>
      </c>
      <c r="BX15" s="6">
        <v>0.28360000000000002</v>
      </c>
      <c r="BY15" s="12">
        <f t="shared" si="35"/>
        <v>71764381.56989567</v>
      </c>
      <c r="BZ15" s="12">
        <f t="shared" si="36"/>
        <v>7188286.9816846522</v>
      </c>
      <c r="CA15">
        <v>57</v>
      </c>
      <c r="CB15" s="6">
        <v>0.28360000000000002</v>
      </c>
      <c r="CC15" s="12">
        <f t="shared" si="37"/>
        <v>135400680.17132059</v>
      </c>
      <c r="CD15" s="12">
        <f t="shared" si="38"/>
        <v>16021544.434140852</v>
      </c>
      <c r="CE15">
        <v>56</v>
      </c>
      <c r="CF15" s="6">
        <v>0.28360000000000002</v>
      </c>
      <c r="CG15" s="12">
        <f t="shared" si="39"/>
        <v>146331925.41345111</v>
      </c>
      <c r="CH15" s="12">
        <f t="shared" si="40"/>
        <v>19086772.880015362</v>
      </c>
      <c r="CI15">
        <v>55</v>
      </c>
      <c r="CJ15" s="6">
        <v>0.28360000000000002</v>
      </c>
      <c r="CK15" s="12">
        <f t="shared" si="284"/>
        <v>144741374.23882067</v>
      </c>
      <c r="CL15" s="12">
        <f t="shared" si="285"/>
        <v>19118288.286910821</v>
      </c>
      <c r="CM15" s="5">
        <v>54</v>
      </c>
      <c r="CN15" s="6">
        <v>0.28360000000000002</v>
      </c>
      <c r="CO15" s="7">
        <f t="shared" si="41"/>
        <v>208360858.11427224</v>
      </c>
      <c r="CP15" s="12">
        <f t="shared" si="42"/>
        <v>114921403.38006878</v>
      </c>
      <c r="CQ15" s="12">
        <f t="shared" si="43"/>
        <v>14863252.50099954</v>
      </c>
      <c r="CR15" s="9"/>
      <c r="CS15" s="5">
        <v>53</v>
      </c>
      <c r="CT15" s="6">
        <v>0.28360000000000002</v>
      </c>
      <c r="CU15" s="7">
        <f t="shared" si="44"/>
        <v>159285114.37525594</v>
      </c>
      <c r="CV15" s="12">
        <f t="shared" si="45"/>
        <v>79671664.301295534</v>
      </c>
      <c r="CW15" s="12">
        <f t="shared" si="46"/>
        <v>11137370.793907026</v>
      </c>
      <c r="CY15" s="5">
        <v>52</v>
      </c>
      <c r="CZ15" s="6">
        <v>0.28360000000000002</v>
      </c>
      <c r="DA15" s="7">
        <f t="shared" si="47"/>
        <v>128788093.77042028</v>
      </c>
      <c r="DB15" s="12">
        <f t="shared" si="48"/>
        <v>57817166.398404136</v>
      </c>
      <c r="DC15" s="12">
        <f t="shared" si="49"/>
        <v>8432333.0190297719</v>
      </c>
      <c r="DE15" s="5">
        <f t="shared" si="50"/>
        <v>51</v>
      </c>
      <c r="DF15" s="6">
        <v>0.28360000000000002</v>
      </c>
      <c r="DG15" s="7">
        <f t="shared" si="51"/>
        <v>109003888.08330119</v>
      </c>
      <c r="DH15" s="12">
        <f t="shared" si="52"/>
        <v>43113889.765853956</v>
      </c>
      <c r="DI15" s="12">
        <f t="shared" si="53"/>
        <v>6311664.6547700353</v>
      </c>
      <c r="DK15" s="5">
        <f t="shared" si="54"/>
        <v>50</v>
      </c>
      <c r="DL15" s="6">
        <v>0.28360000000000002</v>
      </c>
      <c r="DM15" s="7">
        <f t="shared" si="55"/>
        <v>110338989.86061451</v>
      </c>
      <c r="DN15" s="12">
        <f t="shared" si="56"/>
        <v>50307096.178306766</v>
      </c>
      <c r="DO15" s="12">
        <f t="shared" si="57"/>
        <v>7447775.9339375449</v>
      </c>
      <c r="DQ15" s="5">
        <f t="shared" si="58"/>
        <v>49</v>
      </c>
      <c r="DR15" s="6">
        <v>0.28360000000000002</v>
      </c>
      <c r="DS15" s="7">
        <f t="shared" si="59"/>
        <v>72324980.244241327</v>
      </c>
      <c r="DT15" s="12">
        <f t="shared" si="60"/>
        <v>15408783.400630334</v>
      </c>
      <c r="DU15" s="12">
        <f t="shared" si="61"/>
        <v>2264251.6059264168</v>
      </c>
      <c r="DW15" s="5">
        <f t="shared" si="62"/>
        <v>48</v>
      </c>
      <c r="DX15" s="6">
        <v>0.28360000000000002</v>
      </c>
      <c r="DY15" s="7">
        <f t="shared" si="63"/>
        <v>54543725.674390145</v>
      </c>
      <c r="DZ15" s="12">
        <f t="shared" si="64"/>
        <v>776634.02582653472</v>
      </c>
      <c r="EA15" s="12">
        <f t="shared" si="65"/>
        <v>114550.31311035296</v>
      </c>
      <c r="EC15" s="5">
        <f t="shared" si="66"/>
        <v>47</v>
      </c>
      <c r="ED15" s="6">
        <v>0.28360000000000002</v>
      </c>
      <c r="EE15" s="7">
        <f t="shared" si="67"/>
        <v>50766684.358144231</v>
      </c>
      <c r="EF15" s="12">
        <f t="shared" si="68"/>
        <v>1335656.7066202813</v>
      </c>
      <c r="EG15" s="12">
        <f t="shared" si="69"/>
        <v>202884.56303092881</v>
      </c>
      <c r="EI15" s="5">
        <f t="shared" si="70"/>
        <v>46</v>
      </c>
      <c r="EJ15" s="6">
        <v>0.28360000000000002</v>
      </c>
      <c r="EK15" s="7">
        <f t="shared" si="71"/>
        <v>50766684.358144231</v>
      </c>
      <c r="EL15" s="12">
        <f t="shared" si="72"/>
        <v>11550837.26048428</v>
      </c>
      <c r="EM15" s="12">
        <f t="shared" si="73"/>
        <v>1818128.4845891604</v>
      </c>
      <c r="EO15" s="5">
        <f t="shared" si="74"/>
        <v>45</v>
      </c>
      <c r="EP15" s="6">
        <v>0.28360000000000002</v>
      </c>
      <c r="EQ15" s="7">
        <f t="shared" si="75"/>
        <v>56697212.819013</v>
      </c>
      <c r="ER15" s="12">
        <f t="shared" si="76"/>
        <v>-2795882.8881381899</v>
      </c>
      <c r="ES15" s="12">
        <f t="shared" si="77"/>
        <v>-446233.37235006888</v>
      </c>
      <c r="EU15" s="5">
        <f t="shared" si="78"/>
        <v>44</v>
      </c>
      <c r="EV15" s="6">
        <v>0.28360000000000002</v>
      </c>
      <c r="EW15" s="7">
        <f t="shared" si="79"/>
        <v>35204151.658330537</v>
      </c>
      <c r="EX15" s="12">
        <f t="shared" si="80"/>
        <v>-4671736.8261928242</v>
      </c>
      <c r="EY15" s="12">
        <f t="shared" si="81"/>
        <v>-753340.06058035092</v>
      </c>
      <c r="FA15" s="5">
        <f t="shared" si="82"/>
        <v>43</v>
      </c>
      <c r="FB15" s="6">
        <v>0.28360000000000002</v>
      </c>
      <c r="FC15" s="7">
        <f t="shared" si="83"/>
        <v>35084863.123709947</v>
      </c>
      <c r="FD15" s="12">
        <f t="shared" si="84"/>
        <v>-2346907.7727348087</v>
      </c>
      <c r="FE15" s="12">
        <f t="shared" si="85"/>
        <v>-384908.37439459166</v>
      </c>
      <c r="FG15" s="5">
        <f t="shared" si="86"/>
        <v>42</v>
      </c>
      <c r="FH15" s="6">
        <v>0.28360000000000002</v>
      </c>
      <c r="FI15" s="7">
        <f t="shared" si="87"/>
        <v>27704408.657383066</v>
      </c>
      <c r="FJ15" s="12">
        <f t="shared" si="88"/>
        <v>-7973624.4185925573</v>
      </c>
      <c r="FK15" s="12">
        <f t="shared" si="89"/>
        <v>-1316503.7565095031</v>
      </c>
      <c r="FM15" s="5">
        <f t="shared" si="90"/>
        <v>41</v>
      </c>
      <c r="FN15" s="6">
        <v>0.28360000000000002</v>
      </c>
      <c r="FO15" s="7">
        <f t="shared" si="91"/>
        <v>30380972.318656735</v>
      </c>
      <c r="FP15" s="12">
        <f t="shared" si="92"/>
        <v>-3165795.2421646793</v>
      </c>
      <c r="FQ15" s="12">
        <f t="shared" si="93"/>
        <v>-529665.2469004197</v>
      </c>
      <c r="FS15" s="5">
        <f t="shared" si="94"/>
        <v>40</v>
      </c>
      <c r="FT15" s="6">
        <v>0.28360000000000002</v>
      </c>
      <c r="FU15" s="7">
        <f t="shared" si="95"/>
        <v>24778543.608724196</v>
      </c>
      <c r="FV15" s="12">
        <f t="shared" si="96"/>
        <v>-6865746.9872344397</v>
      </c>
      <c r="FW15" s="12">
        <f t="shared" si="97"/>
        <v>-1167592.635693694</v>
      </c>
      <c r="FY15" s="5">
        <f t="shared" si="98"/>
        <v>39</v>
      </c>
      <c r="FZ15" s="6">
        <v>0.28360000000000002</v>
      </c>
      <c r="GA15" s="7">
        <f t="shared" si="99"/>
        <v>21283751.596567769</v>
      </c>
      <c r="GB15" s="12">
        <f t="shared" si="100"/>
        <v>-8833484.6894092727</v>
      </c>
      <c r="GC15" s="12">
        <f t="shared" si="101"/>
        <v>-1516811.9004379159</v>
      </c>
      <c r="GE15" s="5">
        <f t="shared" si="102"/>
        <v>38</v>
      </c>
      <c r="GF15" s="6">
        <v>0.28360000000000002</v>
      </c>
      <c r="GG15" s="7">
        <f t="shared" si="103"/>
        <v>18935722.061003353</v>
      </c>
      <c r="GH15" s="12">
        <f t="shared" si="104"/>
        <v>-9369345.7360303178</v>
      </c>
      <c r="GI15" s="12">
        <f t="shared" si="105"/>
        <v>-1639764.4161021691</v>
      </c>
      <c r="GK15" s="5">
        <f t="shared" si="106"/>
        <v>37</v>
      </c>
      <c r="GL15" s="6">
        <v>0.28360000000000002</v>
      </c>
      <c r="GM15" s="7">
        <f t="shared" si="107"/>
        <v>21032680.285464119</v>
      </c>
      <c r="GN15" s="12">
        <f t="shared" si="108"/>
        <v>-5046390.9155233623</v>
      </c>
      <c r="GO15" s="12">
        <f t="shared" si="109"/>
        <v>-913738.36610191874</v>
      </c>
      <c r="GQ15" s="5">
        <f t="shared" si="110"/>
        <v>36</v>
      </c>
      <c r="GR15" s="6">
        <v>0.28360000000000002</v>
      </c>
      <c r="GS15" s="7">
        <f t="shared" si="111"/>
        <v>16989240.941408824</v>
      </c>
      <c r="GT15" s="12">
        <f t="shared" si="112"/>
        <v>-7075304.6087479126</v>
      </c>
      <c r="GU15" s="12">
        <f t="shared" si="113"/>
        <v>-1327836.473078172</v>
      </c>
      <c r="GW15" s="5">
        <f t="shared" si="114"/>
        <v>35</v>
      </c>
      <c r="GX15" s="6">
        <v>0.28360000000000002</v>
      </c>
      <c r="GY15" s="7">
        <f t="shared" si="115"/>
        <v>15331866.204682635</v>
      </c>
      <c r="GZ15" s="12">
        <f t="shared" si="116"/>
        <v>-6779946.8453914672</v>
      </c>
      <c r="HA15" s="12">
        <f t="shared" si="117"/>
        <v>-1328377.0374019607</v>
      </c>
      <c r="HC15" s="5">
        <f t="shared" si="118"/>
        <v>34</v>
      </c>
      <c r="HD15" s="6">
        <v>0.28360000000000002</v>
      </c>
      <c r="HE15" s="7">
        <f t="shared" si="119"/>
        <v>16708659.769706439</v>
      </c>
      <c r="HF15" s="12">
        <f t="shared" si="120"/>
        <v>-3071070.1585085005</v>
      </c>
      <c r="HG15" s="12">
        <f t="shared" si="121"/>
        <v>-638890.7649511355</v>
      </c>
      <c r="HI15" s="5">
        <f t="shared" si="122"/>
        <v>33</v>
      </c>
      <c r="HJ15" s="6">
        <v>0.28360000000000002</v>
      </c>
      <c r="HK15" s="7">
        <f t="shared" si="123"/>
        <v>16134279.422273505</v>
      </c>
      <c r="HL15" s="12">
        <f t="shared" si="124"/>
        <v>-1350872.9665951771</v>
      </c>
      <c r="HM15" s="12">
        <f t="shared" si="125"/>
        <v>-295898.42636482138</v>
      </c>
      <c r="HO15" s="5">
        <f t="shared" si="126"/>
        <v>32</v>
      </c>
      <c r="HP15" s="6">
        <v>0.28360000000000002</v>
      </c>
      <c r="HQ15" s="7">
        <f t="shared" si="127"/>
        <v>14125616.724105671</v>
      </c>
      <c r="HR15" s="12">
        <f t="shared" si="128"/>
        <v>-1740284.4068080182</v>
      </c>
      <c r="HS15" s="12">
        <f t="shared" si="129"/>
        <v>-393647.16081348131</v>
      </c>
      <c r="HU15" s="5">
        <f t="shared" si="130"/>
        <v>31</v>
      </c>
      <c r="HV15" s="6">
        <v>0.28360000000000002</v>
      </c>
      <c r="HW15" s="7">
        <f t="shared" si="131"/>
        <v>11894254.567283325</v>
      </c>
      <c r="HX15" s="12">
        <f t="shared" si="132"/>
        <v>-2523993.8728699759</v>
      </c>
      <c r="HY15" s="12">
        <f t="shared" si="133"/>
        <v>-591756.40607738576</v>
      </c>
      <c r="IA15" s="5">
        <f t="shared" si="134"/>
        <v>30</v>
      </c>
      <c r="IB15" s="6">
        <v>0.28360000000000002</v>
      </c>
      <c r="IC15" s="7">
        <f t="shared" si="135"/>
        <v>13880563.154724389</v>
      </c>
      <c r="ID15" s="12">
        <f t="shared" si="136"/>
        <v>1639293.8016246092</v>
      </c>
      <c r="IE15" s="12">
        <f t="shared" si="137"/>
        <v>420424.27713652613</v>
      </c>
      <c r="IG15" s="5">
        <f t="shared" si="138"/>
        <v>29</v>
      </c>
      <c r="IH15" s="6">
        <v>0.28360000000000002</v>
      </c>
      <c r="II15" s="7">
        <f t="shared" si="139"/>
        <v>18732203.987482298</v>
      </c>
      <c r="IJ15" s="12">
        <f t="shared" si="140"/>
        <v>8757252.5793900192</v>
      </c>
      <c r="IK15" s="12">
        <f t="shared" si="141"/>
        <v>2511022.8915036875</v>
      </c>
      <c r="IM15" s="5">
        <f t="shared" si="142"/>
        <v>28</v>
      </c>
      <c r="IN15" s="6">
        <v>0.28360000000000002</v>
      </c>
      <c r="IO15" s="7">
        <f t="shared" si="143"/>
        <v>13673141.596702408</v>
      </c>
      <c r="IP15" s="12">
        <f t="shared" si="144"/>
        <v>5127022.9081438575</v>
      </c>
      <c r="IQ15" s="12">
        <f t="shared" si="145"/>
        <v>1568863.3664986161</v>
      </c>
      <c r="IS15" s="5">
        <f t="shared" si="146"/>
        <v>27</v>
      </c>
      <c r="IT15" s="6">
        <v>0.28360000000000002</v>
      </c>
      <c r="IU15" s="7">
        <f t="shared" si="147"/>
        <v>11041865.135025769</v>
      </c>
      <c r="IV15" s="12">
        <f t="shared" si="148"/>
        <v>3576735.4366798406</v>
      </c>
      <c r="IW15" s="12">
        <f t="shared" si="149"/>
        <v>1151563.1427945553</v>
      </c>
      <c r="IY15" s="5">
        <f t="shared" si="150"/>
        <v>26</v>
      </c>
      <c r="IZ15" s="6">
        <v>0.28360000000000002</v>
      </c>
      <c r="JA15" s="7">
        <f t="shared" si="151"/>
        <v>11870420.48486967</v>
      </c>
      <c r="JB15" s="12">
        <f t="shared" si="152"/>
        <v>5594858.1598040452</v>
      </c>
      <c r="JC15" s="12">
        <f t="shared" si="153"/>
        <v>1924483.4066469613</v>
      </c>
      <c r="JE15" s="5">
        <f t="shared" si="154"/>
        <v>25</v>
      </c>
      <c r="JF15" s="6">
        <v>0.28360000000000002</v>
      </c>
      <c r="JG15" s="7">
        <f t="shared" si="155"/>
        <v>11144888.259196009</v>
      </c>
      <c r="JH15" s="12">
        <f t="shared" si="156"/>
        <v>6014121.9265131047</v>
      </c>
      <c r="JI15" s="12">
        <f t="shared" si="157"/>
        <v>2260674.3400156582</v>
      </c>
      <c r="JK15" s="5">
        <f t="shared" si="158"/>
        <v>24</v>
      </c>
      <c r="JL15" s="6">
        <v>0.28360000000000002</v>
      </c>
      <c r="JM15" s="7">
        <f t="shared" si="159"/>
        <v>9403381.926422555</v>
      </c>
      <c r="JN15" s="12">
        <f t="shared" si="160"/>
        <v>5370755.975010803</v>
      </c>
      <c r="JO15" s="12">
        <f t="shared" si="161"/>
        <v>2299641.2485186597</v>
      </c>
      <c r="JQ15" s="5">
        <f t="shared" si="162"/>
        <v>23</v>
      </c>
      <c r="JR15" s="6">
        <v>0.28360000000000002</v>
      </c>
      <c r="JS15" s="7">
        <f t="shared" si="163"/>
        <v>7137833.555808831</v>
      </c>
      <c r="JT15" s="12">
        <f t="shared" si="164"/>
        <v>3924530.7226981237</v>
      </c>
      <c r="JU15" s="12">
        <f t="shared" si="165"/>
        <v>1879109.371902789</v>
      </c>
      <c r="JW15" s="5">
        <f t="shared" si="166"/>
        <v>22</v>
      </c>
      <c r="JX15" s="6">
        <v>0.28360000000000002</v>
      </c>
      <c r="JY15" s="7">
        <f t="shared" si="167"/>
        <v>7489856.8266619425</v>
      </c>
      <c r="JZ15" s="12">
        <f t="shared" si="168"/>
        <v>4866602.1538277436</v>
      </c>
      <c r="KA15" s="12">
        <f t="shared" si="169"/>
        <v>2525704.9152776897</v>
      </c>
      <c r="KC15" s="5">
        <f t="shared" si="170"/>
        <v>21</v>
      </c>
      <c r="KD15" s="6">
        <v>0.28360000000000002</v>
      </c>
      <c r="KE15" s="7">
        <f t="shared" si="171"/>
        <v>6219778.1320893075</v>
      </c>
      <c r="KF15" s="12">
        <f t="shared" si="172"/>
        <v>3982731.4463251126</v>
      </c>
      <c r="KG15" s="12">
        <f t="shared" si="173"/>
        <v>2143704.6530027301</v>
      </c>
      <c r="KI15" s="5">
        <f t="shared" si="174"/>
        <v>20</v>
      </c>
      <c r="KJ15" s="6">
        <v>0.28360000000000002</v>
      </c>
      <c r="KK15" s="7">
        <f t="shared" si="175"/>
        <v>5084010.2436564527</v>
      </c>
      <c r="KL15" s="12">
        <f t="shared" si="176"/>
        <v>3190364.6991863009</v>
      </c>
      <c r="KM15" s="12">
        <f t="shared" si="177"/>
        <v>1789202.8775293566</v>
      </c>
      <c r="KO15" s="5">
        <f t="shared" si="178"/>
        <v>19</v>
      </c>
      <c r="KP15" s="6">
        <v>0.28360000000000002</v>
      </c>
      <c r="KQ15" s="7">
        <f t="shared" si="179"/>
        <v>4789458.5432467777</v>
      </c>
      <c r="KR15" s="12">
        <f t="shared" si="180"/>
        <v>3189164.4356089425</v>
      </c>
      <c r="KS15" s="12">
        <f t="shared" si="181"/>
        <v>1851716.2793436623</v>
      </c>
      <c r="KU15" s="5">
        <f t="shared" si="182"/>
        <v>18</v>
      </c>
      <c r="KV15" s="6">
        <v>0.28360000000000002</v>
      </c>
      <c r="KW15" s="7">
        <f t="shared" si="183"/>
        <v>3649389.3197552403</v>
      </c>
      <c r="KX15" s="12">
        <f t="shared" si="184"/>
        <v>2283454.4712552018</v>
      </c>
      <c r="KY15" s="12">
        <f t="shared" si="185"/>
        <v>1377361.640338856</v>
      </c>
      <c r="LA15" s="5">
        <f t="shared" si="186"/>
        <v>17</v>
      </c>
      <c r="LB15" s="6">
        <v>0.28360000000000002</v>
      </c>
      <c r="LC15" s="7">
        <f t="shared" si="187"/>
        <v>3079913.3426915687</v>
      </c>
      <c r="LD15" s="12">
        <f t="shared" si="188"/>
        <v>1902629.5086568228</v>
      </c>
      <c r="LE15" s="12">
        <f t="shared" si="189"/>
        <v>1164405.0707905269</v>
      </c>
      <c r="LG15" s="5">
        <f t="shared" si="190"/>
        <v>16</v>
      </c>
      <c r="LH15" s="6">
        <v>0.28360000000000002</v>
      </c>
      <c r="LI15" s="7">
        <f t="shared" si="191"/>
        <v>2910796.0898701143</v>
      </c>
      <c r="LJ15" s="12">
        <f t="shared" si="192"/>
        <v>1921598.7125408098</v>
      </c>
      <c r="LK15" s="12">
        <f t="shared" si="193"/>
        <v>1223604.6837697949</v>
      </c>
      <c r="LM15" s="5">
        <f t="shared" si="194"/>
        <v>15</v>
      </c>
      <c r="LN15" s="6">
        <v>0.28360000000000002</v>
      </c>
      <c r="LO15" s="7">
        <f t="shared" si="195"/>
        <v>2497679.8437189935</v>
      </c>
      <c r="LP15" s="12">
        <f t="shared" si="196"/>
        <v>1678327.9010547239</v>
      </c>
      <c r="LQ15" s="12">
        <f t="shared" si="197"/>
        <v>1118577.3737904627</v>
      </c>
      <c r="LS15" s="5">
        <f t="shared" si="198"/>
        <v>14</v>
      </c>
      <c r="LT15" s="6">
        <v>0.28360000000000002</v>
      </c>
      <c r="LU15" s="7">
        <f t="shared" si="199"/>
        <v>1899665.229479003</v>
      </c>
      <c r="LV15" s="12">
        <f t="shared" si="200"/>
        <v>1225131.2192453765</v>
      </c>
      <c r="LW15" s="12">
        <f t="shared" si="201"/>
        <v>859007.80039549246</v>
      </c>
      <c r="LY15" s="5">
        <f t="shared" si="202"/>
        <v>13</v>
      </c>
      <c r="LZ15" s="6">
        <v>0.28360000000000002</v>
      </c>
      <c r="MA15" s="7">
        <f t="shared" si="203"/>
        <v>1959629.9045584931</v>
      </c>
      <c r="MB15" s="12">
        <f t="shared" si="204"/>
        <v>1424131.389176958</v>
      </c>
      <c r="MC15" s="12">
        <f t="shared" si="205"/>
        <v>1054970.1980364257</v>
      </c>
      <c r="ME15" s="5">
        <f t="shared" si="206"/>
        <v>12</v>
      </c>
      <c r="MF15" s="6">
        <v>0.28360000000000002</v>
      </c>
      <c r="MG15" s="7">
        <f t="shared" si="207"/>
        <v>1504745.3770701783</v>
      </c>
      <c r="MH15" s="12">
        <f t="shared" si="208"/>
        <v>1060745.0081042813</v>
      </c>
      <c r="MI15" s="12">
        <f t="shared" si="209"/>
        <v>806212.90929664962</v>
      </c>
      <c r="MK15" s="5">
        <f t="shared" si="210"/>
        <v>11</v>
      </c>
      <c r="ML15" s="6">
        <v>0.28360000000000002</v>
      </c>
      <c r="MM15" s="7">
        <f t="shared" si="211"/>
        <v>1399893.3640991515</v>
      </c>
      <c r="MN15" s="12">
        <f t="shared" si="212"/>
        <v>1037165.1313836908</v>
      </c>
      <c r="MO15" s="12">
        <f t="shared" si="213"/>
        <v>813977.69804795983</v>
      </c>
      <c r="MQ15" s="5">
        <f t="shared" si="214"/>
        <v>10</v>
      </c>
      <c r="MR15" s="6">
        <v>0.28360000000000002</v>
      </c>
      <c r="MS15" s="7">
        <f t="shared" si="215"/>
        <v>1272977.5066828697</v>
      </c>
      <c r="MT15" s="12">
        <f t="shared" si="216"/>
        <v>975297.64892142627</v>
      </c>
      <c r="MU15" s="12">
        <f t="shared" si="217"/>
        <v>784746.92499896814</v>
      </c>
      <c r="MW15" s="5">
        <f t="shared" si="218"/>
        <v>9</v>
      </c>
      <c r="MX15" s="6">
        <v>0.28360000000000002</v>
      </c>
      <c r="MY15" s="7">
        <f t="shared" si="219"/>
        <v>1256269.1272899141</v>
      </c>
      <c r="MZ15" s="12">
        <f t="shared" si="220"/>
        <v>1016415.9869667506</v>
      </c>
      <c r="NA15" s="12">
        <f t="shared" si="221"/>
        <v>840766.77402918343</v>
      </c>
      <c r="NC15" s="5">
        <f t="shared" si="222"/>
        <v>8</v>
      </c>
      <c r="ND15" s="6">
        <v>0.28360000000000002</v>
      </c>
      <c r="NE15" s="7">
        <f t="shared" si="223"/>
        <v>915648.05196057877</v>
      </c>
      <c r="NF15" s="12">
        <f t="shared" si="224"/>
        <v>720191.08852272027</v>
      </c>
      <c r="NG15" s="12">
        <f t="shared" si="225"/>
        <v>611984.06201380305</v>
      </c>
      <c r="NI15" s="5">
        <f t="shared" si="226"/>
        <v>7</v>
      </c>
      <c r="NJ15" s="6">
        <v>0.28360000000000002</v>
      </c>
      <c r="NK15" s="7">
        <f t="shared" si="227"/>
        <v>746371.08897993038</v>
      </c>
      <c r="NL15" s="12">
        <f t="shared" si="228"/>
        <v>592191.74181632942</v>
      </c>
      <c r="NM15" s="12">
        <f t="shared" si="229"/>
        <v>518534.43105656584</v>
      </c>
      <c r="NO15" s="5">
        <f t="shared" si="230"/>
        <v>6</v>
      </c>
      <c r="NP15" s="6">
        <v>0.28360000000000002</v>
      </c>
      <c r="NQ15" s="7">
        <f t="shared" si="231"/>
        <v>560759.64611565031</v>
      </c>
      <c r="NR15" s="12">
        <f t="shared" si="232"/>
        <v>443080.94843306474</v>
      </c>
      <c r="NS15" s="12">
        <f t="shared" si="233"/>
        <v>394066.49018592882</v>
      </c>
      <c r="NU15" s="5">
        <f t="shared" si="234"/>
        <v>5</v>
      </c>
      <c r="NV15" s="6">
        <v>0.28360000000000002</v>
      </c>
      <c r="NW15" s="7">
        <f t="shared" si="235"/>
        <v>436932.87059034611</v>
      </c>
      <c r="NX15" s="12">
        <f t="shared" si="236"/>
        <v>357981.50132387935</v>
      </c>
      <c r="NY15" s="12">
        <f t="shared" si="237"/>
        <v>323700.3889241243</v>
      </c>
      <c r="OA15" s="5">
        <f t="shared" si="238"/>
        <v>4</v>
      </c>
      <c r="OB15" s="6">
        <v>0.28360000000000002</v>
      </c>
      <c r="OC15" s="7">
        <f t="shared" si="239"/>
        <v>361430.11877768725</v>
      </c>
      <c r="OD15" s="12">
        <f t="shared" si="240"/>
        <v>313634.93930099811</v>
      </c>
      <c r="OE15" s="12">
        <f t="shared" si="241"/>
        <v>291368.06689052552</v>
      </c>
      <c r="OG15" s="5">
        <f t="shared" si="242"/>
        <v>3</v>
      </c>
      <c r="OH15" s="6">
        <v>0.28360000000000002</v>
      </c>
      <c r="OI15" s="7">
        <f t="shared" si="243"/>
        <v>397306.93500900001</v>
      </c>
      <c r="OJ15" s="12">
        <f t="shared" si="244"/>
        <v>360593.9162118099</v>
      </c>
      <c r="OK15" s="12">
        <f t="shared" si="245"/>
        <v>347495.84330593236</v>
      </c>
      <c r="OM15" s="5">
        <f t="shared" si="246"/>
        <v>2</v>
      </c>
      <c r="ON15" s="6">
        <v>0.28360000000000002</v>
      </c>
      <c r="OO15" s="7">
        <f t="shared" si="247"/>
        <v>450716.886</v>
      </c>
      <c r="OP15" s="12">
        <f>(OP16)*(1+ON15)-(((VLOOKUP((OM$91+OM16),$A$138:$E$227,5,FALSE))/(VLOOKUP(OM$91,$A$138:$E$227,5,FALSE)))*(IF(OM15&lt;=$D$125,$B$125,$C$125)))</f>
        <v>425311.57171428576</v>
      </c>
      <c r="OQ15" s="12">
        <f t="shared" si="249"/>
        <v>414544.19015189877</v>
      </c>
      <c r="OS15" s="5">
        <f t="shared" si="250"/>
        <v>1</v>
      </c>
      <c r="OT15" s="6">
        <v>0.28360000000000002</v>
      </c>
      <c r="OU15" s="7">
        <f>(OU16+$B$124)*(1+OT15)</f>
        <v>577620</v>
      </c>
      <c r="OV15" s="12">
        <f>($B$124)*(1+OT15)-$B$125</f>
        <v>566620</v>
      </c>
      <c r="OW15" s="12">
        <f>OV15</f>
        <v>566620</v>
      </c>
      <c r="OY15" s="5"/>
      <c r="OZ15" s="6"/>
      <c r="PA15" s="7"/>
      <c r="PE15" s="5"/>
      <c r="PF15" s="6"/>
      <c r="PG15" s="7"/>
      <c r="PK15" s="5"/>
      <c r="PL15" s="6"/>
      <c r="PM15" s="7"/>
      <c r="PQ15" s="5"/>
      <c r="PR15" s="6"/>
      <c r="PS15" s="7"/>
      <c r="PW15" s="5"/>
      <c r="PX15" s="6"/>
      <c r="PY15" s="7"/>
      <c r="QC15" s="5"/>
      <c r="QD15" s="6"/>
      <c r="QE15" s="7"/>
      <c r="QI15" s="5"/>
      <c r="QJ15" s="6"/>
      <c r="QK15" s="7"/>
      <c r="QO15" s="5"/>
      <c r="QP15" s="6"/>
      <c r="QQ15" s="7"/>
    </row>
    <row r="16" spans="3:461">
      <c r="C16">
        <v>75</v>
      </c>
      <c r="D16" s="6">
        <v>-0.21970000000000001</v>
      </c>
      <c r="E16" s="12">
        <f t="shared" si="286"/>
        <v>-122832531.77908805</v>
      </c>
      <c r="F16" s="12">
        <f t="shared" si="0"/>
        <v>-11998886.503547281</v>
      </c>
      <c r="G16">
        <v>74</v>
      </c>
      <c r="H16" s="6">
        <v>-0.21970000000000001</v>
      </c>
      <c r="I16" s="12">
        <f t="shared" si="1"/>
        <v>-225496113.83944455</v>
      </c>
      <c r="J16" s="12">
        <f t="shared" si="2"/>
        <v>-21772916.694830615</v>
      </c>
      <c r="K16">
        <v>73</v>
      </c>
      <c r="L16" s="6">
        <v>-0.21970000000000001</v>
      </c>
      <c r="M16" s="12">
        <f t="shared" si="3"/>
        <v>-171058020.57344061</v>
      </c>
      <c r="N16" s="12">
        <f t="shared" si="4"/>
        <v>-16516612.940744407</v>
      </c>
      <c r="O16">
        <v>72</v>
      </c>
      <c r="P16" s="6">
        <v>-0.21970000000000001</v>
      </c>
      <c r="Q16" s="12">
        <f t="shared" si="5"/>
        <v>-64644951.323683433</v>
      </c>
      <c r="R16" s="12">
        <f t="shared" si="6"/>
        <v>-5803809.8590997551</v>
      </c>
      <c r="S16">
        <v>71</v>
      </c>
      <c r="T16" s="6">
        <v>-0.21970000000000001</v>
      </c>
      <c r="U16" s="12">
        <f t="shared" si="7"/>
        <v>264599993.11577034</v>
      </c>
      <c r="V16" s="12">
        <f t="shared" si="8"/>
        <v>21365216.835434873</v>
      </c>
      <c r="W16">
        <v>70</v>
      </c>
      <c r="X16" s="6">
        <v>-0.21970000000000001</v>
      </c>
      <c r="Y16" s="12">
        <f t="shared" si="9"/>
        <v>319517355.64196622</v>
      </c>
      <c r="Z16" s="12">
        <f t="shared" si="10"/>
        <v>23273709.13484678</v>
      </c>
      <c r="AA16">
        <v>69</v>
      </c>
      <c r="AB16" s="6">
        <v>-0.21970000000000001</v>
      </c>
      <c r="AC16" s="12">
        <f t="shared" si="11"/>
        <v>76903360.354346305</v>
      </c>
      <c r="AD16" s="12">
        <f t="shared" si="12"/>
        <v>5731927.4798270538</v>
      </c>
      <c r="AE16">
        <v>68</v>
      </c>
      <c r="AF16" s="6">
        <v>-0.21970000000000001</v>
      </c>
      <c r="AG16" s="12">
        <f t="shared" si="13"/>
        <v>128656438.60011549</v>
      </c>
      <c r="AH16" s="12">
        <f t="shared" si="14"/>
        <v>9879884.6129958816</v>
      </c>
      <c r="AI16">
        <v>67</v>
      </c>
      <c r="AJ16" s="6">
        <v>-0.21970000000000001</v>
      </c>
      <c r="AK16" s="12">
        <f t="shared" si="15"/>
        <v>-26481348.907732408</v>
      </c>
      <c r="AL16" s="12">
        <f t="shared" si="16"/>
        <v>-2063481.733070058</v>
      </c>
      <c r="AM16">
        <v>66</v>
      </c>
      <c r="AN16" s="6">
        <v>-0.21970000000000001</v>
      </c>
      <c r="AO16" s="12">
        <f t="shared" si="17"/>
        <v>-89967660.438295275</v>
      </c>
      <c r="AP16" s="12">
        <f t="shared" si="18"/>
        <v>-7162868.5046864105</v>
      </c>
      <c r="AQ16">
        <v>65</v>
      </c>
      <c r="AR16" s="6">
        <v>-0.21970000000000001</v>
      </c>
      <c r="AS16" s="12">
        <f t="shared" si="19"/>
        <v>109820813.68097658</v>
      </c>
      <c r="AT16" s="12">
        <f t="shared" si="20"/>
        <v>8805508.4939010032</v>
      </c>
      <c r="AU16">
        <v>64</v>
      </c>
      <c r="AV16" s="6">
        <v>-0.21970000000000001</v>
      </c>
      <c r="AW16" s="12">
        <f t="shared" si="21"/>
        <v>26099982.694332104</v>
      </c>
      <c r="AX16" s="12">
        <f t="shared" si="22"/>
        <v>2063239.7386823797</v>
      </c>
      <c r="AY16">
        <v>63</v>
      </c>
      <c r="AZ16" s="6">
        <v>-0.21970000000000001</v>
      </c>
      <c r="BA16" s="12">
        <f t="shared" si="23"/>
        <v>52979371.508316904</v>
      </c>
      <c r="BB16" s="12">
        <f t="shared" si="24"/>
        <v>4158177.6621434502</v>
      </c>
      <c r="BC16">
        <v>62</v>
      </c>
      <c r="BD16" s="6">
        <v>-0.21970000000000001</v>
      </c>
      <c r="BE16" s="12">
        <f t="shared" si="25"/>
        <v>125023250.2640412</v>
      </c>
      <c r="BF16" s="12">
        <f t="shared" si="26"/>
        <v>9953855.6110840254</v>
      </c>
      <c r="BG16">
        <v>61</v>
      </c>
      <c r="BH16" s="6">
        <v>-0.21970000000000001</v>
      </c>
      <c r="BI16" s="12">
        <f t="shared" si="27"/>
        <v>234024947.05487445</v>
      </c>
      <c r="BJ16" s="12">
        <f t="shared" si="28"/>
        <v>20746423.87781778</v>
      </c>
      <c r="BK16">
        <v>60</v>
      </c>
      <c r="BL16" s="6">
        <v>-0.21970000000000001</v>
      </c>
      <c r="BM16" s="12">
        <f t="shared" si="29"/>
        <v>193762174.50345746</v>
      </c>
      <c r="BN16" s="12">
        <f t="shared" si="30"/>
        <v>18490009.876388654</v>
      </c>
      <c r="BO16">
        <v>59</v>
      </c>
      <c r="BP16" s="6">
        <v>-0.21970000000000001</v>
      </c>
      <c r="BQ16" s="12">
        <f t="shared" si="31"/>
        <v>138432131.09725267</v>
      </c>
      <c r="BR16" s="12">
        <f t="shared" si="32"/>
        <v>13600898.255743627</v>
      </c>
      <c r="BS16">
        <v>58</v>
      </c>
      <c r="BT16" s="6">
        <v>-0.21970000000000001</v>
      </c>
      <c r="BU16" s="12">
        <f t="shared" si="33"/>
        <v>109028166.67542973</v>
      </c>
      <c r="BV16" s="12">
        <f t="shared" si="34"/>
        <v>10958223.415147653</v>
      </c>
      <c r="BW16">
        <v>57</v>
      </c>
      <c r="BX16" s="6">
        <v>-0.21970000000000001</v>
      </c>
      <c r="BY16" s="12">
        <f t="shared" si="35"/>
        <v>56142012.359302863</v>
      </c>
      <c r="BZ16" s="12">
        <f t="shared" si="36"/>
        <v>5769534.8669639304</v>
      </c>
      <c r="CA16">
        <v>56</v>
      </c>
      <c r="CB16" s="6">
        <v>-0.21970000000000001</v>
      </c>
      <c r="CC16" s="12">
        <f t="shared" si="37"/>
        <v>105682623.13418628</v>
      </c>
      <c r="CD16" s="12">
        <f t="shared" si="38"/>
        <v>12829906.252879757</v>
      </c>
      <c r="CE16">
        <v>55</v>
      </c>
      <c r="CF16" s="6">
        <v>-0.21970000000000001</v>
      </c>
      <c r="CG16" s="12">
        <f t="shared" si="39"/>
        <v>114180371.93319654</v>
      </c>
      <c r="CH16" s="12">
        <f t="shared" si="40"/>
        <v>15279925.549501739</v>
      </c>
      <c r="CI16">
        <v>54</v>
      </c>
      <c r="CJ16" s="6">
        <v>-0.21970000000000001</v>
      </c>
      <c r="CK16" s="12">
        <f t="shared" si="284"/>
        <v>112938999.09537292</v>
      </c>
      <c r="CL16" s="12">
        <f t="shared" si="285"/>
        <v>15305115.631219367</v>
      </c>
      <c r="CM16" s="5">
        <v>53</v>
      </c>
      <c r="CN16" s="6">
        <v>-0.21970000000000001</v>
      </c>
      <c r="CO16" s="7">
        <f t="shared" si="41"/>
        <v>162325380.26976645</v>
      </c>
      <c r="CP16" s="12">
        <f t="shared" si="42"/>
        <v>89711250.254656658</v>
      </c>
      <c r="CQ16" s="12">
        <f t="shared" si="43"/>
        <v>11904090.237066243</v>
      </c>
      <c r="CR16" s="9"/>
      <c r="CS16" s="5">
        <v>52</v>
      </c>
      <c r="CT16" s="6">
        <v>-0.21970000000000001</v>
      </c>
      <c r="CU16" s="7">
        <f t="shared" si="44"/>
        <v>124092485.49022743</v>
      </c>
      <c r="CV16" s="12">
        <f t="shared" si="45"/>
        <v>62236109.847700328</v>
      </c>
      <c r="CW16" s="12">
        <f t="shared" si="46"/>
        <v>8926014.6252489462</v>
      </c>
      <c r="CY16" s="5">
        <v>51</v>
      </c>
      <c r="CZ16" s="6">
        <v>-0.21970000000000001</v>
      </c>
      <c r="DA16" s="7">
        <f t="shared" si="47"/>
        <v>100333510.26053309</v>
      </c>
      <c r="DB16" s="12">
        <f t="shared" si="48"/>
        <v>45203228.818644188</v>
      </c>
      <c r="DC16" s="12">
        <f t="shared" si="49"/>
        <v>6763893.6402827278</v>
      </c>
      <c r="DE16" s="5">
        <f t="shared" si="50"/>
        <v>50</v>
      </c>
      <c r="DF16" s="6">
        <v>-0.21970000000000001</v>
      </c>
      <c r="DG16" s="7">
        <f t="shared" si="51"/>
        <v>84920448.802821115</v>
      </c>
      <c r="DH16" s="12">
        <f t="shared" si="52"/>
        <v>33747907.898008749</v>
      </c>
      <c r="DI16" s="12">
        <f t="shared" si="53"/>
        <v>5068855.7317167297</v>
      </c>
      <c r="DK16" s="5">
        <f t="shared" si="54"/>
        <v>49</v>
      </c>
      <c r="DL16" s="6">
        <v>-0.21970000000000001</v>
      </c>
      <c r="DM16" s="7">
        <f t="shared" si="55"/>
        <v>85960571.720640779</v>
      </c>
      <c r="DN16" s="12">
        <f t="shared" si="56"/>
        <v>39350058.884006873</v>
      </c>
      <c r="DO16" s="12">
        <f t="shared" si="57"/>
        <v>5976942.8796148207</v>
      </c>
      <c r="DQ16" s="5">
        <f t="shared" si="58"/>
        <v>48</v>
      </c>
      <c r="DR16" s="6">
        <v>-0.21970000000000001</v>
      </c>
      <c r="DS16" s="7">
        <f t="shared" si="59"/>
        <v>56345419.323964886</v>
      </c>
      <c r="DT16" s="12">
        <f t="shared" si="60"/>
        <v>12163400.361484202</v>
      </c>
      <c r="DU16" s="12">
        <f t="shared" si="61"/>
        <v>1833781.9856105489</v>
      </c>
      <c r="DW16" s="5">
        <f t="shared" si="62"/>
        <v>47</v>
      </c>
      <c r="DX16" s="6">
        <v>-0.21970000000000001</v>
      </c>
      <c r="DY16" s="7">
        <f t="shared" si="63"/>
        <v>42492774.754121333</v>
      </c>
      <c r="DZ16" s="12">
        <f t="shared" si="64"/>
        <v>763500.73871501582</v>
      </c>
      <c r="EA16" s="12">
        <f t="shared" si="65"/>
        <v>115538.22584733159</v>
      </c>
      <c r="EC16" s="5">
        <f t="shared" si="66"/>
        <v>46</v>
      </c>
      <c r="ED16" s="6">
        <v>-0.21970000000000001</v>
      </c>
      <c r="EE16" s="7">
        <f t="shared" si="67"/>
        <v>39550237.112920091</v>
      </c>
      <c r="EF16" s="12">
        <f t="shared" si="68"/>
        <v>1194419.3725617647</v>
      </c>
      <c r="EG16" s="12">
        <f t="shared" si="69"/>
        <v>186143.27884079452</v>
      </c>
      <c r="EI16" s="5">
        <f t="shared" si="70"/>
        <v>45</v>
      </c>
      <c r="EJ16" s="6">
        <v>-0.21970000000000001</v>
      </c>
      <c r="EK16" s="7">
        <f t="shared" si="71"/>
        <v>39550237.112920091</v>
      </c>
      <c r="EL16" s="12">
        <f t="shared" si="72"/>
        <v>9147266.8012454696</v>
      </c>
      <c r="EM16" s="12">
        <f t="shared" si="73"/>
        <v>1477198.3654185231</v>
      </c>
      <c r="EO16" s="5">
        <f t="shared" si="74"/>
        <v>44</v>
      </c>
      <c r="EP16" s="6">
        <v>-0.21970000000000001</v>
      </c>
      <c r="EQ16" s="7">
        <f t="shared" si="75"/>
        <v>44170468.073397473</v>
      </c>
      <c r="ER16" s="12">
        <f t="shared" si="76"/>
        <v>-2031721.2300536074</v>
      </c>
      <c r="ES16" s="12">
        <f t="shared" si="77"/>
        <v>-332692.91740008252</v>
      </c>
      <c r="EU16" s="5">
        <f t="shared" si="78"/>
        <v>43</v>
      </c>
      <c r="EV16" s="6">
        <v>-0.21970000000000001</v>
      </c>
      <c r="EW16" s="7">
        <f t="shared" si="79"/>
        <v>27426107.555570688</v>
      </c>
      <c r="EX16" s="12">
        <f t="shared" si="80"/>
        <v>-3494621.2765358556</v>
      </c>
      <c r="EY16" s="12">
        <f t="shared" si="81"/>
        <v>-578161.50989554252</v>
      </c>
      <c r="FA16" s="5">
        <f t="shared" si="82"/>
        <v>42</v>
      </c>
      <c r="FB16" s="6">
        <v>-0.21970000000000001</v>
      </c>
      <c r="FC16" s="7">
        <f t="shared" si="83"/>
        <v>27333174.76138201</v>
      </c>
      <c r="FD16" s="12">
        <f t="shared" si="84"/>
        <v>-1685874.3453159556</v>
      </c>
      <c r="FE16" s="12">
        <f t="shared" si="85"/>
        <v>-283676.20265621389</v>
      </c>
      <c r="FG16" s="5">
        <f t="shared" si="86"/>
        <v>41</v>
      </c>
      <c r="FH16" s="6">
        <v>-0.21970000000000001</v>
      </c>
      <c r="FI16" s="7">
        <f t="shared" si="87"/>
        <v>21583366.046574529</v>
      </c>
      <c r="FJ16" s="12">
        <f t="shared" si="88"/>
        <v>-6070368.0419075703</v>
      </c>
      <c r="FK16" s="12">
        <f t="shared" si="89"/>
        <v>-1028294.9816895941</v>
      </c>
      <c r="FM16" s="5">
        <f t="shared" si="90"/>
        <v>40</v>
      </c>
      <c r="FN16" s="6">
        <v>-0.21970000000000001</v>
      </c>
      <c r="FO16" s="7">
        <f t="shared" si="91"/>
        <v>23668566.779882155</v>
      </c>
      <c r="FP16" s="12">
        <f t="shared" si="92"/>
        <v>-2326648.5132738883</v>
      </c>
      <c r="FQ16" s="12">
        <f t="shared" si="93"/>
        <v>-399379.53022883227</v>
      </c>
      <c r="FS16" s="5">
        <f t="shared" si="94"/>
        <v>39</v>
      </c>
      <c r="FT16" s="6">
        <v>-0.21970000000000001</v>
      </c>
      <c r="FU16" s="7">
        <f t="shared" si="95"/>
        <v>19303944.849426765</v>
      </c>
      <c r="FV16" s="12">
        <f t="shared" si="96"/>
        <v>-5211389.2335962513</v>
      </c>
      <c r="FW16" s="12">
        <f t="shared" si="97"/>
        <v>-909271.18756704777</v>
      </c>
      <c r="FY16" s="5">
        <f t="shared" si="98"/>
        <v>38</v>
      </c>
      <c r="FZ16" s="6">
        <v>-0.21970000000000001</v>
      </c>
      <c r="GA16" s="7">
        <f t="shared" si="99"/>
        <v>16581296.039706891</v>
      </c>
      <c r="GB16" s="12">
        <f t="shared" si="100"/>
        <v>-6745694.2590742707</v>
      </c>
      <c r="GC16" s="12">
        <f t="shared" si="101"/>
        <v>-1188400.1179170934</v>
      </c>
      <c r="GE16" s="5">
        <f t="shared" si="102"/>
        <v>37</v>
      </c>
      <c r="GF16" s="6">
        <v>-0.21970000000000001</v>
      </c>
      <c r="GG16" s="7">
        <f t="shared" si="103"/>
        <v>14752042.739952752</v>
      </c>
      <c r="GH16" s="12">
        <f t="shared" si="104"/>
        <v>-7165729.6990422988</v>
      </c>
      <c r="GI16" s="12">
        <f t="shared" si="105"/>
        <v>-1286675.3496868724</v>
      </c>
      <c r="GK16" s="5">
        <f t="shared" si="106"/>
        <v>36</v>
      </c>
      <c r="GL16" s="6">
        <v>-0.21970000000000001</v>
      </c>
      <c r="GM16" s="7">
        <f t="shared" si="107"/>
        <v>16385696.701047147</v>
      </c>
      <c r="GN16" s="12">
        <f t="shared" si="108"/>
        <v>-3802358.2307150629</v>
      </c>
      <c r="GO16" s="12">
        <f t="shared" si="109"/>
        <v>-706366.94404588128</v>
      </c>
      <c r="GQ16" s="5">
        <f t="shared" si="110"/>
        <v>35</v>
      </c>
      <c r="GR16" s="6">
        <v>-0.21970000000000001</v>
      </c>
      <c r="GS16" s="7">
        <f t="shared" si="111"/>
        <v>13235619.30617702</v>
      </c>
      <c r="GT16" s="12">
        <f t="shared" si="112"/>
        <v>-5387543.8114006659</v>
      </c>
      <c r="GU16" s="12">
        <f t="shared" si="113"/>
        <v>-1037353.1562324264</v>
      </c>
      <c r="GW16" s="5">
        <f t="shared" si="114"/>
        <v>34</v>
      </c>
      <c r="GX16" s="6">
        <v>-0.21970000000000001</v>
      </c>
      <c r="GY16" s="7">
        <f t="shared" si="115"/>
        <v>11944426.772111744</v>
      </c>
      <c r="GZ16" s="12">
        <f t="shared" si="116"/>
        <v>-5162689.9874286205</v>
      </c>
      <c r="HA16" s="12">
        <f t="shared" si="117"/>
        <v>-1037785.2261573061</v>
      </c>
      <c r="HC16" s="5">
        <f t="shared" si="118"/>
        <v>33</v>
      </c>
      <c r="HD16" s="6">
        <v>-0.21970000000000001</v>
      </c>
      <c r="HE16" s="7">
        <f t="shared" si="119"/>
        <v>13017030.048072949</v>
      </c>
      <c r="HF16" s="12">
        <f t="shared" si="120"/>
        <v>-2280199.2905127383</v>
      </c>
      <c r="HG16" s="12">
        <f t="shared" si="121"/>
        <v>-486682.85252050537</v>
      </c>
      <c r="HI16" s="5">
        <f t="shared" si="122"/>
        <v>32</v>
      </c>
      <c r="HJ16" s="6">
        <v>-0.21970000000000001</v>
      </c>
      <c r="HK16" s="7">
        <f t="shared" si="123"/>
        <v>12569553.928228034</v>
      </c>
      <c r="HL16" s="12">
        <f t="shared" si="124"/>
        <v>-945709.85322546121</v>
      </c>
      <c r="HM16" s="12">
        <f t="shared" si="125"/>
        <v>-212531.06808793539</v>
      </c>
      <c r="HO16" s="5">
        <f t="shared" si="126"/>
        <v>31</v>
      </c>
      <c r="HP16" s="6">
        <v>-0.21970000000000001</v>
      </c>
      <c r="HQ16" s="7">
        <f t="shared" si="127"/>
        <v>11004687.38244443</v>
      </c>
      <c r="HR16" s="12">
        <f t="shared" si="128"/>
        <v>-1252459.2315220791</v>
      </c>
      <c r="HS16" s="12">
        <f t="shared" si="129"/>
        <v>-290661.06389360508</v>
      </c>
      <c r="HU16" s="5">
        <f t="shared" si="130"/>
        <v>30</v>
      </c>
      <c r="HV16" s="6">
        <v>-0.21970000000000001</v>
      </c>
      <c r="HW16" s="7">
        <f t="shared" si="131"/>
        <v>9266324.8420717698</v>
      </c>
      <c r="HX16" s="12">
        <f t="shared" si="132"/>
        <v>-1866653.2614452341</v>
      </c>
      <c r="HY16" s="12">
        <f t="shared" si="133"/>
        <v>-449008.6331878429</v>
      </c>
      <c r="IA16" s="5">
        <f t="shared" si="134"/>
        <v>29</v>
      </c>
      <c r="IB16" s="6">
        <v>-0.21970000000000001</v>
      </c>
      <c r="IC16" s="7">
        <f t="shared" si="135"/>
        <v>10813776.219012456</v>
      </c>
      <c r="ID16" s="12">
        <f t="shared" si="136"/>
        <v>1368236.2500402366</v>
      </c>
      <c r="IE16" s="12">
        <f t="shared" si="137"/>
        <v>360021.50904503127</v>
      </c>
      <c r="IG16" s="5">
        <f t="shared" si="138"/>
        <v>28</v>
      </c>
      <c r="IH16" s="6">
        <v>-0.21970000000000001</v>
      </c>
      <c r="II16" s="7">
        <f t="shared" si="139"/>
        <v>14593490.174105871</v>
      </c>
      <c r="IJ16" s="12">
        <f t="shared" si="140"/>
        <v>6903925.131785363</v>
      </c>
      <c r="IK16" s="12">
        <f t="shared" si="141"/>
        <v>2031024.841140697</v>
      </c>
      <c r="IM16" s="5">
        <f t="shared" si="142"/>
        <v>27</v>
      </c>
      <c r="IN16" s="6">
        <v>-0.21970000000000001</v>
      </c>
      <c r="IO16" s="7">
        <f t="shared" si="143"/>
        <v>10652182.608836403</v>
      </c>
      <c r="IP16" s="12">
        <f t="shared" si="144"/>
        <v>4070631.4089195863</v>
      </c>
      <c r="IQ16" s="12">
        <f t="shared" si="145"/>
        <v>1277962.2040425129</v>
      </c>
      <c r="IS16" s="5">
        <f t="shared" si="146"/>
        <v>26</v>
      </c>
      <c r="IT16" s="6">
        <v>-0.21970000000000001</v>
      </c>
      <c r="IU16" s="7">
        <f t="shared" si="147"/>
        <v>8602263.2712883838</v>
      </c>
      <c r="IV16" s="12">
        <f t="shared" si="148"/>
        <v>2859079.8721247488</v>
      </c>
      <c r="IW16" s="12">
        <f t="shared" si="149"/>
        <v>944416.55855052406</v>
      </c>
      <c r="IY16" s="5">
        <f t="shared" si="150"/>
        <v>25</v>
      </c>
      <c r="IZ16" s="6">
        <v>-0.21970000000000001</v>
      </c>
      <c r="JA16" s="7">
        <f t="shared" si="151"/>
        <v>9247756.6881190948</v>
      </c>
      <c r="JB16" s="12">
        <f t="shared" si="152"/>
        <v>4426670.4267716147</v>
      </c>
      <c r="JC16" s="12">
        <f t="shared" si="153"/>
        <v>1562207.2370029695</v>
      </c>
      <c r="JE16" s="5">
        <f t="shared" si="154"/>
        <v>24</v>
      </c>
      <c r="JF16" s="6">
        <v>-0.21970000000000001</v>
      </c>
      <c r="JG16" s="7">
        <f t="shared" si="155"/>
        <v>8682524.3527547587</v>
      </c>
      <c r="JH16" s="12">
        <f t="shared" si="156"/>
        <v>4747531.6218163529</v>
      </c>
      <c r="JI16" s="12">
        <f t="shared" si="157"/>
        <v>1830922.6977417103</v>
      </c>
      <c r="JK16" s="5">
        <f t="shared" si="158"/>
        <v>23</v>
      </c>
      <c r="JL16" s="6">
        <v>-0.21970000000000001</v>
      </c>
      <c r="JM16" s="7">
        <f t="shared" si="159"/>
        <v>7325788.3502824511</v>
      </c>
      <c r="JN16" s="12">
        <f t="shared" si="160"/>
        <v>4238719.4159886166</v>
      </c>
      <c r="JO16" s="12">
        <f t="shared" si="161"/>
        <v>1862068.7214224415</v>
      </c>
      <c r="JQ16" s="5">
        <f t="shared" si="162"/>
        <v>22</v>
      </c>
      <c r="JR16" s="6">
        <v>-0.21970000000000001</v>
      </c>
      <c r="JS16" s="7">
        <f t="shared" si="163"/>
        <v>5560792.7359059136</v>
      </c>
      <c r="JT16" s="12">
        <f t="shared" si="164"/>
        <v>3106252.6449921443</v>
      </c>
      <c r="JU16" s="12">
        <f t="shared" si="165"/>
        <v>1525940.0345246559</v>
      </c>
      <c r="JW16" s="5">
        <f t="shared" si="166"/>
        <v>21</v>
      </c>
      <c r="JX16" s="6">
        <v>-0.21970000000000001</v>
      </c>
      <c r="JY16" s="7">
        <f t="shared" si="167"/>
        <v>5835039.596963183</v>
      </c>
      <c r="JZ16" s="12">
        <f t="shared" si="168"/>
        <v>3836403.1099069212</v>
      </c>
      <c r="KA16" s="12">
        <f t="shared" si="169"/>
        <v>2042760.097482906</v>
      </c>
      <c r="KC16" s="5">
        <f t="shared" si="170"/>
        <v>20</v>
      </c>
      <c r="KD16" s="6">
        <v>-0.21970000000000001</v>
      </c>
      <c r="KE16" s="7">
        <f t="shared" si="171"/>
        <v>4845573.4902534336</v>
      </c>
      <c r="KF16" s="12">
        <f t="shared" si="172"/>
        <v>3146204.1466532648</v>
      </c>
      <c r="KG16" s="12">
        <f t="shared" si="173"/>
        <v>1737429.5061698998</v>
      </c>
      <c r="KI16" s="5">
        <f t="shared" si="174"/>
        <v>19</v>
      </c>
      <c r="KJ16" s="6">
        <v>-0.21970000000000001</v>
      </c>
      <c r="KK16" s="7">
        <f t="shared" si="175"/>
        <v>3960743.4120103242</v>
      </c>
      <c r="KL16" s="12">
        <f t="shared" si="176"/>
        <v>2527156.6846241453</v>
      </c>
      <c r="KM16" s="12">
        <f t="shared" si="177"/>
        <v>1454078.2956702453</v>
      </c>
      <c r="KO16" s="5">
        <f t="shared" si="178"/>
        <v>18</v>
      </c>
      <c r="KP16" s="6">
        <v>-0.21970000000000001</v>
      </c>
      <c r="KQ16" s="7">
        <f t="shared" si="179"/>
        <v>3731270.2892231047</v>
      </c>
      <c r="KR16" s="12">
        <f t="shared" si="180"/>
        <v>2524799.5341651915</v>
      </c>
      <c r="KS16" s="12">
        <f t="shared" si="181"/>
        <v>1504044.8947172654</v>
      </c>
      <c r="KU16" s="5">
        <f t="shared" si="182"/>
        <v>17</v>
      </c>
      <c r="KV16" s="6">
        <v>-0.21970000000000001</v>
      </c>
      <c r="KW16" s="7">
        <f t="shared" si="183"/>
        <v>2843089.2176341852</v>
      </c>
      <c r="KX16" s="12">
        <f t="shared" si="184"/>
        <v>1817692.3283850544</v>
      </c>
      <c r="KY16" s="12">
        <f t="shared" si="185"/>
        <v>1124895.9863975267</v>
      </c>
      <c r="LA16" s="5">
        <f t="shared" si="186"/>
        <v>16</v>
      </c>
      <c r="LB16" s="6">
        <v>-0.21970000000000001</v>
      </c>
      <c r="LC16" s="7">
        <f t="shared" si="187"/>
        <v>2399433.8911589035</v>
      </c>
      <c r="LD16" s="12">
        <f t="shared" si="188"/>
        <v>1520449.7451148992</v>
      </c>
      <c r="LE16" s="12">
        <f t="shared" si="189"/>
        <v>954681.03702301986</v>
      </c>
      <c r="LG16" s="5">
        <f t="shared" si="190"/>
        <v>15</v>
      </c>
      <c r="LH16" s="6">
        <v>-0.21970000000000001</v>
      </c>
      <c r="LI16" s="7">
        <f t="shared" si="191"/>
        <v>2267681.5907370788</v>
      </c>
      <c r="LJ16" s="12">
        <f t="shared" si="192"/>
        <v>1533742.5493889113</v>
      </c>
      <c r="LK16" s="12">
        <f t="shared" si="193"/>
        <v>1001998.9438977813</v>
      </c>
      <c r="LM16" s="5">
        <f t="shared" si="194"/>
        <v>14</v>
      </c>
      <c r="LN16" s="6">
        <v>-0.21970000000000001</v>
      </c>
      <c r="LO16" s="7">
        <f t="shared" si="195"/>
        <v>1945839.7037386985</v>
      </c>
      <c r="LP16" s="12">
        <f t="shared" si="196"/>
        <v>1342583.5832908982</v>
      </c>
      <c r="LQ16" s="12">
        <f t="shared" si="197"/>
        <v>918051.22493804491</v>
      </c>
      <c r="LS16" s="5">
        <f t="shared" si="198"/>
        <v>13</v>
      </c>
      <c r="LT16" s="6">
        <v>-0.21970000000000001</v>
      </c>
      <c r="LU16" s="7">
        <f t="shared" si="199"/>
        <v>1479951.0980671572</v>
      </c>
      <c r="LV16" s="12">
        <f t="shared" si="200"/>
        <v>987782.57904366404</v>
      </c>
      <c r="LW16" s="12">
        <f t="shared" si="201"/>
        <v>710578.77227646986</v>
      </c>
      <c r="LY16" s="5">
        <f t="shared" si="202"/>
        <v>12</v>
      </c>
      <c r="LZ16" s="6">
        <v>-0.21970000000000001</v>
      </c>
      <c r="MA16" s="7">
        <f t="shared" si="203"/>
        <v>1526667.1116847093</v>
      </c>
      <c r="MB16" s="12">
        <f t="shared" si="204"/>
        <v>1141032.3779610521</v>
      </c>
      <c r="MC16" s="12">
        <f t="shared" si="205"/>
        <v>867210.37873267999</v>
      </c>
      <c r="ME16" s="5">
        <f t="shared" si="206"/>
        <v>11</v>
      </c>
      <c r="MF16" s="6">
        <v>-0.21970000000000001</v>
      </c>
      <c r="MG16" s="7">
        <f t="shared" si="207"/>
        <v>1172285.2735043457</v>
      </c>
      <c r="MH16" s="12">
        <f t="shared" si="208"/>
        <v>857133.3792788228</v>
      </c>
      <c r="MI16" s="12">
        <f t="shared" si="209"/>
        <v>668380.12240770995</v>
      </c>
      <c r="MK16" s="5">
        <f t="shared" si="210"/>
        <v>10</v>
      </c>
      <c r="ML16" s="6">
        <v>-0.21970000000000001</v>
      </c>
      <c r="MM16" s="7">
        <f t="shared" si="211"/>
        <v>1090599.3799463629</v>
      </c>
      <c r="MN16" s="12">
        <f t="shared" si="212"/>
        <v>837792.87771525676</v>
      </c>
      <c r="MO16" s="12">
        <f t="shared" si="213"/>
        <v>674586.47296553152</v>
      </c>
      <c r="MQ16" s="5">
        <f t="shared" si="214"/>
        <v>9</v>
      </c>
      <c r="MR16" s="6">
        <v>-0.21970000000000001</v>
      </c>
      <c r="MS16" s="7">
        <f t="shared" si="215"/>
        <v>991724.45207453228</v>
      </c>
      <c r="MT16" s="12">
        <f t="shared" si="216"/>
        <v>788861.16441655695</v>
      </c>
      <c r="MU16" s="12">
        <f t="shared" si="217"/>
        <v>651222.48581423273</v>
      </c>
      <c r="MW16" s="5">
        <f t="shared" si="218"/>
        <v>8</v>
      </c>
      <c r="MX16" s="6">
        <v>-0.21970000000000001</v>
      </c>
      <c r="MY16" s="7">
        <f t="shared" si="219"/>
        <v>978707.64045646146</v>
      </c>
      <c r="MZ16" s="12">
        <f t="shared" si="220"/>
        <v>820102.40887863107</v>
      </c>
      <c r="NA16" s="12">
        <f t="shared" si="221"/>
        <v>695998.82582980394</v>
      </c>
      <c r="NC16" s="5">
        <f t="shared" si="222"/>
        <v>7</v>
      </c>
      <c r="ND16" s="6">
        <v>-0.21970000000000001</v>
      </c>
      <c r="NE16" s="7">
        <f t="shared" si="223"/>
        <v>713343.76126564248</v>
      </c>
      <c r="NF16" s="12">
        <f t="shared" si="224"/>
        <v>588575.48509488779</v>
      </c>
      <c r="NG16" s="12">
        <f t="shared" si="225"/>
        <v>513134.13268577459</v>
      </c>
      <c r="NI16" s="5">
        <f t="shared" si="226"/>
        <v>6</v>
      </c>
      <c r="NJ16" s="6">
        <v>-0.21970000000000001</v>
      </c>
      <c r="NK16" s="7">
        <f t="shared" si="227"/>
        <v>581467.03722337983</v>
      </c>
      <c r="NL16" s="12">
        <f t="shared" si="228"/>
        <v>488043.94872968836</v>
      </c>
      <c r="NM16" s="12">
        <f t="shared" si="229"/>
        <v>438440.38533536653</v>
      </c>
      <c r="NO16" s="5">
        <f t="shared" si="230"/>
        <v>5</v>
      </c>
      <c r="NP16" s="6">
        <v>-0.21970000000000001</v>
      </c>
      <c r="NQ16" s="7">
        <f t="shared" si="231"/>
        <v>436864.79130231403</v>
      </c>
      <c r="NR16" s="12">
        <f t="shared" si="232"/>
        <v>371464.92994439788</v>
      </c>
      <c r="NS16" s="12">
        <f t="shared" si="233"/>
        <v>338953.88299838902</v>
      </c>
      <c r="NU16" s="5">
        <f t="shared" si="234"/>
        <v>4</v>
      </c>
      <c r="NV16" s="6">
        <v>-0.21970000000000001</v>
      </c>
      <c r="NW16" s="7">
        <f t="shared" si="235"/>
        <v>340396.44016075577</v>
      </c>
      <c r="NX16" s="12">
        <f t="shared" si="236"/>
        <v>304735.60015375091</v>
      </c>
      <c r="NY16" s="12">
        <f t="shared" si="237"/>
        <v>282710.66688459221</v>
      </c>
      <c r="OA16" s="5">
        <f t="shared" si="238"/>
        <v>3</v>
      </c>
      <c r="OB16" s="6">
        <v>-0.21970000000000001</v>
      </c>
      <c r="OC16" s="7">
        <f t="shared" si="239"/>
        <v>281575.34962424997</v>
      </c>
      <c r="OD16" s="12">
        <f t="shared" si="240"/>
        <v>253564.64561500831</v>
      </c>
      <c r="OE16" s="12">
        <f t="shared" si="241"/>
        <v>241681.03997636031</v>
      </c>
      <c r="OG16" s="5">
        <f t="shared" si="242"/>
        <v>2</v>
      </c>
      <c r="OH16" s="6">
        <v>-0.21970000000000001</v>
      </c>
      <c r="OI16" s="7">
        <f t="shared" si="243"/>
        <v>309525.5025</v>
      </c>
      <c r="OJ16" s="12">
        <f>(OJ17)*(1+OH16)-(((VLOOKUP((OG$91+OG17),$A$138:$E$227,5,FALSE))/(VLOOKUP(OG$91,$A$138:$E$227,5,FALSE)))*(IF(OG16&lt;=$D$125,$B$125,$C$125)))</f>
        <v>289816.56000999431</v>
      </c>
      <c r="OK16" s="12">
        <f t="shared" si="245"/>
        <v>286543.64572416717</v>
      </c>
      <c r="OM16" s="5">
        <f t="shared" si="246"/>
        <v>1</v>
      </c>
      <c r="ON16" s="6">
        <v>-0.21970000000000001</v>
      </c>
      <c r="OO16" s="7">
        <f>(OO17+$B$124)*(1+ON16)</f>
        <v>351135</v>
      </c>
      <c r="OP16" s="12">
        <f>($B$124)*(1+ON16)-$B$125</f>
        <v>340135</v>
      </c>
      <c r="OQ16" s="12">
        <f>OP16</f>
        <v>340135</v>
      </c>
      <c r="OS16" s="5"/>
      <c r="OT16" s="6"/>
      <c r="OU16" s="7"/>
      <c r="OY16" s="5"/>
      <c r="OZ16" s="6"/>
      <c r="PA16" s="7"/>
      <c r="PE16" s="5"/>
      <c r="PF16" s="6"/>
      <c r="PG16" s="7"/>
      <c r="PK16" s="5"/>
      <c r="PL16" s="6"/>
      <c r="PM16" s="7"/>
      <c r="PQ16" s="5"/>
      <c r="PR16" s="6"/>
      <c r="PS16" s="7"/>
      <c r="PW16" s="5"/>
      <c r="PX16" s="6"/>
      <c r="PY16" s="7"/>
      <c r="QC16" s="5"/>
      <c r="QD16" s="6"/>
      <c r="QE16" s="7"/>
      <c r="QI16" s="5"/>
      <c r="QJ16" s="6"/>
      <c r="QK16" s="7"/>
      <c r="QO16" s="5"/>
      <c r="QP16" s="6"/>
      <c r="QQ16" s="7"/>
    </row>
    <row r="17" spans="3:459">
      <c r="C17">
        <v>74</v>
      </c>
      <c r="D17" s="6">
        <v>-0.11849999999999999</v>
      </c>
      <c r="E17" s="12">
        <f t="shared" si="286"/>
        <v>-157023480.65167046</v>
      </c>
      <c r="F17" s="12">
        <f t="shared" si="0"/>
        <v>-15514027.500136487</v>
      </c>
      <c r="G17">
        <v>73</v>
      </c>
      <c r="H17" s="6">
        <v>-0.11849999999999999</v>
      </c>
      <c r="I17" s="12">
        <f t="shared" si="1"/>
        <v>-288588250.78182566</v>
      </c>
      <c r="J17" s="12">
        <f t="shared" si="2"/>
        <v>-28183090.167728264</v>
      </c>
      <c r="K17">
        <v>72</v>
      </c>
      <c r="L17" s="6">
        <v>-0.11849999999999999</v>
      </c>
      <c r="M17" s="12">
        <f t="shared" si="3"/>
        <v>-218822656.43861929</v>
      </c>
      <c r="N17" s="12">
        <f t="shared" si="4"/>
        <v>-21369888.207312338</v>
      </c>
      <c r="O17">
        <v>71</v>
      </c>
      <c r="P17" s="6">
        <v>-0.11849999999999999</v>
      </c>
      <c r="Q17" s="12">
        <f t="shared" si="5"/>
        <v>-82418044.829280034</v>
      </c>
      <c r="R17" s="12">
        <f t="shared" si="6"/>
        <v>-7483991.506485166</v>
      </c>
      <c r="S17">
        <v>70</v>
      </c>
      <c r="T17" s="6">
        <v>-0.11849999999999999</v>
      </c>
      <c r="U17" s="12">
        <f t="shared" si="7"/>
        <v>339576485.42523235</v>
      </c>
      <c r="V17" s="12">
        <f t="shared" si="8"/>
        <v>27732402.864539251</v>
      </c>
      <c r="W17">
        <v>69</v>
      </c>
      <c r="X17" s="6">
        <v>-0.11849999999999999</v>
      </c>
      <c r="Y17" s="12">
        <f t="shared" si="9"/>
        <v>410007966.30409133</v>
      </c>
      <c r="Z17" s="12">
        <f t="shared" si="10"/>
        <v>30206183.696874805</v>
      </c>
      <c r="AA17">
        <v>68</v>
      </c>
      <c r="AB17" s="6">
        <v>-0.11849999999999999</v>
      </c>
      <c r="AC17" s="12">
        <f t="shared" si="11"/>
        <v>99071972.772454575</v>
      </c>
      <c r="AD17" s="12">
        <f t="shared" si="12"/>
        <v>7468589.6093455199</v>
      </c>
      <c r="AE17">
        <v>67</v>
      </c>
      <c r="AF17" s="6">
        <v>-0.11849999999999999</v>
      </c>
      <c r="AG17" s="12">
        <f t="shared" si="13"/>
        <v>165381392.23993513</v>
      </c>
      <c r="AH17" s="12">
        <f t="shared" si="14"/>
        <v>12845156.678829914</v>
      </c>
      <c r="AI17">
        <v>66</v>
      </c>
      <c r="AJ17" s="6">
        <v>-0.11849999999999999</v>
      </c>
      <c r="AK17" s="12">
        <f t="shared" si="15"/>
        <v>-33443994.499208521</v>
      </c>
      <c r="AL17" s="12">
        <f t="shared" si="16"/>
        <v>-2635791.6852602945</v>
      </c>
      <c r="AM17">
        <v>65</v>
      </c>
      <c r="AN17" s="6">
        <v>-0.11849999999999999</v>
      </c>
      <c r="AO17" s="12">
        <f t="shared" si="17"/>
        <v>-114815906.6098385</v>
      </c>
      <c r="AP17" s="12">
        <f t="shared" si="18"/>
        <v>-9245598.4191817418</v>
      </c>
      <c r="AQ17">
        <v>64</v>
      </c>
      <c r="AR17" s="6">
        <v>-0.11849999999999999</v>
      </c>
      <c r="AS17" s="12">
        <f t="shared" si="19"/>
        <v>141221284.90395239</v>
      </c>
      <c r="AT17" s="12">
        <f t="shared" si="20"/>
        <v>11452554.2297894</v>
      </c>
      <c r="AU17">
        <v>63</v>
      </c>
      <c r="AV17" s="6">
        <v>-0.11849999999999999</v>
      </c>
      <c r="AW17" s="12">
        <f t="shared" si="21"/>
        <v>33935002.812164687</v>
      </c>
      <c r="AX17" s="12">
        <f t="shared" si="22"/>
        <v>2713249.7965180217</v>
      </c>
      <c r="AY17">
        <v>62</v>
      </c>
      <c r="AZ17" s="6">
        <v>-0.11849999999999999</v>
      </c>
      <c r="BA17" s="12">
        <f t="shared" si="23"/>
        <v>68386007.592136666</v>
      </c>
      <c r="BB17" s="12">
        <f t="shared" si="24"/>
        <v>5428700.7740188446</v>
      </c>
      <c r="BC17">
        <v>61</v>
      </c>
      <c r="BD17" s="6">
        <v>-0.11849999999999999</v>
      </c>
      <c r="BE17" s="12">
        <f t="shared" si="25"/>
        <v>160707495.5461739</v>
      </c>
      <c r="BF17" s="12">
        <f t="shared" si="26"/>
        <v>12941037.619651927</v>
      </c>
      <c r="BG17">
        <v>60</v>
      </c>
      <c r="BH17" s="6">
        <v>-0.11849999999999999</v>
      </c>
      <c r="BI17" s="12">
        <f t="shared" si="27"/>
        <v>300350320.00280219</v>
      </c>
      <c r="BJ17" s="12">
        <f t="shared" si="28"/>
        <v>26930325.665585347</v>
      </c>
      <c r="BK17">
        <v>59</v>
      </c>
      <c r="BL17" s="6">
        <v>-0.11849999999999999</v>
      </c>
      <c r="BM17" s="12">
        <f t="shared" si="29"/>
        <v>248720432.14364001</v>
      </c>
      <c r="BN17" s="12">
        <f t="shared" si="30"/>
        <v>24005569.97845526</v>
      </c>
      <c r="BO17">
        <v>58</v>
      </c>
      <c r="BP17" s="6">
        <v>-0.11849999999999999</v>
      </c>
      <c r="BQ17" s="12">
        <f t="shared" si="31"/>
        <v>177800174.19561562</v>
      </c>
      <c r="BR17" s="12">
        <f t="shared" si="32"/>
        <v>17668321.13651463</v>
      </c>
      <c r="BS17">
        <v>57</v>
      </c>
      <c r="BT17" s="6">
        <v>-0.11849999999999999</v>
      </c>
      <c r="BU17" s="12">
        <f t="shared" si="33"/>
        <v>140108483.68768057</v>
      </c>
      <c r="BV17" s="12">
        <f t="shared" si="34"/>
        <v>14242895.543350738</v>
      </c>
      <c r="BW17">
        <v>56</v>
      </c>
      <c r="BX17" s="6">
        <v>-0.11849999999999999</v>
      </c>
      <c r="BY17" s="12">
        <f t="shared" si="35"/>
        <v>72323382.591600597</v>
      </c>
      <c r="BZ17" s="12">
        <f t="shared" si="36"/>
        <v>7517336.1688585421</v>
      </c>
      <c r="CA17">
        <v>55</v>
      </c>
      <c r="CB17" s="6">
        <v>-0.11849999999999999</v>
      </c>
      <c r="CC17" s="12">
        <f t="shared" si="37"/>
        <v>135755144.70492893</v>
      </c>
      <c r="CD17" s="12">
        <f t="shared" si="38"/>
        <v>16668964.084271686</v>
      </c>
      <c r="CE17">
        <v>54</v>
      </c>
      <c r="CF17" s="6">
        <v>-0.11849999999999999</v>
      </c>
      <c r="CG17" s="12">
        <f t="shared" si="39"/>
        <v>146616108.09738103</v>
      </c>
      <c r="CH17" s="12">
        <f t="shared" si="40"/>
        <v>19844670.256470192</v>
      </c>
      <c r="CI17">
        <v>53</v>
      </c>
      <c r="CJ17" s="6">
        <v>-0.11849999999999999</v>
      </c>
      <c r="CK17" s="12">
        <f t="shared" si="284"/>
        <v>145021625.13824543</v>
      </c>
      <c r="CL17" s="12">
        <f t="shared" si="285"/>
        <v>19877321.549502518</v>
      </c>
      <c r="CM17" s="5">
        <v>52</v>
      </c>
      <c r="CN17" s="6">
        <v>-0.11849999999999999</v>
      </c>
      <c r="CO17" s="7">
        <f t="shared" si="41"/>
        <v>208029450.55717859</v>
      </c>
      <c r="CP17" s="12">
        <f t="shared" si="42"/>
        <v>115259945.35568325</v>
      </c>
      <c r="CQ17" s="12">
        <f t="shared" si="43"/>
        <v>15468924.705074567</v>
      </c>
      <c r="CR17" s="9"/>
      <c r="CS17" s="5">
        <v>51</v>
      </c>
      <c r="CT17" s="6">
        <v>-0.11849999999999999</v>
      </c>
      <c r="CU17" s="7">
        <f t="shared" si="44"/>
        <v>159031764.05257905</v>
      </c>
      <c r="CV17" s="12">
        <f t="shared" si="45"/>
        <v>80027275.504353181</v>
      </c>
      <c r="CW17" s="12">
        <f t="shared" si="46"/>
        <v>11608753.842436155</v>
      </c>
      <c r="CY17" s="5">
        <v>50</v>
      </c>
      <c r="CZ17" s="6">
        <v>-0.11849999999999999</v>
      </c>
      <c r="DA17" s="7">
        <f t="shared" si="47"/>
        <v>128583250.36592732</v>
      </c>
      <c r="DB17" s="12">
        <f t="shared" si="48"/>
        <v>58187516.832861625</v>
      </c>
      <c r="DC17" s="12">
        <f t="shared" si="49"/>
        <v>8806220.4230201766</v>
      </c>
      <c r="DE17" s="5">
        <f t="shared" si="50"/>
        <v>49</v>
      </c>
      <c r="DF17" s="6">
        <v>-0.11849999999999999</v>
      </c>
      <c r="DG17" s="7">
        <f t="shared" si="51"/>
        <v>108830512.37065373</v>
      </c>
      <c r="DH17" s="12">
        <f t="shared" si="52"/>
        <v>43505888.427673988</v>
      </c>
      <c r="DI17" s="12">
        <f t="shared" si="53"/>
        <v>6609118.401919635</v>
      </c>
      <c r="DK17" s="5">
        <f t="shared" si="54"/>
        <v>48</v>
      </c>
      <c r="DL17" s="6">
        <v>-0.11849999999999999</v>
      </c>
      <c r="DM17" s="7">
        <f t="shared" si="55"/>
        <v>110163490.60699831</v>
      </c>
      <c r="DN17" s="12">
        <f t="shared" si="56"/>
        <v>50682517.208364949</v>
      </c>
      <c r="DO17" s="12">
        <f t="shared" si="57"/>
        <v>7786177.6864935309</v>
      </c>
      <c r="DQ17" s="5">
        <f t="shared" si="58"/>
        <v>47</v>
      </c>
      <c r="DR17" s="6">
        <v>-0.11849999999999999</v>
      </c>
      <c r="DS17" s="7">
        <f t="shared" si="59"/>
        <v>72209944.026611418</v>
      </c>
      <c r="DT17" s="12">
        <f t="shared" si="60"/>
        <v>15843123.318632765</v>
      </c>
      <c r="DU17" s="12">
        <f t="shared" si="61"/>
        <v>2415827.4849085943</v>
      </c>
      <c r="DW17" s="5">
        <f t="shared" si="62"/>
        <v>46</v>
      </c>
      <c r="DX17" s="6">
        <v>-0.11849999999999999</v>
      </c>
      <c r="DY17" s="7">
        <f t="shared" si="63"/>
        <v>54456971.362452053</v>
      </c>
      <c r="DZ17" s="12">
        <f t="shared" si="64"/>
        <v>1232534.9319130233</v>
      </c>
      <c r="EA17" s="12">
        <f t="shared" si="65"/>
        <v>188646.12321684195</v>
      </c>
      <c r="EC17" s="5">
        <f t="shared" si="66"/>
        <v>45</v>
      </c>
      <c r="ED17" s="6">
        <v>-0.11849999999999999</v>
      </c>
      <c r="EE17" s="7">
        <f t="shared" si="67"/>
        <v>50685937.604664989</v>
      </c>
      <c r="EF17" s="12">
        <f t="shared" si="68"/>
        <v>1777418.1373340571</v>
      </c>
      <c r="EG17" s="12">
        <f t="shared" si="69"/>
        <v>280164.13815202727</v>
      </c>
      <c r="EI17" s="5">
        <f t="shared" si="70"/>
        <v>44</v>
      </c>
      <c r="EJ17" s="6">
        <v>-0.11849999999999999</v>
      </c>
      <c r="EK17" s="7">
        <f t="shared" si="71"/>
        <v>50685937.604664989</v>
      </c>
      <c r="EL17" s="12">
        <f t="shared" si="72"/>
        <v>11960830.490855696</v>
      </c>
      <c r="EM17" s="12">
        <f t="shared" si="73"/>
        <v>1953625.0830295426</v>
      </c>
      <c r="EO17" s="5">
        <f t="shared" si="74"/>
        <v>43</v>
      </c>
      <c r="EP17" s="6">
        <v>-0.11849999999999999</v>
      </c>
      <c r="EQ17" s="7">
        <f t="shared" si="75"/>
        <v>56607033.286425062</v>
      </c>
      <c r="ER17" s="12">
        <f t="shared" si="76"/>
        <v>-2368979.0253772694</v>
      </c>
      <c r="ES17" s="12">
        <f t="shared" si="77"/>
        <v>-392349.46736688068</v>
      </c>
      <c r="EU17" s="5">
        <f t="shared" si="78"/>
        <v>42</v>
      </c>
      <c r="EV17" s="6">
        <v>-0.11849999999999999</v>
      </c>
      <c r="EW17" s="7">
        <f t="shared" si="79"/>
        <v>35148157.831053041</v>
      </c>
      <c r="EX17" s="12">
        <f t="shared" si="80"/>
        <v>-4246174.8282908853</v>
      </c>
      <c r="EY17" s="12">
        <f t="shared" si="81"/>
        <v>-710524.97126740683</v>
      </c>
      <c r="FA17" s="5">
        <f t="shared" si="82"/>
        <v>41</v>
      </c>
      <c r="FB17" s="6">
        <v>-0.11849999999999999</v>
      </c>
      <c r="FC17" s="7">
        <f t="shared" si="83"/>
        <v>35029059.03034988</v>
      </c>
      <c r="FD17" s="12">
        <f t="shared" si="84"/>
        <v>-1932059.1499576173</v>
      </c>
      <c r="FE17" s="12">
        <f t="shared" si="85"/>
        <v>-328814.17857645341</v>
      </c>
      <c r="FG17" s="5">
        <f t="shared" si="86"/>
        <v>40</v>
      </c>
      <c r="FH17" s="6">
        <v>-0.11849999999999999</v>
      </c>
      <c r="FI17" s="7">
        <f t="shared" si="87"/>
        <v>27660343.517332472</v>
      </c>
      <c r="FJ17" s="12">
        <f t="shared" si="88"/>
        <v>-7552567.015132091</v>
      </c>
      <c r="FK17" s="12">
        <f t="shared" si="89"/>
        <v>-1293986.3532493587</v>
      </c>
      <c r="FM17" s="5">
        <f t="shared" si="90"/>
        <v>39</v>
      </c>
      <c r="FN17" s="6">
        <v>-0.11849999999999999</v>
      </c>
      <c r="FO17" s="7">
        <f t="shared" si="91"/>
        <v>30332649.9806256</v>
      </c>
      <c r="FP17" s="12">
        <f t="shared" si="92"/>
        <v>-2757758.2678864324</v>
      </c>
      <c r="FQ17" s="12">
        <f t="shared" si="93"/>
        <v>-478788.41429895803</v>
      </c>
      <c r="FS17" s="5">
        <f t="shared" si="94"/>
        <v>38</v>
      </c>
      <c r="FT17" s="6">
        <v>-0.11849999999999999</v>
      </c>
      <c r="FU17" s="7">
        <f t="shared" si="95"/>
        <v>24739132.192011744</v>
      </c>
      <c r="FV17" s="12">
        <f t="shared" si="96"/>
        <v>-6458346.1310053002</v>
      </c>
      <c r="FW17" s="12">
        <f t="shared" si="97"/>
        <v>-1139708.1407656414</v>
      </c>
      <c r="FY17" s="5">
        <f t="shared" si="98"/>
        <v>37</v>
      </c>
      <c r="FZ17" s="6">
        <v>-0.11849999999999999</v>
      </c>
      <c r="GA17" s="7">
        <f t="shared" si="99"/>
        <v>21249898.807775076</v>
      </c>
      <c r="GB17" s="12">
        <f t="shared" si="100"/>
        <v>-8426766.3687502351</v>
      </c>
      <c r="GC17" s="12">
        <f t="shared" si="101"/>
        <v>-1501514.0531411041</v>
      </c>
      <c r="GE17" s="5">
        <f t="shared" si="102"/>
        <v>36</v>
      </c>
      <c r="GF17" s="6">
        <v>-0.11849999999999999</v>
      </c>
      <c r="GG17" s="7">
        <f t="shared" si="103"/>
        <v>18905603.921508078</v>
      </c>
      <c r="GH17" s="12">
        <f t="shared" si="104"/>
        <v>-8969183.9386699814</v>
      </c>
      <c r="GI17" s="12">
        <f t="shared" si="105"/>
        <v>-1628898.053967478</v>
      </c>
      <c r="GK17" s="5">
        <f t="shared" si="106"/>
        <v>35</v>
      </c>
      <c r="GL17" s="6">
        <v>-0.11849999999999999</v>
      </c>
      <c r="GM17" s="7">
        <f t="shared" si="107"/>
        <v>20999226.837174352</v>
      </c>
      <c r="GN17" s="12">
        <f t="shared" si="108"/>
        <v>-4665985.9913019799</v>
      </c>
      <c r="GO17" s="12">
        <f t="shared" si="109"/>
        <v>-876704.39242624282</v>
      </c>
      <c r="GQ17" s="5">
        <f t="shared" si="110"/>
        <v>34</v>
      </c>
      <c r="GR17" s="6">
        <v>-0.11849999999999999</v>
      </c>
      <c r="GS17" s="7">
        <f t="shared" si="111"/>
        <v>16962218.769930821</v>
      </c>
      <c r="GT17" s="12">
        <f t="shared" si="112"/>
        <v>-6704776.8291525859</v>
      </c>
      <c r="GU17" s="12">
        <f t="shared" si="113"/>
        <v>-1305727.5264083564</v>
      </c>
      <c r="GW17" s="5">
        <f t="shared" si="114"/>
        <v>33</v>
      </c>
      <c r="GX17" s="6">
        <v>-0.11849999999999999</v>
      </c>
      <c r="GY17" s="7">
        <f t="shared" si="115"/>
        <v>15307480.164182678</v>
      </c>
      <c r="GZ17" s="12">
        <f t="shared" si="116"/>
        <v>-6425026.8030179571</v>
      </c>
      <c r="HA17" s="12">
        <f t="shared" si="117"/>
        <v>-1306287.5738860038</v>
      </c>
      <c r="HC17" s="5">
        <f t="shared" si="118"/>
        <v>32</v>
      </c>
      <c r="HD17" s="6">
        <v>-0.11849999999999999</v>
      </c>
      <c r="HE17" s="7">
        <f t="shared" si="119"/>
        <v>16682083.875526015</v>
      </c>
      <c r="HF17" s="12">
        <f t="shared" si="120"/>
        <v>-2742078.3480163822</v>
      </c>
      <c r="HG17" s="12">
        <f t="shared" si="121"/>
        <v>-591950.66564831091</v>
      </c>
      <c r="HI17" s="5">
        <f t="shared" si="122"/>
        <v>31</v>
      </c>
      <c r="HJ17" s="6">
        <v>-0.11849999999999999</v>
      </c>
      <c r="HK17" s="7">
        <f t="shared" si="123"/>
        <v>16108617.106533427</v>
      </c>
      <c r="HL17" s="12">
        <f t="shared" si="124"/>
        <v>-1040903.9996333504</v>
      </c>
      <c r="HM17" s="12">
        <f t="shared" si="125"/>
        <v>-236596.11185269756</v>
      </c>
      <c r="HO17" s="5">
        <f t="shared" si="126"/>
        <v>30</v>
      </c>
      <c r="HP17" s="6">
        <v>-0.11849999999999999</v>
      </c>
      <c r="HQ17" s="7">
        <f t="shared" si="127"/>
        <v>14103149.279052198</v>
      </c>
      <c r="HR17" s="12">
        <f t="shared" si="128"/>
        <v>-1439432.4728045347</v>
      </c>
      <c r="HS17" s="12">
        <f t="shared" si="129"/>
        <v>-337867.9305098023</v>
      </c>
      <c r="HU17" s="5">
        <f t="shared" si="130"/>
        <v>29</v>
      </c>
      <c r="HV17" s="6">
        <v>-0.11849999999999999</v>
      </c>
      <c r="HW17" s="7">
        <f t="shared" si="131"/>
        <v>11875336.206679188</v>
      </c>
      <c r="HX17" s="12">
        <f t="shared" si="132"/>
        <v>-2232391.3258824544</v>
      </c>
      <c r="HY17" s="12">
        <f t="shared" si="133"/>
        <v>-543117.47848425223</v>
      </c>
      <c r="IA17" s="5">
        <f t="shared" si="134"/>
        <v>28</v>
      </c>
      <c r="IB17" s="6">
        <v>-0.11849999999999999</v>
      </c>
      <c r="IC17" s="7">
        <f t="shared" si="135"/>
        <v>13858485.478678016</v>
      </c>
      <c r="ID17" s="12">
        <f t="shared" si="136"/>
        <v>1899588.7806955238</v>
      </c>
      <c r="IE17" s="12">
        <f t="shared" si="137"/>
        <v>505544.47276077332</v>
      </c>
      <c r="IG17" s="5">
        <f t="shared" si="138"/>
        <v>27</v>
      </c>
      <c r="IH17" s="6">
        <v>-0.11849999999999999</v>
      </c>
      <c r="II17" s="7">
        <f t="shared" si="139"/>
        <v>18702409.552871808</v>
      </c>
      <c r="IJ17" s="12">
        <f t="shared" si="140"/>
        <v>8978472.5094909705</v>
      </c>
      <c r="IK17" s="12">
        <f t="shared" si="141"/>
        <v>2671492.9625612767</v>
      </c>
      <c r="IM17" s="5">
        <f t="shared" si="142"/>
        <v>26</v>
      </c>
      <c r="IN17" s="6">
        <v>-0.11849999999999999</v>
      </c>
      <c r="IO17" s="7">
        <f t="shared" si="143"/>
        <v>13651393.834212998</v>
      </c>
      <c r="IP17" s="12">
        <f t="shared" si="144"/>
        <v>5339214.3571401015</v>
      </c>
      <c r="IQ17" s="12">
        <f t="shared" si="145"/>
        <v>1695375.8895316371</v>
      </c>
      <c r="IS17" s="5">
        <f t="shared" si="146"/>
        <v>25</v>
      </c>
      <c r="IT17" s="6">
        <v>-0.11849999999999999</v>
      </c>
      <c r="IU17" s="7">
        <f t="shared" si="147"/>
        <v>11024302.539136723</v>
      </c>
      <c r="IV17" s="12">
        <f t="shared" si="148"/>
        <v>3780469.543695068</v>
      </c>
      <c r="IW17" s="12">
        <f t="shared" si="149"/>
        <v>1263035.2273338749</v>
      </c>
      <c r="IY17" s="5">
        <f t="shared" si="150"/>
        <v>24</v>
      </c>
      <c r="IZ17" s="6">
        <v>-0.11849999999999999</v>
      </c>
      <c r="JA17" s="7">
        <f t="shared" si="151"/>
        <v>11851540.033473145</v>
      </c>
      <c r="JB17" s="12">
        <f t="shared" si="152"/>
        <v>5781979.2730637118</v>
      </c>
      <c r="JC17" s="12">
        <f t="shared" si="153"/>
        <v>2063813.2756509539</v>
      </c>
      <c r="JE17" s="5">
        <f t="shared" si="154"/>
        <v>23</v>
      </c>
      <c r="JF17" s="6">
        <v>-0.11849999999999999</v>
      </c>
      <c r="JG17" s="7">
        <f t="shared" si="155"/>
        <v>11127161.800275227</v>
      </c>
      <c r="JH17" s="12">
        <f t="shared" si="156"/>
        <v>6183930.2669010796</v>
      </c>
      <c r="JI17" s="12">
        <f t="shared" si="157"/>
        <v>2412121.2862897986</v>
      </c>
      <c r="JK17" s="5">
        <f t="shared" si="158"/>
        <v>22</v>
      </c>
      <c r="JL17" s="6">
        <v>-0.11849999999999999</v>
      </c>
      <c r="JM17" s="7">
        <f t="shared" si="159"/>
        <v>9388425.4136645533</v>
      </c>
      <c r="JN17" s="12">
        <f t="shared" si="160"/>
        <v>5519684.6141490368</v>
      </c>
      <c r="JO17" s="12">
        <f t="shared" si="161"/>
        <v>2452492.6498046545</v>
      </c>
      <c r="JQ17" s="5">
        <f t="shared" si="162"/>
        <v>21</v>
      </c>
      <c r="JR17" s="6">
        <v>-0.11849999999999999</v>
      </c>
      <c r="JS17" s="7">
        <f t="shared" si="163"/>
        <v>7126480.5022503063</v>
      </c>
      <c r="JT17" s="12">
        <f t="shared" si="164"/>
        <v>4059107.5362160527</v>
      </c>
      <c r="JU17" s="12">
        <f t="shared" si="165"/>
        <v>2016803.8586567482</v>
      </c>
      <c r="JW17" s="5">
        <f t="shared" si="166"/>
        <v>20</v>
      </c>
      <c r="JX17" s="6">
        <v>-0.11849999999999999</v>
      </c>
      <c r="JY17" s="7">
        <f t="shared" si="167"/>
        <v>7477943.8638513172</v>
      </c>
      <c r="JZ17" s="12">
        <f t="shared" si="168"/>
        <v>4988779.409613681</v>
      </c>
      <c r="KA17" s="12">
        <f t="shared" si="169"/>
        <v>2686704.1594892638</v>
      </c>
      <c r="KC17" s="5">
        <f t="shared" si="170"/>
        <v>19</v>
      </c>
      <c r="KD17" s="6">
        <v>-0.11849999999999999</v>
      </c>
      <c r="KE17" s="7">
        <f t="shared" si="171"/>
        <v>6209885.2880346449</v>
      </c>
      <c r="KF17" s="12">
        <f t="shared" si="172"/>
        <v>4101665.1288318573</v>
      </c>
      <c r="KG17" s="12">
        <f t="shared" si="173"/>
        <v>2290935.7487136247</v>
      </c>
      <c r="KI17" s="5">
        <f t="shared" si="174"/>
        <v>18</v>
      </c>
      <c r="KJ17" s="6">
        <v>-0.11849999999999999</v>
      </c>
      <c r="KK17" s="7">
        <f t="shared" si="175"/>
        <v>5075923.8908244576</v>
      </c>
      <c r="KL17" s="12">
        <f t="shared" si="176"/>
        <v>3305518.437691052</v>
      </c>
      <c r="KM17" s="12">
        <f t="shared" si="177"/>
        <v>1923656.9320429368</v>
      </c>
      <c r="KO17" s="5">
        <f t="shared" si="178"/>
        <v>17</v>
      </c>
      <c r="KP17" s="6">
        <v>-0.11849999999999999</v>
      </c>
      <c r="KQ17" s="7">
        <f t="shared" si="179"/>
        <v>4781840.6884827688</v>
      </c>
      <c r="KR17" s="12">
        <f t="shared" si="180"/>
        <v>3300217.5108787022</v>
      </c>
      <c r="KS17" s="12">
        <f t="shared" si="181"/>
        <v>1988423.4574397663</v>
      </c>
      <c r="KU17" s="5">
        <f t="shared" si="182"/>
        <v>16</v>
      </c>
      <c r="KV17" s="6">
        <v>-0.11849999999999999</v>
      </c>
      <c r="KW17" s="7">
        <f t="shared" si="183"/>
        <v>3643584.7976857428</v>
      </c>
      <c r="KX17" s="12">
        <f t="shared" si="184"/>
        <v>2391604.0058404678</v>
      </c>
      <c r="KY17" s="12">
        <f t="shared" si="185"/>
        <v>1496972.0105089394</v>
      </c>
      <c r="LA17" s="5">
        <f t="shared" si="186"/>
        <v>15</v>
      </c>
      <c r="LB17" s="6">
        <v>-0.11849999999999999</v>
      </c>
      <c r="LC17" s="7">
        <f t="shared" si="187"/>
        <v>3075014.5984350936</v>
      </c>
      <c r="LD17" s="12">
        <f t="shared" si="188"/>
        <v>2009776.3963774401</v>
      </c>
      <c r="LE17" s="12">
        <f t="shared" si="189"/>
        <v>1276340.007293954</v>
      </c>
      <c r="LG17" s="5">
        <f t="shared" si="190"/>
        <v>14</v>
      </c>
      <c r="LH17" s="6">
        <v>-0.11849999999999999</v>
      </c>
      <c r="LI17" s="7">
        <f t="shared" si="191"/>
        <v>2906166.3344060988</v>
      </c>
      <c r="LJ17" s="12">
        <f t="shared" si="192"/>
        <v>2024430.3901054505</v>
      </c>
      <c r="LK17" s="12">
        <f t="shared" si="193"/>
        <v>1337673.30745403</v>
      </c>
      <c r="LM17" s="5">
        <f t="shared" si="194"/>
        <v>13</v>
      </c>
      <c r="LN17" s="6">
        <v>-0.11849999999999999</v>
      </c>
      <c r="LO17" s="7">
        <f t="shared" si="195"/>
        <v>2493707.1687026764</v>
      </c>
      <c r="LP17" s="12">
        <f t="shared" si="196"/>
        <v>1776824.831040421</v>
      </c>
      <c r="LQ17" s="12">
        <f t="shared" si="197"/>
        <v>1228860.5770359507</v>
      </c>
      <c r="LS17" s="5">
        <f t="shared" si="198"/>
        <v>12</v>
      </c>
      <c r="LT17" s="6">
        <v>-0.11849999999999999</v>
      </c>
      <c r="LU17" s="7">
        <f t="shared" si="199"/>
        <v>1896643.7242947035</v>
      </c>
      <c r="LV17" s="12">
        <f t="shared" si="200"/>
        <v>1319346.2459912351</v>
      </c>
      <c r="LW17" s="12">
        <f t="shared" si="201"/>
        <v>959935.53249162412</v>
      </c>
      <c r="LY17" s="5">
        <f t="shared" si="202"/>
        <v>11</v>
      </c>
      <c r="LZ17" s="6">
        <v>-0.11849999999999999</v>
      </c>
      <c r="MA17" s="7">
        <f t="shared" si="203"/>
        <v>1956513.022792143</v>
      </c>
      <c r="MB17" s="12">
        <f t="shared" si="204"/>
        <v>1512885.9273422821</v>
      </c>
      <c r="MC17" s="12">
        <f t="shared" si="205"/>
        <v>1162960.8556269056</v>
      </c>
      <c r="ME17" s="5">
        <f t="shared" si="206"/>
        <v>10</v>
      </c>
      <c r="MF17" s="6">
        <v>-0.11849999999999999</v>
      </c>
      <c r="MG17" s="7">
        <f t="shared" si="207"/>
        <v>1502352.0101298804</v>
      </c>
      <c r="MH17" s="12">
        <f t="shared" si="208"/>
        <v>1147770.7303983087</v>
      </c>
      <c r="MI17" s="12">
        <f t="shared" si="209"/>
        <v>905237.79479158449</v>
      </c>
      <c r="MK17" s="5">
        <f t="shared" si="210"/>
        <v>9</v>
      </c>
      <c r="ML17" s="6">
        <v>-0.11849999999999999</v>
      </c>
      <c r="MM17" s="7">
        <f t="shared" si="211"/>
        <v>1397666.7691225978</v>
      </c>
      <c r="MN17" s="12">
        <f t="shared" si="212"/>
        <v>1121428.8635542558</v>
      </c>
      <c r="MO17" s="12">
        <f t="shared" si="213"/>
        <v>913282.44399107294</v>
      </c>
      <c r="MQ17" s="5">
        <f t="shared" si="214"/>
        <v>8</v>
      </c>
      <c r="MR17" s="6">
        <v>-0.11849999999999999</v>
      </c>
      <c r="MS17" s="7">
        <f t="shared" si="215"/>
        <v>1270952.7772325161</v>
      </c>
      <c r="MT17" s="12">
        <f t="shared" si="216"/>
        <v>1057544.269757174</v>
      </c>
      <c r="MU17" s="12">
        <f t="shared" si="217"/>
        <v>882998.12814676657</v>
      </c>
      <c r="MW17" s="5">
        <f t="shared" si="218"/>
        <v>7</v>
      </c>
      <c r="MX17" s="6">
        <v>-0.11849999999999999</v>
      </c>
      <c r="MY17" s="7">
        <f t="shared" si="219"/>
        <v>1254270.9732877887</v>
      </c>
      <c r="MZ17" s="12">
        <f t="shared" si="220"/>
        <v>1096311.3036983681</v>
      </c>
      <c r="NA17" s="12">
        <f t="shared" si="221"/>
        <v>941037.05851436185</v>
      </c>
      <c r="NC17" s="5">
        <f t="shared" si="222"/>
        <v>6</v>
      </c>
      <c r="ND17" s="6">
        <v>-0.11849999999999999</v>
      </c>
      <c r="NE17" s="7">
        <f t="shared" si="223"/>
        <v>914191.67149255727</v>
      </c>
      <c r="NF17" s="12">
        <f t="shared" si="224"/>
        <v>798393.06274067122</v>
      </c>
      <c r="NG17" s="12">
        <f t="shared" si="225"/>
        <v>704008.50306773069</v>
      </c>
      <c r="NI17" s="5">
        <f t="shared" si="226"/>
        <v>5</v>
      </c>
      <c r="NJ17" s="6">
        <v>-0.11849999999999999</v>
      </c>
      <c r="NK17" s="7">
        <f t="shared" si="227"/>
        <v>745183.95133074443</v>
      </c>
      <c r="NL17" s="12">
        <f t="shared" si="228"/>
        <v>668253.28783272218</v>
      </c>
      <c r="NM17" s="12">
        <f t="shared" si="229"/>
        <v>607190.73725977214</v>
      </c>
      <c r="NO17" s="5">
        <f t="shared" si="230"/>
        <v>4</v>
      </c>
      <c r="NP17" s="6">
        <v>-0.11849999999999999</v>
      </c>
      <c r="NQ17" s="7">
        <f t="shared" si="231"/>
        <v>559867.73202910938</v>
      </c>
      <c r="NR17" s="12">
        <f t="shared" si="232"/>
        <v>518188.39573487453</v>
      </c>
      <c r="NS17" s="12">
        <f t="shared" si="233"/>
        <v>478236.69189466431</v>
      </c>
      <c r="NU17" s="5">
        <f t="shared" si="234"/>
        <v>3</v>
      </c>
      <c r="NV17" s="6">
        <v>-0.11849999999999999</v>
      </c>
      <c r="NW17" s="7">
        <f t="shared" si="235"/>
        <v>436237.90870274993</v>
      </c>
      <c r="NX17" s="12">
        <f t="shared" si="236"/>
        <v>405731.85840442369</v>
      </c>
      <c r="NY17" s="12">
        <f t="shared" si="237"/>
        <v>380706.70665817714</v>
      </c>
      <c r="OA17" s="5">
        <f t="shared" si="238"/>
        <v>2</v>
      </c>
      <c r="OB17" s="6">
        <v>-0.11849999999999999</v>
      </c>
      <c r="OC17" s="7">
        <f t="shared" si="239"/>
        <v>360855.2475</v>
      </c>
      <c r="OD17" s="12">
        <f>(OD18)*(1+OB17)-(((VLOOKUP((OA$91+OA18),$A$138:$E$227,5,FALSE))/(VLOOKUP(OA$91,$A$138:$E$227,5,FALSE)))*(IF(OA17&lt;=$D$125,$B$125,$C$125)))</f>
        <v>339748.20247630333</v>
      </c>
      <c r="OE17" s="12">
        <f t="shared" si="241"/>
        <v>327524.25230154203</v>
      </c>
      <c r="OG17" s="5">
        <f t="shared" si="242"/>
        <v>1</v>
      </c>
      <c r="OH17" s="6">
        <v>-0.11849999999999999</v>
      </c>
      <c r="OI17" s="7">
        <f>(OI18+$B$124)*(1+OH17)</f>
        <v>396675</v>
      </c>
      <c r="OJ17" s="12">
        <f>($B$124)*(1+OH17)-$B$125</f>
        <v>385675</v>
      </c>
      <c r="OK17" s="12">
        <f>OJ17</f>
        <v>385675</v>
      </c>
      <c r="OM17" s="5"/>
      <c r="ON17" s="6"/>
      <c r="OO17" s="7"/>
      <c r="OS17" s="5"/>
      <c r="OT17" s="6"/>
      <c r="OU17" s="7"/>
      <c r="OY17" s="5"/>
      <c r="OZ17" s="6"/>
      <c r="PA17" s="7"/>
      <c r="PE17" s="5"/>
      <c r="PF17" s="6"/>
      <c r="PG17" s="7"/>
      <c r="PK17" s="5"/>
      <c r="PL17" s="6"/>
      <c r="PM17" s="7"/>
      <c r="PQ17" s="5"/>
      <c r="PR17" s="6"/>
      <c r="PS17" s="7"/>
      <c r="PW17" s="5"/>
      <c r="PX17" s="6"/>
      <c r="PY17" s="7"/>
      <c r="QC17" s="5"/>
      <c r="QD17" s="6"/>
      <c r="QE17" s="7"/>
      <c r="QI17" s="5"/>
      <c r="QJ17" s="6"/>
      <c r="QK17" s="7"/>
      <c r="QO17" s="5"/>
      <c r="QP17" s="6"/>
      <c r="QQ17" s="7"/>
    </row>
    <row r="18" spans="3:459">
      <c r="C18">
        <v>73</v>
      </c>
      <c r="D18" s="6">
        <v>-9.0300000000000005E-2</v>
      </c>
      <c r="E18" s="12">
        <f t="shared" si="286"/>
        <v>-177787678.99395731</v>
      </c>
      <c r="F18" s="12">
        <f t="shared" si="0"/>
        <v>-18221130.607793018</v>
      </c>
      <c r="G18">
        <v>72</v>
      </c>
      <c r="H18" s="6">
        <v>-9.0300000000000005E-2</v>
      </c>
      <c r="I18" s="12">
        <f t="shared" si="1"/>
        <v>-327034665.68277884</v>
      </c>
      <c r="J18" s="12">
        <f t="shared" si="2"/>
        <v>-33129696.582793355</v>
      </c>
      <c r="K18">
        <v>71</v>
      </c>
      <c r="L18" s="6">
        <v>-9.0300000000000005E-2</v>
      </c>
      <c r="M18" s="12">
        <f t="shared" si="3"/>
        <v>-247890486.0535033</v>
      </c>
      <c r="N18" s="12">
        <f t="shared" si="4"/>
        <v>-25112128.622718643</v>
      </c>
      <c r="O18">
        <v>70</v>
      </c>
      <c r="P18" s="6">
        <v>-9.0300000000000005E-2</v>
      </c>
      <c r="Q18" s="12">
        <f t="shared" si="5"/>
        <v>-93122708.418365821</v>
      </c>
      <c r="R18" s="12">
        <f t="shared" si="6"/>
        <v>-8771629.5251896717</v>
      </c>
      <c r="S18">
        <v>69</v>
      </c>
      <c r="T18" s="6">
        <v>-9.0300000000000005E-2</v>
      </c>
      <c r="U18" s="12">
        <f t="shared" si="7"/>
        <v>385642459.5378049</v>
      </c>
      <c r="V18" s="12">
        <f t="shared" si="8"/>
        <v>32669947.697811671</v>
      </c>
      <c r="W18">
        <v>68</v>
      </c>
      <c r="X18" s="6">
        <v>-9.0300000000000005E-2</v>
      </c>
      <c r="Y18" s="12">
        <f t="shared" si="9"/>
        <v>465587266.71176058</v>
      </c>
      <c r="Z18" s="12">
        <f t="shared" si="10"/>
        <v>35581017.420507766</v>
      </c>
      <c r="AA18">
        <v>67</v>
      </c>
      <c r="AB18" s="6">
        <v>-9.0300000000000005E-2</v>
      </c>
      <c r="AC18" s="12">
        <f t="shared" si="11"/>
        <v>112841664.56938075</v>
      </c>
      <c r="AD18" s="12">
        <f t="shared" si="12"/>
        <v>8824111.2104018107</v>
      </c>
      <c r="AE18">
        <v>66</v>
      </c>
      <c r="AF18" s="6">
        <v>-9.0300000000000005E-2</v>
      </c>
      <c r="AG18" s="12">
        <f t="shared" si="13"/>
        <v>188051777.92391962</v>
      </c>
      <c r="AH18" s="12">
        <f t="shared" si="14"/>
        <v>15151091.112353712</v>
      </c>
      <c r="AI18">
        <v>65</v>
      </c>
      <c r="AJ18" s="6">
        <v>-9.0300000000000005E-2</v>
      </c>
      <c r="AK18" s="12">
        <f t="shared" si="15"/>
        <v>-37508045.746222891</v>
      </c>
      <c r="AL18" s="12">
        <f t="shared" si="16"/>
        <v>-3066416.0621912079</v>
      </c>
      <c r="AM18">
        <v>64</v>
      </c>
      <c r="AN18" s="6">
        <v>-9.0300000000000005E-2</v>
      </c>
      <c r="AO18" s="12">
        <f t="shared" si="17"/>
        <v>-129827967.57611927</v>
      </c>
      <c r="AP18" s="12">
        <f t="shared" si="18"/>
        <v>-10844634.732365413</v>
      </c>
      <c r="AQ18">
        <v>63</v>
      </c>
      <c r="AR18" s="6">
        <v>-9.0300000000000005E-2</v>
      </c>
      <c r="AS18" s="12">
        <f t="shared" si="19"/>
        <v>160625314.21601495</v>
      </c>
      <c r="AT18" s="12">
        <f t="shared" si="20"/>
        <v>13512319.086892253</v>
      </c>
      <c r="AU18">
        <v>62</v>
      </c>
      <c r="AV18" s="6">
        <v>-9.0300000000000005E-2</v>
      </c>
      <c r="AW18" s="12">
        <f t="shared" si="21"/>
        <v>38922537.830832638</v>
      </c>
      <c r="AX18" s="12">
        <f t="shared" si="22"/>
        <v>3228172.5689079203</v>
      </c>
      <c r="AY18">
        <v>61</v>
      </c>
      <c r="AZ18" s="6">
        <v>-9.0300000000000005E-2</v>
      </c>
      <c r="BA18" s="12">
        <f t="shared" si="23"/>
        <v>78007851.685991392</v>
      </c>
      <c r="BB18" s="12">
        <f t="shared" si="24"/>
        <v>6423632.336701897</v>
      </c>
      <c r="BC18">
        <v>60</v>
      </c>
      <c r="BD18" s="6">
        <v>-9.0300000000000005E-2</v>
      </c>
      <c r="BE18" s="12">
        <f t="shared" si="25"/>
        <v>182734031.46643594</v>
      </c>
      <c r="BF18" s="12">
        <f t="shared" si="26"/>
        <v>15263920.874862242</v>
      </c>
      <c r="BG18">
        <v>59</v>
      </c>
      <c r="BH18" s="6">
        <v>-9.0300000000000005E-2</v>
      </c>
      <c r="BI18" s="12">
        <f t="shared" si="27"/>
        <v>341105962.55253929</v>
      </c>
      <c r="BJ18" s="12">
        <f t="shared" si="28"/>
        <v>31726087.749258686</v>
      </c>
      <c r="BK18">
        <v>58</v>
      </c>
      <c r="BL18" s="6">
        <v>-9.0300000000000005E-2</v>
      </c>
      <c r="BM18" s="12">
        <f t="shared" si="29"/>
        <v>282508520.1883232</v>
      </c>
      <c r="BN18" s="12">
        <f t="shared" si="30"/>
        <v>28284324.592314344</v>
      </c>
      <c r="BO18">
        <v>57</v>
      </c>
      <c r="BP18" s="6">
        <v>-9.0300000000000005E-2</v>
      </c>
      <c r="BQ18" s="12">
        <f t="shared" si="31"/>
        <v>202044323.02591011</v>
      </c>
      <c r="BR18" s="12">
        <f t="shared" si="32"/>
        <v>20826843.724234805</v>
      </c>
      <c r="BS18">
        <v>56</v>
      </c>
      <c r="BT18" s="6">
        <v>-9.0300000000000005E-2</v>
      </c>
      <c r="BU18" s="12">
        <f t="shared" si="33"/>
        <v>159278044.29634842</v>
      </c>
      <c r="BV18" s="12">
        <f t="shared" si="34"/>
        <v>16795907.514662333</v>
      </c>
      <c r="BW18">
        <v>55</v>
      </c>
      <c r="BX18" s="6">
        <v>-9.0300000000000005E-2</v>
      </c>
      <c r="BY18" s="12">
        <f t="shared" si="35"/>
        <v>82373237.623626739</v>
      </c>
      <c r="BZ18" s="12">
        <f t="shared" si="36"/>
        <v>8881474.6726896111</v>
      </c>
      <c r="CA18">
        <v>54</v>
      </c>
      <c r="CB18" s="6">
        <v>-9.0300000000000005E-2</v>
      </c>
      <c r="CC18" s="12">
        <f t="shared" si="37"/>
        <v>154281872.13423061</v>
      </c>
      <c r="CD18" s="12">
        <f t="shared" si="38"/>
        <v>19650830.870177478</v>
      </c>
      <c r="CE18">
        <v>53</v>
      </c>
      <c r="CF18" s="6">
        <v>-9.0300000000000005E-2</v>
      </c>
      <c r="CG18" s="12">
        <f t="shared" si="39"/>
        <v>166577145.39648473</v>
      </c>
      <c r="CH18" s="12">
        <f t="shared" si="40"/>
        <v>23387904.89275289</v>
      </c>
      <c r="CI18">
        <v>52</v>
      </c>
      <c r="CJ18" s="6">
        <v>-9.0300000000000005E-2</v>
      </c>
      <c r="CK18" s="12">
        <f t="shared" si="284"/>
        <v>164765173.15739697</v>
      </c>
      <c r="CL18" s="12">
        <f t="shared" si="285"/>
        <v>23426327.93707066</v>
      </c>
      <c r="CM18" s="5">
        <v>51</v>
      </c>
      <c r="CN18" s="6">
        <v>-9.0300000000000005E-2</v>
      </c>
      <c r="CO18" s="7">
        <f t="shared" si="41"/>
        <v>235994838.97581238</v>
      </c>
      <c r="CP18" s="12">
        <f t="shared" si="42"/>
        <v>131007915.22470434</v>
      </c>
      <c r="CQ18" s="12">
        <f t="shared" si="43"/>
        <v>18238661.183534075</v>
      </c>
      <c r="CR18" s="9"/>
      <c r="CS18" s="5">
        <v>50</v>
      </c>
      <c r="CT18" s="6">
        <v>-9.0300000000000005E-2</v>
      </c>
      <c r="CU18" s="7">
        <f t="shared" si="44"/>
        <v>180410395.97569942</v>
      </c>
      <c r="CV18" s="12">
        <f t="shared" si="45"/>
        <v>91019950.68403317</v>
      </c>
      <c r="CW18" s="12">
        <f t="shared" si="46"/>
        <v>13696130.01999077</v>
      </c>
      <c r="CY18" s="5">
        <v>49</v>
      </c>
      <c r="CZ18" s="6">
        <v>-9.0300000000000005E-2</v>
      </c>
      <c r="DA18" s="7">
        <f t="shared" si="47"/>
        <v>145868690.14852789</v>
      </c>
      <c r="DB18" s="12">
        <f t="shared" si="48"/>
        <v>66234535.732224576</v>
      </c>
      <c r="DC18" s="12">
        <f t="shared" si="49"/>
        <v>10398194.294454688</v>
      </c>
      <c r="DE18" s="5">
        <f t="shared" si="50"/>
        <v>48</v>
      </c>
      <c r="DF18" s="6">
        <v>-9.0300000000000005E-2</v>
      </c>
      <c r="DG18" s="7">
        <f t="shared" si="51"/>
        <v>123460592.59291406</v>
      </c>
      <c r="DH18" s="12">
        <f t="shared" si="52"/>
        <v>49578411.379105516</v>
      </c>
      <c r="DI18" s="12">
        <f t="shared" si="53"/>
        <v>7812711.7457595179</v>
      </c>
      <c r="DK18" s="5">
        <f t="shared" si="54"/>
        <v>47</v>
      </c>
      <c r="DL18" s="6">
        <v>-9.0300000000000005E-2</v>
      </c>
      <c r="DM18" s="7">
        <f t="shared" si="55"/>
        <v>124972763.02552277</v>
      </c>
      <c r="DN18" s="12">
        <f t="shared" si="56"/>
        <v>57717295.540299341</v>
      </c>
      <c r="DO18" s="12">
        <f t="shared" si="57"/>
        <v>9197839.1589695029</v>
      </c>
      <c r="DQ18" s="5">
        <f t="shared" si="58"/>
        <v>46</v>
      </c>
      <c r="DR18" s="6">
        <v>-9.0300000000000005E-2</v>
      </c>
      <c r="DS18" s="7">
        <f t="shared" si="59"/>
        <v>81917123.115838259</v>
      </c>
      <c r="DT18" s="12">
        <f t="shared" si="60"/>
        <v>18196103.110228557</v>
      </c>
      <c r="DU18" s="12">
        <f t="shared" si="61"/>
        <v>2878175.0772695639</v>
      </c>
      <c r="DW18" s="5">
        <f t="shared" si="62"/>
        <v>45</v>
      </c>
      <c r="DX18" s="6">
        <v>-9.0300000000000005E-2</v>
      </c>
      <c r="DY18" s="7">
        <f t="shared" si="63"/>
        <v>61777619.242713615</v>
      </c>
      <c r="DZ18" s="12">
        <f t="shared" si="64"/>
        <v>1620581.2757794561</v>
      </c>
      <c r="EA18" s="12">
        <f t="shared" si="65"/>
        <v>257296.07932991366</v>
      </c>
      <c r="EC18" s="5">
        <f t="shared" si="66"/>
        <v>44</v>
      </c>
      <c r="ED18" s="6">
        <v>-9.0300000000000005E-2</v>
      </c>
      <c r="EE18" s="7">
        <f t="shared" si="67"/>
        <v>57499645.609376051</v>
      </c>
      <c r="EF18" s="12">
        <f t="shared" si="68"/>
        <v>2232267.9799099024</v>
      </c>
      <c r="EG18" s="12">
        <f t="shared" si="69"/>
        <v>364991.68391891767</v>
      </c>
      <c r="EI18" s="5">
        <f t="shared" si="70"/>
        <v>43</v>
      </c>
      <c r="EJ18" s="6">
        <v>-9.0300000000000005E-2</v>
      </c>
      <c r="EK18" s="7">
        <f t="shared" si="71"/>
        <v>57499645.609376051</v>
      </c>
      <c r="EL18" s="12">
        <f t="shared" si="72"/>
        <v>13777086.579157148</v>
      </c>
      <c r="EM18" s="12">
        <f t="shared" si="73"/>
        <v>2334269.4085538769</v>
      </c>
      <c r="EO18" s="5">
        <f t="shared" si="74"/>
        <v>42</v>
      </c>
      <c r="EP18" s="6">
        <v>-9.0300000000000005E-2</v>
      </c>
      <c r="EQ18" s="7">
        <f t="shared" si="75"/>
        <v>64216713.881367058</v>
      </c>
      <c r="ER18" s="12">
        <f t="shared" si="76"/>
        <v>-2481952.4609674271</v>
      </c>
      <c r="ES18" s="12">
        <f t="shared" si="77"/>
        <v>-426401.78535577835</v>
      </c>
      <c r="EU18" s="5">
        <f t="shared" si="78"/>
        <v>41</v>
      </c>
      <c r="EV18" s="6">
        <v>-9.0300000000000005E-2</v>
      </c>
      <c r="EW18" s="7">
        <f t="shared" si="79"/>
        <v>39873122.893990971</v>
      </c>
      <c r="EX18" s="12">
        <f t="shared" si="80"/>
        <v>-4613603.5755421147</v>
      </c>
      <c r="EY18" s="12">
        <f t="shared" si="81"/>
        <v>-800820.9997830803</v>
      </c>
      <c r="FA18" s="5">
        <f t="shared" si="82"/>
        <v>40</v>
      </c>
      <c r="FB18" s="6">
        <v>-9.0300000000000005E-2</v>
      </c>
      <c r="FC18" s="7">
        <f t="shared" si="83"/>
        <v>39738013.647589199</v>
      </c>
      <c r="FD18" s="12">
        <f t="shared" si="84"/>
        <v>-1991813.9332641887</v>
      </c>
      <c r="FE18" s="12">
        <f t="shared" si="85"/>
        <v>-351635.39817104751</v>
      </c>
      <c r="FG18" s="5">
        <f t="shared" si="86"/>
        <v>39</v>
      </c>
      <c r="FH18" s="6">
        <v>-9.0300000000000005E-2</v>
      </c>
      <c r="FI18" s="7">
        <f t="shared" si="87"/>
        <v>31378722.084324986</v>
      </c>
      <c r="FJ18" s="12">
        <f t="shared" si="88"/>
        <v>-8369219.5293614194</v>
      </c>
      <c r="FK18" s="12">
        <f t="shared" si="89"/>
        <v>-1487420.5324694463</v>
      </c>
      <c r="FM18" s="5">
        <f t="shared" si="90"/>
        <v>38</v>
      </c>
      <c r="FN18" s="6">
        <v>-9.0300000000000005E-2</v>
      </c>
      <c r="FO18" s="7">
        <f t="shared" si="91"/>
        <v>34410266.569059104</v>
      </c>
      <c r="FP18" s="12">
        <f t="shared" si="92"/>
        <v>-2932458.5538909286</v>
      </c>
      <c r="FQ18" s="12">
        <f t="shared" si="93"/>
        <v>-528120.49785713397</v>
      </c>
      <c r="FS18" s="5">
        <f t="shared" si="94"/>
        <v>37</v>
      </c>
      <c r="FT18" s="6">
        <v>-9.0300000000000005E-2</v>
      </c>
      <c r="FU18" s="7">
        <f t="shared" si="95"/>
        <v>28064812.469667323</v>
      </c>
      <c r="FV18" s="12">
        <f t="shared" si="96"/>
        <v>-7133688.1803803751</v>
      </c>
      <c r="FW18" s="12">
        <f t="shared" si="97"/>
        <v>-1305870.6443942748</v>
      </c>
      <c r="FY18" s="5">
        <f t="shared" si="98"/>
        <v>36</v>
      </c>
      <c r="FZ18" s="6">
        <v>-9.0300000000000005E-2</v>
      </c>
      <c r="GA18" s="7">
        <f t="shared" si="99"/>
        <v>24106521.619710807</v>
      </c>
      <c r="GB18" s="12">
        <f t="shared" si="100"/>
        <v>-9368577.4068461154</v>
      </c>
      <c r="GC18" s="12">
        <f t="shared" si="101"/>
        <v>-1731632.7908388553</v>
      </c>
      <c r="GE18" s="5">
        <f t="shared" si="102"/>
        <v>35</v>
      </c>
      <c r="GF18" s="6">
        <v>-9.0300000000000005E-2</v>
      </c>
      <c r="GG18" s="7">
        <f t="shared" si="103"/>
        <v>21447083.291557662</v>
      </c>
      <c r="GH18" s="12">
        <f t="shared" si="104"/>
        <v>-9987515.8927109446</v>
      </c>
      <c r="GI18" s="12">
        <f t="shared" si="105"/>
        <v>-1881534.3921102372</v>
      </c>
      <c r="GK18" s="5">
        <f t="shared" si="106"/>
        <v>34</v>
      </c>
      <c r="GL18" s="6">
        <v>-9.0300000000000005E-2</v>
      </c>
      <c r="GM18" s="7">
        <f t="shared" si="107"/>
        <v>23822151.828898869</v>
      </c>
      <c r="GN18" s="12">
        <f t="shared" si="108"/>
        <v>-5112104.7507731589</v>
      </c>
      <c r="GO18" s="12">
        <f t="shared" si="109"/>
        <v>-996375.86670874944</v>
      </c>
      <c r="GQ18" s="5">
        <f t="shared" si="110"/>
        <v>33</v>
      </c>
      <c r="GR18" s="6">
        <v>-9.0300000000000005E-2</v>
      </c>
      <c r="GS18" s="7">
        <f t="shared" si="111"/>
        <v>19242448.973262418</v>
      </c>
      <c r="GT18" s="12">
        <f t="shared" si="112"/>
        <v>-7431344.1954979831</v>
      </c>
      <c r="GU18" s="12">
        <f t="shared" si="113"/>
        <v>-1501237.1864128034</v>
      </c>
      <c r="GW18" s="5">
        <f t="shared" si="114"/>
        <v>32</v>
      </c>
      <c r="GX18" s="6">
        <v>-9.0300000000000005E-2</v>
      </c>
      <c r="GY18" s="7">
        <f t="shared" si="115"/>
        <v>17365263.941216879</v>
      </c>
      <c r="GZ18" s="12">
        <f t="shared" si="116"/>
        <v>-7121350.6786644086</v>
      </c>
      <c r="HA18" s="12">
        <f t="shared" si="117"/>
        <v>-1501896.2331780386</v>
      </c>
      <c r="HC18" s="5">
        <f t="shared" si="118"/>
        <v>31</v>
      </c>
      <c r="HD18" s="6">
        <v>-9.0300000000000005E-2</v>
      </c>
      <c r="HE18" s="7">
        <f t="shared" si="119"/>
        <v>18924655.559303477</v>
      </c>
      <c r="HF18" s="12">
        <f t="shared" si="120"/>
        <v>-2953046.0511039463</v>
      </c>
      <c r="HG18" s="12">
        <f t="shared" si="121"/>
        <v>-661286.37874247134</v>
      </c>
      <c r="HI18" s="5">
        <f t="shared" si="122"/>
        <v>30</v>
      </c>
      <c r="HJ18" s="6">
        <v>-9.0300000000000005E-2</v>
      </c>
      <c r="HK18" s="7">
        <f t="shared" si="123"/>
        <v>18274097.681830321</v>
      </c>
      <c r="HL18" s="12">
        <f t="shared" si="124"/>
        <v>-1031105.0198641348</v>
      </c>
      <c r="HM18" s="12">
        <f t="shared" si="125"/>
        <v>-243115.99402009809</v>
      </c>
      <c r="HO18" s="5">
        <f t="shared" si="126"/>
        <v>29</v>
      </c>
      <c r="HP18" s="6">
        <v>-9.0300000000000005E-2</v>
      </c>
      <c r="HQ18" s="7">
        <f t="shared" si="127"/>
        <v>15999034.916678615</v>
      </c>
      <c r="HR18" s="12">
        <f t="shared" si="128"/>
        <v>-1487943.5664508597</v>
      </c>
      <c r="HS18" s="12">
        <f t="shared" si="129"/>
        <v>-362289.57690243085</v>
      </c>
      <c r="HU18" s="5">
        <f t="shared" si="130"/>
        <v>28</v>
      </c>
      <c r="HV18" s="6">
        <v>-9.0300000000000005E-2</v>
      </c>
      <c r="HW18" s="7">
        <f t="shared" si="131"/>
        <v>13471737.046714904</v>
      </c>
      <c r="HX18" s="12">
        <f t="shared" si="132"/>
        <v>-2392605.1806324734</v>
      </c>
      <c r="HY18" s="12">
        <f t="shared" si="133"/>
        <v>-603820.97568094404</v>
      </c>
      <c r="IA18" s="5">
        <f t="shared" si="134"/>
        <v>27</v>
      </c>
      <c r="IB18" s="6">
        <v>-9.0300000000000005E-2</v>
      </c>
      <c r="IC18" s="7">
        <f t="shared" si="135"/>
        <v>15721480.974110059</v>
      </c>
      <c r="ID18" s="12">
        <f t="shared" si="136"/>
        <v>2282829.3846669723</v>
      </c>
      <c r="IE18" s="12">
        <f t="shared" si="137"/>
        <v>630212.37752062152</v>
      </c>
      <c r="IG18" s="5">
        <f t="shared" si="138"/>
        <v>26</v>
      </c>
      <c r="IH18" s="6">
        <v>-9.0300000000000005E-2</v>
      </c>
      <c r="II18" s="7">
        <f t="shared" si="139"/>
        <v>21216573.514318559</v>
      </c>
      <c r="IJ18" s="12">
        <f t="shared" si="140"/>
        <v>10299827.391246155</v>
      </c>
      <c r="IK18" s="12">
        <f t="shared" si="141"/>
        <v>3179034.4021559516</v>
      </c>
      <c r="IM18" s="5">
        <f t="shared" si="142"/>
        <v>25</v>
      </c>
      <c r="IN18" s="6">
        <v>-9.0300000000000005E-2</v>
      </c>
      <c r="IO18" s="7">
        <f t="shared" si="143"/>
        <v>15486550.010451501</v>
      </c>
      <c r="IP18" s="12">
        <f t="shared" si="144"/>
        <v>6164143.8166832551</v>
      </c>
      <c r="IQ18" s="12">
        <f t="shared" si="145"/>
        <v>2030369.6457795554</v>
      </c>
      <c r="IS18" s="5">
        <f t="shared" si="146"/>
        <v>24</v>
      </c>
      <c r="IT18" s="6">
        <v>-9.0300000000000005E-2</v>
      </c>
      <c r="IU18" s="7">
        <f t="shared" si="147"/>
        <v>12506298.966689419</v>
      </c>
      <c r="IV18" s="12">
        <f t="shared" si="148"/>
        <v>4390543.8632897791</v>
      </c>
      <c r="IW18" s="12">
        <f t="shared" si="149"/>
        <v>1521604.3602040999</v>
      </c>
      <c r="IY18" s="5">
        <f t="shared" si="150"/>
        <v>23</v>
      </c>
      <c r="IZ18" s="6">
        <v>-9.0300000000000005E-2</v>
      </c>
      <c r="JA18" s="7">
        <f t="shared" si="151"/>
        <v>13444741.955159552</v>
      </c>
      <c r="JB18" s="12">
        <f t="shared" si="152"/>
        <v>6654597.0199248008</v>
      </c>
      <c r="JC18" s="12">
        <f t="shared" si="153"/>
        <v>2463935.5079697869</v>
      </c>
      <c r="JE18" s="5">
        <f t="shared" si="154"/>
        <v>22</v>
      </c>
      <c r="JF18" s="6">
        <v>-9.0300000000000005E-2</v>
      </c>
      <c r="JG18" s="7">
        <f t="shared" si="155"/>
        <v>12622985.593051875</v>
      </c>
      <c r="JH18" s="12">
        <f t="shared" si="156"/>
        <v>7102485.4850160368</v>
      </c>
      <c r="JI18" s="12">
        <f t="shared" si="157"/>
        <v>2873813.7359395451</v>
      </c>
      <c r="JK18" s="5">
        <f t="shared" si="158"/>
        <v>21</v>
      </c>
      <c r="JL18" s="6">
        <v>-9.0300000000000005E-2</v>
      </c>
      <c r="JM18" s="7">
        <f t="shared" si="159"/>
        <v>10650510.962750487</v>
      </c>
      <c r="JN18" s="12">
        <f t="shared" si="160"/>
        <v>6338291.4286496798</v>
      </c>
      <c r="JO18" s="12">
        <f t="shared" si="161"/>
        <v>2921321.5233942242</v>
      </c>
      <c r="JQ18" s="5">
        <f t="shared" si="162"/>
        <v>20</v>
      </c>
      <c r="JR18" s="6">
        <v>-9.0300000000000005E-2</v>
      </c>
      <c r="JS18" s="7">
        <f t="shared" si="163"/>
        <v>8084492.912365634</v>
      </c>
      <c r="JT18" s="12">
        <f t="shared" si="164"/>
        <v>4673269.2530469429</v>
      </c>
      <c r="JU18" s="12">
        <f t="shared" si="165"/>
        <v>2408616.2619377016</v>
      </c>
      <c r="JW18" s="5">
        <f t="shared" si="166"/>
        <v>19</v>
      </c>
      <c r="JX18" s="6">
        <v>-9.0300000000000005E-2</v>
      </c>
      <c r="JY18" s="7">
        <f t="shared" si="167"/>
        <v>8483203.4757246934</v>
      </c>
      <c r="JZ18" s="12">
        <f t="shared" si="168"/>
        <v>5722614.4138355954</v>
      </c>
      <c r="KA18" s="12">
        <f t="shared" si="169"/>
        <v>3196934.4740799563</v>
      </c>
      <c r="KC18" s="5">
        <f t="shared" si="170"/>
        <v>18</v>
      </c>
      <c r="KD18" s="6">
        <v>-9.0300000000000005E-2</v>
      </c>
      <c r="KE18" s="7">
        <f t="shared" si="171"/>
        <v>7044679.850294549</v>
      </c>
      <c r="KF18" s="12">
        <f t="shared" si="172"/>
        <v>4713983.8743886277</v>
      </c>
      <c r="KG18" s="12">
        <f t="shared" si="173"/>
        <v>2731206.2968910411</v>
      </c>
      <c r="KI18" s="5">
        <f t="shared" si="174"/>
        <v>17</v>
      </c>
      <c r="KJ18" s="6">
        <v>-9.0300000000000005E-2</v>
      </c>
      <c r="KK18" s="7">
        <f t="shared" si="175"/>
        <v>5758280.0803453866</v>
      </c>
      <c r="KL18" s="12">
        <f t="shared" si="176"/>
        <v>3808359.5886964267</v>
      </c>
      <c r="KM18" s="12">
        <f t="shared" si="177"/>
        <v>2299003.8038398451</v>
      </c>
      <c r="KO18" s="5">
        <f t="shared" si="178"/>
        <v>16</v>
      </c>
      <c r="KP18" s="6">
        <v>-9.0300000000000005E-2</v>
      </c>
      <c r="KQ18" s="7">
        <f t="shared" si="179"/>
        <v>5424663.2881256593</v>
      </c>
      <c r="KR18" s="12">
        <f t="shared" si="180"/>
        <v>3800350.5162484571</v>
      </c>
      <c r="KS18" s="12">
        <f t="shared" si="181"/>
        <v>2375219.0726552857</v>
      </c>
      <c r="KU18" s="5">
        <f t="shared" si="182"/>
        <v>15</v>
      </c>
      <c r="KV18" s="6">
        <v>-9.0300000000000005E-2</v>
      </c>
      <c r="KW18" s="7">
        <f t="shared" si="183"/>
        <v>4133391.7160360101</v>
      </c>
      <c r="KX18" s="12">
        <f t="shared" si="184"/>
        <v>2767479.1128272898</v>
      </c>
      <c r="KY18" s="12">
        <f t="shared" si="185"/>
        <v>1796894.0211248279</v>
      </c>
      <c r="LA18" s="5">
        <f t="shared" si="186"/>
        <v>14</v>
      </c>
      <c r="LB18" s="6">
        <v>-9.0300000000000005E-2</v>
      </c>
      <c r="LC18" s="7">
        <f t="shared" si="187"/>
        <v>3488388.653925234</v>
      </c>
      <c r="LD18" s="12">
        <f t="shared" si="188"/>
        <v>2333540.1077827951</v>
      </c>
      <c r="LE18" s="12">
        <f t="shared" si="189"/>
        <v>1537261.0188711302</v>
      </c>
      <c r="LG18" s="5">
        <f t="shared" si="190"/>
        <v>13</v>
      </c>
      <c r="LH18" s="6">
        <v>-9.0300000000000005E-2</v>
      </c>
      <c r="LI18" s="7">
        <f t="shared" si="191"/>
        <v>3296842.1263824152</v>
      </c>
      <c r="LJ18" s="12">
        <f t="shared" si="192"/>
        <v>2348079.7408675756</v>
      </c>
      <c r="LK18" s="12">
        <f t="shared" si="193"/>
        <v>1609436.1730946591</v>
      </c>
      <c r="LM18" s="5">
        <f t="shared" si="194"/>
        <v>12</v>
      </c>
      <c r="LN18" s="6">
        <v>-9.0300000000000005E-2</v>
      </c>
      <c r="LO18" s="7">
        <f t="shared" si="195"/>
        <v>2828936.0960892532</v>
      </c>
      <c r="LP18" s="12">
        <f t="shared" si="196"/>
        <v>2064891.8946244321</v>
      </c>
      <c r="LQ18" s="12">
        <f t="shared" si="197"/>
        <v>1481388.6755866036</v>
      </c>
      <c r="LS18" s="5">
        <f t="shared" si="198"/>
        <v>11</v>
      </c>
      <c r="LT18" s="6">
        <v>-9.0300000000000005E-2</v>
      </c>
      <c r="LU18" s="7">
        <f t="shared" si="199"/>
        <v>2151609.4433292155</v>
      </c>
      <c r="LV18" s="12">
        <f t="shared" si="200"/>
        <v>1543481.0948164687</v>
      </c>
      <c r="LW18" s="12">
        <f t="shared" si="201"/>
        <v>1164925.8973911025</v>
      </c>
      <c r="LY18" s="5">
        <f t="shared" si="202"/>
        <v>10</v>
      </c>
      <c r="LZ18" s="6">
        <v>-9.0300000000000005E-2</v>
      </c>
      <c r="MA18" s="7">
        <f t="shared" si="203"/>
        <v>2219526.9685673774</v>
      </c>
      <c r="MB18" s="12">
        <f t="shared" si="204"/>
        <v>1760536.2146977889</v>
      </c>
      <c r="MC18" s="12">
        <f t="shared" si="205"/>
        <v>1403839.8963170757</v>
      </c>
      <c r="ME18" s="5">
        <f t="shared" si="206"/>
        <v>9</v>
      </c>
      <c r="MF18" s="6">
        <v>-9.0300000000000005E-2</v>
      </c>
      <c r="MG18" s="7">
        <f t="shared" si="207"/>
        <v>1704313.1141575503</v>
      </c>
      <c r="MH18" s="12">
        <f t="shared" si="208"/>
        <v>1345216.5448352955</v>
      </c>
      <c r="MI18" s="12">
        <f t="shared" si="209"/>
        <v>1100559.2703895397</v>
      </c>
      <c r="MK18" s="5">
        <f t="shared" si="210"/>
        <v>8</v>
      </c>
      <c r="ML18" s="6">
        <v>-9.0300000000000005E-2</v>
      </c>
      <c r="MM18" s="7">
        <f t="shared" si="211"/>
        <v>1585555.0415457718</v>
      </c>
      <c r="MN18" s="12">
        <f t="shared" si="212"/>
        <v>1313971.8329065582</v>
      </c>
      <c r="MO18" s="12">
        <f t="shared" si="213"/>
        <v>1110025.9678464169</v>
      </c>
      <c r="MQ18" s="5">
        <f t="shared" si="214"/>
        <v>7</v>
      </c>
      <c r="MR18" s="6">
        <v>-9.0300000000000005E-2</v>
      </c>
      <c r="MS18" s="7">
        <f t="shared" si="215"/>
        <v>1441806.8941945732</v>
      </c>
      <c r="MT18" s="12">
        <f t="shared" si="216"/>
        <v>1240470.223840401</v>
      </c>
      <c r="MU18" s="12">
        <f t="shared" si="217"/>
        <v>1074388.3099849918</v>
      </c>
      <c r="MW18" s="5">
        <f t="shared" si="218"/>
        <v>6</v>
      </c>
      <c r="MX18" s="6">
        <v>-9.0300000000000005E-2</v>
      </c>
      <c r="MY18" s="7">
        <f t="shared" si="219"/>
        <v>1422882.5561971511</v>
      </c>
      <c r="MZ18" s="12">
        <f t="shared" si="220"/>
        <v>1283336.8162209501</v>
      </c>
      <c r="NA18" s="12">
        <f t="shared" si="221"/>
        <v>1142686.7504621374</v>
      </c>
      <c r="NC18" s="5">
        <f t="shared" si="222"/>
        <v>5</v>
      </c>
      <c r="ND18" s="6">
        <v>-9.0300000000000005E-2</v>
      </c>
      <c r="NE18" s="7">
        <f t="shared" si="223"/>
        <v>1037086.4112224133</v>
      </c>
      <c r="NF18" s="12">
        <f t="shared" si="224"/>
        <v>944316.60064215539</v>
      </c>
      <c r="NG18" s="12">
        <f t="shared" si="225"/>
        <v>863758.78636936494</v>
      </c>
      <c r="NI18" s="5">
        <f t="shared" si="226"/>
        <v>4</v>
      </c>
      <c r="NJ18" s="6">
        <v>-9.0300000000000005E-2</v>
      </c>
      <c r="NK18" s="7">
        <f t="shared" si="227"/>
        <v>845358.99186698184</v>
      </c>
      <c r="NL18" s="12">
        <f t="shared" si="228"/>
        <v>795541.98331429739</v>
      </c>
      <c r="NM18" s="12">
        <f t="shared" si="229"/>
        <v>749826.59683237388</v>
      </c>
      <c r="NO18" s="5">
        <f t="shared" si="230"/>
        <v>3</v>
      </c>
      <c r="NP18" s="6">
        <v>-9.0300000000000005E-2</v>
      </c>
      <c r="NQ18" s="7">
        <f t="shared" si="231"/>
        <v>635130.72266490001</v>
      </c>
      <c r="NR18" s="12">
        <f t="shared" si="232"/>
        <v>601369.63287400897</v>
      </c>
      <c r="NS18" s="12">
        <f t="shared" si="233"/>
        <v>575718.79545284261</v>
      </c>
      <c r="NU18" s="5">
        <f t="shared" si="234"/>
        <v>2</v>
      </c>
      <c r="NV18" s="6">
        <v>-9.0300000000000005E-2</v>
      </c>
      <c r="NW18" s="7">
        <f t="shared" si="235"/>
        <v>494881.34849999996</v>
      </c>
      <c r="NX18" s="12">
        <f>(NX19)*(1+NV18)-(((VLOOKUP((NU$91+NU19),$A$138:$E$227,5,FALSE))/(VLOOKUP(NU$91,$A$138:$E$227,5,FALSE)))*(IF(NU18&lt;=$D$125,$B$125,$C$125)))</f>
        <v>473573.37035027385</v>
      </c>
      <c r="NY18" s="12">
        <f t="shared" si="237"/>
        <v>460948.48784686014</v>
      </c>
      <c r="OA18" s="5">
        <f t="shared" si="238"/>
        <v>1</v>
      </c>
      <c r="OB18" s="6">
        <v>-9.0300000000000005E-2</v>
      </c>
      <c r="OC18" s="7">
        <f>(OC19+$B$124)*(1+OB18)</f>
        <v>409365</v>
      </c>
      <c r="OD18" s="12">
        <f>($B$124)*(1+OB18)-$B$125</f>
        <v>398365</v>
      </c>
      <c r="OE18" s="12">
        <f>OD18</f>
        <v>398365</v>
      </c>
      <c r="OG18" s="5"/>
      <c r="OH18" s="6"/>
      <c r="OI18" s="7"/>
      <c r="OM18" s="5"/>
      <c r="ON18" s="6"/>
      <c r="OO18" s="7"/>
      <c r="OS18" s="5"/>
      <c r="OT18" s="6"/>
      <c r="OU18" s="7"/>
      <c r="OY18" s="5"/>
      <c r="OZ18" s="6"/>
      <c r="PA18" s="7"/>
      <c r="PE18" s="5"/>
      <c r="PF18" s="6"/>
      <c r="PG18" s="7"/>
      <c r="PK18" s="5"/>
      <c r="PL18" s="6"/>
      <c r="PM18" s="7"/>
      <c r="PQ18" s="5"/>
      <c r="PR18" s="6"/>
      <c r="PS18" s="7"/>
      <c r="PW18" s="5"/>
      <c r="PX18" s="6"/>
      <c r="PY18" s="7"/>
      <c r="QC18" s="5"/>
      <c r="QD18" s="6"/>
      <c r="QE18" s="7"/>
      <c r="QI18" s="5"/>
      <c r="QJ18" s="6"/>
      <c r="QK18" s="7"/>
      <c r="QO18" s="5"/>
      <c r="QP18" s="6"/>
      <c r="QQ18" s="7"/>
    </row>
    <row r="19" spans="3:459">
      <c r="C19">
        <v>72</v>
      </c>
      <c r="D19" s="6">
        <v>0.2089</v>
      </c>
      <c r="E19" s="12">
        <f t="shared" si="286"/>
        <v>-195113732.25343689</v>
      </c>
      <c r="F19" s="12">
        <f t="shared" si="0"/>
        <v>-20544537.845310152</v>
      </c>
      <c r="G19">
        <v>71</v>
      </c>
      <c r="H19" s="6">
        <v>0.2089</v>
      </c>
      <c r="I19" s="12">
        <f t="shared" si="1"/>
        <v>-359171732.80411309</v>
      </c>
      <c r="J19" s="12">
        <f t="shared" si="2"/>
        <v>-37381841.941268004</v>
      </c>
      <c r="K19">
        <v>70</v>
      </c>
      <c r="L19" s="6">
        <v>0.2089</v>
      </c>
      <c r="M19" s="12">
        <f t="shared" si="3"/>
        <v>-272171425.41785878</v>
      </c>
      <c r="N19" s="12">
        <f t="shared" si="4"/>
        <v>-28327032.103745494</v>
      </c>
      <c r="O19">
        <v>69</v>
      </c>
      <c r="P19" s="6">
        <v>0.2089</v>
      </c>
      <c r="Q19" s="12">
        <f t="shared" si="5"/>
        <v>-102016288.72411574</v>
      </c>
      <c r="R19" s="12">
        <f t="shared" si="6"/>
        <v>-9872544.0700757168</v>
      </c>
      <c r="S19">
        <v>68</v>
      </c>
      <c r="T19" s="6">
        <v>0.2089</v>
      </c>
      <c r="U19" s="12">
        <f t="shared" si="7"/>
        <v>424311954.94331187</v>
      </c>
      <c r="V19" s="12">
        <f t="shared" si="8"/>
        <v>36930377.088797078</v>
      </c>
      <c r="W19">
        <v>67</v>
      </c>
      <c r="X19" s="6">
        <v>0.2089</v>
      </c>
      <c r="Y19" s="12">
        <f t="shared" si="9"/>
        <v>512234610.14762616</v>
      </c>
      <c r="Z19" s="12">
        <f t="shared" si="10"/>
        <v>40218055.209399737</v>
      </c>
      <c r="AA19">
        <v>66</v>
      </c>
      <c r="AB19" s="6">
        <v>0.2089</v>
      </c>
      <c r="AC19" s="12">
        <f t="shared" si="11"/>
        <v>124464439.85161823</v>
      </c>
      <c r="AD19" s="12">
        <f t="shared" si="12"/>
        <v>9999577.6387179587</v>
      </c>
      <c r="AE19">
        <v>65</v>
      </c>
      <c r="AF19" s="6">
        <v>0.2089</v>
      </c>
      <c r="AG19" s="12">
        <f t="shared" si="13"/>
        <v>207127768.34681335</v>
      </c>
      <c r="AH19" s="12">
        <f t="shared" si="14"/>
        <v>17145086.120004024</v>
      </c>
      <c r="AI19">
        <v>64</v>
      </c>
      <c r="AJ19" s="6">
        <v>0.2089</v>
      </c>
      <c r="AK19" s="12">
        <f t="shared" si="15"/>
        <v>-40827843.491792634</v>
      </c>
      <c r="AL19" s="12">
        <f t="shared" si="16"/>
        <v>-3429240.658470714</v>
      </c>
      <c r="AM19">
        <v>63</v>
      </c>
      <c r="AN19" s="6">
        <v>0.2089</v>
      </c>
      <c r="AO19" s="12">
        <f t="shared" si="17"/>
        <v>-142320345.87220961</v>
      </c>
      <c r="AP19" s="12">
        <f t="shared" si="18"/>
        <v>-12213736.316482991</v>
      </c>
      <c r="AQ19">
        <v>62</v>
      </c>
      <c r="AR19" s="6">
        <v>0.2089</v>
      </c>
      <c r="AS19" s="12">
        <f t="shared" si="19"/>
        <v>176961563.08049336</v>
      </c>
      <c r="AT19" s="12">
        <f t="shared" si="20"/>
        <v>15294304.295453472</v>
      </c>
      <c r="AU19">
        <v>61</v>
      </c>
      <c r="AV19" s="6">
        <v>0.2089</v>
      </c>
      <c r="AW19" s="12">
        <f t="shared" si="21"/>
        <v>43183744.219574504</v>
      </c>
      <c r="AX19" s="12">
        <f t="shared" si="22"/>
        <v>3679686.0564457886</v>
      </c>
      <c r="AY19">
        <v>60</v>
      </c>
      <c r="AZ19" s="6">
        <v>0.2089</v>
      </c>
      <c r="BA19" s="12">
        <f t="shared" si="23"/>
        <v>86151663.441523552</v>
      </c>
      <c r="BB19" s="12">
        <f t="shared" si="24"/>
        <v>7288546.0854362594</v>
      </c>
      <c r="BC19">
        <v>59</v>
      </c>
      <c r="BD19" s="6">
        <v>0.2089</v>
      </c>
      <c r="BE19" s="12">
        <f t="shared" si="25"/>
        <v>201267649.11795774</v>
      </c>
      <c r="BF19" s="12">
        <f t="shared" si="26"/>
        <v>17272512.797098018</v>
      </c>
      <c r="BG19">
        <v>58</v>
      </c>
      <c r="BH19" s="6">
        <v>0.2089</v>
      </c>
      <c r="BI19" s="12">
        <f t="shared" si="27"/>
        <v>375319897.02455747</v>
      </c>
      <c r="BJ19" s="12">
        <f t="shared" si="28"/>
        <v>35864408.906181082</v>
      </c>
      <c r="BK19">
        <v>57</v>
      </c>
      <c r="BL19" s="6">
        <v>0.2089</v>
      </c>
      <c r="BM19" s="12">
        <f t="shared" si="29"/>
        <v>310880691.61123168</v>
      </c>
      <c r="BN19" s="12">
        <f t="shared" si="30"/>
        <v>31977380.938708551</v>
      </c>
      <c r="BO19">
        <v>56</v>
      </c>
      <c r="BP19" s="6">
        <v>0.2089</v>
      </c>
      <c r="BQ19" s="12">
        <f t="shared" si="31"/>
        <v>222419871.94533223</v>
      </c>
      <c r="BR19" s="12">
        <f t="shared" si="32"/>
        <v>23555117.296705905</v>
      </c>
      <c r="BS19">
        <v>55</v>
      </c>
      <c r="BT19" s="6">
        <v>0.2089</v>
      </c>
      <c r="BU19" s="12">
        <f t="shared" si="33"/>
        <v>175401273.69283378</v>
      </c>
      <c r="BV19" s="12">
        <f t="shared" si="34"/>
        <v>19002694.289302744</v>
      </c>
      <c r="BW19">
        <v>54</v>
      </c>
      <c r="BX19" s="6">
        <v>0.2089</v>
      </c>
      <c r="BY19" s="12">
        <f t="shared" si="35"/>
        <v>90855753.964898869</v>
      </c>
      <c r="BZ19" s="12">
        <f t="shared" si="36"/>
        <v>10064362.277304681</v>
      </c>
      <c r="CA19">
        <v>53</v>
      </c>
      <c r="CB19" s="6">
        <v>0.2089</v>
      </c>
      <c r="CC19" s="12">
        <f t="shared" si="37"/>
        <v>169855344.63883868</v>
      </c>
      <c r="CD19" s="12">
        <f t="shared" si="38"/>
        <v>22226962.323402505</v>
      </c>
      <c r="CE19">
        <v>52</v>
      </c>
      <c r="CF19" s="6">
        <v>0.2089</v>
      </c>
      <c r="CG19" s="12">
        <f t="shared" si="39"/>
        <v>183347055.38370967</v>
      </c>
      <c r="CH19" s="12">
        <f t="shared" si="40"/>
        <v>26447505.858757872</v>
      </c>
      <c r="CI19">
        <v>51</v>
      </c>
      <c r="CJ19" s="6">
        <v>0.2089</v>
      </c>
      <c r="CK19" s="12">
        <f t="shared" si="284"/>
        <v>181352284.44256017</v>
      </c>
      <c r="CL19" s="12">
        <f t="shared" si="285"/>
        <v>26490899.735979572</v>
      </c>
      <c r="CM19" s="5">
        <v>50</v>
      </c>
      <c r="CN19" s="6">
        <v>0.2089</v>
      </c>
      <c r="CO19" s="7">
        <f t="shared" si="41"/>
        <v>259420511.13093591</v>
      </c>
      <c r="CP19" s="12">
        <f t="shared" si="42"/>
        <v>144249098.1492871</v>
      </c>
      <c r="CQ19" s="12">
        <f t="shared" si="43"/>
        <v>20632098.639733698</v>
      </c>
      <c r="CR19" s="9"/>
      <c r="CS19" s="5">
        <v>49</v>
      </c>
      <c r="CT19" s="6">
        <v>0.2089</v>
      </c>
      <c r="CU19" s="7">
        <f t="shared" si="44"/>
        <v>198318562.13663784</v>
      </c>
      <c r="CV19" s="12">
        <f t="shared" si="45"/>
        <v>100274069.21267818</v>
      </c>
      <c r="CW19" s="12">
        <f t="shared" si="46"/>
        <v>15501895.057833387</v>
      </c>
      <c r="CY19" s="5">
        <v>48</v>
      </c>
      <c r="CZ19" s="6">
        <v>0.2089</v>
      </c>
      <c r="DA19" s="7">
        <f t="shared" si="47"/>
        <v>160348125.91901496</v>
      </c>
      <c r="DB19" s="12">
        <f t="shared" si="48"/>
        <v>73019270.168019369</v>
      </c>
      <c r="DC19" s="12">
        <f t="shared" si="49"/>
        <v>11777301.640003124</v>
      </c>
      <c r="DE19" s="5">
        <f t="shared" si="50"/>
        <v>47</v>
      </c>
      <c r="DF19" s="6">
        <v>0.2089</v>
      </c>
      <c r="DG19" s="7">
        <f t="shared" si="51"/>
        <v>135715722.31825224</v>
      </c>
      <c r="DH19" s="12">
        <f t="shared" si="52"/>
        <v>54709011.013471626</v>
      </c>
      <c r="DI19" s="12">
        <f t="shared" si="53"/>
        <v>8857332.2760702688</v>
      </c>
      <c r="DK19" s="5">
        <f t="shared" si="54"/>
        <v>46</v>
      </c>
      <c r="DL19" s="6">
        <v>0.2089</v>
      </c>
      <c r="DM19" s="7">
        <f t="shared" si="55"/>
        <v>137377996.07070768</v>
      </c>
      <c r="DN19" s="12">
        <f t="shared" si="56"/>
        <v>63653455.34616185</v>
      </c>
      <c r="DO19" s="12">
        <f t="shared" si="57"/>
        <v>10421655.196663138</v>
      </c>
      <c r="DQ19" s="5">
        <f t="shared" si="58"/>
        <v>45</v>
      </c>
      <c r="DR19" s="6">
        <v>0.2089</v>
      </c>
      <c r="DS19" s="7">
        <f t="shared" si="59"/>
        <v>90048502.93045868</v>
      </c>
      <c r="DT19" s="12">
        <f t="shared" si="60"/>
        <v>20210801.397798035</v>
      </c>
      <c r="DU19" s="12">
        <f t="shared" si="61"/>
        <v>3284408.99160808</v>
      </c>
      <c r="DW19" s="5">
        <f t="shared" si="62"/>
        <v>44</v>
      </c>
      <c r="DX19" s="6">
        <v>0.2089</v>
      </c>
      <c r="DY19" s="7">
        <f t="shared" si="63"/>
        <v>67909881.546348929</v>
      </c>
      <c r="DZ19" s="12">
        <f t="shared" si="64"/>
        <v>1989157.4141585722</v>
      </c>
      <c r="EA19" s="12">
        <f t="shared" si="65"/>
        <v>324463.89957060094</v>
      </c>
      <c r="EC19" s="5">
        <f t="shared" si="66"/>
        <v>43</v>
      </c>
      <c r="ED19" s="6">
        <v>0.2089</v>
      </c>
      <c r="EE19" s="7">
        <f t="shared" si="67"/>
        <v>63207261.305239148</v>
      </c>
      <c r="EF19" s="12">
        <f t="shared" si="68"/>
        <v>2655541.651950608</v>
      </c>
      <c r="EG19" s="12">
        <f t="shared" si="69"/>
        <v>446092.20690101507</v>
      </c>
      <c r="EI19" s="5">
        <f t="shared" si="70"/>
        <v>42</v>
      </c>
      <c r="EJ19" s="6">
        <v>0.2089</v>
      </c>
      <c r="EK19" s="7">
        <f t="shared" si="71"/>
        <v>63207261.305239148</v>
      </c>
      <c r="EL19" s="12">
        <f t="shared" si="72"/>
        <v>15339287.14545464</v>
      </c>
      <c r="EM19" s="12">
        <f t="shared" si="73"/>
        <v>2670137.6284844959</v>
      </c>
      <c r="EO19" s="5">
        <f t="shared" si="74"/>
        <v>41</v>
      </c>
      <c r="EP19" s="6">
        <v>0.2089</v>
      </c>
      <c r="EQ19" s="7">
        <f t="shared" si="75"/>
        <v>70591089.239713162</v>
      </c>
      <c r="ER19" s="12">
        <f t="shared" si="76"/>
        <v>-2536365.5835025338</v>
      </c>
      <c r="ES19" s="12">
        <f t="shared" si="77"/>
        <v>-447684.73476307653</v>
      </c>
      <c r="EU19" s="5">
        <f t="shared" si="78"/>
        <v>40</v>
      </c>
      <c r="EV19" s="6">
        <v>0.2089</v>
      </c>
      <c r="EW19" s="7">
        <f t="shared" si="79"/>
        <v>43831068.367583789</v>
      </c>
      <c r="EX19" s="12">
        <f t="shared" si="80"/>
        <v>-4881577.2353929821</v>
      </c>
      <c r="EY19" s="12">
        <f t="shared" si="81"/>
        <v>-870542.98841761635</v>
      </c>
      <c r="FA19" s="5">
        <f t="shared" si="82"/>
        <v>39</v>
      </c>
      <c r="FB19" s="6">
        <v>0.2089</v>
      </c>
      <c r="FC19" s="7">
        <f t="shared" si="83"/>
        <v>43682547.705385514</v>
      </c>
      <c r="FD19" s="12">
        <f t="shared" si="84"/>
        <v>-2002727.3247863567</v>
      </c>
      <c r="FE19" s="12">
        <f t="shared" si="85"/>
        <v>-363245.73511036776</v>
      </c>
      <c r="FG19" s="5">
        <f t="shared" si="86"/>
        <v>38</v>
      </c>
      <c r="FH19" s="6">
        <v>0.2089</v>
      </c>
      <c r="FI19" s="7">
        <f t="shared" si="87"/>
        <v>34493483.658706151</v>
      </c>
      <c r="FJ19" s="12">
        <f t="shared" si="88"/>
        <v>-9014421.8196783774</v>
      </c>
      <c r="FK19" s="12">
        <f t="shared" si="89"/>
        <v>-1645968.6828384132</v>
      </c>
      <c r="FM19" s="5">
        <f t="shared" si="90"/>
        <v>37</v>
      </c>
      <c r="FN19" s="6">
        <v>0.2089</v>
      </c>
      <c r="FO19" s="7">
        <f t="shared" si="91"/>
        <v>37825949.839572504</v>
      </c>
      <c r="FP19" s="12">
        <f t="shared" si="92"/>
        <v>-3040430.4787539933</v>
      </c>
      <c r="FQ19" s="12">
        <f t="shared" si="93"/>
        <v>-562562.91268485319</v>
      </c>
      <c r="FS19" s="5">
        <f t="shared" si="94"/>
        <v>36</v>
      </c>
      <c r="FT19" s="6">
        <v>0.2089</v>
      </c>
      <c r="FU19" s="7">
        <f t="shared" si="95"/>
        <v>30850623.798688933</v>
      </c>
      <c r="FV19" s="12">
        <f t="shared" si="96"/>
        <v>-7661651.8470207145</v>
      </c>
      <c r="FW19" s="12">
        <f t="shared" si="97"/>
        <v>-1440931.4794457702</v>
      </c>
      <c r="FY19" s="5">
        <f t="shared" si="98"/>
        <v>35</v>
      </c>
      <c r="FZ19" s="6">
        <v>0.2089</v>
      </c>
      <c r="GA19" s="7">
        <f t="shared" si="99"/>
        <v>26499419.170837428</v>
      </c>
      <c r="GB19" s="12">
        <f t="shared" si="100"/>
        <v>-10120116.208132816</v>
      </c>
      <c r="GC19" s="12">
        <f t="shared" si="101"/>
        <v>-1921774.958574217</v>
      </c>
      <c r="GE19" s="5">
        <f t="shared" si="102"/>
        <v>34</v>
      </c>
      <c r="GF19" s="6">
        <v>0.2089</v>
      </c>
      <c r="GG19" s="7">
        <f t="shared" si="103"/>
        <v>23575995.703592025</v>
      </c>
      <c r="GH19" s="12">
        <f t="shared" si="104"/>
        <v>-10803859.085074285</v>
      </c>
      <c r="GI19" s="12">
        <f t="shared" si="105"/>
        <v>-2091069.5003369583</v>
      </c>
      <c r="GK19" s="5">
        <f t="shared" si="106"/>
        <v>33</v>
      </c>
      <c r="GL19" s="6">
        <v>0.2089</v>
      </c>
      <c r="GM19" s="7">
        <f t="shared" si="107"/>
        <v>26186821.841155183</v>
      </c>
      <c r="GN19" s="12">
        <f t="shared" si="108"/>
        <v>-5450350.4211594844</v>
      </c>
      <c r="GO19" s="12">
        <f t="shared" si="109"/>
        <v>-1091397.0106886611</v>
      </c>
      <c r="GQ19" s="5">
        <f t="shared" si="110"/>
        <v>32</v>
      </c>
      <c r="GR19" s="6">
        <v>0.2089</v>
      </c>
      <c r="GS19" s="7">
        <f t="shared" si="111"/>
        <v>21152521.681062348</v>
      </c>
      <c r="GT19" s="12">
        <f t="shared" si="112"/>
        <v>-8005759.9171935851</v>
      </c>
      <c r="GU19" s="12">
        <f t="shared" si="113"/>
        <v>-1661572.813002442</v>
      </c>
      <c r="GW19" s="5">
        <f t="shared" si="114"/>
        <v>31</v>
      </c>
      <c r="GX19" s="6">
        <v>0.2089</v>
      </c>
      <c r="GY19" s="7">
        <f t="shared" si="115"/>
        <v>19089000.704866309</v>
      </c>
      <c r="GZ19" s="12">
        <f t="shared" si="116"/>
        <v>-7671873.6810521856</v>
      </c>
      <c r="HA19" s="12">
        <f t="shared" si="117"/>
        <v>-1662317.1213965781</v>
      </c>
      <c r="HC19" s="5">
        <f t="shared" si="118"/>
        <v>30</v>
      </c>
      <c r="HD19" s="6">
        <v>0.2089</v>
      </c>
      <c r="HE19" s="7">
        <f t="shared" si="119"/>
        <v>20803182.982635461</v>
      </c>
      <c r="HF19" s="12">
        <f t="shared" si="120"/>
        <v>-3098909.3076131605</v>
      </c>
      <c r="HG19" s="12">
        <f t="shared" si="121"/>
        <v>-712956.61489821936</v>
      </c>
      <c r="HI19" s="5">
        <f t="shared" si="122"/>
        <v>29</v>
      </c>
      <c r="HJ19" s="6">
        <v>0.2089</v>
      </c>
      <c r="HK19" s="7">
        <f t="shared" si="123"/>
        <v>20088048.457546797</v>
      </c>
      <c r="HL19" s="12">
        <f t="shared" si="124"/>
        <v>-993590.01754381903</v>
      </c>
      <c r="HM19" s="12">
        <f t="shared" si="125"/>
        <v>-240687.0523325867</v>
      </c>
      <c r="HO19" s="5">
        <f t="shared" si="126"/>
        <v>28</v>
      </c>
      <c r="HP19" s="6">
        <v>0.2089</v>
      </c>
      <c r="HQ19" s="7">
        <f t="shared" si="127"/>
        <v>17587155.014486771</v>
      </c>
      <c r="HR19" s="12">
        <f t="shared" si="128"/>
        <v>-1500199.9424191965</v>
      </c>
      <c r="HS19" s="12">
        <f t="shared" si="129"/>
        <v>-375278.25705069368</v>
      </c>
      <c r="HU19" s="5">
        <f t="shared" si="130"/>
        <v>27</v>
      </c>
      <c r="HV19" s="6">
        <v>0.2089</v>
      </c>
      <c r="HW19" s="7">
        <f t="shared" si="131"/>
        <v>14808988.728938006</v>
      </c>
      <c r="HX19" s="12">
        <f t="shared" si="132"/>
        <v>-2499430.5168691366</v>
      </c>
      <c r="HY19" s="12">
        <f t="shared" si="133"/>
        <v>-648056.84734403668</v>
      </c>
      <c r="IA19" s="5">
        <f t="shared" si="134"/>
        <v>26</v>
      </c>
      <c r="IB19" s="6">
        <v>0.2089</v>
      </c>
      <c r="IC19" s="7">
        <f t="shared" si="135"/>
        <v>17282050.097955436</v>
      </c>
      <c r="ID19" s="12">
        <f t="shared" si="136"/>
        <v>2628887.449229381</v>
      </c>
      <c r="IE19" s="12">
        <f t="shared" si="137"/>
        <v>745624.80300723761</v>
      </c>
      <c r="IG19" s="5">
        <f t="shared" si="138"/>
        <v>25</v>
      </c>
      <c r="IH19" s="6">
        <v>0.2089</v>
      </c>
      <c r="II19" s="7">
        <f t="shared" si="139"/>
        <v>23322604.720587622</v>
      </c>
      <c r="IJ19" s="12">
        <f t="shared" si="140"/>
        <v>11429070.119801251</v>
      </c>
      <c r="IK19" s="12">
        <f t="shared" si="141"/>
        <v>3624190.829224864</v>
      </c>
      <c r="IM19" s="5">
        <f t="shared" si="142"/>
        <v>24</v>
      </c>
      <c r="IN19" s="6">
        <v>0.2089</v>
      </c>
      <c r="IO19" s="7">
        <f t="shared" si="143"/>
        <v>17023799.066122349</v>
      </c>
      <c r="IP19" s="12">
        <f t="shared" si="144"/>
        <v>6876138.2360931104</v>
      </c>
      <c r="IQ19" s="12">
        <f t="shared" si="145"/>
        <v>2326922.0080753313</v>
      </c>
      <c r="IS19" s="5">
        <f t="shared" si="146"/>
        <v>23</v>
      </c>
      <c r="IT19" s="6">
        <v>0.2089</v>
      </c>
      <c r="IU19" s="7">
        <f t="shared" si="147"/>
        <v>13747717.892370474</v>
      </c>
      <c r="IV19" s="12">
        <f t="shared" si="148"/>
        <v>4921521.3431393672</v>
      </c>
      <c r="IW19" s="12">
        <f t="shared" si="149"/>
        <v>1752337.1793892451</v>
      </c>
      <c r="IY19" s="5">
        <f t="shared" si="150"/>
        <v>22</v>
      </c>
      <c r="IZ19" s="6">
        <v>0.2089</v>
      </c>
      <c r="JA19" s="7">
        <f t="shared" si="151"/>
        <v>14779314.010288615</v>
      </c>
      <c r="JB19" s="12">
        <f t="shared" si="152"/>
        <v>7404222.2929809839</v>
      </c>
      <c r="JC19" s="12">
        <f t="shared" si="153"/>
        <v>2816578.7785228938</v>
      </c>
      <c r="JE19" s="5">
        <f t="shared" si="154"/>
        <v>21</v>
      </c>
      <c r="JF19" s="6">
        <v>0.2089</v>
      </c>
      <c r="JG19" s="7">
        <f t="shared" si="155"/>
        <v>13875987.240905657</v>
      </c>
      <c r="JH19" s="12">
        <f t="shared" si="156"/>
        <v>7889006.2324312236</v>
      </c>
      <c r="JI19" s="12">
        <f t="shared" si="157"/>
        <v>3279483.4185943548</v>
      </c>
      <c r="JK19" s="5">
        <f t="shared" si="158"/>
        <v>20</v>
      </c>
      <c r="JL19" s="6">
        <v>0.2089</v>
      </c>
      <c r="JM19" s="7">
        <f t="shared" si="159"/>
        <v>11707717.88804055</v>
      </c>
      <c r="JN19" s="12">
        <f t="shared" si="160"/>
        <v>7039003.4109516749</v>
      </c>
      <c r="JO19" s="12">
        <f t="shared" si="161"/>
        <v>3333137.3424956803</v>
      </c>
      <c r="JQ19" s="5">
        <f t="shared" si="162"/>
        <v>19</v>
      </c>
      <c r="JR19" s="6">
        <v>0.2089</v>
      </c>
      <c r="JS19" s="7">
        <f t="shared" si="163"/>
        <v>8886987.9216946624</v>
      </c>
      <c r="JT19" s="12">
        <f t="shared" si="164"/>
        <v>5201139.0014275778</v>
      </c>
      <c r="JU19" s="12">
        <f t="shared" si="165"/>
        <v>2754102.8187717544</v>
      </c>
      <c r="JW19" s="5">
        <f t="shared" si="166"/>
        <v>18</v>
      </c>
      <c r="JX19" s="6">
        <v>0.2089</v>
      </c>
      <c r="JY19" s="7">
        <f t="shared" si="167"/>
        <v>9325275.8884519003</v>
      </c>
      <c r="JZ19" s="12">
        <f t="shared" si="168"/>
        <v>6349692.6110107116</v>
      </c>
      <c r="KA19" s="12">
        <f t="shared" si="169"/>
        <v>3644406.6537937312</v>
      </c>
      <c r="KC19" s="5">
        <f t="shared" si="170"/>
        <v>17</v>
      </c>
      <c r="KD19" s="6">
        <v>0.2089</v>
      </c>
      <c r="KE19" s="7">
        <f t="shared" si="171"/>
        <v>7743959.382537704</v>
      </c>
      <c r="KF19" s="12">
        <f t="shared" si="172"/>
        <v>5238829.3014102699</v>
      </c>
      <c r="KG19" s="12">
        <f t="shared" si="173"/>
        <v>3118426.6931097042</v>
      </c>
      <c r="KI19" s="5">
        <f t="shared" si="174"/>
        <v>16</v>
      </c>
      <c r="KJ19" s="6">
        <v>0.2089</v>
      </c>
      <c r="KK19" s="7">
        <f t="shared" si="175"/>
        <v>6329867.0774380425</v>
      </c>
      <c r="KL19" s="12">
        <f t="shared" si="176"/>
        <v>4241019.422747137</v>
      </c>
      <c r="KM19" s="12">
        <f t="shared" si="177"/>
        <v>2630309.6724159056</v>
      </c>
      <c r="KO19" s="5">
        <f t="shared" si="178"/>
        <v>15</v>
      </c>
      <c r="KP19" s="6">
        <v>0.2089</v>
      </c>
      <c r="KQ19" s="7">
        <f t="shared" si="179"/>
        <v>5963134.3169458723</v>
      </c>
      <c r="KR19" s="12">
        <f t="shared" si="180"/>
        <v>4230351.2325474964</v>
      </c>
      <c r="KS19" s="12">
        <f t="shared" si="181"/>
        <v>2716384.9971622694</v>
      </c>
      <c r="KU19" s="5">
        <f t="shared" si="182"/>
        <v>14</v>
      </c>
      <c r="KV19" s="6">
        <v>0.2089</v>
      </c>
      <c r="KW19" s="7">
        <f t="shared" si="183"/>
        <v>4543686.6176058156</v>
      </c>
      <c r="KX19" s="12">
        <f t="shared" si="184"/>
        <v>3092979.5453328937</v>
      </c>
      <c r="KY19" s="12">
        <f t="shared" si="185"/>
        <v>2063241.3765580349</v>
      </c>
      <c r="LA19" s="5">
        <f t="shared" si="186"/>
        <v>13</v>
      </c>
      <c r="LB19" s="6">
        <v>0.2089</v>
      </c>
      <c r="LC19" s="7">
        <f t="shared" si="187"/>
        <v>3834658.2982579246</v>
      </c>
      <c r="LD19" s="12">
        <f t="shared" si="188"/>
        <v>2615235.4359988114</v>
      </c>
      <c r="LE19" s="12">
        <f t="shared" si="189"/>
        <v>1770019.357778867</v>
      </c>
      <c r="LG19" s="5">
        <f t="shared" si="190"/>
        <v>12</v>
      </c>
      <c r="LH19" s="6">
        <v>0.2089</v>
      </c>
      <c r="LI19" s="7">
        <f t="shared" si="191"/>
        <v>3624098.193231192</v>
      </c>
      <c r="LJ19" s="12">
        <f t="shared" si="192"/>
        <v>2629271.306290614</v>
      </c>
      <c r="LK19" s="12">
        <f t="shared" si="193"/>
        <v>1851531.893717736</v>
      </c>
      <c r="LM19" s="5">
        <f t="shared" si="194"/>
        <v>11</v>
      </c>
      <c r="LN19" s="6">
        <v>0.2089</v>
      </c>
      <c r="LO19" s="7">
        <f t="shared" si="195"/>
        <v>3109746.1757604191</v>
      </c>
      <c r="LP19" s="12">
        <f t="shared" si="196"/>
        <v>2315827.8279145095</v>
      </c>
      <c r="LQ19" s="12">
        <f t="shared" si="197"/>
        <v>1706918.745955247</v>
      </c>
      <c r="LS19" s="5">
        <f t="shared" si="198"/>
        <v>10</v>
      </c>
      <c r="LT19" s="6">
        <v>0.2089</v>
      </c>
      <c r="LU19" s="7">
        <f t="shared" si="199"/>
        <v>2365185.7132342705</v>
      </c>
      <c r="LV19" s="12">
        <f t="shared" si="200"/>
        <v>1740386.8499751941</v>
      </c>
      <c r="LW19" s="12">
        <f t="shared" si="201"/>
        <v>1349514.8185443683</v>
      </c>
      <c r="LY19" s="5">
        <f t="shared" si="202"/>
        <v>9</v>
      </c>
      <c r="LZ19" s="6">
        <v>0.2089</v>
      </c>
      <c r="MA19" s="7">
        <f t="shared" si="203"/>
        <v>2439844.9692946877</v>
      </c>
      <c r="MB19" s="12">
        <f t="shared" si="204"/>
        <v>1976650.3244323677</v>
      </c>
      <c r="MC19" s="12">
        <f t="shared" si="205"/>
        <v>1619337.3929920674</v>
      </c>
      <c r="ME19" s="5">
        <f t="shared" si="206"/>
        <v>8</v>
      </c>
      <c r="MF19" s="6">
        <v>0.2089</v>
      </c>
      <c r="MG19" s="7">
        <f t="shared" si="207"/>
        <v>1873489.1878174676</v>
      </c>
      <c r="MH19" s="12">
        <f t="shared" si="208"/>
        <v>1519056.4199316634</v>
      </c>
      <c r="MI19" s="12">
        <f t="shared" si="209"/>
        <v>1276821.0078670888</v>
      </c>
      <c r="MK19" s="5">
        <f t="shared" si="210"/>
        <v>7</v>
      </c>
      <c r="ML19" s="6">
        <v>0.2089</v>
      </c>
      <c r="MM19" s="7">
        <f t="shared" si="211"/>
        <v>1742942.7740417412</v>
      </c>
      <c r="MN19" s="12">
        <f t="shared" si="212"/>
        <v>1483438.2261901547</v>
      </c>
      <c r="MO19" s="12">
        <f t="shared" si="213"/>
        <v>1287512.4227310775</v>
      </c>
      <c r="MQ19" s="5">
        <f t="shared" si="214"/>
        <v>6</v>
      </c>
      <c r="MR19" s="6">
        <v>0.2089</v>
      </c>
      <c r="MS19" s="7">
        <f t="shared" si="215"/>
        <v>1584925.6834061483</v>
      </c>
      <c r="MT19" s="12">
        <f t="shared" si="216"/>
        <v>1401679.3522485851</v>
      </c>
      <c r="MU19" s="12">
        <f t="shared" si="217"/>
        <v>1247264.280576647</v>
      </c>
      <c r="MW19" s="5">
        <f t="shared" si="218"/>
        <v>5</v>
      </c>
      <c r="MX19" s="6">
        <v>0.2089</v>
      </c>
      <c r="MY19" s="7">
        <f t="shared" si="219"/>
        <v>1564122.849507696</v>
      </c>
      <c r="MZ19" s="12">
        <f t="shared" si="220"/>
        <v>1447762.3733004387</v>
      </c>
      <c r="NA19" s="12">
        <f t="shared" si="221"/>
        <v>1324398.5679066095</v>
      </c>
      <c r="NC19" s="5">
        <f t="shared" si="222"/>
        <v>4</v>
      </c>
      <c r="ND19" s="6">
        <v>0.2089</v>
      </c>
      <c r="NE19" s="7">
        <f t="shared" si="223"/>
        <v>1140031.2314196036</v>
      </c>
      <c r="NF19" s="12">
        <f t="shared" si="224"/>
        <v>1074106.329672744</v>
      </c>
      <c r="NG19" s="12">
        <f t="shared" si="225"/>
        <v>1009385.3761501624</v>
      </c>
      <c r="NI19" s="5">
        <f t="shared" si="226"/>
        <v>3</v>
      </c>
      <c r="NJ19" s="6">
        <v>0.2089</v>
      </c>
      <c r="NK19" s="7">
        <f t="shared" si="227"/>
        <v>929272.27862699993</v>
      </c>
      <c r="NL19" s="12">
        <f t="shared" si="228"/>
        <v>887339.37639427837</v>
      </c>
      <c r="NM19" s="12">
        <f t="shared" si="229"/>
        <v>859255.59820042399</v>
      </c>
      <c r="NO19" s="5">
        <f t="shared" si="230"/>
        <v>2</v>
      </c>
      <c r="NP19" s="6">
        <v>0.2089</v>
      </c>
      <c r="NQ19" s="7">
        <f t="shared" si="231"/>
        <v>698176.01699999999</v>
      </c>
      <c r="NR19" s="12">
        <f>(NR20)*(1+NP19)-(((VLOOKUP((NO$91+NO20),$A$138:$E$227,5,FALSE))/(VLOOKUP(NO$91,$A$138:$E$227,5,FALSE)))*(IF(NO19&lt;=$D$125,$B$125,$C$125)))</f>
        <v>673694.32987128722</v>
      </c>
      <c r="NS19" s="12">
        <f t="shared" si="233"/>
        <v>662623.27271576389</v>
      </c>
      <c r="NU19" s="5">
        <f t="shared" si="234"/>
        <v>1</v>
      </c>
      <c r="NV19" s="6">
        <v>0.2089</v>
      </c>
      <c r="NW19" s="7">
        <f>(NW20+$B$124)*(1+NV19)</f>
        <v>544005</v>
      </c>
      <c r="NX19" s="12">
        <f>($B$124)*(1+NV19)-$B$125</f>
        <v>533005</v>
      </c>
      <c r="NY19" s="12">
        <f>NX19</f>
        <v>533005</v>
      </c>
      <c r="OA19" s="5"/>
      <c r="OB19" s="6"/>
      <c r="OC19" s="7"/>
      <c r="OG19" s="5"/>
      <c r="OH19" s="6"/>
      <c r="OI19" s="7"/>
      <c r="OM19" s="5"/>
      <c r="ON19" s="6"/>
      <c r="OO19" s="7"/>
      <c r="OS19" s="5"/>
      <c r="OT19" s="6"/>
      <c r="OU19" s="7"/>
      <c r="OY19" s="5"/>
      <c r="OZ19" s="6"/>
      <c r="PA19" s="7"/>
      <c r="PE19" s="5"/>
      <c r="PF19" s="6"/>
      <c r="PG19" s="7"/>
      <c r="PK19" s="5"/>
      <c r="PL19" s="6"/>
      <c r="PM19" s="7"/>
      <c r="PQ19" s="5"/>
      <c r="PR19" s="6"/>
      <c r="PS19" s="7"/>
      <c r="PW19" s="5"/>
      <c r="PX19" s="6"/>
      <c r="PY19" s="7"/>
      <c r="QC19" s="5"/>
      <c r="QD19" s="6"/>
      <c r="QE19" s="7"/>
      <c r="QI19" s="5"/>
      <c r="QJ19" s="6"/>
      <c r="QK19" s="7"/>
      <c r="QO19" s="5"/>
      <c r="QP19" s="6"/>
      <c r="QQ19" s="7"/>
    </row>
    <row r="20" spans="3:459">
      <c r="C20">
        <v>71</v>
      </c>
      <c r="D20" s="6">
        <v>0.28339999999999999</v>
      </c>
      <c r="E20" s="12">
        <f t="shared" si="286"/>
        <v>-161162063.82549357</v>
      </c>
      <c r="F20" s="12">
        <f t="shared" si="0"/>
        <v>-17253116.98131831</v>
      </c>
      <c r="G20">
        <v>70</v>
      </c>
      <c r="H20" s="6">
        <v>0.28339999999999999</v>
      </c>
      <c r="I20" s="12">
        <f t="shared" si="1"/>
        <v>-296867803.11860204</v>
      </c>
      <c r="J20" s="12">
        <f t="shared" si="2"/>
        <v>-31413610.354753066</v>
      </c>
      <c r="K20">
        <v>69</v>
      </c>
      <c r="L20" s="6">
        <v>0.28339999999999999</v>
      </c>
      <c r="M20" s="12">
        <f t="shared" si="3"/>
        <v>-224901298.539022</v>
      </c>
      <c r="N20" s="12">
        <f t="shared" si="4"/>
        <v>-23798342.852829684</v>
      </c>
      <c r="O20">
        <v>68</v>
      </c>
      <c r="P20" s="6">
        <v>0.28339999999999999</v>
      </c>
      <c r="Q20" s="12">
        <f t="shared" si="5"/>
        <v>-84131267.039553091</v>
      </c>
      <c r="R20" s="12">
        <f t="shared" si="6"/>
        <v>-8277766.992134246</v>
      </c>
      <c r="S20">
        <v>67</v>
      </c>
      <c r="T20" s="6">
        <v>0.28339999999999999</v>
      </c>
      <c r="U20" s="12">
        <f t="shared" si="7"/>
        <v>351275242.16891152</v>
      </c>
      <c r="V20" s="12">
        <f t="shared" si="8"/>
        <v>31084380.95925393</v>
      </c>
      <c r="W20">
        <v>66</v>
      </c>
      <c r="X20" s="6">
        <v>0.28339999999999999</v>
      </c>
      <c r="Y20" s="12">
        <f t="shared" si="9"/>
        <v>424035654.8687914</v>
      </c>
      <c r="Z20" s="12">
        <f t="shared" si="10"/>
        <v>33849380.865144856</v>
      </c>
      <c r="AA20">
        <v>65</v>
      </c>
      <c r="AB20" s="6">
        <v>0.28339999999999999</v>
      </c>
      <c r="AC20" s="12">
        <f t="shared" si="11"/>
        <v>103265653.85269858</v>
      </c>
      <c r="AD20" s="12">
        <f t="shared" si="12"/>
        <v>8435065.7849976569</v>
      </c>
      <c r="AE20">
        <v>64</v>
      </c>
      <c r="AF20" s="6">
        <v>0.28339999999999999</v>
      </c>
      <c r="AG20" s="12">
        <f t="shared" si="13"/>
        <v>171635532.15104771</v>
      </c>
      <c r="AH20" s="12">
        <f t="shared" si="14"/>
        <v>14444574.487959461</v>
      </c>
      <c r="AI20">
        <v>63</v>
      </c>
      <c r="AJ20" s="6">
        <v>0.28339999999999999</v>
      </c>
      <c r="AK20" s="12">
        <f t="shared" si="15"/>
        <v>-33477268.242823359</v>
      </c>
      <c r="AL20" s="12">
        <f t="shared" si="16"/>
        <v>-2858826.1246965495</v>
      </c>
      <c r="AM20">
        <v>62</v>
      </c>
      <c r="AN20" s="6">
        <v>0.28339999999999999</v>
      </c>
      <c r="AO20" s="12">
        <f t="shared" si="17"/>
        <v>-117437977.83449788</v>
      </c>
      <c r="AP20" s="12">
        <f t="shared" si="18"/>
        <v>-10246754.254123887</v>
      </c>
      <c r="AQ20">
        <v>61</v>
      </c>
      <c r="AR20" s="6">
        <v>0.28339999999999999</v>
      </c>
      <c r="AS20" s="12">
        <f t="shared" si="19"/>
        <v>146669431.51340035</v>
      </c>
      <c r="AT20" s="12">
        <f t="shared" si="20"/>
        <v>12888031.72951909</v>
      </c>
      <c r="AU20">
        <v>60</v>
      </c>
      <c r="AV20" s="6">
        <v>0.28339999999999999</v>
      </c>
      <c r="AW20" s="12">
        <f t="shared" si="21"/>
        <v>36012751.797622569</v>
      </c>
      <c r="AX20" s="12">
        <f t="shared" si="22"/>
        <v>3119916.6161306682</v>
      </c>
      <c r="AY20">
        <v>59</v>
      </c>
      <c r="AZ20" s="6">
        <v>0.28339999999999999</v>
      </c>
      <c r="BA20" s="12">
        <f t="shared" si="23"/>
        <v>71557835.849177197</v>
      </c>
      <c r="BB20" s="12">
        <f t="shared" si="24"/>
        <v>6155036.623165613</v>
      </c>
      <c r="BC20">
        <v>58</v>
      </c>
      <c r="BD20" s="6">
        <v>0.28339999999999999</v>
      </c>
      <c r="BE20" s="12">
        <f t="shared" si="25"/>
        <v>166777420.45334008</v>
      </c>
      <c r="BF20" s="12">
        <f t="shared" si="26"/>
        <v>14551742.749951083</v>
      </c>
      <c r="BG20">
        <v>57</v>
      </c>
      <c r="BH20" s="6">
        <v>0.28339999999999999</v>
      </c>
      <c r="BI20" s="12">
        <f t="shared" si="27"/>
        <v>310723671.16315943</v>
      </c>
      <c r="BJ20" s="12">
        <f t="shared" si="28"/>
        <v>30187881.418698039</v>
      </c>
      <c r="BK20">
        <v>56</v>
      </c>
      <c r="BL20" s="6">
        <v>0.28339999999999999</v>
      </c>
      <c r="BM20" s="12">
        <f t="shared" si="29"/>
        <v>257401231.21512568</v>
      </c>
      <c r="BN20" s="12">
        <f t="shared" si="30"/>
        <v>26918816.878314503</v>
      </c>
      <c r="BO20">
        <v>55</v>
      </c>
      <c r="BP20" s="6">
        <v>0.28339999999999999</v>
      </c>
      <c r="BQ20" s="12">
        <f t="shared" si="31"/>
        <v>184219660.68938801</v>
      </c>
      <c r="BR20" s="12">
        <f t="shared" si="32"/>
        <v>19835532.772248462</v>
      </c>
      <c r="BS20">
        <v>54</v>
      </c>
      <c r="BT20" s="6">
        <v>0.28339999999999999</v>
      </c>
      <c r="BU20" s="12">
        <f t="shared" si="33"/>
        <v>145320691.37661785</v>
      </c>
      <c r="BV20" s="12">
        <f t="shared" si="34"/>
        <v>16006858.332325483</v>
      </c>
      <c r="BW20">
        <v>53</v>
      </c>
      <c r="BX20" s="6">
        <v>0.28339999999999999</v>
      </c>
      <c r="BY20" s="12">
        <f t="shared" si="35"/>
        <v>75379748.648128912</v>
      </c>
      <c r="BZ20" s="12">
        <f t="shared" si="36"/>
        <v>8489550.8997273892</v>
      </c>
      <c r="CA20">
        <v>52</v>
      </c>
      <c r="CB20" s="6">
        <v>0.28339999999999999</v>
      </c>
      <c r="CC20" s="12">
        <f t="shared" si="37"/>
        <v>140693688.85167685</v>
      </c>
      <c r="CD20" s="12">
        <f t="shared" si="38"/>
        <v>18718529.147964433</v>
      </c>
      <c r="CE20">
        <v>51</v>
      </c>
      <c r="CF20" s="6">
        <v>0.28339999999999999</v>
      </c>
      <c r="CG20" s="12">
        <f t="shared" si="39"/>
        <v>151836405.05190998</v>
      </c>
      <c r="CH20" s="12">
        <f t="shared" si="40"/>
        <v>22268086.631994221</v>
      </c>
      <c r="CI20">
        <v>50</v>
      </c>
      <c r="CJ20" s="6">
        <v>0.28339999999999999</v>
      </c>
      <c r="CK20" s="12">
        <f t="shared" si="284"/>
        <v>150184183.50778407</v>
      </c>
      <c r="CL20" s="12">
        <f t="shared" si="285"/>
        <v>22304581.70907684</v>
      </c>
      <c r="CM20" s="5">
        <v>49</v>
      </c>
      <c r="CN20" s="6">
        <v>0.28339999999999999</v>
      </c>
      <c r="CO20" s="7">
        <f t="shared" si="41"/>
        <v>214592200.45573321</v>
      </c>
      <c r="CP20" s="12">
        <f t="shared" si="42"/>
        <v>119496106.23718931</v>
      </c>
      <c r="CQ20" s="12">
        <f t="shared" si="43"/>
        <v>17377218.419393249</v>
      </c>
      <c r="CR20" s="9"/>
      <c r="CS20" s="5">
        <v>48</v>
      </c>
      <c r="CT20" s="6">
        <v>0.28339999999999999</v>
      </c>
      <c r="CU20" s="7">
        <f t="shared" si="44"/>
        <v>164048773.37797818</v>
      </c>
      <c r="CV20" s="12">
        <f t="shared" si="45"/>
        <v>83107059.583744243</v>
      </c>
      <c r="CW20" s="12">
        <f t="shared" si="46"/>
        <v>13062619.513781583</v>
      </c>
      <c r="CY20" s="5">
        <v>47</v>
      </c>
      <c r="CZ20" s="6">
        <v>0.28339999999999999</v>
      </c>
      <c r="DA20" s="7">
        <f t="shared" si="47"/>
        <v>132639693.86964591</v>
      </c>
      <c r="DB20" s="12">
        <f t="shared" si="48"/>
        <v>60555273.528016679</v>
      </c>
      <c r="DC20" s="12">
        <f t="shared" si="49"/>
        <v>9930165.5228492711</v>
      </c>
      <c r="DE20" s="5">
        <f t="shared" si="50"/>
        <v>46</v>
      </c>
      <c r="DF20" s="6">
        <v>0.28339999999999999</v>
      </c>
      <c r="DG20" s="7">
        <f t="shared" si="51"/>
        <v>112263811.99292929</v>
      </c>
      <c r="DH20" s="12">
        <f t="shared" si="52"/>
        <v>45408480.24265971</v>
      </c>
      <c r="DI20" s="12">
        <f t="shared" si="53"/>
        <v>7474415.6835071063</v>
      </c>
      <c r="DK20" s="5">
        <f t="shared" si="54"/>
        <v>45</v>
      </c>
      <c r="DL20" s="6">
        <v>0.28339999999999999</v>
      </c>
      <c r="DM20" s="7">
        <f t="shared" si="55"/>
        <v>113638841.98089807</v>
      </c>
      <c r="DN20" s="12">
        <f t="shared" si="56"/>
        <v>52805599.757552601</v>
      </c>
      <c r="DO20" s="12">
        <f t="shared" si="57"/>
        <v>8790041.0487510208</v>
      </c>
      <c r="DQ20" s="5">
        <f t="shared" si="58"/>
        <v>44</v>
      </c>
      <c r="DR20" s="6">
        <v>0.28339999999999999</v>
      </c>
      <c r="DS20" s="7">
        <f t="shared" si="59"/>
        <v>74487966.689104706</v>
      </c>
      <c r="DT20" s="12">
        <f t="shared" si="60"/>
        <v>16871046.521110982</v>
      </c>
      <c r="DU20" s="12">
        <f t="shared" si="61"/>
        <v>2787481.077436035</v>
      </c>
      <c r="DW20" s="5">
        <f t="shared" si="62"/>
        <v>43</v>
      </c>
      <c r="DX20" s="6">
        <v>0.28339999999999999</v>
      </c>
      <c r="DY20" s="7">
        <f t="shared" si="63"/>
        <v>56174937.171270519</v>
      </c>
      <c r="DZ20" s="12">
        <f t="shared" si="64"/>
        <v>1797564.1695808861</v>
      </c>
      <c r="EA20" s="12">
        <f t="shared" si="65"/>
        <v>298110.8895097014</v>
      </c>
      <c r="EC20" s="5">
        <f t="shared" si="66"/>
        <v>42</v>
      </c>
      <c r="ED20" s="6">
        <v>0.28339999999999999</v>
      </c>
      <c r="EE20" s="7">
        <f t="shared" si="67"/>
        <v>52284937.799023196</v>
      </c>
      <c r="EF20" s="12">
        <f t="shared" si="68"/>
        <v>2344386.3086048034</v>
      </c>
      <c r="EG20" s="12">
        <f t="shared" si="69"/>
        <v>400402.61211319664</v>
      </c>
      <c r="EI20" s="5">
        <f t="shared" si="70"/>
        <v>41</v>
      </c>
      <c r="EJ20" s="6">
        <v>0.28339999999999999</v>
      </c>
      <c r="EK20" s="7">
        <f t="shared" si="71"/>
        <v>52284937.799023196</v>
      </c>
      <c r="EL20" s="12">
        <f t="shared" si="72"/>
        <v>12831193.483991476</v>
      </c>
      <c r="EM20" s="12">
        <f t="shared" si="73"/>
        <v>2270867.1636272045</v>
      </c>
      <c r="EO20" s="5">
        <f t="shared" si="74"/>
        <v>40</v>
      </c>
      <c r="EP20" s="6">
        <v>0.28339999999999999</v>
      </c>
      <c r="EQ20" s="7">
        <f t="shared" si="75"/>
        <v>58392827.562009394</v>
      </c>
      <c r="ER20" s="12">
        <f t="shared" si="76"/>
        <v>-1957482.0632485354</v>
      </c>
      <c r="ES20" s="12">
        <f t="shared" si="77"/>
        <v>-351280.81580573961</v>
      </c>
      <c r="EU20" s="5">
        <f t="shared" si="78"/>
        <v>39</v>
      </c>
      <c r="EV20" s="6">
        <v>0.28339999999999999</v>
      </c>
      <c r="EW20" s="7">
        <f t="shared" si="79"/>
        <v>36256984.339137882</v>
      </c>
      <c r="EX20" s="12">
        <f t="shared" si="80"/>
        <v>-3898876.6477130326</v>
      </c>
      <c r="EY20" s="12">
        <f t="shared" si="81"/>
        <v>-706912.65951727645</v>
      </c>
      <c r="FA20" s="5">
        <f t="shared" si="82"/>
        <v>38</v>
      </c>
      <c r="FB20" s="6">
        <v>0.28339999999999999</v>
      </c>
      <c r="FC20" s="7">
        <f t="shared" si="83"/>
        <v>36134128.302908026</v>
      </c>
      <c r="FD20" s="12">
        <f t="shared" si="84"/>
        <v>-1519831.7811420285</v>
      </c>
      <c r="FE20" s="12">
        <f t="shared" si="85"/>
        <v>-280266.00914624042</v>
      </c>
      <c r="FG20" s="5">
        <f t="shared" si="86"/>
        <v>37</v>
      </c>
      <c r="FH20" s="6">
        <v>0.28339999999999999</v>
      </c>
      <c r="FI20" s="7">
        <f t="shared" si="87"/>
        <v>28532950.333945032</v>
      </c>
      <c r="FJ20" s="12">
        <f t="shared" si="88"/>
        <v>-7320805.5419624262</v>
      </c>
      <c r="FK20" s="12">
        <f t="shared" si="89"/>
        <v>-1359060.4347702523</v>
      </c>
      <c r="FM20" s="5">
        <f t="shared" si="90"/>
        <v>36</v>
      </c>
      <c r="FN20" s="6">
        <v>0.28339999999999999</v>
      </c>
      <c r="FO20" s="7">
        <f t="shared" si="91"/>
        <v>31289560.625008274</v>
      </c>
      <c r="FP20" s="12">
        <f t="shared" si="92"/>
        <v>-2380918.455504389</v>
      </c>
      <c r="FQ20" s="12">
        <f t="shared" si="93"/>
        <v>-447895.55103547912</v>
      </c>
      <c r="FS20" s="5">
        <f t="shared" si="94"/>
        <v>35</v>
      </c>
      <c r="FT20" s="6">
        <v>0.28339999999999999</v>
      </c>
      <c r="FU20" s="7">
        <f t="shared" si="95"/>
        <v>25519582.925542999</v>
      </c>
      <c r="FV20" s="12">
        <f t="shared" si="96"/>
        <v>-6205755.0532830823</v>
      </c>
      <c r="FW20" s="12">
        <f t="shared" si="97"/>
        <v>-1186620.2422428667</v>
      </c>
      <c r="FY20" s="5">
        <f t="shared" si="98"/>
        <v>34</v>
      </c>
      <c r="FZ20" s="6">
        <v>0.28339999999999999</v>
      </c>
      <c r="GA20" s="7">
        <f t="shared" si="99"/>
        <v>21920273.943946917</v>
      </c>
      <c r="GB20" s="12">
        <f t="shared" si="100"/>
        <v>-8240661.29448428</v>
      </c>
      <c r="GC20" s="12">
        <f t="shared" si="101"/>
        <v>-1591018.764776668</v>
      </c>
      <c r="GE20" s="5">
        <f t="shared" si="102"/>
        <v>33</v>
      </c>
      <c r="GF20" s="6">
        <v>0.28339999999999999</v>
      </c>
      <c r="GG20" s="7">
        <f t="shared" si="103"/>
        <v>19502023.081803311</v>
      </c>
      <c r="GH20" s="12">
        <f t="shared" si="104"/>
        <v>-8808717.9130401891</v>
      </c>
      <c r="GI20" s="12">
        <f t="shared" si="105"/>
        <v>-1733398.6982343937</v>
      </c>
      <c r="GK20" s="5">
        <f t="shared" si="106"/>
        <v>32</v>
      </c>
      <c r="GL20" s="6">
        <v>0.28339999999999999</v>
      </c>
      <c r="GM20" s="7">
        <f t="shared" si="107"/>
        <v>21661693.970680106</v>
      </c>
      <c r="GN20" s="12">
        <f t="shared" si="108"/>
        <v>-4384591.6055754423</v>
      </c>
      <c r="GO20" s="12">
        <f t="shared" si="109"/>
        <v>-892655.09791727748</v>
      </c>
      <c r="GQ20" s="5">
        <f t="shared" si="110"/>
        <v>31</v>
      </c>
      <c r="GR20" s="6">
        <v>0.28339999999999999</v>
      </c>
      <c r="GS20" s="7">
        <f t="shared" si="111"/>
        <v>17497329.54012933</v>
      </c>
      <c r="GT20" s="12">
        <f t="shared" si="112"/>
        <v>-6502783.0777137317</v>
      </c>
      <c r="GU20" s="12">
        <f t="shared" si="113"/>
        <v>-1372183.8053839002</v>
      </c>
      <c r="GW20" s="5">
        <f t="shared" si="114"/>
        <v>30</v>
      </c>
      <c r="GX20" s="6">
        <v>0.28339999999999999</v>
      </c>
      <c r="GY20" s="7">
        <f t="shared" si="115"/>
        <v>15790388.539057249</v>
      </c>
      <c r="GZ20" s="12">
        <f t="shared" si="116"/>
        <v>-6231630.924702134</v>
      </c>
      <c r="HA20" s="12">
        <f t="shared" si="117"/>
        <v>-1372809.7829170544</v>
      </c>
      <c r="HC20" s="5">
        <f t="shared" si="118"/>
        <v>29</v>
      </c>
      <c r="HD20" s="6">
        <v>0.28339999999999999</v>
      </c>
      <c r="HE20" s="7">
        <f t="shared" si="119"/>
        <v>17208357.16985314</v>
      </c>
      <c r="HF20" s="12">
        <f t="shared" si="120"/>
        <v>-2455548.4177486431</v>
      </c>
      <c r="HG20" s="12">
        <f t="shared" si="121"/>
        <v>-574379.5185080365</v>
      </c>
      <c r="HI20" s="5">
        <f t="shared" si="122"/>
        <v>28</v>
      </c>
      <c r="HJ20" s="6">
        <v>0.28339999999999999</v>
      </c>
      <c r="HK20" s="7">
        <f t="shared" si="123"/>
        <v>16616799.121140538</v>
      </c>
      <c r="HL20" s="12">
        <f t="shared" si="124"/>
        <v>-719452.22635312367</v>
      </c>
      <c r="HM20" s="12">
        <f t="shared" si="125"/>
        <v>-177191.82307459359</v>
      </c>
      <c r="HO20" s="5">
        <f t="shared" si="126"/>
        <v>27</v>
      </c>
      <c r="HP20" s="6">
        <v>0.28339999999999999</v>
      </c>
      <c r="HQ20" s="7">
        <f t="shared" si="127"/>
        <v>14548064.368009569</v>
      </c>
      <c r="HR20" s="12">
        <f t="shared" si="128"/>
        <v>-1141759.3970716572</v>
      </c>
      <c r="HS20" s="12">
        <f t="shared" si="129"/>
        <v>-290385.58923047717</v>
      </c>
      <c r="HU20" s="5">
        <f t="shared" si="130"/>
        <v>26</v>
      </c>
      <c r="HV20" s="6">
        <v>0.28339999999999999</v>
      </c>
      <c r="HW20" s="7">
        <f t="shared" si="131"/>
        <v>12249969.996639924</v>
      </c>
      <c r="HX20" s="12">
        <f t="shared" si="132"/>
        <v>-1971814.2869691653</v>
      </c>
      <c r="HY20" s="12">
        <f t="shared" si="133"/>
        <v>-519797.57812429732</v>
      </c>
      <c r="IA20" s="5">
        <f t="shared" si="134"/>
        <v>25</v>
      </c>
      <c r="IB20" s="6">
        <v>0.28339999999999999</v>
      </c>
      <c r="IC20" s="7">
        <f t="shared" si="135"/>
        <v>14295682.106009955</v>
      </c>
      <c r="ID20" s="12">
        <f t="shared" si="136"/>
        <v>2262106.0314486078</v>
      </c>
      <c r="IE20" s="12">
        <f t="shared" si="137"/>
        <v>652315.22936574963</v>
      </c>
      <c r="IG20" s="5">
        <f t="shared" si="138"/>
        <v>24</v>
      </c>
      <c r="IH20" s="6">
        <v>0.28339999999999999</v>
      </c>
      <c r="II20" s="7">
        <f t="shared" si="139"/>
        <v>19292418.496639606</v>
      </c>
      <c r="IJ20" s="12">
        <f t="shared" si="140"/>
        <v>9532365.4940135311</v>
      </c>
      <c r="IK20" s="12">
        <f t="shared" si="141"/>
        <v>3073244.0732555999</v>
      </c>
      <c r="IM20" s="5">
        <f t="shared" si="142"/>
        <v>23</v>
      </c>
      <c r="IN20" s="6">
        <v>0.28339999999999999</v>
      </c>
      <c r="IO20" s="7">
        <f t="shared" si="143"/>
        <v>14082057.29681723</v>
      </c>
      <c r="IP20" s="12">
        <f t="shared" si="144"/>
        <v>5761261.7381336764</v>
      </c>
      <c r="IQ20" s="12">
        <f t="shared" si="145"/>
        <v>1982216.2910905471</v>
      </c>
      <c r="IS20" s="5">
        <f t="shared" si="146"/>
        <v>22</v>
      </c>
      <c r="IT20" s="6">
        <v>0.28339999999999999</v>
      </c>
      <c r="IU20" s="7">
        <f t="shared" si="147"/>
        <v>11372088.586624594</v>
      </c>
      <c r="IV20" s="12">
        <f t="shared" si="148"/>
        <v>4140770.7448058371</v>
      </c>
      <c r="IW20" s="12">
        <f t="shared" si="149"/>
        <v>1498979.5084847864</v>
      </c>
      <c r="IY20" s="5">
        <f t="shared" si="150"/>
        <v>21</v>
      </c>
      <c r="IZ20" s="6">
        <v>0.28339999999999999</v>
      </c>
      <c r="JA20" s="7">
        <f t="shared" si="151"/>
        <v>12225423.12043065</v>
      </c>
      <c r="JB20" s="12">
        <f t="shared" si="152"/>
        <v>6189996.1063619684</v>
      </c>
      <c r="JC20" s="12">
        <f t="shared" si="153"/>
        <v>2394026.9594531129</v>
      </c>
      <c r="JE20" s="5">
        <f t="shared" si="154"/>
        <v>20</v>
      </c>
      <c r="JF20" s="6">
        <v>0.28339999999999999</v>
      </c>
      <c r="JG20" s="7">
        <f t="shared" si="155"/>
        <v>11478192.771036195</v>
      </c>
      <c r="JH20" s="12">
        <f t="shared" si="156"/>
        <v>6585468.7262133872</v>
      </c>
      <c r="JI20" s="12">
        <f t="shared" si="157"/>
        <v>2783338.5767349899</v>
      </c>
      <c r="JK20" s="5">
        <f t="shared" si="158"/>
        <v>19</v>
      </c>
      <c r="JL20" s="6">
        <v>0.28339999999999999</v>
      </c>
      <c r="JM20" s="7">
        <f t="shared" si="159"/>
        <v>9684604.0930106286</v>
      </c>
      <c r="JN20" s="12">
        <f t="shared" si="160"/>
        <v>5875058.4554022141</v>
      </c>
      <c r="JO20" s="12">
        <f t="shared" si="161"/>
        <v>2828462.5484547787</v>
      </c>
      <c r="JQ20" s="5">
        <f t="shared" si="162"/>
        <v>18</v>
      </c>
      <c r="JR20" s="6">
        <v>0.28339999999999999</v>
      </c>
      <c r="JS20" s="7">
        <f t="shared" si="163"/>
        <v>7351301.1181194978</v>
      </c>
      <c r="JT20" s="12">
        <f t="shared" si="164"/>
        <v>4349238.2941859299</v>
      </c>
      <c r="JU20" s="12">
        <f t="shared" si="165"/>
        <v>2341483.4875877225</v>
      </c>
      <c r="JW20" s="5">
        <f t="shared" si="166"/>
        <v>17</v>
      </c>
      <c r="JX20" s="6">
        <v>0.28339999999999999</v>
      </c>
      <c r="JY20" s="7">
        <f t="shared" si="167"/>
        <v>7713852.1701148981</v>
      </c>
      <c r="JZ20" s="12">
        <f t="shared" si="168"/>
        <v>5295691.9216966042</v>
      </c>
      <c r="KA20" s="12">
        <f t="shared" si="169"/>
        <v>3090245.9666831051</v>
      </c>
      <c r="KC20" s="5">
        <f t="shared" si="170"/>
        <v>16</v>
      </c>
      <c r="KD20" s="6">
        <v>0.28339999999999999</v>
      </c>
      <c r="KE20" s="7">
        <f t="shared" si="171"/>
        <v>6405789.8771922439</v>
      </c>
      <c r="KF20" s="12">
        <f t="shared" si="172"/>
        <v>4375240.3626572955</v>
      </c>
      <c r="KG20" s="12">
        <f t="shared" si="173"/>
        <v>2647886.8036378929</v>
      </c>
      <c r="KI20" s="5">
        <f t="shared" si="174"/>
        <v>15</v>
      </c>
      <c r="KJ20" s="6">
        <v>0.28339999999999999</v>
      </c>
      <c r="KK20" s="7">
        <f t="shared" si="175"/>
        <v>5236055.1554620247</v>
      </c>
      <c r="KL20" s="12">
        <f t="shared" si="176"/>
        <v>3548176.3377126125</v>
      </c>
      <c r="KM20" s="12">
        <f t="shared" si="177"/>
        <v>2237371.0941393268</v>
      </c>
      <c r="KO20" s="5">
        <f t="shared" si="178"/>
        <v>14</v>
      </c>
      <c r="KP20" s="6">
        <v>0.28339999999999999</v>
      </c>
      <c r="KQ20" s="7">
        <f t="shared" si="179"/>
        <v>4932694.4469731757</v>
      </c>
      <c r="KR20" s="12">
        <f t="shared" si="180"/>
        <v>3537986.2781821624</v>
      </c>
      <c r="KS20" s="12">
        <f t="shared" si="181"/>
        <v>2309762.0813627359</v>
      </c>
      <c r="KU20" s="5">
        <f t="shared" si="182"/>
        <v>13</v>
      </c>
      <c r="KV20" s="6">
        <v>0.28339999999999999</v>
      </c>
      <c r="KW20" s="7">
        <f t="shared" si="183"/>
        <v>3758529.7523416458</v>
      </c>
      <c r="KX20" s="12">
        <f t="shared" si="184"/>
        <v>2595708.6384896352</v>
      </c>
      <c r="KY20" s="12">
        <f t="shared" si="185"/>
        <v>1760455.8587776236</v>
      </c>
      <c r="LA20" s="5">
        <f t="shared" si="186"/>
        <v>12</v>
      </c>
      <c r="LB20" s="6">
        <v>0.28339999999999999</v>
      </c>
      <c r="LC20" s="7">
        <f t="shared" si="187"/>
        <v>3172022.7465116424</v>
      </c>
      <c r="LD20" s="12">
        <f t="shared" si="188"/>
        <v>2199984.263021885</v>
      </c>
      <c r="LE20" s="12">
        <f t="shared" si="189"/>
        <v>1513850.5572279308</v>
      </c>
      <c r="LG20" s="5">
        <f t="shared" si="190"/>
        <v>11</v>
      </c>
      <c r="LH20" s="6">
        <v>0.28339999999999999</v>
      </c>
      <c r="LI20" s="7">
        <f t="shared" si="191"/>
        <v>2997847.7899174388</v>
      </c>
      <c r="LJ20" s="12">
        <f t="shared" si="192"/>
        <v>2210168.6343272701</v>
      </c>
      <c r="LK20" s="12">
        <f t="shared" si="193"/>
        <v>1582404.1521761457</v>
      </c>
      <c r="LM20" s="5">
        <f t="shared" si="194"/>
        <v>10</v>
      </c>
      <c r="LN20" s="6">
        <v>0.28339999999999999</v>
      </c>
      <c r="LO20" s="7">
        <f t="shared" si="195"/>
        <v>2572376.6860455116</v>
      </c>
      <c r="LP20" s="12">
        <f t="shared" si="196"/>
        <v>1949317.3357360589</v>
      </c>
      <c r="LQ20" s="12">
        <f t="shared" si="197"/>
        <v>1460781.7410744845</v>
      </c>
      <c r="LS20" s="5">
        <f t="shared" si="198"/>
        <v>9</v>
      </c>
      <c r="LT20" s="6">
        <v>0.28339999999999999</v>
      </c>
      <c r="LU20" s="7">
        <f t="shared" si="199"/>
        <v>1956477.5525140793</v>
      </c>
      <c r="LV20" s="12">
        <f t="shared" si="200"/>
        <v>1471648.6210191713</v>
      </c>
      <c r="LW20" s="12">
        <f t="shared" si="201"/>
        <v>1160198.2321648665</v>
      </c>
      <c r="LY20" s="5">
        <f t="shared" si="202"/>
        <v>8</v>
      </c>
      <c r="LZ20" s="6">
        <v>0.28339999999999999</v>
      </c>
      <c r="MA20" s="7">
        <f t="shared" si="203"/>
        <v>2018235.5606705993</v>
      </c>
      <c r="MB20" s="12">
        <f t="shared" si="204"/>
        <v>1665373.4288216571</v>
      </c>
      <c r="MC20" s="12">
        <f t="shared" si="205"/>
        <v>1387124.1554418011</v>
      </c>
      <c r="ME20" s="5">
        <f t="shared" si="206"/>
        <v>7</v>
      </c>
      <c r="MF20" s="6">
        <v>0.28339999999999999</v>
      </c>
      <c r="MG20" s="7">
        <f t="shared" si="207"/>
        <v>1549747.0326887812</v>
      </c>
      <c r="MH20" s="12">
        <f t="shared" si="208"/>
        <v>1286084.8273720013</v>
      </c>
      <c r="MI20" s="12">
        <f t="shared" si="209"/>
        <v>1099061.3530945135</v>
      </c>
      <c r="MK20" s="5">
        <f t="shared" si="210"/>
        <v>6</v>
      </c>
      <c r="ML20" s="6">
        <v>0.28339999999999999</v>
      </c>
      <c r="MM20" s="7">
        <f t="shared" si="211"/>
        <v>1441759.2638280594</v>
      </c>
      <c r="MN20" s="12">
        <f t="shared" si="212"/>
        <v>1255689.8366957225</v>
      </c>
      <c r="MO20" s="12">
        <f t="shared" si="213"/>
        <v>1108053.036589171</v>
      </c>
      <c r="MQ20" s="5">
        <f t="shared" si="214"/>
        <v>5</v>
      </c>
      <c r="MR20" s="6">
        <v>0.28339999999999999</v>
      </c>
      <c r="MS20" s="7">
        <f t="shared" si="215"/>
        <v>1311047.7983341452</v>
      </c>
      <c r="MT20" s="12">
        <f t="shared" si="216"/>
        <v>1187354.9859672948</v>
      </c>
      <c r="MU20" s="12">
        <f t="shared" si="217"/>
        <v>1074203.5826015994</v>
      </c>
      <c r="MW20" s="5">
        <f t="shared" si="218"/>
        <v>4</v>
      </c>
      <c r="MX20" s="6">
        <v>0.28339999999999999</v>
      </c>
      <c r="MY20" s="7">
        <f t="shared" si="219"/>
        <v>1293839.7299261277</v>
      </c>
      <c r="MZ20" s="12">
        <f t="shared" si="220"/>
        <v>1224714.0247150993</v>
      </c>
      <c r="NA20" s="12">
        <f t="shared" si="221"/>
        <v>1139074.9870957886</v>
      </c>
      <c r="NC20" s="5">
        <f t="shared" si="222"/>
        <v>3</v>
      </c>
      <c r="ND20" s="6">
        <v>0.28339999999999999</v>
      </c>
      <c r="NE20" s="7">
        <f t="shared" si="223"/>
        <v>943031.87312399992</v>
      </c>
      <c r="NF20" s="12">
        <f t="shared" si="224"/>
        <v>898181.52084835223</v>
      </c>
      <c r="NG20" s="12">
        <f t="shared" si="225"/>
        <v>858163.53229570296</v>
      </c>
      <c r="NI20" s="5">
        <f t="shared" si="226"/>
        <v>2</v>
      </c>
      <c r="NJ20" s="6">
        <v>0.28339999999999999</v>
      </c>
      <c r="NK20" s="7">
        <f t="shared" si="227"/>
        <v>768692.42999999993</v>
      </c>
      <c r="NL20" s="12">
        <f>(NL21)*(1+NJ20)-(((VLOOKUP((NI$91+NI21),$A$138:$E$227,5,FALSE))/(VLOOKUP(NI$91,$A$138:$E$227,5,FALSE)))*(IF(NI20&lt;=$D$125,$B$125,$C$125)))</f>
        <v>743402.18273412937</v>
      </c>
      <c r="NM20" s="12">
        <f t="shared" si="229"/>
        <v>731901.53015470284</v>
      </c>
      <c r="NO20" s="5">
        <f t="shared" si="230"/>
        <v>1</v>
      </c>
      <c r="NP20" s="6">
        <v>0.28339999999999999</v>
      </c>
      <c r="NQ20" s="7">
        <f>(NQ21+$B$124)*(1+NP20)</f>
        <v>577530</v>
      </c>
      <c r="NR20" s="12">
        <f>($B$124)*(1+NP20)-$B$125</f>
        <v>566530</v>
      </c>
      <c r="NS20" s="12">
        <f>NR20</f>
        <v>566530</v>
      </c>
      <c r="NU20" s="5"/>
      <c r="NV20" s="6"/>
      <c r="NW20" s="7"/>
      <c r="OA20" s="5"/>
      <c r="OB20" s="6"/>
      <c r="OC20" s="7"/>
      <c r="OG20" s="5"/>
      <c r="OH20" s="6"/>
      <c r="OI20" s="7"/>
      <c r="OM20" s="5"/>
      <c r="ON20" s="6"/>
      <c r="OO20" s="7"/>
      <c r="OS20" s="5"/>
      <c r="OT20" s="6"/>
      <c r="OU20" s="7"/>
      <c r="OY20" s="5"/>
      <c r="OZ20" s="6"/>
      <c r="PA20" s="7"/>
      <c r="PE20" s="5"/>
      <c r="PF20" s="6"/>
      <c r="PG20" s="7"/>
      <c r="PK20" s="5"/>
      <c r="PL20" s="6"/>
      <c r="PM20" s="7"/>
      <c r="PQ20" s="5"/>
      <c r="PR20" s="6"/>
      <c r="PS20" s="7"/>
      <c r="PW20" s="5"/>
      <c r="PX20" s="6"/>
      <c r="PY20" s="7"/>
      <c r="QC20" s="5"/>
      <c r="QD20" s="6"/>
      <c r="QE20" s="7"/>
      <c r="QI20" s="5"/>
      <c r="QJ20" s="6"/>
      <c r="QK20" s="7"/>
      <c r="QO20" s="5"/>
      <c r="QP20" s="6"/>
      <c r="QQ20" s="7"/>
    </row>
    <row r="21" spans="3:459">
      <c r="C21">
        <v>70</v>
      </c>
      <c r="D21" s="6">
        <v>0.33100000000000002</v>
      </c>
      <c r="E21" s="12">
        <f t="shared" si="286"/>
        <v>-125355954.97243319</v>
      </c>
      <c r="F21" s="12">
        <f t="shared" si="0"/>
        <v>-13630785.801527934</v>
      </c>
      <c r="G21">
        <v>69</v>
      </c>
      <c r="H21" s="6">
        <v>0.33100000000000002</v>
      </c>
      <c r="I21" s="12">
        <f t="shared" si="1"/>
        <v>-231092640.13298446</v>
      </c>
      <c r="J21" s="12">
        <f t="shared" si="2"/>
        <v>-24837738.191540129</v>
      </c>
      <c r="K21">
        <v>68</v>
      </c>
      <c r="L21" s="6">
        <v>0.33100000000000002</v>
      </c>
      <c r="M21" s="12">
        <f t="shared" si="3"/>
        <v>-175017757.33761275</v>
      </c>
      <c r="N21" s="12">
        <f t="shared" si="4"/>
        <v>-18810833.755331103</v>
      </c>
      <c r="O21">
        <v>67</v>
      </c>
      <c r="P21" s="6">
        <v>0.33100000000000002</v>
      </c>
      <c r="Q21" s="12">
        <f t="shared" si="5"/>
        <v>-65315849.601975806</v>
      </c>
      <c r="R21" s="12">
        <f t="shared" si="6"/>
        <v>-6527479.6270987764</v>
      </c>
      <c r="S21">
        <v>66</v>
      </c>
      <c r="T21" s="6">
        <v>0.33100000000000002</v>
      </c>
      <c r="U21" s="12">
        <f t="shared" si="7"/>
        <v>273970907.8603183</v>
      </c>
      <c r="V21" s="12">
        <f t="shared" si="8"/>
        <v>24624663.622894734</v>
      </c>
      <c r="W21">
        <v>65</v>
      </c>
      <c r="X21" s="6">
        <v>0.33100000000000002</v>
      </c>
      <c r="Y21" s="12">
        <f t="shared" si="9"/>
        <v>330693056.58584994</v>
      </c>
      <c r="Z21" s="12">
        <f t="shared" si="10"/>
        <v>26812950.533987835</v>
      </c>
      <c r="AA21">
        <v>64</v>
      </c>
      <c r="AB21" s="6">
        <v>0.33100000000000002</v>
      </c>
      <c r="AC21" s="12">
        <f t="shared" si="11"/>
        <v>80748735.063091263</v>
      </c>
      <c r="AD21" s="12">
        <f t="shared" si="12"/>
        <v>6699455.0775160566</v>
      </c>
      <c r="AE21">
        <v>63</v>
      </c>
      <c r="AF21" s="6">
        <v>0.33100000000000002</v>
      </c>
      <c r="AG21" s="12">
        <f t="shared" si="13"/>
        <v>134012780.69135344</v>
      </c>
      <c r="AH21" s="12">
        <f t="shared" si="14"/>
        <v>11455523.679462016</v>
      </c>
      <c r="AI21">
        <v>62</v>
      </c>
      <c r="AJ21" s="6">
        <v>0.33100000000000002</v>
      </c>
      <c r="AK21" s="12">
        <f t="shared" si="15"/>
        <v>-25811098.562410221</v>
      </c>
      <c r="AL21" s="12">
        <f t="shared" si="16"/>
        <v>-2238800.5038419929</v>
      </c>
      <c r="AM21">
        <v>61</v>
      </c>
      <c r="AN21" s="6">
        <v>0.33100000000000002</v>
      </c>
      <c r="AO21" s="12">
        <f t="shared" si="17"/>
        <v>-91237453.675599083</v>
      </c>
      <c r="AP21" s="12">
        <f t="shared" si="18"/>
        <v>-8085783.1352982214</v>
      </c>
      <c r="AQ21">
        <v>60</v>
      </c>
      <c r="AR21" s="6">
        <v>0.33100000000000002</v>
      </c>
      <c r="AS21" s="12">
        <f t="shared" si="19"/>
        <v>114547950.72783588</v>
      </c>
      <c r="AT21" s="12">
        <f t="shared" si="20"/>
        <v>10223638.59418774</v>
      </c>
      <c r="AU21">
        <v>59</v>
      </c>
      <c r="AV21" s="6">
        <v>0.33100000000000002</v>
      </c>
      <c r="AW21" s="12">
        <f t="shared" si="21"/>
        <v>28330245.840664085</v>
      </c>
      <c r="AX21" s="12">
        <f t="shared" si="22"/>
        <v>2492919.1814537849</v>
      </c>
      <c r="AY21">
        <v>58</v>
      </c>
      <c r="AZ21" s="6">
        <v>0.33100000000000002</v>
      </c>
      <c r="BA21" s="12">
        <f t="shared" si="23"/>
        <v>56028216.321952991</v>
      </c>
      <c r="BB21" s="12">
        <f t="shared" si="24"/>
        <v>4894985.5868959557</v>
      </c>
      <c r="BC21">
        <v>57</v>
      </c>
      <c r="BD21" s="6">
        <v>0.33100000000000002</v>
      </c>
      <c r="BE21" s="12">
        <f t="shared" si="25"/>
        <v>130217586.28687404</v>
      </c>
      <c r="BF21" s="12">
        <f t="shared" si="26"/>
        <v>11540339.19952812</v>
      </c>
      <c r="BG21">
        <v>56</v>
      </c>
      <c r="BH21" s="6">
        <v>0.33100000000000002</v>
      </c>
      <c r="BI21" s="12">
        <f t="shared" si="27"/>
        <v>242350366.97216511</v>
      </c>
      <c r="BJ21" s="12">
        <f t="shared" si="28"/>
        <v>23915152.491910696</v>
      </c>
      <c r="BK21">
        <v>55</v>
      </c>
      <c r="BL21" s="6">
        <v>0.33100000000000002</v>
      </c>
      <c r="BM21" s="12">
        <f t="shared" si="29"/>
        <v>200785487.86072242</v>
      </c>
      <c r="BN21" s="12">
        <f t="shared" si="30"/>
        <v>21327936.799787611</v>
      </c>
      <c r="BO21">
        <v>54</v>
      </c>
      <c r="BP21" s="6">
        <v>0.33100000000000002</v>
      </c>
      <c r="BQ21" s="12">
        <f t="shared" si="31"/>
        <v>143757426.66280442</v>
      </c>
      <c r="BR21" s="12">
        <f t="shared" si="32"/>
        <v>15722056.71862223</v>
      </c>
      <c r="BS21">
        <v>53</v>
      </c>
      <c r="BT21" s="6">
        <v>0.33100000000000002</v>
      </c>
      <c r="BU21" s="12">
        <f t="shared" si="33"/>
        <v>113443237.43741597</v>
      </c>
      <c r="BV21" s="12">
        <f t="shared" si="34"/>
        <v>12691952.397146476</v>
      </c>
      <c r="BW21">
        <v>52</v>
      </c>
      <c r="BX21" s="6">
        <v>0.33100000000000002</v>
      </c>
      <c r="BY21" s="12">
        <f t="shared" si="35"/>
        <v>58941968.423330642</v>
      </c>
      <c r="BZ21" s="12">
        <f t="shared" si="36"/>
        <v>6742575.8975777356</v>
      </c>
      <c r="CA21">
        <v>51</v>
      </c>
      <c r="CB21" s="6">
        <v>0.33100000000000002</v>
      </c>
      <c r="CC21" s="12">
        <f t="shared" si="37"/>
        <v>109801447.11217849</v>
      </c>
      <c r="CD21" s="12">
        <f t="shared" si="38"/>
        <v>14838033.393537635</v>
      </c>
      <c r="CE21">
        <v>50</v>
      </c>
      <c r="CF21" s="6">
        <v>0.33100000000000002</v>
      </c>
      <c r="CG21" s="12">
        <f t="shared" si="39"/>
        <v>118467322.74733935</v>
      </c>
      <c r="CH21" s="12">
        <f t="shared" si="40"/>
        <v>17647237.895109635</v>
      </c>
      <c r="CI21">
        <v>49</v>
      </c>
      <c r="CJ21" s="6">
        <v>0.33100000000000002</v>
      </c>
      <c r="CK21" s="12">
        <f t="shared" si="284"/>
        <v>117177951.93064055</v>
      </c>
      <c r="CL21" s="12">
        <f t="shared" si="285"/>
        <v>17676120.97005263</v>
      </c>
      <c r="CM21" s="5">
        <v>48</v>
      </c>
      <c r="CN21" s="6">
        <v>0.33100000000000002</v>
      </c>
      <c r="CO21" s="7">
        <f t="shared" si="41"/>
        <v>167206015.62703228</v>
      </c>
      <c r="CP21" s="12">
        <f t="shared" si="42"/>
        <v>93269755.422728494</v>
      </c>
      <c r="CQ21" s="12">
        <f t="shared" si="43"/>
        <v>13776488.073124574</v>
      </c>
      <c r="CR21" s="9"/>
      <c r="CS21" s="5">
        <v>47</v>
      </c>
      <c r="CT21" s="6">
        <v>0.33100000000000002</v>
      </c>
      <c r="CU21" s="7">
        <f t="shared" si="44"/>
        <v>127823572.83619931</v>
      </c>
      <c r="CV21" s="12">
        <f t="shared" si="45"/>
        <v>64904102.949568756</v>
      </c>
      <c r="CW21" s="12">
        <f t="shared" si="46"/>
        <v>10361811.533117827</v>
      </c>
      <c r="CY21" s="5">
        <v>46</v>
      </c>
      <c r="CZ21" s="6">
        <v>0.33100000000000002</v>
      </c>
      <c r="DA21" s="7">
        <f t="shared" si="47"/>
        <v>103350236.76924257</v>
      </c>
      <c r="DB21" s="12">
        <f t="shared" si="48"/>
        <v>47326022.225528359</v>
      </c>
      <c r="DC21" s="12">
        <f t="shared" si="49"/>
        <v>7882712.6899842964</v>
      </c>
      <c r="DE21" s="5">
        <f t="shared" si="50"/>
        <v>45</v>
      </c>
      <c r="DF21" s="6">
        <v>0.33100000000000002</v>
      </c>
      <c r="DG21" s="7">
        <f t="shared" si="51"/>
        <v>87473750.968466029</v>
      </c>
      <c r="DH21" s="12">
        <f t="shared" si="52"/>
        <v>35523403.36742828</v>
      </c>
      <c r="DI21" s="12">
        <f t="shared" si="53"/>
        <v>5939173.6616819128</v>
      </c>
      <c r="DK21" s="5">
        <f t="shared" si="54"/>
        <v>44</v>
      </c>
      <c r="DL21" s="6">
        <v>0.33100000000000002</v>
      </c>
      <c r="DM21" s="7">
        <f t="shared" si="55"/>
        <v>88545147.250193298</v>
      </c>
      <c r="DN21" s="12">
        <f t="shared" si="56"/>
        <v>41285509.432663038</v>
      </c>
      <c r="DO21" s="12">
        <f t="shared" si="57"/>
        <v>6980390.9725872772</v>
      </c>
      <c r="DQ21" s="5">
        <f t="shared" si="58"/>
        <v>43</v>
      </c>
      <c r="DR21" s="6">
        <v>0.33100000000000002</v>
      </c>
      <c r="DS21" s="7">
        <f t="shared" si="59"/>
        <v>58039556.404164501</v>
      </c>
      <c r="DT21" s="12">
        <f t="shared" si="60"/>
        <v>13287065.260105072</v>
      </c>
      <c r="DU21" s="12">
        <f t="shared" si="61"/>
        <v>2229821.7626951942</v>
      </c>
      <c r="DW21" s="5">
        <f t="shared" si="62"/>
        <v>42</v>
      </c>
      <c r="DX21" s="6">
        <v>0.33100000000000002</v>
      </c>
      <c r="DY21" s="7">
        <f t="shared" si="63"/>
        <v>43770404.528027527</v>
      </c>
      <c r="DZ21" s="12">
        <f t="shared" si="64"/>
        <v>1541576.8209201698</v>
      </c>
      <c r="EA21" s="12">
        <f t="shared" si="65"/>
        <v>259674.78818768417</v>
      </c>
      <c r="EC21" s="5">
        <f t="shared" si="66"/>
        <v>41</v>
      </c>
      <c r="ED21" s="6">
        <v>0.33100000000000002</v>
      </c>
      <c r="EE21" s="7">
        <f t="shared" si="67"/>
        <v>40739393.641127631</v>
      </c>
      <c r="EF21" s="12">
        <f t="shared" si="68"/>
        <v>1963564.3466712225</v>
      </c>
      <c r="EG21" s="12">
        <f t="shared" si="69"/>
        <v>340630.89860544156</v>
      </c>
      <c r="EI21" s="5">
        <f t="shared" si="70"/>
        <v>40</v>
      </c>
      <c r="EJ21" s="6">
        <v>0.33100000000000002</v>
      </c>
      <c r="EK21" s="7">
        <f t="shared" si="71"/>
        <v>40739393.641127631</v>
      </c>
      <c r="EL21" s="12">
        <f t="shared" si="72"/>
        <v>10129892.452471534</v>
      </c>
      <c r="EM21" s="12">
        <f t="shared" si="73"/>
        <v>1820961.1825310239</v>
      </c>
      <c r="EO21" s="5">
        <f t="shared" si="74"/>
        <v>39</v>
      </c>
      <c r="EP21" s="6">
        <v>0.33100000000000002</v>
      </c>
      <c r="EQ21" s="7">
        <f t="shared" si="75"/>
        <v>45498541.033200406</v>
      </c>
      <c r="ER21" s="12">
        <f t="shared" si="76"/>
        <v>-1394974.0139126009</v>
      </c>
      <c r="ES21" s="12">
        <f t="shared" si="77"/>
        <v>-254269.3048615049</v>
      </c>
      <c r="EU21" s="5">
        <f t="shared" si="78"/>
        <v>38</v>
      </c>
      <c r="EV21" s="6">
        <v>0.33100000000000002</v>
      </c>
      <c r="EW21" s="7">
        <f t="shared" si="79"/>
        <v>28250728.018651929</v>
      </c>
      <c r="EX21" s="12">
        <f t="shared" si="80"/>
        <v>-2909004.1272088131</v>
      </c>
      <c r="EY21" s="12">
        <f t="shared" si="81"/>
        <v>-535724.83298062999</v>
      </c>
      <c r="FA21" s="5">
        <f t="shared" si="82"/>
        <v>37</v>
      </c>
      <c r="FB21" s="6">
        <v>0.33100000000000002</v>
      </c>
      <c r="FC21" s="7">
        <f t="shared" si="83"/>
        <v>28155001.015200272</v>
      </c>
      <c r="FD21" s="12">
        <f t="shared" si="84"/>
        <v>-1057462.3791363873</v>
      </c>
      <c r="FE21" s="12">
        <f t="shared" si="85"/>
        <v>-198066.49213239687</v>
      </c>
      <c r="FG21" s="5">
        <f t="shared" si="86"/>
        <v>36</v>
      </c>
      <c r="FH21" s="6">
        <v>0.33100000000000002</v>
      </c>
      <c r="FI21" s="7">
        <f t="shared" si="87"/>
        <v>22232312.867340684</v>
      </c>
      <c r="FJ21" s="12">
        <f t="shared" si="88"/>
        <v>-5578311.9385713162</v>
      </c>
      <c r="FK21" s="12">
        <f t="shared" si="89"/>
        <v>-1051850.1455508454</v>
      </c>
      <c r="FM21" s="5">
        <f t="shared" si="90"/>
        <v>35</v>
      </c>
      <c r="FN21" s="6">
        <v>0.33100000000000002</v>
      </c>
      <c r="FO21" s="7">
        <f t="shared" si="91"/>
        <v>24380209.30731516</v>
      </c>
      <c r="FP21" s="12">
        <f t="shared" si="92"/>
        <v>-1730906.0084882835</v>
      </c>
      <c r="FQ21" s="12">
        <f t="shared" si="93"/>
        <v>-330732.51199273299</v>
      </c>
      <c r="FS21" s="5">
        <f t="shared" si="94"/>
        <v>34</v>
      </c>
      <c r="FT21" s="6">
        <v>0.33100000000000002</v>
      </c>
      <c r="FU21" s="7">
        <f t="shared" si="95"/>
        <v>19884356.339054856</v>
      </c>
      <c r="FV21" s="12">
        <f t="shared" si="96"/>
        <v>-4713154.0045189243</v>
      </c>
      <c r="FW21" s="12">
        <f t="shared" si="97"/>
        <v>-915376.86197130592</v>
      </c>
      <c r="FY21" s="5">
        <f t="shared" si="98"/>
        <v>33</v>
      </c>
      <c r="FZ21" s="6">
        <v>0.33100000000000002</v>
      </c>
      <c r="GA21" s="7">
        <f t="shared" si="99"/>
        <v>17079845.678624682</v>
      </c>
      <c r="GB21" s="12">
        <f t="shared" si="100"/>
        <v>-6299888.3271775488</v>
      </c>
      <c r="GC21" s="12">
        <f t="shared" si="101"/>
        <v>-1235427.5035068481</v>
      </c>
      <c r="GE21" s="5">
        <f t="shared" si="102"/>
        <v>32</v>
      </c>
      <c r="GF21" s="6">
        <v>0.33100000000000002</v>
      </c>
      <c r="GG21" s="7">
        <f t="shared" si="103"/>
        <v>15195592.240769295</v>
      </c>
      <c r="GH21" s="12">
        <f t="shared" si="104"/>
        <v>-6744791.2442352436</v>
      </c>
      <c r="GI21" s="12">
        <f t="shared" si="105"/>
        <v>-1348110.3806830971</v>
      </c>
      <c r="GK21" s="5">
        <f t="shared" si="106"/>
        <v>31</v>
      </c>
      <c r="GL21" s="6">
        <v>0.33100000000000002</v>
      </c>
      <c r="GM21" s="7">
        <f t="shared" si="107"/>
        <v>16878365.256880246</v>
      </c>
      <c r="GN21" s="12">
        <f t="shared" si="108"/>
        <v>-3301570.8138344544</v>
      </c>
      <c r="GO21" s="12">
        <f t="shared" si="109"/>
        <v>-682725.83139631397</v>
      </c>
      <c r="GQ21" s="5">
        <f t="shared" si="110"/>
        <v>30</v>
      </c>
      <c r="GR21" s="6">
        <v>0.33100000000000002</v>
      </c>
      <c r="GS21" s="7">
        <f t="shared" si="111"/>
        <v>13633574.520904886</v>
      </c>
      <c r="GT21" s="12">
        <f t="shared" si="112"/>
        <v>-4956064.3522963943</v>
      </c>
      <c r="GU21" s="12">
        <f t="shared" si="113"/>
        <v>-1062236.2942382593</v>
      </c>
      <c r="GW21" s="5">
        <f t="shared" si="114"/>
        <v>29</v>
      </c>
      <c r="GX21" s="6">
        <v>0.33100000000000002</v>
      </c>
      <c r="GY21" s="7">
        <f t="shared" si="115"/>
        <v>12303559.715643799</v>
      </c>
      <c r="GZ21" s="12">
        <f t="shared" si="116"/>
        <v>-4749455.4693947611</v>
      </c>
      <c r="HA21" s="12">
        <f t="shared" si="117"/>
        <v>-1062731.7077966908</v>
      </c>
      <c r="HC21" s="5">
        <f t="shared" si="118"/>
        <v>28</v>
      </c>
      <c r="HD21" s="6">
        <v>0.33100000000000002</v>
      </c>
      <c r="HE21" s="7">
        <f t="shared" si="119"/>
        <v>13408412.942070393</v>
      </c>
      <c r="HF21" s="12">
        <f t="shared" si="120"/>
        <v>-1813381.9927494742</v>
      </c>
      <c r="HG21" s="12">
        <f t="shared" si="121"/>
        <v>-430834.94233771291</v>
      </c>
      <c r="HI21" s="5">
        <f t="shared" si="122"/>
        <v>27</v>
      </c>
      <c r="HJ21" s="6">
        <v>0.33100000000000002</v>
      </c>
      <c r="HK21" s="7">
        <f t="shared" si="123"/>
        <v>12947482.56283352</v>
      </c>
      <c r="HL21" s="12">
        <f t="shared" si="124"/>
        <v>-465671.79455118673</v>
      </c>
      <c r="HM21" s="12">
        <f t="shared" si="125"/>
        <v>-116491.12145277958</v>
      </c>
      <c r="HO21" s="5">
        <f t="shared" si="126"/>
        <v>26</v>
      </c>
      <c r="HP21" s="6">
        <v>0.33100000000000002</v>
      </c>
      <c r="HQ21" s="7">
        <f t="shared" si="127"/>
        <v>11335565.192464992</v>
      </c>
      <c r="HR21" s="12">
        <f t="shared" si="128"/>
        <v>-797727.28120001196</v>
      </c>
      <c r="HS21" s="12">
        <f t="shared" si="129"/>
        <v>-206075.36931062536</v>
      </c>
      <c r="HU21" s="5">
        <f t="shared" si="130"/>
        <v>25</v>
      </c>
      <c r="HV21" s="6">
        <v>0.33100000000000002</v>
      </c>
      <c r="HW21" s="7">
        <f t="shared" si="131"/>
        <v>9544935.3254168034</v>
      </c>
      <c r="HX21" s="12">
        <f t="shared" si="132"/>
        <v>-1447725.9389650594</v>
      </c>
      <c r="HY21" s="12">
        <f t="shared" si="133"/>
        <v>-387637.49214275001</v>
      </c>
      <c r="IA21" s="5">
        <f t="shared" si="134"/>
        <v>24</v>
      </c>
      <c r="IB21" s="6">
        <v>0.33100000000000002</v>
      </c>
      <c r="IC21" s="7">
        <f t="shared" si="135"/>
        <v>11138913.905259432</v>
      </c>
      <c r="ID21" s="12">
        <f t="shared" si="136"/>
        <v>1843649.9658816864</v>
      </c>
      <c r="IE21" s="12">
        <f t="shared" si="137"/>
        <v>540000.55568879063</v>
      </c>
      <c r="IG21" s="5">
        <f t="shared" si="138"/>
        <v>23</v>
      </c>
      <c r="IH21" s="6">
        <v>0.33100000000000002</v>
      </c>
      <c r="II21" s="7">
        <f t="shared" si="139"/>
        <v>15032272.476733372</v>
      </c>
      <c r="IJ21" s="12">
        <f t="shared" si="140"/>
        <v>7499935.5753701404</v>
      </c>
      <c r="IK21" s="12">
        <f t="shared" si="141"/>
        <v>2455981.4172016615</v>
      </c>
      <c r="IM21" s="5">
        <f t="shared" si="142"/>
        <v>22</v>
      </c>
      <c r="IN21" s="6">
        <v>0.33100000000000002</v>
      </c>
      <c r="IO21" s="7">
        <f t="shared" si="143"/>
        <v>10972461.661849175</v>
      </c>
      <c r="IP21" s="12">
        <f t="shared" si="144"/>
        <v>4557001.7007464496</v>
      </c>
      <c r="IQ21" s="12">
        <f t="shared" si="145"/>
        <v>1592515.9934726751</v>
      </c>
      <c r="IS21" s="5">
        <f t="shared" si="146"/>
        <v>21</v>
      </c>
      <c r="IT21" s="6">
        <v>0.33100000000000002</v>
      </c>
      <c r="IU21" s="7">
        <f t="shared" si="147"/>
        <v>8860907.4229582325</v>
      </c>
      <c r="IV21" s="12">
        <f t="shared" si="148"/>
        <v>3290979.0709658973</v>
      </c>
      <c r="IW21" s="12">
        <f t="shared" si="149"/>
        <v>1210070.8714739473</v>
      </c>
      <c r="IY21" s="5">
        <f t="shared" si="150"/>
        <v>20</v>
      </c>
      <c r="IZ21" s="6">
        <v>0.33100000000000002</v>
      </c>
      <c r="JA21" s="7">
        <f t="shared" si="151"/>
        <v>9525808.882991001</v>
      </c>
      <c r="JB21" s="12">
        <f t="shared" si="152"/>
        <v>4883562.4952173671</v>
      </c>
      <c r="JC21" s="12">
        <f t="shared" si="153"/>
        <v>1918432.7841048741</v>
      </c>
      <c r="JE21" s="5">
        <f t="shared" si="154"/>
        <v>19</v>
      </c>
      <c r="JF21" s="6">
        <v>0.33100000000000002</v>
      </c>
      <c r="JG21" s="7">
        <f t="shared" si="155"/>
        <v>8943581.7134456877</v>
      </c>
      <c r="JH21" s="12">
        <f t="shared" si="156"/>
        <v>5186574.4838229893</v>
      </c>
      <c r="JI21" s="12">
        <f t="shared" si="157"/>
        <v>2226543.2887813337</v>
      </c>
      <c r="JK21" s="5">
        <f t="shared" si="158"/>
        <v>18</v>
      </c>
      <c r="JL21" s="6">
        <v>0.33100000000000002</v>
      </c>
      <c r="JM21" s="7">
        <f t="shared" si="159"/>
        <v>7546052.7450604877</v>
      </c>
      <c r="JN21" s="12">
        <f t="shared" si="160"/>
        <v>4626283.3723553671</v>
      </c>
      <c r="JO21" s="12">
        <f t="shared" si="161"/>
        <v>2262255.4768651635</v>
      </c>
      <c r="JQ21" s="5">
        <f t="shared" si="162"/>
        <v>17</v>
      </c>
      <c r="JR21" s="6">
        <v>0.33100000000000002</v>
      </c>
      <c r="JS21" s="7">
        <f t="shared" si="163"/>
        <v>5727989.0276760934</v>
      </c>
      <c r="JT21" s="12">
        <f t="shared" si="164"/>
        <v>3432259.9595737611</v>
      </c>
      <c r="JU21" s="12">
        <f t="shared" si="165"/>
        <v>1876848.6265425344</v>
      </c>
      <c r="JW21" s="5">
        <f t="shared" si="166"/>
        <v>16</v>
      </c>
      <c r="JX21" s="6">
        <v>0.33100000000000002</v>
      </c>
      <c r="JY21" s="7">
        <f t="shared" si="167"/>
        <v>6010481.6659770133</v>
      </c>
      <c r="JZ21" s="12">
        <f t="shared" si="168"/>
        <v>4166356.7976167975</v>
      </c>
      <c r="KA21" s="12">
        <f t="shared" si="169"/>
        <v>2469437.1214032932</v>
      </c>
      <c r="KC21" s="5">
        <f t="shared" si="170"/>
        <v>15</v>
      </c>
      <c r="KD21" s="6">
        <v>0.33100000000000002</v>
      </c>
      <c r="KE21" s="7">
        <f t="shared" si="171"/>
        <v>4991265.2931215866</v>
      </c>
      <c r="KF21" s="12">
        <f t="shared" si="172"/>
        <v>3447725.5063148942</v>
      </c>
      <c r="KG21" s="12">
        <f t="shared" si="173"/>
        <v>2119343.5230521476</v>
      </c>
      <c r="KI21" s="5">
        <f t="shared" si="174"/>
        <v>14</v>
      </c>
      <c r="KJ21" s="6">
        <v>0.33100000000000002</v>
      </c>
      <c r="KK21" s="7">
        <f t="shared" si="175"/>
        <v>4079831.0390073438</v>
      </c>
      <c r="KL21" s="12">
        <f t="shared" si="176"/>
        <v>2801739.4363943059</v>
      </c>
      <c r="KM21" s="12">
        <f t="shared" si="177"/>
        <v>1794451.593768572</v>
      </c>
      <c r="KO21" s="5">
        <f t="shared" si="178"/>
        <v>13</v>
      </c>
      <c r="KP21" s="6">
        <v>0.33100000000000002</v>
      </c>
      <c r="KQ21" s="7">
        <f t="shared" si="179"/>
        <v>3843458.3504543994</v>
      </c>
      <c r="KR21" s="12">
        <f t="shared" si="180"/>
        <v>2792534.5837753108</v>
      </c>
      <c r="KS21" s="12">
        <f t="shared" si="181"/>
        <v>1851743.548637934</v>
      </c>
      <c r="KU21" s="5">
        <f t="shared" si="182"/>
        <v>12</v>
      </c>
      <c r="KV21" s="6">
        <v>0.33100000000000002</v>
      </c>
      <c r="KW21" s="7">
        <f t="shared" si="183"/>
        <v>2928572.348715635</v>
      </c>
      <c r="KX21" s="12">
        <f t="shared" si="184"/>
        <v>2056990.9732990272</v>
      </c>
      <c r="KY21" s="12">
        <f t="shared" si="185"/>
        <v>1417009.495119883</v>
      </c>
      <c r="LA21" s="5">
        <f t="shared" si="186"/>
        <v>11</v>
      </c>
      <c r="LB21" s="6">
        <v>0.33100000000000002</v>
      </c>
      <c r="LC21" s="7">
        <f t="shared" si="187"/>
        <v>2471577.6425990672</v>
      </c>
      <c r="LD21" s="12">
        <f t="shared" si="188"/>
        <v>1748154.4221007039</v>
      </c>
      <c r="LE21" s="12">
        <f t="shared" si="189"/>
        <v>1221840.1743406556</v>
      </c>
      <c r="LG21" s="5">
        <f t="shared" si="190"/>
        <v>10</v>
      </c>
      <c r="LH21" s="6">
        <v>0.33100000000000002</v>
      </c>
      <c r="LI21" s="7">
        <f t="shared" si="191"/>
        <v>2335863.9472630816</v>
      </c>
      <c r="LJ21" s="12">
        <f t="shared" si="192"/>
        <v>1754768.6642079398</v>
      </c>
      <c r="LK21" s="12">
        <f t="shared" si="193"/>
        <v>1276095.1253856609</v>
      </c>
      <c r="LM21" s="5">
        <f t="shared" si="194"/>
        <v>9</v>
      </c>
      <c r="LN21" s="6">
        <v>0.33100000000000002</v>
      </c>
      <c r="LO21" s="7">
        <f t="shared" si="195"/>
        <v>2004345.2439188964</v>
      </c>
      <c r="LP21" s="12">
        <f t="shared" si="196"/>
        <v>1550062.6198296095</v>
      </c>
      <c r="LQ21" s="12">
        <f t="shared" si="197"/>
        <v>1179840.2467716262</v>
      </c>
      <c r="LS21" s="5">
        <f t="shared" si="198"/>
        <v>8</v>
      </c>
      <c r="LT21" s="6">
        <v>0.33100000000000002</v>
      </c>
      <c r="LU21" s="7">
        <f t="shared" si="199"/>
        <v>1524448.7708540435</v>
      </c>
      <c r="LV21" s="12">
        <f t="shared" si="200"/>
        <v>1176330.0578271807</v>
      </c>
      <c r="LW21" s="12">
        <f t="shared" si="201"/>
        <v>941951.28452031955</v>
      </c>
      <c r="LY21" s="5">
        <f t="shared" si="202"/>
        <v>7</v>
      </c>
      <c r="LZ21" s="6">
        <v>0.33100000000000002</v>
      </c>
      <c r="MA21" s="7">
        <f t="shared" si="203"/>
        <v>1572569.3943202428</v>
      </c>
      <c r="MB21" s="12">
        <f t="shared" si="204"/>
        <v>1325690.5558912808</v>
      </c>
      <c r="MC21" s="12">
        <f t="shared" si="205"/>
        <v>1121545.8756943205</v>
      </c>
      <c r="ME21" s="5">
        <f t="shared" si="206"/>
        <v>6</v>
      </c>
      <c r="MF21" s="6">
        <v>0.33100000000000002</v>
      </c>
      <c r="MG21" s="7">
        <f t="shared" si="207"/>
        <v>1207532.3614530009</v>
      </c>
      <c r="MH21" s="12">
        <f t="shared" si="208"/>
        <v>1029445.086295338</v>
      </c>
      <c r="MI21" s="12">
        <f t="shared" si="209"/>
        <v>893566.09941788926</v>
      </c>
      <c r="MK21" s="5">
        <f t="shared" si="210"/>
        <v>5</v>
      </c>
      <c r="ML21" s="6">
        <v>0.33100000000000002</v>
      </c>
      <c r="MM21" s="7">
        <f t="shared" si="211"/>
        <v>1123390.4190650301</v>
      </c>
      <c r="MN21" s="12">
        <f t="shared" si="212"/>
        <v>1004898.7312191323</v>
      </c>
      <c r="MO21" s="12">
        <f t="shared" si="213"/>
        <v>900682.33231834229</v>
      </c>
      <c r="MQ21" s="5">
        <f t="shared" si="214"/>
        <v>4</v>
      </c>
      <c r="MR21" s="6">
        <v>0.33100000000000002</v>
      </c>
      <c r="MS21" s="7">
        <f t="shared" si="215"/>
        <v>1021542.6198645359</v>
      </c>
      <c r="MT21" s="12">
        <f t="shared" si="216"/>
        <v>951001.27839088126</v>
      </c>
      <c r="MU21" s="12">
        <f t="shared" si="217"/>
        <v>873893.06662945845</v>
      </c>
      <c r="MW21" s="5">
        <f t="shared" si="218"/>
        <v>3</v>
      </c>
      <c r="MX21" s="6">
        <v>0.33100000000000002</v>
      </c>
      <c r="MY21" s="7">
        <f t="shared" si="219"/>
        <v>1008134.4319199999</v>
      </c>
      <c r="MZ21" s="12">
        <f t="shared" si="220"/>
        <v>963488.41932093119</v>
      </c>
      <c r="NA21" s="12">
        <f t="shared" si="221"/>
        <v>910196.79084812046</v>
      </c>
      <c r="NC21" s="5">
        <f t="shared" si="222"/>
        <v>2</v>
      </c>
      <c r="ND21" s="6">
        <v>0.33100000000000002</v>
      </c>
      <c r="NE21" s="7">
        <f t="shared" si="223"/>
        <v>734791.86</v>
      </c>
      <c r="NF21" s="12">
        <f>(NF22)*(1+ND21)-(((VLOOKUP((NC$91+NC22),$A$138:$E$227,5,FALSE))/(VLOOKUP(NC$91,$A$138:$E$227,5,FALSE)))*(IF(NC21&lt;=$D$125,$B$125,$C$125)))</f>
        <v>708816.01544041454</v>
      </c>
      <c r="NG21" s="12">
        <f t="shared" si="225"/>
        <v>687876.76168447523</v>
      </c>
      <c r="NI21" s="5">
        <f t="shared" si="226"/>
        <v>1</v>
      </c>
      <c r="NJ21" s="6">
        <v>0.33100000000000002</v>
      </c>
      <c r="NK21" s="7">
        <f>(NK22+$B$124)*(1+NJ21)</f>
        <v>598950</v>
      </c>
      <c r="NL21" s="12">
        <f>($B$124)*(1+NJ21)-$B$125</f>
        <v>587950</v>
      </c>
      <c r="NM21" s="12">
        <f>NL21</f>
        <v>587950</v>
      </c>
      <c r="NO21" s="5"/>
      <c r="NP21" s="6"/>
      <c r="NQ21" s="7"/>
      <c r="NU21" s="5"/>
      <c r="NV21" s="6"/>
      <c r="NW21" s="7"/>
      <c r="OA21" s="5"/>
      <c r="OB21" s="6"/>
      <c r="OC21" s="7"/>
      <c r="OG21" s="5"/>
      <c r="OH21" s="6"/>
      <c r="OI21" s="7"/>
      <c r="OM21" s="5"/>
      <c r="ON21" s="6"/>
      <c r="OO21" s="7"/>
      <c r="OS21" s="5"/>
      <c r="OT21" s="6"/>
      <c r="OU21" s="7"/>
      <c r="OY21" s="5"/>
      <c r="OZ21" s="6"/>
      <c r="PA21" s="7"/>
      <c r="PE21" s="5"/>
      <c r="PF21" s="6"/>
      <c r="PG21" s="7"/>
      <c r="PK21" s="5"/>
      <c r="PL21" s="6"/>
      <c r="PM21" s="7"/>
      <c r="PQ21" s="5"/>
      <c r="PR21" s="6"/>
      <c r="PS21" s="7"/>
      <c r="PW21" s="5"/>
      <c r="PX21" s="6"/>
      <c r="PY21" s="7"/>
      <c r="QC21" s="5"/>
      <c r="QD21" s="6"/>
      <c r="QE21" s="7"/>
      <c r="QI21" s="5"/>
      <c r="QJ21" s="6"/>
      <c r="QK21" s="7"/>
      <c r="QO21" s="5"/>
      <c r="QP21" s="6"/>
      <c r="QQ21" s="7"/>
    </row>
    <row r="22" spans="3:459">
      <c r="C22">
        <v>69</v>
      </c>
      <c r="D22" s="6">
        <v>0.2268</v>
      </c>
      <c r="E22" s="12">
        <f t="shared" si="286"/>
        <v>-93974499.638374135</v>
      </c>
      <c r="F22" s="12">
        <f t="shared" si="0"/>
        <v>-10529526.190050988</v>
      </c>
      <c r="G22">
        <v>68</v>
      </c>
      <c r="H22" s="6">
        <v>0.2268</v>
      </c>
      <c r="I22" s="12">
        <f t="shared" si="1"/>
        <v>-173413611.81515172</v>
      </c>
      <c r="J22" s="12">
        <f t="shared" si="2"/>
        <v>-19205782.137558904</v>
      </c>
      <c r="K22">
        <v>67</v>
      </c>
      <c r="L22" s="6">
        <v>0.2268</v>
      </c>
      <c r="M22" s="12">
        <f t="shared" si="3"/>
        <v>-131283722.41216771</v>
      </c>
      <c r="N22" s="12">
        <f t="shared" si="4"/>
        <v>-14539842.313782824</v>
      </c>
      <c r="O22">
        <v>66</v>
      </c>
      <c r="P22" s="6">
        <v>0.2268</v>
      </c>
      <c r="Q22" s="12">
        <f t="shared" si="5"/>
        <v>-48847228.34164577</v>
      </c>
      <c r="R22" s="12">
        <f t="shared" si="6"/>
        <v>-5030252.1414000504</v>
      </c>
      <c r="S22">
        <v>65</v>
      </c>
      <c r="T22" s="6">
        <v>0.2268</v>
      </c>
      <c r="U22" s="12">
        <f t="shared" si="7"/>
        <v>206089169.10901168</v>
      </c>
      <c r="V22" s="12">
        <f t="shared" si="8"/>
        <v>19087274.081987482</v>
      </c>
      <c r="W22">
        <v>64</v>
      </c>
      <c r="X22" s="6">
        <v>0.2268</v>
      </c>
      <c r="Y22" s="12">
        <f t="shared" si="9"/>
        <v>248732574.44466561</v>
      </c>
      <c r="Z22" s="12">
        <f t="shared" si="10"/>
        <v>20781413.279379446</v>
      </c>
      <c r="AA22">
        <v>63</v>
      </c>
      <c r="AB22" s="6">
        <v>0.2268</v>
      </c>
      <c r="AC22" s="12">
        <f t="shared" si="11"/>
        <v>60939388.408852115</v>
      </c>
      <c r="AD22" s="12">
        <f t="shared" si="12"/>
        <v>5209844.0867671501</v>
      </c>
      <c r="AE22">
        <v>62</v>
      </c>
      <c r="AF22" s="6">
        <v>0.2268</v>
      </c>
      <c r="AG22" s="12">
        <f t="shared" si="13"/>
        <v>100949463.99226625</v>
      </c>
      <c r="AH22" s="12">
        <f t="shared" si="14"/>
        <v>8891921.6988006532</v>
      </c>
      <c r="AI22">
        <v>61</v>
      </c>
      <c r="AJ22" s="6">
        <v>0.2268</v>
      </c>
      <c r="AK22" s="12">
        <f t="shared" si="15"/>
        <v>-19132403.453939017</v>
      </c>
      <c r="AL22" s="12">
        <f t="shared" si="16"/>
        <v>-1710020.5159608705</v>
      </c>
      <c r="AM22">
        <v>60</v>
      </c>
      <c r="AN22" s="6">
        <v>0.2268</v>
      </c>
      <c r="AO22" s="12">
        <f t="shared" si="17"/>
        <v>-68293721.290233821</v>
      </c>
      <c r="AP22" s="12">
        <f t="shared" si="18"/>
        <v>-6236667.5530589167</v>
      </c>
      <c r="AQ22">
        <v>59</v>
      </c>
      <c r="AR22" s="6">
        <v>0.2268</v>
      </c>
      <c r="AS22" s="12">
        <f t="shared" si="19"/>
        <v>86314107.80495812</v>
      </c>
      <c r="AT22" s="12">
        <f t="shared" si="20"/>
        <v>7938214.5779171325</v>
      </c>
      <c r="AU22">
        <v>58</v>
      </c>
      <c r="AV22" s="6">
        <v>0.2268</v>
      </c>
      <c r="AW22" s="12">
        <f t="shared" si="21"/>
        <v>21541077.695035804</v>
      </c>
      <c r="AX22" s="12">
        <f t="shared" si="22"/>
        <v>1953206.5267519513</v>
      </c>
      <c r="AY22">
        <v>57</v>
      </c>
      <c r="AZ22" s="6">
        <v>0.2268</v>
      </c>
      <c r="BA22" s="12">
        <f t="shared" si="23"/>
        <v>42352815.640057869</v>
      </c>
      <c r="BB22" s="12">
        <f t="shared" si="24"/>
        <v>3812850.6308083185</v>
      </c>
      <c r="BC22">
        <v>56</v>
      </c>
      <c r="BD22" s="6">
        <v>0.2268</v>
      </c>
      <c r="BE22" s="12">
        <f t="shared" si="25"/>
        <v>98088727.967822626</v>
      </c>
      <c r="BF22" s="12">
        <f t="shared" si="26"/>
        <v>8957584.613641832</v>
      </c>
      <c r="BG22">
        <v>55</v>
      </c>
      <c r="BH22" s="6">
        <v>0.2268</v>
      </c>
      <c r="BI22" s="12">
        <f t="shared" si="27"/>
        <v>182309826.98047981</v>
      </c>
      <c r="BJ22" s="12">
        <f t="shared" si="28"/>
        <v>18537981.111357078</v>
      </c>
      <c r="BK22">
        <v>54</v>
      </c>
      <c r="BL22" s="6">
        <v>0.2268</v>
      </c>
      <c r="BM22" s="12">
        <f t="shared" si="29"/>
        <v>151065299.69663817</v>
      </c>
      <c r="BN22" s="12">
        <f t="shared" si="30"/>
        <v>16534997.181821145</v>
      </c>
      <c r="BO22">
        <v>53</v>
      </c>
      <c r="BP22" s="6">
        <v>0.2268</v>
      </c>
      <c r="BQ22" s="12">
        <f t="shared" si="31"/>
        <v>108213175.81339747</v>
      </c>
      <c r="BR22" s="12">
        <f t="shared" si="32"/>
        <v>12195008.15513676</v>
      </c>
      <c r="BS22">
        <v>52</v>
      </c>
      <c r="BT22" s="6">
        <v>0.2268</v>
      </c>
      <c r="BU22" s="12">
        <f t="shared" si="33"/>
        <v>85433045.458175585</v>
      </c>
      <c r="BV22" s="12">
        <f t="shared" si="34"/>
        <v>9849146.432354439</v>
      </c>
      <c r="BW22">
        <v>51</v>
      </c>
      <c r="BX22" s="6">
        <v>0.2268</v>
      </c>
      <c r="BY22" s="12">
        <f t="shared" si="35"/>
        <v>44481007.641309835</v>
      </c>
      <c r="BZ22" s="12">
        <f t="shared" si="36"/>
        <v>5243227.5846621692</v>
      </c>
      <c r="CA22">
        <v>50</v>
      </c>
      <c r="CB22" s="6">
        <v>0.2268</v>
      </c>
      <c r="CC22" s="12">
        <f t="shared" si="37"/>
        <v>82662244.261591658</v>
      </c>
      <c r="CD22" s="12">
        <f t="shared" si="38"/>
        <v>11510610.437980704</v>
      </c>
      <c r="CE22">
        <v>49</v>
      </c>
      <c r="CF22" s="6">
        <v>0.2268</v>
      </c>
      <c r="CG22" s="12">
        <f t="shared" si="39"/>
        <v>89157562.097973436</v>
      </c>
      <c r="CH22" s="12">
        <f t="shared" si="40"/>
        <v>13685454.803898772</v>
      </c>
      <c r="CI22">
        <v>48</v>
      </c>
      <c r="CJ22" s="6">
        <v>0.2268</v>
      </c>
      <c r="CK22" s="12">
        <f t="shared" si="284"/>
        <v>88186947.355853155</v>
      </c>
      <c r="CL22" s="12">
        <f t="shared" si="285"/>
        <v>13707815.651168885</v>
      </c>
      <c r="CM22" s="5">
        <v>47</v>
      </c>
      <c r="CN22" s="6">
        <v>0.2268</v>
      </c>
      <c r="CO22" s="7">
        <f t="shared" si="41"/>
        <v>125624354.34036985</v>
      </c>
      <c r="CP22" s="12">
        <f t="shared" si="42"/>
        <v>70227544.557255611</v>
      </c>
      <c r="CQ22" s="12">
        <f t="shared" si="43"/>
        <v>10688777.830929447</v>
      </c>
      <c r="CR22" s="9"/>
      <c r="CS22" s="5">
        <v>46</v>
      </c>
      <c r="CT22" s="6">
        <v>0.2268</v>
      </c>
      <c r="CU22" s="7">
        <f t="shared" si="44"/>
        <v>96035742.175957412</v>
      </c>
      <c r="CV22" s="12">
        <f t="shared" si="45"/>
        <v>48904595.293309942</v>
      </c>
      <c r="CW22" s="12">
        <f t="shared" si="46"/>
        <v>8045186.0132776704</v>
      </c>
      <c r="CY22" s="5">
        <v>45</v>
      </c>
      <c r="CZ22" s="6">
        <v>0.2268</v>
      </c>
      <c r="DA22" s="7">
        <f t="shared" si="47"/>
        <v>77648562.561414406</v>
      </c>
      <c r="DB22" s="12">
        <f t="shared" si="48"/>
        <v>35692062.684504531</v>
      </c>
      <c r="DC22" s="12">
        <f t="shared" si="49"/>
        <v>6125904.5410580961</v>
      </c>
      <c r="DE22" s="5">
        <f t="shared" si="50"/>
        <v>44</v>
      </c>
      <c r="DF22" s="6">
        <v>0.2268</v>
      </c>
      <c r="DG22" s="7">
        <f t="shared" si="51"/>
        <v>65720323.79298725</v>
      </c>
      <c r="DH22" s="12">
        <f t="shared" si="52"/>
        <v>26824071.71874819</v>
      </c>
      <c r="DI22" s="12">
        <f t="shared" si="53"/>
        <v>4621245.5163128357</v>
      </c>
      <c r="DK22" s="5">
        <f t="shared" si="54"/>
        <v>43</v>
      </c>
      <c r="DL22" s="6">
        <v>0.2268</v>
      </c>
      <c r="DM22" s="7">
        <f t="shared" si="55"/>
        <v>66525279.677079864</v>
      </c>
      <c r="DN22" s="12">
        <f t="shared" si="56"/>
        <v>31151723.799324539</v>
      </c>
      <c r="DO22" s="12">
        <f t="shared" si="57"/>
        <v>5427340.4805818005</v>
      </c>
      <c r="DQ22" s="5">
        <f t="shared" si="58"/>
        <v>42</v>
      </c>
      <c r="DR22" s="6">
        <v>0.2268</v>
      </c>
      <c r="DS22" s="7">
        <f t="shared" si="59"/>
        <v>43605977.764210746</v>
      </c>
      <c r="DT22" s="12">
        <f t="shared" si="60"/>
        <v>10117076.86329744</v>
      </c>
      <c r="DU22" s="12">
        <f t="shared" si="61"/>
        <v>1749520.4161272126</v>
      </c>
      <c r="DW22" s="5">
        <f t="shared" si="62"/>
        <v>41</v>
      </c>
      <c r="DX22" s="6">
        <v>0.2268</v>
      </c>
      <c r="DY22" s="7">
        <f t="shared" si="63"/>
        <v>32885352.763356522</v>
      </c>
      <c r="DZ22" s="12">
        <f t="shared" si="64"/>
        <v>1292016.4055939466</v>
      </c>
      <c r="EA22" s="12">
        <f t="shared" si="65"/>
        <v>224261.9149606073</v>
      </c>
      <c r="EC22" s="5">
        <f t="shared" si="66"/>
        <v>40</v>
      </c>
      <c r="ED22" s="6">
        <v>0.2268</v>
      </c>
      <c r="EE22" s="7">
        <f t="shared" si="67"/>
        <v>30608109.422334813</v>
      </c>
      <c r="EF22" s="12">
        <f t="shared" si="68"/>
        <v>1605183.4179413358</v>
      </c>
      <c r="EG22" s="12">
        <f t="shared" si="69"/>
        <v>286936.93222267402</v>
      </c>
      <c r="EI22" s="5">
        <f t="shared" si="70"/>
        <v>39</v>
      </c>
      <c r="EJ22" s="6">
        <v>0.2268</v>
      </c>
      <c r="EK22" s="7">
        <f t="shared" si="71"/>
        <v>30608109.422334813</v>
      </c>
      <c r="EL22" s="12">
        <f t="shared" si="72"/>
        <v>7736123.6396391038</v>
      </c>
      <c r="EM22" s="12">
        <f t="shared" si="73"/>
        <v>1432986.6327310775</v>
      </c>
      <c r="EO22" s="5">
        <f t="shared" si="74"/>
        <v>38</v>
      </c>
      <c r="EP22" s="6">
        <v>0.2268</v>
      </c>
      <c r="EQ22" s="7">
        <f t="shared" si="75"/>
        <v>34183727.297671229</v>
      </c>
      <c r="ER22" s="12">
        <f t="shared" si="76"/>
        <v>-924408.57025999203</v>
      </c>
      <c r="ES22" s="12">
        <f t="shared" si="77"/>
        <v>-173625.96203069799</v>
      </c>
      <c r="EU22" s="5">
        <f t="shared" si="78"/>
        <v>37</v>
      </c>
      <c r="EV22" s="6">
        <v>0.2268</v>
      </c>
      <c r="EW22" s="7">
        <f t="shared" si="79"/>
        <v>21225190.096658099</v>
      </c>
      <c r="EX22" s="12">
        <f t="shared" si="80"/>
        <v>-2063187.9063245892</v>
      </c>
      <c r="EY22" s="12">
        <f t="shared" si="81"/>
        <v>-391524.64802662219</v>
      </c>
      <c r="FA22" s="5">
        <f t="shared" si="82"/>
        <v>36</v>
      </c>
      <c r="FB22" s="6">
        <v>0.2268</v>
      </c>
      <c r="FC22" s="7">
        <f t="shared" si="83"/>
        <v>21153268.982118912</v>
      </c>
      <c r="FD22" s="12">
        <f t="shared" si="84"/>
        <v>-674150.70916715846</v>
      </c>
      <c r="FE22" s="12">
        <f t="shared" si="85"/>
        <v>-130114.57987811737</v>
      </c>
      <c r="FG22" s="5">
        <f t="shared" si="86"/>
        <v>35</v>
      </c>
      <c r="FH22" s="6">
        <v>0.2268</v>
      </c>
      <c r="FI22" s="7">
        <f t="shared" si="87"/>
        <v>16703465.715507653</v>
      </c>
      <c r="FJ22" s="12">
        <f t="shared" si="88"/>
        <v>-4071534.1386711616</v>
      </c>
      <c r="FK22" s="12">
        <f t="shared" si="89"/>
        <v>-791101.19274698733</v>
      </c>
      <c r="FM22" s="5">
        <f t="shared" si="90"/>
        <v>34</v>
      </c>
      <c r="FN22" s="6">
        <v>0.2268</v>
      </c>
      <c r="FO22" s="7">
        <f t="shared" si="91"/>
        <v>18317212.101664282</v>
      </c>
      <c r="FP22" s="12">
        <f t="shared" si="92"/>
        <v>-1182493.9365446393</v>
      </c>
      <c r="FQ22" s="12">
        <f t="shared" si="93"/>
        <v>-232822.64035593931</v>
      </c>
      <c r="FS22" s="5">
        <f t="shared" si="94"/>
        <v>33</v>
      </c>
      <c r="FT22" s="6">
        <v>0.2268</v>
      </c>
      <c r="FU22" s="7">
        <f t="shared" si="95"/>
        <v>14939411.223933026</v>
      </c>
      <c r="FV22" s="12">
        <f t="shared" si="96"/>
        <v>-3425009.7558989096</v>
      </c>
      <c r="FW22" s="12">
        <f t="shared" si="97"/>
        <v>-685445.60529324028</v>
      </c>
      <c r="FY22" s="5">
        <f t="shared" si="98"/>
        <v>32</v>
      </c>
      <c r="FZ22" s="6">
        <v>0.2268</v>
      </c>
      <c r="GA22" s="7">
        <f t="shared" si="99"/>
        <v>12832340.855465578</v>
      </c>
      <c r="GB22" s="12">
        <f t="shared" si="100"/>
        <v>-4618262.6280591888</v>
      </c>
      <c r="GC22" s="12">
        <f t="shared" si="101"/>
        <v>-933224.05437465478</v>
      </c>
      <c r="GE22" s="5">
        <f t="shared" si="102"/>
        <v>31</v>
      </c>
      <c r="GF22" s="6">
        <v>0.2268</v>
      </c>
      <c r="GG22" s="7">
        <f t="shared" si="103"/>
        <v>11416673.358955143</v>
      </c>
      <c r="GH22" s="12">
        <f t="shared" si="104"/>
        <v>-4954693.3918952681</v>
      </c>
      <c r="GI22" s="12">
        <f t="shared" si="105"/>
        <v>-1020461.4628385332</v>
      </c>
      <c r="GK22" s="5">
        <f t="shared" si="106"/>
        <v>30</v>
      </c>
      <c r="GL22" s="6">
        <v>0.2268</v>
      </c>
      <c r="GM22" s="7">
        <f t="shared" si="107"/>
        <v>12680965.63251709</v>
      </c>
      <c r="GN22" s="12">
        <f t="shared" si="108"/>
        <v>-2371521.2817374226</v>
      </c>
      <c r="GO22" s="12">
        <f t="shared" si="109"/>
        <v>-505330.63581062952</v>
      </c>
      <c r="GQ22" s="5">
        <f t="shared" si="110"/>
        <v>29</v>
      </c>
      <c r="GR22" s="6">
        <v>0.2268</v>
      </c>
      <c r="GS22" s="7">
        <f t="shared" si="111"/>
        <v>10243106.326750478</v>
      </c>
      <c r="GT22" s="12">
        <f t="shared" si="112"/>
        <v>-3618402.4626668599</v>
      </c>
      <c r="GU22" s="12">
        <f t="shared" si="113"/>
        <v>-799141.99466930004</v>
      </c>
      <c r="GW22" s="5">
        <f t="shared" si="114"/>
        <v>28</v>
      </c>
      <c r="GX22" s="6">
        <v>0.2268</v>
      </c>
      <c r="GY22" s="7">
        <f t="shared" si="115"/>
        <v>9243846.5181395933</v>
      </c>
      <c r="GZ22" s="12">
        <f t="shared" si="116"/>
        <v>-3467605.1357527394</v>
      </c>
      <c r="HA22" s="12">
        <f t="shared" si="117"/>
        <v>-799525.53648184927</v>
      </c>
      <c r="HC22" s="5">
        <f t="shared" si="118"/>
        <v>27</v>
      </c>
      <c r="HD22" s="6">
        <v>0.2268</v>
      </c>
      <c r="HE22" s="7">
        <f t="shared" si="119"/>
        <v>10073939.099977756</v>
      </c>
      <c r="HF22" s="12">
        <f t="shared" si="120"/>
        <v>-1267552.3301875531</v>
      </c>
      <c r="HG22" s="12">
        <f t="shared" si="121"/>
        <v>-310320.45389306673</v>
      </c>
      <c r="HI22" s="5">
        <f t="shared" si="122"/>
        <v>26</v>
      </c>
      <c r="HJ22" s="6">
        <v>0.2268</v>
      </c>
      <c r="HK22" s="7">
        <f t="shared" si="123"/>
        <v>9727635.2838719152</v>
      </c>
      <c r="HL22" s="12">
        <f t="shared" si="124"/>
        <v>-259764.96726942813</v>
      </c>
      <c r="HM22" s="12">
        <f t="shared" si="125"/>
        <v>-66960.140526704912</v>
      </c>
      <c r="HO22" s="5">
        <f t="shared" si="126"/>
        <v>25</v>
      </c>
      <c r="HP22" s="6">
        <v>0.2268</v>
      </c>
      <c r="HQ22" s="7">
        <f t="shared" si="127"/>
        <v>8516577.9056836907</v>
      </c>
      <c r="HR22" s="12">
        <f t="shared" si="128"/>
        <v>-512093.08365041181</v>
      </c>
      <c r="HS22" s="12">
        <f t="shared" si="129"/>
        <v>-136314.93353647619</v>
      </c>
      <c r="HU22" s="5">
        <f t="shared" si="130"/>
        <v>24</v>
      </c>
      <c r="HV22" s="6">
        <v>0.2268</v>
      </c>
      <c r="HW22" s="7">
        <f t="shared" si="131"/>
        <v>7171251.1836339617</v>
      </c>
      <c r="HX22" s="12">
        <f t="shared" si="132"/>
        <v>-1003518.922196794</v>
      </c>
      <c r="HY22" s="12">
        <f t="shared" si="133"/>
        <v>-276877.63008797553</v>
      </c>
      <c r="IA22" s="5">
        <f t="shared" si="134"/>
        <v>23</v>
      </c>
      <c r="IB22" s="6">
        <v>0.2268</v>
      </c>
      <c r="IC22" s="7">
        <f t="shared" si="135"/>
        <v>8368830.8829898071</v>
      </c>
      <c r="ID22" s="12">
        <f t="shared" si="136"/>
        <v>1462114.8449177679</v>
      </c>
      <c r="IE22" s="12">
        <f t="shared" si="137"/>
        <v>441285.95708010357</v>
      </c>
      <c r="IG22" s="5">
        <f t="shared" si="138"/>
        <v>22</v>
      </c>
      <c r="IH22" s="6">
        <v>0.2268</v>
      </c>
      <c r="II22" s="7">
        <f t="shared" si="139"/>
        <v>11293968.802955201</v>
      </c>
      <c r="IJ22" s="12">
        <f t="shared" si="140"/>
        <v>5703642.2685493901</v>
      </c>
      <c r="IK22" s="12">
        <f t="shared" si="141"/>
        <v>1924609.858752741</v>
      </c>
      <c r="IM22" s="5">
        <f t="shared" si="142"/>
        <v>21</v>
      </c>
      <c r="IN22" s="6">
        <v>0.2268</v>
      </c>
      <c r="IO22" s="7">
        <f t="shared" si="143"/>
        <v>8243772.8488724083</v>
      </c>
      <c r="IP22" s="12">
        <f t="shared" si="144"/>
        <v>3488239.6878192765</v>
      </c>
      <c r="IQ22" s="12">
        <f t="shared" si="145"/>
        <v>1256127.7632302577</v>
      </c>
      <c r="IS22" s="5">
        <f t="shared" si="146"/>
        <v>20</v>
      </c>
      <c r="IT22" s="6">
        <v>0.2268</v>
      </c>
      <c r="IU22" s="7">
        <f t="shared" si="147"/>
        <v>6657330.8962871768</v>
      </c>
      <c r="IV22" s="12">
        <f t="shared" si="148"/>
        <v>2533860.8674347415</v>
      </c>
      <c r="IW22" s="12">
        <f t="shared" si="149"/>
        <v>960044.43487650505</v>
      </c>
      <c r="IY22" s="5">
        <f t="shared" si="150"/>
        <v>19</v>
      </c>
      <c r="IZ22" s="6">
        <v>0.2268</v>
      </c>
      <c r="JA22" s="7">
        <f t="shared" si="151"/>
        <v>7156881.2043508654</v>
      </c>
      <c r="JB22" s="12">
        <f t="shared" si="152"/>
        <v>3726469.1924999002</v>
      </c>
      <c r="JC22" s="12">
        <f t="shared" si="153"/>
        <v>1508447.697741216</v>
      </c>
      <c r="JE22" s="5">
        <f t="shared" si="154"/>
        <v>18</v>
      </c>
      <c r="JF22" s="6">
        <v>0.2268</v>
      </c>
      <c r="JG22" s="7">
        <f t="shared" si="155"/>
        <v>6719445.314384439</v>
      </c>
      <c r="JH22" s="12">
        <f t="shared" si="156"/>
        <v>3949254.210004149</v>
      </c>
      <c r="JI22" s="12">
        <f t="shared" si="157"/>
        <v>1746982.2703580528</v>
      </c>
      <c r="JK22" s="5">
        <f t="shared" si="158"/>
        <v>17</v>
      </c>
      <c r="JL22" s="6">
        <v>0.2268</v>
      </c>
      <c r="JM22" s="7">
        <f t="shared" si="159"/>
        <v>5669461.1157479249</v>
      </c>
      <c r="JN22" s="12">
        <f t="shared" si="160"/>
        <v>3521888.0441406863</v>
      </c>
      <c r="JO22" s="12">
        <f t="shared" si="161"/>
        <v>1774630.1155061231</v>
      </c>
      <c r="JQ22" s="5">
        <f t="shared" si="162"/>
        <v>16</v>
      </c>
      <c r="JR22" s="6">
        <v>0.2268</v>
      </c>
      <c r="JS22" s="7">
        <f t="shared" si="163"/>
        <v>4303522.935894886</v>
      </c>
      <c r="JT22" s="12">
        <f t="shared" si="164"/>
        <v>2619926.3925914941</v>
      </c>
      <c r="JU22" s="12">
        <f t="shared" si="165"/>
        <v>1476253.8611104921</v>
      </c>
      <c r="JW22" s="5">
        <f t="shared" si="166"/>
        <v>15</v>
      </c>
      <c r="JX22" s="6">
        <v>0.2268</v>
      </c>
      <c r="JY22" s="7">
        <f t="shared" si="167"/>
        <v>4515763.8361961031</v>
      </c>
      <c r="JZ22" s="12">
        <f t="shared" si="168"/>
        <v>3168273.3703540904</v>
      </c>
      <c r="KA22" s="12">
        <f t="shared" si="169"/>
        <v>1935027.0649248103</v>
      </c>
      <c r="KC22" s="5">
        <f t="shared" si="170"/>
        <v>14</v>
      </c>
      <c r="KD22" s="6">
        <v>0.2268</v>
      </c>
      <c r="KE22" s="7">
        <f t="shared" si="171"/>
        <v>3750011.4899486001</v>
      </c>
      <c r="KF22" s="12">
        <f t="shared" si="172"/>
        <v>2626994.1302002175</v>
      </c>
      <c r="KG22" s="12">
        <f t="shared" si="173"/>
        <v>1663989.8052693086</v>
      </c>
      <c r="KI22" s="5">
        <f t="shared" si="174"/>
        <v>13</v>
      </c>
      <c r="KJ22" s="6">
        <v>0.2268</v>
      </c>
      <c r="KK22" s="7">
        <f t="shared" si="175"/>
        <v>3065237.4447838799</v>
      </c>
      <c r="KL22" s="12">
        <f t="shared" si="176"/>
        <v>2140179.9215991562</v>
      </c>
      <c r="KM22" s="12">
        <f t="shared" si="177"/>
        <v>1412463.3031797539</v>
      </c>
      <c r="KO22" s="5">
        <f t="shared" si="178"/>
        <v>12</v>
      </c>
      <c r="KP22" s="6">
        <v>0.2268</v>
      </c>
      <c r="KQ22" s="7">
        <f t="shared" si="179"/>
        <v>2887647.1453451538</v>
      </c>
      <c r="KR22" s="12">
        <f t="shared" si="180"/>
        <v>2132063.3282768209</v>
      </c>
      <c r="KS22" s="12">
        <f t="shared" si="181"/>
        <v>1456817.8829870764</v>
      </c>
      <c r="KU22" s="5">
        <f t="shared" si="182"/>
        <v>11</v>
      </c>
      <c r="KV22" s="6">
        <v>0.2268</v>
      </c>
      <c r="KW22" s="7">
        <f t="shared" si="183"/>
        <v>2200279.7511011534</v>
      </c>
      <c r="KX22" s="12">
        <f t="shared" si="184"/>
        <v>1578166.9747348009</v>
      </c>
      <c r="KY22" s="12">
        <f t="shared" si="185"/>
        <v>1120253.2411329933</v>
      </c>
      <c r="LA22" s="5">
        <f t="shared" si="186"/>
        <v>10</v>
      </c>
      <c r="LB22" s="6">
        <v>0.2268</v>
      </c>
      <c r="LC22" s="7">
        <f t="shared" si="187"/>
        <v>1856932.864462109</v>
      </c>
      <c r="LD22" s="12">
        <f t="shared" si="188"/>
        <v>1345662.7227432062</v>
      </c>
      <c r="LE22" s="12">
        <f t="shared" si="189"/>
        <v>969156.05420365627</v>
      </c>
      <c r="LG22" s="5">
        <f t="shared" si="190"/>
        <v>9</v>
      </c>
      <c r="LH22" s="6">
        <v>0.2268</v>
      </c>
      <c r="LI22" s="7">
        <f t="shared" si="191"/>
        <v>1754969.1564711358</v>
      </c>
      <c r="LJ22" s="12">
        <f t="shared" si="192"/>
        <v>1349377.8402320221</v>
      </c>
      <c r="LK22" s="12">
        <f t="shared" si="193"/>
        <v>1011159.430795628</v>
      </c>
      <c r="LM22" s="5">
        <f t="shared" si="194"/>
        <v>8</v>
      </c>
      <c r="LN22" s="6">
        <v>0.2268</v>
      </c>
      <c r="LO22" s="7">
        <f t="shared" si="195"/>
        <v>1505894.24787295</v>
      </c>
      <c r="LP22" s="12">
        <f t="shared" si="196"/>
        <v>1194197.0905403555</v>
      </c>
      <c r="LQ22" s="12">
        <f t="shared" si="197"/>
        <v>936640.3346142295</v>
      </c>
      <c r="LS22" s="5">
        <f t="shared" si="198"/>
        <v>7</v>
      </c>
      <c r="LT22" s="6">
        <v>0.2268</v>
      </c>
      <c r="LU22" s="7">
        <f t="shared" si="199"/>
        <v>1145340.9247588606</v>
      </c>
      <c r="LV22" s="12">
        <f t="shared" si="200"/>
        <v>911941.95041783969</v>
      </c>
      <c r="LW22" s="12">
        <f t="shared" si="201"/>
        <v>752470.23629036779</v>
      </c>
      <c r="LY22" s="5">
        <f t="shared" si="202"/>
        <v>6</v>
      </c>
      <c r="LZ22" s="6">
        <v>0.2268</v>
      </c>
      <c r="MA22" s="7">
        <f t="shared" si="203"/>
        <v>1181494.661397628</v>
      </c>
      <c r="MB22" s="12">
        <f t="shared" si="204"/>
        <v>1022653.0277705508</v>
      </c>
      <c r="MC22" s="12">
        <f t="shared" si="205"/>
        <v>891509.69907976757</v>
      </c>
      <c r="ME22" s="5">
        <f t="shared" si="206"/>
        <v>5</v>
      </c>
      <c r="MF22" s="6">
        <v>0.2268</v>
      </c>
      <c r="MG22" s="7">
        <f t="shared" si="207"/>
        <v>907236.93572727346</v>
      </c>
      <c r="MH22" s="12">
        <f t="shared" si="208"/>
        <v>799404.20582536201</v>
      </c>
      <c r="MI22" s="12">
        <f t="shared" si="209"/>
        <v>715011.14523628552</v>
      </c>
      <c r="MK22" s="5">
        <f t="shared" si="210"/>
        <v>4</v>
      </c>
      <c r="ML22" s="6">
        <v>0.2268</v>
      </c>
      <c r="MM22" s="7">
        <f t="shared" si="211"/>
        <v>844019.84903458308</v>
      </c>
      <c r="MN22" s="12">
        <f t="shared" si="212"/>
        <v>780142.7343846556</v>
      </c>
      <c r="MO22" s="12">
        <f t="shared" si="213"/>
        <v>720520.42696406657</v>
      </c>
      <c r="MQ22" s="5">
        <f t="shared" si="214"/>
        <v>3</v>
      </c>
      <c r="MR22" s="6">
        <v>0.2268</v>
      </c>
      <c r="MS22" s="7">
        <f t="shared" si="215"/>
        <v>767500.09005599993</v>
      </c>
      <c r="MT22" s="12">
        <f t="shared" si="216"/>
        <v>723495.01624806563</v>
      </c>
      <c r="MU22" s="12">
        <f t="shared" si="217"/>
        <v>685071.05813126417</v>
      </c>
      <c r="MW22" s="5">
        <f t="shared" si="218"/>
        <v>2</v>
      </c>
      <c r="MX22" s="6">
        <v>0.2268</v>
      </c>
      <c r="MY22" s="7">
        <f t="shared" si="219"/>
        <v>757426.32</v>
      </c>
      <c r="MZ22" s="12">
        <f>(MZ23)*(1+MX22)-(((VLOOKUP((MW$91+MW23),$A$138:$E$227,5,FALSE))/(VLOOKUP(MW$91,$A$138:$E$227,5,FALSE)))*(IF(MW22&lt;=$D$125,$B$125,$C$125)))</f>
        <v>732631.45346640039</v>
      </c>
      <c r="NA22" s="12">
        <f t="shared" si="221"/>
        <v>713176.86176165787</v>
      </c>
      <c r="NC22" s="5">
        <f t="shared" si="222"/>
        <v>1</v>
      </c>
      <c r="ND22" s="6">
        <v>0.2268</v>
      </c>
      <c r="NE22" s="7">
        <f>(NE23+$B$124)*(1+ND22)</f>
        <v>552060</v>
      </c>
      <c r="NF22" s="12">
        <f>($B$124)*(1+ND22)-$B$125</f>
        <v>541060</v>
      </c>
      <c r="NG22" s="12">
        <f>NF22</f>
        <v>541060</v>
      </c>
      <c r="NI22" s="5"/>
      <c r="NJ22" s="6"/>
      <c r="NK22" s="7"/>
      <c r="NO22" s="5"/>
      <c r="NP22" s="6"/>
      <c r="NQ22" s="7"/>
      <c r="NU22" s="5"/>
      <c r="NV22" s="6"/>
      <c r="NW22" s="7"/>
      <c r="OA22" s="5"/>
      <c r="OB22" s="6"/>
      <c r="OC22" s="7"/>
      <c r="OG22" s="5"/>
      <c r="OH22" s="6"/>
      <c r="OI22" s="7"/>
      <c r="OM22" s="5"/>
      <c r="ON22" s="6"/>
      <c r="OO22" s="7"/>
      <c r="OS22" s="5"/>
      <c r="OT22" s="6"/>
      <c r="OU22" s="7"/>
      <c r="OY22" s="5"/>
      <c r="OZ22" s="6"/>
      <c r="PA22" s="7"/>
      <c r="PE22" s="5"/>
      <c r="PF22" s="6"/>
      <c r="PG22" s="7"/>
      <c r="PK22" s="5"/>
      <c r="PL22" s="6"/>
      <c r="PM22" s="7"/>
      <c r="PQ22" s="5"/>
      <c r="PR22" s="6"/>
      <c r="PS22" s="7"/>
      <c r="PW22" s="5"/>
      <c r="PX22" s="6"/>
      <c r="PY22" s="7"/>
      <c r="QC22" s="5"/>
      <c r="QD22" s="6"/>
      <c r="QE22" s="7"/>
      <c r="QI22" s="5"/>
      <c r="QJ22" s="6"/>
      <c r="QK22" s="7"/>
      <c r="QO22" s="5"/>
      <c r="QP22" s="6"/>
      <c r="QQ22" s="7"/>
    </row>
    <row r="23" spans="3:459">
      <c r="C23">
        <v>68</v>
      </c>
      <c r="D23" s="6">
        <v>0.372</v>
      </c>
      <c r="E23" s="12">
        <f t="shared" si="286"/>
        <v>-76383073.014048144</v>
      </c>
      <c r="F23" s="12">
        <f t="shared" si="0"/>
        <v>-8791930.5598338842</v>
      </c>
      <c r="G23">
        <v>67</v>
      </c>
      <c r="H23" s="6">
        <v>0.372</v>
      </c>
      <c r="I23" s="12">
        <f t="shared" si="1"/>
        <v>-141133627.83026513</v>
      </c>
      <c r="J23" s="12">
        <f t="shared" si="2"/>
        <v>-16057119.333982261</v>
      </c>
      <c r="K23">
        <v>66</v>
      </c>
      <c r="L23" s="6">
        <v>0.372</v>
      </c>
      <c r="M23" s="12">
        <f t="shared" si="3"/>
        <v>-106792342.04367889</v>
      </c>
      <c r="N23" s="12">
        <f t="shared" si="4"/>
        <v>-12150026.939101191</v>
      </c>
      <c r="O23">
        <v>65</v>
      </c>
      <c r="P23" s="6">
        <v>0.372</v>
      </c>
      <c r="Q23" s="12">
        <f t="shared" si="5"/>
        <v>-39579318.21562504</v>
      </c>
      <c r="R23" s="12">
        <f t="shared" si="6"/>
        <v>-4187033.6635291954</v>
      </c>
      <c r="S23">
        <v>64</v>
      </c>
      <c r="T23" s="6">
        <v>0.372</v>
      </c>
      <c r="U23" s="12">
        <f t="shared" si="7"/>
        <v>168253248.44549054</v>
      </c>
      <c r="V23" s="12">
        <f t="shared" si="8"/>
        <v>16008126.764940217</v>
      </c>
      <c r="W23">
        <v>63</v>
      </c>
      <c r="X23" s="6">
        <v>0.372</v>
      </c>
      <c r="Y23" s="12">
        <f t="shared" si="9"/>
        <v>203041770.63262758</v>
      </c>
      <c r="Z23" s="12">
        <f t="shared" si="10"/>
        <v>17426738.796812344</v>
      </c>
      <c r="AA23">
        <v>62</v>
      </c>
      <c r="AB23" s="6">
        <v>0.372</v>
      </c>
      <c r="AC23" s="12">
        <f t="shared" si="11"/>
        <v>49959486.061103046</v>
      </c>
      <c r="AD23" s="12">
        <f t="shared" si="12"/>
        <v>4387659.4544681311</v>
      </c>
      <c r="AE23">
        <v>61</v>
      </c>
      <c r="AF23" s="6">
        <v>0.372</v>
      </c>
      <c r="AG23" s="12">
        <f t="shared" si="13"/>
        <v>82564437.746625677</v>
      </c>
      <c r="AH23" s="12">
        <f t="shared" si="14"/>
        <v>7470900.5545848906</v>
      </c>
      <c r="AI23">
        <v>60</v>
      </c>
      <c r="AJ23" s="6">
        <v>0.372</v>
      </c>
      <c r="AK23" s="12">
        <f t="shared" si="15"/>
        <v>-15321773.133376244</v>
      </c>
      <c r="AL23" s="12">
        <f t="shared" si="16"/>
        <v>-1406789.5491722699</v>
      </c>
      <c r="AM23">
        <v>59</v>
      </c>
      <c r="AN23" s="6">
        <v>0.372</v>
      </c>
      <c r="AO23" s="12">
        <f t="shared" si="17"/>
        <v>-55400399.944519036</v>
      </c>
      <c r="AP23" s="12">
        <f t="shared" si="18"/>
        <v>-5197243.1085676542</v>
      </c>
      <c r="AQ23">
        <v>58</v>
      </c>
      <c r="AR23" s="6">
        <v>0.372</v>
      </c>
      <c r="AS23" s="12">
        <f t="shared" si="19"/>
        <v>70623007.000372276</v>
      </c>
      <c r="AT23" s="12">
        <f t="shared" si="20"/>
        <v>6672300.062576754</v>
      </c>
      <c r="AU23">
        <v>57</v>
      </c>
      <c r="AV23" s="6">
        <v>0.372</v>
      </c>
      <c r="AW23" s="12">
        <f t="shared" si="21"/>
        <v>17828443.787001099</v>
      </c>
      <c r="AX23" s="12">
        <f t="shared" si="22"/>
        <v>1660666.7532802087</v>
      </c>
      <c r="AY23">
        <v>56</v>
      </c>
      <c r="AZ23" s="6">
        <v>0.372</v>
      </c>
      <c r="BA23" s="12">
        <f t="shared" si="23"/>
        <v>34794630.787520222</v>
      </c>
      <c r="BB23" s="12">
        <f t="shared" si="24"/>
        <v>3217866.7195377983</v>
      </c>
      <c r="BC23">
        <v>55</v>
      </c>
      <c r="BD23" s="6">
        <v>0.372</v>
      </c>
      <c r="BE23" s="12">
        <f t="shared" si="25"/>
        <v>80222724.654483616</v>
      </c>
      <c r="BF23" s="12">
        <f t="shared" si="26"/>
        <v>7525884.3488238119</v>
      </c>
      <c r="BG23">
        <v>54</v>
      </c>
      <c r="BH23" s="6">
        <v>0.372</v>
      </c>
      <c r="BI23" s="12">
        <f t="shared" si="27"/>
        <v>148846477.68797976</v>
      </c>
      <c r="BJ23" s="12">
        <f t="shared" si="28"/>
        <v>15548168.328019174</v>
      </c>
      <c r="BK23">
        <v>53</v>
      </c>
      <c r="BL23" s="6">
        <v>0.372</v>
      </c>
      <c r="BM23" s="12">
        <f t="shared" si="29"/>
        <v>123361087.8194285</v>
      </c>
      <c r="BN23" s="12">
        <f t="shared" si="30"/>
        <v>13870940.679629683</v>
      </c>
      <c r="BO23">
        <v>52</v>
      </c>
      <c r="BP23" s="6">
        <v>0.372</v>
      </c>
      <c r="BQ23" s="12">
        <f t="shared" si="31"/>
        <v>88424668.006153569</v>
      </c>
      <c r="BR23" s="12">
        <f t="shared" si="32"/>
        <v>10236787.912888035</v>
      </c>
      <c r="BS23">
        <v>51</v>
      </c>
      <c r="BT23" s="6">
        <v>0.372</v>
      </c>
      <c r="BU23" s="12">
        <f t="shared" si="33"/>
        <v>69851051.660642907</v>
      </c>
      <c r="BV23" s="12">
        <f t="shared" si="34"/>
        <v>8272446.5705884472</v>
      </c>
      <c r="BW23">
        <v>50</v>
      </c>
      <c r="BX23" s="6">
        <v>0.372</v>
      </c>
      <c r="BY23" s="12">
        <f t="shared" si="35"/>
        <v>36465204.708033368</v>
      </c>
      <c r="BZ23" s="12">
        <f t="shared" si="36"/>
        <v>4415613.6106866747</v>
      </c>
      <c r="CA23">
        <v>49</v>
      </c>
      <c r="CB23" s="6">
        <v>0.372</v>
      </c>
      <c r="CC23" s="12">
        <f t="shared" si="37"/>
        <v>67555988.035585895</v>
      </c>
      <c r="CD23" s="12">
        <f t="shared" si="38"/>
        <v>9663697.5566540025</v>
      </c>
      <c r="CE23">
        <v>48</v>
      </c>
      <c r="CF23" s="6">
        <v>0.372</v>
      </c>
      <c r="CG23" s="12">
        <f t="shared" si="39"/>
        <v>72834206.990502223</v>
      </c>
      <c r="CH23" s="12">
        <f t="shared" si="40"/>
        <v>11484835.034430489</v>
      </c>
      <c r="CI23">
        <v>47</v>
      </c>
      <c r="CJ23" s="6">
        <v>0.372</v>
      </c>
      <c r="CK23" s="12">
        <f t="shared" si="284"/>
        <v>72041039.57927385</v>
      </c>
      <c r="CL23" s="12">
        <f t="shared" si="285"/>
        <v>11503559.214255305</v>
      </c>
      <c r="CM23" s="5">
        <v>46</v>
      </c>
      <c r="CN23" s="6">
        <v>0.372</v>
      </c>
      <c r="CO23" s="7">
        <f t="shared" si="41"/>
        <v>102400027.99182415</v>
      </c>
      <c r="CP23" s="12">
        <f t="shared" si="42"/>
        <v>57405160.531654991</v>
      </c>
      <c r="CQ23" s="12">
        <f t="shared" si="43"/>
        <v>8975524.1017557699</v>
      </c>
      <c r="CR23" s="9"/>
      <c r="CS23" s="5">
        <v>45</v>
      </c>
      <c r="CT23" s="6">
        <v>0.372</v>
      </c>
      <c r="CU23" s="7">
        <f t="shared" si="44"/>
        <v>78281498.350144625</v>
      </c>
      <c r="CV23" s="12">
        <f t="shared" si="45"/>
        <v>40012192.28727939</v>
      </c>
      <c r="CW23" s="12">
        <f t="shared" si="46"/>
        <v>6761874.1456879331</v>
      </c>
      <c r="CY23" s="5">
        <v>44</v>
      </c>
      <c r="CZ23" s="6">
        <v>0.372</v>
      </c>
      <c r="DA23" s="7">
        <f t="shared" si="47"/>
        <v>63293578.873014688</v>
      </c>
      <c r="DB23" s="12">
        <f t="shared" si="48"/>
        <v>29236106.24171399</v>
      </c>
      <c r="DC23" s="12">
        <f t="shared" si="49"/>
        <v>5154735.9641079223</v>
      </c>
      <c r="DE23" s="5">
        <f t="shared" si="50"/>
        <v>43</v>
      </c>
      <c r="DF23" s="6">
        <v>0.372</v>
      </c>
      <c r="DG23" s="7">
        <f t="shared" si="51"/>
        <v>53570528.034714095</v>
      </c>
      <c r="DH23" s="12">
        <f t="shared" si="52"/>
        <v>22007015.860037539</v>
      </c>
      <c r="DI23" s="12">
        <f t="shared" si="53"/>
        <v>3894787.9033732433</v>
      </c>
      <c r="DK23" s="5">
        <f t="shared" si="54"/>
        <v>42</v>
      </c>
      <c r="DL23" s="6">
        <v>0.372</v>
      </c>
      <c r="DM23" s="7">
        <f t="shared" si="55"/>
        <v>54226670.750798717</v>
      </c>
      <c r="DN23" s="12">
        <f t="shared" si="56"/>
        <v>25533026.661130361</v>
      </c>
      <c r="DO23" s="12">
        <f t="shared" si="57"/>
        <v>4569783.2147997785</v>
      </c>
      <c r="DQ23" s="5">
        <f t="shared" si="58"/>
        <v>41</v>
      </c>
      <c r="DR23" s="6">
        <v>0.372</v>
      </c>
      <c r="DS23" s="7">
        <f t="shared" si="59"/>
        <v>35544487.906921051</v>
      </c>
      <c r="DT23" s="12">
        <f t="shared" si="60"/>
        <v>8388131.7324460857</v>
      </c>
      <c r="DU23" s="12">
        <f t="shared" si="61"/>
        <v>1490107.2339075878</v>
      </c>
      <c r="DW23" s="5">
        <f t="shared" si="62"/>
        <v>40</v>
      </c>
      <c r="DX23" s="6">
        <v>0.372</v>
      </c>
      <c r="DY23" s="7">
        <f t="shared" si="63"/>
        <v>26805797.818190843</v>
      </c>
      <c r="DZ23" s="12">
        <f t="shared" si="64"/>
        <v>1194043.2234182174</v>
      </c>
      <c r="EA23" s="12">
        <f t="shared" si="65"/>
        <v>212909.90277849784</v>
      </c>
      <c r="EC23" s="5">
        <f t="shared" si="66"/>
        <v>39</v>
      </c>
      <c r="ED23" s="6">
        <v>0.372</v>
      </c>
      <c r="EE23" s="7">
        <f t="shared" si="67"/>
        <v>24949551.208293784</v>
      </c>
      <c r="EF23" s="12">
        <f t="shared" si="68"/>
        <v>1445231.0930044488</v>
      </c>
      <c r="EG23" s="12">
        <f t="shared" si="69"/>
        <v>265391.73763754347</v>
      </c>
      <c r="EI23" s="5">
        <f t="shared" si="70"/>
        <v>38</v>
      </c>
      <c r="EJ23" s="6">
        <v>0.372</v>
      </c>
      <c r="EK23" s="7">
        <f t="shared" si="71"/>
        <v>24949551.208293784</v>
      </c>
      <c r="EL23" s="12">
        <f t="shared" si="72"/>
        <v>6437953.7671968918</v>
      </c>
      <c r="EM23" s="12">
        <f t="shared" si="73"/>
        <v>1225053.0787879648</v>
      </c>
      <c r="EO23" s="5">
        <f t="shared" si="74"/>
        <v>37</v>
      </c>
      <c r="EP23" s="6">
        <v>0.372</v>
      </c>
      <c r="EQ23" s="7">
        <f t="shared" si="75"/>
        <v>27864140.281766571</v>
      </c>
      <c r="ER23" s="12">
        <f t="shared" si="76"/>
        <v>-623316.29632291954</v>
      </c>
      <c r="ES23" s="12">
        <f t="shared" si="77"/>
        <v>-120267.28272365047</v>
      </c>
      <c r="EU23" s="5">
        <f t="shared" si="78"/>
        <v>36</v>
      </c>
      <c r="EV23" s="6">
        <v>0.372</v>
      </c>
      <c r="EW23" s="7">
        <f t="shared" si="79"/>
        <v>17301263.528413843</v>
      </c>
      <c r="EX23" s="12">
        <f t="shared" si="80"/>
        <v>-1552901.1812220607</v>
      </c>
      <c r="EY23" s="12">
        <f t="shared" si="81"/>
        <v>-302727.90824887808</v>
      </c>
      <c r="FA23" s="5">
        <f t="shared" si="82"/>
        <v>35</v>
      </c>
      <c r="FB23" s="6">
        <v>0.372</v>
      </c>
      <c r="FC23" s="7">
        <f t="shared" si="83"/>
        <v>17242638.557318971</v>
      </c>
      <c r="FD23" s="12">
        <f t="shared" si="84"/>
        <v>-422819.09647572564</v>
      </c>
      <c r="FE23" s="12">
        <f t="shared" si="85"/>
        <v>-83832.395708427299</v>
      </c>
      <c r="FG23" s="5">
        <f t="shared" si="86"/>
        <v>34</v>
      </c>
      <c r="FH23" s="6">
        <v>0.372</v>
      </c>
      <c r="FI23" s="7">
        <f t="shared" si="87"/>
        <v>13615475.803315662</v>
      </c>
      <c r="FJ23" s="12">
        <f t="shared" si="88"/>
        <v>-3192968.8120893072</v>
      </c>
      <c r="FK23" s="12">
        <f t="shared" si="89"/>
        <v>-637319.12416952231</v>
      </c>
      <c r="FM23" s="5">
        <f t="shared" si="90"/>
        <v>33</v>
      </c>
      <c r="FN23" s="6">
        <v>0.372</v>
      </c>
      <c r="FO23" s="7">
        <f t="shared" si="91"/>
        <v>14930886.942993386</v>
      </c>
      <c r="FP23" s="12">
        <f t="shared" si="92"/>
        <v>-839684.96535051172</v>
      </c>
      <c r="FQ23" s="12">
        <f t="shared" si="93"/>
        <v>-169836.48001766836</v>
      </c>
      <c r="FS23" s="5">
        <f t="shared" si="94"/>
        <v>32</v>
      </c>
      <c r="FT23" s="6">
        <v>0.372</v>
      </c>
      <c r="FU23" s="7">
        <f t="shared" si="95"/>
        <v>12177544.199488936</v>
      </c>
      <c r="FV23" s="12">
        <f t="shared" si="96"/>
        <v>-2669633.8794241529</v>
      </c>
      <c r="FW23" s="12">
        <f t="shared" si="97"/>
        <v>-548846.88539059425</v>
      </c>
      <c r="FY23" s="5">
        <f t="shared" si="98"/>
        <v>31</v>
      </c>
      <c r="FZ23" s="6">
        <v>0.372</v>
      </c>
      <c r="GA23" s="7">
        <f t="shared" si="99"/>
        <v>10460010.478860106</v>
      </c>
      <c r="GB23" s="12">
        <f t="shared" si="100"/>
        <v>-3643463.5552638178</v>
      </c>
      <c r="GC23" s="12">
        <f t="shared" si="101"/>
        <v>-756327.76396694023</v>
      </c>
      <c r="GE23" s="5">
        <f t="shared" si="102"/>
        <v>30</v>
      </c>
      <c r="GF23" s="6">
        <v>0.372</v>
      </c>
      <c r="GG23" s="7">
        <f t="shared" si="103"/>
        <v>9306059.1448933352</v>
      </c>
      <c r="GH23" s="12">
        <f t="shared" si="104"/>
        <v>-3919981.2638871679</v>
      </c>
      <c r="GI23" s="12">
        <f t="shared" si="105"/>
        <v>-829377.27339728491</v>
      </c>
      <c r="GK23" s="5">
        <f t="shared" si="106"/>
        <v>29</v>
      </c>
      <c r="GL23" s="6">
        <v>0.372</v>
      </c>
      <c r="GM23" s="7">
        <f t="shared" si="107"/>
        <v>10336620.176489314</v>
      </c>
      <c r="GN23" s="12">
        <f t="shared" si="108"/>
        <v>-1818333.0682924616</v>
      </c>
      <c r="GO23" s="12">
        <f t="shared" si="109"/>
        <v>-398025.00297286746</v>
      </c>
      <c r="GQ23" s="5">
        <f t="shared" si="110"/>
        <v>28</v>
      </c>
      <c r="GR23" s="6">
        <v>0.372</v>
      </c>
      <c r="GS23" s="7">
        <f t="shared" si="111"/>
        <v>8349450.8695390271</v>
      </c>
      <c r="GT23" s="12">
        <f t="shared" si="112"/>
        <v>-2838740.3696941314</v>
      </c>
      <c r="GU23" s="12">
        <f t="shared" si="113"/>
        <v>-644052.20629787014</v>
      </c>
      <c r="GW23" s="5">
        <f t="shared" si="114"/>
        <v>27</v>
      </c>
      <c r="GX23" s="6">
        <v>0.372</v>
      </c>
      <c r="GY23" s="7">
        <f t="shared" si="115"/>
        <v>7534925.4305017879</v>
      </c>
      <c r="GZ23" s="12">
        <f t="shared" si="116"/>
        <v>-2720486.4494637903</v>
      </c>
      <c r="HA23" s="12">
        <f t="shared" si="117"/>
        <v>-644373.37059820979</v>
      </c>
      <c r="HC23" s="5">
        <f t="shared" si="118"/>
        <v>26</v>
      </c>
      <c r="HD23" s="6">
        <v>0.372</v>
      </c>
      <c r="HE23" s="7">
        <f t="shared" si="119"/>
        <v>8211557.7926131049</v>
      </c>
      <c r="HF23" s="12">
        <f t="shared" si="120"/>
        <v>-933332.77441137144</v>
      </c>
      <c r="HG23" s="12">
        <f t="shared" si="121"/>
        <v>-234730.39835495569</v>
      </c>
      <c r="HI23" s="5">
        <f t="shared" si="122"/>
        <v>25</v>
      </c>
      <c r="HJ23" s="6">
        <v>0.372</v>
      </c>
      <c r="HK23" s="7">
        <f t="shared" si="123"/>
        <v>7929275.5818975521</v>
      </c>
      <c r="HL23" s="12">
        <f t="shared" si="124"/>
        <v>-116875.65839720366</v>
      </c>
      <c r="HM23" s="12">
        <f t="shared" si="125"/>
        <v>-30949.10980844115</v>
      </c>
      <c r="HO23" s="5">
        <f t="shared" si="126"/>
        <v>24</v>
      </c>
      <c r="HP23" s="6">
        <v>0.372</v>
      </c>
      <c r="HQ23" s="7">
        <f t="shared" si="127"/>
        <v>6942107.8461719044</v>
      </c>
      <c r="HR23" s="12">
        <f t="shared" si="128"/>
        <v>-325556.20616514882</v>
      </c>
      <c r="HS23" s="12">
        <f t="shared" si="129"/>
        <v>-89024.351785679421</v>
      </c>
      <c r="HU23" s="5">
        <f t="shared" si="130"/>
        <v>23</v>
      </c>
      <c r="HV23" s="6">
        <v>0.372</v>
      </c>
      <c r="HW23" s="7">
        <f t="shared" si="131"/>
        <v>5845493.3026034907</v>
      </c>
      <c r="HX23" s="12">
        <f t="shared" si="132"/>
        <v>-729366.2600510245</v>
      </c>
      <c r="HY23" s="12">
        <f t="shared" si="133"/>
        <v>-206726.56472504087</v>
      </c>
      <c r="IA23" s="5">
        <f t="shared" si="134"/>
        <v>22</v>
      </c>
      <c r="IB23" s="6">
        <v>0.372</v>
      </c>
      <c r="IC23" s="7">
        <f t="shared" si="135"/>
        <v>6821674.9942857902</v>
      </c>
      <c r="ID23" s="12">
        <f t="shared" si="136"/>
        <v>1272835.0069682666</v>
      </c>
      <c r="IE23" s="12">
        <f t="shared" si="137"/>
        <v>394638.13256634207</v>
      </c>
      <c r="IG23" s="5">
        <f t="shared" si="138"/>
        <v>21</v>
      </c>
      <c r="IH23" s="6">
        <v>0.372</v>
      </c>
      <c r="II23" s="7">
        <f t="shared" si="139"/>
        <v>9206039.1285908073</v>
      </c>
      <c r="IJ23" s="12">
        <f t="shared" si="140"/>
        <v>4721672.8225019239</v>
      </c>
      <c r="IK23" s="12">
        <f t="shared" si="141"/>
        <v>1636720.9185119777</v>
      </c>
      <c r="IM23" s="5">
        <f t="shared" si="142"/>
        <v>20</v>
      </c>
      <c r="IN23" s="6">
        <v>0.372</v>
      </c>
      <c r="IO23" s="7">
        <f t="shared" si="143"/>
        <v>6719736.5902122669</v>
      </c>
      <c r="IP23" s="12">
        <f t="shared" si="144"/>
        <v>2911272.4489217987</v>
      </c>
      <c r="IQ23" s="12">
        <f t="shared" si="145"/>
        <v>1076957.7389225017</v>
      </c>
      <c r="IS23" s="5">
        <f t="shared" si="146"/>
        <v>19</v>
      </c>
      <c r="IT23" s="6">
        <v>0.372</v>
      </c>
      <c r="IU23" s="7">
        <f t="shared" si="147"/>
        <v>5426582.0804427592</v>
      </c>
      <c r="IV23" s="12">
        <f t="shared" si="148"/>
        <v>2129964.4233894921</v>
      </c>
      <c r="IW23" s="12">
        <f t="shared" si="149"/>
        <v>829028.068983934</v>
      </c>
      <c r="IY23" s="5">
        <f t="shared" si="150"/>
        <v>18</v>
      </c>
      <c r="IZ23" s="6">
        <v>0.372</v>
      </c>
      <c r="JA23" s="7">
        <f t="shared" si="151"/>
        <v>5833779.9187731221</v>
      </c>
      <c r="JB23" s="12">
        <f t="shared" si="152"/>
        <v>3097963.1500651292</v>
      </c>
      <c r="JC23" s="12">
        <f t="shared" si="153"/>
        <v>1288241.4962014009</v>
      </c>
      <c r="JE23" s="5">
        <f t="shared" si="154"/>
        <v>17</v>
      </c>
      <c r="JF23" s="6">
        <v>0.372</v>
      </c>
      <c r="JG23" s="7">
        <f t="shared" si="155"/>
        <v>5477213.3309296053</v>
      </c>
      <c r="JH23" s="12">
        <f t="shared" si="156"/>
        <v>3274431.5764815579</v>
      </c>
      <c r="JI23" s="12">
        <f t="shared" si="157"/>
        <v>1487981.8807298096</v>
      </c>
      <c r="JK23" s="5">
        <f t="shared" si="158"/>
        <v>16</v>
      </c>
      <c r="JL23" s="6">
        <v>0.372</v>
      </c>
      <c r="JM23" s="7">
        <f t="shared" si="159"/>
        <v>4621340.9812095901</v>
      </c>
      <c r="JN23" s="12">
        <f t="shared" si="160"/>
        <v>2919322.888168368</v>
      </c>
      <c r="JO23" s="12">
        <f t="shared" si="161"/>
        <v>1511133.2049201529</v>
      </c>
      <c r="JQ23" s="5">
        <f t="shared" si="162"/>
        <v>15</v>
      </c>
      <c r="JR23" s="6">
        <v>0.372</v>
      </c>
      <c r="JS23" s="7">
        <f t="shared" si="163"/>
        <v>3507925.4449746381</v>
      </c>
      <c r="JT23" s="12">
        <f t="shared" si="164"/>
        <v>2178976.0123099438</v>
      </c>
      <c r="JU23" s="12">
        <f t="shared" si="165"/>
        <v>1261283.5200995682</v>
      </c>
      <c r="JW23" s="5">
        <f t="shared" si="166"/>
        <v>14</v>
      </c>
      <c r="JX23" s="6">
        <v>0.372</v>
      </c>
      <c r="JY23" s="7">
        <f t="shared" si="167"/>
        <v>3680929.113299726</v>
      </c>
      <c r="JZ23" s="12">
        <f t="shared" si="168"/>
        <v>2622589.8277492896</v>
      </c>
      <c r="KA23" s="12">
        <f t="shared" si="169"/>
        <v>1645443.917210632</v>
      </c>
      <c r="KC23" s="5">
        <f t="shared" si="170"/>
        <v>13</v>
      </c>
      <c r="KD23" s="6">
        <v>0.372</v>
      </c>
      <c r="KE23" s="7">
        <f t="shared" si="171"/>
        <v>3056742.3295961856</v>
      </c>
      <c r="KF23" s="12">
        <f t="shared" si="172"/>
        <v>2179944.6473674616</v>
      </c>
      <c r="KG23" s="12">
        <f t="shared" si="173"/>
        <v>1418486.9362111625</v>
      </c>
      <c r="KI23" s="5">
        <f t="shared" si="174"/>
        <v>12</v>
      </c>
      <c r="KJ23" s="6">
        <v>0.372</v>
      </c>
      <c r="KK23" s="7">
        <f t="shared" si="175"/>
        <v>2498563.290498761</v>
      </c>
      <c r="KL23" s="12">
        <f t="shared" si="176"/>
        <v>1781575.0336926889</v>
      </c>
      <c r="KM23" s="12">
        <f t="shared" si="177"/>
        <v>1207867.5710797405</v>
      </c>
      <c r="KO23" s="5">
        <f t="shared" si="178"/>
        <v>11</v>
      </c>
      <c r="KP23" s="6">
        <v>0.372</v>
      </c>
      <c r="KQ23" s="7">
        <f t="shared" si="179"/>
        <v>2353804.3245395776</v>
      </c>
      <c r="KR23" s="12">
        <f t="shared" si="180"/>
        <v>1773694.6051083824</v>
      </c>
      <c r="KS23" s="12">
        <f t="shared" si="181"/>
        <v>1245008.5218824639</v>
      </c>
      <c r="KU23" s="5">
        <f t="shared" si="182"/>
        <v>10</v>
      </c>
      <c r="KV23" s="6">
        <v>0.372</v>
      </c>
      <c r="KW23" s="7">
        <f t="shared" si="183"/>
        <v>1793511.3719442075</v>
      </c>
      <c r="KX23" s="12">
        <f t="shared" si="184"/>
        <v>1320858.9407054358</v>
      </c>
      <c r="KY23" s="12">
        <f t="shared" si="185"/>
        <v>963181.23686836835</v>
      </c>
      <c r="LA23" s="5">
        <f t="shared" si="186"/>
        <v>9</v>
      </c>
      <c r="LB23" s="6">
        <v>0.372</v>
      </c>
      <c r="LC23" s="7">
        <f t="shared" si="187"/>
        <v>1513639.4395680707</v>
      </c>
      <c r="LD23" s="12">
        <f t="shared" si="188"/>
        <v>1130842.3532786104</v>
      </c>
      <c r="LE23" s="12">
        <f t="shared" si="189"/>
        <v>836657.81559934444</v>
      </c>
      <c r="LG23" s="5">
        <f t="shared" si="190"/>
        <v>8</v>
      </c>
      <c r="LH23" s="6">
        <v>0.372</v>
      </c>
      <c r="LI23" s="7">
        <f t="shared" si="191"/>
        <v>1430525.8856139027</v>
      </c>
      <c r="LJ23" s="12">
        <f t="shared" si="192"/>
        <v>1132550.0590164866</v>
      </c>
      <c r="LK23" s="12">
        <f t="shared" si="193"/>
        <v>871829.952283483</v>
      </c>
      <c r="LM23" s="5">
        <f t="shared" si="194"/>
        <v>7</v>
      </c>
      <c r="LN23" s="6">
        <v>0.372</v>
      </c>
      <c r="LO23" s="7">
        <f t="shared" si="195"/>
        <v>1227497.756662007</v>
      </c>
      <c r="LP23" s="12">
        <f t="shared" si="196"/>
        <v>1004602.6012532458</v>
      </c>
      <c r="LQ23" s="12">
        <f t="shared" si="197"/>
        <v>809430.30613285466</v>
      </c>
      <c r="LS23" s="5">
        <f t="shared" si="198"/>
        <v>6</v>
      </c>
      <c r="LT23" s="6">
        <v>0.372</v>
      </c>
      <c r="LU23" s="7">
        <f t="shared" si="199"/>
        <v>933600.36253575212</v>
      </c>
      <c r="LV23" s="12">
        <f t="shared" si="200"/>
        <v>772986.53260868846</v>
      </c>
      <c r="LW23" s="12">
        <f t="shared" si="201"/>
        <v>655212.80275679915</v>
      </c>
      <c r="LY23" s="5">
        <f t="shared" si="202"/>
        <v>5</v>
      </c>
      <c r="LZ23" s="6">
        <v>0.372</v>
      </c>
      <c r="MA23" s="7">
        <f t="shared" si="203"/>
        <v>963070.31414870243</v>
      </c>
      <c r="MB23" s="12">
        <f t="shared" si="204"/>
        <v>861645.01430603198</v>
      </c>
      <c r="MC23" s="12">
        <f t="shared" si="205"/>
        <v>771639.51380965998</v>
      </c>
      <c r="ME23" s="5">
        <f t="shared" si="206"/>
        <v>4</v>
      </c>
      <c r="MF23" s="6">
        <v>0.372</v>
      </c>
      <c r="MG23" s="7">
        <f t="shared" si="207"/>
        <v>739514.94597919262</v>
      </c>
      <c r="MH23" s="12">
        <f t="shared" si="208"/>
        <v>678957.54663163819</v>
      </c>
      <c r="MI23" s="12">
        <f t="shared" si="209"/>
        <v>623845.88948655501</v>
      </c>
      <c r="MK23" s="5">
        <f t="shared" si="210"/>
        <v>3</v>
      </c>
      <c r="ML23" s="6">
        <v>0.372</v>
      </c>
      <c r="MM23" s="7">
        <f t="shared" si="211"/>
        <v>687984.87857399997</v>
      </c>
      <c r="MN23" s="12">
        <f t="shared" si="212"/>
        <v>645625.1816219663</v>
      </c>
      <c r="MO23" s="12">
        <f t="shared" si="213"/>
        <v>612549.24084692204</v>
      </c>
      <c r="MQ23" s="5">
        <f t="shared" si="214"/>
        <v>2</v>
      </c>
      <c r="MR23" s="6">
        <v>0.372</v>
      </c>
      <c r="MS23" s="7">
        <f t="shared" si="215"/>
        <v>625611.42000000004</v>
      </c>
      <c r="MT23" s="12">
        <f>(MT24)*(1+MR23)-(((VLOOKUP((MQ$91+MQ24),$A$138:$E$227,5,FALSE))/(VLOOKUP(MQ$91,$A$138:$E$227,5,FALSE)))*(IF(MQ23&lt;=$D$125,$B$125,$C$125)))</f>
        <v>599210.93846785231</v>
      </c>
      <c r="MU23" s="12">
        <f t="shared" si="217"/>
        <v>582865.1976314038</v>
      </c>
      <c r="MW23" s="5">
        <f t="shared" si="218"/>
        <v>1</v>
      </c>
      <c r="MX23" s="6">
        <v>0.372</v>
      </c>
      <c r="MY23" s="7">
        <f>(MY24+$B$124)*(1+MX23)</f>
        <v>617400</v>
      </c>
      <c r="MZ23" s="12">
        <f>($B$124)*(1+MX23)-$B$125</f>
        <v>606400</v>
      </c>
      <c r="NA23" s="12">
        <f>MZ23</f>
        <v>606400</v>
      </c>
      <c r="NC23" s="5"/>
      <c r="ND23" s="6"/>
      <c r="NE23" s="7"/>
      <c r="NI23" s="5"/>
      <c r="NJ23" s="6"/>
      <c r="NK23" s="7"/>
      <c r="NO23" s="5"/>
      <c r="NP23" s="6"/>
      <c r="NQ23" s="7"/>
      <c r="NU23" s="5"/>
      <c r="NV23" s="6"/>
      <c r="NW23" s="7"/>
      <c r="OA23" s="5"/>
      <c r="OB23" s="6"/>
      <c r="OC23" s="7"/>
      <c r="OG23" s="5"/>
      <c r="OH23" s="6"/>
      <c r="OI23" s="7"/>
      <c r="OM23" s="5"/>
      <c r="ON23" s="6"/>
      <c r="OO23" s="7"/>
      <c r="OS23" s="5"/>
      <c r="OT23" s="6"/>
      <c r="OU23" s="7"/>
      <c r="OY23" s="5"/>
      <c r="OZ23" s="6"/>
      <c r="PA23" s="7"/>
      <c r="PE23" s="5"/>
      <c r="PF23" s="6"/>
      <c r="PG23" s="7"/>
      <c r="PK23" s="5"/>
      <c r="PL23" s="6"/>
      <c r="PM23" s="7"/>
      <c r="PQ23" s="5"/>
      <c r="PR23" s="6"/>
      <c r="PS23" s="7"/>
      <c r="PW23" s="5"/>
      <c r="PX23" s="6"/>
      <c r="PY23" s="7"/>
      <c r="QC23" s="5"/>
      <c r="QD23" s="6"/>
      <c r="QE23" s="7"/>
      <c r="QI23" s="5"/>
      <c r="QJ23" s="6"/>
      <c r="QK23" s="7"/>
      <c r="QO23" s="5"/>
      <c r="QP23" s="6"/>
      <c r="QQ23" s="7"/>
    </row>
    <row r="24" spans="3:459">
      <c r="C24">
        <v>67</v>
      </c>
      <c r="D24" s="6">
        <v>1.3299999999999999E-2</v>
      </c>
      <c r="E24" s="12">
        <f t="shared" si="286"/>
        <v>-55482825.929954708</v>
      </c>
      <c r="F24" s="12">
        <f t="shared" si="0"/>
        <v>-6565341.23521352</v>
      </c>
      <c r="G24">
        <v>66</v>
      </c>
      <c r="H24" s="6">
        <v>1.3299999999999999E-2</v>
      </c>
      <c r="I24" s="12">
        <f t="shared" si="1"/>
        <v>-102674886.02021781</v>
      </c>
      <c r="J24" s="12">
        <f t="shared" si="2"/>
        <v>-12009169.295114396</v>
      </c>
      <c r="K24">
        <v>65</v>
      </c>
      <c r="L24" s="6">
        <v>1.3299999999999999E-2</v>
      </c>
      <c r="M24" s="12">
        <f t="shared" si="3"/>
        <v>-77644794.339032501</v>
      </c>
      <c r="N24" s="12">
        <f t="shared" si="4"/>
        <v>-9081573.0724860188</v>
      </c>
      <c r="O24">
        <v>64</v>
      </c>
      <c r="P24" s="6">
        <v>1.3299999999999999E-2</v>
      </c>
      <c r="Q24" s="12">
        <f t="shared" si="5"/>
        <v>-28641205.036417399</v>
      </c>
      <c r="R24" s="12">
        <f t="shared" si="6"/>
        <v>-3114877.9759168033</v>
      </c>
      <c r="S24">
        <v>63</v>
      </c>
      <c r="T24" s="6">
        <v>1.3299999999999999E-2</v>
      </c>
      <c r="U24" s="12">
        <f t="shared" si="7"/>
        <v>122863384.20612627</v>
      </c>
      <c r="V24" s="12">
        <f t="shared" si="8"/>
        <v>12017417.19663205</v>
      </c>
      <c r="W24">
        <v>62</v>
      </c>
      <c r="X24" s="6">
        <v>1.3299999999999999E-2</v>
      </c>
      <c r="Y24" s="12">
        <f t="shared" si="9"/>
        <v>148244391.77576423</v>
      </c>
      <c r="Z24" s="12">
        <f t="shared" si="10"/>
        <v>13080387.509626256</v>
      </c>
      <c r="AA24">
        <v>61</v>
      </c>
      <c r="AB24" s="6">
        <v>1.3299999999999999E-2</v>
      </c>
      <c r="AC24" s="12">
        <f t="shared" si="11"/>
        <v>36662592.543873146</v>
      </c>
      <c r="AD24" s="12">
        <f t="shared" si="12"/>
        <v>3310165.6742758243</v>
      </c>
      <c r="AE24">
        <v>60</v>
      </c>
      <c r="AF24" s="6">
        <v>1.3299999999999999E-2</v>
      </c>
      <c r="AG24" s="12">
        <f t="shared" si="13"/>
        <v>60419811.85442619</v>
      </c>
      <c r="AH24" s="12">
        <f t="shared" si="14"/>
        <v>5620447.6143652266</v>
      </c>
      <c r="AI24">
        <v>59</v>
      </c>
      <c r="AJ24" s="6">
        <v>1.3299999999999999E-2</v>
      </c>
      <c r="AK24" s="12">
        <f t="shared" si="15"/>
        <v>-10929325.075030221</v>
      </c>
      <c r="AL24" s="12">
        <f t="shared" si="16"/>
        <v>-1031632.5994214574</v>
      </c>
      <c r="AM24">
        <v>58</v>
      </c>
      <c r="AN24" s="6">
        <v>1.3299999999999999E-2</v>
      </c>
      <c r="AO24" s="12">
        <f t="shared" si="17"/>
        <v>-40146219.17673213</v>
      </c>
      <c r="AP24" s="12">
        <f t="shared" si="18"/>
        <v>-3871830.9876328525</v>
      </c>
      <c r="AQ24">
        <v>57</v>
      </c>
      <c r="AR24" s="6">
        <v>1.3299999999999999E-2</v>
      </c>
      <c r="AS24" s="12">
        <f t="shared" si="19"/>
        <v>51705934.556588836</v>
      </c>
      <c r="AT24" s="12">
        <f t="shared" si="20"/>
        <v>5022053.8351816786</v>
      </c>
      <c r="AU24">
        <v>56</v>
      </c>
      <c r="AV24" s="6">
        <v>1.3299999999999999E-2</v>
      </c>
      <c r="AW24" s="12">
        <f t="shared" si="21"/>
        <v>13229238.495315256</v>
      </c>
      <c r="AX24" s="12">
        <f t="shared" si="22"/>
        <v>1266821.7437374392</v>
      </c>
      <c r="AY24">
        <v>55</v>
      </c>
      <c r="AZ24" s="6">
        <v>1.3299999999999999E-2</v>
      </c>
      <c r="BA24" s="12">
        <f t="shared" si="23"/>
        <v>25596952.825604122</v>
      </c>
      <c r="BB24" s="12">
        <f t="shared" si="24"/>
        <v>2433636.4177557956</v>
      </c>
      <c r="BC24">
        <v>54</v>
      </c>
      <c r="BD24" s="6">
        <v>1.3299999999999999E-2</v>
      </c>
      <c r="BE24" s="12">
        <f t="shared" si="25"/>
        <v>58704454.72924649</v>
      </c>
      <c r="BF24" s="12">
        <f t="shared" si="26"/>
        <v>5661647.1387303388</v>
      </c>
      <c r="BG24">
        <v>53</v>
      </c>
      <c r="BH24" s="6">
        <v>1.3299999999999999E-2</v>
      </c>
      <c r="BI24" s="12">
        <f t="shared" si="27"/>
        <v>108698013.9505897</v>
      </c>
      <c r="BJ24" s="12">
        <f t="shared" si="28"/>
        <v>11672768.939974409</v>
      </c>
      <c r="BK24">
        <v>52</v>
      </c>
      <c r="BL24" s="6">
        <v>1.3299999999999999E-2</v>
      </c>
      <c r="BM24" s="12">
        <f t="shared" si="29"/>
        <v>90107793.406090617</v>
      </c>
      <c r="BN24" s="12">
        <f t="shared" si="30"/>
        <v>10416017.158433184</v>
      </c>
      <c r="BO24">
        <v>51</v>
      </c>
      <c r="BP24" s="6">
        <v>1.3299999999999999E-2</v>
      </c>
      <c r="BQ24" s="12">
        <f t="shared" si="31"/>
        <v>64638342.519816361</v>
      </c>
      <c r="BR24" s="12">
        <f t="shared" si="32"/>
        <v>7692935.4298550254</v>
      </c>
      <c r="BS24">
        <v>50</v>
      </c>
      <c r="BT24" s="6">
        <v>1.3299999999999999E-2</v>
      </c>
      <c r="BU24" s="12">
        <f t="shared" si="33"/>
        <v>51096476.871271491</v>
      </c>
      <c r="BV24" s="12">
        <f t="shared" si="34"/>
        <v>6221048.4836431779</v>
      </c>
      <c r="BW24">
        <v>49</v>
      </c>
      <c r="BX24" s="6">
        <v>1.3299999999999999E-2</v>
      </c>
      <c r="BY24" s="12">
        <f t="shared" si="35"/>
        <v>26758711.341676839</v>
      </c>
      <c r="BZ24" s="12">
        <f t="shared" si="36"/>
        <v>3331111.8086081976</v>
      </c>
      <c r="CA24">
        <v>48</v>
      </c>
      <c r="CB24" s="6">
        <v>1.3299999999999999E-2</v>
      </c>
      <c r="CC24" s="12">
        <f t="shared" si="37"/>
        <v>49391916.155844361</v>
      </c>
      <c r="CD24" s="12">
        <f t="shared" si="38"/>
        <v>7263517.0817418182</v>
      </c>
      <c r="CE24">
        <v>47</v>
      </c>
      <c r="CF24" s="6">
        <v>1.3299999999999999E-2</v>
      </c>
      <c r="CG24" s="12">
        <f t="shared" si="39"/>
        <v>53224825.185903199</v>
      </c>
      <c r="CH24" s="12">
        <f t="shared" si="40"/>
        <v>8628100.9364289045</v>
      </c>
      <c r="CI24">
        <v>46</v>
      </c>
      <c r="CJ24" s="6">
        <v>1.3299999999999999E-2</v>
      </c>
      <c r="CK24" s="12">
        <f t="shared" si="284"/>
        <v>52644981.471773952</v>
      </c>
      <c r="CL24" s="12">
        <f t="shared" si="285"/>
        <v>8642131.0213582423</v>
      </c>
      <c r="CM24" s="5">
        <v>45</v>
      </c>
      <c r="CN24" s="6">
        <v>1.3299999999999999E-2</v>
      </c>
      <c r="CO24" s="7">
        <f t="shared" si="41"/>
        <v>74635588.915323734</v>
      </c>
      <c r="CP24" s="12">
        <f t="shared" si="42"/>
        <v>41980344.658950821</v>
      </c>
      <c r="CQ24" s="12">
        <f t="shared" si="43"/>
        <v>6747866.6175468145</v>
      </c>
      <c r="CR24" s="9"/>
      <c r="CS24" s="5">
        <v>44</v>
      </c>
      <c r="CT24" s="6">
        <v>1.3299999999999999E-2</v>
      </c>
      <c r="CU24" s="7">
        <f t="shared" si="44"/>
        <v>57056485.677947983</v>
      </c>
      <c r="CV24" s="12">
        <f t="shared" si="45"/>
        <v>29292792.982739624</v>
      </c>
      <c r="CW24" s="12">
        <f t="shared" si="46"/>
        <v>5089171.9682735056</v>
      </c>
      <c r="CY24" s="5">
        <v>43</v>
      </c>
      <c r="CZ24" s="6">
        <v>1.3299999999999999E-2</v>
      </c>
      <c r="DA24" s="7">
        <f t="shared" si="47"/>
        <v>46132346.117357649</v>
      </c>
      <c r="DB24" s="12">
        <f t="shared" si="48"/>
        <v>21433132.059118234</v>
      </c>
      <c r="DC24" s="12">
        <f t="shared" si="49"/>
        <v>3884938.4375282712</v>
      </c>
      <c r="DE24" s="5">
        <f t="shared" si="50"/>
        <v>42</v>
      </c>
      <c r="DF24" s="6">
        <v>1.3299999999999999E-2</v>
      </c>
      <c r="DG24" s="7">
        <f t="shared" si="51"/>
        <v>39045574.369325146</v>
      </c>
      <c r="DH24" s="12">
        <f t="shared" si="52"/>
        <v>16163649.517662559</v>
      </c>
      <c r="DI24" s="12">
        <f t="shared" si="53"/>
        <v>2940855.5209974288</v>
      </c>
      <c r="DK24" s="5">
        <f t="shared" si="54"/>
        <v>41</v>
      </c>
      <c r="DL24" s="6">
        <v>1.3299999999999999E-2</v>
      </c>
      <c r="DM24" s="7">
        <f t="shared" si="55"/>
        <v>39523812.500582159</v>
      </c>
      <c r="DN24" s="12">
        <f t="shared" si="56"/>
        <v>18732250.34910658</v>
      </c>
      <c r="DO24" s="12">
        <f t="shared" si="57"/>
        <v>3446631.5621817173</v>
      </c>
      <c r="DQ24" s="5">
        <f t="shared" si="58"/>
        <v>40</v>
      </c>
      <c r="DR24" s="6">
        <v>1.3299999999999999E-2</v>
      </c>
      <c r="DS24" s="7">
        <f t="shared" si="59"/>
        <v>25907061.156647999</v>
      </c>
      <c r="DT24" s="12">
        <f t="shared" si="60"/>
        <v>6236886.3971869312</v>
      </c>
      <c r="DU24" s="12">
        <f t="shared" si="61"/>
        <v>1139020.9767776406</v>
      </c>
      <c r="DW24" s="5">
        <f t="shared" si="62"/>
        <v>39</v>
      </c>
      <c r="DX24" s="6">
        <v>1.3299999999999999E-2</v>
      </c>
      <c r="DY24" s="7">
        <f t="shared" si="63"/>
        <v>19537753.511800908</v>
      </c>
      <c r="DZ24" s="12">
        <f t="shared" si="64"/>
        <v>992922.3703170073</v>
      </c>
      <c r="EA24" s="12">
        <f t="shared" si="65"/>
        <v>182013.12944251572</v>
      </c>
      <c r="EC24" s="5">
        <f t="shared" si="66"/>
        <v>38</v>
      </c>
      <c r="ED24" s="6">
        <v>1.3299999999999999E-2</v>
      </c>
      <c r="EE24" s="7">
        <f t="shared" si="67"/>
        <v>18184804.087677687</v>
      </c>
      <c r="EF24" s="12">
        <f t="shared" si="68"/>
        <v>1172449.4593453647</v>
      </c>
      <c r="EG24" s="12">
        <f t="shared" si="69"/>
        <v>221337.92802963112</v>
      </c>
      <c r="EI24" s="5">
        <f t="shared" si="70"/>
        <v>37</v>
      </c>
      <c r="EJ24" s="6">
        <v>1.3299999999999999E-2</v>
      </c>
      <c r="EK24" s="7">
        <f t="shared" si="71"/>
        <v>18184804.087677687</v>
      </c>
      <c r="EL24" s="12">
        <f t="shared" si="72"/>
        <v>4807296.7272990048</v>
      </c>
      <c r="EM24" s="12">
        <f t="shared" si="73"/>
        <v>940415.09166040726</v>
      </c>
      <c r="EO24" s="5">
        <f t="shared" si="74"/>
        <v>36</v>
      </c>
      <c r="EP24" s="6">
        <v>1.3299999999999999E-2</v>
      </c>
      <c r="EQ24" s="7">
        <f t="shared" si="75"/>
        <v>20309140.147060186</v>
      </c>
      <c r="ER24" s="12">
        <f t="shared" si="76"/>
        <v>-340986.54351474484</v>
      </c>
      <c r="ES24" s="12">
        <f t="shared" si="77"/>
        <v>-67637.549671187415</v>
      </c>
      <c r="EU24" s="5">
        <f t="shared" si="78"/>
        <v>35</v>
      </c>
      <c r="EV24" s="6">
        <v>1.3299999999999999E-2</v>
      </c>
      <c r="EW24" s="7">
        <f t="shared" si="79"/>
        <v>12610250.385141285</v>
      </c>
      <c r="EX24" s="12">
        <f t="shared" si="80"/>
        <v>-1019686.8777253102</v>
      </c>
      <c r="EY24" s="12">
        <f t="shared" si="81"/>
        <v>-204355.85169187133</v>
      </c>
      <c r="FA24" s="5">
        <f t="shared" si="82"/>
        <v>34</v>
      </c>
      <c r="FB24" s="6">
        <v>1.3299999999999999E-2</v>
      </c>
      <c r="FC24" s="7">
        <f t="shared" si="83"/>
        <v>12567520.81437243</v>
      </c>
      <c r="FD24" s="12">
        <f t="shared" si="84"/>
        <v>-197893.85688302544</v>
      </c>
      <c r="FE24" s="12">
        <f t="shared" si="85"/>
        <v>-40336.777941957305</v>
      </c>
      <c r="FG24" s="5">
        <f t="shared" si="86"/>
        <v>33</v>
      </c>
      <c r="FH24" s="6">
        <v>1.3299999999999999E-2</v>
      </c>
      <c r="FI24" s="7">
        <f t="shared" si="87"/>
        <v>9923816.1831746809</v>
      </c>
      <c r="FJ24" s="12">
        <f t="shared" si="88"/>
        <v>-2217688.6385490578</v>
      </c>
      <c r="FK24" s="12">
        <f t="shared" si="89"/>
        <v>-455066.06810172187</v>
      </c>
      <c r="FM24" s="5">
        <f t="shared" si="90"/>
        <v>32</v>
      </c>
      <c r="FN24" s="6">
        <v>1.3299999999999999E-2</v>
      </c>
      <c r="FO24" s="7">
        <f t="shared" si="91"/>
        <v>10882570.658158446</v>
      </c>
      <c r="FP24" s="12">
        <f t="shared" si="92"/>
        <v>-503908.59834508691</v>
      </c>
      <c r="FQ24" s="12">
        <f t="shared" si="93"/>
        <v>-104779.90006628346</v>
      </c>
      <c r="FS24" s="5">
        <f t="shared" si="94"/>
        <v>31</v>
      </c>
      <c r="FT24" s="6">
        <v>1.3299999999999999E-2</v>
      </c>
      <c r="FU24" s="7">
        <f t="shared" si="95"/>
        <v>8875761.0783447064</v>
      </c>
      <c r="FV24" s="12">
        <f t="shared" si="96"/>
        <v>-1839439.9047573367</v>
      </c>
      <c r="FW24" s="12">
        <f t="shared" si="97"/>
        <v>-388773.55032148911</v>
      </c>
      <c r="FY24" s="5">
        <f t="shared" si="98"/>
        <v>30</v>
      </c>
      <c r="FZ24" s="6">
        <v>1.3299999999999999E-2</v>
      </c>
      <c r="GA24" s="7">
        <f t="shared" si="99"/>
        <v>7623914.3431924982</v>
      </c>
      <c r="GB24" s="12">
        <f t="shared" si="100"/>
        <v>-2550250.9653750635</v>
      </c>
      <c r="GC24" s="12">
        <f t="shared" si="101"/>
        <v>-544239.60410192877</v>
      </c>
      <c r="GE24" s="5">
        <f t="shared" si="102"/>
        <v>29</v>
      </c>
      <c r="GF24" s="6">
        <v>1.3299999999999999E-2</v>
      </c>
      <c r="GG24" s="7">
        <f t="shared" si="103"/>
        <v>6782841.9423420811</v>
      </c>
      <c r="GH24" s="12">
        <f t="shared" si="104"/>
        <v>-2753781.9322572737</v>
      </c>
      <c r="GI24" s="12">
        <f t="shared" si="105"/>
        <v>-598975.82384255342</v>
      </c>
      <c r="GK24" s="5">
        <f t="shared" si="106"/>
        <v>28</v>
      </c>
      <c r="GL24" s="6">
        <v>1.3299999999999999E-2</v>
      </c>
      <c r="GM24" s="7">
        <f t="shared" si="107"/>
        <v>7533979.7204732616</v>
      </c>
      <c r="GN24" s="12">
        <f t="shared" si="108"/>
        <v>-1225423.7584256115</v>
      </c>
      <c r="GO24" s="12">
        <f t="shared" si="109"/>
        <v>-275762.25480302749</v>
      </c>
      <c r="GQ24" s="5">
        <f t="shared" si="110"/>
        <v>27</v>
      </c>
      <c r="GR24" s="6">
        <v>1.3299999999999999E-2</v>
      </c>
      <c r="GS24" s="7">
        <f t="shared" si="111"/>
        <v>6085605.5900430232</v>
      </c>
      <c r="GT24" s="12">
        <f t="shared" si="112"/>
        <v>-1972676.1156641392</v>
      </c>
      <c r="GU24" s="12">
        <f t="shared" si="113"/>
        <v>-460111.18703247025</v>
      </c>
      <c r="GW24" s="5">
        <f t="shared" si="114"/>
        <v>26</v>
      </c>
      <c r="GX24" s="6">
        <v>1.3299999999999999E-2</v>
      </c>
      <c r="GY24" s="7">
        <f t="shared" si="115"/>
        <v>5491928.1563424114</v>
      </c>
      <c r="GZ24" s="12">
        <f t="shared" si="116"/>
        <v>-1890546.0248491284</v>
      </c>
      <c r="HA24" s="12">
        <f t="shared" si="117"/>
        <v>-460351.83642017085</v>
      </c>
      <c r="HC24" s="5">
        <f t="shared" si="118"/>
        <v>25</v>
      </c>
      <c r="HD24" s="6">
        <v>1.3299999999999999E-2</v>
      </c>
      <c r="HE24" s="7">
        <f t="shared" si="119"/>
        <v>5985100.4319337504</v>
      </c>
      <c r="HF24" s="12">
        <f t="shared" si="120"/>
        <v>-593328.76102453144</v>
      </c>
      <c r="HG24" s="12">
        <f t="shared" si="121"/>
        <v>-153405.11057953001</v>
      </c>
      <c r="HI24" s="5">
        <f t="shared" si="122"/>
        <v>24</v>
      </c>
      <c r="HJ24" s="6">
        <v>1.3299999999999999E-2</v>
      </c>
      <c r="HK24" s="7">
        <f t="shared" si="123"/>
        <v>5779355.3803918026</v>
      </c>
      <c r="HL24" s="12">
        <f t="shared" si="124"/>
        <v>-2612.3914801541541</v>
      </c>
      <c r="HM24" s="12">
        <f t="shared" si="125"/>
        <v>-711.17086805838119</v>
      </c>
      <c r="HO24" s="5">
        <f t="shared" si="126"/>
        <v>23</v>
      </c>
      <c r="HP24" s="6">
        <v>1.3299999999999999E-2</v>
      </c>
      <c r="HQ24" s="7">
        <f t="shared" si="127"/>
        <v>5059845.3689299598</v>
      </c>
      <c r="HR24" s="12">
        <f t="shared" si="128"/>
        <v>-157323.74414582254</v>
      </c>
      <c r="HS24" s="12">
        <f t="shared" si="129"/>
        <v>-44227.126432238765</v>
      </c>
      <c r="HU24" s="5">
        <f t="shared" si="130"/>
        <v>22</v>
      </c>
      <c r="HV24" s="6">
        <v>1.3299999999999999E-2</v>
      </c>
      <c r="HW24" s="7">
        <f t="shared" si="131"/>
        <v>4260563.6316351974</v>
      </c>
      <c r="HX24" s="12">
        <f t="shared" si="132"/>
        <v>-454461.50847557531</v>
      </c>
      <c r="HY24" s="12">
        <f t="shared" si="133"/>
        <v>-132421.75281162455</v>
      </c>
      <c r="IA24" s="5">
        <f t="shared" si="134"/>
        <v>21</v>
      </c>
      <c r="IB24" s="6">
        <v>1.3299999999999999E-2</v>
      </c>
      <c r="IC24" s="7">
        <f t="shared" si="135"/>
        <v>4972066.3223657366</v>
      </c>
      <c r="ID24" s="12">
        <f t="shared" si="136"/>
        <v>998246.83937363501</v>
      </c>
      <c r="IE24" s="12">
        <f t="shared" si="137"/>
        <v>318182.6451081491</v>
      </c>
      <c r="IG24" s="5">
        <f t="shared" si="138"/>
        <v>20</v>
      </c>
      <c r="IH24" s="6">
        <v>1.3299999999999999E-2</v>
      </c>
      <c r="II24" s="7">
        <f t="shared" si="139"/>
        <v>6709941.0558242043</v>
      </c>
      <c r="IJ24" s="12">
        <f t="shared" si="140"/>
        <v>3504532.017542378</v>
      </c>
      <c r="IK24" s="12">
        <f t="shared" si="141"/>
        <v>1248879.0568670172</v>
      </c>
      <c r="IM24" s="5">
        <f t="shared" si="142"/>
        <v>19</v>
      </c>
      <c r="IN24" s="6">
        <v>1.3299999999999999E-2</v>
      </c>
      <c r="IO24" s="7">
        <f t="shared" si="143"/>
        <v>4897767.1940322649</v>
      </c>
      <c r="IP24" s="12">
        <f t="shared" si="144"/>
        <v>2181027.3842740213</v>
      </c>
      <c r="IQ24" s="12">
        <f t="shared" si="145"/>
        <v>829446.80277452525</v>
      </c>
      <c r="IS24" s="5">
        <f t="shared" si="146"/>
        <v>18</v>
      </c>
      <c r="IT24" s="6">
        <v>1.3299999999999999E-2</v>
      </c>
      <c r="IU24" s="7">
        <f t="shared" si="147"/>
        <v>3955234.7525093001</v>
      </c>
      <c r="IV24" s="12">
        <f t="shared" si="148"/>
        <v>1608630.718998845</v>
      </c>
      <c r="IW24" s="12">
        <f t="shared" si="149"/>
        <v>643672.34652142564</v>
      </c>
      <c r="IY24" s="5">
        <f t="shared" si="150"/>
        <v>17</v>
      </c>
      <c r="IZ24" s="6">
        <v>1.3299999999999999E-2</v>
      </c>
      <c r="JA24" s="7">
        <f t="shared" si="151"/>
        <v>4252026.1798637919</v>
      </c>
      <c r="JB24" s="12">
        <f t="shared" si="152"/>
        <v>2310573.7245372664</v>
      </c>
      <c r="JC24" s="12">
        <f t="shared" si="153"/>
        <v>987762.36514076032</v>
      </c>
      <c r="JE24" s="5">
        <f t="shared" si="154"/>
        <v>16</v>
      </c>
      <c r="JF24" s="6">
        <v>1.3299999999999999E-2</v>
      </c>
      <c r="JG24" s="7">
        <f t="shared" si="155"/>
        <v>3992137.9963043774</v>
      </c>
      <c r="JH24" s="12">
        <f t="shared" si="156"/>
        <v>2434729.6982709025</v>
      </c>
      <c r="JI24" s="12">
        <f t="shared" si="157"/>
        <v>1137428.4431730686</v>
      </c>
      <c r="JK24" s="5">
        <f t="shared" si="158"/>
        <v>15</v>
      </c>
      <c r="JL24" s="6">
        <v>1.3299999999999999E-2</v>
      </c>
      <c r="JM24" s="7">
        <f t="shared" si="159"/>
        <v>3368324.3303276901</v>
      </c>
      <c r="JN24" s="12">
        <f t="shared" si="160"/>
        <v>2170028.5614933544</v>
      </c>
      <c r="JO24" s="12">
        <f t="shared" si="161"/>
        <v>1154775.8008494047</v>
      </c>
      <c r="JQ24" s="5">
        <f t="shared" si="162"/>
        <v>14</v>
      </c>
      <c r="JR24" s="6">
        <v>1.3299999999999999E-2</v>
      </c>
      <c r="JS24" s="7">
        <f t="shared" si="163"/>
        <v>2556796.9715558589</v>
      </c>
      <c r="JT24" s="12">
        <f t="shared" si="164"/>
        <v>1625950.1446915749</v>
      </c>
      <c r="JU24" s="12">
        <f t="shared" si="165"/>
        <v>967562.67160168954</v>
      </c>
      <c r="JW24" s="5">
        <f t="shared" si="166"/>
        <v>13</v>
      </c>
      <c r="JX24" s="6">
        <v>1.3299999999999999E-2</v>
      </c>
      <c r="JY24" s="7">
        <f t="shared" si="167"/>
        <v>2682892.9397228328</v>
      </c>
      <c r="JZ24" s="12">
        <f t="shared" si="168"/>
        <v>1946359.5555772164</v>
      </c>
      <c r="KA24" s="12">
        <f t="shared" si="169"/>
        <v>1255415.2263401609</v>
      </c>
      <c r="KC24" s="5">
        <f t="shared" si="170"/>
        <v>12</v>
      </c>
      <c r="KD24" s="6">
        <v>1.3299999999999999E-2</v>
      </c>
      <c r="KE24" s="7">
        <f t="shared" si="171"/>
        <v>2227946.3043703977</v>
      </c>
      <c r="KF24" s="12">
        <f t="shared" si="172"/>
        <v>1622484.651491246</v>
      </c>
      <c r="KG24" s="12">
        <f t="shared" si="173"/>
        <v>1085355.669739014</v>
      </c>
      <c r="KI24" s="5">
        <f t="shared" si="174"/>
        <v>11</v>
      </c>
      <c r="KJ24" s="6">
        <v>1.3299999999999999E-2</v>
      </c>
      <c r="KK24" s="7">
        <f t="shared" si="175"/>
        <v>1821110.270042829</v>
      </c>
      <c r="KL24" s="12">
        <f t="shared" si="176"/>
        <v>1330775.7271698159</v>
      </c>
      <c r="KM24" s="12">
        <f t="shared" si="177"/>
        <v>927537.93843094574</v>
      </c>
      <c r="KO24" s="5">
        <f t="shared" si="178"/>
        <v>10</v>
      </c>
      <c r="KP24" s="6">
        <v>1.3299999999999999E-2</v>
      </c>
      <c r="KQ24" s="7">
        <f t="shared" si="179"/>
        <v>1715600.8196352609</v>
      </c>
      <c r="KR24" s="12">
        <f t="shared" si="180"/>
        <v>1323931.444315797</v>
      </c>
      <c r="KS24" s="12">
        <f t="shared" si="181"/>
        <v>955367.76590503822</v>
      </c>
      <c r="KU24" s="5">
        <f t="shared" si="182"/>
        <v>9</v>
      </c>
      <c r="KV24" s="6">
        <v>1.3299999999999999E-2</v>
      </c>
      <c r="KW24" s="7">
        <f t="shared" si="183"/>
        <v>1307224.0320293058</v>
      </c>
      <c r="KX24" s="12">
        <f t="shared" si="184"/>
        <v>992710.97059354291</v>
      </c>
      <c r="KY24" s="12">
        <f t="shared" si="185"/>
        <v>744193.72350924974</v>
      </c>
      <c r="LA24" s="5">
        <f t="shared" si="186"/>
        <v>8</v>
      </c>
      <c r="LB24" s="6">
        <v>1.3299999999999999E-2</v>
      </c>
      <c r="LC24" s="7">
        <f t="shared" si="187"/>
        <v>1103235.7431254161</v>
      </c>
      <c r="LD24" s="12">
        <f t="shared" si="188"/>
        <v>853783.46532776207</v>
      </c>
      <c r="LE24" s="12">
        <f t="shared" si="189"/>
        <v>649389.3388813074</v>
      </c>
      <c r="LG24" s="5">
        <f t="shared" si="190"/>
        <v>7</v>
      </c>
      <c r="LH24" s="6">
        <v>1.3299999999999999E-2</v>
      </c>
      <c r="LI24" s="7">
        <f t="shared" si="191"/>
        <v>1042657.3510305415</v>
      </c>
      <c r="LJ24" s="12">
        <f t="shared" si="192"/>
        <v>853878.67126583715</v>
      </c>
      <c r="LK24" s="12">
        <f t="shared" si="193"/>
        <v>675743.92794430489</v>
      </c>
      <c r="LM24" s="5">
        <f t="shared" si="194"/>
        <v>6</v>
      </c>
      <c r="LN24" s="6">
        <v>1.3299999999999999E-2</v>
      </c>
      <c r="LO24" s="7">
        <f t="shared" si="195"/>
        <v>894677.66520554456</v>
      </c>
      <c r="LP24" s="12">
        <f t="shared" si="196"/>
        <v>759355.89826353709</v>
      </c>
      <c r="LQ24" s="12">
        <f t="shared" si="197"/>
        <v>628987.68317178066</v>
      </c>
      <c r="LS24" s="5">
        <f t="shared" si="198"/>
        <v>5</v>
      </c>
      <c r="LT24" s="6">
        <v>1.3299999999999999E-2</v>
      </c>
      <c r="LU24" s="7">
        <f t="shared" si="199"/>
        <v>680466.73654209345</v>
      </c>
      <c r="LV24" s="12">
        <f t="shared" si="200"/>
        <v>589197.51988838741</v>
      </c>
      <c r="LW24" s="12">
        <f t="shared" si="201"/>
        <v>513432.03853475075</v>
      </c>
      <c r="LY24" s="5">
        <f t="shared" si="202"/>
        <v>4</v>
      </c>
      <c r="LZ24" s="6">
        <v>1.3299999999999999E-2</v>
      </c>
      <c r="MA24" s="7">
        <f t="shared" si="203"/>
        <v>701946.29311129916</v>
      </c>
      <c r="MB24" s="12">
        <f t="shared" si="204"/>
        <v>652437.51557141508</v>
      </c>
      <c r="MC24" s="12">
        <f t="shared" si="205"/>
        <v>600670.92746862152</v>
      </c>
      <c r="ME24" s="5">
        <f t="shared" si="206"/>
        <v>3</v>
      </c>
      <c r="MF24" s="6">
        <v>1.3299999999999999E-2</v>
      </c>
      <c r="MG24" s="7">
        <f t="shared" si="207"/>
        <v>539005.06266705005</v>
      </c>
      <c r="MH24" s="12">
        <f t="shared" si="208"/>
        <v>503592.78879455902</v>
      </c>
      <c r="MI24" s="12">
        <f t="shared" si="209"/>
        <v>475691.95713083859</v>
      </c>
      <c r="MK24" s="5">
        <f t="shared" si="210"/>
        <v>2</v>
      </c>
      <c r="ML24" s="6">
        <v>1.3299999999999999E-2</v>
      </c>
      <c r="MM24" s="7">
        <f t="shared" si="211"/>
        <v>501446.70449999999</v>
      </c>
      <c r="MN24" s="12">
        <f>(MN25)*(1+ML24)-(((VLOOKUP((MK$91+MK25),$A$138:$E$227,5,FALSE))/(VLOOKUP(MK$91,$A$138:$E$227,5,FALSE)))*(IF(MK24&lt;=$D$125,$B$125,$C$125)))</f>
        <v>479022.70464025246</v>
      </c>
      <c r="MO24" s="12">
        <f t="shared" si="213"/>
        <v>467227.34392407665</v>
      </c>
      <c r="MQ24" s="5">
        <f t="shared" si="214"/>
        <v>1</v>
      </c>
      <c r="MR24" s="6">
        <v>1.3299999999999999E-2</v>
      </c>
      <c r="MS24" s="7">
        <f>(MS25+$B$124)*(1+MR24)</f>
        <v>455985.00000000006</v>
      </c>
      <c r="MT24" s="12">
        <f>($B$124)*(1+MR24)-$B$125</f>
        <v>444985.00000000006</v>
      </c>
      <c r="MU24" s="12">
        <f>MT24</f>
        <v>444985.00000000006</v>
      </c>
      <c r="MW24" s="5"/>
      <c r="MX24" s="6"/>
      <c r="MY24" s="7"/>
      <c r="NC24" s="5"/>
      <c r="ND24" s="6"/>
      <c r="NE24" s="7"/>
      <c r="NI24" s="5"/>
      <c r="NJ24" s="6"/>
      <c r="NK24" s="7"/>
      <c r="NO24" s="5"/>
      <c r="NP24" s="6"/>
      <c r="NQ24" s="7"/>
      <c r="NU24" s="5"/>
      <c r="NV24" s="6"/>
      <c r="NW24" s="7"/>
      <c r="OA24" s="5"/>
      <c r="OB24" s="6"/>
      <c r="OC24" s="7"/>
      <c r="OG24" s="5"/>
      <c r="OH24" s="6"/>
      <c r="OI24" s="7"/>
      <c r="OM24" s="5"/>
      <c r="ON24" s="6"/>
      <c r="OO24" s="7"/>
      <c r="OS24" s="5"/>
      <c r="OT24" s="6"/>
      <c r="OU24" s="7"/>
      <c r="OY24" s="5"/>
      <c r="OZ24" s="6"/>
      <c r="PA24" s="7"/>
      <c r="PE24" s="5"/>
      <c r="PF24" s="6"/>
      <c r="PG24" s="7"/>
      <c r="PK24" s="5"/>
      <c r="PL24" s="6"/>
      <c r="PM24" s="7"/>
      <c r="PQ24" s="5"/>
      <c r="PR24" s="6"/>
      <c r="PS24" s="7"/>
      <c r="PW24" s="5"/>
      <c r="PX24" s="6"/>
      <c r="PY24" s="7"/>
      <c r="QC24" s="5"/>
      <c r="QD24" s="6"/>
      <c r="QE24" s="7"/>
      <c r="QI24" s="5"/>
      <c r="QJ24" s="6"/>
      <c r="QK24" s="7"/>
      <c r="QO24" s="5"/>
      <c r="QP24" s="6"/>
      <c r="QQ24" s="7"/>
    </row>
    <row r="25" spans="3:459">
      <c r="C25">
        <v>66</v>
      </c>
      <c r="D25" s="6">
        <v>9.9699999999999997E-2</v>
      </c>
      <c r="E25" s="12">
        <f t="shared" si="286"/>
        <v>-54504391.511293799</v>
      </c>
      <c r="F25" s="12">
        <f t="shared" si="0"/>
        <v>-6612384.1034038067</v>
      </c>
      <c r="G25">
        <v>65</v>
      </c>
      <c r="H25" s="6">
        <v>9.9699999999999997E-2</v>
      </c>
      <c r="I25" s="12">
        <f t="shared" si="1"/>
        <v>-101074109.14057794</v>
      </c>
      <c r="J25" s="12">
        <f t="shared" si="2"/>
        <v>-12120387.56173831</v>
      </c>
      <c r="K25">
        <v>64</v>
      </c>
      <c r="L25" s="6">
        <v>9.9699999999999997E-2</v>
      </c>
      <c r="M25" s="12">
        <f t="shared" si="3"/>
        <v>-76372548.219641104</v>
      </c>
      <c r="N25" s="12">
        <f t="shared" si="4"/>
        <v>-9158278.923954159</v>
      </c>
      <c r="O25">
        <v>63</v>
      </c>
      <c r="P25" s="6">
        <v>9.9699999999999997E-2</v>
      </c>
      <c r="Q25" s="12">
        <f t="shared" si="5"/>
        <v>-27993048.435619876</v>
      </c>
      <c r="R25" s="12">
        <f t="shared" si="6"/>
        <v>-3121244.5310403653</v>
      </c>
      <c r="S25">
        <v>62</v>
      </c>
      <c r="T25" s="6">
        <v>9.9699999999999997E-2</v>
      </c>
      <c r="U25" s="12">
        <f t="shared" si="7"/>
        <v>121553436.78361744</v>
      </c>
      <c r="V25" s="12">
        <f t="shared" si="8"/>
        <v>12189440.014065424</v>
      </c>
      <c r="W25">
        <v>61</v>
      </c>
      <c r="X25" s="6">
        <v>9.9699999999999997E-2</v>
      </c>
      <c r="Y25" s="12">
        <f t="shared" si="9"/>
        <v>146634157.4812634</v>
      </c>
      <c r="Z25" s="12">
        <f t="shared" si="10"/>
        <v>13264941.314924952</v>
      </c>
      <c r="AA25">
        <v>60</v>
      </c>
      <c r="AB25" s="6">
        <v>9.9699999999999997E-2</v>
      </c>
      <c r="AC25" s="12">
        <f t="shared" si="11"/>
        <v>36509291.691646963</v>
      </c>
      <c r="AD25" s="12">
        <f t="shared" si="12"/>
        <v>3379541.727417531</v>
      </c>
      <c r="AE25">
        <v>59</v>
      </c>
      <c r="AF25" s="6">
        <v>9.9699999999999997E-2</v>
      </c>
      <c r="AG25" s="12">
        <f t="shared" si="13"/>
        <v>59945042.785380624</v>
      </c>
      <c r="AH25" s="12">
        <f t="shared" si="14"/>
        <v>5717058.7789703822</v>
      </c>
      <c r="AI25">
        <v>58</v>
      </c>
      <c r="AJ25" s="6">
        <v>9.9699999999999997E-2</v>
      </c>
      <c r="AK25" s="12">
        <f t="shared" si="15"/>
        <v>-10472218.482259644</v>
      </c>
      <c r="AL25" s="12">
        <f t="shared" si="16"/>
        <v>-1013440.4982831915</v>
      </c>
      <c r="AM25">
        <v>57</v>
      </c>
      <c r="AN25" s="6">
        <v>9.9699999999999997E-2</v>
      </c>
      <c r="AO25" s="12">
        <f t="shared" si="17"/>
        <v>-39312301.733884238</v>
      </c>
      <c r="AP25" s="12">
        <f t="shared" si="18"/>
        <v>-3887120.9989324524</v>
      </c>
      <c r="AQ25">
        <v>56</v>
      </c>
      <c r="AR25" s="6">
        <v>9.9699999999999997E-2</v>
      </c>
      <c r="AS25" s="12">
        <f t="shared" si="19"/>
        <v>51332090.985912807</v>
      </c>
      <c r="AT25" s="12">
        <f t="shared" si="20"/>
        <v>5111610.7433377411</v>
      </c>
      <c r="AU25">
        <v>55</v>
      </c>
      <c r="AV25" s="6">
        <v>9.9699999999999997E-2</v>
      </c>
      <c r="AW25" s="12">
        <f t="shared" si="21"/>
        <v>13364772.732261885</v>
      </c>
      <c r="AX25" s="12">
        <f t="shared" si="22"/>
        <v>1312109.5249064963</v>
      </c>
      <c r="AY25">
        <v>54</v>
      </c>
      <c r="AZ25" s="6">
        <v>9.9699999999999997E-2</v>
      </c>
      <c r="BA25" s="12">
        <f t="shared" si="23"/>
        <v>25572379.743362717</v>
      </c>
      <c r="BB25" s="12">
        <f t="shared" si="24"/>
        <v>2492679.3718986101</v>
      </c>
      <c r="BC25">
        <v>53</v>
      </c>
      <c r="BD25" s="6">
        <v>9.9699999999999997E-2</v>
      </c>
      <c r="BE25" s="12">
        <f t="shared" si="25"/>
        <v>58240914.397546351</v>
      </c>
      <c r="BF25" s="12">
        <f t="shared" si="26"/>
        <v>5758743.9902202208</v>
      </c>
      <c r="BG25">
        <v>52</v>
      </c>
      <c r="BH25" s="6">
        <v>9.9699999999999997E-2</v>
      </c>
      <c r="BI25" s="12">
        <f t="shared" si="27"/>
        <v>107547001.88287233</v>
      </c>
      <c r="BJ25" s="12">
        <f t="shared" si="28"/>
        <v>11840728.818801511</v>
      </c>
      <c r="BK25">
        <v>51</v>
      </c>
      <c r="BL25" s="6">
        <v>9.9699999999999997E-2</v>
      </c>
      <c r="BM25" s="12">
        <f t="shared" si="29"/>
        <v>89181209.941092998</v>
      </c>
      <c r="BN25" s="12">
        <f t="shared" si="30"/>
        <v>10569161.626959829</v>
      </c>
      <c r="BO25">
        <v>50</v>
      </c>
      <c r="BP25" s="6">
        <v>9.9699999999999997E-2</v>
      </c>
      <c r="BQ25" s="12">
        <f t="shared" si="31"/>
        <v>64038696.81765873</v>
      </c>
      <c r="BR25" s="12">
        <f t="shared" si="32"/>
        <v>7813978.4335712614</v>
      </c>
      <c r="BS25">
        <v>49</v>
      </c>
      <c r="BT25" s="6">
        <v>9.9699999999999997E-2</v>
      </c>
      <c r="BU25" s="12">
        <f t="shared" si="33"/>
        <v>50668983.880048864</v>
      </c>
      <c r="BV25" s="12">
        <f t="shared" si="34"/>
        <v>6324739.9233160578</v>
      </c>
      <c r="BW25">
        <v>48</v>
      </c>
      <c r="BX25" s="6">
        <v>9.9699999999999997E-2</v>
      </c>
      <c r="BY25" s="12">
        <f t="shared" si="35"/>
        <v>26645317.628210645</v>
      </c>
      <c r="BZ25" s="12">
        <f t="shared" si="36"/>
        <v>3400734.7884532521</v>
      </c>
      <c r="CA25">
        <v>47</v>
      </c>
      <c r="CB25" s="6">
        <v>9.9699999999999997E-2</v>
      </c>
      <c r="CC25" s="12">
        <f t="shared" si="37"/>
        <v>48944948.342883997</v>
      </c>
      <c r="CD25" s="12">
        <f t="shared" si="38"/>
        <v>7379497.8216830716</v>
      </c>
      <c r="CE25">
        <v>46</v>
      </c>
      <c r="CF25" s="6">
        <v>9.9699999999999997E-2</v>
      </c>
      <c r="CG25" s="12">
        <f t="shared" si="39"/>
        <v>52708860.630654722</v>
      </c>
      <c r="CH25" s="12">
        <f t="shared" si="40"/>
        <v>8760168.281532377</v>
      </c>
      <c r="CI25">
        <v>45</v>
      </c>
      <c r="CJ25" s="6">
        <v>9.9699999999999997E-2</v>
      </c>
      <c r="CK25" s="12">
        <f t="shared" si="284"/>
        <v>52134344.687431112</v>
      </c>
      <c r="CL25" s="12">
        <f t="shared" si="285"/>
        <v>8774363.7622604948</v>
      </c>
      <c r="CM25" s="5">
        <v>44</v>
      </c>
      <c r="CN25" s="6">
        <v>9.9699999999999997E-2</v>
      </c>
      <c r="CO25" s="7">
        <f t="shared" si="41"/>
        <v>73655964.586325601</v>
      </c>
      <c r="CP25" s="12">
        <f t="shared" si="42"/>
        <v>41613523.099598497</v>
      </c>
      <c r="CQ25" s="12">
        <f t="shared" si="43"/>
        <v>6857768.5332437921</v>
      </c>
      <c r="CR25" s="9"/>
      <c r="CS25" s="5">
        <v>43</v>
      </c>
      <c r="CT25" s="6">
        <v>9.9699999999999997E-2</v>
      </c>
      <c r="CU25" s="7">
        <f t="shared" si="44"/>
        <v>56307594.66885224</v>
      </c>
      <c r="CV25" s="12">
        <f t="shared" si="45"/>
        <v>29078723.130458847</v>
      </c>
      <c r="CW25" s="12">
        <f t="shared" si="46"/>
        <v>5179520.1087914072</v>
      </c>
      <c r="CY25" s="5">
        <v>42</v>
      </c>
      <c r="CZ25" s="6">
        <v>9.9699999999999997E-2</v>
      </c>
      <c r="DA25" s="7">
        <f t="shared" si="47"/>
        <v>45526839.156575195</v>
      </c>
      <c r="DB25" s="12">
        <f t="shared" si="48"/>
        <v>21315149.99810569</v>
      </c>
      <c r="DC25" s="12">
        <f t="shared" si="49"/>
        <v>3961090.2871655035</v>
      </c>
      <c r="DE25" s="5">
        <f t="shared" si="50"/>
        <v>41</v>
      </c>
      <c r="DF25" s="6">
        <v>9.9699999999999997E-2</v>
      </c>
      <c r="DG25" s="7">
        <f t="shared" si="51"/>
        <v>38533084.347503349</v>
      </c>
      <c r="DH25" s="12">
        <f t="shared" si="52"/>
        <v>16114217.64108129</v>
      </c>
      <c r="DI25" s="12">
        <f t="shared" si="53"/>
        <v>3005877.9049983337</v>
      </c>
      <c r="DK25" s="5">
        <f t="shared" si="54"/>
        <v>40</v>
      </c>
      <c r="DL25" s="6">
        <v>9.9699999999999997E-2</v>
      </c>
      <c r="DM25" s="7">
        <f t="shared" si="55"/>
        <v>39005045.396804653</v>
      </c>
      <c r="DN25" s="12">
        <f t="shared" si="56"/>
        <v>18647289.722929165</v>
      </c>
      <c r="DO25" s="12">
        <f t="shared" si="57"/>
        <v>3517616.3642832716</v>
      </c>
      <c r="DQ25" s="5">
        <f t="shared" si="58"/>
        <v>39</v>
      </c>
      <c r="DR25" s="6">
        <v>9.9699999999999997E-2</v>
      </c>
      <c r="DS25" s="7">
        <f t="shared" si="59"/>
        <v>25567019.793395832</v>
      </c>
      <c r="DT25" s="12">
        <f t="shared" si="60"/>
        <v>6317138.1230714293</v>
      </c>
      <c r="DU25" s="12">
        <f t="shared" si="61"/>
        <v>1182802.1590884093</v>
      </c>
      <c r="DW25" s="5">
        <f t="shared" si="62"/>
        <v>38</v>
      </c>
      <c r="DX25" s="6">
        <v>9.9699999999999997E-2</v>
      </c>
      <c r="DY25" s="7">
        <f t="shared" si="63"/>
        <v>19281312.061384492</v>
      </c>
      <c r="DZ25" s="12">
        <f t="shared" si="64"/>
        <v>1141398.4868596839</v>
      </c>
      <c r="EA25" s="12">
        <f t="shared" si="65"/>
        <v>214512.47859635015</v>
      </c>
      <c r="EC25" s="5">
        <f t="shared" si="66"/>
        <v>37</v>
      </c>
      <c r="ED25" s="6">
        <v>9.9699999999999997E-2</v>
      </c>
      <c r="EE25" s="7">
        <f t="shared" si="67"/>
        <v>17946120.682599116</v>
      </c>
      <c r="EF25" s="12">
        <f t="shared" si="68"/>
        <v>1313887.795148155</v>
      </c>
      <c r="EG25" s="12">
        <f t="shared" si="69"/>
        <v>254300.86357706226</v>
      </c>
      <c r="EI25" s="5">
        <f t="shared" si="70"/>
        <v>36</v>
      </c>
      <c r="EJ25" s="6">
        <v>9.9699999999999997E-2</v>
      </c>
      <c r="EK25" s="7">
        <f t="shared" si="71"/>
        <v>17946120.682599116</v>
      </c>
      <c r="EL25" s="12">
        <f t="shared" si="72"/>
        <v>4895542.6533658821</v>
      </c>
      <c r="EM25" s="12">
        <f t="shared" si="73"/>
        <v>981854.97816454584</v>
      </c>
      <c r="EO25" s="5">
        <f t="shared" si="74"/>
        <v>35</v>
      </c>
      <c r="EP25" s="6">
        <v>9.9699999999999997E-2</v>
      </c>
      <c r="EQ25" s="7">
        <f t="shared" si="75"/>
        <v>20042573.914003931</v>
      </c>
      <c r="ER25" s="12">
        <f t="shared" si="76"/>
        <v>-187254.6770002961</v>
      </c>
      <c r="ES25" s="12">
        <f t="shared" si="77"/>
        <v>-38081.245673271995</v>
      </c>
      <c r="EU25" s="5">
        <f t="shared" si="78"/>
        <v>34</v>
      </c>
      <c r="EV25" s="6">
        <v>9.9699999999999997E-2</v>
      </c>
      <c r="EW25" s="7">
        <f t="shared" si="79"/>
        <v>12444735.404264566</v>
      </c>
      <c r="EX25" s="12">
        <f t="shared" si="80"/>
        <v>-858574.99749413307</v>
      </c>
      <c r="EY25" s="12">
        <f t="shared" si="81"/>
        <v>-176411.27227614375</v>
      </c>
      <c r="FA25" s="5">
        <f t="shared" si="82"/>
        <v>33</v>
      </c>
      <c r="FB25" s="6">
        <v>9.9699999999999997E-2</v>
      </c>
      <c r="FC25" s="7">
        <f t="shared" si="83"/>
        <v>12402566.67756087</v>
      </c>
      <c r="FD25" s="12">
        <f t="shared" si="84"/>
        <v>-50047.023417876408</v>
      </c>
      <c r="FE25" s="12">
        <f t="shared" si="85"/>
        <v>-10458.634627298157</v>
      </c>
      <c r="FG25" s="5">
        <f t="shared" si="86"/>
        <v>32</v>
      </c>
      <c r="FH25" s="6">
        <v>9.9699999999999997E-2</v>
      </c>
      <c r="FI25" s="7">
        <f t="shared" si="87"/>
        <v>9793561.8110872209</v>
      </c>
      <c r="FJ25" s="12">
        <f t="shared" si="88"/>
        <v>-2044299.4557870892</v>
      </c>
      <c r="FK25" s="12">
        <f t="shared" si="89"/>
        <v>-430077.02435913519</v>
      </c>
      <c r="FM25" s="5">
        <f t="shared" si="90"/>
        <v>31</v>
      </c>
      <c r="FN25" s="6">
        <v>9.9699999999999997E-2</v>
      </c>
      <c r="FO25" s="7">
        <f t="shared" si="91"/>
        <v>10739732.219637269</v>
      </c>
      <c r="FP25" s="12">
        <f t="shared" si="92"/>
        <v>-354911.95357309113</v>
      </c>
      <c r="FQ25" s="12">
        <f t="shared" si="93"/>
        <v>-75661.454338162483</v>
      </c>
      <c r="FS25" s="5">
        <f t="shared" si="94"/>
        <v>30</v>
      </c>
      <c r="FT25" s="6">
        <v>9.9699999999999997E-2</v>
      </c>
      <c r="FU25" s="7">
        <f t="shared" si="95"/>
        <v>8759262.8820139207</v>
      </c>
      <c r="FV25" s="12">
        <f t="shared" si="96"/>
        <v>-1675217.7609637037</v>
      </c>
      <c r="FW25" s="12">
        <f t="shared" si="97"/>
        <v>-363003.00710924575</v>
      </c>
      <c r="FY25" s="5">
        <f t="shared" si="98"/>
        <v>29</v>
      </c>
      <c r="FZ25" s="6">
        <v>9.9699999999999997E-2</v>
      </c>
      <c r="GA25" s="7">
        <f t="shared" si="99"/>
        <v>7523847.1757549569</v>
      </c>
      <c r="GB25" s="12">
        <f t="shared" si="100"/>
        <v>-2378046.030097839</v>
      </c>
      <c r="GC25" s="12">
        <f t="shared" si="101"/>
        <v>-520301.79620653979</v>
      </c>
      <c r="GE25" s="5">
        <f t="shared" si="102"/>
        <v>28</v>
      </c>
      <c r="GF25" s="6">
        <v>9.9699999999999997E-2</v>
      </c>
      <c r="GG25" s="7">
        <f t="shared" si="103"/>
        <v>6693814.2133051222</v>
      </c>
      <c r="GH25" s="12">
        <f t="shared" si="104"/>
        <v>-2581523.146112096</v>
      </c>
      <c r="GI25" s="12">
        <f t="shared" si="105"/>
        <v>-575683.28223257128</v>
      </c>
      <c r="GK25" s="5">
        <f t="shared" si="106"/>
        <v>27</v>
      </c>
      <c r="GL25" s="6">
        <v>9.9699999999999997E-2</v>
      </c>
      <c r="GM25" s="7">
        <f t="shared" si="107"/>
        <v>7435092.9837888693</v>
      </c>
      <c r="GN25" s="12">
        <f t="shared" si="108"/>
        <v>-1077776.2642028984</v>
      </c>
      <c r="GO25" s="12">
        <f t="shared" si="109"/>
        <v>-248659.46067514276</v>
      </c>
      <c r="GQ25" s="5">
        <f t="shared" si="110"/>
        <v>26</v>
      </c>
      <c r="GR25" s="6">
        <v>9.9699999999999997E-2</v>
      </c>
      <c r="GS25" s="7">
        <f t="shared" si="111"/>
        <v>6005729.3891671002</v>
      </c>
      <c r="GT25" s="12">
        <f t="shared" si="112"/>
        <v>-1819850.4044057766</v>
      </c>
      <c r="GU25" s="12">
        <f t="shared" si="113"/>
        <v>-435181.61844485963</v>
      </c>
      <c r="GW25" s="5">
        <f t="shared" si="114"/>
        <v>25</v>
      </c>
      <c r="GX25" s="6">
        <v>9.9699999999999997E-2</v>
      </c>
      <c r="GY25" s="7">
        <f t="shared" si="115"/>
        <v>5419844.2281085672</v>
      </c>
      <c r="GZ25" s="12">
        <f t="shared" si="116"/>
        <v>-1744146.6275122047</v>
      </c>
      <c r="HA25" s="12">
        <f t="shared" si="117"/>
        <v>-435425.10476461775</v>
      </c>
      <c r="HC25" s="5">
        <f t="shared" si="118"/>
        <v>24</v>
      </c>
      <c r="HD25" s="6">
        <v>9.9699999999999997E-2</v>
      </c>
      <c r="HE25" s="7">
        <f t="shared" si="119"/>
        <v>5906543.4046518803</v>
      </c>
      <c r="HF25" s="12">
        <f t="shared" si="120"/>
        <v>-471032.28559438005</v>
      </c>
      <c r="HG25" s="12">
        <f t="shared" si="121"/>
        <v>-124859.89057130129</v>
      </c>
      <c r="HI25" s="5">
        <f t="shared" si="122"/>
        <v>23</v>
      </c>
      <c r="HJ25" s="6">
        <v>9.9699999999999997E-2</v>
      </c>
      <c r="HK25" s="7">
        <f t="shared" si="123"/>
        <v>5703498.8457434149</v>
      </c>
      <c r="HL25" s="12">
        <f t="shared" si="124"/>
        <v>106176.4665399896</v>
      </c>
      <c r="HM25" s="12">
        <f t="shared" si="125"/>
        <v>29634.104966981668</v>
      </c>
      <c r="HO25" s="5">
        <f t="shared" si="126"/>
        <v>22</v>
      </c>
      <c r="HP25" s="6">
        <v>9.9699999999999997E-2</v>
      </c>
      <c r="HQ25" s="7">
        <f t="shared" si="127"/>
        <v>4993432.7138359416</v>
      </c>
      <c r="HR25" s="12">
        <f t="shared" si="128"/>
        <v>-49944.158372317441</v>
      </c>
      <c r="HS25" s="12">
        <f t="shared" si="129"/>
        <v>-14394.845084868493</v>
      </c>
      <c r="HU25" s="5">
        <f t="shared" si="130"/>
        <v>21</v>
      </c>
      <c r="HV25" s="6">
        <v>9.9699999999999997E-2</v>
      </c>
      <c r="HW25" s="7">
        <f t="shared" si="131"/>
        <v>4204641.8944391562</v>
      </c>
      <c r="HX25" s="12">
        <f t="shared" si="132"/>
        <v>-346890.12335606635</v>
      </c>
      <c r="HY25" s="12">
        <f t="shared" si="133"/>
        <v>-103629.16728589361</v>
      </c>
      <c r="IA25" s="5">
        <f t="shared" si="134"/>
        <v>20</v>
      </c>
      <c r="IB25" s="6">
        <v>9.9699999999999997E-2</v>
      </c>
      <c r="IC25" s="7">
        <f t="shared" si="135"/>
        <v>4906805.8051571464</v>
      </c>
      <c r="ID25" s="12">
        <f t="shared" si="136"/>
        <v>1078029.222389672</v>
      </c>
      <c r="IE25" s="12">
        <f t="shared" si="137"/>
        <v>352287.24939241738</v>
      </c>
      <c r="IG25" s="5">
        <f t="shared" si="138"/>
        <v>19</v>
      </c>
      <c r="IH25" s="6">
        <v>9.9699999999999997E-2</v>
      </c>
      <c r="II25" s="7">
        <f t="shared" si="139"/>
        <v>6621870.1823983062</v>
      </c>
      <c r="IJ25" s="12">
        <f t="shared" si="140"/>
        <v>3541612.8279668866</v>
      </c>
      <c r="IK25" s="12">
        <f t="shared" si="141"/>
        <v>1293955.3179318008</v>
      </c>
      <c r="IM25" s="5">
        <f t="shared" si="142"/>
        <v>18</v>
      </c>
      <c r="IN25" s="6">
        <v>9.9699999999999997E-2</v>
      </c>
      <c r="IO25" s="7">
        <f t="shared" si="143"/>
        <v>4833481.8849622663</v>
      </c>
      <c r="IP25" s="12">
        <f t="shared" si="144"/>
        <v>2230249.9519987684</v>
      </c>
      <c r="IQ25" s="12">
        <f t="shared" si="145"/>
        <v>869578.52265870641</v>
      </c>
      <c r="IS25" s="5">
        <f t="shared" si="146"/>
        <v>17</v>
      </c>
      <c r="IT25" s="6">
        <v>9.9699999999999997E-2</v>
      </c>
      <c r="IU25" s="7">
        <f t="shared" si="147"/>
        <v>3903320.5886798576</v>
      </c>
      <c r="IV25" s="12">
        <f t="shared" si="148"/>
        <v>1661507.0344154779</v>
      </c>
      <c r="IW25" s="12">
        <f t="shared" si="149"/>
        <v>681614.035857682</v>
      </c>
      <c r="IY25" s="5">
        <f t="shared" si="150"/>
        <v>16</v>
      </c>
      <c r="IZ25" s="6">
        <v>9.9699999999999997E-2</v>
      </c>
      <c r="JA25" s="7">
        <f t="shared" si="151"/>
        <v>4196216.5004083607</v>
      </c>
      <c r="JB25" s="12">
        <f t="shared" si="152"/>
        <v>2349501.3564958712</v>
      </c>
      <c r="JC25" s="12">
        <f t="shared" si="153"/>
        <v>1029760.4122089198</v>
      </c>
      <c r="JE25" s="5">
        <f t="shared" si="154"/>
        <v>15</v>
      </c>
      <c r="JF25" s="6">
        <v>9.9699999999999997E-2</v>
      </c>
      <c r="JG25" s="7">
        <f t="shared" si="155"/>
        <v>3939739.4614668679</v>
      </c>
      <c r="JH25" s="12">
        <f t="shared" si="156"/>
        <v>2466146.639040478</v>
      </c>
      <c r="JI25" s="12">
        <f t="shared" si="157"/>
        <v>1181190.8516582374</v>
      </c>
      <c r="JK25" s="5">
        <f t="shared" si="158"/>
        <v>14</v>
      </c>
      <c r="JL25" s="6">
        <v>9.9699999999999997E-2</v>
      </c>
      <c r="JM25" s="7">
        <f t="shared" si="159"/>
        <v>3324113.6191924303</v>
      </c>
      <c r="JN25" s="12">
        <f t="shared" si="160"/>
        <v>2197181.3706011204</v>
      </c>
      <c r="JO25" s="12">
        <f t="shared" si="161"/>
        <v>1198742.7113097277</v>
      </c>
      <c r="JQ25" s="5">
        <f t="shared" si="162"/>
        <v>13</v>
      </c>
      <c r="JR25" s="6">
        <v>9.9699999999999997E-2</v>
      </c>
      <c r="JS25" s="7">
        <f t="shared" si="163"/>
        <v>2523237.9073876035</v>
      </c>
      <c r="JT25" s="12">
        <f t="shared" si="164"/>
        <v>1654360.9373285533</v>
      </c>
      <c r="JU25" s="12">
        <f t="shared" si="165"/>
        <v>1009322.5914977851</v>
      </c>
      <c r="JW25" s="5">
        <f t="shared" si="166"/>
        <v>12</v>
      </c>
      <c r="JX25" s="6">
        <v>9.9699999999999997E-2</v>
      </c>
      <c r="JY25" s="7">
        <f t="shared" si="167"/>
        <v>2647678.8115294902</v>
      </c>
      <c r="JZ25" s="12">
        <f t="shared" si="168"/>
        <v>1966713.4020070862</v>
      </c>
      <c r="KA25" s="12">
        <f t="shared" si="169"/>
        <v>1300568.540036944</v>
      </c>
      <c r="KC25" s="5">
        <f t="shared" si="170"/>
        <v>11</v>
      </c>
      <c r="KD25" s="6">
        <v>9.9699999999999997E-2</v>
      </c>
      <c r="KE25" s="7">
        <f t="shared" si="171"/>
        <v>2198703.5471927342</v>
      </c>
      <c r="KF25" s="12">
        <f t="shared" si="172"/>
        <v>1645446.8343611143</v>
      </c>
      <c r="KG25" s="12">
        <f t="shared" si="173"/>
        <v>1128504.2103823069</v>
      </c>
      <c r="KI25" s="5">
        <f t="shared" si="174"/>
        <v>10</v>
      </c>
      <c r="KJ25" s="6">
        <v>9.9699999999999997E-2</v>
      </c>
      <c r="KK25" s="7">
        <f t="shared" si="175"/>
        <v>1797207.4114702742</v>
      </c>
      <c r="KL25" s="12">
        <f t="shared" si="176"/>
        <v>1355785.971976096</v>
      </c>
      <c r="KM25" s="12">
        <f t="shared" si="177"/>
        <v>968826.0206477152</v>
      </c>
      <c r="KO25" s="5">
        <f t="shared" si="178"/>
        <v>9</v>
      </c>
      <c r="KP25" s="6">
        <v>9.9699999999999997E-2</v>
      </c>
      <c r="KQ25" s="7">
        <f t="shared" si="179"/>
        <v>1693082.8181538149</v>
      </c>
      <c r="KR25" s="12">
        <f t="shared" si="180"/>
        <v>1347582.0625988715</v>
      </c>
      <c r="KS25" s="12">
        <f t="shared" si="181"/>
        <v>996983.92429299408</v>
      </c>
      <c r="KU25" s="5">
        <f t="shared" si="182"/>
        <v>8</v>
      </c>
      <c r="KV25" s="6">
        <v>9.9699999999999997E-2</v>
      </c>
      <c r="KW25" s="7">
        <f t="shared" si="183"/>
        <v>1290066.1522049794</v>
      </c>
      <c r="KX25" s="12">
        <f t="shared" si="184"/>
        <v>1019174.2018836725</v>
      </c>
      <c r="KY25" s="12">
        <f t="shared" si="185"/>
        <v>783320.42444916198</v>
      </c>
      <c r="LA25" s="5">
        <f t="shared" si="186"/>
        <v>7</v>
      </c>
      <c r="LB25" s="6">
        <v>9.9699999999999997E-2</v>
      </c>
      <c r="LC25" s="7">
        <f t="shared" si="187"/>
        <v>1088755.2976664521</v>
      </c>
      <c r="LD25" s="12">
        <f t="shared" si="188"/>
        <v>881501.93562708725</v>
      </c>
      <c r="LE25" s="12">
        <f t="shared" si="189"/>
        <v>687398.42385506385</v>
      </c>
      <c r="LG25" s="5">
        <f t="shared" si="190"/>
        <v>6</v>
      </c>
      <c r="LH25" s="6">
        <v>9.9699999999999997E-2</v>
      </c>
      <c r="LI25" s="7">
        <f t="shared" si="191"/>
        <v>1028972.0231230054</v>
      </c>
      <c r="LJ25" s="12">
        <f t="shared" si="192"/>
        <v>880081.96488396078</v>
      </c>
      <c r="LK25" s="12">
        <f t="shared" si="193"/>
        <v>714063.69801594864</v>
      </c>
      <c r="LM25" s="5">
        <f t="shared" si="194"/>
        <v>5</v>
      </c>
      <c r="LN25" s="6">
        <v>9.9699999999999997E-2</v>
      </c>
      <c r="LO25" s="7">
        <f t="shared" si="195"/>
        <v>882934.63456581905</v>
      </c>
      <c r="LP25" s="12">
        <f t="shared" si="196"/>
        <v>785131.64898358309</v>
      </c>
      <c r="LQ25" s="12">
        <f t="shared" si="197"/>
        <v>666756.26011158421</v>
      </c>
      <c r="LS25" s="5">
        <f t="shared" si="198"/>
        <v>4</v>
      </c>
      <c r="LT25" s="6">
        <v>9.9699999999999997E-2</v>
      </c>
      <c r="LU25" s="7">
        <f t="shared" si="199"/>
        <v>671535.31682827731</v>
      </c>
      <c r="LV25" s="12">
        <f t="shared" si="200"/>
        <v>615439.18035946519</v>
      </c>
      <c r="LW25" s="12">
        <f t="shared" si="201"/>
        <v>549838.37011077045</v>
      </c>
      <c r="LY25" s="5">
        <f t="shared" si="202"/>
        <v>3</v>
      </c>
      <c r="LZ25" s="6">
        <v>9.9699999999999997E-2</v>
      </c>
      <c r="MA25" s="7">
        <f t="shared" si="203"/>
        <v>692732.94494354993</v>
      </c>
      <c r="MB25" s="12">
        <f t="shared" si="204"/>
        <v>655665.16296050395</v>
      </c>
      <c r="MC25" s="12">
        <f t="shared" si="205"/>
        <v>618881.70360788098</v>
      </c>
      <c r="ME25" s="5">
        <f t="shared" si="206"/>
        <v>2</v>
      </c>
      <c r="MF25" s="6">
        <v>9.9699999999999997E-2</v>
      </c>
      <c r="MG25" s="7">
        <f t="shared" si="207"/>
        <v>531930.3885</v>
      </c>
      <c r="MH25" s="12">
        <f>(MH26)*(1+MF25)-(((VLOOKUP((ME$91+ME26),$A$138:$E$227,5,FALSE))/(VLOOKUP(ME$91,$A$138:$E$227,5,FALSE)))*(IF(ME25&lt;=$D$125,$B$125,$C$125)))</f>
        <v>508475.25258399703</v>
      </c>
      <c r="MI25" s="12">
        <f t="shared" si="209"/>
        <v>492429.39959221595</v>
      </c>
      <c r="MK25" s="5">
        <f t="shared" si="210"/>
        <v>1</v>
      </c>
      <c r="ML25" s="6">
        <v>9.9699999999999997E-2</v>
      </c>
      <c r="MM25" s="7">
        <f>(MM26+$B$124)*(1+ML25)</f>
        <v>494864.99999999994</v>
      </c>
      <c r="MN25" s="12">
        <f>($B$124)*(1+ML25)-$B$125</f>
        <v>483864.99999999994</v>
      </c>
      <c r="MO25" s="12">
        <f>MN25</f>
        <v>483864.99999999994</v>
      </c>
      <c r="MQ25" s="5"/>
      <c r="MR25" s="6"/>
      <c r="MS25" s="7"/>
      <c r="MW25" s="5"/>
      <c r="MX25" s="6"/>
      <c r="MY25" s="7"/>
      <c r="NC25" s="5"/>
      <c r="ND25" s="6"/>
      <c r="NE25" s="7"/>
      <c r="NI25" s="5"/>
      <c r="NJ25" s="6"/>
      <c r="NK25" s="7"/>
      <c r="NO25" s="5"/>
      <c r="NP25" s="6"/>
      <c r="NQ25" s="7"/>
      <c r="NU25" s="5"/>
      <c r="NV25" s="6"/>
      <c r="NW25" s="7"/>
      <c r="OA25" s="5"/>
      <c r="OB25" s="6"/>
      <c r="OC25" s="7"/>
      <c r="OG25" s="5"/>
      <c r="OH25" s="6"/>
      <c r="OI25" s="7"/>
      <c r="OM25" s="5"/>
      <c r="ON25" s="6"/>
      <c r="OO25" s="7"/>
      <c r="OS25" s="5"/>
      <c r="OT25" s="6"/>
      <c r="OU25" s="7"/>
      <c r="OY25" s="5"/>
      <c r="OZ25" s="6"/>
      <c r="PA25" s="7"/>
      <c r="PE25" s="5"/>
      <c r="PF25" s="6"/>
      <c r="PG25" s="7"/>
      <c r="PK25" s="5"/>
      <c r="PL25" s="6"/>
      <c r="PM25" s="7"/>
      <c r="PQ25" s="5"/>
      <c r="PR25" s="6"/>
      <c r="PS25" s="7"/>
      <c r="PW25" s="5"/>
      <c r="PX25" s="6"/>
      <c r="PY25" s="7"/>
      <c r="QC25" s="5"/>
      <c r="QD25" s="6"/>
      <c r="QE25" s="7"/>
      <c r="QI25" s="5"/>
      <c r="QJ25" s="6"/>
      <c r="QK25" s="7"/>
      <c r="QO25" s="5"/>
      <c r="QP25" s="6"/>
      <c r="QQ25" s="7"/>
    </row>
    <row r="26" spans="3:459">
      <c r="C26">
        <v>65</v>
      </c>
      <c r="D26" s="6">
        <v>7.4899999999999994E-2</v>
      </c>
      <c r="E26" s="12">
        <f t="shared" si="286"/>
        <v>-49338099.731108107</v>
      </c>
      <c r="F26" s="12">
        <f t="shared" si="0"/>
        <v>-6180659.8504574252</v>
      </c>
      <c r="G26">
        <v>64</v>
      </c>
      <c r="H26" s="6">
        <v>7.4899999999999994E-2</v>
      </c>
      <c r="I26" s="12">
        <f t="shared" si="1"/>
        <v>-91683126.036174834</v>
      </c>
      <c r="J26" s="12">
        <f t="shared" si="2"/>
        <v>-11352508.727144025</v>
      </c>
      <c r="K26">
        <v>63</v>
      </c>
      <c r="L26" s="6">
        <v>7.4899999999999994E-2</v>
      </c>
      <c r="M26" s="12">
        <f t="shared" si="3"/>
        <v>-69221035.537914544</v>
      </c>
      <c r="N26" s="12">
        <f t="shared" si="4"/>
        <v>-8571178.1875332277</v>
      </c>
      <c r="O26">
        <v>62</v>
      </c>
      <c r="P26" s="6">
        <v>7.4899999999999994E-2</v>
      </c>
      <c r="Q26" s="12">
        <f t="shared" si="5"/>
        <v>-25210504.530186679</v>
      </c>
      <c r="R26" s="12">
        <f t="shared" si="6"/>
        <v>-2902585.2427948462</v>
      </c>
      <c r="S26">
        <v>61</v>
      </c>
      <c r="T26" s="6">
        <v>7.4899999999999994E-2</v>
      </c>
      <c r="U26" s="12">
        <f t="shared" si="7"/>
        <v>110805308.37753777</v>
      </c>
      <c r="V26" s="12">
        <f t="shared" si="8"/>
        <v>11473685.081816005</v>
      </c>
      <c r="W26">
        <v>60</v>
      </c>
      <c r="X26" s="6">
        <v>7.4899999999999994E-2</v>
      </c>
      <c r="Y26" s="12">
        <f t="shared" si="9"/>
        <v>133641707.18217708</v>
      </c>
      <c r="Z26" s="12">
        <f t="shared" si="10"/>
        <v>12483548.317524146</v>
      </c>
      <c r="AA26">
        <v>59</v>
      </c>
      <c r="AB26" s="6">
        <v>7.4899999999999994E-2</v>
      </c>
      <c r="AC26" s="12">
        <f t="shared" si="11"/>
        <v>33494028.00830942</v>
      </c>
      <c r="AD26" s="12">
        <f t="shared" si="12"/>
        <v>3201456.6959426817</v>
      </c>
      <c r="AE26">
        <v>58</v>
      </c>
      <c r="AF26" s="6">
        <v>7.4899999999999994E-2</v>
      </c>
      <c r="AG26" s="12">
        <f t="shared" si="13"/>
        <v>54796400.480958484</v>
      </c>
      <c r="AH26" s="12">
        <f t="shared" si="14"/>
        <v>5396314.602035014</v>
      </c>
      <c r="AI26">
        <v>57</v>
      </c>
      <c r="AJ26" s="6">
        <v>7.4899999999999994E-2</v>
      </c>
      <c r="AK26" s="12">
        <f t="shared" si="15"/>
        <v>-9240900.6840589661</v>
      </c>
      <c r="AL26" s="12">
        <f t="shared" si="16"/>
        <v>-923420.92280965776</v>
      </c>
      <c r="AM26">
        <v>56</v>
      </c>
      <c r="AN26" s="6">
        <v>7.4899999999999994E-2</v>
      </c>
      <c r="AO26" s="12">
        <f t="shared" si="17"/>
        <v>-35472308.337332994</v>
      </c>
      <c r="AP26" s="12">
        <f t="shared" si="18"/>
        <v>-3621720.1126458743</v>
      </c>
      <c r="AQ26">
        <v>55</v>
      </c>
      <c r="AR26" s="6">
        <v>7.4899999999999994E-2</v>
      </c>
      <c r="AS26" s="12">
        <f t="shared" si="19"/>
        <v>46952222.052874982</v>
      </c>
      <c r="AT26" s="12">
        <f t="shared" si="20"/>
        <v>4827817.1842927206</v>
      </c>
      <c r="AU26">
        <v>54</v>
      </c>
      <c r="AV26" s="6">
        <v>7.4899999999999994E-2</v>
      </c>
      <c r="AW26" s="12">
        <f t="shared" si="21"/>
        <v>12430975.866903078</v>
      </c>
      <c r="AX26" s="12">
        <f t="shared" si="22"/>
        <v>1260200.3051168942</v>
      </c>
      <c r="AY26">
        <v>53</v>
      </c>
      <c r="AZ26" s="6">
        <v>7.4899999999999994E-2</v>
      </c>
      <c r="BA26" s="12">
        <f t="shared" si="23"/>
        <v>23533826.977844305</v>
      </c>
      <c r="BB26" s="12">
        <f t="shared" si="24"/>
        <v>2368719.732020535</v>
      </c>
      <c r="BC26">
        <v>52</v>
      </c>
      <c r="BD26" s="6">
        <v>7.4899999999999994E-2</v>
      </c>
      <c r="BE26" s="12">
        <f t="shared" si="25"/>
        <v>53236626.946317635</v>
      </c>
      <c r="BF26" s="12">
        <f t="shared" si="26"/>
        <v>5435455.7562858704</v>
      </c>
      <c r="BG26">
        <v>51</v>
      </c>
      <c r="BH26" s="6">
        <v>7.4899999999999994E-2</v>
      </c>
      <c r="BI26" s="12">
        <f t="shared" si="27"/>
        <v>98044453.90497905</v>
      </c>
      <c r="BJ26" s="12">
        <f t="shared" si="28"/>
        <v>11146255.80237633</v>
      </c>
      <c r="BK26">
        <v>50</v>
      </c>
      <c r="BL26" s="6">
        <v>7.4899999999999994E-2</v>
      </c>
      <c r="BM26" s="12">
        <f t="shared" si="29"/>
        <v>81326130.795460179</v>
      </c>
      <c r="BN26" s="12">
        <f t="shared" si="30"/>
        <v>9952292.6172576174</v>
      </c>
      <c r="BO26">
        <v>49</v>
      </c>
      <c r="BP26" s="6">
        <v>7.4899999999999994E-2</v>
      </c>
      <c r="BQ26" s="12">
        <f t="shared" si="31"/>
        <v>58456450.747134902</v>
      </c>
      <c r="BR26" s="12">
        <f t="shared" si="32"/>
        <v>7365258.8196969386</v>
      </c>
      <c r="BS26">
        <v>48</v>
      </c>
      <c r="BT26" s="6">
        <v>7.4899999999999994E-2</v>
      </c>
      <c r="BU26" s="12">
        <f t="shared" si="33"/>
        <v>46293826.460580662</v>
      </c>
      <c r="BV26" s="12">
        <f t="shared" si="34"/>
        <v>5966908.8414072106</v>
      </c>
      <c r="BW26">
        <v>47</v>
      </c>
      <c r="BX26" s="6">
        <v>7.4899999999999994E-2</v>
      </c>
      <c r="BY26" s="12">
        <f t="shared" si="35"/>
        <v>24443368.712617617</v>
      </c>
      <c r="BZ26" s="12">
        <f t="shared" si="36"/>
        <v>3221356.3401132557</v>
      </c>
      <c r="CA26">
        <v>46</v>
      </c>
      <c r="CB26" s="6">
        <v>7.4899999999999994E-2</v>
      </c>
      <c r="CC26" s="12">
        <f t="shared" si="37"/>
        <v>44688483.301873282</v>
      </c>
      <c r="CD26" s="12">
        <f t="shared" si="38"/>
        <v>6957294.6487347977</v>
      </c>
      <c r="CE26">
        <v>45</v>
      </c>
      <c r="CF26" s="6">
        <v>7.4899999999999994E-2</v>
      </c>
      <c r="CG26" s="12">
        <f t="shared" si="39"/>
        <v>48094359.33415354</v>
      </c>
      <c r="CH26" s="12">
        <f t="shared" si="40"/>
        <v>8253702.5070198327</v>
      </c>
      <c r="CI26">
        <v>44</v>
      </c>
      <c r="CJ26" s="6">
        <v>7.4899999999999994E-2</v>
      </c>
      <c r="CK26" s="12">
        <f t="shared" si="284"/>
        <v>47569877.864354931</v>
      </c>
      <c r="CL26" s="12">
        <f t="shared" si="285"/>
        <v>8267031.6346453177</v>
      </c>
      <c r="CM26" s="5">
        <v>43</v>
      </c>
      <c r="CN26" s="6">
        <v>7.4899999999999994E-2</v>
      </c>
      <c r="CO26" s="7">
        <f t="shared" si="41"/>
        <v>66978234.597004287</v>
      </c>
      <c r="CP26" s="12">
        <f t="shared" si="42"/>
        <v>38006334.139119752</v>
      </c>
      <c r="CQ26" s="12">
        <f t="shared" si="43"/>
        <v>6467406.6058603488</v>
      </c>
      <c r="CR26" s="9"/>
      <c r="CS26" s="5">
        <v>42</v>
      </c>
      <c r="CT26" s="6">
        <v>7.4899999999999994E-2</v>
      </c>
      <c r="CU26" s="7">
        <f t="shared" si="44"/>
        <v>51202686.79535532</v>
      </c>
      <c r="CV26" s="12">
        <f t="shared" si="45"/>
        <v>26595569.998462528</v>
      </c>
      <c r="CW26" s="12">
        <f t="shared" si="46"/>
        <v>4891582.027233514</v>
      </c>
      <c r="CY26" s="5">
        <v>41</v>
      </c>
      <c r="CZ26" s="6">
        <v>7.4899999999999994E-2</v>
      </c>
      <c r="DA26" s="7">
        <f t="shared" si="47"/>
        <v>41399326.322247155</v>
      </c>
      <c r="DB26" s="12">
        <f t="shared" si="48"/>
        <v>19529493.462189544</v>
      </c>
      <c r="DC26" s="12">
        <f t="shared" si="49"/>
        <v>3747513.2277192101</v>
      </c>
      <c r="DE26" s="5">
        <f t="shared" si="50"/>
        <v>40</v>
      </c>
      <c r="DF26" s="6">
        <v>7.4899999999999994E-2</v>
      </c>
      <c r="DG26" s="7">
        <f t="shared" si="51"/>
        <v>35039632.943078436</v>
      </c>
      <c r="DH26" s="12">
        <f t="shared" si="52"/>
        <v>14799531.425616501</v>
      </c>
      <c r="DI26" s="12">
        <f t="shared" si="53"/>
        <v>2850597.6533048442</v>
      </c>
      <c r="DK26" s="5">
        <f t="shared" si="54"/>
        <v>39</v>
      </c>
      <c r="DL26" s="6">
        <v>7.4899999999999994E-2</v>
      </c>
      <c r="DM26" s="7">
        <f t="shared" si="55"/>
        <v>35468805.489501372</v>
      </c>
      <c r="DN26" s="12">
        <f t="shared" si="56"/>
        <v>17101321.433280203</v>
      </c>
      <c r="DO26" s="12">
        <f t="shared" si="57"/>
        <v>3331104.6093789823</v>
      </c>
      <c r="DQ26" s="5">
        <f t="shared" si="58"/>
        <v>38</v>
      </c>
      <c r="DR26" s="6">
        <v>7.4899999999999994E-2</v>
      </c>
      <c r="DS26" s="7">
        <f t="shared" si="59"/>
        <v>23249085.926521629</v>
      </c>
      <c r="DT26" s="12">
        <f t="shared" si="60"/>
        <v>5890118.0705397408</v>
      </c>
      <c r="DU26" s="12">
        <f t="shared" si="61"/>
        <v>1138784.594376619</v>
      </c>
      <c r="DW26" s="5">
        <f t="shared" si="62"/>
        <v>37</v>
      </c>
      <c r="DX26" s="6">
        <v>7.4899999999999994E-2</v>
      </c>
      <c r="DY26" s="7">
        <f t="shared" si="63"/>
        <v>17533247.305069104</v>
      </c>
      <c r="DZ26" s="12">
        <f t="shared" si="64"/>
        <v>1183072.9767494095</v>
      </c>
      <c r="EA26" s="12">
        <f t="shared" si="65"/>
        <v>229589.83183840822</v>
      </c>
      <c r="EC26" s="5">
        <f t="shared" si="66"/>
        <v>36</v>
      </c>
      <c r="ED26" s="6">
        <v>7.4899999999999994E-2</v>
      </c>
      <c r="EE26" s="7">
        <f t="shared" si="67"/>
        <v>16319105.831225896</v>
      </c>
      <c r="EF26" s="12">
        <f t="shared" si="68"/>
        <v>1335716.827451264</v>
      </c>
      <c r="EG26" s="12">
        <f t="shared" si="69"/>
        <v>266949.92351668997</v>
      </c>
      <c r="EI26" s="5">
        <f t="shared" si="70"/>
        <v>35</v>
      </c>
      <c r="EJ26" s="6">
        <v>7.4899999999999994E-2</v>
      </c>
      <c r="EK26" s="7">
        <f t="shared" si="71"/>
        <v>16319105.831225896</v>
      </c>
      <c r="EL26" s="12">
        <f t="shared" si="72"/>
        <v>4587726.7190563809</v>
      </c>
      <c r="EM26" s="12">
        <f t="shared" si="73"/>
        <v>950101.2611514302</v>
      </c>
      <c r="EO26" s="5">
        <f t="shared" si="74"/>
        <v>34</v>
      </c>
      <c r="EP26" s="6">
        <v>7.4899999999999994E-2</v>
      </c>
      <c r="EQ26" s="7">
        <f t="shared" si="75"/>
        <v>18225492.328820527</v>
      </c>
      <c r="ER26" s="12">
        <f t="shared" si="76"/>
        <v>-36134.796418101076</v>
      </c>
      <c r="ES26" s="12">
        <f t="shared" si="77"/>
        <v>-7588.0455910567071</v>
      </c>
      <c r="EU26" s="5">
        <f t="shared" si="78"/>
        <v>33</v>
      </c>
      <c r="EV26" s="6">
        <v>7.4899999999999994E-2</v>
      </c>
      <c r="EW26" s="7">
        <f t="shared" si="79"/>
        <v>11316482.135368343</v>
      </c>
      <c r="EX26" s="12">
        <f t="shared" si="80"/>
        <v>-647965.96485911298</v>
      </c>
      <c r="EY26" s="12">
        <f t="shared" si="81"/>
        <v>-137475.7622764085</v>
      </c>
      <c r="FA26" s="5">
        <f t="shared" si="82"/>
        <v>32</v>
      </c>
      <c r="FB26" s="6">
        <v>7.4899999999999994E-2</v>
      </c>
      <c r="FC26" s="7">
        <f t="shared" si="83"/>
        <v>11278136.471365709</v>
      </c>
      <c r="FD26" s="12">
        <f t="shared" si="84"/>
        <v>85032.302957160457</v>
      </c>
      <c r="FE26" s="12">
        <f t="shared" si="85"/>
        <v>18348.751832899216</v>
      </c>
      <c r="FG26" s="5">
        <f t="shared" si="86"/>
        <v>31</v>
      </c>
      <c r="FH26" s="6">
        <v>7.4899999999999994E-2</v>
      </c>
      <c r="FI26" s="7">
        <f t="shared" si="87"/>
        <v>8905666.8283051942</v>
      </c>
      <c r="FJ26" s="12">
        <f t="shared" si="88"/>
        <v>-1729289.3114368368</v>
      </c>
      <c r="FK26" s="12">
        <f t="shared" si="89"/>
        <v>-375660.24144174589</v>
      </c>
      <c r="FM26" s="5">
        <f t="shared" si="90"/>
        <v>30</v>
      </c>
      <c r="FN26" s="6">
        <v>7.4899999999999994E-2</v>
      </c>
      <c r="FO26" s="7">
        <f t="shared" si="91"/>
        <v>9766056.3968693912</v>
      </c>
      <c r="FP26" s="12">
        <f t="shared" si="92"/>
        <v>-194769.72752802112</v>
      </c>
      <c r="FQ26" s="12">
        <f t="shared" si="93"/>
        <v>-42874.726407326874</v>
      </c>
      <c r="FS26" s="5">
        <f t="shared" si="94"/>
        <v>29</v>
      </c>
      <c r="FT26" s="6">
        <v>7.4899999999999994E-2</v>
      </c>
      <c r="FU26" s="7">
        <f t="shared" si="95"/>
        <v>7965138.5668945359</v>
      </c>
      <c r="FV26" s="12">
        <f t="shared" si="96"/>
        <v>-1397445.8116049434</v>
      </c>
      <c r="FW26" s="12">
        <f t="shared" si="97"/>
        <v>-312679.76523238776</v>
      </c>
      <c r="FY26" s="5">
        <f t="shared" si="98"/>
        <v>28</v>
      </c>
      <c r="FZ26" s="6">
        <v>7.4899999999999994E-2</v>
      </c>
      <c r="GA26" s="7">
        <f t="shared" si="99"/>
        <v>6841726.9944120739</v>
      </c>
      <c r="GB26" s="12">
        <f t="shared" si="100"/>
        <v>-2037765.4319200281</v>
      </c>
      <c r="GC26" s="12">
        <f t="shared" si="101"/>
        <v>-460378.57694355445</v>
      </c>
      <c r="GE26" s="5">
        <f t="shared" si="102"/>
        <v>27</v>
      </c>
      <c r="GF26" s="6">
        <v>7.4899999999999994E-2</v>
      </c>
      <c r="GG26" s="7">
        <f t="shared" si="103"/>
        <v>6086945.7245659027</v>
      </c>
      <c r="GH26" s="12">
        <f t="shared" si="104"/>
        <v>-2225147.6259209821</v>
      </c>
      <c r="GI26" s="12">
        <f t="shared" si="105"/>
        <v>-512380.11950968311</v>
      </c>
      <c r="GK26" s="5">
        <f t="shared" si="106"/>
        <v>26</v>
      </c>
      <c r="GL26" s="6">
        <v>7.4899999999999994E-2</v>
      </c>
      <c r="GM26" s="7">
        <f t="shared" si="107"/>
        <v>6761019.3541773846</v>
      </c>
      <c r="GN26" s="12">
        <f t="shared" si="108"/>
        <v>-861822.19611359504</v>
      </c>
      <c r="GO26" s="12">
        <f t="shared" si="109"/>
        <v>-205314.62890758345</v>
      </c>
      <c r="GQ26" s="5">
        <f t="shared" si="110"/>
        <v>25</v>
      </c>
      <c r="GR26" s="6">
        <v>7.4899999999999994E-2</v>
      </c>
      <c r="GS26" s="7">
        <f t="shared" si="111"/>
        <v>5461243.4201755943</v>
      </c>
      <c r="GT26" s="12">
        <f t="shared" si="112"/>
        <v>-1540780.0845241714</v>
      </c>
      <c r="GU26" s="12">
        <f t="shared" si="113"/>
        <v>-380453.30110263755</v>
      </c>
      <c r="GW26" s="5">
        <f t="shared" si="114"/>
        <v>24</v>
      </c>
      <c r="GX26" s="6">
        <v>7.4899999999999994E-2</v>
      </c>
      <c r="GY26" s="7">
        <f t="shared" si="115"/>
        <v>4928475.2460749</v>
      </c>
      <c r="GZ26" s="12">
        <f t="shared" si="116"/>
        <v>-1476746.4655691208</v>
      </c>
      <c r="HA26" s="12">
        <f t="shared" si="117"/>
        <v>-380681.92740232224</v>
      </c>
      <c r="HC26" s="5">
        <f t="shared" si="118"/>
        <v>23</v>
      </c>
      <c r="HD26" s="6">
        <v>7.4899999999999994E-2</v>
      </c>
      <c r="HE26" s="7">
        <f t="shared" si="119"/>
        <v>5371049.7450685464</v>
      </c>
      <c r="HF26" s="12">
        <f t="shared" si="120"/>
        <v>-325413.91508572962</v>
      </c>
      <c r="HG26" s="12">
        <f t="shared" si="121"/>
        <v>-89070.571978570457</v>
      </c>
      <c r="HI26" s="5">
        <f t="shared" si="122"/>
        <v>22</v>
      </c>
      <c r="HJ26" s="6">
        <v>7.4899999999999994E-2</v>
      </c>
      <c r="HK26" s="7">
        <f t="shared" si="123"/>
        <v>5186413.4270650316</v>
      </c>
      <c r="HL26" s="12">
        <f t="shared" si="124"/>
        <v>194292.9014512315</v>
      </c>
      <c r="HM26" s="12">
        <f t="shared" si="125"/>
        <v>55994.623300210093</v>
      </c>
      <c r="HO26" s="5">
        <f t="shared" si="126"/>
        <v>21</v>
      </c>
      <c r="HP26" s="6">
        <v>7.4899999999999994E-2</v>
      </c>
      <c r="HQ26" s="7">
        <f t="shared" si="127"/>
        <v>4540722.6642138241</v>
      </c>
      <c r="HR26" s="12">
        <f t="shared" si="128"/>
        <v>49234.730261488105</v>
      </c>
      <c r="HS26" s="12">
        <f t="shared" si="129"/>
        <v>14652.769107510219</v>
      </c>
      <c r="HU26" s="5">
        <f t="shared" si="130"/>
        <v>20</v>
      </c>
      <c r="HV26" s="6">
        <v>7.4899999999999994E-2</v>
      </c>
      <c r="HW26" s="7">
        <f t="shared" si="131"/>
        <v>3823444.4798028157</v>
      </c>
      <c r="HX26" s="12">
        <f t="shared" si="132"/>
        <v>-224122.56810475473</v>
      </c>
      <c r="HY26" s="12">
        <f t="shared" si="133"/>
        <v>-69135.564093139415</v>
      </c>
      <c r="IA26" s="5">
        <f t="shared" si="134"/>
        <v>19</v>
      </c>
      <c r="IB26" s="6">
        <v>7.4899999999999994E-2</v>
      </c>
      <c r="IC26" s="7">
        <f t="shared" si="135"/>
        <v>4461949.4454461643</v>
      </c>
      <c r="ID26" s="12">
        <f t="shared" si="136"/>
        <v>1063773.5723351536</v>
      </c>
      <c r="IE26" s="12">
        <f t="shared" si="137"/>
        <v>358956.18009281799</v>
      </c>
      <c r="IG26" s="5">
        <f t="shared" si="138"/>
        <v>18</v>
      </c>
      <c r="IH26" s="6">
        <v>7.4899999999999994E-2</v>
      </c>
      <c r="II26" s="7">
        <f t="shared" si="139"/>
        <v>6021524.2178760637</v>
      </c>
      <c r="IJ26" s="12">
        <f t="shared" si="140"/>
        <v>3295193.373050001</v>
      </c>
      <c r="IK26" s="12">
        <f t="shared" si="141"/>
        <v>1243154.0531202394</v>
      </c>
      <c r="IM26" s="5">
        <f t="shared" si="142"/>
        <v>17</v>
      </c>
      <c r="IN26" s="6">
        <v>7.4899999999999994E-2</v>
      </c>
      <c r="IO26" s="7">
        <f t="shared" si="143"/>
        <v>4395273.1517343521</v>
      </c>
      <c r="IP26" s="12">
        <f t="shared" si="144"/>
        <v>2098019.8218077058</v>
      </c>
      <c r="IQ26" s="12">
        <f t="shared" si="145"/>
        <v>844677.06077124155</v>
      </c>
      <c r="IS26" s="5">
        <f t="shared" si="146"/>
        <v>16</v>
      </c>
      <c r="IT26" s="6">
        <v>7.4899999999999994E-2</v>
      </c>
      <c r="IU26" s="7">
        <f t="shared" si="147"/>
        <v>3549441.2918794742</v>
      </c>
      <c r="IV26" s="12">
        <f t="shared" si="148"/>
        <v>1577371.3190358127</v>
      </c>
      <c r="IW26" s="12">
        <f t="shared" si="149"/>
        <v>668184.08518171648</v>
      </c>
      <c r="IY26" s="5">
        <f t="shared" si="150"/>
        <v>15</v>
      </c>
      <c r="IZ26" s="6">
        <v>7.4899999999999994E-2</v>
      </c>
      <c r="JA26" s="7">
        <f t="shared" si="151"/>
        <v>3815782.9411733756</v>
      </c>
      <c r="JB26" s="12">
        <f t="shared" si="152"/>
        <v>2198735.433750906</v>
      </c>
      <c r="JC26" s="12">
        <f t="shared" si="153"/>
        <v>995083.01672289381</v>
      </c>
      <c r="JE26" s="5">
        <f t="shared" si="154"/>
        <v>14</v>
      </c>
      <c r="JF26" s="6">
        <v>7.4899999999999994E-2</v>
      </c>
      <c r="JG26" s="7">
        <f t="shared" si="155"/>
        <v>3582558.3899853309</v>
      </c>
      <c r="JH26" s="12">
        <f t="shared" si="156"/>
        <v>2299519.9335805103</v>
      </c>
      <c r="JI26" s="12">
        <f t="shared" si="157"/>
        <v>1137271.6253696515</v>
      </c>
      <c r="JK26" s="5">
        <f t="shared" si="158"/>
        <v>13</v>
      </c>
      <c r="JL26" s="6">
        <v>7.4899999999999994E-2</v>
      </c>
      <c r="JM26" s="7">
        <f t="shared" si="159"/>
        <v>3022745.8572269077</v>
      </c>
      <c r="JN26" s="12">
        <f t="shared" si="160"/>
        <v>2047984.4658822257</v>
      </c>
      <c r="JO26" s="12">
        <f t="shared" si="161"/>
        <v>1153752.2914238751</v>
      </c>
      <c r="JQ26" s="5">
        <f t="shared" si="162"/>
        <v>12</v>
      </c>
      <c r="JR26" s="6">
        <v>7.4899999999999994E-2</v>
      </c>
      <c r="JS26" s="7">
        <f t="shared" si="163"/>
        <v>2294478.4099187087</v>
      </c>
      <c r="JT26" s="12">
        <f t="shared" si="164"/>
        <v>1549089.1617001519</v>
      </c>
      <c r="JU26" s="12">
        <f t="shared" si="165"/>
        <v>975892.52040487481</v>
      </c>
      <c r="JW26" s="5">
        <f t="shared" si="166"/>
        <v>11</v>
      </c>
      <c r="JX26" s="6">
        <v>7.4899999999999994E-2</v>
      </c>
      <c r="JY26" s="7">
        <f t="shared" si="167"/>
        <v>2407637.3661266621</v>
      </c>
      <c r="JZ26" s="12">
        <f t="shared" si="168"/>
        <v>1829661.9584119515</v>
      </c>
      <c r="KA26" s="12">
        <f t="shared" si="169"/>
        <v>1249363.6689228604</v>
      </c>
      <c r="KC26" s="5">
        <f t="shared" si="170"/>
        <v>10</v>
      </c>
      <c r="KD26" s="6">
        <v>7.4899999999999994E-2</v>
      </c>
      <c r="KE26" s="7">
        <f t="shared" si="171"/>
        <v>1999366.6883629486</v>
      </c>
      <c r="KF26" s="12">
        <f t="shared" si="172"/>
        <v>1536045.4357092462</v>
      </c>
      <c r="KG26" s="12">
        <f t="shared" si="173"/>
        <v>1087800.4606253749</v>
      </c>
      <c r="KI26" s="5">
        <f t="shared" si="174"/>
        <v>9</v>
      </c>
      <c r="KJ26" s="6">
        <v>7.4899999999999994E-2</v>
      </c>
      <c r="KK26" s="7">
        <f t="shared" si="175"/>
        <v>1634270.6296901649</v>
      </c>
      <c r="KL26" s="12">
        <f t="shared" si="176"/>
        <v>1271045.1101202657</v>
      </c>
      <c r="KM26" s="12">
        <f t="shared" si="177"/>
        <v>937867.46358620632</v>
      </c>
      <c r="KO26" s="5">
        <f t="shared" si="178"/>
        <v>8</v>
      </c>
      <c r="KP26" s="6">
        <v>7.4899999999999994E-2</v>
      </c>
      <c r="KQ26" s="7">
        <f t="shared" si="179"/>
        <v>1539586.0854358599</v>
      </c>
      <c r="KR26" s="12">
        <f t="shared" si="180"/>
        <v>1262282.2821060717</v>
      </c>
      <c r="KS26" s="12">
        <f t="shared" si="181"/>
        <v>964306.88459225604</v>
      </c>
      <c r="KU26" s="5">
        <f t="shared" si="182"/>
        <v>7</v>
      </c>
      <c r="KV26" s="6">
        <v>7.4899999999999994E-2</v>
      </c>
      <c r="KW26" s="7">
        <f t="shared" si="183"/>
        <v>1173107.3494634714</v>
      </c>
      <c r="KX26" s="12">
        <f t="shared" si="184"/>
        <v>962268.8447749397</v>
      </c>
      <c r="KY26" s="12">
        <f t="shared" si="185"/>
        <v>763683.31200096593</v>
      </c>
      <c r="LA26" s="5">
        <f t="shared" si="186"/>
        <v>6</v>
      </c>
      <c r="LB26" s="6">
        <v>7.4899999999999994E-2</v>
      </c>
      <c r="LC26" s="7">
        <f t="shared" si="187"/>
        <v>990047.55630303931</v>
      </c>
      <c r="LD26" s="12">
        <f t="shared" si="188"/>
        <v>836567.38987784856</v>
      </c>
      <c r="LE26" s="12">
        <f t="shared" si="189"/>
        <v>673615.45079230098</v>
      </c>
      <c r="LG26" s="5">
        <f t="shared" si="190"/>
        <v>5</v>
      </c>
      <c r="LH26" s="6">
        <v>7.4899999999999994E-2</v>
      </c>
      <c r="LI26" s="7">
        <f t="shared" si="191"/>
        <v>935684.29855688417</v>
      </c>
      <c r="LJ26" s="12">
        <f t="shared" si="192"/>
        <v>833915.52247080405</v>
      </c>
      <c r="LK26" s="12">
        <f t="shared" si="193"/>
        <v>698653.33779777004</v>
      </c>
      <c r="LM26" s="5">
        <f t="shared" si="194"/>
        <v>4</v>
      </c>
      <c r="LN26" s="6">
        <v>7.4899999999999994E-2</v>
      </c>
      <c r="LO26" s="7">
        <f t="shared" si="195"/>
        <v>802886.81873767311</v>
      </c>
      <c r="LP26" s="12">
        <f t="shared" si="196"/>
        <v>746074.22542242717</v>
      </c>
      <c r="LQ26" s="12">
        <f t="shared" si="197"/>
        <v>654233.08253914502</v>
      </c>
      <c r="LS26" s="5">
        <f t="shared" si="198"/>
        <v>3</v>
      </c>
      <c r="LT26" s="6">
        <v>7.4899999999999994E-2</v>
      </c>
      <c r="LU26" s="7">
        <f t="shared" si="199"/>
        <v>610653.19344209996</v>
      </c>
      <c r="LV26" s="12">
        <f t="shared" si="200"/>
        <v>570838.93993206846</v>
      </c>
      <c r="LW26" s="12">
        <f t="shared" si="201"/>
        <v>526610.28926390677</v>
      </c>
      <c r="LY26" s="5">
        <f t="shared" si="202"/>
        <v>2</v>
      </c>
      <c r="LZ26" s="6">
        <v>7.4899999999999994E-2</v>
      </c>
      <c r="MA26" s="7">
        <f t="shared" si="203"/>
        <v>629929.02150000003</v>
      </c>
      <c r="MB26" s="12">
        <f>(MB27)*(1+LZ26)-(((VLOOKUP((LY$91+LY27),$A$138:$E$227,5,FALSE))/(VLOOKUP(LY$91,$A$138:$E$227,5,FALSE)))*(IF(LY26&lt;=$D$125,$B$125,$C$125)))</f>
        <v>606819.08881054982</v>
      </c>
      <c r="MC26" s="12">
        <f t="shared" si="205"/>
        <v>591439.89394569153</v>
      </c>
      <c r="ME26" s="5">
        <f t="shared" si="206"/>
        <v>1</v>
      </c>
      <c r="MF26" s="6">
        <v>7.4899999999999994E-2</v>
      </c>
      <c r="MG26" s="7">
        <f>(MG27+$B$124)*(1+MF26)</f>
        <v>483705</v>
      </c>
      <c r="MH26" s="12">
        <f>($B$124)*(1+MF26)-$B$125</f>
        <v>472705</v>
      </c>
      <c r="MI26" s="12">
        <f>MH26</f>
        <v>472705</v>
      </c>
      <c r="MK26" s="5"/>
      <c r="ML26" s="6"/>
      <c r="MM26" s="7"/>
      <c r="MQ26" s="5"/>
      <c r="MR26" s="6"/>
      <c r="MS26" s="7"/>
      <c r="MW26" s="5"/>
      <c r="MX26" s="6"/>
      <c r="MY26" s="7"/>
      <c r="NC26" s="5"/>
      <c r="ND26" s="6"/>
      <c r="NE26" s="7"/>
      <c r="NI26" s="5"/>
      <c r="NJ26" s="6"/>
      <c r="NK26" s="7"/>
      <c r="NO26" s="5"/>
      <c r="NP26" s="6"/>
      <c r="NQ26" s="7"/>
      <c r="NU26" s="5"/>
      <c r="NV26" s="6"/>
      <c r="NW26" s="7"/>
      <c r="OA26" s="5"/>
      <c r="OB26" s="6"/>
      <c r="OC26" s="7"/>
      <c r="OG26" s="5"/>
      <c r="OH26" s="6"/>
      <c r="OI26" s="7"/>
      <c r="OM26" s="5"/>
      <c r="ON26" s="6"/>
      <c r="OO26" s="7"/>
      <c r="OS26" s="5"/>
      <c r="OT26" s="6"/>
      <c r="OU26" s="7"/>
      <c r="OY26" s="5"/>
      <c r="OZ26" s="6"/>
      <c r="PA26" s="7"/>
      <c r="PE26" s="5"/>
      <c r="PF26" s="6"/>
      <c r="PG26" s="7"/>
      <c r="PK26" s="5"/>
      <c r="PL26" s="6"/>
      <c r="PM26" s="7"/>
      <c r="PQ26" s="5"/>
      <c r="PR26" s="6"/>
      <c r="PS26" s="7"/>
      <c r="PW26" s="5"/>
      <c r="PX26" s="6"/>
      <c r="PY26" s="7"/>
      <c r="QC26" s="5"/>
      <c r="QD26" s="6"/>
      <c r="QE26" s="7"/>
      <c r="QI26" s="5"/>
      <c r="QJ26" s="6"/>
      <c r="QK26" s="7"/>
      <c r="QO26" s="5"/>
      <c r="QP26" s="6"/>
      <c r="QQ26" s="7"/>
    </row>
    <row r="27" spans="3:459">
      <c r="C27">
        <v>64</v>
      </c>
      <c r="D27" s="6">
        <v>0.30230000000000001</v>
      </c>
      <c r="E27" s="12">
        <f t="shared" si="286"/>
        <v>-45677383.907639764</v>
      </c>
      <c r="F27" s="12">
        <f t="shared" si="0"/>
        <v>-5870867.3224529568</v>
      </c>
      <c r="G27">
        <v>63</v>
      </c>
      <c r="H27" s="6">
        <v>0.30230000000000001</v>
      </c>
      <c r="I27" s="12">
        <f t="shared" si="1"/>
        <v>-85069164.884566426</v>
      </c>
      <c r="J27" s="12">
        <f t="shared" si="2"/>
        <v>-10807449.625008069</v>
      </c>
      <c r="K27">
        <v>62</v>
      </c>
      <c r="L27" s="6">
        <v>0.30230000000000001</v>
      </c>
      <c r="M27" s="12">
        <f t="shared" si="3"/>
        <v>-64172253.080435529</v>
      </c>
      <c r="N27" s="12">
        <f t="shared" si="4"/>
        <v>-8152641.3646021374</v>
      </c>
      <c r="O27">
        <v>61</v>
      </c>
      <c r="P27" s="6">
        <v>0.30230000000000001</v>
      </c>
      <c r="Q27" s="12">
        <f t="shared" si="5"/>
        <v>-23211404.309657484</v>
      </c>
      <c r="R27" s="12">
        <f t="shared" si="6"/>
        <v>-2741911.8018094655</v>
      </c>
      <c r="S27">
        <v>60</v>
      </c>
      <c r="T27" s="6">
        <v>0.30230000000000001</v>
      </c>
      <c r="U27" s="12">
        <f t="shared" si="7"/>
        <v>103353827.01391576</v>
      </c>
      <c r="V27" s="12">
        <f t="shared" si="8"/>
        <v>10980384.296426415</v>
      </c>
      <c r="W27">
        <v>59</v>
      </c>
      <c r="X27" s="6">
        <v>0.30230000000000001</v>
      </c>
      <c r="Y27" s="12">
        <f t="shared" si="9"/>
        <v>124628216.55305123</v>
      </c>
      <c r="Z27" s="12">
        <f t="shared" si="10"/>
        <v>11944309.015857065</v>
      </c>
      <c r="AA27">
        <v>58</v>
      </c>
      <c r="AB27" s="6">
        <v>0.30230000000000001</v>
      </c>
      <c r="AC27" s="12">
        <f t="shared" si="11"/>
        <v>31452127.309213005</v>
      </c>
      <c r="AD27" s="12">
        <f t="shared" si="12"/>
        <v>3084458.2502348563</v>
      </c>
      <c r="AE27">
        <v>57</v>
      </c>
      <c r="AF27" s="6">
        <v>0.30230000000000001</v>
      </c>
      <c r="AG27" s="12">
        <f t="shared" si="13"/>
        <v>51261543.244859673</v>
      </c>
      <c r="AH27" s="12">
        <f t="shared" si="14"/>
        <v>5179472.4229575898</v>
      </c>
      <c r="AI27">
        <v>56</v>
      </c>
      <c r="AJ27" s="6">
        <v>0.30230000000000001</v>
      </c>
      <c r="AK27" s="12">
        <f t="shared" si="15"/>
        <v>-8317688.4293930773</v>
      </c>
      <c r="AL27" s="12">
        <f t="shared" si="16"/>
        <v>-852779.34863019676</v>
      </c>
      <c r="AM27">
        <v>55</v>
      </c>
      <c r="AN27" s="6">
        <v>0.30230000000000001</v>
      </c>
      <c r="AO27" s="12">
        <f t="shared" si="17"/>
        <v>-32727210.484788302</v>
      </c>
      <c r="AP27" s="12">
        <f t="shared" si="18"/>
        <v>-3428333.3420171998</v>
      </c>
      <c r="AQ27">
        <v>54</v>
      </c>
      <c r="AR27" s="6">
        <v>0.30230000000000001</v>
      </c>
      <c r="AS27" s="12">
        <f t="shared" si="19"/>
        <v>43951979.362038575</v>
      </c>
      <c r="AT27" s="12">
        <f t="shared" si="20"/>
        <v>4636835.861374055</v>
      </c>
      <c r="AU27">
        <v>53</v>
      </c>
      <c r="AV27" s="6">
        <v>0.30230000000000001</v>
      </c>
      <c r="AW27" s="12">
        <f t="shared" si="21"/>
        <v>11840082.275869057</v>
      </c>
      <c r="AX27" s="12">
        <f t="shared" si="22"/>
        <v>1231509.3006104517</v>
      </c>
      <c r="AY27">
        <v>52</v>
      </c>
      <c r="AZ27" s="6">
        <v>0.30230000000000001</v>
      </c>
      <c r="BA27" s="12">
        <f t="shared" si="23"/>
        <v>22171257.355848115</v>
      </c>
      <c r="BB27" s="12">
        <f t="shared" si="24"/>
        <v>2289602.3569560833</v>
      </c>
      <c r="BC27">
        <v>51</v>
      </c>
      <c r="BD27" s="6">
        <v>0.30230000000000001</v>
      </c>
      <c r="BE27" s="12">
        <f t="shared" si="25"/>
        <v>49800406.3015645</v>
      </c>
      <c r="BF27" s="12">
        <f t="shared" si="26"/>
        <v>5216833.0523927156</v>
      </c>
      <c r="BG27">
        <v>50</v>
      </c>
      <c r="BH27" s="6">
        <v>0.30230000000000001</v>
      </c>
      <c r="BI27" s="12">
        <f t="shared" si="27"/>
        <v>91458125.644522771</v>
      </c>
      <c r="BJ27" s="12">
        <f t="shared" si="28"/>
        <v>10667849.722280888</v>
      </c>
      <c r="BK27">
        <v>49</v>
      </c>
      <c r="BL27" s="6">
        <v>0.30230000000000001</v>
      </c>
      <c r="BM27" s="12">
        <f t="shared" si="29"/>
        <v>75887318.564009935</v>
      </c>
      <c r="BN27" s="12">
        <f t="shared" si="30"/>
        <v>9528199.7305480521</v>
      </c>
      <c r="BO27">
        <v>48</v>
      </c>
      <c r="BP27" s="6">
        <v>0.30230000000000001</v>
      </c>
      <c r="BQ27" s="12">
        <f t="shared" si="31"/>
        <v>54604664.801759019</v>
      </c>
      <c r="BR27" s="12">
        <f t="shared" si="32"/>
        <v>7058849.6846256079</v>
      </c>
      <c r="BS27">
        <v>47</v>
      </c>
      <c r="BT27" s="6">
        <v>0.30230000000000001</v>
      </c>
      <c r="BU27" s="12">
        <f t="shared" si="33"/>
        <v>43284565.326606594</v>
      </c>
      <c r="BV27" s="12">
        <f t="shared" si="34"/>
        <v>5724110.4220921053</v>
      </c>
      <c r="BW27">
        <v>46</v>
      </c>
      <c r="BX27" s="6">
        <v>0.30230000000000001</v>
      </c>
      <c r="BY27" s="12">
        <f t="shared" si="35"/>
        <v>22951908.154484119</v>
      </c>
      <c r="BZ27" s="12">
        <f t="shared" si="36"/>
        <v>3103452.6627905718</v>
      </c>
      <c r="CA27">
        <v>45</v>
      </c>
      <c r="CB27" s="6">
        <v>0.30230000000000001</v>
      </c>
      <c r="CC27" s="12">
        <f t="shared" si="37"/>
        <v>41753819.868166238</v>
      </c>
      <c r="CD27" s="12">
        <f t="shared" si="38"/>
        <v>6669443.7382286349</v>
      </c>
      <c r="CE27">
        <v>44</v>
      </c>
      <c r="CF27" s="6">
        <v>0.30230000000000001</v>
      </c>
      <c r="CG27" s="12">
        <f t="shared" si="39"/>
        <v>44905730.263964854</v>
      </c>
      <c r="CH27" s="12">
        <f t="shared" si="40"/>
        <v>7906878.2114113458</v>
      </c>
      <c r="CI27">
        <v>43</v>
      </c>
      <c r="CJ27" s="6">
        <v>0.30230000000000001</v>
      </c>
      <c r="CK27" s="12">
        <f t="shared" si="284"/>
        <v>44415762.2703088</v>
      </c>
      <c r="CL27" s="12">
        <f t="shared" si="285"/>
        <v>7919600.9991635308</v>
      </c>
      <c r="CM27" s="5">
        <v>42</v>
      </c>
      <c r="CN27" s="6">
        <v>0.30230000000000001</v>
      </c>
      <c r="CO27" s="7">
        <f t="shared" si="41"/>
        <v>62311130.893110327</v>
      </c>
      <c r="CP27" s="12">
        <f t="shared" si="42"/>
        <v>35522031.827574827</v>
      </c>
      <c r="CQ27" s="12">
        <f t="shared" si="43"/>
        <v>6201840.6236850554</v>
      </c>
      <c r="CR27" s="9"/>
      <c r="CS27" s="5">
        <v>41</v>
      </c>
      <c r="CT27" s="6">
        <v>0.30230000000000001</v>
      </c>
      <c r="CU27" s="7">
        <f t="shared" si="44"/>
        <v>47634837.468932293</v>
      </c>
      <c r="CV27" s="12">
        <f t="shared" si="45"/>
        <v>24894111.298430551</v>
      </c>
      <c r="CW27" s="12">
        <f t="shared" si="46"/>
        <v>4697700.0518583655</v>
      </c>
      <c r="CY27" s="5">
        <v>40</v>
      </c>
      <c r="CZ27" s="6">
        <v>0.30230000000000001</v>
      </c>
      <c r="DA27" s="7">
        <f t="shared" si="47"/>
        <v>38514583.981995679</v>
      </c>
      <c r="DB27" s="12">
        <f t="shared" si="48"/>
        <v>18314106.507424928</v>
      </c>
      <c r="DC27" s="12">
        <f t="shared" si="49"/>
        <v>3605674.7581482963</v>
      </c>
      <c r="DE27" s="5">
        <f t="shared" si="50"/>
        <v>39</v>
      </c>
      <c r="DF27" s="6">
        <v>0.30230000000000001</v>
      </c>
      <c r="DG27" s="7">
        <f t="shared" si="51"/>
        <v>32598039.764702238</v>
      </c>
      <c r="DH27" s="12">
        <f t="shared" si="52"/>
        <v>13913185.696637595</v>
      </c>
      <c r="DI27" s="12">
        <f t="shared" si="53"/>
        <v>2749559.7290531951</v>
      </c>
      <c r="DK27" s="5">
        <f t="shared" si="54"/>
        <v>38</v>
      </c>
      <c r="DL27" s="6">
        <v>0.30230000000000001</v>
      </c>
      <c r="DM27" s="7">
        <f t="shared" si="55"/>
        <v>32997307.181599569</v>
      </c>
      <c r="DN27" s="12">
        <f t="shared" si="56"/>
        <v>16052968.930289963</v>
      </c>
      <c r="DO27" s="12">
        <f t="shared" si="57"/>
        <v>3208208.5009271922</v>
      </c>
      <c r="DQ27" s="5">
        <f t="shared" si="58"/>
        <v>37</v>
      </c>
      <c r="DR27" s="6">
        <v>0.30230000000000001</v>
      </c>
      <c r="DS27" s="7">
        <f t="shared" si="59"/>
        <v>21629068.682223119</v>
      </c>
      <c r="DT27" s="12">
        <f t="shared" si="60"/>
        <v>5624045.5948140137</v>
      </c>
      <c r="DU27" s="12">
        <f t="shared" si="61"/>
        <v>1115616.771036658</v>
      </c>
      <c r="DW27" s="5">
        <f t="shared" si="62"/>
        <v>36</v>
      </c>
      <c r="DX27" s="6">
        <v>0.30230000000000001</v>
      </c>
      <c r="DY27" s="7">
        <f t="shared" si="63"/>
        <v>16311514.843305523</v>
      </c>
      <c r="DZ27" s="12">
        <f t="shared" si="64"/>
        <v>1244452.9993378131</v>
      </c>
      <c r="EA27" s="12">
        <f t="shared" si="65"/>
        <v>247781.132111838</v>
      </c>
      <c r="EC27" s="5">
        <f t="shared" si="66"/>
        <v>35</v>
      </c>
      <c r="ED27" s="6">
        <v>0.30230000000000001</v>
      </c>
      <c r="EE27" s="7">
        <f t="shared" si="67"/>
        <v>15181975.840753462</v>
      </c>
      <c r="EF27" s="12">
        <f t="shared" si="68"/>
        <v>1382291.8625950674</v>
      </c>
      <c r="EG27" s="12">
        <f t="shared" si="69"/>
        <v>283441.71922454581</v>
      </c>
      <c r="EI27" s="5">
        <f t="shared" si="70"/>
        <v>34</v>
      </c>
      <c r="EJ27" s="6">
        <v>0.30230000000000001</v>
      </c>
      <c r="EK27" s="7">
        <f t="shared" si="71"/>
        <v>15181975.840753462</v>
      </c>
      <c r="EL27" s="12">
        <f t="shared" si="72"/>
        <v>4402815.9446613835</v>
      </c>
      <c r="EM27" s="12">
        <f t="shared" si="73"/>
        <v>935516.61231289431</v>
      </c>
      <c r="EO27" s="5">
        <f t="shared" si="74"/>
        <v>33</v>
      </c>
      <c r="EP27" s="6">
        <v>0.30230000000000001</v>
      </c>
      <c r="EQ27" s="7">
        <f t="shared" si="75"/>
        <v>16955523.610401459</v>
      </c>
      <c r="ER27" s="12">
        <f t="shared" si="76"/>
        <v>99290.420083185571</v>
      </c>
      <c r="ES27" s="12">
        <f t="shared" si="77"/>
        <v>21392.438205143993</v>
      </c>
      <c r="EU27" s="5">
        <f t="shared" si="78"/>
        <v>32</v>
      </c>
      <c r="EV27" s="6">
        <v>0.30230000000000001</v>
      </c>
      <c r="EW27" s="7">
        <f t="shared" si="79"/>
        <v>10527939.469130471</v>
      </c>
      <c r="EX27" s="12">
        <f t="shared" si="80"/>
        <v>-471268.6272704156</v>
      </c>
      <c r="EY27" s="12">
        <f t="shared" si="81"/>
        <v>-102586.70712498645</v>
      </c>
      <c r="FA27" s="5">
        <f t="shared" si="82"/>
        <v>31</v>
      </c>
      <c r="FB27" s="6">
        <v>0.30230000000000001</v>
      </c>
      <c r="FC27" s="7">
        <f t="shared" si="83"/>
        <v>10492265.765527686</v>
      </c>
      <c r="FD27" s="12">
        <f t="shared" si="84"/>
        <v>208446.50534444538</v>
      </c>
      <c r="FE27" s="12">
        <f t="shared" si="85"/>
        <v>46149.374883094155</v>
      </c>
      <c r="FG27" s="5">
        <f t="shared" si="86"/>
        <v>30</v>
      </c>
      <c r="FH27" s="6">
        <v>0.30230000000000001</v>
      </c>
      <c r="FI27" s="7">
        <f t="shared" si="87"/>
        <v>8285111.943720527</v>
      </c>
      <c r="FJ27" s="12">
        <f t="shared" si="88"/>
        <v>-1480313.8072721527</v>
      </c>
      <c r="FK27" s="12">
        <f t="shared" si="89"/>
        <v>-329936.21261637879</v>
      </c>
      <c r="FM27" s="5">
        <f t="shared" si="90"/>
        <v>29</v>
      </c>
      <c r="FN27" s="6">
        <v>0.30230000000000001</v>
      </c>
      <c r="FO27" s="7">
        <f t="shared" si="91"/>
        <v>9085548.7923243009</v>
      </c>
      <c r="FP27" s="12">
        <f t="shared" si="92"/>
        <v>-54411.417612037403</v>
      </c>
      <c r="FQ27" s="12">
        <f t="shared" si="93"/>
        <v>-12289.057172406665</v>
      </c>
      <c r="FS27" s="5">
        <f t="shared" si="94"/>
        <v>28</v>
      </c>
      <c r="FT27" s="6">
        <v>0.30230000000000001</v>
      </c>
      <c r="FU27" s="7">
        <f t="shared" si="95"/>
        <v>7410120.5385566438</v>
      </c>
      <c r="FV27" s="12">
        <f t="shared" si="96"/>
        <v>-1175335.5118634577</v>
      </c>
      <c r="FW27" s="12">
        <f t="shared" si="97"/>
        <v>-269820.70814696018</v>
      </c>
      <c r="FY27" s="5">
        <f t="shared" si="98"/>
        <v>27</v>
      </c>
      <c r="FZ27" s="6">
        <v>0.30230000000000001</v>
      </c>
      <c r="GA27" s="7">
        <f t="shared" si="99"/>
        <v>6364989.2961318018</v>
      </c>
      <c r="GB27" s="12">
        <f t="shared" si="100"/>
        <v>-1772236.4595604863</v>
      </c>
      <c r="GC27" s="12">
        <f t="shared" si="101"/>
        <v>-410800.72465295077</v>
      </c>
      <c r="GE27" s="5">
        <f t="shared" si="102"/>
        <v>26</v>
      </c>
      <c r="GF27" s="6">
        <v>0.30230000000000001</v>
      </c>
      <c r="GG27" s="7">
        <f t="shared" si="103"/>
        <v>5662801.8648859458</v>
      </c>
      <c r="GH27" s="12">
        <f t="shared" si="104"/>
        <v>-1948892.5547056077</v>
      </c>
      <c r="GI27" s="12">
        <f t="shared" si="105"/>
        <v>-460436.72540593112</v>
      </c>
      <c r="GK27" s="5">
        <f t="shared" si="106"/>
        <v>25</v>
      </c>
      <c r="GL27" s="6">
        <v>0.30230000000000001</v>
      </c>
      <c r="GM27" s="7">
        <f t="shared" si="107"/>
        <v>6289905.4369498417</v>
      </c>
      <c r="GN27" s="12">
        <f t="shared" si="108"/>
        <v>-684617.30806759931</v>
      </c>
      <c r="GO27" s="12">
        <f t="shared" si="109"/>
        <v>-167339.59461682034</v>
      </c>
      <c r="GQ27" s="5">
        <f t="shared" si="110"/>
        <v>24</v>
      </c>
      <c r="GR27" s="6">
        <v>0.30230000000000001</v>
      </c>
      <c r="GS27" s="7">
        <f t="shared" si="111"/>
        <v>5080699.0605410682</v>
      </c>
      <c r="GT27" s="12">
        <f t="shared" si="112"/>
        <v>-1320387.4624161792</v>
      </c>
      <c r="GU27" s="12">
        <f t="shared" si="113"/>
        <v>-334511.23676368291</v>
      </c>
      <c r="GW27" s="5">
        <f t="shared" si="114"/>
        <v>23</v>
      </c>
      <c r="GX27" s="6">
        <v>0.30230000000000001</v>
      </c>
      <c r="GY27" s="7">
        <f t="shared" si="115"/>
        <v>4585054.6525954977</v>
      </c>
      <c r="GZ27" s="12">
        <f t="shared" si="116"/>
        <v>-1265578.2501393049</v>
      </c>
      <c r="HA27" s="12">
        <f t="shared" si="117"/>
        <v>-334729.46288974187</v>
      </c>
      <c r="HC27" s="5">
        <f t="shared" si="118"/>
        <v>22</v>
      </c>
      <c r="HD27" s="6">
        <v>0.30230000000000001</v>
      </c>
      <c r="HE27" s="7">
        <f t="shared" si="119"/>
        <v>4996790.1619392931</v>
      </c>
      <c r="HF27" s="12">
        <f t="shared" si="120"/>
        <v>-200772.85373760815</v>
      </c>
      <c r="HG27" s="12">
        <f t="shared" si="121"/>
        <v>-56383.461153652213</v>
      </c>
      <c r="HI27" s="5">
        <f t="shared" si="122"/>
        <v>21</v>
      </c>
      <c r="HJ27" s="6">
        <v>0.30230000000000001</v>
      </c>
      <c r="HK27" s="7">
        <f t="shared" si="123"/>
        <v>4825019.4688482946</v>
      </c>
      <c r="HL27" s="12">
        <f t="shared" si="124"/>
        <v>277596.40788739995</v>
      </c>
      <c r="HM27" s="12">
        <f t="shared" si="125"/>
        <v>82082.741708161353</v>
      </c>
      <c r="HO27" s="5">
        <f t="shared" si="126"/>
        <v>20</v>
      </c>
      <c r="HP27" s="6">
        <v>0.30230000000000001</v>
      </c>
      <c r="HQ27" s="7">
        <f t="shared" si="127"/>
        <v>4224321.0198286576</v>
      </c>
      <c r="HR27" s="12">
        <f t="shared" si="128"/>
        <v>139582.89140340243</v>
      </c>
      <c r="HS27" s="12">
        <f t="shared" si="129"/>
        <v>42621.521817829424</v>
      </c>
      <c r="HU27" s="5">
        <f t="shared" si="130"/>
        <v>19</v>
      </c>
      <c r="HV27" s="6">
        <v>0.30230000000000001</v>
      </c>
      <c r="HW27" s="7">
        <f t="shared" si="131"/>
        <v>3557023.4252514802</v>
      </c>
      <c r="HX27" s="12">
        <f t="shared" si="132"/>
        <v>-118028.69753278834</v>
      </c>
      <c r="HY27" s="12">
        <f t="shared" si="133"/>
        <v>-37355.293572784431</v>
      </c>
      <c r="IA27" s="5">
        <f t="shared" si="134"/>
        <v>18</v>
      </c>
      <c r="IB27" s="6">
        <v>0.30230000000000001</v>
      </c>
      <c r="IC27" s="7">
        <f t="shared" si="135"/>
        <v>4151036.7898838627</v>
      </c>
      <c r="ID27" s="12">
        <f t="shared" si="136"/>
        <v>1072359.430397521</v>
      </c>
      <c r="IE27" s="12">
        <f t="shared" si="137"/>
        <v>371262.62597715069</v>
      </c>
      <c r="IG27" s="5">
        <f t="shared" si="138"/>
        <v>17</v>
      </c>
      <c r="IH27" s="6">
        <v>0.30230000000000001</v>
      </c>
      <c r="II27" s="7">
        <f t="shared" si="139"/>
        <v>5601938.9876975194</v>
      </c>
      <c r="IJ27" s="12">
        <f t="shared" si="140"/>
        <v>3139560.4489728021</v>
      </c>
      <c r="IK27" s="12">
        <f t="shared" si="141"/>
        <v>1215238.4798772882</v>
      </c>
      <c r="IM27" s="5">
        <f t="shared" si="142"/>
        <v>16</v>
      </c>
      <c r="IN27" s="6">
        <v>0.30230000000000001</v>
      </c>
      <c r="IO27" s="7">
        <f t="shared" si="143"/>
        <v>4089006.5603631521</v>
      </c>
      <c r="IP27" s="12">
        <f t="shared" si="144"/>
        <v>2021150.0700501576</v>
      </c>
      <c r="IQ27" s="12">
        <f t="shared" si="145"/>
        <v>834888.14186321525</v>
      </c>
      <c r="IS27" s="5">
        <f t="shared" si="146"/>
        <v>15</v>
      </c>
      <c r="IT27" s="6">
        <v>0.30230000000000001</v>
      </c>
      <c r="IU27" s="7">
        <f t="shared" si="147"/>
        <v>3302113.026215903</v>
      </c>
      <c r="IV27" s="12">
        <f t="shared" si="148"/>
        <v>1533344.340735255</v>
      </c>
      <c r="IW27" s="12">
        <f t="shared" si="149"/>
        <v>666423.80336561974</v>
      </c>
      <c r="IY27" s="5">
        <f t="shared" si="150"/>
        <v>14</v>
      </c>
      <c r="IZ27" s="6">
        <v>0.30230000000000001</v>
      </c>
      <c r="JA27" s="7">
        <f t="shared" si="151"/>
        <v>3549895.7495333292</v>
      </c>
      <c r="JB27" s="12">
        <f t="shared" si="152"/>
        <v>2107194.5611228077</v>
      </c>
      <c r="JC27" s="12">
        <f t="shared" si="153"/>
        <v>978452.15505330963</v>
      </c>
      <c r="JE27" s="5">
        <f t="shared" si="154"/>
        <v>13</v>
      </c>
      <c r="JF27" s="6">
        <v>0.30230000000000001</v>
      </c>
      <c r="JG27" s="7">
        <f t="shared" si="155"/>
        <v>3332922.4951021778</v>
      </c>
      <c r="JH27" s="12">
        <f t="shared" si="156"/>
        <v>2195719.4079077239</v>
      </c>
      <c r="JI27" s="12">
        <f t="shared" si="157"/>
        <v>1114172.6267466384</v>
      </c>
      <c r="JK27" s="5">
        <f t="shared" si="158"/>
        <v>12</v>
      </c>
      <c r="JL27" s="6">
        <v>0.30230000000000001</v>
      </c>
      <c r="JM27" s="7">
        <f t="shared" si="159"/>
        <v>2812118.2037649155</v>
      </c>
      <c r="JN27" s="12">
        <f t="shared" si="160"/>
        <v>1954820.3497095462</v>
      </c>
      <c r="JO27" s="12">
        <f t="shared" si="161"/>
        <v>1129903.589950986</v>
      </c>
      <c r="JQ27" s="5">
        <f t="shared" si="162"/>
        <v>11</v>
      </c>
      <c r="JR27" s="6">
        <v>0.30230000000000001</v>
      </c>
      <c r="JS27" s="7">
        <f t="shared" si="163"/>
        <v>2134597.0880255918</v>
      </c>
      <c r="JT27" s="12">
        <f t="shared" si="164"/>
        <v>1485449.6709976038</v>
      </c>
      <c r="JU27" s="12">
        <f t="shared" si="165"/>
        <v>960134.63132831757</v>
      </c>
      <c r="JW27" s="5">
        <f t="shared" si="166"/>
        <v>10</v>
      </c>
      <c r="JX27" s="6">
        <v>0.30230000000000001</v>
      </c>
      <c r="JY27" s="7">
        <f t="shared" si="167"/>
        <v>2239871.0262598027</v>
      </c>
      <c r="JZ27" s="12">
        <f t="shared" si="168"/>
        <v>1743042.3395645677</v>
      </c>
      <c r="KA27" s="12">
        <f t="shared" si="169"/>
        <v>1221165.6212551168</v>
      </c>
      <c r="KC27" s="5">
        <f t="shared" si="170"/>
        <v>9</v>
      </c>
      <c r="KD27" s="6">
        <v>0.30230000000000001</v>
      </c>
      <c r="KE27" s="7">
        <f t="shared" si="171"/>
        <v>1860049.0169903699</v>
      </c>
      <c r="KF27" s="12">
        <f t="shared" si="172"/>
        <v>1468422.5499110897</v>
      </c>
      <c r="KG27" s="12">
        <f t="shared" si="173"/>
        <v>1066951.8973351007</v>
      </c>
      <c r="KI27" s="5">
        <f t="shared" si="174"/>
        <v>8</v>
      </c>
      <c r="KJ27" s="6">
        <v>0.30230000000000001</v>
      </c>
      <c r="KK27" s="7">
        <f t="shared" si="175"/>
        <v>1520393.1804727556</v>
      </c>
      <c r="KL27" s="12">
        <f t="shared" si="176"/>
        <v>1220301.9978420532</v>
      </c>
      <c r="KM27" s="12">
        <f t="shared" si="177"/>
        <v>923839.32823257975</v>
      </c>
      <c r="KO27" s="5">
        <f t="shared" si="178"/>
        <v>7</v>
      </c>
      <c r="KP27" s="6">
        <v>0.30230000000000001</v>
      </c>
      <c r="KQ27" s="7">
        <f t="shared" si="179"/>
        <v>1432306.3405301515</v>
      </c>
      <c r="KR27" s="12">
        <f t="shared" si="180"/>
        <v>1210859.0792503178</v>
      </c>
      <c r="KS27" s="12">
        <f t="shared" si="181"/>
        <v>949076.02422666061</v>
      </c>
      <c r="KU27" s="5">
        <f t="shared" si="182"/>
        <v>6</v>
      </c>
      <c r="KV27" s="6">
        <v>0.30230000000000001</v>
      </c>
      <c r="KW27" s="7">
        <f t="shared" si="183"/>
        <v>1091364.1729123374</v>
      </c>
      <c r="KX27" s="12">
        <f t="shared" si="184"/>
        <v>930384.16565768968</v>
      </c>
      <c r="KY27" s="12">
        <f t="shared" si="185"/>
        <v>757578.78570641007</v>
      </c>
      <c r="LA27" s="5">
        <f t="shared" si="186"/>
        <v>5</v>
      </c>
      <c r="LB27" s="6">
        <v>0.30230000000000001</v>
      </c>
      <c r="LC27" s="7">
        <f t="shared" si="187"/>
        <v>921060.15099361737</v>
      </c>
      <c r="LD27" s="12">
        <f t="shared" si="188"/>
        <v>812935.70017904264</v>
      </c>
      <c r="LE27" s="12">
        <f t="shared" si="189"/>
        <v>671608.09702755976</v>
      </c>
      <c r="LG27" s="5">
        <f t="shared" si="190"/>
        <v>4</v>
      </c>
      <c r="LH27" s="6">
        <v>0.30230000000000001</v>
      </c>
      <c r="LI27" s="7">
        <f t="shared" si="191"/>
        <v>870484.97400398564</v>
      </c>
      <c r="LJ27" s="12">
        <f t="shared" si="192"/>
        <v>809120.51998382539</v>
      </c>
      <c r="LK27" s="12">
        <f t="shared" si="193"/>
        <v>695507.01457747852</v>
      </c>
      <c r="LM27" s="5">
        <f t="shared" si="194"/>
        <v>3</v>
      </c>
      <c r="LN27" s="6">
        <v>0.30230000000000001</v>
      </c>
      <c r="LO27" s="7">
        <f t="shared" si="195"/>
        <v>746940.94216920005</v>
      </c>
      <c r="LP27" s="12">
        <f t="shared" si="196"/>
        <v>705757.19023854763</v>
      </c>
      <c r="LQ27" s="12">
        <f t="shared" si="197"/>
        <v>634971.73653705884</v>
      </c>
      <c r="LS27" s="5">
        <f t="shared" si="198"/>
        <v>2</v>
      </c>
      <c r="LT27" s="6">
        <v>0.30230000000000001</v>
      </c>
      <c r="LU27" s="7">
        <f t="shared" si="199"/>
        <v>568102.32900000003</v>
      </c>
      <c r="LV27" s="12">
        <f>(LV28)*(1+LT27)-(((VLOOKUP((LS$91+LS28),$A$138:$E$227,5,FALSE))/(VLOOKUP(LS$91,$A$138:$E$227,5,FALSE)))*(IF(LS27&lt;=$D$125,$B$125,$C$125)))</f>
        <v>542155.36494976445</v>
      </c>
      <c r="LW27" s="12">
        <f t="shared" si="201"/>
        <v>513154.48361515597</v>
      </c>
      <c r="LY27" s="5">
        <f t="shared" si="202"/>
        <v>1</v>
      </c>
      <c r="LZ27" s="6">
        <v>0.30230000000000001</v>
      </c>
      <c r="MA27" s="7">
        <f>(MA28+$B$124)*(1+LZ27)</f>
        <v>586035</v>
      </c>
      <c r="MB27" s="12">
        <f>($B$124)*(1+LZ27)-$B$125</f>
        <v>575035</v>
      </c>
      <c r="MC27" s="12">
        <f>MB27</f>
        <v>575035</v>
      </c>
      <c r="ME27" s="5"/>
      <c r="MF27" s="6"/>
      <c r="MG27" s="7"/>
      <c r="MK27" s="5"/>
      <c r="ML27" s="6"/>
      <c r="MM27" s="7"/>
      <c r="MQ27" s="5"/>
      <c r="MR27" s="6"/>
      <c r="MS27" s="7"/>
      <c r="MW27" s="5"/>
      <c r="MX27" s="6"/>
      <c r="MY27" s="7"/>
      <c r="NC27" s="5"/>
      <c r="ND27" s="6"/>
      <c r="NE27" s="7"/>
      <c r="NI27" s="5"/>
      <c r="NJ27" s="6"/>
      <c r="NK27" s="7"/>
      <c r="NO27" s="5"/>
      <c r="NP27" s="6"/>
      <c r="NQ27" s="7"/>
      <c r="NU27" s="5"/>
      <c r="NV27" s="6"/>
      <c r="NW27" s="7"/>
      <c r="OA27" s="5"/>
      <c r="OB27" s="6"/>
      <c r="OC27" s="7"/>
      <c r="OG27" s="5"/>
      <c r="OH27" s="6"/>
      <c r="OI27" s="7"/>
      <c r="OM27" s="5"/>
      <c r="ON27" s="6"/>
      <c r="OO27" s="7"/>
      <c r="OS27" s="5"/>
      <c r="OT27" s="6"/>
      <c r="OU27" s="7"/>
      <c r="OY27" s="5"/>
      <c r="OZ27" s="6"/>
      <c r="PA27" s="7"/>
      <c r="PE27" s="5"/>
      <c r="PF27" s="6"/>
      <c r="PG27" s="7"/>
      <c r="PK27" s="5"/>
      <c r="PL27" s="6"/>
      <c r="PM27" s="7"/>
      <c r="PQ27" s="5"/>
      <c r="PR27" s="6"/>
      <c r="PS27" s="7"/>
      <c r="PW27" s="5"/>
      <c r="PX27" s="6"/>
      <c r="PY27" s="7"/>
      <c r="QC27" s="5"/>
      <c r="QD27" s="6"/>
      <c r="QE27" s="7"/>
      <c r="QI27" s="5"/>
      <c r="QJ27" s="6"/>
      <c r="QK27" s="7"/>
      <c r="QO27" s="5"/>
      <c r="QP27" s="6"/>
      <c r="QQ27" s="7"/>
    </row>
    <row r="28" spans="3:459">
      <c r="C28">
        <v>63</v>
      </c>
      <c r="D28" s="6">
        <v>-3.0599999999999999E-2</v>
      </c>
      <c r="E28" s="12">
        <f t="shared" si="286"/>
        <v>-34895165.09484411</v>
      </c>
      <c r="F28" s="12">
        <f t="shared" si="0"/>
        <v>-4738511.4296766333</v>
      </c>
      <c r="G28">
        <v>62</v>
      </c>
      <c r="H28" s="6">
        <v>-3.0599999999999999E-2</v>
      </c>
      <c r="I28" s="12">
        <f t="shared" si="1"/>
        <v>-65140923.392220862</v>
      </c>
      <c r="J28" s="12">
        <f t="shared" si="2"/>
        <v>-8743404.9451097082</v>
      </c>
      <c r="K28">
        <v>61</v>
      </c>
      <c r="L28" s="6">
        <v>-3.0599999999999999E-2</v>
      </c>
      <c r="M28" s="12">
        <f t="shared" si="3"/>
        <v>-49094765.207370296</v>
      </c>
      <c r="N28" s="12">
        <f t="shared" si="4"/>
        <v>-6589642.7397647742</v>
      </c>
      <c r="O28">
        <v>60</v>
      </c>
      <c r="P28" s="6">
        <v>-3.0599999999999999E-2</v>
      </c>
      <c r="Q28" s="12">
        <f t="shared" si="5"/>
        <v>-17628382.128162898</v>
      </c>
      <c r="R28" s="12">
        <f t="shared" si="6"/>
        <v>-2200088.5073609897</v>
      </c>
      <c r="S28">
        <v>59</v>
      </c>
      <c r="T28" s="6">
        <v>-3.0599999999999999E-2</v>
      </c>
      <c r="U28" s="12">
        <f t="shared" si="7"/>
        <v>79579363.154644385</v>
      </c>
      <c r="V28" s="12">
        <f t="shared" si="8"/>
        <v>8932377.4969498795</v>
      </c>
      <c r="W28">
        <v>58</v>
      </c>
      <c r="X28" s="6">
        <v>-3.0599999999999999E-2</v>
      </c>
      <c r="Y28" s="12">
        <f t="shared" si="9"/>
        <v>95938907.938927427</v>
      </c>
      <c r="Z28" s="12">
        <f t="shared" si="10"/>
        <v>9714379.2183058374</v>
      </c>
      <c r="AA28">
        <v>57</v>
      </c>
      <c r="AB28" s="6">
        <v>-3.0599999999999999E-2</v>
      </c>
      <c r="AC28" s="12">
        <f t="shared" si="11"/>
        <v>24386114.105906546</v>
      </c>
      <c r="AD28" s="12">
        <f t="shared" si="12"/>
        <v>2526661.744097067</v>
      </c>
      <c r="AE28">
        <v>56</v>
      </c>
      <c r="AF28" s="6">
        <v>-3.0599999999999999E-2</v>
      </c>
      <c r="AG28" s="12">
        <f t="shared" si="13"/>
        <v>39590305.620491095</v>
      </c>
      <c r="AH28" s="12">
        <f t="shared" si="14"/>
        <v>4226280.6627839785</v>
      </c>
      <c r="AI28">
        <v>55</v>
      </c>
      <c r="AJ28" s="6">
        <v>-3.0599999999999999E-2</v>
      </c>
      <c r="AK28" s="12">
        <f t="shared" si="15"/>
        <v>-6162235.8394693257</v>
      </c>
      <c r="AL28" s="12">
        <f t="shared" si="16"/>
        <v>-667494.93394565699</v>
      </c>
      <c r="AM28">
        <v>54</v>
      </c>
      <c r="AN28" s="6">
        <v>-3.0599999999999999E-2</v>
      </c>
      <c r="AO28" s="12">
        <f t="shared" si="17"/>
        <v>-24910410.432361897</v>
      </c>
      <c r="AP28" s="12">
        <f t="shared" si="18"/>
        <v>-2756960.6522472738</v>
      </c>
      <c r="AQ28">
        <v>53</v>
      </c>
      <c r="AR28" s="6">
        <v>-3.0599999999999999E-2</v>
      </c>
      <c r="AS28" s="12">
        <f t="shared" si="19"/>
        <v>33967861.137388982</v>
      </c>
      <c r="AT28" s="12">
        <f t="shared" si="20"/>
        <v>3786056.7358785206</v>
      </c>
      <c r="AU28">
        <v>52</v>
      </c>
      <c r="AV28" s="6">
        <v>-3.0599999999999999E-2</v>
      </c>
      <c r="AW28" s="12">
        <f t="shared" si="21"/>
        <v>9313146.62312649</v>
      </c>
      <c r="AX28" s="12">
        <f t="shared" si="22"/>
        <v>1023422.7058380758</v>
      </c>
      <c r="AY28">
        <v>51</v>
      </c>
      <c r="AZ28" s="6">
        <v>-3.0599999999999999E-2</v>
      </c>
      <c r="BA28" s="12">
        <f t="shared" si="23"/>
        <v>17247762.384220544</v>
      </c>
      <c r="BB28" s="12">
        <f t="shared" si="24"/>
        <v>1881820.2287336385</v>
      </c>
      <c r="BC28">
        <v>50</v>
      </c>
      <c r="BD28" s="6">
        <v>-3.0599999999999999E-2</v>
      </c>
      <c r="BE28" s="12">
        <f t="shared" si="25"/>
        <v>38460254.380932122</v>
      </c>
      <c r="BF28" s="12">
        <f t="shared" si="26"/>
        <v>4256590.1630387977</v>
      </c>
      <c r="BG28">
        <v>49</v>
      </c>
      <c r="BH28" s="6">
        <v>-3.0599999999999999E-2</v>
      </c>
      <c r="BI28" s="12">
        <f t="shared" si="27"/>
        <v>70425649.31026037</v>
      </c>
      <c r="BJ28" s="12">
        <f t="shared" si="28"/>
        <v>8678828.0547181144</v>
      </c>
      <c r="BK28">
        <v>48</v>
      </c>
      <c r="BL28" s="6">
        <v>-3.0599999999999999E-2</v>
      </c>
      <c r="BM28" s="12">
        <f t="shared" si="29"/>
        <v>58455235.717770509</v>
      </c>
      <c r="BN28" s="12">
        <f t="shared" si="30"/>
        <v>7754265.9625613932</v>
      </c>
      <c r="BO28">
        <v>47</v>
      </c>
      <c r="BP28" s="6">
        <v>-3.0599999999999999E-2</v>
      </c>
      <c r="BQ28" s="12">
        <f t="shared" si="31"/>
        <v>42107604.827824816</v>
      </c>
      <c r="BR28" s="12">
        <f t="shared" si="32"/>
        <v>5750960.1570184594</v>
      </c>
      <c r="BS28">
        <v>46</v>
      </c>
      <c r="BT28" s="6">
        <v>-3.0599999999999999E-2</v>
      </c>
      <c r="BU28" s="12">
        <f t="shared" si="33"/>
        <v>33411210.365653738</v>
      </c>
      <c r="BV28" s="12">
        <f t="shared" si="34"/>
        <v>4668128.2928464403</v>
      </c>
      <c r="BW28">
        <v>45</v>
      </c>
      <c r="BX28" s="6">
        <v>-3.0599999999999999E-2</v>
      </c>
      <c r="BY28" s="12">
        <f t="shared" si="35"/>
        <v>17794499.183254436</v>
      </c>
      <c r="BZ28" s="12">
        <f t="shared" si="36"/>
        <v>2542071.3118934906</v>
      </c>
      <c r="CA28">
        <v>44</v>
      </c>
      <c r="CB28" s="6">
        <v>-3.0599999999999999E-2</v>
      </c>
      <c r="CC28" s="12">
        <f t="shared" si="37"/>
        <v>32205815.727293719</v>
      </c>
      <c r="CD28" s="12">
        <f t="shared" si="38"/>
        <v>5435047.3951084372</v>
      </c>
      <c r="CE28">
        <v>43</v>
      </c>
      <c r="CF28" s="6">
        <v>-3.0599999999999999E-2</v>
      </c>
      <c r="CG28" s="12">
        <f t="shared" si="39"/>
        <v>34612692.936190046</v>
      </c>
      <c r="CH28" s="12">
        <f t="shared" si="40"/>
        <v>6438938.9528077245</v>
      </c>
      <c r="CI28">
        <v>42</v>
      </c>
      <c r="CJ28" s="6">
        <v>-3.0599999999999999E-2</v>
      </c>
      <c r="CK28" s="12">
        <f t="shared" si="284"/>
        <v>34234824.748758964</v>
      </c>
      <c r="CL28" s="12">
        <f t="shared" si="285"/>
        <v>6449260.5492167585</v>
      </c>
      <c r="CM28" s="5">
        <v>41</v>
      </c>
      <c r="CN28" s="6">
        <v>-3.0599999999999999E-2</v>
      </c>
      <c r="CO28" s="7">
        <f t="shared" si="41"/>
        <v>47846986.787307322</v>
      </c>
      <c r="CP28" s="12">
        <f t="shared" si="42"/>
        <v>27408324.974897392</v>
      </c>
      <c r="CQ28" s="12">
        <f t="shared" si="43"/>
        <v>5055695.7371278545</v>
      </c>
      <c r="CR28" s="9"/>
      <c r="CS28" s="5">
        <v>40</v>
      </c>
      <c r="CT28" s="6">
        <v>-3.0599999999999999E-2</v>
      </c>
      <c r="CU28" s="7">
        <f t="shared" si="44"/>
        <v>36577468.685350761</v>
      </c>
      <c r="CV28" s="12">
        <f t="shared" si="45"/>
        <v>19237570.203780469</v>
      </c>
      <c r="CW28" s="12">
        <f t="shared" si="46"/>
        <v>3835433.9338777382</v>
      </c>
      <c r="CY28" s="5">
        <v>39</v>
      </c>
      <c r="CZ28" s="6">
        <v>-3.0599999999999999E-2</v>
      </c>
      <c r="DA28" s="7">
        <f t="shared" si="47"/>
        <v>29574279.338090822</v>
      </c>
      <c r="DB28" s="12">
        <f t="shared" si="48"/>
        <v>14179900.073650846</v>
      </c>
      <c r="DC28" s="12">
        <f t="shared" si="49"/>
        <v>2949508.2570780804</v>
      </c>
      <c r="DE28" s="5">
        <f t="shared" si="50"/>
        <v>38</v>
      </c>
      <c r="DF28" s="6">
        <v>-3.0599999999999999E-2</v>
      </c>
      <c r="DG28" s="7">
        <f t="shared" si="51"/>
        <v>25031129.359365921</v>
      </c>
      <c r="DH28" s="12">
        <f t="shared" si="52"/>
        <v>10800115.34048667</v>
      </c>
      <c r="DI28" s="12">
        <f t="shared" si="53"/>
        <v>2254969.1370246895</v>
      </c>
      <c r="DK28" s="5">
        <f t="shared" si="54"/>
        <v>37</v>
      </c>
      <c r="DL28" s="6">
        <v>-3.0599999999999999E-2</v>
      </c>
      <c r="DM28" s="7">
        <f t="shared" si="55"/>
        <v>25337715.71957273</v>
      </c>
      <c r="DN28" s="12">
        <f t="shared" si="56"/>
        <v>12441895.457616165</v>
      </c>
      <c r="DO28" s="12">
        <f t="shared" si="57"/>
        <v>2627056.4192297864</v>
      </c>
      <c r="DQ28" s="5">
        <f t="shared" si="58"/>
        <v>36</v>
      </c>
      <c r="DR28" s="6">
        <v>-3.0599999999999999E-2</v>
      </c>
      <c r="DS28" s="7">
        <f t="shared" si="59"/>
        <v>16608361.116657544</v>
      </c>
      <c r="DT28" s="12">
        <f t="shared" si="60"/>
        <v>4434678.2998312162</v>
      </c>
      <c r="DU28" s="12">
        <f t="shared" si="61"/>
        <v>929402.75200544321</v>
      </c>
      <c r="DW28" s="5">
        <f t="shared" si="62"/>
        <v>35</v>
      </c>
      <c r="DX28" s="6">
        <v>-3.0599999999999999E-2</v>
      </c>
      <c r="DY28" s="7">
        <f t="shared" si="63"/>
        <v>12525159.21316557</v>
      </c>
      <c r="DZ28" s="12">
        <f t="shared" si="64"/>
        <v>1071277.4638169836</v>
      </c>
      <c r="EA28" s="12">
        <f t="shared" si="65"/>
        <v>225355.07088143768</v>
      </c>
      <c r="EC28" s="5">
        <f t="shared" si="66"/>
        <v>34</v>
      </c>
      <c r="ED28" s="6">
        <v>-3.0599999999999999E-2</v>
      </c>
      <c r="EE28" s="7">
        <f t="shared" si="67"/>
        <v>11657817.584852539</v>
      </c>
      <c r="EF28" s="12">
        <f t="shared" si="68"/>
        <v>1173766.5748453923</v>
      </c>
      <c r="EG28" s="12">
        <f t="shared" si="69"/>
        <v>254285.38042176474</v>
      </c>
      <c r="EI28" s="5">
        <f t="shared" si="70"/>
        <v>33</v>
      </c>
      <c r="EJ28" s="6">
        <v>-3.0599999999999999E-2</v>
      </c>
      <c r="EK28" s="7">
        <f t="shared" si="71"/>
        <v>11657817.584852539</v>
      </c>
      <c r="EL28" s="12">
        <f t="shared" si="72"/>
        <v>3489215.0471091107</v>
      </c>
      <c r="EM28" s="12">
        <f t="shared" si="73"/>
        <v>783293.17384082079</v>
      </c>
      <c r="EO28" s="5">
        <f t="shared" si="74"/>
        <v>32</v>
      </c>
      <c r="EP28" s="6">
        <v>-3.0599999999999999E-2</v>
      </c>
      <c r="EQ28" s="7">
        <f t="shared" si="75"/>
        <v>13019675.658758704</v>
      </c>
      <c r="ER28" s="12">
        <f t="shared" si="76"/>
        <v>183161.94378678524</v>
      </c>
      <c r="ES28" s="12">
        <f t="shared" si="77"/>
        <v>41693.064127290199</v>
      </c>
      <c r="EU28" s="5">
        <f t="shared" si="78"/>
        <v>31</v>
      </c>
      <c r="EV28" s="6">
        <v>-3.0599999999999999E-2</v>
      </c>
      <c r="EW28" s="7">
        <f t="shared" si="79"/>
        <v>8084112.3160028188</v>
      </c>
      <c r="EX28" s="12">
        <f t="shared" si="80"/>
        <v>-256049.24181195773</v>
      </c>
      <c r="EY28" s="12">
        <f t="shared" si="81"/>
        <v>-58887.306005418854</v>
      </c>
      <c r="FA28" s="5">
        <f t="shared" si="82"/>
        <v>30</v>
      </c>
      <c r="FB28" s="6">
        <v>-3.0599999999999999E-2</v>
      </c>
      <c r="FC28" s="7">
        <f t="shared" si="83"/>
        <v>8056719.4698054865</v>
      </c>
      <c r="FD28" s="12">
        <f t="shared" si="84"/>
        <v>264109.54545737797</v>
      </c>
      <c r="FE28" s="12">
        <f t="shared" si="85"/>
        <v>61777.585986105682</v>
      </c>
      <c r="FG28" s="5">
        <f t="shared" si="86"/>
        <v>29</v>
      </c>
      <c r="FH28" s="6">
        <v>-3.0599999999999999E-2</v>
      </c>
      <c r="FI28" s="7">
        <f t="shared" si="87"/>
        <v>6361907.3513940927</v>
      </c>
      <c r="FJ28" s="12">
        <f t="shared" si="88"/>
        <v>-1033336.2568318765</v>
      </c>
      <c r="FK28" s="12">
        <f t="shared" si="89"/>
        <v>-243328.78889290654</v>
      </c>
      <c r="FM28" s="5">
        <f t="shared" si="90"/>
        <v>28</v>
      </c>
      <c r="FN28" s="6">
        <v>-3.0599999999999999E-2</v>
      </c>
      <c r="FO28" s="7">
        <f t="shared" si="91"/>
        <v>6976540.5761531908</v>
      </c>
      <c r="FP28" s="12">
        <f t="shared" si="92"/>
        <v>60214.643136284751</v>
      </c>
      <c r="FQ28" s="12">
        <f t="shared" si="93"/>
        <v>14368.329288407034</v>
      </c>
      <c r="FS28" s="5">
        <f t="shared" si="94"/>
        <v>27</v>
      </c>
      <c r="FT28" s="6">
        <v>-3.0599999999999999E-2</v>
      </c>
      <c r="FU28" s="7">
        <f t="shared" si="95"/>
        <v>5690025.7533261487</v>
      </c>
      <c r="FV28" s="12">
        <f t="shared" si="96"/>
        <v>-802162.25156490225</v>
      </c>
      <c r="FW28" s="12">
        <f t="shared" si="97"/>
        <v>-194558.97624297862</v>
      </c>
      <c r="FY28" s="5">
        <f t="shared" si="98"/>
        <v>26</v>
      </c>
      <c r="FZ28" s="6">
        <v>-3.0599999999999999E-2</v>
      </c>
      <c r="GA28" s="7">
        <f t="shared" si="99"/>
        <v>4887498.4996788772</v>
      </c>
      <c r="GB28" s="12">
        <f t="shared" si="100"/>
        <v>-1261470.7691295471</v>
      </c>
      <c r="GC28" s="12">
        <f t="shared" si="101"/>
        <v>-308931.616929685</v>
      </c>
      <c r="GE28" s="5">
        <f t="shared" si="102"/>
        <v>25</v>
      </c>
      <c r="GF28" s="6">
        <v>-3.0599999999999999E-2</v>
      </c>
      <c r="GG28" s="7">
        <f t="shared" si="103"/>
        <v>4348308.2737356564</v>
      </c>
      <c r="GH28" s="12">
        <f t="shared" si="104"/>
        <v>-1398995.1797820288</v>
      </c>
      <c r="GI28" s="12">
        <f t="shared" si="105"/>
        <v>-349199.7387525001</v>
      </c>
      <c r="GK28" s="5">
        <f t="shared" si="106"/>
        <v>24</v>
      </c>
      <c r="GL28" s="6">
        <v>-3.0599999999999999E-2</v>
      </c>
      <c r="GM28" s="7">
        <f t="shared" si="107"/>
        <v>4829843.6895875307</v>
      </c>
      <c r="GN28" s="12">
        <f t="shared" si="108"/>
        <v>-431453.38689823297</v>
      </c>
      <c r="GO28" s="12">
        <f t="shared" si="109"/>
        <v>-111419.28123196126</v>
      </c>
      <c r="GQ28" s="5">
        <f t="shared" si="110"/>
        <v>23</v>
      </c>
      <c r="GR28" s="6">
        <v>-3.0599999999999999E-2</v>
      </c>
      <c r="GS28" s="7">
        <f t="shared" si="111"/>
        <v>3901327.6975666652</v>
      </c>
      <c r="GT28" s="12">
        <f t="shared" si="112"/>
        <v>-922960.17824525002</v>
      </c>
      <c r="GU28" s="12">
        <f t="shared" si="113"/>
        <v>-247040.36168102844</v>
      </c>
      <c r="GW28" s="5">
        <f t="shared" si="114"/>
        <v>22</v>
      </c>
      <c r="GX28" s="6">
        <v>-3.0599999999999999E-2</v>
      </c>
      <c r="GY28" s="7">
        <f t="shared" si="115"/>
        <v>3520736.1227025245</v>
      </c>
      <c r="GZ28" s="12">
        <f t="shared" si="116"/>
        <v>-884704.97108743782</v>
      </c>
      <c r="HA28" s="12">
        <f t="shared" si="117"/>
        <v>-247217.40165394652</v>
      </c>
      <c r="HC28" s="5">
        <f t="shared" si="118"/>
        <v>21</v>
      </c>
      <c r="HD28" s="6">
        <v>-3.0599999999999999E-2</v>
      </c>
      <c r="HE28" s="7">
        <f t="shared" si="119"/>
        <v>3836896.3848109446</v>
      </c>
      <c r="HF28" s="12">
        <f t="shared" si="120"/>
        <v>-72139.642872004391</v>
      </c>
      <c r="HG28" s="12">
        <f t="shared" si="121"/>
        <v>-21404.069863122179</v>
      </c>
      <c r="HI28" s="5">
        <f t="shared" si="122"/>
        <v>20</v>
      </c>
      <c r="HJ28" s="6">
        <v>-3.0599999999999999E-2</v>
      </c>
      <c r="HK28" s="7">
        <f t="shared" si="123"/>
        <v>3704998.4403350181</v>
      </c>
      <c r="HL28" s="12">
        <f t="shared" si="124"/>
        <v>291064.80405402806</v>
      </c>
      <c r="HM28" s="12">
        <f t="shared" si="125"/>
        <v>90929.193103220678</v>
      </c>
      <c r="HO28" s="5">
        <f t="shared" si="126"/>
        <v>19</v>
      </c>
      <c r="HP28" s="6">
        <v>-3.0599999999999999E-2</v>
      </c>
      <c r="HQ28" s="7">
        <f t="shared" si="127"/>
        <v>3243738.7850945694</v>
      </c>
      <c r="HR28" s="12">
        <f t="shared" si="128"/>
        <v>182623.87052590353</v>
      </c>
      <c r="HS28" s="12">
        <f t="shared" si="129"/>
        <v>58915.550067618802</v>
      </c>
      <c r="HU28" s="5">
        <f t="shared" si="130"/>
        <v>18</v>
      </c>
      <c r="HV28" s="6">
        <v>-3.0599999999999999E-2</v>
      </c>
      <c r="HW28" s="7">
        <f t="shared" si="131"/>
        <v>2731339.4957010522</v>
      </c>
      <c r="HX28" s="12">
        <f t="shared" si="132"/>
        <v>-17845.323764433808</v>
      </c>
      <c r="HY28" s="12">
        <f t="shared" si="133"/>
        <v>-5967.1176794731564</v>
      </c>
      <c r="IA28" s="5">
        <f t="shared" si="134"/>
        <v>17</v>
      </c>
      <c r="IB28" s="6">
        <v>-3.0599999999999999E-2</v>
      </c>
      <c r="IC28" s="7">
        <f t="shared" si="135"/>
        <v>3187465.8603116507</v>
      </c>
      <c r="ID28" s="12">
        <f t="shared" si="136"/>
        <v>889972.96391963644</v>
      </c>
      <c r="IE28" s="12">
        <f t="shared" si="137"/>
        <v>325531.71207735525</v>
      </c>
      <c r="IG28" s="5">
        <f t="shared" si="138"/>
        <v>16</v>
      </c>
      <c r="IH28" s="6">
        <v>-3.0599999999999999E-2</v>
      </c>
      <c r="II28" s="7">
        <f t="shared" si="139"/>
        <v>4301573.360744467</v>
      </c>
      <c r="IJ28" s="12">
        <f t="shared" si="140"/>
        <v>2470295.0529350331</v>
      </c>
      <c r="IK28" s="12">
        <f t="shared" si="141"/>
        <v>1010222.7021814382</v>
      </c>
      <c r="IM28" s="5">
        <f t="shared" si="142"/>
        <v>15</v>
      </c>
      <c r="IN28" s="6">
        <v>-3.0599999999999999E-2</v>
      </c>
      <c r="IO28" s="7">
        <f t="shared" si="143"/>
        <v>3139834.5698864716</v>
      </c>
      <c r="IP28" s="12">
        <f t="shared" si="144"/>
        <v>1607752.4144442396</v>
      </c>
      <c r="IQ28" s="12">
        <f t="shared" si="145"/>
        <v>701656.46972605737</v>
      </c>
      <c r="IS28" s="5">
        <f t="shared" si="146"/>
        <v>14</v>
      </c>
      <c r="IT28" s="6">
        <v>-3.0599999999999999E-2</v>
      </c>
      <c r="IU28" s="7">
        <f t="shared" si="147"/>
        <v>2535600.880147357</v>
      </c>
      <c r="IV28" s="12">
        <f t="shared" si="148"/>
        <v>1230415.4048689979</v>
      </c>
      <c r="IW28" s="12">
        <f t="shared" si="149"/>
        <v>564986.66550107044</v>
      </c>
      <c r="IY28" s="5">
        <f t="shared" si="150"/>
        <v>13</v>
      </c>
      <c r="IZ28" s="6">
        <v>-3.0599999999999999E-2</v>
      </c>
      <c r="JA28" s="7">
        <f t="shared" si="151"/>
        <v>2725866.3514807103</v>
      </c>
      <c r="JB28" s="12">
        <f t="shared" si="152"/>
        <v>1667666.8671756184</v>
      </c>
      <c r="JC28" s="12">
        <f t="shared" si="153"/>
        <v>818125.42541975004</v>
      </c>
      <c r="JE28" s="5">
        <f t="shared" si="154"/>
        <v>12</v>
      </c>
      <c r="JF28" s="6">
        <v>-3.0599999999999999E-2</v>
      </c>
      <c r="JG28" s="7">
        <f t="shared" si="155"/>
        <v>2559258.615604836</v>
      </c>
      <c r="JH28" s="12">
        <f t="shared" si="156"/>
        <v>1731429.7247959157</v>
      </c>
      <c r="JI28" s="12">
        <f t="shared" si="157"/>
        <v>928231.16329325759</v>
      </c>
      <c r="JK28" s="5">
        <f t="shared" si="158"/>
        <v>11</v>
      </c>
      <c r="JL28" s="6">
        <v>-3.0599999999999999E-2</v>
      </c>
      <c r="JM28" s="7">
        <f t="shared" si="159"/>
        <v>2159347.465073267</v>
      </c>
      <c r="JN28" s="12">
        <f t="shared" si="160"/>
        <v>1540906.5985826806</v>
      </c>
      <c r="JO28" s="12">
        <f t="shared" si="161"/>
        <v>940993.19756461971</v>
      </c>
      <c r="JQ28" s="5">
        <f t="shared" si="162"/>
        <v>10</v>
      </c>
      <c r="JR28" s="6">
        <v>-3.0599999999999999E-2</v>
      </c>
      <c r="JS28" s="7">
        <f t="shared" si="163"/>
        <v>1639097.8177267849</v>
      </c>
      <c r="JT28" s="12">
        <f t="shared" si="164"/>
        <v>1176275.4082016833</v>
      </c>
      <c r="JU28" s="12">
        <f t="shared" si="165"/>
        <v>803264.99618168315</v>
      </c>
      <c r="JW28" s="5">
        <f t="shared" si="166"/>
        <v>9</v>
      </c>
      <c r="JX28" s="6">
        <v>-3.0599999999999999E-2</v>
      </c>
      <c r="JY28" s="7">
        <f t="shared" si="167"/>
        <v>1719934.751024958</v>
      </c>
      <c r="JZ28" s="12">
        <f t="shared" si="168"/>
        <v>1371314.6926930463</v>
      </c>
      <c r="KA28" s="12">
        <f t="shared" si="169"/>
        <v>1015031.205031038</v>
      </c>
      <c r="KC28" s="5">
        <f t="shared" si="170"/>
        <v>8</v>
      </c>
      <c r="KD28" s="6">
        <v>-3.0599999999999999E-2</v>
      </c>
      <c r="KE28" s="7">
        <f t="shared" si="171"/>
        <v>1428279.9792600551</v>
      </c>
      <c r="KF28" s="12">
        <f t="shared" si="172"/>
        <v>1159265.0644777485</v>
      </c>
      <c r="KG28" s="12">
        <f t="shared" si="173"/>
        <v>889922.47492875811</v>
      </c>
      <c r="KI28" s="5">
        <f t="shared" si="174"/>
        <v>7</v>
      </c>
      <c r="KJ28" s="6">
        <v>-3.0599999999999999E-2</v>
      </c>
      <c r="KK28" s="7">
        <f t="shared" si="175"/>
        <v>1167467.6959784655</v>
      </c>
      <c r="KL28" s="12">
        <f t="shared" si="176"/>
        <v>967464.5498117751</v>
      </c>
      <c r="KM28" s="12">
        <f t="shared" si="177"/>
        <v>773819.7615841435</v>
      </c>
      <c r="KO28" s="5">
        <f t="shared" si="178"/>
        <v>6</v>
      </c>
      <c r="KP28" s="6">
        <v>-3.0599999999999999E-2</v>
      </c>
      <c r="KQ28" s="7">
        <f t="shared" si="179"/>
        <v>1099828.2581050077</v>
      </c>
      <c r="KR28" s="12">
        <f t="shared" si="180"/>
        <v>959175.27510320628</v>
      </c>
      <c r="KS28" s="12">
        <f t="shared" si="181"/>
        <v>794293.49704386387</v>
      </c>
      <c r="KU28" s="5">
        <f t="shared" si="182"/>
        <v>5</v>
      </c>
      <c r="KV28" s="6">
        <v>-3.0599999999999999E-2</v>
      </c>
      <c r="KW28" s="7">
        <f t="shared" si="183"/>
        <v>838028.23689805518</v>
      </c>
      <c r="KX28" s="12">
        <f t="shared" si="184"/>
        <v>742706.92724496685</v>
      </c>
      <c r="KY28" s="12">
        <f t="shared" si="185"/>
        <v>638937.82752000273</v>
      </c>
      <c r="LA28" s="5">
        <f t="shared" si="186"/>
        <v>4</v>
      </c>
      <c r="LB28" s="6">
        <v>-3.0599999999999999E-2</v>
      </c>
      <c r="LC28" s="7">
        <f t="shared" si="187"/>
        <v>707256.50848008704</v>
      </c>
      <c r="LD28" s="12">
        <f t="shared" si="188"/>
        <v>652114.45121656335</v>
      </c>
      <c r="LE28" s="12">
        <f t="shared" si="189"/>
        <v>569192.51942921383</v>
      </c>
      <c r="LG28" s="5">
        <f t="shared" si="190"/>
        <v>3</v>
      </c>
      <c r="LH28" s="6">
        <v>-3.0599999999999999E-2</v>
      </c>
      <c r="LI28" s="7">
        <f t="shared" si="191"/>
        <v>668421.2347416</v>
      </c>
      <c r="LJ28" s="12">
        <f t="shared" si="192"/>
        <v>631127.55009489297</v>
      </c>
      <c r="LK28" s="12">
        <f t="shared" si="193"/>
        <v>573166.85671883135</v>
      </c>
      <c r="LM28" s="5">
        <f t="shared" si="194"/>
        <v>2</v>
      </c>
      <c r="LN28" s="6">
        <v>-3.0599999999999999E-2</v>
      </c>
      <c r="LO28" s="7">
        <f t="shared" si="195"/>
        <v>573555.20400000003</v>
      </c>
      <c r="LP28" s="12">
        <f>(LP29)*(1+LN28)-(((VLOOKUP((LM$91+LM29),$A$138:$E$227,5,FALSE))/(VLOOKUP(LM$91,$A$138:$E$227,5,FALSE)))*(IF(LM28&lt;=$D$125,$B$125,$C$125)))</f>
        <v>551319.54966473987</v>
      </c>
      <c r="LQ28" s="12">
        <f t="shared" si="197"/>
        <v>524056.49501098896</v>
      </c>
      <c r="LS28" s="5">
        <f t="shared" si="198"/>
        <v>1</v>
      </c>
      <c r="LT28" s="6">
        <v>-3.0599999999999999E-2</v>
      </c>
      <c r="LU28" s="7">
        <f>(LU29+$B$124)*(1+LT28)</f>
        <v>436230</v>
      </c>
      <c r="LV28" s="12">
        <f>($B$124)*(1+LT28)-$B$125</f>
        <v>425230</v>
      </c>
      <c r="LW28" s="12">
        <f>LV28</f>
        <v>425230</v>
      </c>
      <c r="LY28" s="5"/>
      <c r="LZ28" s="6"/>
      <c r="MA28" s="7"/>
      <c r="ME28" s="5"/>
      <c r="MF28" s="6"/>
      <c r="MG28" s="7"/>
      <c r="MK28" s="5"/>
      <c r="ML28" s="6"/>
      <c r="MM28" s="7"/>
      <c r="MQ28" s="5"/>
      <c r="MR28" s="6"/>
      <c r="MS28" s="7"/>
      <c r="MW28" s="5"/>
      <c r="MX28" s="6"/>
      <c r="MY28" s="7"/>
      <c r="NC28" s="5"/>
      <c r="ND28" s="6"/>
      <c r="NE28" s="7"/>
      <c r="NI28" s="5"/>
      <c r="NJ28" s="6"/>
      <c r="NK28" s="7"/>
      <c r="NO28" s="5"/>
      <c r="NP28" s="6"/>
      <c r="NQ28" s="7"/>
      <c r="NU28" s="5"/>
      <c r="NV28" s="6"/>
      <c r="NW28" s="7"/>
      <c r="OA28" s="5"/>
      <c r="OB28" s="6"/>
      <c r="OC28" s="7"/>
      <c r="OG28" s="5"/>
      <c r="OH28" s="6"/>
      <c r="OI28" s="7"/>
      <c r="OM28" s="5"/>
      <c r="ON28" s="6"/>
      <c r="OO28" s="7"/>
      <c r="OS28" s="5"/>
      <c r="OT28" s="6"/>
      <c r="OU28" s="7"/>
      <c r="OY28" s="5"/>
      <c r="OZ28" s="6"/>
      <c r="PA28" s="7"/>
      <c r="PE28" s="5"/>
      <c r="PF28" s="6"/>
      <c r="PG28" s="7"/>
      <c r="PK28" s="5"/>
      <c r="PL28" s="6"/>
      <c r="PM28" s="7"/>
      <c r="PQ28" s="5"/>
      <c r="PR28" s="6"/>
      <c r="PS28" s="7"/>
      <c r="PW28" s="5"/>
      <c r="PX28" s="6"/>
      <c r="PY28" s="7"/>
      <c r="QC28" s="5"/>
      <c r="QD28" s="6"/>
      <c r="QE28" s="7"/>
      <c r="QI28" s="5"/>
      <c r="QJ28" s="6"/>
      <c r="QK28" s="7"/>
      <c r="QO28" s="5"/>
      <c r="QP28" s="6"/>
      <c r="QQ28" s="7"/>
    </row>
    <row r="29" spans="3:459">
      <c r="C29">
        <v>62</v>
      </c>
      <c r="D29" s="6">
        <v>0.31480000000000002</v>
      </c>
      <c r="E29" s="12">
        <f t="shared" si="286"/>
        <v>-35768764.430939525</v>
      </c>
      <c r="F29" s="12">
        <f t="shared" si="0"/>
        <v>-5109823.4901342187</v>
      </c>
      <c r="G29">
        <v>61</v>
      </c>
      <c r="H29" s="6">
        <v>0.31480000000000002</v>
      </c>
      <c r="I29" s="12">
        <f t="shared" si="1"/>
        <v>-66966592.346081123</v>
      </c>
      <c r="J29" s="12">
        <f t="shared" si="2"/>
        <v>-9456058.8696778491</v>
      </c>
      <c r="K29">
        <v>60</v>
      </c>
      <c r="L29" s="6">
        <v>0.31480000000000002</v>
      </c>
      <c r="M29" s="12">
        <f t="shared" si="3"/>
        <v>-50413922.462802216</v>
      </c>
      <c r="N29" s="12">
        <f t="shared" si="4"/>
        <v>-7118728.9357053516</v>
      </c>
      <c r="O29">
        <v>59</v>
      </c>
      <c r="P29" s="6">
        <v>0.31480000000000002</v>
      </c>
      <c r="Q29" s="12">
        <f t="shared" si="5"/>
        <v>-17936873.086107209</v>
      </c>
      <c r="R29" s="12">
        <f t="shared" si="6"/>
        <v>-2355047.7462353809</v>
      </c>
      <c r="S29">
        <v>58</v>
      </c>
      <c r="T29" s="6">
        <v>0.31480000000000002</v>
      </c>
      <c r="U29" s="12">
        <f t="shared" si="7"/>
        <v>82367068.16785343</v>
      </c>
      <c r="V29" s="12">
        <f t="shared" si="8"/>
        <v>9726251.6498786472</v>
      </c>
      <c r="W29">
        <v>57</v>
      </c>
      <c r="X29" s="6">
        <v>0.31480000000000002</v>
      </c>
      <c r="Y29" s="12">
        <f t="shared" si="9"/>
        <v>99272938.940267041</v>
      </c>
      <c r="Z29" s="12">
        <f t="shared" si="10"/>
        <v>10574904.313207638</v>
      </c>
      <c r="AA29">
        <v>56</v>
      </c>
      <c r="AB29" s="6">
        <v>0.31480000000000002</v>
      </c>
      <c r="AC29" s="12">
        <f t="shared" si="11"/>
        <v>25454569.383589849</v>
      </c>
      <c r="AD29" s="12">
        <f t="shared" si="12"/>
        <v>2774569.0822740383</v>
      </c>
      <c r="AE29">
        <v>55</v>
      </c>
      <c r="AF29" s="6">
        <v>0.31480000000000002</v>
      </c>
      <c r="AG29" s="12">
        <f t="shared" si="13"/>
        <v>41129910.287039198</v>
      </c>
      <c r="AH29" s="12">
        <f t="shared" si="14"/>
        <v>4619048.5541183576</v>
      </c>
      <c r="AI29">
        <v>54</v>
      </c>
      <c r="AJ29" s="6">
        <v>0.31480000000000002</v>
      </c>
      <c r="AK29" s="12">
        <f t="shared" si="15"/>
        <v>-6071053.5565609597</v>
      </c>
      <c r="AL29" s="12">
        <f t="shared" si="16"/>
        <v>-691829.38959984516</v>
      </c>
      <c r="AM29">
        <v>53</v>
      </c>
      <c r="AN29" s="6">
        <v>0.31480000000000002</v>
      </c>
      <c r="AO29" s="12">
        <f t="shared" si="17"/>
        <v>-25417110.173895873</v>
      </c>
      <c r="AP29" s="12">
        <f t="shared" si="18"/>
        <v>-2959382.7700407254</v>
      </c>
      <c r="AQ29">
        <v>52</v>
      </c>
      <c r="AR29" s="6">
        <v>0.31480000000000002</v>
      </c>
      <c r="AS29" s="12">
        <f t="shared" si="19"/>
        <v>35317738.876590103</v>
      </c>
      <c r="AT29" s="12">
        <f t="shared" si="20"/>
        <v>4141303.8154217959</v>
      </c>
      <c r="AU29">
        <v>51</v>
      </c>
      <c r="AV29" s="6">
        <v>0.31480000000000002</v>
      </c>
      <c r="AW29" s="12">
        <f t="shared" si="21"/>
        <v>9888742.1323772334</v>
      </c>
      <c r="AX29" s="12">
        <f t="shared" si="22"/>
        <v>1143207.1829337843</v>
      </c>
      <c r="AY29">
        <v>50</v>
      </c>
      <c r="AZ29" s="6">
        <v>0.31480000000000002</v>
      </c>
      <c r="BA29" s="12">
        <f t="shared" si="23"/>
        <v>18075847.341652073</v>
      </c>
      <c r="BB29" s="12">
        <f t="shared" si="24"/>
        <v>2074766.9533357872</v>
      </c>
      <c r="BC29">
        <v>49</v>
      </c>
      <c r="BD29" s="6">
        <v>0.31480000000000002</v>
      </c>
      <c r="BE29" s="12">
        <f t="shared" si="25"/>
        <v>39953907.789064735</v>
      </c>
      <c r="BF29" s="12">
        <f t="shared" si="26"/>
        <v>4651941.3693295857</v>
      </c>
      <c r="BG29">
        <v>48</v>
      </c>
      <c r="BH29" s="6">
        <v>0.31480000000000002</v>
      </c>
      <c r="BI29" s="12">
        <f t="shared" si="27"/>
        <v>72899823.396643519</v>
      </c>
      <c r="BJ29" s="12">
        <f t="shared" si="28"/>
        <v>9451091.8854442891</v>
      </c>
      <c r="BK29">
        <v>47</v>
      </c>
      <c r="BL29" s="6">
        <v>0.31480000000000002</v>
      </c>
      <c r="BM29" s="12">
        <f t="shared" si="29"/>
        <v>60533721.439987987</v>
      </c>
      <c r="BN29" s="12">
        <f t="shared" si="30"/>
        <v>8447728.2604112048</v>
      </c>
      <c r="BO29">
        <v>46</v>
      </c>
      <c r="BP29" s="6">
        <v>0.31480000000000002</v>
      </c>
      <c r="BQ29" s="12">
        <f t="shared" si="31"/>
        <v>43663358.778872095</v>
      </c>
      <c r="BR29" s="12">
        <f t="shared" si="32"/>
        <v>6273678.3051393423</v>
      </c>
      <c r="BS29">
        <v>45</v>
      </c>
      <c r="BT29" s="6">
        <v>0.31480000000000002</v>
      </c>
      <c r="BU29" s="12">
        <f t="shared" si="33"/>
        <v>34687362.767461658</v>
      </c>
      <c r="BV29" s="12">
        <f t="shared" si="34"/>
        <v>5098555.3861339195</v>
      </c>
      <c r="BW29">
        <v>44</v>
      </c>
      <c r="BX29" s="6">
        <v>0.31480000000000002</v>
      </c>
      <c r="BY29" s="12">
        <f t="shared" si="35"/>
        <v>18572827.711217698</v>
      </c>
      <c r="BZ29" s="12">
        <f t="shared" si="36"/>
        <v>2791292.0259633535</v>
      </c>
      <c r="CA29">
        <v>43</v>
      </c>
      <c r="CB29" s="6">
        <v>0.31480000000000002</v>
      </c>
      <c r="CC29" s="12">
        <f t="shared" si="37"/>
        <v>33405800.669645328</v>
      </c>
      <c r="CD29" s="12">
        <f t="shared" si="38"/>
        <v>5930839.9207049925</v>
      </c>
      <c r="CE29">
        <v>42</v>
      </c>
      <c r="CF29" s="6">
        <v>0.31480000000000002</v>
      </c>
      <c r="CG29" s="12">
        <f t="shared" si="39"/>
        <v>35871630.657081552</v>
      </c>
      <c r="CH29" s="12">
        <f t="shared" si="40"/>
        <v>7020294.356505638</v>
      </c>
      <c r="CI29">
        <v>41</v>
      </c>
      <c r="CJ29" s="6">
        <v>0.31480000000000002</v>
      </c>
      <c r="CK29" s="12">
        <f t="shared" si="284"/>
        <v>35479755.259705968</v>
      </c>
      <c r="CL29" s="12">
        <f t="shared" si="285"/>
        <v>7031495.6749210842</v>
      </c>
      <c r="CM29" s="5">
        <v>40</v>
      </c>
      <c r="CN29" s="6">
        <v>0.31480000000000002</v>
      </c>
      <c r="CO29" s="7">
        <f t="shared" si="41"/>
        <v>49357320.803906873</v>
      </c>
      <c r="CP29" s="12">
        <f t="shared" si="42"/>
        <v>28441266.012760196</v>
      </c>
      <c r="CQ29" s="12">
        <f t="shared" si="43"/>
        <v>5519155.6672160579</v>
      </c>
      <c r="CR29" s="9"/>
      <c r="CS29" s="5">
        <v>39</v>
      </c>
      <c r="CT29" s="6">
        <v>0.31480000000000002</v>
      </c>
      <c r="CU29" s="7">
        <f t="shared" si="44"/>
        <v>37732070.028214112</v>
      </c>
      <c r="CV29" s="12">
        <f t="shared" si="45"/>
        <v>20000043.990845211</v>
      </c>
      <c r="CW29" s="12">
        <f t="shared" si="46"/>
        <v>4194889.4910608456</v>
      </c>
      <c r="CY29" s="5">
        <v>38</v>
      </c>
      <c r="CZ29" s="6">
        <v>0.31480000000000002</v>
      </c>
      <c r="DA29" s="7">
        <f t="shared" si="47"/>
        <v>30507818.586848382</v>
      </c>
      <c r="DB29" s="12">
        <f t="shared" si="48"/>
        <v>14776280.67747595</v>
      </c>
      <c r="DC29" s="12">
        <f t="shared" si="49"/>
        <v>3233455.3092742581</v>
      </c>
      <c r="DE29" s="5">
        <f t="shared" si="50"/>
        <v>37</v>
      </c>
      <c r="DF29" s="6">
        <v>0.31480000000000002</v>
      </c>
      <c r="DG29" s="7">
        <f t="shared" si="51"/>
        <v>25821259.912694369</v>
      </c>
      <c r="DH29" s="12">
        <f t="shared" si="52"/>
        <v>11289250.619984511</v>
      </c>
      <c r="DI29" s="12">
        <f t="shared" si="53"/>
        <v>2479719.7893607602</v>
      </c>
      <c r="DK29" s="5">
        <f t="shared" si="54"/>
        <v>36</v>
      </c>
      <c r="DL29" s="6">
        <v>0.31480000000000002</v>
      </c>
      <c r="DM29" s="7">
        <f t="shared" si="55"/>
        <v>26137523.952519838</v>
      </c>
      <c r="DN29" s="12">
        <f t="shared" si="56"/>
        <v>12981202.023935199</v>
      </c>
      <c r="DO29" s="12">
        <f t="shared" si="57"/>
        <v>2883520.5156387845</v>
      </c>
      <c r="DQ29" s="5">
        <f t="shared" si="58"/>
        <v>35</v>
      </c>
      <c r="DR29" s="6">
        <v>0.31480000000000002</v>
      </c>
      <c r="DS29" s="7">
        <f t="shared" si="59"/>
        <v>17132619.266203366</v>
      </c>
      <c r="DT29" s="12">
        <f t="shared" si="60"/>
        <v>4722327.5915483246</v>
      </c>
      <c r="DU29" s="12">
        <f t="shared" si="61"/>
        <v>1041173.7959895976</v>
      </c>
      <c r="DW29" s="5">
        <f t="shared" si="62"/>
        <v>34</v>
      </c>
      <c r="DX29" s="6">
        <v>0.31480000000000002</v>
      </c>
      <c r="DY29" s="7">
        <f t="shared" si="63"/>
        <v>12920527.350077955</v>
      </c>
      <c r="DZ29" s="12">
        <f t="shared" si="64"/>
        <v>1252206.936368363</v>
      </c>
      <c r="EA29" s="12">
        <f t="shared" si="65"/>
        <v>277119.28897334542</v>
      </c>
      <c r="EC29" s="5">
        <f t="shared" si="66"/>
        <v>33</v>
      </c>
      <c r="ED29" s="6">
        <v>0.31480000000000002</v>
      </c>
      <c r="EE29" s="7">
        <f t="shared" si="67"/>
        <v>12025807.287861088</v>
      </c>
      <c r="EF29" s="12">
        <f t="shared" si="68"/>
        <v>1353667.0473643052</v>
      </c>
      <c r="EG29" s="12">
        <f t="shared" si="69"/>
        <v>308515.3633959936</v>
      </c>
      <c r="EI29" s="5">
        <f t="shared" si="70"/>
        <v>32</v>
      </c>
      <c r="EJ29" s="6">
        <v>0.31480000000000002</v>
      </c>
      <c r="EK29" s="7">
        <f t="shared" si="71"/>
        <v>12025807.287861088</v>
      </c>
      <c r="EL29" s="12">
        <f t="shared" si="72"/>
        <v>3737210.0379053787</v>
      </c>
      <c r="EM29" s="12">
        <f t="shared" si="73"/>
        <v>882611.12373322749</v>
      </c>
      <c r="EO29" s="5">
        <f t="shared" si="74"/>
        <v>31</v>
      </c>
      <c r="EP29" s="6">
        <v>0.31480000000000002</v>
      </c>
      <c r="EQ29" s="7">
        <f t="shared" si="75"/>
        <v>13430653.660778526</v>
      </c>
      <c r="ER29" s="12">
        <f t="shared" si="76"/>
        <v>324896.8921343729</v>
      </c>
      <c r="ES29" s="12">
        <f t="shared" si="77"/>
        <v>77803.54972664587</v>
      </c>
      <c r="EU29" s="5">
        <f t="shared" si="78"/>
        <v>30</v>
      </c>
      <c r="EV29" s="6">
        <v>0.31480000000000002</v>
      </c>
      <c r="EW29" s="7">
        <f t="shared" si="79"/>
        <v>8339294.7348904666</v>
      </c>
      <c r="EX29" s="12">
        <f t="shared" si="80"/>
        <v>-129570.41036221558</v>
      </c>
      <c r="EY29" s="12">
        <f t="shared" si="81"/>
        <v>-31349.405645028215</v>
      </c>
      <c r="FA29" s="5">
        <f t="shared" si="82"/>
        <v>29</v>
      </c>
      <c r="FB29" s="6">
        <v>0.31480000000000002</v>
      </c>
      <c r="FC29" s="7">
        <f t="shared" si="83"/>
        <v>8311037.2083819741</v>
      </c>
      <c r="FD29" s="12">
        <f t="shared" si="84"/>
        <v>404749.92677370016</v>
      </c>
      <c r="FE29" s="12">
        <f t="shared" si="85"/>
        <v>99599.899404263138</v>
      </c>
      <c r="FG29" s="5">
        <f t="shared" si="86"/>
        <v>28</v>
      </c>
      <c r="FH29" s="6">
        <v>0.31480000000000002</v>
      </c>
      <c r="FI29" s="7">
        <f t="shared" si="87"/>
        <v>6562726.7912049647</v>
      </c>
      <c r="FJ29" s="12">
        <f t="shared" si="88"/>
        <v>-934532.96557858097</v>
      </c>
      <c r="FK29" s="12">
        <f t="shared" si="89"/>
        <v>-231511.05670815386</v>
      </c>
      <c r="FM29" s="5">
        <f t="shared" si="90"/>
        <v>27</v>
      </c>
      <c r="FN29" s="6">
        <v>0.31480000000000002</v>
      </c>
      <c r="FO29" s="7">
        <f t="shared" si="91"/>
        <v>7196761.477360419</v>
      </c>
      <c r="FP29" s="12">
        <f t="shared" si="92"/>
        <v>191807.64116650616</v>
      </c>
      <c r="FQ29" s="12">
        <f t="shared" si="93"/>
        <v>48149.89505748792</v>
      </c>
      <c r="FS29" s="5">
        <f t="shared" si="94"/>
        <v>26</v>
      </c>
      <c r="FT29" s="6">
        <v>0.31480000000000002</v>
      </c>
      <c r="FU29" s="7">
        <f t="shared" si="95"/>
        <v>5869636.6343368562</v>
      </c>
      <c r="FV29" s="12">
        <f t="shared" si="96"/>
        <v>-699889.55145095184</v>
      </c>
      <c r="FW29" s="12">
        <f t="shared" si="97"/>
        <v>-178584.53459813719</v>
      </c>
      <c r="FY29" s="5">
        <f t="shared" si="98"/>
        <v>25</v>
      </c>
      <c r="FZ29" s="6">
        <v>0.31480000000000002</v>
      </c>
      <c r="GA29" s="7">
        <f t="shared" si="99"/>
        <v>5041776.8719608802</v>
      </c>
      <c r="GB29" s="12">
        <f t="shared" si="100"/>
        <v>-1174923.4259640467</v>
      </c>
      <c r="GC29" s="12">
        <f t="shared" si="101"/>
        <v>-302705.29223846621</v>
      </c>
      <c r="GE29" s="5">
        <f t="shared" si="102"/>
        <v>24</v>
      </c>
      <c r="GF29" s="6">
        <v>0.31480000000000002</v>
      </c>
      <c r="GG29" s="7">
        <f t="shared" si="103"/>
        <v>4485566.6120648403</v>
      </c>
      <c r="GH29" s="12">
        <f t="shared" si="104"/>
        <v>-1319173.2004711635</v>
      </c>
      <c r="GI29" s="12">
        <f t="shared" si="105"/>
        <v>-346405.5142442857</v>
      </c>
      <c r="GK29" s="5">
        <f t="shared" si="106"/>
        <v>23</v>
      </c>
      <c r="GL29" s="6">
        <v>0.31480000000000002</v>
      </c>
      <c r="GM29" s="7">
        <f t="shared" si="107"/>
        <v>4982302.1349159591</v>
      </c>
      <c r="GN29" s="12">
        <f t="shared" si="108"/>
        <v>-325235.37665801065</v>
      </c>
      <c r="GO29" s="12">
        <f t="shared" si="109"/>
        <v>-88358.743947552022</v>
      </c>
      <c r="GQ29" s="5">
        <f t="shared" si="110"/>
        <v>22</v>
      </c>
      <c r="GR29" s="6">
        <v>0.31480000000000002</v>
      </c>
      <c r="GS29" s="7">
        <f t="shared" si="111"/>
        <v>4024476.6841001292</v>
      </c>
      <c r="GT29" s="12">
        <f t="shared" si="112"/>
        <v>-836474.17661264678</v>
      </c>
      <c r="GU29" s="12">
        <f t="shared" si="113"/>
        <v>-235538.97128399057</v>
      </c>
      <c r="GW29" s="5">
        <f t="shared" si="114"/>
        <v>21</v>
      </c>
      <c r="GX29" s="6">
        <v>0.31480000000000002</v>
      </c>
      <c r="GY29" s="7">
        <f t="shared" si="115"/>
        <v>3631871.387149293</v>
      </c>
      <c r="GZ29" s="12">
        <f t="shared" si="116"/>
        <v>-801883.04159855586</v>
      </c>
      <c r="HA29" s="12">
        <f t="shared" si="117"/>
        <v>-235731.10058553753</v>
      </c>
      <c r="HC29" s="5">
        <f t="shared" si="118"/>
        <v>20</v>
      </c>
      <c r="HD29" s="6">
        <v>0.31480000000000002</v>
      </c>
      <c r="HE29" s="7">
        <f t="shared" si="119"/>
        <v>3958011.5378697589</v>
      </c>
      <c r="HF29" s="12">
        <f t="shared" si="120"/>
        <v>29885.979202709656</v>
      </c>
      <c r="HG29" s="12">
        <f t="shared" si="121"/>
        <v>9328.5715430423206</v>
      </c>
      <c r="HI29" s="5">
        <f t="shared" si="122"/>
        <v>19</v>
      </c>
      <c r="HJ29" s="6">
        <v>0.31480000000000002</v>
      </c>
      <c r="HK29" s="7">
        <f t="shared" si="123"/>
        <v>3821950.1138178441</v>
      </c>
      <c r="HL29" s="12">
        <f t="shared" si="124"/>
        <v>399313.96204641729</v>
      </c>
      <c r="HM29" s="12">
        <f t="shared" si="125"/>
        <v>131236.13286083739</v>
      </c>
      <c r="HO29" s="5">
        <f t="shared" si="126"/>
        <v>18</v>
      </c>
      <c r="HP29" s="6">
        <v>0.31480000000000002</v>
      </c>
      <c r="HQ29" s="7">
        <f t="shared" si="127"/>
        <v>3346130.3745559822</v>
      </c>
      <c r="HR29" s="12">
        <f t="shared" si="128"/>
        <v>284316.66108503251</v>
      </c>
      <c r="HS29" s="12">
        <f t="shared" si="129"/>
        <v>96493.928741493277</v>
      </c>
      <c r="HU29" s="5">
        <f t="shared" si="130"/>
        <v>17</v>
      </c>
      <c r="HV29" s="6">
        <v>0.31480000000000002</v>
      </c>
      <c r="HW29" s="7">
        <f t="shared" si="131"/>
        <v>2817556.7316907905</v>
      </c>
      <c r="HX29" s="12">
        <f t="shared" si="132"/>
        <v>74141.722812792563</v>
      </c>
      <c r="HY29" s="12">
        <f t="shared" si="133"/>
        <v>26081.23362365783</v>
      </c>
      <c r="IA29" s="5">
        <f t="shared" si="134"/>
        <v>16</v>
      </c>
      <c r="IB29" s="6">
        <v>0.31480000000000002</v>
      </c>
      <c r="IC29" s="7">
        <f t="shared" si="135"/>
        <v>3288081.143296524</v>
      </c>
      <c r="ID29" s="12">
        <f t="shared" si="136"/>
        <v>1002671.8911714572</v>
      </c>
      <c r="IE29" s="12">
        <f t="shared" si="137"/>
        <v>385834.10510809172</v>
      </c>
      <c r="IG29" s="5">
        <f t="shared" si="138"/>
        <v>15</v>
      </c>
      <c r="IH29" s="6">
        <v>0.31480000000000002</v>
      </c>
      <c r="II29" s="7">
        <f t="shared" si="139"/>
        <v>4437356.4686862668</v>
      </c>
      <c r="IJ29" s="12">
        <f t="shared" si="140"/>
        <v>2623946.7485857094</v>
      </c>
      <c r="IK29" s="12">
        <f t="shared" si="141"/>
        <v>1128882.1271784927</v>
      </c>
      <c r="IM29" s="5">
        <f t="shared" si="142"/>
        <v>14</v>
      </c>
      <c r="IN29" s="6">
        <v>0.31480000000000002</v>
      </c>
      <c r="IO29" s="7">
        <f t="shared" si="143"/>
        <v>3238946.3275082232</v>
      </c>
      <c r="IP29" s="12">
        <f t="shared" si="144"/>
        <v>1729413.4739410812</v>
      </c>
      <c r="IQ29" s="12">
        <f t="shared" si="145"/>
        <v>794016.42569053767</v>
      </c>
      <c r="IS29" s="5">
        <f t="shared" si="146"/>
        <v>13</v>
      </c>
      <c r="IT29" s="6">
        <v>0.31480000000000002</v>
      </c>
      <c r="IU29" s="7">
        <f t="shared" si="147"/>
        <v>2615639.4472326767</v>
      </c>
      <c r="IV29" s="12">
        <f t="shared" si="148"/>
        <v>1336650.2354057468</v>
      </c>
      <c r="IW29" s="12">
        <f t="shared" si="149"/>
        <v>645698.09059650032</v>
      </c>
      <c r="IY29" s="5">
        <f t="shared" si="150"/>
        <v>12</v>
      </c>
      <c r="IZ29" s="6">
        <v>0.31480000000000002</v>
      </c>
      <c r="JA29" s="7">
        <f t="shared" si="151"/>
        <v>2811910.8226539204</v>
      </c>
      <c r="JB29" s="12">
        <f t="shared" si="152"/>
        <v>1783390.6201522781</v>
      </c>
      <c r="JC29" s="12">
        <f t="shared" si="153"/>
        <v>920412.16977305862</v>
      </c>
      <c r="JE29" s="5">
        <f t="shared" si="154"/>
        <v>11</v>
      </c>
      <c r="JF29" s="6">
        <v>0.31480000000000002</v>
      </c>
      <c r="JG29" s="7">
        <f t="shared" si="155"/>
        <v>2640043.9608054836</v>
      </c>
      <c r="JH29" s="12">
        <f t="shared" si="156"/>
        <v>1843809.293571593</v>
      </c>
      <c r="JI29" s="12">
        <f t="shared" si="157"/>
        <v>1039902.3513702708</v>
      </c>
      <c r="JK29" s="5">
        <f t="shared" si="158"/>
        <v>10</v>
      </c>
      <c r="JL29" s="6">
        <v>0.31480000000000002</v>
      </c>
      <c r="JM29" s="7">
        <f t="shared" si="159"/>
        <v>2227509.2480640262</v>
      </c>
      <c r="JN29" s="12">
        <f t="shared" si="160"/>
        <v>1640223.3985898115</v>
      </c>
      <c r="JO29" s="12">
        <f t="shared" si="161"/>
        <v>1053752.1090857747</v>
      </c>
      <c r="JQ29" s="5">
        <f t="shared" si="162"/>
        <v>9</v>
      </c>
      <c r="JR29" s="6">
        <v>0.31480000000000002</v>
      </c>
      <c r="JS29" s="7">
        <f t="shared" si="163"/>
        <v>1690837.443497818</v>
      </c>
      <c r="JT29" s="12">
        <f t="shared" si="164"/>
        <v>1258723.3780528596</v>
      </c>
      <c r="JU29" s="12">
        <f t="shared" si="165"/>
        <v>904285.16837818979</v>
      </c>
      <c r="JW29" s="5">
        <f t="shared" si="166"/>
        <v>8</v>
      </c>
      <c r="JX29" s="6">
        <v>0.31480000000000002</v>
      </c>
      <c r="JY29" s="7">
        <f t="shared" si="167"/>
        <v>1774226.0687280358</v>
      </c>
      <c r="JZ29" s="12">
        <f t="shared" si="168"/>
        <v>1456411.0948902182</v>
      </c>
      <c r="KA29" s="12">
        <f t="shared" si="169"/>
        <v>1134100.4644768587</v>
      </c>
      <c r="KC29" s="5">
        <f t="shared" si="170"/>
        <v>7</v>
      </c>
      <c r="KD29" s="6">
        <v>0.31480000000000002</v>
      </c>
      <c r="KE29" s="7">
        <f t="shared" si="171"/>
        <v>1473364.9466268362</v>
      </c>
      <c r="KF29" s="12">
        <f t="shared" si="172"/>
        <v>1236171.6722498199</v>
      </c>
      <c r="KG29" s="12">
        <f t="shared" si="173"/>
        <v>998328.56767987099</v>
      </c>
      <c r="KI29" s="5">
        <f t="shared" si="174"/>
        <v>6</v>
      </c>
      <c r="KJ29" s="6">
        <v>0.31480000000000002</v>
      </c>
      <c r="KK29" s="7">
        <f t="shared" si="175"/>
        <v>1204319.884442403</v>
      </c>
      <c r="KL29" s="12">
        <f t="shared" si="176"/>
        <v>1036694.769928607</v>
      </c>
      <c r="KM29" s="12">
        <f t="shared" si="177"/>
        <v>872330.28121986019</v>
      </c>
      <c r="KO29" s="5">
        <f t="shared" si="178"/>
        <v>5</v>
      </c>
      <c r="KP29" s="6">
        <v>0.31480000000000002</v>
      </c>
      <c r="KQ29" s="7">
        <f t="shared" si="179"/>
        <v>1134545.3456829046</v>
      </c>
      <c r="KR29" s="12">
        <f t="shared" si="180"/>
        <v>1026823.5643231536</v>
      </c>
      <c r="KS29" s="12">
        <f t="shared" si="181"/>
        <v>894549.01763908099</v>
      </c>
      <c r="KU29" s="5">
        <f t="shared" si="182"/>
        <v>4</v>
      </c>
      <c r="KV29" s="6">
        <v>0.31480000000000002</v>
      </c>
      <c r="KW29" s="7">
        <f t="shared" si="183"/>
        <v>864481.36671967723</v>
      </c>
      <c r="KX29" s="12">
        <f t="shared" si="184"/>
        <v>802124.19024003448</v>
      </c>
      <c r="KY29" s="12">
        <f t="shared" si="185"/>
        <v>725952.19859874295</v>
      </c>
      <c r="LA29" s="5">
        <f t="shared" si="186"/>
        <v>3</v>
      </c>
      <c r="LB29" s="6">
        <v>0.31480000000000002</v>
      </c>
      <c r="LC29" s="7">
        <f t="shared" si="187"/>
        <v>729581.70876840001</v>
      </c>
      <c r="LD29" s="12">
        <f t="shared" si="188"/>
        <v>685699.36992178124</v>
      </c>
      <c r="LE29" s="12">
        <f t="shared" si="189"/>
        <v>629643.0217613714</v>
      </c>
      <c r="LG29" s="5">
        <f t="shared" si="190"/>
        <v>2</v>
      </c>
      <c r="LH29" s="6">
        <v>0.31480000000000002</v>
      </c>
      <c r="LI29" s="7">
        <f t="shared" si="191"/>
        <v>689520.56400000001</v>
      </c>
      <c r="LJ29" s="12">
        <f>(LJ30)*(1+LH29)-(((VLOOKUP((LG$91+LG30),$A$138:$E$227,5,FALSE))/(VLOOKUP(LG$91,$A$138:$E$227,5,FALSE)))*(IF(LG29&lt;=$D$125,$B$125,$C$125)))</f>
        <v>663544.36728435603</v>
      </c>
      <c r="LK29" s="12">
        <f t="shared" si="193"/>
        <v>633956.09657142858</v>
      </c>
      <c r="LM29" s="5">
        <f t="shared" si="194"/>
        <v>1</v>
      </c>
      <c r="LN29" s="6">
        <v>0.31480000000000002</v>
      </c>
      <c r="LO29" s="7">
        <f>(LO30+$B$124)*(1+LN29)</f>
        <v>591660</v>
      </c>
      <c r="LP29" s="12">
        <f>($B$124)*(1+LN29)-$B$125</f>
        <v>580660</v>
      </c>
      <c r="LQ29" s="12">
        <f>LP29</f>
        <v>580660</v>
      </c>
      <c r="LS29" s="5"/>
      <c r="LT29" s="6"/>
      <c r="LU29" s="7"/>
      <c r="LY29" s="5"/>
      <c r="LZ29" s="6"/>
      <c r="MA29" s="7"/>
      <c r="ME29" s="5"/>
      <c r="MF29" s="6"/>
      <c r="MG29" s="7"/>
      <c r="MK29" s="5"/>
      <c r="ML29" s="6"/>
      <c r="MM29" s="7"/>
      <c r="MQ29" s="5"/>
      <c r="MR29" s="6"/>
      <c r="MS29" s="7"/>
      <c r="MW29" s="5"/>
      <c r="MX29" s="6"/>
      <c r="MY29" s="7"/>
      <c r="NC29" s="5"/>
      <c r="ND29" s="6"/>
      <c r="NE29" s="7"/>
      <c r="NI29" s="5"/>
      <c r="NJ29" s="6"/>
      <c r="NK29" s="7"/>
      <c r="NO29" s="5"/>
      <c r="NP29" s="6"/>
      <c r="NQ29" s="7"/>
      <c r="NU29" s="5"/>
      <c r="NV29" s="6"/>
      <c r="NW29" s="7"/>
      <c r="OA29" s="5"/>
      <c r="OB29" s="6"/>
      <c r="OC29" s="7"/>
      <c r="OG29" s="5"/>
      <c r="OH29" s="6"/>
      <c r="OI29" s="7"/>
      <c r="OM29" s="5"/>
      <c r="ON29" s="6"/>
      <c r="OO29" s="7"/>
      <c r="OS29" s="5"/>
      <c r="OT29" s="6"/>
      <c r="OU29" s="7"/>
      <c r="OY29" s="5"/>
      <c r="OZ29" s="6"/>
      <c r="PA29" s="7"/>
      <c r="PE29" s="5"/>
      <c r="PF29" s="6"/>
      <c r="PG29" s="7"/>
      <c r="PK29" s="5"/>
      <c r="PL29" s="6"/>
      <c r="PM29" s="7"/>
      <c r="PQ29" s="5"/>
      <c r="PR29" s="6"/>
      <c r="PS29" s="7"/>
      <c r="PW29" s="5"/>
      <c r="PX29" s="6"/>
      <c r="PY29" s="7"/>
      <c r="QC29" s="5"/>
      <c r="QD29" s="6"/>
      <c r="QE29" s="7"/>
      <c r="QI29" s="5"/>
      <c r="QJ29" s="6"/>
      <c r="QK29" s="7"/>
      <c r="QO29" s="5"/>
      <c r="QP29" s="6"/>
      <c r="QQ29" s="7"/>
    </row>
    <row r="30" spans="3:459">
      <c r="C30">
        <v>61</v>
      </c>
      <c r="D30" s="6">
        <v>0.16539999999999999</v>
      </c>
      <c r="E30" s="12">
        <f t="shared" si="286"/>
        <v>-27044998.806616616</v>
      </c>
      <c r="F30" s="12">
        <f t="shared" si="0"/>
        <v>-4043893.5121388719</v>
      </c>
      <c r="G30">
        <v>60</v>
      </c>
      <c r="H30" s="6">
        <v>0.16539999999999999</v>
      </c>
      <c r="I30" s="12">
        <f t="shared" si="1"/>
        <v>-50771323.551665843</v>
      </c>
      <c r="J30" s="12">
        <f t="shared" si="2"/>
        <v>-7503799.7643343648</v>
      </c>
      <c r="K30">
        <v>59</v>
      </c>
      <c r="L30" s="6">
        <v>0.16539999999999999</v>
      </c>
      <c r="M30" s="12">
        <f t="shared" si="3"/>
        <v>-38181827.139071599</v>
      </c>
      <c r="N30" s="12">
        <f t="shared" si="4"/>
        <v>-5643122.2478662441</v>
      </c>
      <c r="O30">
        <v>58</v>
      </c>
      <c r="P30" s="6">
        <v>0.16539999999999999</v>
      </c>
      <c r="Q30" s="12">
        <f t="shared" si="5"/>
        <v>-13468499.026520742</v>
      </c>
      <c r="R30" s="12">
        <f t="shared" si="6"/>
        <v>-1850900.0390810701</v>
      </c>
      <c r="S30">
        <v>57</v>
      </c>
      <c r="T30" s="6">
        <v>0.16539999999999999</v>
      </c>
      <c r="U30" s="12">
        <f t="shared" si="7"/>
        <v>62839309.485784441</v>
      </c>
      <c r="V30" s="12">
        <f t="shared" si="8"/>
        <v>7766656.2285800995</v>
      </c>
      <c r="W30">
        <v>56</v>
      </c>
      <c r="X30" s="6">
        <v>0.16539999999999999</v>
      </c>
      <c r="Y30" s="12">
        <f t="shared" si="9"/>
        <v>75718411.049014136</v>
      </c>
      <c r="Z30" s="12">
        <f t="shared" si="10"/>
        <v>8442242.8913766835</v>
      </c>
      <c r="AA30">
        <v>55</v>
      </c>
      <c r="AB30" s="6">
        <v>0.16539999999999999</v>
      </c>
      <c r="AC30" s="12">
        <f t="shared" si="11"/>
        <v>19569361.618738305</v>
      </c>
      <c r="AD30" s="12">
        <f t="shared" si="12"/>
        <v>2232632.4405129268</v>
      </c>
      <c r="AE30">
        <v>54</v>
      </c>
      <c r="AF30" s="6">
        <v>0.16539999999999999</v>
      </c>
      <c r="AG30" s="12">
        <f t="shared" si="13"/>
        <v>31485429.449330986</v>
      </c>
      <c r="AH30" s="12">
        <f t="shared" si="14"/>
        <v>3700966.6422722675</v>
      </c>
      <c r="AI30">
        <v>53</v>
      </c>
      <c r="AJ30" s="6">
        <v>0.16539999999999999</v>
      </c>
      <c r="AK30" s="12">
        <f t="shared" si="15"/>
        <v>-4417244.2097625053</v>
      </c>
      <c r="AL30" s="12">
        <f t="shared" si="16"/>
        <v>-526862.31715404126</v>
      </c>
      <c r="AM30">
        <v>52</v>
      </c>
      <c r="AN30" s="6">
        <v>0.16539999999999999</v>
      </c>
      <c r="AO30" s="12">
        <f t="shared" si="17"/>
        <v>-19135572.406014442</v>
      </c>
      <c r="AP30" s="12">
        <f t="shared" si="18"/>
        <v>-2331992.8342679655</v>
      </c>
      <c r="AQ30">
        <v>51</v>
      </c>
      <c r="AR30" s="6">
        <v>0.16539999999999999</v>
      </c>
      <c r="AS30" s="12">
        <f t="shared" si="19"/>
        <v>27056270.114855979</v>
      </c>
      <c r="AT30" s="12">
        <f t="shared" si="20"/>
        <v>3320648.5361361699</v>
      </c>
      <c r="AU30">
        <v>50</v>
      </c>
      <c r="AV30" s="6">
        <v>0.16539999999999999</v>
      </c>
      <c r="AW30" s="12">
        <f t="shared" si="21"/>
        <v>7718468.308774896</v>
      </c>
      <c r="AX30" s="12">
        <f t="shared" si="22"/>
        <v>933954.67867630546</v>
      </c>
      <c r="AY30">
        <v>49</v>
      </c>
      <c r="AZ30" s="6">
        <v>0.16539999999999999</v>
      </c>
      <c r="BA30" s="12">
        <f t="shared" si="23"/>
        <v>13946770.800218204</v>
      </c>
      <c r="BB30" s="12">
        <f t="shared" si="24"/>
        <v>1675541.1765171394</v>
      </c>
      <c r="BC30">
        <v>48</v>
      </c>
      <c r="BD30" s="6">
        <v>0.16539999999999999</v>
      </c>
      <c r="BE30" s="12">
        <f t="shared" si="25"/>
        <v>30583790.206520244</v>
      </c>
      <c r="BF30" s="12">
        <f t="shared" si="26"/>
        <v>3727151.6154877734</v>
      </c>
      <c r="BG30">
        <v>47</v>
      </c>
      <c r="BH30" s="6">
        <v>0.16539999999999999</v>
      </c>
      <c r="BI30" s="12">
        <f t="shared" si="27"/>
        <v>55621558.161339268</v>
      </c>
      <c r="BJ30" s="12">
        <f t="shared" si="28"/>
        <v>7547609.88014716</v>
      </c>
      <c r="BK30">
        <v>46</v>
      </c>
      <c r="BL30" s="6">
        <v>0.16539999999999999</v>
      </c>
      <c r="BM30" s="12">
        <f t="shared" si="29"/>
        <v>46203751.0299583</v>
      </c>
      <c r="BN30" s="12">
        <f t="shared" si="30"/>
        <v>6748862.5099939089</v>
      </c>
      <c r="BO30">
        <v>45</v>
      </c>
      <c r="BP30" s="6">
        <v>0.16539999999999999</v>
      </c>
      <c r="BQ30" s="12">
        <f t="shared" si="31"/>
        <v>33367928.112504091</v>
      </c>
      <c r="BR30" s="12">
        <f t="shared" si="32"/>
        <v>5018167.235588342</v>
      </c>
      <c r="BS30">
        <v>44</v>
      </c>
      <c r="BT30" s="6">
        <v>0.16539999999999999</v>
      </c>
      <c r="BU30" s="12">
        <f t="shared" si="33"/>
        <v>26537468.733691182</v>
      </c>
      <c r="BV30" s="12">
        <f t="shared" si="34"/>
        <v>4082687.4974909513</v>
      </c>
      <c r="BW30">
        <v>43</v>
      </c>
      <c r="BX30" s="6">
        <v>0.16539999999999999</v>
      </c>
      <c r="BY30" s="12">
        <f t="shared" si="35"/>
        <v>14277793.653660694</v>
      </c>
      <c r="BZ30" s="12">
        <f t="shared" si="36"/>
        <v>2245945.0691151652</v>
      </c>
      <c r="CA30">
        <v>42</v>
      </c>
      <c r="CB30" s="6">
        <v>0.16539999999999999</v>
      </c>
      <c r="CC30" s="12">
        <f t="shared" si="37"/>
        <v>25536033.932028729</v>
      </c>
      <c r="CD30" s="12">
        <f t="shared" si="38"/>
        <v>4745243.9890978187</v>
      </c>
      <c r="CE30">
        <v>41</v>
      </c>
      <c r="CF30" s="6">
        <v>0.16539999999999999</v>
      </c>
      <c r="CG30" s="12">
        <f t="shared" si="39"/>
        <v>27399545.023062106</v>
      </c>
      <c r="CH30" s="12">
        <f t="shared" si="40"/>
        <v>5612525.644309178</v>
      </c>
      <c r="CI30">
        <v>40</v>
      </c>
      <c r="CJ30" s="6">
        <v>0.16539999999999999</v>
      </c>
      <c r="CK30" s="12">
        <f t="shared" si="284"/>
        <v>27100038.22612258</v>
      </c>
      <c r="CL30" s="12">
        <f t="shared" si="285"/>
        <v>5621442.6743901633</v>
      </c>
      <c r="CM30" s="5">
        <v>39</v>
      </c>
      <c r="CN30" s="6">
        <v>0.16539999999999999</v>
      </c>
      <c r="CO30" s="7">
        <f t="shared" si="41"/>
        <v>37539793.735858589</v>
      </c>
      <c r="CP30" s="12">
        <f t="shared" si="42"/>
        <v>21749210.341832254</v>
      </c>
      <c r="CQ30" s="12">
        <f t="shared" si="43"/>
        <v>4417514.6329564219</v>
      </c>
      <c r="CR30" s="9"/>
      <c r="CS30" s="5">
        <v>38</v>
      </c>
      <c r="CT30" s="6">
        <v>0.16539999999999999</v>
      </c>
      <c r="CU30" s="7">
        <f t="shared" si="44"/>
        <v>28697954.082913075</v>
      </c>
      <c r="CV30" s="12">
        <f t="shared" si="45"/>
        <v>15320258.204219811</v>
      </c>
      <c r="CW30" s="12">
        <f t="shared" si="46"/>
        <v>3363306.4683421189</v>
      </c>
      <c r="CY30" s="5">
        <v>37</v>
      </c>
      <c r="CZ30" s="6">
        <v>0.16539999999999999</v>
      </c>
      <c r="DA30" s="7">
        <f t="shared" si="47"/>
        <v>23203391.076093994</v>
      </c>
      <c r="DB30" s="12">
        <f t="shared" si="48"/>
        <v>11342694.719423937</v>
      </c>
      <c r="DC30" s="12">
        <f t="shared" si="49"/>
        <v>2597937.8570849984</v>
      </c>
      <c r="DE30" s="5">
        <f t="shared" si="50"/>
        <v>36</v>
      </c>
      <c r="DF30" s="6">
        <v>0.16539999999999999</v>
      </c>
      <c r="DG30" s="7">
        <f t="shared" si="51"/>
        <v>19638926.006004237</v>
      </c>
      <c r="DH30" s="12">
        <f t="shared" si="52"/>
        <v>8690165.4756258987</v>
      </c>
      <c r="DI30" s="12">
        <f t="shared" si="53"/>
        <v>1997911.8552432922</v>
      </c>
      <c r="DK30" s="5">
        <f t="shared" si="54"/>
        <v>35</v>
      </c>
      <c r="DL30" s="6">
        <v>0.16539999999999999</v>
      </c>
      <c r="DM30" s="7">
        <f t="shared" si="55"/>
        <v>19879467.563522846</v>
      </c>
      <c r="DN30" s="12">
        <f t="shared" si="56"/>
        <v>9975857.7624102402</v>
      </c>
      <c r="DO30" s="12">
        <f t="shared" si="57"/>
        <v>2319365.3743200987</v>
      </c>
      <c r="DQ30" s="5">
        <f t="shared" si="58"/>
        <v>34</v>
      </c>
      <c r="DR30" s="6">
        <v>0.16539999999999999</v>
      </c>
      <c r="DS30" s="7">
        <f t="shared" si="59"/>
        <v>13030589.645728147</v>
      </c>
      <c r="DT30" s="12">
        <f t="shared" si="60"/>
        <v>3695158.965073518</v>
      </c>
      <c r="DU30" s="12">
        <f t="shared" si="61"/>
        <v>852728.99194004259</v>
      </c>
      <c r="DW30" s="5">
        <f t="shared" si="62"/>
        <v>33</v>
      </c>
      <c r="DX30" s="6">
        <v>0.16539999999999999</v>
      </c>
      <c r="DY30" s="7">
        <f t="shared" si="63"/>
        <v>9826990.6830529012</v>
      </c>
      <c r="DZ30" s="12">
        <f t="shared" si="64"/>
        <v>1055496.3780505783</v>
      </c>
      <c r="EA30" s="12">
        <f t="shared" si="65"/>
        <v>244488.35723211319</v>
      </c>
      <c r="EC30" s="5">
        <f t="shared" si="66"/>
        <v>32</v>
      </c>
      <c r="ED30" s="6">
        <v>0.16539999999999999</v>
      </c>
      <c r="EE30" s="7">
        <f t="shared" si="67"/>
        <v>9146491.700533228</v>
      </c>
      <c r="EF30" s="12">
        <f t="shared" si="68"/>
        <v>1129675.6024847231</v>
      </c>
      <c r="EG30" s="12">
        <f t="shared" si="69"/>
        <v>269481.82047172304</v>
      </c>
      <c r="EI30" s="5">
        <f t="shared" si="70"/>
        <v>31</v>
      </c>
      <c r="EJ30" s="6">
        <v>0.16539999999999999</v>
      </c>
      <c r="EK30" s="7">
        <f t="shared" si="71"/>
        <v>9146491.700533228</v>
      </c>
      <c r="EL30" s="12">
        <f t="shared" si="72"/>
        <v>2939031.0388905923</v>
      </c>
      <c r="EM30" s="12">
        <f t="shared" si="73"/>
        <v>726502.05455722508</v>
      </c>
      <c r="EO30" s="5">
        <f t="shared" si="74"/>
        <v>30</v>
      </c>
      <c r="EP30" s="6">
        <v>0.16539999999999999</v>
      </c>
      <c r="EQ30" s="7">
        <f t="shared" si="75"/>
        <v>10214978.44598306</v>
      </c>
      <c r="ER30" s="12">
        <f t="shared" si="76"/>
        <v>342388.7695492382</v>
      </c>
      <c r="ES30" s="12">
        <f t="shared" si="77"/>
        <v>85819.138434986235</v>
      </c>
      <c r="EU30" s="5">
        <f t="shared" si="78"/>
        <v>29</v>
      </c>
      <c r="EV30" s="6">
        <v>0.16539999999999999</v>
      </c>
      <c r="EW30" s="7">
        <f t="shared" si="79"/>
        <v>6342633.6590283439</v>
      </c>
      <c r="EX30" s="12">
        <f t="shared" si="80"/>
        <v>-4241.8894894905243</v>
      </c>
      <c r="EY30" s="12">
        <f t="shared" si="81"/>
        <v>-1074.2209338122072</v>
      </c>
      <c r="FA30" s="5">
        <f t="shared" si="82"/>
        <v>28</v>
      </c>
      <c r="FB30" s="6">
        <v>0.16539999999999999</v>
      </c>
      <c r="FC30" s="7">
        <f t="shared" si="83"/>
        <v>6321141.7769865943</v>
      </c>
      <c r="FD30" s="12">
        <f t="shared" si="84"/>
        <v>400564.86039819941</v>
      </c>
      <c r="FE30" s="12">
        <f t="shared" si="85"/>
        <v>103170.55177066848</v>
      </c>
      <c r="FG30" s="5">
        <f t="shared" si="86"/>
        <v>27</v>
      </c>
      <c r="FH30" s="6">
        <v>0.16539999999999999</v>
      </c>
      <c r="FI30" s="7">
        <f t="shared" si="87"/>
        <v>4991425.9136028029</v>
      </c>
      <c r="FJ30" s="12">
        <f t="shared" si="88"/>
        <v>-618674.29691099864</v>
      </c>
      <c r="FK30" s="12">
        <f t="shared" si="89"/>
        <v>-160416.84448859081</v>
      </c>
      <c r="FM30" s="5">
        <f t="shared" si="90"/>
        <v>26</v>
      </c>
      <c r="FN30" s="6">
        <v>0.16539999999999999</v>
      </c>
      <c r="FO30" s="7">
        <f t="shared" si="91"/>
        <v>5473654.9112872062</v>
      </c>
      <c r="FP30" s="12">
        <f t="shared" si="92"/>
        <v>236776.8634878876</v>
      </c>
      <c r="FQ30" s="12">
        <f t="shared" si="93"/>
        <v>62212.762748762165</v>
      </c>
      <c r="FS30" s="5">
        <f t="shared" si="94"/>
        <v>25</v>
      </c>
      <c r="FT30" s="6">
        <v>0.16539999999999999</v>
      </c>
      <c r="FU30" s="7">
        <f t="shared" si="95"/>
        <v>4464280.981394019</v>
      </c>
      <c r="FV30" s="12">
        <f t="shared" si="96"/>
        <v>-442893.77541601099</v>
      </c>
      <c r="FW30" s="12">
        <f t="shared" si="97"/>
        <v>-118283.6444283037</v>
      </c>
      <c r="FY30" s="5">
        <f t="shared" si="98"/>
        <v>24</v>
      </c>
      <c r="FZ30" s="6">
        <v>0.16539999999999999</v>
      </c>
      <c r="GA30" s="7">
        <f t="shared" si="99"/>
        <v>3834634.067509036</v>
      </c>
      <c r="GB30" s="12">
        <f t="shared" si="100"/>
        <v>-805051.0482748244</v>
      </c>
      <c r="GC30" s="12">
        <f t="shared" si="101"/>
        <v>-217092.41751231218</v>
      </c>
      <c r="GE30" s="5">
        <f t="shared" si="102"/>
        <v>23</v>
      </c>
      <c r="GF30" s="6">
        <v>0.16539999999999999</v>
      </c>
      <c r="GG30" s="7">
        <f t="shared" si="103"/>
        <v>3411596.1454706728</v>
      </c>
      <c r="GH30" s="12">
        <f t="shared" si="104"/>
        <v>-916434.37591443222</v>
      </c>
      <c r="GI30" s="12">
        <f t="shared" si="105"/>
        <v>-251880.83970681889</v>
      </c>
      <c r="GK30" s="5">
        <f t="shared" si="106"/>
        <v>22</v>
      </c>
      <c r="GL30" s="6">
        <v>0.16539999999999999</v>
      </c>
      <c r="GM30" s="7">
        <f t="shared" si="107"/>
        <v>3789399.25077271</v>
      </c>
      <c r="GN30" s="12">
        <f t="shared" si="108"/>
        <v>-163378.34251834272</v>
      </c>
      <c r="GO30" s="12">
        <f t="shared" si="109"/>
        <v>-46457.627215673943</v>
      </c>
      <c r="GQ30" s="5">
        <f t="shared" si="110"/>
        <v>21</v>
      </c>
      <c r="GR30" s="6">
        <v>0.16539999999999999</v>
      </c>
      <c r="GS30" s="7">
        <f t="shared" si="111"/>
        <v>3060904.0797840958</v>
      </c>
      <c r="GT30" s="12">
        <f t="shared" si="112"/>
        <v>-555167.77241392725</v>
      </c>
      <c r="GU30" s="12">
        <f t="shared" si="113"/>
        <v>-163623.34519719033</v>
      </c>
      <c r="GW30" s="5">
        <f t="shared" si="114"/>
        <v>20</v>
      </c>
      <c r="GX30" s="6">
        <v>0.16539999999999999</v>
      </c>
      <c r="GY30" s="7">
        <f t="shared" si="115"/>
        <v>2762299.5034600645</v>
      </c>
      <c r="GZ30" s="12">
        <f t="shared" si="116"/>
        <v>-532272.95390995056</v>
      </c>
      <c r="HA30" s="12">
        <f t="shared" si="117"/>
        <v>-163776.29351075404</v>
      </c>
      <c r="HC30" s="5">
        <f t="shared" si="118"/>
        <v>19</v>
      </c>
      <c r="HD30" s="6">
        <v>0.16539999999999999</v>
      </c>
      <c r="HE30" s="7">
        <f t="shared" si="119"/>
        <v>3010352.5539015508</v>
      </c>
      <c r="HF30" s="12">
        <f t="shared" si="120"/>
        <v>95829.852687724953</v>
      </c>
      <c r="HG30" s="12">
        <f t="shared" si="121"/>
        <v>31308.283764874701</v>
      </c>
      <c r="HI30" s="5">
        <f t="shared" si="122"/>
        <v>18</v>
      </c>
      <c r="HJ30" s="6">
        <v>0.16539999999999999</v>
      </c>
      <c r="HK30" s="7">
        <f t="shared" si="123"/>
        <v>2906868.0512761213</v>
      </c>
      <c r="HL30" s="12">
        <f t="shared" si="124"/>
        <v>373133.07657559565</v>
      </c>
      <c r="HM30" s="12">
        <f t="shared" si="125"/>
        <v>128355.19833801819</v>
      </c>
      <c r="HO30" s="5">
        <f t="shared" si="126"/>
        <v>17</v>
      </c>
      <c r="HP30" s="6">
        <v>0.16539999999999999</v>
      </c>
      <c r="HQ30" s="7">
        <f t="shared" si="127"/>
        <v>2544972.9042865699</v>
      </c>
      <c r="HR30" s="12">
        <f t="shared" si="128"/>
        <v>283473.39646256017</v>
      </c>
      <c r="HS30" s="12">
        <f t="shared" si="129"/>
        <v>100697.98266733986</v>
      </c>
      <c r="HU30" s="5">
        <f t="shared" si="130"/>
        <v>16</v>
      </c>
      <c r="HV30" s="6">
        <v>0.16539999999999999</v>
      </c>
      <c r="HW30" s="7">
        <f t="shared" si="131"/>
        <v>2142954.6179577052</v>
      </c>
      <c r="HX30" s="12">
        <f t="shared" si="132"/>
        <v>121252.97608277886</v>
      </c>
      <c r="HY30" s="12">
        <f t="shared" si="133"/>
        <v>44644.570277669656</v>
      </c>
      <c r="IA30" s="5">
        <f t="shared" si="134"/>
        <v>15</v>
      </c>
      <c r="IB30" s="6">
        <v>0.16539999999999999</v>
      </c>
      <c r="IC30" s="7">
        <f t="shared" si="135"/>
        <v>2500822.2872653818</v>
      </c>
      <c r="ID30" s="12">
        <f t="shared" si="136"/>
        <v>821899.34937786369</v>
      </c>
      <c r="IE30" s="12">
        <f t="shared" si="137"/>
        <v>331032.92723429948</v>
      </c>
      <c r="IG30" s="5">
        <f t="shared" si="138"/>
        <v>14</v>
      </c>
      <c r="IH30" s="6">
        <v>0.16539999999999999</v>
      </c>
      <c r="II30" s="7">
        <f t="shared" si="139"/>
        <v>3374928.862706318</v>
      </c>
      <c r="IJ30" s="12">
        <f t="shared" si="140"/>
        <v>2048735.9557150844</v>
      </c>
      <c r="IK30" s="12">
        <f t="shared" si="141"/>
        <v>922550.9359788755</v>
      </c>
      <c r="IM30" s="5">
        <f t="shared" si="142"/>
        <v>13</v>
      </c>
      <c r="IN30" s="6">
        <v>0.16539999999999999</v>
      </c>
      <c r="IO30" s="7">
        <f t="shared" si="143"/>
        <v>2463451.7246031514</v>
      </c>
      <c r="IP30" s="12">
        <f t="shared" si="144"/>
        <v>1365040.4628535034</v>
      </c>
      <c r="IQ30" s="12">
        <f t="shared" si="145"/>
        <v>655974.50073167495</v>
      </c>
      <c r="IS30" s="5">
        <f t="shared" si="146"/>
        <v>12</v>
      </c>
      <c r="IT30" s="6">
        <v>0.16539999999999999</v>
      </c>
      <c r="IU30" s="7">
        <f t="shared" si="147"/>
        <v>1989381.9951571925</v>
      </c>
      <c r="IV30" s="12">
        <f t="shared" si="148"/>
        <v>1063852.1444389343</v>
      </c>
      <c r="IW30" s="12">
        <f t="shared" si="149"/>
        <v>537902.76966013538</v>
      </c>
      <c r="IY30" s="5">
        <f t="shared" si="150"/>
        <v>11</v>
      </c>
      <c r="IZ30" s="6">
        <v>0.16539999999999999</v>
      </c>
      <c r="JA30" s="7">
        <f t="shared" si="151"/>
        <v>2138660.497911409</v>
      </c>
      <c r="JB30" s="12">
        <f t="shared" si="152"/>
        <v>1400607.4080866126</v>
      </c>
      <c r="JC30" s="12">
        <f t="shared" si="153"/>
        <v>756594.32156796276</v>
      </c>
      <c r="JE30" s="5">
        <f t="shared" si="154"/>
        <v>10</v>
      </c>
      <c r="JF30" s="6">
        <v>0.16539999999999999</v>
      </c>
      <c r="JG30" s="7">
        <f t="shared" si="155"/>
        <v>2007943.3836366623</v>
      </c>
      <c r="JH30" s="12">
        <f t="shared" si="156"/>
        <v>1442805.821760017</v>
      </c>
      <c r="JI30" s="12">
        <f t="shared" si="157"/>
        <v>851716.83341580944</v>
      </c>
      <c r="JK30" s="5">
        <f t="shared" si="158"/>
        <v>9</v>
      </c>
      <c r="JL30" s="6">
        <v>0.16539999999999999</v>
      </c>
      <c r="JM30" s="7">
        <f t="shared" si="159"/>
        <v>1694181.0526802754</v>
      </c>
      <c r="JN30" s="12">
        <f t="shared" si="160"/>
        <v>1283024.0771885442</v>
      </c>
      <c r="JO30" s="12">
        <f t="shared" si="161"/>
        <v>862742.20574994583</v>
      </c>
      <c r="JQ30" s="5">
        <f t="shared" si="162"/>
        <v>8</v>
      </c>
      <c r="JR30" s="6">
        <v>0.16539999999999999</v>
      </c>
      <c r="JS30" s="7">
        <f t="shared" si="163"/>
        <v>1286003.5317141907</v>
      </c>
      <c r="JT30" s="12">
        <f t="shared" si="164"/>
        <v>989110.12986196741</v>
      </c>
      <c r="JU30" s="12">
        <f t="shared" si="165"/>
        <v>743756.10456344998</v>
      </c>
      <c r="JW30" s="5">
        <f t="shared" si="166"/>
        <v>7</v>
      </c>
      <c r="JX30" s="6">
        <v>0.16539999999999999</v>
      </c>
      <c r="JY30" s="7">
        <f t="shared" si="167"/>
        <v>1349426.581022236</v>
      </c>
      <c r="JZ30" s="12">
        <f t="shared" si="168"/>
        <v>1137007.2070293589</v>
      </c>
      <c r="KA30" s="12">
        <f t="shared" si="169"/>
        <v>926705.09613542387</v>
      </c>
      <c r="KC30" s="5">
        <f t="shared" si="170"/>
        <v>6</v>
      </c>
      <c r="KD30" s="6">
        <v>0.16539999999999999</v>
      </c>
      <c r="KE30" s="7">
        <f t="shared" si="171"/>
        <v>1120600.0506745027</v>
      </c>
      <c r="KF30" s="12">
        <f t="shared" si="172"/>
        <v>968450.64763737714</v>
      </c>
      <c r="KG30" s="12">
        <f t="shared" si="173"/>
        <v>818621.20431232045</v>
      </c>
      <c r="KI30" s="5">
        <f t="shared" si="174"/>
        <v>5</v>
      </c>
      <c r="KJ30" s="6">
        <v>0.16539999999999999</v>
      </c>
      <c r="KK30" s="7">
        <f t="shared" si="175"/>
        <v>915971.92306236923</v>
      </c>
      <c r="KL30" s="12">
        <f t="shared" si="176"/>
        <v>815597.33078598999</v>
      </c>
      <c r="KM30" s="12">
        <f t="shared" si="177"/>
        <v>718317.78744245786</v>
      </c>
      <c r="KO30" s="5">
        <f t="shared" si="178"/>
        <v>4</v>
      </c>
      <c r="KP30" s="6">
        <v>0.16539999999999999</v>
      </c>
      <c r="KQ30" s="7">
        <f t="shared" si="179"/>
        <v>862903.36605027725</v>
      </c>
      <c r="KR30" s="12">
        <f t="shared" si="180"/>
        <v>807164.27082483994</v>
      </c>
      <c r="KS30" s="12">
        <f t="shared" si="181"/>
        <v>736005.45006067946</v>
      </c>
      <c r="KU30" s="5">
        <f t="shared" si="182"/>
        <v>3</v>
      </c>
      <c r="KV30" s="6">
        <v>0.16539999999999999</v>
      </c>
      <c r="KW30" s="7">
        <f t="shared" si="183"/>
        <v>657500.27891670004</v>
      </c>
      <c r="KX30" s="12">
        <f t="shared" si="184"/>
        <v>619317.30097378034</v>
      </c>
      <c r="KY30" s="12">
        <f t="shared" si="185"/>
        <v>586665.30844188691</v>
      </c>
      <c r="LA30" s="5">
        <f t="shared" si="186"/>
        <v>2</v>
      </c>
      <c r="LB30" s="6">
        <v>0.16539999999999999</v>
      </c>
      <c r="LC30" s="7">
        <f t="shared" si="187"/>
        <v>554899.38300000003</v>
      </c>
      <c r="LD30" s="12">
        <f>(LD31)*(1+LB30)-(((VLOOKUP((LA$91+LA31),$A$138:$E$227,5,FALSE))/(VLOOKUP(LA$91,$A$138:$E$227,5,FALSE)))*(IF(LA30&lt;=$D$125,$B$125,$C$125)))</f>
        <v>530634.8391151079</v>
      </c>
      <c r="LE30" s="12">
        <f t="shared" si="189"/>
        <v>509996.49187208293</v>
      </c>
      <c r="LG30" s="5">
        <f t="shared" si="190"/>
        <v>1</v>
      </c>
      <c r="LH30" s="6">
        <v>0.16539999999999999</v>
      </c>
      <c r="LI30" s="7">
        <f>(LI31+$B$124)*(1+LH30)</f>
        <v>524430</v>
      </c>
      <c r="LJ30" s="12">
        <f>($B$124)*(1+LH30)-$B$125</f>
        <v>513430</v>
      </c>
      <c r="LK30" s="12">
        <f>LJ30</f>
        <v>513430</v>
      </c>
      <c r="LM30" s="5"/>
      <c r="LN30" s="6"/>
      <c r="LO30" s="7"/>
      <c r="LS30" s="5"/>
      <c r="LT30" s="6"/>
      <c r="LU30" s="7"/>
      <c r="LY30" s="5"/>
      <c r="LZ30" s="6"/>
      <c r="MA30" s="7"/>
      <c r="ME30" s="5"/>
      <c r="MF30" s="6"/>
      <c r="MG30" s="7"/>
      <c r="MK30" s="5"/>
      <c r="ML30" s="6"/>
      <c r="MM30" s="7"/>
      <c r="MQ30" s="5"/>
      <c r="MR30" s="6"/>
      <c r="MS30" s="7"/>
      <c r="MW30" s="5"/>
      <c r="MX30" s="6"/>
      <c r="MY30" s="7"/>
      <c r="NC30" s="5"/>
      <c r="ND30" s="6"/>
      <c r="NE30" s="7"/>
      <c r="NI30" s="5"/>
      <c r="NJ30" s="6"/>
      <c r="NK30" s="7"/>
      <c r="NO30" s="5"/>
      <c r="NP30" s="6"/>
      <c r="NQ30" s="7"/>
      <c r="NU30" s="5"/>
      <c r="NV30" s="6"/>
      <c r="NW30" s="7"/>
      <c r="OA30" s="5"/>
      <c r="OB30" s="6"/>
      <c r="OC30" s="7"/>
      <c r="OG30" s="5"/>
      <c r="OH30" s="6"/>
      <c r="OI30" s="7"/>
      <c r="OM30" s="5"/>
      <c r="ON30" s="6"/>
      <c r="OO30" s="7"/>
      <c r="OS30" s="5"/>
      <c r="OT30" s="6"/>
      <c r="OU30" s="7"/>
      <c r="OY30" s="5"/>
      <c r="OZ30" s="6"/>
      <c r="PA30" s="7"/>
      <c r="PE30" s="5"/>
      <c r="PF30" s="6"/>
      <c r="PG30" s="7"/>
      <c r="PK30" s="5"/>
      <c r="PL30" s="6"/>
      <c r="PM30" s="7"/>
      <c r="PQ30" s="5"/>
      <c r="PR30" s="6"/>
      <c r="PS30" s="7"/>
      <c r="PW30" s="5"/>
      <c r="PX30" s="6"/>
      <c r="PY30" s="7"/>
      <c r="QC30" s="5"/>
      <c r="QD30" s="6"/>
      <c r="QE30" s="7"/>
      <c r="QI30" s="5"/>
      <c r="QJ30" s="6"/>
      <c r="QK30" s="7"/>
      <c r="QO30" s="5"/>
      <c r="QP30" s="6"/>
      <c r="QQ30" s="7"/>
    </row>
    <row r="31" spans="3:459">
      <c r="C31">
        <v>60</v>
      </c>
      <c r="D31" s="6">
        <v>5.8099999999999999E-2</v>
      </c>
      <c r="E31" s="12">
        <f t="shared" si="286"/>
        <v>-23034462.818316739</v>
      </c>
      <c r="F31" s="12">
        <f t="shared" si="0"/>
        <v>-3583598.9816266149</v>
      </c>
      <c r="G31">
        <v>59</v>
      </c>
      <c r="H31" s="6">
        <v>5.8099999999999999E-2</v>
      </c>
      <c r="I31" s="12">
        <f t="shared" si="1"/>
        <v>-43391403.033744201</v>
      </c>
      <c r="J31" s="12">
        <f t="shared" si="2"/>
        <v>-6672598.8478149809</v>
      </c>
      <c r="K31">
        <v>58</v>
      </c>
      <c r="L31" s="6">
        <v>5.8099999999999999E-2</v>
      </c>
      <c r="M31" s="12">
        <f t="shared" si="3"/>
        <v>-32588677.435156379</v>
      </c>
      <c r="N31" s="12">
        <f t="shared" si="4"/>
        <v>-5011388.3465932924</v>
      </c>
      <c r="O31">
        <v>57</v>
      </c>
      <c r="P31" s="6">
        <v>5.8099999999999999E-2</v>
      </c>
      <c r="Q31" s="12">
        <f t="shared" si="5"/>
        <v>-11369656.032030452</v>
      </c>
      <c r="R31" s="12">
        <f t="shared" si="6"/>
        <v>-1625697.2204072319</v>
      </c>
      <c r="S31">
        <v>56</v>
      </c>
      <c r="T31" s="6">
        <v>5.8099999999999999E-2</v>
      </c>
      <c r="U31" s="12">
        <f t="shared" si="7"/>
        <v>54129085.943462946</v>
      </c>
      <c r="V31" s="12">
        <f t="shared" si="8"/>
        <v>6960844.6851755409</v>
      </c>
      <c r="W31">
        <v>55</v>
      </c>
      <c r="X31" s="6">
        <v>5.8099999999999999E-2</v>
      </c>
      <c r="Y31" s="12">
        <f t="shared" si="9"/>
        <v>65202918.153814994</v>
      </c>
      <c r="Z31" s="12">
        <f t="shared" si="10"/>
        <v>7564007.5915846527</v>
      </c>
      <c r="AA31">
        <v>54</v>
      </c>
      <c r="AB31" s="6">
        <v>5.8099999999999999E-2</v>
      </c>
      <c r="AC31" s="12">
        <f t="shared" si="11"/>
        <v>17017604.396939121</v>
      </c>
      <c r="AD31" s="12">
        <f t="shared" si="12"/>
        <v>2020075.3420827014</v>
      </c>
      <c r="AE31">
        <v>53</v>
      </c>
      <c r="AF31" s="6">
        <v>5.8099999999999999E-2</v>
      </c>
      <c r="AG31" s="12">
        <f t="shared" si="13"/>
        <v>27235841.803300392</v>
      </c>
      <c r="AH31" s="12">
        <f t="shared" si="14"/>
        <v>3331002.2349360189</v>
      </c>
      <c r="AI31">
        <v>52</v>
      </c>
      <c r="AJ31" s="6">
        <v>5.8099999999999999E-2</v>
      </c>
      <c r="AK31" s="12">
        <f t="shared" si="15"/>
        <v>-3574500.1464150255</v>
      </c>
      <c r="AL31" s="12">
        <f t="shared" si="16"/>
        <v>-443598.03975294385</v>
      </c>
      <c r="AM31">
        <v>51</v>
      </c>
      <c r="AN31" s="6">
        <v>5.8099999999999999E-2</v>
      </c>
      <c r="AO31" s="12">
        <f t="shared" si="17"/>
        <v>-16208513.980820734</v>
      </c>
      <c r="AP31" s="12">
        <f t="shared" si="18"/>
        <v>-2055216.2511652189</v>
      </c>
      <c r="AQ31">
        <v>50</v>
      </c>
      <c r="AR31" s="6">
        <v>5.8099999999999999E-2</v>
      </c>
      <c r="AS31" s="12">
        <f t="shared" si="19"/>
        <v>23426039.758515779</v>
      </c>
      <c r="AT31" s="12">
        <f t="shared" si="20"/>
        <v>2991454.7173644248</v>
      </c>
      <c r="AU31">
        <v>49</v>
      </c>
      <c r="AV31" s="6">
        <v>5.8099999999999999E-2</v>
      </c>
      <c r="AW31" s="12">
        <f t="shared" si="21"/>
        <v>6835761.8673446607</v>
      </c>
      <c r="AX31" s="12">
        <f t="shared" si="22"/>
        <v>860617.50128439965</v>
      </c>
      <c r="AY31">
        <v>48</v>
      </c>
      <c r="AZ31" s="6">
        <v>5.8099999999999999E-2</v>
      </c>
      <c r="BA31" s="12">
        <f t="shared" si="23"/>
        <v>12181639.806447599</v>
      </c>
      <c r="BB31" s="12">
        <f t="shared" si="24"/>
        <v>1522704.9758059499</v>
      </c>
      <c r="BC31">
        <v>47</v>
      </c>
      <c r="BD31" s="6">
        <v>5.8099999999999999E-2</v>
      </c>
      <c r="BE31" s="12">
        <f t="shared" si="25"/>
        <v>26454402.281865627</v>
      </c>
      <c r="BF31" s="12">
        <f t="shared" si="26"/>
        <v>3354380.1454523858</v>
      </c>
      <c r="BG31">
        <v>46</v>
      </c>
      <c r="BH31" s="6">
        <v>5.8099999999999999E-2</v>
      </c>
      <c r="BI31" s="12">
        <f t="shared" si="27"/>
        <v>47917145.155214548</v>
      </c>
      <c r="BJ31" s="12">
        <f t="shared" si="28"/>
        <v>6765280.3861229168</v>
      </c>
      <c r="BK31">
        <v>45</v>
      </c>
      <c r="BL31" s="6">
        <v>5.8099999999999999E-2</v>
      </c>
      <c r="BM31" s="12">
        <f t="shared" si="29"/>
        <v>39822494.976268165</v>
      </c>
      <c r="BN31" s="12">
        <f t="shared" si="30"/>
        <v>6052159.75808392</v>
      </c>
      <c r="BO31">
        <v>44</v>
      </c>
      <c r="BP31" s="6">
        <v>5.8099999999999999E-2</v>
      </c>
      <c r="BQ31" s="12">
        <f t="shared" si="31"/>
        <v>28803338.657220513</v>
      </c>
      <c r="BR31" s="12">
        <f t="shared" si="32"/>
        <v>4506997.235931986</v>
      </c>
      <c r="BS31">
        <v>43</v>
      </c>
      <c r="BT31" s="6">
        <v>5.8099999999999999E-2</v>
      </c>
      <c r="BU31" s="12">
        <f t="shared" si="33"/>
        <v>22938449.230900276</v>
      </c>
      <c r="BV31" s="12">
        <f t="shared" si="34"/>
        <v>3671802.125090152</v>
      </c>
      <c r="BW31">
        <v>42</v>
      </c>
      <c r="BX31" s="6">
        <v>5.8099999999999999E-2</v>
      </c>
      <c r="BY31" s="12">
        <f t="shared" si="35"/>
        <v>12415057.438969435</v>
      </c>
      <c r="BZ31" s="12">
        <f t="shared" si="36"/>
        <v>2031960.8398313283</v>
      </c>
      <c r="CA31">
        <v>41</v>
      </c>
      <c r="CB31" s="6">
        <v>5.8099999999999999E-2</v>
      </c>
      <c r="CC31" s="12">
        <f t="shared" si="37"/>
        <v>22050348.200183496</v>
      </c>
      <c r="CD31" s="12">
        <f t="shared" si="38"/>
        <v>4263331.7113664132</v>
      </c>
      <c r="CE31">
        <v>40</v>
      </c>
      <c r="CF31" s="6">
        <v>5.8099999999999999E-2</v>
      </c>
      <c r="CG31" s="12">
        <f t="shared" si="39"/>
        <v>23636520.267088242</v>
      </c>
      <c r="CH31" s="12">
        <f t="shared" si="40"/>
        <v>5037639.6612409288</v>
      </c>
      <c r="CI31">
        <v>39</v>
      </c>
      <c r="CJ31" s="6">
        <v>5.8099999999999999E-2</v>
      </c>
      <c r="CK31" s="12">
        <f t="shared" si="284"/>
        <v>23377950.25409523</v>
      </c>
      <c r="CL31" s="12">
        <f t="shared" si="285"/>
        <v>5045600.7742651571</v>
      </c>
      <c r="CM31" s="5">
        <v>38</v>
      </c>
      <c r="CN31" s="6">
        <v>5.8099999999999999E-2</v>
      </c>
      <c r="CO31" s="7">
        <f t="shared" si="41"/>
        <v>32211939.021673754</v>
      </c>
      <c r="CP31" s="12">
        <f t="shared" si="42"/>
        <v>18789181.799804211</v>
      </c>
      <c r="CQ31" s="12">
        <f t="shared" si="43"/>
        <v>3970735.3623686954</v>
      </c>
      <c r="CR31" s="9"/>
      <c r="CS31" s="5">
        <v>37</v>
      </c>
      <c r="CT31" s="6">
        <v>5.8099999999999999E-2</v>
      </c>
      <c r="CU31" s="7">
        <f t="shared" si="44"/>
        <v>24624982.051581495</v>
      </c>
      <c r="CV31" s="12">
        <f t="shared" si="45"/>
        <v>13263181.52353432</v>
      </c>
      <c r="CW31" s="12">
        <f t="shared" si="46"/>
        <v>3029539.6645483067</v>
      </c>
      <c r="CY31" s="5">
        <v>36</v>
      </c>
      <c r="CZ31" s="6">
        <v>5.8099999999999999E-2</v>
      </c>
      <c r="DA31" s="7">
        <f t="shared" si="47"/>
        <v>19910237.751925513</v>
      </c>
      <c r="DB31" s="12">
        <f t="shared" si="48"/>
        <v>9845268.4498879425</v>
      </c>
      <c r="DC31" s="12">
        <f t="shared" si="49"/>
        <v>2346219.5496585472</v>
      </c>
      <c r="DE31" s="5">
        <f t="shared" si="50"/>
        <v>35</v>
      </c>
      <c r="DF31" s="6">
        <v>5.8099999999999999E-2</v>
      </c>
      <c r="DG31" s="7">
        <f t="shared" si="51"/>
        <v>16851661.237347037</v>
      </c>
      <c r="DH31" s="12">
        <f t="shared" si="52"/>
        <v>7568778.2713492438</v>
      </c>
      <c r="DI31" s="12">
        <f t="shared" si="53"/>
        <v>1810517.1044774272</v>
      </c>
      <c r="DK31" s="5">
        <f t="shared" si="54"/>
        <v>34</v>
      </c>
      <c r="DL31" s="6">
        <v>5.8099999999999999E-2</v>
      </c>
      <c r="DM31" s="7">
        <f t="shared" si="55"/>
        <v>17058063.809441261</v>
      </c>
      <c r="DN31" s="12">
        <f t="shared" si="56"/>
        <v>8670749.2875058446</v>
      </c>
      <c r="DO31" s="12">
        <f t="shared" si="57"/>
        <v>2097510.3941898132</v>
      </c>
      <c r="DQ31" s="5">
        <f t="shared" si="58"/>
        <v>33</v>
      </c>
      <c r="DR31" s="6">
        <v>5.8099999999999999E-2</v>
      </c>
      <c r="DS31" s="7">
        <f t="shared" si="59"/>
        <v>11181216.44562223</v>
      </c>
      <c r="DT31" s="12">
        <f t="shared" si="60"/>
        <v>3282271.2931813267</v>
      </c>
      <c r="DU31" s="12">
        <f t="shared" si="61"/>
        <v>788099.31230163143</v>
      </c>
      <c r="DW31" s="5">
        <f t="shared" si="62"/>
        <v>32</v>
      </c>
      <c r="DX31" s="6">
        <v>5.8099999999999999E-2</v>
      </c>
      <c r="DY31" s="7">
        <f t="shared" si="63"/>
        <v>8432289.9288252108</v>
      </c>
      <c r="DZ31" s="12">
        <f t="shared" si="64"/>
        <v>1016827.959004387</v>
      </c>
      <c r="EA31" s="12">
        <f t="shared" si="65"/>
        <v>245062.85342911485</v>
      </c>
      <c r="EC31" s="5">
        <f t="shared" si="66"/>
        <v>31</v>
      </c>
      <c r="ED31" s="6">
        <v>5.8099999999999999E-2</v>
      </c>
      <c r="EE31" s="7">
        <f t="shared" si="67"/>
        <v>7848371.117670523</v>
      </c>
      <c r="EF31" s="12">
        <f t="shared" si="68"/>
        <v>1077257.9990131631</v>
      </c>
      <c r="EG31" s="12">
        <f t="shared" si="69"/>
        <v>267376.98536657647</v>
      </c>
      <c r="EI31" s="5">
        <f t="shared" si="70"/>
        <v>30</v>
      </c>
      <c r="EJ31" s="6">
        <v>5.8099999999999999E-2</v>
      </c>
      <c r="EK31" s="7">
        <f t="shared" si="71"/>
        <v>7848371.117670523</v>
      </c>
      <c r="EL31" s="12">
        <f t="shared" si="72"/>
        <v>2626046.5722105959</v>
      </c>
      <c r="EM31" s="12">
        <f t="shared" si="73"/>
        <v>675404.06443545909</v>
      </c>
      <c r="EO31" s="5">
        <f t="shared" si="74"/>
        <v>29</v>
      </c>
      <c r="EP31" s="6">
        <v>5.8099999999999999E-2</v>
      </c>
      <c r="EQ31" s="7">
        <f t="shared" si="75"/>
        <v>8765212.3270834554</v>
      </c>
      <c r="ER31" s="12">
        <f t="shared" si="76"/>
        <v>396497.70441192039</v>
      </c>
      <c r="ES31" s="12">
        <f t="shared" si="77"/>
        <v>103403.17830886412</v>
      </c>
      <c r="EU31" s="5">
        <f t="shared" si="78"/>
        <v>28</v>
      </c>
      <c r="EV31" s="6">
        <v>5.8099999999999999E-2</v>
      </c>
      <c r="EW31" s="7">
        <f t="shared" si="79"/>
        <v>5442452.0842872355</v>
      </c>
      <c r="EX31" s="12">
        <f t="shared" si="80"/>
        <v>98011.21875153172</v>
      </c>
      <c r="EY31" s="12">
        <f t="shared" si="81"/>
        <v>25824.898466006111</v>
      </c>
      <c r="FA31" s="5">
        <f t="shared" si="82"/>
        <v>27</v>
      </c>
      <c r="FB31" s="6">
        <v>5.8099999999999999E-2</v>
      </c>
      <c r="FC31" s="7">
        <f t="shared" si="83"/>
        <v>5424010.4487614501</v>
      </c>
      <c r="FD31" s="12">
        <f t="shared" si="84"/>
        <v>443660.00554772053</v>
      </c>
      <c r="FE31" s="12">
        <f t="shared" si="85"/>
        <v>118894.49788958697</v>
      </c>
      <c r="FG31" s="5">
        <f t="shared" si="86"/>
        <v>26</v>
      </c>
      <c r="FH31" s="6">
        <v>5.8099999999999999E-2</v>
      </c>
      <c r="FI31" s="7">
        <f t="shared" si="87"/>
        <v>4283015.1995905293</v>
      </c>
      <c r="FJ31" s="12">
        <f t="shared" si="88"/>
        <v>-431589.40871031285</v>
      </c>
      <c r="FK31" s="12">
        <f t="shared" si="89"/>
        <v>-116435.99155853763</v>
      </c>
      <c r="FM31" s="5">
        <f t="shared" si="90"/>
        <v>25</v>
      </c>
      <c r="FN31" s="6">
        <v>5.8099999999999999E-2</v>
      </c>
      <c r="FO31" s="7">
        <f t="shared" si="91"/>
        <v>4696803.5964365937</v>
      </c>
      <c r="FP31" s="12">
        <f t="shared" si="92"/>
        <v>301145.09616169124</v>
      </c>
      <c r="FQ31" s="12">
        <f t="shared" si="93"/>
        <v>82327.436360750115</v>
      </c>
      <c r="FS31" s="5">
        <f t="shared" si="94"/>
        <v>24</v>
      </c>
      <c r="FT31" s="6">
        <v>5.8099999999999999E-2</v>
      </c>
      <c r="FU31" s="7">
        <f t="shared" si="95"/>
        <v>3830685.585544894</v>
      </c>
      <c r="FV31" s="12">
        <f t="shared" si="96"/>
        <v>-283648.25667464588</v>
      </c>
      <c r="FW31" s="12">
        <f t="shared" si="97"/>
        <v>-78819.524561569764</v>
      </c>
      <c r="FY31" s="5">
        <f t="shared" si="98"/>
        <v>23</v>
      </c>
      <c r="FZ31" s="6">
        <v>5.8099999999999999E-2</v>
      </c>
      <c r="GA31" s="7">
        <f t="shared" si="99"/>
        <v>3290401.6367848259</v>
      </c>
      <c r="GB31" s="12">
        <f t="shared" si="100"/>
        <v>-595332.97432197048</v>
      </c>
      <c r="GC31" s="12">
        <f t="shared" si="101"/>
        <v>-167035.87049321472</v>
      </c>
      <c r="GE31" s="5">
        <f t="shared" si="102"/>
        <v>22</v>
      </c>
      <c r="GF31" s="6">
        <v>5.8099999999999999E-2</v>
      </c>
      <c r="GG31" s="7">
        <f t="shared" si="103"/>
        <v>2927403.5914455745</v>
      </c>
      <c r="GH31" s="12">
        <f t="shared" si="104"/>
        <v>-692709.3122689256</v>
      </c>
      <c r="GI31" s="12">
        <f t="shared" si="105"/>
        <v>-198094.92922798413</v>
      </c>
      <c r="GK31" s="5">
        <f t="shared" si="106"/>
        <v>21</v>
      </c>
      <c r="GL31" s="6">
        <v>5.8099999999999999E-2</v>
      </c>
      <c r="GM31" s="7">
        <f t="shared" si="107"/>
        <v>3251586.7948967824</v>
      </c>
      <c r="GN31" s="12">
        <f t="shared" si="108"/>
        <v>-49662.624645189455</v>
      </c>
      <c r="GO31" s="12">
        <f t="shared" si="109"/>
        <v>-14693.348478657672</v>
      </c>
      <c r="GQ31" s="5">
        <f t="shared" si="110"/>
        <v>20</v>
      </c>
      <c r="GR31" s="6">
        <v>5.8099999999999999E-2</v>
      </c>
      <c r="GS31" s="7">
        <f t="shared" si="111"/>
        <v>2626483.6792381122</v>
      </c>
      <c r="GT31" s="12">
        <f t="shared" si="112"/>
        <v>-389032.87807528907</v>
      </c>
      <c r="GU31" s="12">
        <f t="shared" si="113"/>
        <v>-119298.75128028198</v>
      </c>
      <c r="GW31" s="5">
        <f t="shared" si="114"/>
        <v>19</v>
      </c>
      <c r="GX31" s="6">
        <v>5.8099999999999999E-2</v>
      </c>
      <c r="GY31" s="7">
        <f t="shared" si="115"/>
        <v>2370258.712424974</v>
      </c>
      <c r="GZ31" s="12">
        <f t="shared" si="116"/>
        <v>-373067.57672039687</v>
      </c>
      <c r="HA31" s="12">
        <f t="shared" si="117"/>
        <v>-119435.30333854433</v>
      </c>
      <c r="HC31" s="5">
        <f t="shared" si="118"/>
        <v>18</v>
      </c>
      <c r="HD31" s="6">
        <v>5.8099999999999999E-2</v>
      </c>
      <c r="HE31" s="7">
        <f t="shared" si="119"/>
        <v>2583106.704909517</v>
      </c>
      <c r="HF31" s="12">
        <f t="shared" si="120"/>
        <v>161022.18080755259</v>
      </c>
      <c r="HG31" s="12">
        <f t="shared" si="121"/>
        <v>54735.957145013374</v>
      </c>
      <c r="HI31" s="5">
        <f t="shared" si="122"/>
        <v>17</v>
      </c>
      <c r="HJ31" s="6">
        <v>5.8099999999999999E-2</v>
      </c>
      <c r="HK31" s="7">
        <f t="shared" si="123"/>
        <v>2494309.294041635</v>
      </c>
      <c r="HL31" s="12">
        <f t="shared" si="124"/>
        <v>395009.55195810669</v>
      </c>
      <c r="HM31" s="12">
        <f t="shared" si="125"/>
        <v>141379.31805694822</v>
      </c>
      <c r="HO31" s="5">
        <f t="shared" si="126"/>
        <v>16</v>
      </c>
      <c r="HP31" s="6">
        <v>5.8099999999999999E-2</v>
      </c>
      <c r="HQ31" s="7">
        <f t="shared" si="127"/>
        <v>2183776.3036610349</v>
      </c>
      <c r="HR31" s="12">
        <f t="shared" si="128"/>
        <v>315707.86957875895</v>
      </c>
      <c r="HS31" s="12">
        <f t="shared" si="129"/>
        <v>116686.99136409165</v>
      </c>
      <c r="HU31" s="5">
        <f t="shared" si="130"/>
        <v>15</v>
      </c>
      <c r="HV31" s="6">
        <v>5.8099999999999999E-2</v>
      </c>
      <c r="HW31" s="7">
        <f t="shared" si="131"/>
        <v>1838814.6713211818</v>
      </c>
      <c r="HX31" s="12">
        <f t="shared" si="132"/>
        <v>173959.0263619491</v>
      </c>
      <c r="HY31" s="12">
        <f t="shared" si="133"/>
        <v>66642.576645854599</v>
      </c>
      <c r="IA31" s="5">
        <f t="shared" si="134"/>
        <v>14</v>
      </c>
      <c r="IB31" s="6">
        <v>5.8099999999999999E-2</v>
      </c>
      <c r="IC31" s="7">
        <f t="shared" si="135"/>
        <v>2145891.7858807119</v>
      </c>
      <c r="ID31" s="12">
        <f t="shared" si="136"/>
        <v>769164.51683425112</v>
      </c>
      <c r="IE31" s="12">
        <f t="shared" si="137"/>
        <v>322329.73457262682</v>
      </c>
      <c r="IG31" s="5">
        <f t="shared" si="138"/>
        <v>13</v>
      </c>
      <c r="IH31" s="6">
        <v>5.8099999999999999E-2</v>
      </c>
      <c r="II31" s="7">
        <f t="shared" si="139"/>
        <v>2895940.3318228233</v>
      </c>
      <c r="IJ31" s="12">
        <f t="shared" si="140"/>
        <v>1815134.5775812296</v>
      </c>
      <c r="IK31" s="12">
        <f t="shared" si="141"/>
        <v>850436.25442429911</v>
      </c>
      <c r="IM31" s="5">
        <f t="shared" si="142"/>
        <v>12</v>
      </c>
      <c r="IN31" s="6">
        <v>5.8099999999999999E-2</v>
      </c>
      <c r="IO31" s="7">
        <f t="shared" si="143"/>
        <v>2113825.0597246881</v>
      </c>
      <c r="IP31" s="12">
        <f t="shared" si="144"/>
        <v>1224874.3095996741</v>
      </c>
      <c r="IQ31" s="12">
        <f t="shared" si="145"/>
        <v>612437.15479983704</v>
      </c>
      <c r="IS31" s="5">
        <f t="shared" si="146"/>
        <v>11</v>
      </c>
      <c r="IT31" s="6">
        <v>5.8099999999999999E-2</v>
      </c>
      <c r="IU31" s="7">
        <f t="shared" si="147"/>
        <v>1707037.9227365647</v>
      </c>
      <c r="IV31" s="12">
        <f t="shared" si="148"/>
        <v>963776.79575447703</v>
      </c>
      <c r="IW31" s="12">
        <f t="shared" si="149"/>
        <v>507022.86467299372</v>
      </c>
      <c r="IY31" s="5">
        <f t="shared" si="150"/>
        <v>10</v>
      </c>
      <c r="IZ31" s="6">
        <v>5.8099999999999999E-2</v>
      </c>
      <c r="JA31" s="7">
        <f t="shared" si="151"/>
        <v>1835129.9964916843</v>
      </c>
      <c r="JB31" s="12">
        <f t="shared" si="152"/>
        <v>1249479.4989588233</v>
      </c>
      <c r="JC31" s="12">
        <f t="shared" si="153"/>
        <v>702270.40184286376</v>
      </c>
      <c r="JE31" s="5">
        <f t="shared" si="154"/>
        <v>9</v>
      </c>
      <c r="JF31" s="6">
        <v>5.8099999999999999E-2</v>
      </c>
      <c r="JG31" s="7">
        <f t="shared" si="155"/>
        <v>1722964.9765202182</v>
      </c>
      <c r="JH31" s="12">
        <f t="shared" si="156"/>
        <v>1281642.1262332988</v>
      </c>
      <c r="JI31" s="12">
        <f t="shared" si="157"/>
        <v>787195.65846883366</v>
      </c>
      <c r="JK31" s="5">
        <f t="shared" si="158"/>
        <v>8</v>
      </c>
      <c r="JL31" s="6">
        <v>5.8099999999999999E-2</v>
      </c>
      <c r="JM31" s="7">
        <f t="shared" si="159"/>
        <v>1453733.5272698433</v>
      </c>
      <c r="JN31" s="12">
        <f t="shared" si="160"/>
        <v>1139212.6935605232</v>
      </c>
      <c r="JO31" s="12">
        <f t="shared" si="161"/>
        <v>797039.09675367537</v>
      </c>
      <c r="JQ31" s="5">
        <f t="shared" si="162"/>
        <v>7</v>
      </c>
      <c r="JR31" s="6">
        <v>5.8099999999999999E-2</v>
      </c>
      <c r="JS31" s="7">
        <f t="shared" si="163"/>
        <v>1103486.8128661325</v>
      </c>
      <c r="JT31" s="12">
        <f t="shared" si="164"/>
        <v>882964.37410855107</v>
      </c>
      <c r="JU31" s="12">
        <f t="shared" si="165"/>
        <v>690808.4581604671</v>
      </c>
      <c r="JW31" s="5">
        <f t="shared" si="166"/>
        <v>6</v>
      </c>
      <c r="JX31" s="6">
        <v>5.8099999999999999E-2</v>
      </c>
      <c r="JY31" s="7">
        <f t="shared" si="167"/>
        <v>1157908.5129760047</v>
      </c>
      <c r="JZ31" s="12">
        <f t="shared" si="168"/>
        <v>1007220.925359791</v>
      </c>
      <c r="KA31" s="12">
        <f t="shared" si="169"/>
        <v>854145.08328622556</v>
      </c>
      <c r="KC31" s="5">
        <f t="shared" si="170"/>
        <v>5</v>
      </c>
      <c r="KD31" s="6">
        <v>5.8099999999999999E-2</v>
      </c>
      <c r="KE31" s="7">
        <f t="shared" si="171"/>
        <v>961558.30673974834</v>
      </c>
      <c r="KF31" s="12">
        <f t="shared" si="172"/>
        <v>861456.53439453361</v>
      </c>
      <c r="KG31" s="12">
        <f t="shared" si="173"/>
        <v>757647.92323548009</v>
      </c>
      <c r="KI31" s="5">
        <f t="shared" si="174"/>
        <v>4</v>
      </c>
      <c r="KJ31" s="6">
        <v>5.8099999999999999E-2</v>
      </c>
      <c r="KK31" s="7">
        <f t="shared" si="175"/>
        <v>785972.13236860244</v>
      </c>
      <c r="KL31" s="12">
        <f t="shared" si="176"/>
        <v>729071.68136193499</v>
      </c>
      <c r="KM31" s="12">
        <f t="shared" si="177"/>
        <v>668097.16124803224</v>
      </c>
      <c r="KO31" s="5">
        <f t="shared" si="178"/>
        <v>3</v>
      </c>
      <c r="KP31" s="6">
        <v>5.8099999999999999E-2</v>
      </c>
      <c r="KQ31" s="7">
        <f t="shared" si="179"/>
        <v>740435.35786020011</v>
      </c>
      <c r="KR31" s="12">
        <f t="shared" si="180"/>
        <v>702958.45026072138</v>
      </c>
      <c r="KS31" s="12">
        <f t="shared" si="181"/>
        <v>666925.50811606215</v>
      </c>
      <c r="KU31" s="5">
        <f t="shared" si="182"/>
        <v>2</v>
      </c>
      <c r="KV31" s="6">
        <v>5.8099999999999999E-2</v>
      </c>
      <c r="KW31" s="7">
        <f t="shared" si="183"/>
        <v>564184.21050000004</v>
      </c>
      <c r="KX31" s="12">
        <f>(KX32)*(1+KV31)-(((VLOOKUP((KU$91+KU32),$A$138:$E$227,5,FALSE))/(VLOOKUP(KU$91,$A$138:$E$227,5,FALSE)))*(IF(KU31&lt;=$D$125,$B$125,$C$125)))</f>
        <v>541384.52655839419</v>
      </c>
      <c r="KY31" s="12">
        <f t="shared" si="185"/>
        <v>533594.82114028779</v>
      </c>
      <c r="LA31" s="5">
        <f t="shared" si="186"/>
        <v>1</v>
      </c>
      <c r="LB31" s="6">
        <v>5.8099999999999999E-2</v>
      </c>
      <c r="LC31" s="7">
        <f>(LC32+$B$124)*(1+LB31)</f>
        <v>476145</v>
      </c>
      <c r="LD31" s="12">
        <f>($B$124)*(1+LB31)-$B$125</f>
        <v>465145</v>
      </c>
      <c r="LE31" s="12">
        <f>LD31</f>
        <v>465145</v>
      </c>
      <c r="LG31" s="5"/>
      <c r="LH31" s="6"/>
      <c r="LI31" s="7"/>
      <c r="LM31" s="5"/>
      <c r="LN31" s="6"/>
      <c r="LO31" s="7"/>
      <c r="LS31" s="5"/>
      <c r="LT31" s="6"/>
      <c r="LU31" s="7"/>
      <c r="LY31" s="5"/>
      <c r="LZ31" s="6"/>
      <c r="MA31" s="7"/>
      <c r="ME31" s="5"/>
      <c r="MF31" s="6"/>
      <c r="MG31" s="7"/>
      <c r="MK31" s="5"/>
      <c r="ML31" s="6"/>
      <c r="MM31" s="7"/>
      <c r="MQ31" s="5"/>
      <c r="MR31" s="6"/>
      <c r="MS31" s="7"/>
      <c r="MW31" s="5"/>
      <c r="MX31" s="6"/>
      <c r="MY31" s="7"/>
      <c r="NC31" s="5"/>
      <c r="ND31" s="6"/>
      <c r="NE31" s="7"/>
      <c r="NI31" s="5"/>
      <c r="NJ31" s="6"/>
      <c r="NK31" s="7"/>
      <c r="NO31" s="5"/>
      <c r="NP31" s="6"/>
      <c r="NQ31" s="7"/>
      <c r="NU31" s="5"/>
      <c r="NV31" s="6"/>
      <c r="NW31" s="7"/>
      <c r="OA31" s="5"/>
      <c r="OB31" s="6"/>
      <c r="OC31" s="7"/>
      <c r="OG31" s="5"/>
      <c r="OH31" s="6"/>
      <c r="OI31" s="7"/>
      <c r="OM31" s="5"/>
      <c r="ON31" s="6"/>
      <c r="OO31" s="7"/>
      <c r="OS31" s="5"/>
      <c r="OT31" s="6"/>
      <c r="OU31" s="7"/>
      <c r="OY31" s="5"/>
      <c r="OZ31" s="6"/>
      <c r="PA31" s="7"/>
      <c r="PE31" s="5"/>
      <c r="PF31" s="6"/>
      <c r="PG31" s="7"/>
      <c r="PK31" s="5"/>
      <c r="PL31" s="6"/>
      <c r="PM31" s="7"/>
      <c r="PQ31" s="5"/>
      <c r="PR31" s="6"/>
      <c r="PS31" s="7"/>
      <c r="PW31" s="5"/>
      <c r="PX31" s="6"/>
      <c r="PY31" s="7"/>
      <c r="QC31" s="5"/>
      <c r="QD31" s="6"/>
      <c r="QE31" s="7"/>
      <c r="QI31" s="5"/>
      <c r="QJ31" s="6"/>
      <c r="QK31" s="7"/>
      <c r="QO31" s="5"/>
      <c r="QP31" s="6"/>
      <c r="QQ31" s="7"/>
    </row>
    <row r="32" spans="3:459">
      <c r="C32">
        <v>59</v>
      </c>
      <c r="D32" s="6">
        <v>0.18490000000000001</v>
      </c>
      <c r="E32" s="12">
        <f t="shared" si="286"/>
        <v>-21587402.370640337</v>
      </c>
      <c r="F32" s="12">
        <f t="shared" si="0"/>
        <v>-3407500.5566795426</v>
      </c>
      <c r="G32">
        <v>58</v>
      </c>
      <c r="H32" s="6">
        <v>0.18490000000000001</v>
      </c>
      <c r="I32" s="12">
        <f t="shared" si="1"/>
        <v>-40824416.703946657</v>
      </c>
      <c r="J32" s="12">
        <f t="shared" si="2"/>
        <v>-6369502.9711449631</v>
      </c>
      <c r="K32">
        <v>57</v>
      </c>
      <c r="L32" s="6">
        <v>0.18490000000000001</v>
      </c>
      <c r="M32" s="12">
        <f t="shared" si="3"/>
        <v>-30614866.001189046</v>
      </c>
      <c r="N32" s="12">
        <f t="shared" si="4"/>
        <v>-4776589.4947110647</v>
      </c>
      <c r="O32">
        <v>56</v>
      </c>
      <c r="P32" s="6">
        <v>0.18490000000000001</v>
      </c>
      <c r="Q32" s="12">
        <f t="shared" si="5"/>
        <v>-10547060.496432979</v>
      </c>
      <c r="R32" s="12">
        <f t="shared" si="6"/>
        <v>-1530093.6304131786</v>
      </c>
      <c r="S32">
        <v>55</v>
      </c>
      <c r="T32" s="6">
        <v>0.18490000000000001</v>
      </c>
      <c r="U32" s="12">
        <f t="shared" si="7"/>
        <v>51377348.697429031</v>
      </c>
      <c r="V32" s="12">
        <f t="shared" si="8"/>
        <v>6703431.4450112702</v>
      </c>
      <c r="W32">
        <v>54</v>
      </c>
      <c r="X32" s="6">
        <v>0.18490000000000001</v>
      </c>
      <c r="Y32" s="12">
        <f t="shared" si="9"/>
        <v>61867047.353726283</v>
      </c>
      <c r="Z32" s="12">
        <f t="shared" si="10"/>
        <v>7281796.6319623096</v>
      </c>
      <c r="AA32">
        <v>53</v>
      </c>
      <c r="AB32" s="6">
        <v>0.18490000000000001</v>
      </c>
      <c r="AC32" s="12">
        <f t="shared" si="11"/>
        <v>16322022.180953022</v>
      </c>
      <c r="AD32" s="12">
        <f t="shared" si="12"/>
        <v>1965790.992596532</v>
      </c>
      <c r="AE32">
        <v>52</v>
      </c>
      <c r="AF32" s="6">
        <v>0.18490000000000001</v>
      </c>
      <c r="AG32" s="12">
        <f t="shared" si="13"/>
        <v>25972153.785981901</v>
      </c>
      <c r="AH32" s="12">
        <f t="shared" si="14"/>
        <v>3222822.00264009</v>
      </c>
      <c r="AI32">
        <v>51</v>
      </c>
      <c r="AJ32" s="6">
        <v>0.18490000000000001</v>
      </c>
      <c r="AK32" s="12">
        <f t="shared" si="15"/>
        <v>-3149759.9621777171</v>
      </c>
      <c r="AL32" s="12">
        <f t="shared" si="16"/>
        <v>-396593.86385084398</v>
      </c>
      <c r="AM32">
        <v>50</v>
      </c>
      <c r="AN32" s="6">
        <v>0.18490000000000001</v>
      </c>
      <c r="AO32" s="12">
        <f t="shared" si="17"/>
        <v>-15094904.296512505</v>
      </c>
      <c r="AP32" s="12">
        <f t="shared" si="18"/>
        <v>-1941953.9286571743</v>
      </c>
      <c r="AQ32">
        <v>49</v>
      </c>
      <c r="AR32" s="6">
        <v>0.18490000000000001</v>
      </c>
      <c r="AS32" s="12">
        <f t="shared" si="19"/>
        <v>22361751.56977655</v>
      </c>
      <c r="AT32" s="12">
        <f t="shared" si="20"/>
        <v>2897234.2362301736</v>
      </c>
      <c r="AU32">
        <v>48</v>
      </c>
      <c r="AV32" s="6">
        <v>0.18490000000000001</v>
      </c>
      <c r="AW32" s="12">
        <f t="shared" si="21"/>
        <v>6685613.4407242937</v>
      </c>
      <c r="AX32" s="12">
        <f t="shared" si="22"/>
        <v>854001.71688084048</v>
      </c>
      <c r="AY32">
        <v>47</v>
      </c>
      <c r="AZ32" s="6">
        <v>0.18490000000000001</v>
      </c>
      <c r="BA32" s="12">
        <f t="shared" si="23"/>
        <v>11739570.746099234</v>
      </c>
      <c r="BB32" s="12">
        <f t="shared" si="24"/>
        <v>1488868.9176165999</v>
      </c>
      <c r="BC32">
        <v>46</v>
      </c>
      <c r="BD32" s="6">
        <v>0.18490000000000001</v>
      </c>
      <c r="BE32" s="12">
        <f t="shared" si="25"/>
        <v>25225402.160992797</v>
      </c>
      <c r="BF32" s="12">
        <f t="shared" si="26"/>
        <v>3245238.7816605698</v>
      </c>
      <c r="BG32">
        <v>45</v>
      </c>
      <c r="BH32" s="6">
        <v>0.18490000000000001</v>
      </c>
      <c r="BI32" s="12">
        <f t="shared" si="27"/>
        <v>45486843.617472515</v>
      </c>
      <c r="BJ32" s="12">
        <f t="shared" si="28"/>
        <v>6515907.3430138547</v>
      </c>
      <c r="BK32">
        <v>44</v>
      </c>
      <c r="BL32" s="6">
        <v>0.18490000000000001</v>
      </c>
      <c r="BM32" s="12">
        <f t="shared" si="29"/>
        <v>37822409.437645122</v>
      </c>
      <c r="BN32" s="12">
        <f t="shared" si="30"/>
        <v>5832105.1048923591</v>
      </c>
      <c r="BO32">
        <v>43</v>
      </c>
      <c r="BP32" s="6">
        <v>0.18490000000000001</v>
      </c>
      <c r="BQ32" s="12">
        <f t="shared" si="31"/>
        <v>27402951.323269583</v>
      </c>
      <c r="BR32" s="12">
        <f t="shared" si="32"/>
        <v>4350468.5494971788</v>
      </c>
      <c r="BS32">
        <v>42</v>
      </c>
      <c r="BT32" s="6">
        <v>0.18490000000000001</v>
      </c>
      <c r="BU32" s="12">
        <f t="shared" si="33"/>
        <v>21856029.639199845</v>
      </c>
      <c r="BV32" s="12">
        <f t="shared" si="34"/>
        <v>3549610.6530817272</v>
      </c>
      <c r="BW32">
        <v>41</v>
      </c>
      <c r="BX32" s="6">
        <v>0.18490000000000001</v>
      </c>
      <c r="BY32" s="12">
        <f t="shared" si="35"/>
        <v>11906581.742997957</v>
      </c>
      <c r="BZ32" s="12">
        <f t="shared" si="36"/>
        <v>1977187.8441839672</v>
      </c>
      <c r="CA32">
        <v>40</v>
      </c>
      <c r="CB32" s="6">
        <v>0.18490000000000001</v>
      </c>
      <c r="CC32" s="12">
        <f t="shared" si="37"/>
        <v>20986212.069635358</v>
      </c>
      <c r="CD32" s="12">
        <f t="shared" si="38"/>
        <v>4116820.7983317534</v>
      </c>
      <c r="CE32">
        <v>39</v>
      </c>
      <c r="CF32" s="6">
        <v>0.18490000000000001</v>
      </c>
      <c r="CG32" s="12">
        <f t="shared" si="39"/>
        <v>22471675.41891988</v>
      </c>
      <c r="CH32" s="12">
        <f t="shared" si="40"/>
        <v>4859294.7758065797</v>
      </c>
      <c r="CI32">
        <v>38</v>
      </c>
      <c r="CJ32" s="6">
        <v>0.18490000000000001</v>
      </c>
      <c r="CK32" s="12">
        <f t="shared" si="284"/>
        <v>22225640.538791448</v>
      </c>
      <c r="CL32" s="12">
        <f t="shared" si="285"/>
        <v>4866928.585136814</v>
      </c>
      <c r="CM32" s="5">
        <v>37</v>
      </c>
      <c r="CN32" s="6">
        <v>0.18490000000000001</v>
      </c>
      <c r="CO32" s="7">
        <f t="shared" si="41"/>
        <v>30443189.700098056</v>
      </c>
      <c r="CP32" s="12">
        <f t="shared" si="42"/>
        <v>17891635.239214364</v>
      </c>
      <c r="CQ32" s="12">
        <f t="shared" si="43"/>
        <v>3836253.9062184086</v>
      </c>
      <c r="CR32" s="9"/>
      <c r="CS32" s="5">
        <v>36</v>
      </c>
      <c r="CT32" s="6">
        <v>0.18490000000000001</v>
      </c>
      <c r="CU32" s="7">
        <f t="shared" si="44"/>
        <v>23272830.594066244</v>
      </c>
      <c r="CV32" s="12">
        <f t="shared" si="45"/>
        <v>12659030.437776661</v>
      </c>
      <c r="CW32" s="12">
        <f t="shared" si="46"/>
        <v>2933753.4043752481</v>
      </c>
      <c r="CY32" s="5">
        <v>35</v>
      </c>
      <c r="CZ32" s="6">
        <v>0.18490000000000001</v>
      </c>
      <c r="DA32" s="7">
        <f t="shared" si="47"/>
        <v>18816971.696366612</v>
      </c>
      <c r="DB32" s="12">
        <f t="shared" si="48"/>
        <v>9423641.6617907323</v>
      </c>
      <c r="DC32" s="12">
        <f t="shared" si="49"/>
        <v>2278526.4966921024</v>
      </c>
      <c r="DE32" s="5">
        <f t="shared" si="50"/>
        <v>34</v>
      </c>
      <c r="DF32" s="6">
        <v>0.18490000000000001</v>
      </c>
      <c r="DG32" s="7">
        <f t="shared" si="51"/>
        <v>15926340.834842676</v>
      </c>
      <c r="DH32" s="12">
        <f t="shared" si="52"/>
        <v>7271705.7037934316</v>
      </c>
      <c r="DI32" s="12">
        <f t="shared" si="53"/>
        <v>1764848.2821250483</v>
      </c>
      <c r="DK32" s="5">
        <f t="shared" si="54"/>
        <v>33</v>
      </c>
      <c r="DL32" s="6">
        <v>0.18490000000000001</v>
      </c>
      <c r="DM32" s="7">
        <f t="shared" si="55"/>
        <v>16121409.894566923</v>
      </c>
      <c r="DN32" s="12">
        <f t="shared" si="56"/>
        <v>8311845.910022039</v>
      </c>
      <c r="DO32" s="12">
        <f t="shared" si="57"/>
        <v>2040042.4724415406</v>
      </c>
      <c r="DQ32" s="5">
        <f t="shared" si="58"/>
        <v>32</v>
      </c>
      <c r="DR32" s="6">
        <v>0.18490000000000001</v>
      </c>
      <c r="DS32" s="7">
        <f t="shared" si="59"/>
        <v>10567258.714320224</v>
      </c>
      <c r="DT32" s="12">
        <f t="shared" si="60"/>
        <v>3220125.8041830128</v>
      </c>
      <c r="DU32" s="12">
        <f t="shared" si="61"/>
        <v>784464.95412122668</v>
      </c>
      <c r="DW32" s="5">
        <f t="shared" si="62"/>
        <v>31</v>
      </c>
      <c r="DX32" s="6">
        <v>0.18490000000000001</v>
      </c>
      <c r="DY32" s="7">
        <f t="shared" si="63"/>
        <v>7969275.0485069556</v>
      </c>
      <c r="DZ32" s="12">
        <f t="shared" si="64"/>
        <v>1078636.7743546786</v>
      </c>
      <c r="EA32" s="12">
        <f t="shared" si="65"/>
        <v>263754.24774366227</v>
      </c>
      <c r="EC32" s="5">
        <f t="shared" si="66"/>
        <v>30</v>
      </c>
      <c r="ED32" s="6">
        <v>0.18490000000000001</v>
      </c>
      <c r="EE32" s="7">
        <f t="shared" si="67"/>
        <v>7417419.0697198026</v>
      </c>
      <c r="EF32" s="12">
        <f t="shared" si="68"/>
        <v>1132338.6865424388</v>
      </c>
      <c r="EG32" s="12">
        <f t="shared" si="69"/>
        <v>285150.98310740251</v>
      </c>
      <c r="EI32" s="5">
        <f t="shared" si="70"/>
        <v>29</v>
      </c>
      <c r="EJ32" s="6">
        <v>0.18490000000000001</v>
      </c>
      <c r="EK32" s="7">
        <f t="shared" si="71"/>
        <v>7417419.0697198026</v>
      </c>
      <c r="EL32" s="12">
        <f t="shared" si="72"/>
        <v>2592089.5273168441</v>
      </c>
      <c r="EM32" s="12">
        <f t="shared" si="73"/>
        <v>676402.92409910355</v>
      </c>
      <c r="EO32" s="5">
        <f t="shared" si="74"/>
        <v>28</v>
      </c>
      <c r="EP32" s="6">
        <v>0.18490000000000001</v>
      </c>
      <c r="EQ32" s="7">
        <f t="shared" si="75"/>
        <v>8283916.7631447455</v>
      </c>
      <c r="ER32" s="12">
        <f t="shared" si="76"/>
        <v>483444.08578635391</v>
      </c>
      <c r="ES32" s="12">
        <f t="shared" si="77"/>
        <v>127918.5993412798</v>
      </c>
      <c r="EU32" s="5">
        <f t="shared" si="78"/>
        <v>27</v>
      </c>
      <c r="EV32" s="6">
        <v>0.18490000000000001</v>
      </c>
      <c r="EW32" s="7">
        <f t="shared" si="79"/>
        <v>5143608.4342569085</v>
      </c>
      <c r="EX32" s="12">
        <f t="shared" si="80"/>
        <v>200234.26334149335</v>
      </c>
      <c r="EY32" s="12">
        <f t="shared" si="81"/>
        <v>53529.780254614554</v>
      </c>
      <c r="FA32" s="5">
        <f t="shared" si="82"/>
        <v>26</v>
      </c>
      <c r="FB32" s="6">
        <v>0.18490000000000001</v>
      </c>
      <c r="FC32" s="7">
        <f t="shared" si="83"/>
        <v>5126179.4242145829</v>
      </c>
      <c r="FD32" s="12">
        <f t="shared" si="84"/>
        <v>525098.11385743564</v>
      </c>
      <c r="FE32" s="12">
        <f t="shared" si="85"/>
        <v>142773.0273079524</v>
      </c>
      <c r="FG32" s="5">
        <f t="shared" si="86"/>
        <v>25</v>
      </c>
      <c r="FH32" s="6">
        <v>0.18490000000000001</v>
      </c>
      <c r="FI32" s="7">
        <f t="shared" si="87"/>
        <v>4047835.9319445505</v>
      </c>
      <c r="FJ32" s="12">
        <f t="shared" si="88"/>
        <v>-302796.90833599173</v>
      </c>
      <c r="FK32" s="12">
        <f t="shared" si="89"/>
        <v>-82882.365420435686</v>
      </c>
      <c r="FM32" s="5">
        <f t="shared" si="90"/>
        <v>24</v>
      </c>
      <c r="FN32" s="6">
        <v>0.18490000000000001</v>
      </c>
      <c r="FO32" s="7">
        <f t="shared" si="91"/>
        <v>4438903.3138990579</v>
      </c>
      <c r="FP32" s="12">
        <f t="shared" si="92"/>
        <v>388320.51627157582</v>
      </c>
      <c r="FQ32" s="12">
        <f t="shared" si="93"/>
        <v>107709.34027970716</v>
      </c>
      <c r="FS32" s="5">
        <f t="shared" si="94"/>
        <v>23</v>
      </c>
      <c r="FT32" s="6">
        <v>0.18490000000000001</v>
      </c>
      <c r="FU32" s="7">
        <f t="shared" si="95"/>
        <v>3620343.6211557449</v>
      </c>
      <c r="FV32" s="12">
        <f t="shared" si="96"/>
        <v>-166040.15842179582</v>
      </c>
      <c r="FW32" s="12">
        <f t="shared" si="97"/>
        <v>-46812.416927312865</v>
      </c>
      <c r="FY32" s="5">
        <f t="shared" si="98"/>
        <v>22</v>
      </c>
      <c r="FZ32" s="6">
        <v>0.18490000000000001</v>
      </c>
      <c r="GA32" s="7">
        <f t="shared" si="99"/>
        <v>3109726.5256448593</v>
      </c>
      <c r="GB32" s="12">
        <f t="shared" si="100"/>
        <v>-461591.43502399913</v>
      </c>
      <c r="GC32" s="12">
        <f t="shared" si="101"/>
        <v>-131401.94135719683</v>
      </c>
      <c r="GE32" s="5">
        <f t="shared" si="102"/>
        <v>21</v>
      </c>
      <c r="GF32" s="6">
        <v>0.18490000000000001</v>
      </c>
      <c r="GG32" s="7">
        <f t="shared" si="103"/>
        <v>2766660.6100043231</v>
      </c>
      <c r="GH32" s="12">
        <f t="shared" si="104"/>
        <v>-555527.50391415472</v>
      </c>
      <c r="GI32" s="12">
        <f t="shared" si="105"/>
        <v>-161184.07504078577</v>
      </c>
      <c r="GK32" s="5">
        <f t="shared" si="106"/>
        <v>20</v>
      </c>
      <c r="GL32" s="6">
        <v>0.18490000000000001</v>
      </c>
      <c r="GM32" s="7">
        <f t="shared" si="107"/>
        <v>3073042.9967836519</v>
      </c>
      <c r="GN32" s="12">
        <f t="shared" si="108"/>
        <v>48894.765756170367</v>
      </c>
      <c r="GO32" s="12">
        <f t="shared" si="109"/>
        <v>14677.352129361361</v>
      </c>
      <c r="GQ32" s="5">
        <f t="shared" si="110"/>
        <v>19</v>
      </c>
      <c r="GR32" s="6">
        <v>0.18490000000000001</v>
      </c>
      <c r="GS32" s="7">
        <f t="shared" si="111"/>
        <v>2482264.1331047276</v>
      </c>
      <c r="GT32" s="12">
        <f t="shared" si="112"/>
        <v>-275213.08576866897</v>
      </c>
      <c r="GU32" s="12">
        <f t="shared" si="113"/>
        <v>-85627.429057587709</v>
      </c>
      <c r="GW32" s="5">
        <f t="shared" si="114"/>
        <v>18</v>
      </c>
      <c r="GX32" s="6">
        <v>0.18490000000000001</v>
      </c>
      <c r="GY32" s="7">
        <f t="shared" si="115"/>
        <v>2240108.4135950985</v>
      </c>
      <c r="GZ32" s="12">
        <f t="shared" si="116"/>
        <v>-264020.14134000335</v>
      </c>
      <c r="HA32" s="12">
        <f t="shared" si="117"/>
        <v>-85758.367077592338</v>
      </c>
      <c r="HC32" s="5">
        <f t="shared" si="118"/>
        <v>17</v>
      </c>
      <c r="HD32" s="6">
        <v>0.18490000000000001</v>
      </c>
      <c r="HE32" s="7">
        <f t="shared" si="119"/>
        <v>2441268.9773268281</v>
      </c>
      <c r="HF32" s="12">
        <f t="shared" si="120"/>
        <v>235588.45956102526</v>
      </c>
      <c r="HG32" s="12">
        <f t="shared" si="121"/>
        <v>81252.224191667468</v>
      </c>
      <c r="HI32" s="5">
        <f t="shared" si="122"/>
        <v>16</v>
      </c>
      <c r="HJ32" s="6">
        <v>0.18490000000000001</v>
      </c>
      <c r="HK32" s="7">
        <f t="shared" si="123"/>
        <v>2357347.4095469569</v>
      </c>
      <c r="HL32" s="12">
        <f t="shared" si="124"/>
        <v>452536.28904214501</v>
      </c>
      <c r="HM32" s="12">
        <f t="shared" si="125"/>
        <v>164333.43342953804</v>
      </c>
      <c r="HO32" s="5">
        <f t="shared" si="126"/>
        <v>15</v>
      </c>
      <c r="HP32" s="6">
        <v>0.18490000000000001</v>
      </c>
      <c r="HQ32" s="7">
        <f t="shared" si="127"/>
        <v>2063865.7061346136</v>
      </c>
      <c r="HR32" s="12">
        <f t="shared" si="128"/>
        <v>375083.40685231809</v>
      </c>
      <c r="HS32" s="12">
        <f t="shared" si="129"/>
        <v>140656.2775696193</v>
      </c>
      <c r="HU32" s="5">
        <f t="shared" si="130"/>
        <v>14</v>
      </c>
      <c r="HV32" s="6">
        <v>0.18490000000000001</v>
      </c>
      <c r="HW32" s="7">
        <f t="shared" si="131"/>
        <v>1737845.8286751553</v>
      </c>
      <c r="HX32" s="12">
        <f t="shared" si="132"/>
        <v>238416.86562411746</v>
      </c>
      <c r="HY32" s="12">
        <f t="shared" si="133"/>
        <v>92669.329156819396</v>
      </c>
      <c r="IA32" s="5">
        <f t="shared" si="134"/>
        <v>13</v>
      </c>
      <c r="IB32" s="6">
        <v>0.18490000000000001</v>
      </c>
      <c r="IC32" s="7">
        <f t="shared" si="135"/>
        <v>2028061.417522646</v>
      </c>
      <c r="ID32" s="12">
        <f t="shared" si="136"/>
        <v>794586.99524323712</v>
      </c>
      <c r="IE32" s="12">
        <f t="shared" si="137"/>
        <v>337844.47060524498</v>
      </c>
      <c r="IG32" s="5">
        <f t="shared" si="138"/>
        <v>12</v>
      </c>
      <c r="IH32" s="6">
        <v>0.18490000000000001</v>
      </c>
      <c r="II32" s="7">
        <f t="shared" si="139"/>
        <v>2736924.9899091041</v>
      </c>
      <c r="IJ32" s="12">
        <f t="shared" si="140"/>
        <v>1775980.8030942013</v>
      </c>
      <c r="IK32" s="12">
        <f t="shared" si="141"/>
        <v>844239.04964605742</v>
      </c>
      <c r="IM32" s="5">
        <f t="shared" si="142"/>
        <v>11</v>
      </c>
      <c r="IN32" s="6">
        <v>0.18490000000000001</v>
      </c>
      <c r="IO32" s="7">
        <f t="shared" si="143"/>
        <v>1997755.4670869368</v>
      </c>
      <c r="IP32" s="12">
        <f t="shared" si="144"/>
        <v>1214322.1903408696</v>
      </c>
      <c r="IQ32" s="12">
        <f t="shared" si="145"/>
        <v>616024.76079336088</v>
      </c>
      <c r="IS32" s="5">
        <f t="shared" si="146"/>
        <v>10</v>
      </c>
      <c r="IT32" s="6">
        <v>0.18490000000000001</v>
      </c>
      <c r="IU32" s="7">
        <f t="shared" si="147"/>
        <v>1613304.9076047298</v>
      </c>
      <c r="IV32" s="12">
        <f t="shared" si="148"/>
        <v>964750.43642388994</v>
      </c>
      <c r="IW32" s="12">
        <f t="shared" si="149"/>
        <v>514944.34790873691</v>
      </c>
      <c r="IY32" s="5">
        <f t="shared" si="150"/>
        <v>9</v>
      </c>
      <c r="IZ32" s="6">
        <v>0.18490000000000001</v>
      </c>
      <c r="JA32" s="7">
        <f t="shared" si="151"/>
        <v>1734363.4783968285</v>
      </c>
      <c r="JB32" s="12">
        <f t="shared" si="152"/>
        <v>1231316.0371976404</v>
      </c>
      <c r="JC32" s="12">
        <f t="shared" si="153"/>
        <v>702164.71099317994</v>
      </c>
      <c r="JE32" s="5">
        <f t="shared" si="154"/>
        <v>8</v>
      </c>
      <c r="JF32" s="6">
        <v>0.18490000000000001</v>
      </c>
      <c r="JG32" s="7">
        <f t="shared" si="155"/>
        <v>1628357.4109443512</v>
      </c>
      <c r="JH32" s="12">
        <f t="shared" si="156"/>
        <v>1257428.8483574912</v>
      </c>
      <c r="JI32" s="12">
        <f t="shared" si="157"/>
        <v>783598.45203299867</v>
      </c>
      <c r="JK32" s="5">
        <f t="shared" si="158"/>
        <v>7</v>
      </c>
      <c r="JL32" s="6">
        <v>0.18490000000000001</v>
      </c>
      <c r="JM32" s="7">
        <f t="shared" si="159"/>
        <v>1373909.3916169011</v>
      </c>
      <c r="JN32" s="12">
        <f t="shared" si="160"/>
        <v>1117183.5090619177</v>
      </c>
      <c r="JO32" s="12">
        <f t="shared" si="161"/>
        <v>793037.19895088684</v>
      </c>
      <c r="JQ32" s="5">
        <f t="shared" si="162"/>
        <v>6</v>
      </c>
      <c r="JR32" s="6">
        <v>0.18490000000000001</v>
      </c>
      <c r="JS32" s="7">
        <f t="shared" si="163"/>
        <v>1042894.6345960991</v>
      </c>
      <c r="JT32" s="12">
        <f t="shared" si="164"/>
        <v>870720.34939491341</v>
      </c>
      <c r="JU32" s="12">
        <f t="shared" si="165"/>
        <v>691173.99997588934</v>
      </c>
      <c r="JW32" s="5">
        <f t="shared" si="166"/>
        <v>5</v>
      </c>
      <c r="JX32" s="6">
        <v>0.18490000000000001</v>
      </c>
      <c r="JY32" s="7">
        <f t="shared" si="167"/>
        <v>1094328.0530913947</v>
      </c>
      <c r="JZ32" s="12">
        <f t="shared" si="168"/>
        <v>985348.62817521801</v>
      </c>
      <c r="KA32" s="12">
        <f t="shared" si="169"/>
        <v>847795.39814710827</v>
      </c>
      <c r="KC32" s="5">
        <f t="shared" si="170"/>
        <v>4</v>
      </c>
      <c r="KD32" s="6">
        <v>0.18490000000000001</v>
      </c>
      <c r="KE32" s="7">
        <f t="shared" si="171"/>
        <v>908759.3863904624</v>
      </c>
      <c r="KF32" s="12">
        <f t="shared" si="172"/>
        <v>846391.61122992751</v>
      </c>
      <c r="KG32" s="12">
        <f t="shared" si="173"/>
        <v>755265.50710115791</v>
      </c>
      <c r="KI32" s="5">
        <f t="shared" si="174"/>
        <v>3</v>
      </c>
      <c r="KJ32" s="6">
        <v>0.18490000000000001</v>
      </c>
      <c r="KK32" s="7">
        <f t="shared" si="175"/>
        <v>742814.60388300009</v>
      </c>
      <c r="KL32" s="12">
        <f t="shared" si="176"/>
        <v>700383.33501465875</v>
      </c>
      <c r="KM32" s="12">
        <f t="shared" si="177"/>
        <v>651177.5715145414</v>
      </c>
      <c r="KO32" s="5">
        <f t="shared" si="178"/>
        <v>2</v>
      </c>
      <c r="KP32" s="6">
        <v>0.18490000000000001</v>
      </c>
      <c r="KQ32" s="7">
        <f t="shared" si="179"/>
        <v>699778.24200000009</v>
      </c>
      <c r="KR32" s="12">
        <f>(KR33)*(1+KP32)-(((VLOOKUP((KO$91+KO33),$A$138:$E$227,5,FALSE))/(VLOOKUP(KO$91,$A$138:$E$227,5,FALSE)))*(IF(KO32&lt;=$D$125,$B$125,$C$125)))</f>
        <v>675316.85384834127</v>
      </c>
      <c r="KS32" s="12">
        <f t="shared" si="181"/>
        <v>650054.08833029203</v>
      </c>
      <c r="KU32" s="5">
        <f t="shared" si="182"/>
        <v>1</v>
      </c>
      <c r="KV32" s="6">
        <v>0.18490000000000001</v>
      </c>
      <c r="KW32" s="7">
        <f>(KW33+$B$124)*(1+KV32)</f>
        <v>533205</v>
      </c>
      <c r="KX32" s="12">
        <f>($B$124)*(1+KV32)-$B$125</f>
        <v>522205</v>
      </c>
      <c r="KY32" s="12">
        <f>KX32</f>
        <v>522205</v>
      </c>
      <c r="LA32" s="5"/>
      <c r="LB32" s="6"/>
      <c r="LC32" s="7"/>
      <c r="LG32" s="5"/>
      <c r="LH32" s="6"/>
      <c r="LI32" s="7"/>
      <c r="LM32" s="5"/>
      <c r="LN32" s="6"/>
      <c r="LO32" s="7"/>
      <c r="LS32" s="5"/>
      <c r="LT32" s="6"/>
      <c r="LU32" s="7"/>
      <c r="LY32" s="5"/>
      <c r="LZ32" s="6"/>
      <c r="MA32" s="7"/>
      <c r="ME32" s="5"/>
      <c r="MF32" s="6"/>
      <c r="MG32" s="7"/>
      <c r="MK32" s="5"/>
      <c r="ML32" s="6"/>
      <c r="MM32" s="7"/>
      <c r="MQ32" s="5"/>
      <c r="MR32" s="6"/>
      <c r="MS32" s="7"/>
      <c r="MW32" s="5"/>
      <c r="MX32" s="6"/>
      <c r="MY32" s="7"/>
      <c r="NC32" s="5"/>
      <c r="ND32" s="6"/>
      <c r="NE32" s="7"/>
      <c r="NI32" s="5"/>
      <c r="NJ32" s="6"/>
      <c r="NK32" s="7"/>
      <c r="NO32" s="5"/>
      <c r="NP32" s="6"/>
      <c r="NQ32" s="7"/>
      <c r="NU32" s="5"/>
      <c r="NV32" s="6"/>
      <c r="NW32" s="7"/>
      <c r="OA32" s="5"/>
      <c r="OB32" s="6"/>
      <c r="OC32" s="7"/>
      <c r="OG32" s="5"/>
      <c r="OH32" s="6"/>
      <c r="OI32" s="7"/>
      <c r="OM32" s="5"/>
      <c r="ON32" s="6"/>
      <c r="OO32" s="7"/>
      <c r="OS32" s="5"/>
      <c r="OT32" s="6"/>
      <c r="OU32" s="7"/>
      <c r="OY32" s="5"/>
      <c r="OZ32" s="6"/>
      <c r="PA32" s="7"/>
      <c r="PE32" s="5"/>
      <c r="PF32" s="6"/>
      <c r="PG32" s="7"/>
      <c r="PK32" s="5"/>
      <c r="PL32" s="6"/>
      <c r="PM32" s="7"/>
      <c r="PQ32" s="5"/>
      <c r="PR32" s="6"/>
      <c r="PS32" s="7"/>
      <c r="PW32" s="5"/>
      <c r="PX32" s="6"/>
      <c r="PY32" s="7"/>
      <c r="QC32" s="5"/>
      <c r="QD32" s="6"/>
      <c r="QE32" s="7"/>
      <c r="QI32" s="5"/>
      <c r="QJ32" s="6"/>
      <c r="QK32" s="7"/>
      <c r="QO32" s="5"/>
      <c r="QP32" s="6"/>
      <c r="QQ32" s="7"/>
    </row>
    <row r="33" spans="3:459">
      <c r="C33">
        <v>58</v>
      </c>
      <c r="D33" s="6">
        <v>0.31240000000000001</v>
      </c>
      <c r="E33" s="12">
        <f t="shared" si="286"/>
        <v>-18058354.770168055</v>
      </c>
      <c r="F33" s="12">
        <f t="shared" si="0"/>
        <v>-2961227.8438285058</v>
      </c>
      <c r="G33">
        <v>57</v>
      </c>
      <c r="H33" s="6">
        <v>0.31240000000000001</v>
      </c>
      <c r="I33" s="12">
        <f t="shared" si="1"/>
        <v>-34291616.171991117</v>
      </c>
      <c r="J33" s="12">
        <f t="shared" si="2"/>
        <v>-5558167.1710051959</v>
      </c>
      <c r="K33">
        <v>56</v>
      </c>
      <c r="L33" s="6">
        <v>0.31240000000000001</v>
      </c>
      <c r="M33" s="12">
        <f t="shared" si="3"/>
        <v>-25675234.449687447</v>
      </c>
      <c r="N33" s="12">
        <f t="shared" si="4"/>
        <v>-4161578.2852100036</v>
      </c>
      <c r="O33">
        <v>55</v>
      </c>
      <c r="P33" s="6">
        <v>0.31240000000000001</v>
      </c>
      <c r="Q33" s="12">
        <f t="shared" si="5"/>
        <v>-8726701.0242238082</v>
      </c>
      <c r="R33" s="12">
        <f t="shared" si="6"/>
        <v>-1315208.9695275691</v>
      </c>
      <c r="S33">
        <v>54</v>
      </c>
      <c r="T33" s="6">
        <v>0.31240000000000001</v>
      </c>
      <c r="U33" s="12">
        <f t="shared" si="7"/>
        <v>43554121.670486197</v>
      </c>
      <c r="V33" s="12">
        <f t="shared" si="8"/>
        <v>5903544.4539142437</v>
      </c>
      <c r="W33">
        <v>53</v>
      </c>
      <c r="X33" s="6">
        <v>0.31240000000000001</v>
      </c>
      <c r="Y33" s="12">
        <f t="shared" si="9"/>
        <v>52427994.830497518</v>
      </c>
      <c r="Z33" s="12">
        <f t="shared" si="10"/>
        <v>6410626.8560513556</v>
      </c>
      <c r="AA33">
        <v>52</v>
      </c>
      <c r="AB33" s="6">
        <v>0.31240000000000001</v>
      </c>
      <c r="AC33" s="12">
        <f t="shared" si="11"/>
        <v>13985241.868549185</v>
      </c>
      <c r="AD33" s="12">
        <f t="shared" si="12"/>
        <v>1749812.252747386</v>
      </c>
      <c r="AE33">
        <v>51</v>
      </c>
      <c r="AF33" s="6">
        <v>0.31240000000000001</v>
      </c>
      <c r="AG33" s="12">
        <f t="shared" si="13"/>
        <v>22123317.15069985</v>
      </c>
      <c r="AH33" s="12">
        <f t="shared" si="14"/>
        <v>2851915.7653982746</v>
      </c>
      <c r="AI33">
        <v>50</v>
      </c>
      <c r="AJ33" s="6">
        <v>0.31240000000000001</v>
      </c>
      <c r="AK33" s="12">
        <f t="shared" si="15"/>
        <v>-2457168.6155899228</v>
      </c>
      <c r="AL33" s="12">
        <f t="shared" si="16"/>
        <v>-321411.62933782878</v>
      </c>
      <c r="AM33">
        <v>49</v>
      </c>
      <c r="AN33" s="6">
        <v>0.31240000000000001</v>
      </c>
      <c r="AO33" s="12">
        <f t="shared" si="17"/>
        <v>-12542588.241329059</v>
      </c>
      <c r="AP33" s="12">
        <f t="shared" si="18"/>
        <v>-1676308.0019217036</v>
      </c>
      <c r="AQ33">
        <v>48</v>
      </c>
      <c r="AR33" s="6">
        <v>0.31240000000000001</v>
      </c>
      <c r="AS33" s="12">
        <f t="shared" si="19"/>
        <v>19067685.767196551</v>
      </c>
      <c r="AT33" s="12">
        <f t="shared" si="20"/>
        <v>2566456.2833572607</v>
      </c>
      <c r="AU33">
        <v>47</v>
      </c>
      <c r="AV33" s="6">
        <v>0.31240000000000001</v>
      </c>
      <c r="AW33" s="12">
        <f t="shared" si="21"/>
        <v>5840552.4378271885</v>
      </c>
      <c r="AX33" s="12">
        <f t="shared" si="22"/>
        <v>775049.6126026602</v>
      </c>
      <c r="AY33">
        <v>46</v>
      </c>
      <c r="AZ33" s="6">
        <v>0.31240000000000001</v>
      </c>
      <c r="BA33" s="12">
        <f t="shared" si="23"/>
        <v>10107281.212498236</v>
      </c>
      <c r="BB33" s="12">
        <f t="shared" si="24"/>
        <v>1331670.2261016634</v>
      </c>
      <c r="BC33">
        <v>45</v>
      </c>
      <c r="BD33" s="6">
        <v>0.31240000000000001</v>
      </c>
      <c r="BE33" s="12">
        <f t="shared" si="25"/>
        <v>21485858.427170645</v>
      </c>
      <c r="BF33" s="12">
        <f t="shared" si="26"/>
        <v>2871569.704484418</v>
      </c>
      <c r="BG33">
        <v>44</v>
      </c>
      <c r="BH33" s="6">
        <v>0.31240000000000001</v>
      </c>
      <c r="BI33" s="12">
        <f t="shared" si="27"/>
        <v>38565507.949248768</v>
      </c>
      <c r="BJ33" s="12">
        <f t="shared" si="28"/>
        <v>5739132.4625896262</v>
      </c>
      <c r="BK33">
        <v>43</v>
      </c>
      <c r="BL33" s="6">
        <v>0.31240000000000001</v>
      </c>
      <c r="BM33" s="12">
        <f t="shared" si="29"/>
        <v>32084535.109007407</v>
      </c>
      <c r="BN33" s="12">
        <f t="shared" si="30"/>
        <v>5139607.993765167</v>
      </c>
      <c r="BO33">
        <v>42</v>
      </c>
      <c r="BP33" s="6">
        <v>0.31240000000000001</v>
      </c>
      <c r="BQ33" s="12">
        <f t="shared" si="31"/>
        <v>23286283.096051112</v>
      </c>
      <c r="BR33" s="12">
        <f t="shared" si="32"/>
        <v>3840581.2878795196</v>
      </c>
      <c r="BS33">
        <v>41</v>
      </c>
      <c r="BT33" s="6">
        <v>0.31240000000000001</v>
      </c>
      <c r="BU33" s="12">
        <f t="shared" si="33"/>
        <v>18601357.701344788</v>
      </c>
      <c r="BV33" s="12">
        <f t="shared" si="34"/>
        <v>3138428.1240183623</v>
      </c>
      <c r="BW33">
        <v>40</v>
      </c>
      <c r="BX33" s="6">
        <v>0.31240000000000001</v>
      </c>
      <c r="BY33" s="12">
        <f t="shared" si="35"/>
        <v>10201064.295431932</v>
      </c>
      <c r="BZ33" s="12">
        <f t="shared" si="36"/>
        <v>1759804.4566527125</v>
      </c>
      <c r="CA33">
        <v>39</v>
      </c>
      <c r="CB33" s="6">
        <v>0.31240000000000001</v>
      </c>
      <c r="CC33" s="12">
        <f t="shared" si="37"/>
        <v>17840444.174355216</v>
      </c>
      <c r="CD33" s="12">
        <f t="shared" si="38"/>
        <v>3635730.329370968</v>
      </c>
      <c r="CE33">
        <v>38</v>
      </c>
      <c r="CF33" s="6">
        <v>0.31240000000000001</v>
      </c>
      <c r="CG33" s="12">
        <f t="shared" si="39"/>
        <v>19082124.733002841</v>
      </c>
      <c r="CH33" s="12">
        <f t="shared" si="40"/>
        <v>4286695.3191674631</v>
      </c>
      <c r="CI33">
        <v>37</v>
      </c>
      <c r="CJ33" s="6">
        <v>0.31240000000000001</v>
      </c>
      <c r="CK33" s="12">
        <f t="shared" si="284"/>
        <v>18873019.274868298</v>
      </c>
      <c r="CL33" s="12">
        <f t="shared" si="285"/>
        <v>4293388.2710600868</v>
      </c>
      <c r="CM33" s="5">
        <v>36</v>
      </c>
      <c r="CN33" s="6">
        <v>0.31240000000000001</v>
      </c>
      <c r="CO33" s="7">
        <f t="shared" si="41"/>
        <v>25692623.597010765</v>
      </c>
      <c r="CP33" s="12">
        <f t="shared" si="42"/>
        <v>15217782.203419181</v>
      </c>
      <c r="CQ33" s="12">
        <f t="shared" si="43"/>
        <v>3389742.9552639881</v>
      </c>
      <c r="CR33" s="9"/>
      <c r="CS33" s="5">
        <v>35</v>
      </c>
      <c r="CT33" s="6">
        <v>0.31240000000000001</v>
      </c>
      <c r="CU33" s="7">
        <f t="shared" si="44"/>
        <v>19641176.971952267</v>
      </c>
      <c r="CV33" s="12">
        <f t="shared" si="45"/>
        <v>10792876.408704784</v>
      </c>
      <c r="CW33" s="12">
        <f t="shared" si="46"/>
        <v>2598474.5097734737</v>
      </c>
      <c r="CY33" s="5">
        <v>34</v>
      </c>
      <c r="CZ33" s="6">
        <v>0.31240000000000001</v>
      </c>
      <c r="DA33" s="7">
        <f t="shared" si="47"/>
        <v>15880641.148085587</v>
      </c>
      <c r="DB33" s="12">
        <f t="shared" si="48"/>
        <v>8057825.2455809312</v>
      </c>
      <c r="DC33" s="12">
        <f t="shared" si="49"/>
        <v>2024003.4977051627</v>
      </c>
      <c r="DE33" s="5">
        <f t="shared" si="50"/>
        <v>33</v>
      </c>
      <c r="DF33" s="6">
        <v>0.31240000000000001</v>
      </c>
      <c r="DG33" s="7">
        <f t="shared" si="51"/>
        <v>13441084.340317896</v>
      </c>
      <c r="DH33" s="12">
        <f t="shared" si="52"/>
        <v>6241298.6128363758</v>
      </c>
      <c r="DI33" s="12">
        <f t="shared" si="53"/>
        <v>1573635.4796345744</v>
      </c>
      <c r="DK33" s="5">
        <f t="shared" si="54"/>
        <v>32</v>
      </c>
      <c r="DL33" s="6">
        <v>0.31240000000000001</v>
      </c>
      <c r="DM33" s="7">
        <f t="shared" si="55"/>
        <v>13605713.473345365</v>
      </c>
      <c r="DN33" s="12">
        <f t="shared" si="56"/>
        <v>7117964.71710137</v>
      </c>
      <c r="DO33" s="12">
        <f t="shared" si="57"/>
        <v>1814912.3307111547</v>
      </c>
      <c r="DQ33" s="5">
        <f t="shared" si="58"/>
        <v>31</v>
      </c>
      <c r="DR33" s="6">
        <v>0.31240000000000001</v>
      </c>
      <c r="DS33" s="7">
        <f t="shared" si="59"/>
        <v>8918270.4990465213</v>
      </c>
      <c r="DT33" s="12">
        <f t="shared" si="60"/>
        <v>2821564.5806386559</v>
      </c>
      <c r="DU33" s="12">
        <f t="shared" si="61"/>
        <v>714083.16874930914</v>
      </c>
      <c r="DW33" s="5">
        <f t="shared" si="62"/>
        <v>30</v>
      </c>
      <c r="DX33" s="6">
        <v>0.31240000000000001</v>
      </c>
      <c r="DY33" s="7">
        <f t="shared" si="63"/>
        <v>6725694.1923427759</v>
      </c>
      <c r="DZ33" s="12">
        <f t="shared" si="64"/>
        <v>1013860.5295964704</v>
      </c>
      <c r="EA33" s="12">
        <f t="shared" si="65"/>
        <v>257549.40467474321</v>
      </c>
      <c r="EC33" s="5">
        <f t="shared" si="66"/>
        <v>29</v>
      </c>
      <c r="ED33" s="6">
        <v>0.31240000000000001</v>
      </c>
      <c r="EE33" s="7">
        <f t="shared" si="67"/>
        <v>6259953.6414210498</v>
      </c>
      <c r="EF33" s="12">
        <f t="shared" si="68"/>
        <v>1056181.2147228015</v>
      </c>
      <c r="EG33" s="12">
        <f t="shared" si="69"/>
        <v>276309.0192071026</v>
      </c>
      <c r="EI33" s="5">
        <f t="shared" si="70"/>
        <v>28</v>
      </c>
      <c r="EJ33" s="6">
        <v>0.31240000000000001</v>
      </c>
      <c r="EK33" s="7">
        <f t="shared" si="71"/>
        <v>6259953.6414210498</v>
      </c>
      <c r="EL33" s="12">
        <f t="shared" si="72"/>
        <v>2284627.0253032991</v>
      </c>
      <c r="EM33" s="12">
        <f t="shared" si="73"/>
        <v>619339.64856563369</v>
      </c>
      <c r="EO33" s="5">
        <f t="shared" si="74"/>
        <v>27</v>
      </c>
      <c r="EP33" s="6">
        <v>0.31240000000000001</v>
      </c>
      <c r="EQ33" s="7">
        <f t="shared" si="75"/>
        <v>6991237.0353150014</v>
      </c>
      <c r="ER33" s="12">
        <f t="shared" si="76"/>
        <v>503690.941118391</v>
      </c>
      <c r="ES33" s="12">
        <f t="shared" si="77"/>
        <v>138455.32978609801</v>
      </c>
      <c r="EU33" s="5">
        <f t="shared" si="78"/>
        <v>26</v>
      </c>
      <c r="EV33" s="6">
        <v>0.31240000000000001</v>
      </c>
      <c r="EW33" s="7">
        <f t="shared" si="79"/>
        <v>4340964.1609054841</v>
      </c>
      <c r="EX33" s="12">
        <f t="shared" si="80"/>
        <v>263695.41174413287</v>
      </c>
      <c r="EY33" s="12">
        <f t="shared" si="81"/>
        <v>73234.839470171501</v>
      </c>
      <c r="FA33" s="5">
        <f t="shared" si="82"/>
        <v>25</v>
      </c>
      <c r="FB33" s="6">
        <v>0.31240000000000001</v>
      </c>
      <c r="FC33" s="7">
        <f t="shared" si="83"/>
        <v>4326254.8942649867</v>
      </c>
      <c r="FD33" s="12">
        <f t="shared" si="84"/>
        <v>536276.21261476434</v>
      </c>
      <c r="FE33" s="12">
        <f t="shared" si="85"/>
        <v>151478.96811298557</v>
      </c>
      <c r="FG33" s="5">
        <f t="shared" si="86"/>
        <v>24</v>
      </c>
      <c r="FH33" s="6">
        <v>0.31240000000000001</v>
      </c>
      <c r="FI33" s="7">
        <f t="shared" si="87"/>
        <v>3416183.5867537768</v>
      </c>
      <c r="FJ33" s="12">
        <f t="shared" si="88"/>
        <v>-163049.12510422122</v>
      </c>
      <c r="FK33" s="12">
        <f t="shared" si="89"/>
        <v>-46364.680124423096</v>
      </c>
      <c r="FM33" s="5">
        <f t="shared" si="90"/>
        <v>23</v>
      </c>
      <c r="FN33" s="6">
        <v>0.31240000000000001</v>
      </c>
      <c r="FO33" s="7">
        <f t="shared" si="91"/>
        <v>3746226.1067592693</v>
      </c>
      <c r="FP33" s="12">
        <f t="shared" si="92"/>
        <v>419004.48224189202</v>
      </c>
      <c r="FQ33" s="12">
        <f t="shared" si="93"/>
        <v>120736.83658913286</v>
      </c>
      <c r="FS33" s="5">
        <f t="shared" si="94"/>
        <v>22</v>
      </c>
      <c r="FT33" s="6">
        <v>0.31240000000000001</v>
      </c>
      <c r="FU33" s="7">
        <f t="shared" si="95"/>
        <v>3055400.1360078864</v>
      </c>
      <c r="FV33" s="12">
        <f t="shared" si="96"/>
        <v>-50326.940190315268</v>
      </c>
      <c r="FW33" s="12">
        <f t="shared" si="97"/>
        <v>-14740.307600765324</v>
      </c>
      <c r="FY33" s="5">
        <f t="shared" si="98"/>
        <v>21</v>
      </c>
      <c r="FZ33" s="6">
        <v>0.31240000000000001</v>
      </c>
      <c r="GA33" s="7">
        <f t="shared" si="99"/>
        <v>2624463.267486589</v>
      </c>
      <c r="GB33" s="12">
        <f t="shared" si="100"/>
        <v>-300621.84120126907</v>
      </c>
      <c r="GC33" s="12">
        <f t="shared" si="101"/>
        <v>-88904.279104071989</v>
      </c>
      <c r="GE33" s="5">
        <f t="shared" si="102"/>
        <v>20</v>
      </c>
      <c r="GF33" s="6">
        <v>0.31240000000000001</v>
      </c>
      <c r="GG33" s="7">
        <f t="shared" si="103"/>
        <v>2334931.7326393137</v>
      </c>
      <c r="GH33" s="12">
        <f t="shared" si="104"/>
        <v>-381577.58249562024</v>
      </c>
      <c r="GI33" s="12">
        <f t="shared" si="105"/>
        <v>-115015.80211716326</v>
      </c>
      <c r="GK33" s="5">
        <f t="shared" si="106"/>
        <v>19</v>
      </c>
      <c r="GL33" s="6">
        <v>0.31240000000000001</v>
      </c>
      <c r="GM33" s="7">
        <f t="shared" si="107"/>
        <v>2593504.0904579726</v>
      </c>
      <c r="GN33" s="12">
        <f t="shared" si="108"/>
        <v>125608.89145296154</v>
      </c>
      <c r="GO33" s="12">
        <f t="shared" si="109"/>
        <v>39170.924443624972</v>
      </c>
      <c r="GQ33" s="5">
        <f t="shared" si="110"/>
        <v>18</v>
      </c>
      <c r="GR33" s="6">
        <v>0.31240000000000001</v>
      </c>
      <c r="GS33" s="7">
        <f t="shared" si="111"/>
        <v>2094914.4510969091</v>
      </c>
      <c r="GT33" s="12">
        <f t="shared" si="112"/>
        <v>-150891.04428950936</v>
      </c>
      <c r="GU33" s="12">
        <f t="shared" si="113"/>
        <v>-48771.418106846155</v>
      </c>
      <c r="GW33" s="5">
        <f t="shared" si="114"/>
        <v>17</v>
      </c>
      <c r="GX33" s="6">
        <v>0.31240000000000001</v>
      </c>
      <c r="GY33" s="7">
        <f t="shared" si="115"/>
        <v>1890546.3866951626</v>
      </c>
      <c r="GZ33" s="12">
        <f t="shared" si="116"/>
        <v>-144873.48365111451</v>
      </c>
      <c r="HA33" s="12">
        <f t="shared" si="117"/>
        <v>-48886.218179902149</v>
      </c>
      <c r="HC33" s="5">
        <f t="shared" si="118"/>
        <v>16</v>
      </c>
      <c r="HD33" s="6">
        <v>0.31240000000000001</v>
      </c>
      <c r="HE33" s="7">
        <f t="shared" si="119"/>
        <v>2060316.4632684849</v>
      </c>
      <c r="HF33" s="12">
        <f t="shared" si="120"/>
        <v>272236.12671546312</v>
      </c>
      <c r="HG33" s="12">
        <f t="shared" si="121"/>
        <v>97540.526917957395</v>
      </c>
      <c r="HI33" s="5">
        <f t="shared" si="122"/>
        <v>15</v>
      </c>
      <c r="HJ33" s="6">
        <v>0.31240000000000001</v>
      </c>
      <c r="HK33" s="7">
        <f t="shared" si="123"/>
        <v>1989490.5979803838</v>
      </c>
      <c r="HL33" s="12">
        <f t="shared" si="124"/>
        <v>451640.94385077065</v>
      </c>
      <c r="HM33" s="12">
        <f t="shared" si="125"/>
        <v>170382.08118730492</v>
      </c>
      <c r="HO33" s="5">
        <f t="shared" si="126"/>
        <v>14</v>
      </c>
      <c r="HP33" s="6">
        <v>0.31240000000000001</v>
      </c>
      <c r="HQ33" s="7">
        <f t="shared" si="127"/>
        <v>1741805.8115744903</v>
      </c>
      <c r="HR33" s="12">
        <f t="shared" si="128"/>
        <v>384069.04114466882</v>
      </c>
      <c r="HS33" s="12">
        <f t="shared" si="129"/>
        <v>149623.10512839706</v>
      </c>
      <c r="HU33" s="5">
        <f t="shared" si="130"/>
        <v>13</v>
      </c>
      <c r="HV33" s="6">
        <v>0.31240000000000001</v>
      </c>
      <c r="HW33" s="7">
        <f t="shared" si="131"/>
        <v>1466660.3330873114</v>
      </c>
      <c r="HX33" s="12">
        <f t="shared" si="132"/>
        <v>266351.56065125053</v>
      </c>
      <c r="HY33" s="12">
        <f t="shared" si="133"/>
        <v>107550.48799756657</v>
      </c>
      <c r="IA33" s="5">
        <f t="shared" si="134"/>
        <v>12</v>
      </c>
      <c r="IB33" s="6">
        <v>0.31240000000000001</v>
      </c>
      <c r="IC33" s="7">
        <f t="shared" si="135"/>
        <v>1711588.6720589467</v>
      </c>
      <c r="ID33" s="12">
        <f t="shared" si="136"/>
        <v>730141.72939269152</v>
      </c>
      <c r="IE33" s="12">
        <f t="shared" si="137"/>
        <v>322508.10037629789</v>
      </c>
      <c r="IG33" s="5">
        <f t="shared" si="138"/>
        <v>11</v>
      </c>
      <c r="IH33" s="6">
        <v>0.31240000000000001</v>
      </c>
      <c r="II33" s="7">
        <f t="shared" si="139"/>
        <v>2309836.2645869725</v>
      </c>
      <c r="IJ33" s="12">
        <f t="shared" si="140"/>
        <v>1552105.8385387831</v>
      </c>
      <c r="IK33" s="12">
        <f t="shared" si="141"/>
        <v>766490.18187555065</v>
      </c>
      <c r="IM33" s="5">
        <f t="shared" si="142"/>
        <v>10</v>
      </c>
      <c r="IN33" s="6">
        <v>0.31240000000000001</v>
      </c>
      <c r="IO33" s="7">
        <f t="shared" si="143"/>
        <v>1686011.8719612935</v>
      </c>
      <c r="IP33" s="12">
        <f t="shared" si="144"/>
        <v>1074739.5400357426</v>
      </c>
      <c r="IQ33" s="12">
        <f t="shared" si="145"/>
        <v>566403.01825580362</v>
      </c>
      <c r="IS33" s="5">
        <f t="shared" si="146"/>
        <v>9</v>
      </c>
      <c r="IT33" s="6">
        <v>0.31240000000000001</v>
      </c>
      <c r="IU33" s="7">
        <f t="shared" si="147"/>
        <v>1361553.6396360281</v>
      </c>
      <c r="IV33" s="12">
        <f t="shared" si="148"/>
        <v>861638.58944131841</v>
      </c>
      <c r="IW33" s="12">
        <f t="shared" si="149"/>
        <v>477780.63964281633</v>
      </c>
      <c r="IY33" s="5">
        <f t="shared" si="150"/>
        <v>8</v>
      </c>
      <c r="IZ33" s="6">
        <v>0.31240000000000001</v>
      </c>
      <c r="JA33" s="7">
        <f t="shared" si="151"/>
        <v>1463721.3928574803</v>
      </c>
      <c r="JB33" s="12">
        <f t="shared" si="152"/>
        <v>1083571.6408115793</v>
      </c>
      <c r="JC33" s="12">
        <f t="shared" si="153"/>
        <v>641926.3274950115</v>
      </c>
      <c r="JE33" s="5">
        <f t="shared" si="154"/>
        <v>7</v>
      </c>
      <c r="JF33" s="6">
        <v>0.31240000000000001</v>
      </c>
      <c r="JG33" s="7">
        <f t="shared" si="155"/>
        <v>1374257.2461341473</v>
      </c>
      <c r="JH33" s="12">
        <f t="shared" si="156"/>
        <v>1101839.3153231933</v>
      </c>
      <c r="JI33" s="12">
        <f t="shared" si="157"/>
        <v>713323.4619580484</v>
      </c>
      <c r="JK33" s="5">
        <f t="shared" si="158"/>
        <v>6</v>
      </c>
      <c r="JL33" s="6">
        <v>0.31240000000000001</v>
      </c>
      <c r="JM33" s="7">
        <f t="shared" si="159"/>
        <v>1159515.0574874682</v>
      </c>
      <c r="JN33" s="12">
        <f t="shared" si="160"/>
        <v>978517.78197217721</v>
      </c>
      <c r="JO33" s="12">
        <f t="shared" si="161"/>
        <v>721598.89514156757</v>
      </c>
      <c r="JQ33" s="5">
        <f t="shared" si="162"/>
        <v>5</v>
      </c>
      <c r="JR33" s="6">
        <v>0.31240000000000001</v>
      </c>
      <c r="JS33" s="7">
        <f t="shared" si="163"/>
        <v>880154.1350292</v>
      </c>
      <c r="JT33" s="12">
        <f t="shared" si="164"/>
        <v>766742.72330423596</v>
      </c>
      <c r="JU33" s="12">
        <f t="shared" si="165"/>
        <v>632290.20784330356</v>
      </c>
      <c r="JW33" s="5">
        <f t="shared" si="166"/>
        <v>4</v>
      </c>
      <c r="JX33" s="6">
        <v>0.31240000000000001</v>
      </c>
      <c r="JY33" s="7">
        <f t="shared" si="167"/>
        <v>923561.52678824763</v>
      </c>
      <c r="JZ33" s="12">
        <f t="shared" si="168"/>
        <v>861014.49278574996</v>
      </c>
      <c r="KA33" s="12">
        <f t="shared" si="169"/>
        <v>769608.21487863723</v>
      </c>
      <c r="KC33" s="5">
        <f t="shared" si="170"/>
        <v>3</v>
      </c>
      <c r="KD33" s="6">
        <v>0.31240000000000001</v>
      </c>
      <c r="KE33" s="7">
        <f t="shared" si="171"/>
        <v>766950.27967800014</v>
      </c>
      <c r="KF33" s="12">
        <f t="shared" si="172"/>
        <v>724718.38095530064</v>
      </c>
      <c r="KG33" s="12">
        <f t="shared" si="173"/>
        <v>671824.24319837347</v>
      </c>
      <c r="KI33" s="5">
        <f t="shared" si="174"/>
        <v>2</v>
      </c>
      <c r="KJ33" s="6">
        <v>0.31240000000000001</v>
      </c>
      <c r="KK33" s="7">
        <f t="shared" si="175"/>
        <v>626900.67000000004</v>
      </c>
      <c r="KL33" s="12">
        <f>(KL34)*(1+KJ33)-(((VLOOKUP((KI$91+KI34),$A$138:$E$227,5,FALSE))/(VLOOKUP(KI$91,$A$138:$E$227,5,FALSE)))*(IF(KI33&lt;=$D$125,$B$125,$C$125)))</f>
        <v>601075.65370951931</v>
      </c>
      <c r="KM33" s="12">
        <f t="shared" si="177"/>
        <v>580565.01528909977</v>
      </c>
      <c r="KO33" s="5">
        <f t="shared" si="178"/>
        <v>1</v>
      </c>
      <c r="KP33" s="6">
        <v>0.31240000000000001</v>
      </c>
      <c r="KQ33" s="7">
        <f>(KQ34+$B$124)*(1+KP33)</f>
        <v>590580</v>
      </c>
      <c r="KR33" s="12">
        <f>($B$124)*(1+KP33)-$B$125</f>
        <v>579580</v>
      </c>
      <c r="KS33" s="12">
        <f>KR33</f>
        <v>579580</v>
      </c>
      <c r="KU33" s="5"/>
      <c r="KV33" s="6"/>
      <c r="KW33" s="7"/>
      <c r="LA33" s="5"/>
      <c r="LB33" s="6"/>
      <c r="LC33" s="7"/>
      <c r="LG33" s="5"/>
      <c r="LH33" s="6"/>
      <c r="LI33" s="7"/>
      <c r="LM33" s="5"/>
      <c r="LN33" s="6"/>
      <c r="LO33" s="7"/>
      <c r="LS33" s="5"/>
      <c r="LT33" s="6"/>
      <c r="LU33" s="7"/>
      <c r="LY33" s="5"/>
      <c r="LZ33" s="6"/>
      <c r="MA33" s="7"/>
      <c r="ME33" s="5"/>
      <c r="MF33" s="6"/>
      <c r="MG33" s="7"/>
      <c r="MK33" s="5"/>
      <c r="ML33" s="6"/>
      <c r="MM33" s="7"/>
      <c r="MQ33" s="5"/>
      <c r="MR33" s="6"/>
      <c r="MS33" s="7"/>
      <c r="MW33" s="5"/>
      <c r="MX33" s="6"/>
      <c r="MY33" s="7"/>
      <c r="NC33" s="5"/>
      <c r="ND33" s="6"/>
      <c r="NE33" s="7"/>
      <c r="NI33" s="5"/>
      <c r="NJ33" s="6"/>
      <c r="NK33" s="7"/>
      <c r="NO33" s="5"/>
      <c r="NP33" s="6"/>
      <c r="NQ33" s="7"/>
      <c r="NU33" s="5"/>
      <c r="NV33" s="6"/>
      <c r="NW33" s="7"/>
      <c r="OA33" s="5"/>
      <c r="OB33" s="6"/>
      <c r="OC33" s="7"/>
      <c r="OG33" s="5"/>
      <c r="OH33" s="6"/>
      <c r="OI33" s="7"/>
      <c r="OM33" s="5"/>
      <c r="ON33" s="6"/>
      <c r="OO33" s="7"/>
      <c r="OS33" s="5"/>
      <c r="OT33" s="6"/>
      <c r="OU33" s="7"/>
      <c r="OY33" s="5"/>
      <c r="OZ33" s="6"/>
      <c r="PA33" s="7"/>
      <c r="PE33" s="5"/>
      <c r="PF33" s="6"/>
      <c r="PG33" s="7"/>
      <c r="PK33" s="5"/>
      <c r="PL33" s="6"/>
      <c r="PM33" s="7"/>
      <c r="PQ33" s="5"/>
      <c r="PR33" s="6"/>
      <c r="PS33" s="7"/>
      <c r="PW33" s="5"/>
      <c r="PX33" s="6"/>
      <c r="PY33" s="7"/>
      <c r="QC33" s="5"/>
      <c r="QD33" s="6"/>
      <c r="QE33" s="7"/>
      <c r="QI33" s="5"/>
      <c r="QJ33" s="6"/>
      <c r="QK33" s="7"/>
      <c r="QO33" s="5"/>
      <c r="QP33" s="6"/>
      <c r="QQ33" s="7"/>
    </row>
    <row r="34" spans="3:459">
      <c r="C34">
        <v>57</v>
      </c>
      <c r="D34" s="6">
        <v>6.1499999999999999E-2</v>
      </c>
      <c r="E34" s="12">
        <f t="shared" si="286"/>
        <v>-13620395.301195856</v>
      </c>
      <c r="F34" s="12">
        <f t="shared" si="0"/>
        <v>-2312392.9215965485</v>
      </c>
      <c r="G34">
        <v>56</v>
      </c>
      <c r="H34" s="6">
        <v>6.1499999999999999E-2</v>
      </c>
      <c r="I34" s="12">
        <f t="shared" si="1"/>
        <v>-25987906.471116181</v>
      </c>
      <c r="J34" s="12">
        <f t="shared" si="2"/>
        <v>-4361071.6453001639</v>
      </c>
      <c r="K34">
        <v>55</v>
      </c>
      <c r="L34" s="6">
        <v>6.1499999999999999E-2</v>
      </c>
      <c r="M34" s="12">
        <f t="shared" si="3"/>
        <v>-19422543.988409936</v>
      </c>
      <c r="N34" s="12">
        <f t="shared" si="4"/>
        <v>-3259327.793933365</v>
      </c>
      <c r="O34">
        <v>54</v>
      </c>
      <c r="P34" s="6">
        <v>6.1499999999999999E-2</v>
      </c>
      <c r="Q34" s="12">
        <f t="shared" si="5"/>
        <v>-6497747.9582827063</v>
      </c>
      <c r="R34" s="12">
        <f t="shared" si="6"/>
        <v>-1013878.2388291955</v>
      </c>
      <c r="S34">
        <v>53</v>
      </c>
      <c r="T34" s="6">
        <v>6.1499999999999999E-2</v>
      </c>
      <c r="U34" s="12">
        <f t="shared" si="7"/>
        <v>33355265.423510265</v>
      </c>
      <c r="V34" s="12">
        <f t="shared" si="8"/>
        <v>4680866.4922099775</v>
      </c>
      <c r="W34">
        <v>52</v>
      </c>
      <c r="X34" s="6">
        <v>6.1499999999999999E-2</v>
      </c>
      <c r="Y34" s="12">
        <f t="shared" si="9"/>
        <v>40135129.280483708</v>
      </c>
      <c r="Z34" s="12">
        <f t="shared" si="10"/>
        <v>5080894.6782947965</v>
      </c>
      <c r="AA34">
        <v>51</v>
      </c>
      <c r="AB34" s="6">
        <v>6.1499999999999999E-2</v>
      </c>
      <c r="AC34" s="12">
        <f t="shared" si="11"/>
        <v>10838932.182125809</v>
      </c>
      <c r="AD34" s="12">
        <f t="shared" si="12"/>
        <v>1404061.8724637944</v>
      </c>
      <c r="AE34">
        <v>50</v>
      </c>
      <c r="AF34" s="6">
        <v>6.1499999999999999E-2</v>
      </c>
      <c r="AG34" s="12">
        <f t="shared" si="13"/>
        <v>17034469.4749582</v>
      </c>
      <c r="AH34" s="12">
        <f t="shared" si="14"/>
        <v>2273491.5099060992</v>
      </c>
      <c r="AI34">
        <v>49</v>
      </c>
      <c r="AJ34" s="6">
        <v>6.1499999999999999E-2</v>
      </c>
      <c r="AK34" s="12">
        <f t="shared" si="15"/>
        <v>-1697516.6027910439</v>
      </c>
      <c r="AL34" s="12">
        <f t="shared" si="16"/>
        <v>-229889.39272341912</v>
      </c>
      <c r="AM34">
        <v>48</v>
      </c>
      <c r="AN34" s="6">
        <v>6.1499999999999999E-2</v>
      </c>
      <c r="AO34" s="12">
        <f t="shared" si="17"/>
        <v>-9385949.5247048736</v>
      </c>
      <c r="AP34" s="12">
        <f t="shared" si="18"/>
        <v>-1298742.770346798</v>
      </c>
      <c r="AQ34">
        <v>47</v>
      </c>
      <c r="AR34" s="6">
        <v>6.1499999999999999E-2</v>
      </c>
      <c r="AS34" s="12">
        <f t="shared" si="19"/>
        <v>14698699.398918176</v>
      </c>
      <c r="AT34" s="12">
        <f t="shared" si="20"/>
        <v>2048297.6591230431</v>
      </c>
      <c r="AU34">
        <v>46</v>
      </c>
      <c r="AV34" s="6">
        <v>6.1499999999999999E-2</v>
      </c>
      <c r="AW34" s="12">
        <f t="shared" si="21"/>
        <v>4622541.8061556052</v>
      </c>
      <c r="AX34" s="12">
        <f t="shared" si="22"/>
        <v>635089.15884375339</v>
      </c>
      <c r="AY34">
        <v>45</v>
      </c>
      <c r="AZ34" s="6">
        <v>6.1499999999999999E-2</v>
      </c>
      <c r="BA34" s="12">
        <f t="shared" si="23"/>
        <v>7874869.7456757501</v>
      </c>
      <c r="BB34" s="12">
        <f t="shared" si="24"/>
        <v>1074197.1488213241</v>
      </c>
      <c r="BC34">
        <v>44</v>
      </c>
      <c r="BD34" s="6">
        <v>6.1499999999999999E-2</v>
      </c>
      <c r="BE34" s="12">
        <f t="shared" si="25"/>
        <v>16542461.530232422</v>
      </c>
      <c r="BF34" s="12">
        <f t="shared" si="26"/>
        <v>2288996.1489330437</v>
      </c>
      <c r="BG34">
        <v>43</v>
      </c>
      <c r="BH34" s="6">
        <v>6.1499999999999999E-2</v>
      </c>
      <c r="BI34" s="12">
        <f t="shared" si="27"/>
        <v>29539088.925584167</v>
      </c>
      <c r="BJ34" s="12">
        <f t="shared" si="28"/>
        <v>4551164.829555166</v>
      </c>
      <c r="BK34">
        <v>42</v>
      </c>
      <c r="BL34" s="6">
        <v>6.1499999999999999E-2</v>
      </c>
      <c r="BM34" s="12">
        <f t="shared" si="29"/>
        <v>24589921.682045326</v>
      </c>
      <c r="BN34" s="12">
        <f t="shared" si="30"/>
        <v>4078210.7598289102</v>
      </c>
      <c r="BO34">
        <v>41</v>
      </c>
      <c r="BP34" s="6">
        <v>6.1499999999999999E-2</v>
      </c>
      <c r="BQ34" s="12">
        <f t="shared" si="31"/>
        <v>17881880.255848255</v>
      </c>
      <c r="BR34" s="12">
        <f t="shared" si="32"/>
        <v>3053431.9573283573</v>
      </c>
      <c r="BS34">
        <v>40</v>
      </c>
      <c r="BT34" s="6">
        <v>6.1499999999999999E-2</v>
      </c>
      <c r="BU34" s="12">
        <f t="shared" si="33"/>
        <v>14309026.737358147</v>
      </c>
      <c r="BV34" s="12">
        <f t="shared" si="34"/>
        <v>2499515.9560841513</v>
      </c>
      <c r="BW34">
        <v>39</v>
      </c>
      <c r="BX34" s="6">
        <v>6.1499999999999999E-2</v>
      </c>
      <c r="BY34" s="12">
        <f t="shared" si="35"/>
        <v>7905337.8499946902</v>
      </c>
      <c r="BZ34" s="12">
        <f t="shared" si="36"/>
        <v>1411944.5423935559</v>
      </c>
      <c r="CA34">
        <v>38</v>
      </c>
      <c r="CB34" s="6">
        <v>6.1499999999999999E-2</v>
      </c>
      <c r="CC34" s="12">
        <f t="shared" si="37"/>
        <v>13705923.100183478</v>
      </c>
      <c r="CD34" s="12">
        <f t="shared" si="38"/>
        <v>2891828.7208434227</v>
      </c>
      <c r="CE34">
        <v>37</v>
      </c>
      <c r="CF34" s="6">
        <v>6.1499999999999999E-2</v>
      </c>
      <c r="CG34" s="12">
        <f t="shared" si="39"/>
        <v>14641625.294727452</v>
      </c>
      <c r="CH34" s="12">
        <f t="shared" si="40"/>
        <v>3405363.2922967672</v>
      </c>
      <c r="CI34">
        <v>36</v>
      </c>
      <c r="CJ34" s="6">
        <v>6.1499999999999999E-2</v>
      </c>
      <c r="CK34" s="12">
        <f t="shared" si="284"/>
        <v>14481022.763538783</v>
      </c>
      <c r="CL34" s="12">
        <f t="shared" si="285"/>
        <v>3410643.2416578094</v>
      </c>
      <c r="CM34" s="5">
        <v>35</v>
      </c>
      <c r="CN34" s="6">
        <v>6.1499999999999999E-2</v>
      </c>
      <c r="CO34" s="7">
        <f t="shared" si="41"/>
        <v>19576823.831919204</v>
      </c>
      <c r="CP34" s="12">
        <f t="shared" si="42"/>
        <v>11698005.984823994</v>
      </c>
      <c r="CQ34" s="12">
        <f t="shared" si="43"/>
        <v>2697773.7060192721</v>
      </c>
      <c r="CR34" s="9"/>
      <c r="CS34" s="5">
        <v>34</v>
      </c>
      <c r="CT34" s="6">
        <v>6.1499999999999999E-2</v>
      </c>
      <c r="CU34" s="7">
        <f t="shared" si="44"/>
        <v>14965846.519317484</v>
      </c>
      <c r="CV34" s="12">
        <f t="shared" si="45"/>
        <v>8318715.8700985843</v>
      </c>
      <c r="CW34" s="12">
        <f t="shared" si="46"/>
        <v>2073556.2620265358</v>
      </c>
      <c r="CY34" s="5">
        <v>33</v>
      </c>
      <c r="CZ34" s="6">
        <v>6.1499999999999999E-2</v>
      </c>
      <c r="DA34" s="7">
        <f t="shared" si="47"/>
        <v>12100458.052488256</v>
      </c>
      <c r="DB34" s="12">
        <f t="shared" si="48"/>
        <v>6230767.4549261527</v>
      </c>
      <c r="DC34" s="12">
        <f t="shared" si="49"/>
        <v>1620366.4136952213</v>
      </c>
      <c r="DE34" s="5">
        <f t="shared" si="50"/>
        <v>32</v>
      </c>
      <c r="DF34" s="6">
        <v>6.1499999999999999E-2</v>
      </c>
      <c r="DG34" s="7">
        <f t="shared" si="51"/>
        <v>10241606.476926163</v>
      </c>
      <c r="DH34" s="12">
        <f t="shared" si="52"/>
        <v>4846299.5849149581</v>
      </c>
      <c r="DI34" s="12">
        <f t="shared" si="53"/>
        <v>1265079.1850710292</v>
      </c>
      <c r="DK34" s="5">
        <f t="shared" si="54"/>
        <v>31</v>
      </c>
      <c r="DL34" s="6">
        <v>6.1499999999999999E-2</v>
      </c>
      <c r="DM34" s="7">
        <f t="shared" si="55"/>
        <v>10367047.754758736</v>
      </c>
      <c r="DN34" s="12">
        <f t="shared" si="56"/>
        <v>5513275.4569235183</v>
      </c>
      <c r="DO34" s="12">
        <f t="shared" si="57"/>
        <v>1455418.1530053252</v>
      </c>
      <c r="DQ34" s="5">
        <f t="shared" si="58"/>
        <v>30</v>
      </c>
      <c r="DR34" s="6">
        <v>6.1499999999999999E-2</v>
      </c>
      <c r="DS34" s="7">
        <f t="shared" si="59"/>
        <v>6795390.505216795</v>
      </c>
      <c r="DT34" s="12">
        <f t="shared" si="60"/>
        <v>2240249.8525459864</v>
      </c>
      <c r="DU34" s="12">
        <f t="shared" si="61"/>
        <v>586993.82789968431</v>
      </c>
      <c r="DW34" s="5">
        <f t="shared" si="62"/>
        <v>29</v>
      </c>
      <c r="DX34" s="6">
        <v>6.1499999999999999E-2</v>
      </c>
      <c r="DY34" s="7">
        <f t="shared" si="63"/>
        <v>5124728.8877954707</v>
      </c>
      <c r="DZ34" s="12">
        <f t="shared" si="64"/>
        <v>862509.55845919193</v>
      </c>
      <c r="EA34" s="12">
        <f t="shared" si="65"/>
        <v>226842.55315707892</v>
      </c>
      <c r="EC34" s="5">
        <f t="shared" si="66"/>
        <v>28</v>
      </c>
      <c r="ED34" s="6">
        <v>6.1499999999999999E-2</v>
      </c>
      <c r="EE34" s="7">
        <f t="shared" si="67"/>
        <v>4769851.9059898276</v>
      </c>
      <c r="EF34" s="12">
        <f t="shared" si="68"/>
        <v>892148.07053206314</v>
      </c>
      <c r="EG34" s="12">
        <f t="shared" si="69"/>
        <v>241641.67562988168</v>
      </c>
      <c r="EI34" s="5">
        <f t="shared" si="70"/>
        <v>27</v>
      </c>
      <c r="EJ34" s="6">
        <v>6.1499999999999999E-2</v>
      </c>
      <c r="EK34" s="7">
        <f t="shared" si="71"/>
        <v>4769851.9059898276</v>
      </c>
      <c r="EL34" s="12">
        <f t="shared" si="72"/>
        <v>1825122.951057326</v>
      </c>
      <c r="EM34" s="12">
        <f t="shared" si="73"/>
        <v>512252.36899155565</v>
      </c>
      <c r="EO34" s="5">
        <f t="shared" si="74"/>
        <v>26</v>
      </c>
      <c r="EP34" s="6">
        <v>6.1499999999999999E-2</v>
      </c>
      <c r="EQ34" s="7">
        <f t="shared" si="75"/>
        <v>5327062.6602522107</v>
      </c>
      <c r="ER34" s="12">
        <f t="shared" si="76"/>
        <v>466952.8132832016</v>
      </c>
      <c r="ES34" s="12">
        <f t="shared" si="77"/>
        <v>132891.37963898768</v>
      </c>
      <c r="EU34" s="5">
        <f t="shared" si="78"/>
        <v>25</v>
      </c>
      <c r="EV34" s="6">
        <v>6.1499999999999999E-2</v>
      </c>
      <c r="EW34" s="7">
        <f t="shared" si="79"/>
        <v>3307653.2771300552</v>
      </c>
      <c r="EX34" s="12">
        <f t="shared" si="80"/>
        <v>283233.68604071357</v>
      </c>
      <c r="EY34" s="12">
        <f t="shared" si="81"/>
        <v>81440.107958713517</v>
      </c>
      <c r="FA34" s="5">
        <f t="shared" si="82"/>
        <v>24</v>
      </c>
      <c r="FB34" s="6">
        <v>6.1499999999999999E-2</v>
      </c>
      <c r="FC34" s="7">
        <f t="shared" si="83"/>
        <v>3296445.3628962105</v>
      </c>
      <c r="FD34" s="12">
        <f t="shared" si="84"/>
        <v>489549.12092810083</v>
      </c>
      <c r="FE34" s="12">
        <f t="shared" si="85"/>
        <v>143165.49365708933</v>
      </c>
      <c r="FG34" s="5">
        <f t="shared" si="86"/>
        <v>23</v>
      </c>
      <c r="FH34" s="6">
        <v>6.1499999999999999E-2</v>
      </c>
      <c r="FI34" s="7">
        <f t="shared" si="87"/>
        <v>2603004.8664688943</v>
      </c>
      <c r="FJ34" s="12">
        <f t="shared" si="88"/>
        <v>-43850.293435096944</v>
      </c>
      <c r="FK34" s="12">
        <f t="shared" si="89"/>
        <v>-12909.801796397529</v>
      </c>
      <c r="FM34" s="5">
        <f t="shared" si="90"/>
        <v>22</v>
      </c>
      <c r="FN34" s="6">
        <v>6.1499999999999999E-2</v>
      </c>
      <c r="FO34" s="7">
        <f t="shared" si="91"/>
        <v>2854484.9944828325</v>
      </c>
      <c r="FP34" s="12">
        <f t="shared" si="92"/>
        <v>398595.18770737213</v>
      </c>
      <c r="FQ34" s="12">
        <f t="shared" si="93"/>
        <v>118913.57906088431</v>
      </c>
      <c r="FS34" s="5">
        <f t="shared" si="94"/>
        <v>21</v>
      </c>
      <c r="FT34" s="6">
        <v>6.1499999999999999E-2</v>
      </c>
      <c r="FU34" s="7">
        <f t="shared" si="95"/>
        <v>2328101.2922949456</v>
      </c>
      <c r="FV34" s="12">
        <f t="shared" si="96"/>
        <v>39698.448853782495</v>
      </c>
      <c r="FW34" s="12">
        <f t="shared" si="97"/>
        <v>12038.09685556309</v>
      </c>
      <c r="FY34" s="5">
        <f t="shared" si="98"/>
        <v>20</v>
      </c>
      <c r="FZ34" s="6">
        <v>6.1499999999999999E-2</v>
      </c>
      <c r="GA34" s="7">
        <f t="shared" si="99"/>
        <v>1999743.4223457705</v>
      </c>
      <c r="GB34" s="12">
        <f t="shared" si="100"/>
        <v>-151767.39828479226</v>
      </c>
      <c r="GC34" s="12">
        <f t="shared" si="101"/>
        <v>-46468.526265804889</v>
      </c>
      <c r="GE34" s="5">
        <f t="shared" si="102"/>
        <v>19</v>
      </c>
      <c r="GF34" s="6">
        <v>6.1499999999999999E-2</v>
      </c>
      <c r="GG34" s="7">
        <f t="shared" si="103"/>
        <v>1779131.158670614</v>
      </c>
      <c r="GH34" s="12">
        <f t="shared" si="104"/>
        <v>-214911.06416399562</v>
      </c>
      <c r="GI34" s="12">
        <f t="shared" si="105"/>
        <v>-67067.437099264571</v>
      </c>
      <c r="GK34" s="5">
        <f t="shared" si="106"/>
        <v>18</v>
      </c>
      <c r="GL34" s="6">
        <v>6.1499999999999999E-2</v>
      </c>
      <c r="GM34" s="7">
        <f t="shared" si="107"/>
        <v>1976153.6806293605</v>
      </c>
      <c r="GN34" s="12">
        <f t="shared" si="108"/>
        <v>169010.59079221054</v>
      </c>
      <c r="GO34" s="12">
        <f t="shared" si="109"/>
        <v>54567.698106611642</v>
      </c>
      <c r="GQ34" s="5">
        <f t="shared" si="110"/>
        <v>17</v>
      </c>
      <c r="GR34" s="6">
        <v>6.1499999999999999E-2</v>
      </c>
      <c r="GS34" s="7">
        <f t="shared" si="111"/>
        <v>1596246.9148863982</v>
      </c>
      <c r="GT34" s="12">
        <f t="shared" si="112"/>
        <v>-44251.596329356282</v>
      </c>
      <c r="GU34" s="12">
        <f t="shared" si="113"/>
        <v>-14808.434100402837</v>
      </c>
      <c r="GW34" s="5">
        <f t="shared" si="114"/>
        <v>16</v>
      </c>
      <c r="GX34" s="6">
        <v>6.1499999999999999E-2</v>
      </c>
      <c r="GY34" s="7">
        <f t="shared" si="115"/>
        <v>1440526.0489905232</v>
      </c>
      <c r="GZ34" s="12">
        <f t="shared" si="116"/>
        <v>-42646.288684160339</v>
      </c>
      <c r="HA34" s="12">
        <f t="shared" si="117"/>
        <v>-14898.997813111953</v>
      </c>
      <c r="HC34" s="5">
        <f t="shared" si="118"/>
        <v>15</v>
      </c>
      <c r="HD34" s="6">
        <v>6.1499999999999999E-2</v>
      </c>
      <c r="HE34" s="7">
        <f t="shared" si="119"/>
        <v>1569884.5346452948</v>
      </c>
      <c r="HF34" s="12">
        <f t="shared" si="120"/>
        <v>271233.07333558507</v>
      </c>
      <c r="HG34" s="12">
        <f t="shared" si="121"/>
        <v>100614.42759651731</v>
      </c>
      <c r="HI34" s="5">
        <f t="shared" si="122"/>
        <v>14</v>
      </c>
      <c r="HJ34" s="6">
        <v>6.1499999999999999E-2</v>
      </c>
      <c r="HK34" s="7">
        <f t="shared" si="123"/>
        <v>1515917.8588695396</v>
      </c>
      <c r="HL34" s="12">
        <f t="shared" si="124"/>
        <v>404726.87969833682</v>
      </c>
      <c r="HM34" s="12">
        <f t="shared" si="125"/>
        <v>158077.81954851621</v>
      </c>
      <c r="HO34" s="5">
        <f t="shared" si="126"/>
        <v>13</v>
      </c>
      <c r="HP34" s="6">
        <v>6.1499999999999999E-2</v>
      </c>
      <c r="HQ34" s="7">
        <f t="shared" si="127"/>
        <v>1327191.2614862011</v>
      </c>
      <c r="HR34" s="12">
        <f t="shared" si="128"/>
        <v>351323.02683232387</v>
      </c>
      <c r="HS34" s="12">
        <f t="shared" si="129"/>
        <v>141701.43673021111</v>
      </c>
      <c r="HU34" s="5">
        <f t="shared" si="130"/>
        <v>12</v>
      </c>
      <c r="HV34" s="6">
        <v>6.1499999999999999E-2</v>
      </c>
      <c r="HW34" s="7">
        <f t="shared" si="131"/>
        <v>1117540.6378294053</v>
      </c>
      <c r="HX34" s="12">
        <f t="shared" si="132"/>
        <v>259560.60294051957</v>
      </c>
      <c r="HY34" s="12">
        <f t="shared" si="133"/>
        <v>108511.10584166962</v>
      </c>
      <c r="IA34" s="5">
        <f t="shared" si="134"/>
        <v>11</v>
      </c>
      <c r="IB34" s="6">
        <v>6.1499999999999999E-2</v>
      </c>
      <c r="IC34" s="7">
        <f t="shared" si="135"/>
        <v>1304166.9247629889</v>
      </c>
      <c r="ID34" s="12">
        <f t="shared" si="136"/>
        <v>608092.1855595198</v>
      </c>
      <c r="IE34" s="12">
        <f t="shared" si="137"/>
        <v>278087.29977501102</v>
      </c>
      <c r="IG34" s="5">
        <f t="shared" si="138"/>
        <v>10</v>
      </c>
      <c r="IH34" s="6">
        <v>6.1499999999999999E-2</v>
      </c>
      <c r="II34" s="7">
        <f t="shared" si="139"/>
        <v>1760009.3451592291</v>
      </c>
      <c r="IJ34" s="12">
        <f t="shared" si="140"/>
        <v>1228935.0800056658</v>
      </c>
      <c r="IK34" s="12">
        <f t="shared" si="141"/>
        <v>628336.77790279873</v>
      </c>
      <c r="IM34" s="5">
        <f t="shared" si="142"/>
        <v>9</v>
      </c>
      <c r="IN34" s="6">
        <v>6.1499999999999999E-2</v>
      </c>
      <c r="IO34" s="7">
        <f t="shared" si="143"/>
        <v>1284678.3541308241</v>
      </c>
      <c r="IP34" s="12">
        <f t="shared" si="144"/>
        <v>862285.88880478311</v>
      </c>
      <c r="IQ34" s="12">
        <f t="shared" si="145"/>
        <v>470491.61351860594</v>
      </c>
      <c r="IS34" s="5">
        <f t="shared" si="146"/>
        <v>8</v>
      </c>
      <c r="IT34" s="6">
        <v>6.1499999999999999E-2</v>
      </c>
      <c r="IU34" s="7">
        <f t="shared" si="147"/>
        <v>1037453.245684264</v>
      </c>
      <c r="IV34" s="12">
        <f t="shared" si="148"/>
        <v>697760.70827787451</v>
      </c>
      <c r="IW34" s="12">
        <f t="shared" si="149"/>
        <v>400579.01309377485</v>
      </c>
      <c r="IY34" s="5">
        <f t="shared" si="150"/>
        <v>7</v>
      </c>
      <c r="IZ34" s="6">
        <v>6.1499999999999999E-2</v>
      </c>
      <c r="JA34" s="7">
        <f t="shared" si="151"/>
        <v>1115301.2746551968</v>
      </c>
      <c r="JB34" s="12">
        <f t="shared" si="152"/>
        <v>864227.09601613786</v>
      </c>
      <c r="JC34" s="12">
        <f t="shared" si="153"/>
        <v>530070.59372923069</v>
      </c>
      <c r="JE34" s="5">
        <f t="shared" si="154"/>
        <v>6</v>
      </c>
      <c r="JF34" s="6">
        <v>6.1499999999999999E-2</v>
      </c>
      <c r="JG34" s="7">
        <f t="shared" si="155"/>
        <v>1047132.9214676525</v>
      </c>
      <c r="JH34" s="12">
        <f t="shared" si="156"/>
        <v>874869.69918839354</v>
      </c>
      <c r="JI34" s="12">
        <f t="shared" si="157"/>
        <v>586394.5088770095</v>
      </c>
      <c r="JK34" s="5">
        <f t="shared" si="158"/>
        <v>5</v>
      </c>
      <c r="JL34" s="6">
        <v>6.1499999999999999E-2</v>
      </c>
      <c r="JM34" s="7">
        <f t="shared" si="159"/>
        <v>883507.35864634882</v>
      </c>
      <c r="JN34" s="12">
        <f t="shared" si="160"/>
        <v>776591.75244234921</v>
      </c>
      <c r="JO34" s="12">
        <f t="shared" si="161"/>
        <v>592922.84926412918</v>
      </c>
      <c r="JQ34" s="5">
        <f t="shared" si="162"/>
        <v>4</v>
      </c>
      <c r="JR34" s="6">
        <v>6.1499999999999999E-2</v>
      </c>
      <c r="JS34" s="7">
        <f t="shared" si="163"/>
        <v>670644.72342974704</v>
      </c>
      <c r="JT34" s="12">
        <f t="shared" si="164"/>
        <v>611949.12652321206</v>
      </c>
      <c r="JU34" s="12">
        <f t="shared" si="165"/>
        <v>522468.83226221241</v>
      </c>
      <c r="JW34" s="5">
        <f t="shared" si="166"/>
        <v>3</v>
      </c>
      <c r="JX34" s="6">
        <v>6.1499999999999999E-2</v>
      </c>
      <c r="JY34" s="7">
        <f t="shared" si="167"/>
        <v>703719.54189900006</v>
      </c>
      <c r="JZ34" s="12">
        <f t="shared" si="168"/>
        <v>665438.09928574448</v>
      </c>
      <c r="KA34" s="12">
        <f t="shared" si="169"/>
        <v>615807.77981006575</v>
      </c>
      <c r="KC34" s="5">
        <f t="shared" si="170"/>
        <v>2</v>
      </c>
      <c r="KD34" s="6">
        <v>6.1499999999999999E-2</v>
      </c>
      <c r="KE34" s="7">
        <f t="shared" si="171"/>
        <v>584387.59500000009</v>
      </c>
      <c r="KF34" s="12">
        <f>(KF35)*(1+KD34)-(((VLOOKUP((KC$91+KC35),$A$138:$E$227,5,FALSE))/(VLOOKUP(KC$91,$A$138:$E$227,5,FALSE)))*(IF(KC34&lt;=$D$125,$B$125,$C$125)))</f>
        <v>561249.94980572606</v>
      </c>
      <c r="KG34" s="12">
        <f t="shared" si="173"/>
        <v>538667.76340529928</v>
      </c>
      <c r="KI34" s="5">
        <f t="shared" si="174"/>
        <v>1</v>
      </c>
      <c r="KJ34" s="6">
        <v>6.1499999999999999E-2</v>
      </c>
      <c r="KK34" s="7">
        <f>(KK35+$B$124)*(1+KJ34)</f>
        <v>477675.00000000006</v>
      </c>
      <c r="KL34" s="12">
        <f>($B$124)*(1+KJ34)-$B$125</f>
        <v>466675.00000000006</v>
      </c>
      <c r="KM34" s="12">
        <f>KL34</f>
        <v>466675.00000000006</v>
      </c>
      <c r="KO34" s="5"/>
      <c r="KP34" s="6"/>
      <c r="KQ34" s="7"/>
      <c r="KU34" s="5"/>
      <c r="KV34" s="6"/>
      <c r="KW34" s="7"/>
      <c r="LA34" s="5"/>
      <c r="LB34" s="6"/>
      <c r="LC34" s="7"/>
      <c r="LG34" s="5"/>
      <c r="LH34" s="6"/>
      <c r="LI34" s="7"/>
      <c r="LM34" s="5"/>
      <c r="LN34" s="6"/>
      <c r="LO34" s="7"/>
      <c r="LS34" s="5"/>
      <c r="LT34" s="6"/>
      <c r="LU34" s="7"/>
      <c r="LY34" s="5"/>
      <c r="LZ34" s="6"/>
      <c r="MA34" s="7"/>
      <c r="ME34" s="5"/>
      <c r="MF34" s="6"/>
      <c r="MG34" s="7"/>
      <c r="MK34" s="5"/>
      <c r="ML34" s="6"/>
      <c r="MM34" s="7"/>
      <c r="MQ34" s="5"/>
      <c r="MR34" s="6"/>
      <c r="MS34" s="7"/>
      <c r="MW34" s="5"/>
      <c r="MX34" s="6"/>
      <c r="MY34" s="7"/>
      <c r="NC34" s="5"/>
      <c r="ND34" s="6"/>
      <c r="NE34" s="7"/>
      <c r="NI34" s="5"/>
      <c r="NJ34" s="6"/>
      <c r="NK34" s="7"/>
      <c r="NO34" s="5"/>
      <c r="NP34" s="6"/>
      <c r="NQ34" s="7"/>
      <c r="NU34" s="5"/>
      <c r="NV34" s="6"/>
      <c r="NW34" s="7"/>
      <c r="OA34" s="5"/>
      <c r="OB34" s="6"/>
      <c r="OC34" s="7"/>
      <c r="OG34" s="5"/>
      <c r="OH34" s="6"/>
      <c r="OI34" s="7"/>
      <c r="OM34" s="5"/>
      <c r="ON34" s="6"/>
      <c r="OO34" s="7"/>
      <c r="OS34" s="5"/>
      <c r="OT34" s="6"/>
      <c r="OU34" s="7"/>
      <c r="OY34" s="5"/>
      <c r="OZ34" s="6"/>
      <c r="PA34" s="7"/>
      <c r="PE34" s="5"/>
      <c r="PF34" s="6"/>
      <c r="PG34" s="7"/>
      <c r="PK34" s="5"/>
      <c r="PL34" s="6"/>
      <c r="PM34" s="7"/>
      <c r="PQ34" s="5"/>
      <c r="PR34" s="6"/>
      <c r="PS34" s="7"/>
      <c r="PW34" s="5"/>
      <c r="PX34" s="6"/>
      <c r="PY34" s="7"/>
      <c r="QC34" s="5"/>
      <c r="QD34" s="6"/>
      <c r="QE34" s="7"/>
      <c r="QI34" s="5"/>
      <c r="QJ34" s="6"/>
      <c r="QK34" s="7"/>
      <c r="QO34" s="5"/>
      <c r="QP34" s="6"/>
      <c r="QQ34" s="7"/>
    </row>
    <row r="35" spans="3:459">
      <c r="C35">
        <v>56</v>
      </c>
      <c r="D35" s="6">
        <v>0.22339999999999999</v>
      </c>
      <c r="E35" s="12">
        <f t="shared" si="286"/>
        <v>-12664804.61505767</v>
      </c>
      <c r="F35" s="12">
        <f t="shared" si="0"/>
        <v>-2240297.7488803449</v>
      </c>
      <c r="G35">
        <v>55</v>
      </c>
      <c r="H35" s="6">
        <v>0.22339999999999999</v>
      </c>
      <c r="I35" s="12">
        <f t="shared" si="1"/>
        <v>-24313833.764758945</v>
      </c>
      <c r="J35" s="12">
        <f t="shared" si="2"/>
        <v>-4251191.793224724</v>
      </c>
      <c r="K35">
        <v>54</v>
      </c>
      <c r="L35" s="6">
        <v>0.22339999999999999</v>
      </c>
      <c r="M35" s="12">
        <f t="shared" si="3"/>
        <v>-18128847.911997527</v>
      </c>
      <c r="N35" s="12">
        <f t="shared" si="4"/>
        <v>-3169767.8864535554</v>
      </c>
      <c r="O35">
        <v>53</v>
      </c>
      <c r="P35" s="6">
        <v>0.22339999999999999</v>
      </c>
      <c r="Q35" s="12">
        <f t="shared" si="5"/>
        <v>-5940163.7374840407</v>
      </c>
      <c r="R35" s="12">
        <f t="shared" si="6"/>
        <v>-965732.14137010486</v>
      </c>
      <c r="S35">
        <v>52</v>
      </c>
      <c r="T35" s="6">
        <v>0.22339999999999999</v>
      </c>
      <c r="U35" s="12">
        <f t="shared" si="7"/>
        <v>31624156.050199233</v>
      </c>
      <c r="V35" s="12">
        <f t="shared" si="8"/>
        <v>4623981.9173604194</v>
      </c>
      <c r="W35">
        <v>51</v>
      </c>
      <c r="X35" s="6">
        <v>0.22339999999999999</v>
      </c>
      <c r="Y35" s="12">
        <f t="shared" si="9"/>
        <v>38033072.091069005</v>
      </c>
      <c r="Z35" s="12">
        <f t="shared" si="10"/>
        <v>5016632.2083311882</v>
      </c>
      <c r="AA35">
        <v>50</v>
      </c>
      <c r="AB35" s="6">
        <v>0.22339999999999999</v>
      </c>
      <c r="AC35" s="12">
        <f t="shared" si="11"/>
        <v>10429131.503736896</v>
      </c>
      <c r="AD35" s="12">
        <f t="shared" si="12"/>
        <v>1407612.8409951639</v>
      </c>
      <c r="AE35">
        <v>49</v>
      </c>
      <c r="AF35" s="6">
        <v>0.22339999999999999</v>
      </c>
      <c r="AG35" s="12">
        <f t="shared" si="13"/>
        <v>16259301.82451522</v>
      </c>
      <c r="AH35" s="12">
        <f t="shared" si="14"/>
        <v>2261007.2066810532</v>
      </c>
      <c r="AI35">
        <v>48</v>
      </c>
      <c r="AJ35" s="6">
        <v>0.22339999999999999</v>
      </c>
      <c r="AK35" s="12">
        <f t="shared" si="15"/>
        <v>-1390480.3237499848</v>
      </c>
      <c r="AL35" s="12">
        <f t="shared" si="16"/>
        <v>-196202.7450690163</v>
      </c>
      <c r="AM35">
        <v>47</v>
      </c>
      <c r="AN35" s="6">
        <v>0.22339999999999999</v>
      </c>
      <c r="AO35" s="12">
        <f t="shared" si="17"/>
        <v>-8637909.5751922503</v>
      </c>
      <c r="AP35" s="12">
        <f t="shared" si="18"/>
        <v>-1245342.7915154472</v>
      </c>
      <c r="AQ35">
        <v>46</v>
      </c>
      <c r="AR35" s="6">
        <v>0.22339999999999999</v>
      </c>
      <c r="AS35" s="12">
        <f t="shared" si="19"/>
        <v>14049911.529966105</v>
      </c>
      <c r="AT35" s="12">
        <f t="shared" si="20"/>
        <v>2039966.7047599049</v>
      </c>
      <c r="AU35">
        <v>45</v>
      </c>
      <c r="AV35" s="6">
        <v>0.22339999999999999</v>
      </c>
      <c r="AW35" s="12">
        <f t="shared" si="21"/>
        <v>4560432.358938057</v>
      </c>
      <c r="AX35" s="12">
        <f t="shared" si="22"/>
        <v>652822.62806884246</v>
      </c>
      <c r="AY35">
        <v>44</v>
      </c>
      <c r="AZ35" s="6">
        <v>0.22339999999999999</v>
      </c>
      <c r="BA35" s="12">
        <f t="shared" si="23"/>
        <v>7625810.4599431995</v>
      </c>
      <c r="BB35" s="12">
        <f t="shared" si="24"/>
        <v>1083831.9569857924</v>
      </c>
      <c r="BC35">
        <v>43</v>
      </c>
      <c r="BD35" s="6">
        <v>0.22339999999999999</v>
      </c>
      <c r="BE35" s="12">
        <f t="shared" si="25"/>
        <v>15788290.193943212</v>
      </c>
      <c r="BF35" s="12">
        <f t="shared" si="26"/>
        <v>2276225.8868568433</v>
      </c>
      <c r="BG35">
        <v>42</v>
      </c>
      <c r="BH35" s="6">
        <v>0.22339999999999999</v>
      </c>
      <c r="BI35" s="12">
        <f t="shared" si="27"/>
        <v>28011118.512840644</v>
      </c>
      <c r="BJ35" s="12">
        <f t="shared" si="28"/>
        <v>4496672.3993005939</v>
      </c>
      <c r="BK35">
        <v>41</v>
      </c>
      <c r="BL35" s="6">
        <v>0.22339999999999999</v>
      </c>
      <c r="BM35" s="12">
        <f t="shared" si="29"/>
        <v>23335665.808770437</v>
      </c>
      <c r="BN35" s="12">
        <f t="shared" si="30"/>
        <v>4032441.2287139096</v>
      </c>
      <c r="BO35">
        <v>40</v>
      </c>
      <c r="BP35" s="6">
        <v>0.22339999999999999</v>
      </c>
      <c r="BQ35" s="12">
        <f t="shared" si="31"/>
        <v>17011370.618012875</v>
      </c>
      <c r="BR35" s="12">
        <f t="shared" si="32"/>
        <v>3026562.8706894075</v>
      </c>
      <c r="BS35">
        <v>39</v>
      </c>
      <c r="BT35" s="6">
        <v>0.22339999999999999</v>
      </c>
      <c r="BU35" s="12">
        <f t="shared" si="33"/>
        <v>13641797.748838298</v>
      </c>
      <c r="BV35" s="12">
        <f t="shared" si="34"/>
        <v>2482862.9849623898</v>
      </c>
      <c r="BW35">
        <v>38</v>
      </c>
      <c r="BX35" s="6">
        <v>0.22339999999999999</v>
      </c>
      <c r="BY35" s="12">
        <f t="shared" si="35"/>
        <v>7605562.7724556969</v>
      </c>
      <c r="BZ35" s="12">
        <f t="shared" si="36"/>
        <v>1415350.127389506</v>
      </c>
      <c r="CA35">
        <v>37</v>
      </c>
      <c r="CB35" s="6">
        <v>0.22339999999999999</v>
      </c>
      <c r="CC35" s="12">
        <f t="shared" si="37"/>
        <v>13045792.884310037</v>
      </c>
      <c r="CD35" s="12">
        <f t="shared" si="38"/>
        <v>2867940.1535037402</v>
      </c>
      <c r="CE35">
        <v>36</v>
      </c>
      <c r="CF35" s="6">
        <v>0.22339999999999999</v>
      </c>
      <c r="CG35" s="12">
        <f t="shared" si="39"/>
        <v>13914849.398492325</v>
      </c>
      <c r="CH35" s="12">
        <f t="shared" si="40"/>
        <v>3372003.3818432321</v>
      </c>
      <c r="CI35">
        <v>35</v>
      </c>
      <c r="CJ35" s="6">
        <v>0.22339999999999999</v>
      </c>
      <c r="CK35" s="12">
        <f t="shared" si="284"/>
        <v>13762032.749447746</v>
      </c>
      <c r="CL35" s="12">
        <f t="shared" si="285"/>
        <v>3377185.9507847228</v>
      </c>
      <c r="CM35" s="5">
        <v>34</v>
      </c>
      <c r="CN35" s="6">
        <v>0.22339999999999999</v>
      </c>
      <c r="CO35" s="7">
        <f t="shared" si="41"/>
        <v>18442603.704116065</v>
      </c>
      <c r="CP35" s="12">
        <f t="shared" si="42"/>
        <v>11142808.376078164</v>
      </c>
      <c r="CQ35" s="12">
        <f t="shared" si="43"/>
        <v>2677464.1803459805</v>
      </c>
      <c r="CR35" s="9"/>
      <c r="CS35" s="5">
        <v>33</v>
      </c>
      <c r="CT35" s="6">
        <v>0.22339999999999999</v>
      </c>
      <c r="CU35" s="7">
        <f t="shared" si="44"/>
        <v>14098772.038923675</v>
      </c>
      <c r="CV35" s="12">
        <f t="shared" si="45"/>
        <v>7950136.7883252427</v>
      </c>
      <c r="CW35" s="12">
        <f t="shared" si="46"/>
        <v>2064759.4521826296</v>
      </c>
      <c r="CY35" s="5">
        <v>32</v>
      </c>
      <c r="CZ35" s="6">
        <v>0.22339999999999999</v>
      </c>
      <c r="DA35" s="7">
        <f t="shared" si="47"/>
        <v>11399395.244925346</v>
      </c>
      <c r="DB35" s="12">
        <f t="shared" si="48"/>
        <v>5978451.196883834</v>
      </c>
      <c r="DC35" s="12">
        <f t="shared" si="49"/>
        <v>1619927.9827957221</v>
      </c>
      <c r="DE35" s="5">
        <f t="shared" si="50"/>
        <v>31</v>
      </c>
      <c r="DF35" s="6">
        <v>0.22339999999999999</v>
      </c>
      <c r="DG35" s="7">
        <f t="shared" si="51"/>
        <v>9648239.7333265767</v>
      </c>
      <c r="DH35" s="12">
        <f t="shared" si="52"/>
        <v>4673786.525619437</v>
      </c>
      <c r="DI35" s="12">
        <f t="shared" si="53"/>
        <v>1271193.4722032417</v>
      </c>
      <c r="DK35" s="5">
        <f t="shared" si="54"/>
        <v>30</v>
      </c>
      <c r="DL35" s="6">
        <v>0.22339999999999999</v>
      </c>
      <c r="DM35" s="7">
        <f t="shared" si="55"/>
        <v>9766413.3346761521</v>
      </c>
      <c r="DN35" s="12">
        <f t="shared" si="56"/>
        <v>5300912.4631183213</v>
      </c>
      <c r="DO35" s="12">
        <f t="shared" si="57"/>
        <v>1458021.9351521763</v>
      </c>
      <c r="DQ35" s="5">
        <f t="shared" si="58"/>
        <v>29</v>
      </c>
      <c r="DR35" s="6">
        <v>0.22339999999999999</v>
      </c>
      <c r="DS35" s="7">
        <f t="shared" si="59"/>
        <v>6401686.7689277381</v>
      </c>
      <c r="DT35" s="12">
        <f t="shared" si="60"/>
        <v>2218317.6962491362</v>
      </c>
      <c r="DU35" s="12">
        <f t="shared" si="61"/>
        <v>605614.34038703411</v>
      </c>
      <c r="DW35" s="5">
        <f t="shared" si="62"/>
        <v>28</v>
      </c>
      <c r="DX35" s="6">
        <v>0.22339999999999999</v>
      </c>
      <c r="DY35" s="7">
        <f t="shared" si="63"/>
        <v>4827818.0761144329</v>
      </c>
      <c r="DZ35" s="12">
        <f t="shared" si="64"/>
        <v>919996.91251841385</v>
      </c>
      <c r="EA35" s="12">
        <f t="shared" si="65"/>
        <v>252105.4934099539</v>
      </c>
      <c r="EC35" s="5">
        <f t="shared" si="66"/>
        <v>27</v>
      </c>
      <c r="ED35" s="6">
        <v>0.22339999999999999</v>
      </c>
      <c r="EE35" s="7">
        <f t="shared" si="67"/>
        <v>4493501.5600469401</v>
      </c>
      <c r="EF35" s="12">
        <f t="shared" si="68"/>
        <v>944803.52340770653</v>
      </c>
      <c r="EG35" s="12">
        <f t="shared" si="69"/>
        <v>266631.669182543</v>
      </c>
      <c r="EI35" s="5">
        <f t="shared" si="70"/>
        <v>26</v>
      </c>
      <c r="EJ35" s="6">
        <v>0.22339999999999999</v>
      </c>
      <c r="EK35" s="7">
        <f t="shared" si="71"/>
        <v>4493501.5600469401</v>
      </c>
      <c r="EL35" s="12">
        <f t="shared" si="72"/>
        <v>1820076.3664111518</v>
      </c>
      <c r="EM35" s="12">
        <f t="shared" si="73"/>
        <v>532251.37095459038</v>
      </c>
      <c r="EO35" s="5">
        <f t="shared" si="74"/>
        <v>25</v>
      </c>
      <c r="EP35" s="6">
        <v>0.22339999999999999</v>
      </c>
      <c r="EQ35" s="7">
        <f t="shared" si="75"/>
        <v>5018429.2607180504</v>
      </c>
      <c r="ER35" s="12">
        <f t="shared" si="76"/>
        <v>539205.469982713</v>
      </c>
      <c r="ES35" s="12">
        <f t="shared" si="77"/>
        <v>159887.10255111122</v>
      </c>
      <c r="EU35" s="5">
        <f t="shared" si="78"/>
        <v>24</v>
      </c>
      <c r="EV35" s="6">
        <v>0.22339999999999999</v>
      </c>
      <c r="EW35" s="7">
        <f t="shared" si="79"/>
        <v>3116018.1602732502</v>
      </c>
      <c r="EX35" s="12">
        <f t="shared" si="80"/>
        <v>365113.66653836519</v>
      </c>
      <c r="EY35" s="12">
        <f t="shared" si="81"/>
        <v>109384.76921854909</v>
      </c>
      <c r="FA35" s="5">
        <f t="shared" si="82"/>
        <v>23</v>
      </c>
      <c r="FB35" s="6">
        <v>0.22339999999999999</v>
      </c>
      <c r="FC35" s="7">
        <f t="shared" si="83"/>
        <v>3105459.597641272</v>
      </c>
      <c r="FD35" s="12">
        <f t="shared" si="84"/>
        <v>557826.67314700934</v>
      </c>
      <c r="FE35" s="12">
        <f t="shared" si="85"/>
        <v>169971.72658262658</v>
      </c>
      <c r="FG35" s="5">
        <f t="shared" si="86"/>
        <v>22</v>
      </c>
      <c r="FH35" s="6">
        <v>0.22339999999999999</v>
      </c>
      <c r="FI35" s="7">
        <f t="shared" si="87"/>
        <v>2452194.8812707434</v>
      </c>
      <c r="FJ35" s="12">
        <f t="shared" si="88"/>
        <v>54686.487578806467</v>
      </c>
      <c r="FK35" s="12">
        <f t="shared" si="89"/>
        <v>16774.996189817935</v>
      </c>
      <c r="FM35" s="5">
        <f t="shared" si="90"/>
        <v>21</v>
      </c>
      <c r="FN35" s="6">
        <v>0.22339999999999999</v>
      </c>
      <c r="FO35" s="7">
        <f t="shared" si="91"/>
        <v>2689105.0348401624</v>
      </c>
      <c r="FP35" s="12">
        <f t="shared" si="92"/>
        <v>470234.94887770875</v>
      </c>
      <c r="FQ35" s="12">
        <f t="shared" si="93"/>
        <v>146167.10067364364</v>
      </c>
      <c r="FS35" s="5">
        <f t="shared" si="94"/>
        <v>20</v>
      </c>
      <c r="FT35" s="6">
        <v>0.22339999999999999</v>
      </c>
      <c r="FU35" s="7">
        <f t="shared" si="95"/>
        <v>2193218.3629721575</v>
      </c>
      <c r="FV35" s="12">
        <f t="shared" si="96"/>
        <v>130598.6695136448</v>
      </c>
      <c r="FW35" s="12">
        <f t="shared" si="97"/>
        <v>41262.76981566078</v>
      </c>
      <c r="FY35" s="5">
        <f t="shared" si="98"/>
        <v>19</v>
      </c>
      <c r="FZ35" s="6">
        <v>0.22339999999999999</v>
      </c>
      <c r="GA35" s="7">
        <f t="shared" si="99"/>
        <v>1883884.5241128311</v>
      </c>
      <c r="GB35" s="12">
        <f t="shared" si="100"/>
        <v>-50670.399485655194</v>
      </c>
      <c r="GC35" s="12">
        <f t="shared" si="101"/>
        <v>-16164.790019963621</v>
      </c>
      <c r="GE35" s="5">
        <f t="shared" si="102"/>
        <v>18</v>
      </c>
      <c r="GF35" s="6">
        <v>0.22339999999999999</v>
      </c>
      <c r="GG35" s="7">
        <f t="shared" si="103"/>
        <v>1676053.8470754724</v>
      </c>
      <c r="GH35" s="12">
        <f t="shared" si="104"/>
        <v>-111897.30446754355</v>
      </c>
      <c r="GI35" s="12">
        <f t="shared" si="105"/>
        <v>-36383.786115213552</v>
      </c>
      <c r="GK35" s="5">
        <f t="shared" si="106"/>
        <v>17</v>
      </c>
      <c r="GL35" s="6">
        <v>0.22339999999999999</v>
      </c>
      <c r="GM35" s="7">
        <f t="shared" si="107"/>
        <v>1861661.4984732552</v>
      </c>
      <c r="GN35" s="12">
        <f t="shared" si="108"/>
        <v>246753.20199991483</v>
      </c>
      <c r="GO35" s="12">
        <f t="shared" si="109"/>
        <v>83007.978995881378</v>
      </c>
      <c r="GQ35" s="5">
        <f t="shared" si="110"/>
        <v>16</v>
      </c>
      <c r="GR35" s="6">
        <v>0.22339999999999999</v>
      </c>
      <c r="GS35" s="7">
        <f t="shared" si="111"/>
        <v>1503765.3461011758</v>
      </c>
      <c r="GT35" s="12">
        <f t="shared" si="112"/>
        <v>42766.366003095565</v>
      </c>
      <c r="GU35" s="12">
        <f t="shared" si="113"/>
        <v>14911.381193308373</v>
      </c>
      <c r="GW35" s="5">
        <f t="shared" si="114"/>
        <v>15</v>
      </c>
      <c r="GX35" s="6">
        <v>0.22339999999999999</v>
      </c>
      <c r="GY35" s="7">
        <f t="shared" si="115"/>
        <v>1357066.4616020001</v>
      </c>
      <c r="GZ35" s="12">
        <f t="shared" si="116"/>
        <v>40720.205212146568</v>
      </c>
      <c r="HA35" s="12">
        <f t="shared" si="117"/>
        <v>14822.487786834539</v>
      </c>
      <c r="HC35" s="5">
        <f t="shared" si="118"/>
        <v>14</v>
      </c>
      <c r="HD35" s="6">
        <v>0.22339999999999999</v>
      </c>
      <c r="HE35" s="7">
        <f t="shared" si="119"/>
        <v>1478930.3199673053</v>
      </c>
      <c r="HF35" s="12">
        <f t="shared" si="120"/>
        <v>331706.16034724534</v>
      </c>
      <c r="HG35" s="12">
        <f t="shared" si="121"/>
        <v>128205.44847776966</v>
      </c>
      <c r="HI35" s="5">
        <f t="shared" si="122"/>
        <v>13</v>
      </c>
      <c r="HJ35" s="6">
        <v>0.22339999999999999</v>
      </c>
      <c r="HK35" s="7">
        <f t="shared" si="123"/>
        <v>1428090.3051055481</v>
      </c>
      <c r="HL35" s="12">
        <f t="shared" si="124"/>
        <v>453637.23497359158</v>
      </c>
      <c r="HM35" s="12">
        <f t="shared" si="125"/>
        <v>184609.01791358838</v>
      </c>
      <c r="HO35" s="5">
        <f t="shared" si="126"/>
        <v>12</v>
      </c>
      <c r="HP35" s="6">
        <v>0.22339999999999999</v>
      </c>
      <c r="HQ35" s="7">
        <f t="shared" si="127"/>
        <v>1250297.9382818663</v>
      </c>
      <c r="HR35" s="12">
        <f t="shared" si="128"/>
        <v>401038.70831476158</v>
      </c>
      <c r="HS35" s="12">
        <f t="shared" si="129"/>
        <v>168534.67189914826</v>
      </c>
      <c r="HU35" s="5">
        <f t="shared" si="130"/>
        <v>11</v>
      </c>
      <c r="HV35" s="6">
        <v>0.22339999999999999</v>
      </c>
      <c r="HW35" s="7">
        <f t="shared" si="131"/>
        <v>1052793.818021107</v>
      </c>
      <c r="HX35" s="12">
        <f t="shared" si="132"/>
        <v>312125.45107941708</v>
      </c>
      <c r="HY35" s="12">
        <f t="shared" si="133"/>
        <v>135956.48482600378</v>
      </c>
      <c r="IA35" s="5">
        <f t="shared" si="134"/>
        <v>10</v>
      </c>
      <c r="IB35" s="6">
        <v>0.22339999999999999</v>
      </c>
      <c r="IC35" s="7">
        <f t="shared" si="135"/>
        <v>1228607.5598332442</v>
      </c>
      <c r="ID35" s="12">
        <f t="shared" si="136"/>
        <v>634661.36969252804</v>
      </c>
      <c r="IE35" s="12">
        <f t="shared" si="137"/>
        <v>302405.11071239068</v>
      </c>
      <c r="IG35" s="5">
        <f t="shared" si="138"/>
        <v>9</v>
      </c>
      <c r="IH35" s="6">
        <v>0.22339999999999999</v>
      </c>
      <c r="II35" s="7">
        <f t="shared" si="139"/>
        <v>1658039.891812745</v>
      </c>
      <c r="IJ35" s="12">
        <f t="shared" si="140"/>
        <v>1213010.554692463</v>
      </c>
      <c r="IK35" s="12">
        <f t="shared" si="141"/>
        <v>646194.78424823435</v>
      </c>
      <c r="IM35" s="5">
        <f t="shared" si="142"/>
        <v>8</v>
      </c>
      <c r="IN35" s="6">
        <v>0.22339999999999999</v>
      </c>
      <c r="IO35" s="7">
        <f t="shared" si="143"/>
        <v>1210248.0962136826</v>
      </c>
      <c r="IP35" s="12">
        <f t="shared" si="144"/>
        <v>864124.26113355835</v>
      </c>
      <c r="IQ35" s="12">
        <f t="shared" si="145"/>
        <v>491260.82739290234</v>
      </c>
      <c r="IS35" s="5">
        <f t="shared" si="146"/>
        <v>7</v>
      </c>
      <c r="IT35" s="6">
        <v>0.22339999999999999</v>
      </c>
      <c r="IU35" s="7">
        <f t="shared" si="147"/>
        <v>977346.43964603287</v>
      </c>
      <c r="IV35" s="12">
        <f t="shared" si="148"/>
        <v>706563.46541147877</v>
      </c>
      <c r="IW35" s="12">
        <f t="shared" si="149"/>
        <v>422637.65569091518</v>
      </c>
      <c r="IY35" s="5">
        <f t="shared" si="150"/>
        <v>6</v>
      </c>
      <c r="IZ35" s="6">
        <v>0.22339999999999999</v>
      </c>
      <c r="JA35" s="7">
        <f t="shared" si="151"/>
        <v>1050684.1965663652</v>
      </c>
      <c r="JB35" s="12">
        <f t="shared" si="152"/>
        <v>860234.66416970117</v>
      </c>
      <c r="JC35" s="12">
        <f t="shared" si="153"/>
        <v>549740.96636611782</v>
      </c>
      <c r="JE35" s="5">
        <f t="shared" si="154"/>
        <v>5</v>
      </c>
      <c r="JF35" s="6">
        <v>0.22339999999999999</v>
      </c>
      <c r="JG35" s="7">
        <f t="shared" si="155"/>
        <v>986465.30519797688</v>
      </c>
      <c r="JH35" s="12">
        <f t="shared" si="156"/>
        <v>866347.73238741653</v>
      </c>
      <c r="JI35" s="12">
        <f t="shared" si="157"/>
        <v>605026.07486769476</v>
      </c>
      <c r="JK35" s="5">
        <f t="shared" si="158"/>
        <v>4</v>
      </c>
      <c r="JL35" s="6">
        <v>0.22339999999999999</v>
      </c>
      <c r="JM35" s="7">
        <f t="shared" si="159"/>
        <v>832319.69726457726</v>
      </c>
      <c r="JN35" s="12">
        <f t="shared" si="160"/>
        <v>768614.98970166105</v>
      </c>
      <c r="JO35" s="12">
        <f t="shared" si="161"/>
        <v>611434.0102125688</v>
      </c>
      <c r="JQ35" s="5">
        <f t="shared" si="162"/>
        <v>3</v>
      </c>
      <c r="JR35" s="6">
        <v>0.22339999999999999</v>
      </c>
      <c r="JS35" s="7">
        <f t="shared" si="163"/>
        <v>631789.65937799995</v>
      </c>
      <c r="JT35" s="12">
        <f t="shared" si="164"/>
        <v>588632.15691868961</v>
      </c>
      <c r="JU35" s="12">
        <f t="shared" si="165"/>
        <v>523629.83284177911</v>
      </c>
      <c r="JW35" s="5">
        <f t="shared" si="166"/>
        <v>2</v>
      </c>
      <c r="JX35" s="6">
        <v>0.22339999999999999</v>
      </c>
      <c r="JY35" s="7">
        <f t="shared" si="167"/>
        <v>662948.22600000002</v>
      </c>
      <c r="JZ35" s="12">
        <f>(JZ36)*(1+JX35)-(((VLOOKUP((JW$91+JW36),$A$138:$E$227,5,FALSE))/(VLOOKUP(JW$91,$A$138:$E$227,5,FALSE)))*(IF(JW35&lt;=$D$125,$B$125,$C$125)))</f>
        <v>638082.55452598096</v>
      </c>
      <c r="KA35" s="12">
        <f t="shared" si="169"/>
        <v>615247.28928220866</v>
      </c>
      <c r="KC35" s="5">
        <f t="shared" si="170"/>
        <v>1</v>
      </c>
      <c r="KD35" s="6">
        <v>0.22339999999999999</v>
      </c>
      <c r="KE35" s="7">
        <f>(KE36+$B$124)*(1+KD35)</f>
        <v>550530</v>
      </c>
      <c r="KF35" s="12">
        <f>($B$124)*(1+KD35)-$B$125</f>
        <v>539530</v>
      </c>
      <c r="KG35" s="12">
        <f>KF35</f>
        <v>539530</v>
      </c>
      <c r="KI35" s="5"/>
      <c r="KJ35" s="6"/>
      <c r="KK35" s="7"/>
      <c r="KO35" s="5"/>
      <c r="KP35" s="6"/>
      <c r="KQ35" s="7"/>
      <c r="KU35" s="5"/>
      <c r="KV35" s="6"/>
      <c r="KW35" s="7"/>
      <c r="LA35" s="5"/>
      <c r="LB35" s="6"/>
      <c r="LC35" s="7"/>
      <c r="LG35" s="5"/>
      <c r="LH35" s="6"/>
      <c r="LI35" s="7"/>
      <c r="LM35" s="5"/>
      <c r="LN35" s="6"/>
      <c r="LO35" s="7"/>
      <c r="LS35" s="5"/>
      <c r="LT35" s="6"/>
      <c r="LU35" s="7"/>
      <c r="LY35" s="5"/>
      <c r="LZ35" s="6"/>
      <c r="MA35" s="7"/>
      <c r="ME35" s="5"/>
      <c r="MF35" s="6"/>
      <c r="MG35" s="7"/>
      <c r="MK35" s="5"/>
      <c r="ML35" s="6"/>
      <c r="MM35" s="7"/>
      <c r="MQ35" s="5"/>
      <c r="MR35" s="6"/>
      <c r="MS35" s="7"/>
      <c r="MW35" s="5"/>
      <c r="MX35" s="6"/>
      <c r="MY35" s="7"/>
      <c r="NC35" s="5"/>
      <c r="ND35" s="6"/>
      <c r="NE35" s="7"/>
      <c r="NI35" s="5"/>
      <c r="NJ35" s="6"/>
      <c r="NK35" s="7"/>
      <c r="NO35" s="5"/>
      <c r="NP35" s="6"/>
      <c r="NQ35" s="7"/>
      <c r="NU35" s="5"/>
      <c r="NV35" s="6"/>
      <c r="NW35" s="7"/>
      <c r="OA35" s="5"/>
      <c r="OB35" s="6"/>
      <c r="OC35" s="7"/>
      <c r="OG35" s="5"/>
      <c r="OH35" s="6"/>
      <c r="OI35" s="7"/>
      <c r="OM35" s="5"/>
      <c r="ON35" s="6"/>
      <c r="OO35" s="7"/>
      <c r="OS35" s="5"/>
      <c r="OT35" s="6"/>
      <c r="OU35" s="7"/>
      <c r="OY35" s="5"/>
      <c r="OZ35" s="6"/>
      <c r="PA35" s="7"/>
      <c r="PE35" s="5"/>
      <c r="PF35" s="6"/>
      <c r="PG35" s="7"/>
      <c r="PK35" s="5"/>
      <c r="PL35" s="6"/>
      <c r="PM35" s="7"/>
      <c r="PQ35" s="5"/>
      <c r="PR35" s="6"/>
      <c r="PS35" s="7"/>
      <c r="PW35" s="5"/>
      <c r="PX35" s="6"/>
      <c r="PY35" s="7"/>
      <c r="QC35" s="5"/>
      <c r="QD35" s="6"/>
      <c r="QE35" s="7"/>
      <c r="QI35" s="5"/>
      <c r="QJ35" s="6"/>
      <c r="QK35" s="7"/>
      <c r="QO35" s="5"/>
      <c r="QP35" s="6"/>
      <c r="QQ35" s="7"/>
    </row>
    <row r="36" spans="3:459">
      <c r="C36">
        <v>55</v>
      </c>
      <c r="D36" s="6">
        <v>0.20419999999999999</v>
      </c>
      <c r="E36" s="12">
        <f t="shared" si="286"/>
        <v>-10213510.903494464</v>
      </c>
      <c r="F36" s="12">
        <f t="shared" si="0"/>
        <v>-1873740.6005350398</v>
      </c>
      <c r="G36">
        <v>54</v>
      </c>
      <c r="H36" s="6">
        <v>0.20419999999999999</v>
      </c>
      <c r="I36" s="12">
        <f t="shared" si="1"/>
        <v>-19733737.794172406</v>
      </c>
      <c r="J36" s="12">
        <f t="shared" si="2"/>
        <v>-3578440.257479832</v>
      </c>
      <c r="K36">
        <v>53</v>
      </c>
      <c r="L36" s="6">
        <v>0.20419999999999999</v>
      </c>
      <c r="M36" s="12">
        <f t="shared" si="3"/>
        <v>-14678166.55601529</v>
      </c>
      <c r="N36" s="12">
        <f t="shared" si="4"/>
        <v>-2661682.376541479</v>
      </c>
      <c r="O36">
        <v>52</v>
      </c>
      <c r="P36" s="6">
        <v>0.20419999999999999</v>
      </c>
      <c r="Q36" s="12">
        <f t="shared" si="5"/>
        <v>-4704622.7199585158</v>
      </c>
      <c r="R36" s="12">
        <f t="shared" si="6"/>
        <v>-793250.27833871054</v>
      </c>
      <c r="S36">
        <v>51</v>
      </c>
      <c r="T36" s="6">
        <v>0.20419999999999999</v>
      </c>
      <c r="U36" s="12">
        <f t="shared" si="7"/>
        <v>26017108.775031924</v>
      </c>
      <c r="V36" s="12">
        <f t="shared" si="8"/>
        <v>3945330.3868818297</v>
      </c>
      <c r="W36">
        <v>50</v>
      </c>
      <c r="X36" s="6">
        <v>0.20419999999999999</v>
      </c>
      <c r="Y36" s="12">
        <f t="shared" si="9"/>
        <v>31273920.182715483</v>
      </c>
      <c r="Z36" s="12">
        <f t="shared" si="10"/>
        <v>4278192.6867129346</v>
      </c>
      <c r="AA36">
        <v>49</v>
      </c>
      <c r="AB36" s="6">
        <v>0.20419999999999999</v>
      </c>
      <c r="AC36" s="12">
        <f t="shared" si="11"/>
        <v>8706395.4806356244</v>
      </c>
      <c r="AD36" s="12">
        <f t="shared" si="12"/>
        <v>1218710.7141504798</v>
      </c>
      <c r="AE36">
        <v>48</v>
      </c>
      <c r="AF36" s="6">
        <v>0.20419999999999999</v>
      </c>
      <c r="AG36" s="12">
        <f t="shared" si="13"/>
        <v>13466598.919922238</v>
      </c>
      <c r="AH36" s="12">
        <f t="shared" si="14"/>
        <v>1942160.6077512456</v>
      </c>
      <c r="AI36">
        <v>47</v>
      </c>
      <c r="AJ36" s="6">
        <v>0.20419999999999999</v>
      </c>
      <c r="AK36" s="12">
        <f t="shared" si="15"/>
        <v>-962785.37526386371</v>
      </c>
      <c r="AL36" s="12">
        <f t="shared" si="16"/>
        <v>-140895.42077032154</v>
      </c>
      <c r="AM36">
        <v>46</v>
      </c>
      <c r="AN36" s="6">
        <v>0.20419999999999999</v>
      </c>
      <c r="AO36" s="12">
        <f t="shared" si="17"/>
        <v>-6890489.1849021334</v>
      </c>
      <c r="AP36" s="12">
        <f t="shared" si="18"/>
        <v>-1030285.2333734897</v>
      </c>
      <c r="AQ36">
        <v>45</v>
      </c>
      <c r="AR36" s="6">
        <v>0.20419999999999999</v>
      </c>
      <c r="AS36" s="12">
        <f t="shared" si="19"/>
        <v>11653205.205391502</v>
      </c>
      <c r="AT36" s="12">
        <f t="shared" si="20"/>
        <v>1754777.4540462284</v>
      </c>
      <c r="AU36">
        <v>44</v>
      </c>
      <c r="AV36" s="6">
        <v>0.20419999999999999</v>
      </c>
      <c r="AW36" s="12">
        <f t="shared" si="21"/>
        <v>3898973.1792622898</v>
      </c>
      <c r="AX36" s="12">
        <f t="shared" si="22"/>
        <v>578850.73711211083</v>
      </c>
      <c r="AY36">
        <v>43</v>
      </c>
      <c r="AZ36" s="6">
        <v>0.20419999999999999</v>
      </c>
      <c r="BA36" s="12">
        <f t="shared" si="23"/>
        <v>6405827.6905622417</v>
      </c>
      <c r="BB36" s="12">
        <f t="shared" si="24"/>
        <v>944231.22904363903</v>
      </c>
      <c r="BC36">
        <v>42</v>
      </c>
      <c r="BD36" s="6">
        <v>0.20419999999999999</v>
      </c>
      <c r="BE36" s="12">
        <f t="shared" si="25"/>
        <v>13075343.551026803</v>
      </c>
      <c r="BF36" s="12">
        <f t="shared" si="26"/>
        <v>1955061.9731651952</v>
      </c>
      <c r="BG36">
        <v>41</v>
      </c>
      <c r="BH36" s="6">
        <v>0.20419999999999999</v>
      </c>
      <c r="BI36" s="12">
        <f t="shared" si="27"/>
        <v>23048878.121409483</v>
      </c>
      <c r="BJ36" s="12">
        <f t="shared" si="28"/>
        <v>3837406.007488111</v>
      </c>
      <c r="BK36">
        <v>40</v>
      </c>
      <c r="BL36" s="6">
        <v>0.20419999999999999</v>
      </c>
      <c r="BM36" s="12">
        <f t="shared" si="29"/>
        <v>19216344.021763984</v>
      </c>
      <c r="BN36" s="12">
        <f t="shared" si="30"/>
        <v>3443862.2902206923</v>
      </c>
      <c r="BO36">
        <v>39</v>
      </c>
      <c r="BP36" s="6">
        <v>0.20419999999999999</v>
      </c>
      <c r="BQ36" s="12">
        <f t="shared" si="31"/>
        <v>14042824.348265531</v>
      </c>
      <c r="BR36" s="12">
        <f t="shared" si="32"/>
        <v>2591146.8044519643</v>
      </c>
      <c r="BS36">
        <v>38</v>
      </c>
      <c r="BT36" s="6">
        <v>0.20419999999999999</v>
      </c>
      <c r="BU36" s="12">
        <f t="shared" si="33"/>
        <v>11285457.911976831</v>
      </c>
      <c r="BV36" s="12">
        <f t="shared" si="34"/>
        <v>2130234.8974887338</v>
      </c>
      <c r="BW36">
        <v>37</v>
      </c>
      <c r="BX36" s="6">
        <v>0.20419999999999999</v>
      </c>
      <c r="BY36" s="12">
        <f t="shared" si="35"/>
        <v>6348513.6207818277</v>
      </c>
      <c r="BZ36" s="12">
        <f t="shared" si="36"/>
        <v>1225269.8610628766</v>
      </c>
      <c r="CA36">
        <v>36</v>
      </c>
      <c r="CB36" s="6">
        <v>0.20419999999999999</v>
      </c>
      <c r="CC36" s="12">
        <f t="shared" si="37"/>
        <v>10775100.53996167</v>
      </c>
      <c r="CD36" s="12">
        <f t="shared" si="38"/>
        <v>2456677.2174886097</v>
      </c>
      <c r="CE36">
        <v>35</v>
      </c>
      <c r="CF36" s="6">
        <v>0.20419999999999999</v>
      </c>
      <c r="CG36" s="12">
        <f t="shared" si="39"/>
        <v>11475107.787188781</v>
      </c>
      <c r="CH36" s="12">
        <f t="shared" si="40"/>
        <v>2883987.853195908</v>
      </c>
      <c r="CI36">
        <v>34</v>
      </c>
      <c r="CJ36" s="6">
        <v>0.20419999999999999</v>
      </c>
      <c r="CK36" s="12">
        <f t="shared" si="284"/>
        <v>11348931.461049326</v>
      </c>
      <c r="CL36" s="12">
        <f t="shared" si="285"/>
        <v>2888381.2838301575</v>
      </c>
      <c r="CM36" s="5">
        <v>33</v>
      </c>
      <c r="CN36" s="6">
        <v>0.20419999999999999</v>
      </c>
      <c r="CO36" s="7">
        <f t="shared" si="41"/>
        <v>15074876.331629938</v>
      </c>
      <c r="CP36" s="12">
        <f t="shared" si="42"/>
        <v>9210118.8817295656</v>
      </c>
      <c r="CQ36" s="12">
        <f t="shared" si="43"/>
        <v>2295204.5993705704</v>
      </c>
      <c r="CR36" s="9"/>
      <c r="CS36" s="5">
        <v>32</v>
      </c>
      <c r="CT36" s="6">
        <v>0.20419999999999999</v>
      </c>
      <c r="CU36" s="7">
        <f t="shared" si="44"/>
        <v>11524253.750959355</v>
      </c>
      <c r="CV36" s="12">
        <f t="shared" si="45"/>
        <v>6592813.960559804</v>
      </c>
      <c r="CW36" s="12">
        <f t="shared" si="46"/>
        <v>1775795.0646682824</v>
      </c>
      <c r="CY36" s="5">
        <v>31</v>
      </c>
      <c r="CZ36" s="6">
        <v>0.20419999999999999</v>
      </c>
      <c r="DA36" s="7">
        <f t="shared" si="47"/>
        <v>9317798.9577614404</v>
      </c>
      <c r="DB36" s="12">
        <f t="shared" si="48"/>
        <v>4977250.4315971136</v>
      </c>
      <c r="DC36" s="12">
        <f t="shared" si="49"/>
        <v>1398697.0990172164</v>
      </c>
      <c r="DE36" s="5">
        <f t="shared" si="50"/>
        <v>30</v>
      </c>
      <c r="DF36" s="6">
        <v>0.20419999999999999</v>
      </c>
      <c r="DG36" s="7">
        <f t="shared" si="51"/>
        <v>7886414.6912919534</v>
      </c>
      <c r="DH36" s="12">
        <f t="shared" si="52"/>
        <v>3910484.9415556123</v>
      </c>
      <c r="DI36" s="12">
        <f t="shared" si="53"/>
        <v>1103063.6208417739</v>
      </c>
      <c r="DK36" s="5">
        <f t="shared" si="54"/>
        <v>29</v>
      </c>
      <c r="DL36" s="6">
        <v>0.20419999999999999</v>
      </c>
      <c r="DM36" s="7">
        <f t="shared" si="55"/>
        <v>7983009.1014191201</v>
      </c>
      <c r="DN36" s="12">
        <f t="shared" si="56"/>
        <v>4422088.5197716048</v>
      </c>
      <c r="DO36" s="12">
        <f t="shared" si="57"/>
        <v>1261444.1270610411</v>
      </c>
      <c r="DQ36" s="5">
        <f t="shared" si="58"/>
        <v>28</v>
      </c>
      <c r="DR36" s="6">
        <v>0.20419999999999999</v>
      </c>
      <c r="DS36" s="7">
        <f t="shared" si="59"/>
        <v>5232701.2987802336</v>
      </c>
      <c r="DT36" s="12">
        <f t="shared" si="60"/>
        <v>1903061.4162976742</v>
      </c>
      <c r="DU36" s="12">
        <f t="shared" si="61"/>
        <v>538830.75095596921</v>
      </c>
      <c r="DW36" s="5">
        <f t="shared" si="62"/>
        <v>27</v>
      </c>
      <c r="DX36" s="6">
        <v>0.20419999999999999</v>
      </c>
      <c r="DY36" s="7">
        <f t="shared" si="63"/>
        <v>3946230.2404074161</v>
      </c>
      <c r="DZ36" s="12">
        <f t="shared" si="64"/>
        <v>841486.45124956046</v>
      </c>
      <c r="EA36" s="12">
        <f t="shared" si="65"/>
        <v>239149.91403486978</v>
      </c>
      <c r="EC36" s="5">
        <f t="shared" si="66"/>
        <v>26</v>
      </c>
      <c r="ED36" s="6">
        <v>0.20419999999999999</v>
      </c>
      <c r="EE36" s="7">
        <f t="shared" si="67"/>
        <v>3672961.8767753309</v>
      </c>
      <c r="EF36" s="12">
        <f t="shared" si="68"/>
        <v>859169.42229343904</v>
      </c>
      <c r="EG36" s="12">
        <f t="shared" si="69"/>
        <v>251464.22115905536</v>
      </c>
      <c r="EI36" s="5">
        <f t="shared" si="70"/>
        <v>25</v>
      </c>
      <c r="EJ36" s="6">
        <v>0.20419999999999999</v>
      </c>
      <c r="EK36" s="7">
        <f t="shared" si="71"/>
        <v>3672961.8767753309</v>
      </c>
      <c r="EL36" s="12">
        <f t="shared" si="72"/>
        <v>1571574.1204827239</v>
      </c>
      <c r="EM36" s="12">
        <f t="shared" si="73"/>
        <v>476638.5985769449</v>
      </c>
      <c r="EO36" s="5">
        <f t="shared" si="74"/>
        <v>24</v>
      </c>
      <c r="EP36" s="6">
        <v>0.20419999999999999</v>
      </c>
      <c r="EQ36" s="7">
        <f t="shared" si="75"/>
        <v>4102034.7071424313</v>
      </c>
      <c r="ER36" s="12">
        <f t="shared" si="76"/>
        <v>523441.13435983029</v>
      </c>
      <c r="ES36" s="12">
        <f t="shared" si="77"/>
        <v>160973.41353589692</v>
      </c>
      <c r="EU36" s="5">
        <f t="shared" si="78"/>
        <v>23</v>
      </c>
      <c r="EV36" s="6">
        <v>0.20419999999999999</v>
      </c>
      <c r="EW36" s="7">
        <f t="shared" si="79"/>
        <v>2547015.0075799003</v>
      </c>
      <c r="EX36" s="12">
        <f t="shared" si="80"/>
        <v>380292.77857585112</v>
      </c>
      <c r="EY36" s="12">
        <f t="shared" si="81"/>
        <v>118160.95877277241</v>
      </c>
      <c r="FA36" s="5">
        <f t="shared" si="82"/>
        <v>22</v>
      </c>
      <c r="FB36" s="6">
        <v>0.20419999999999999</v>
      </c>
      <c r="FC36" s="7">
        <f t="shared" si="83"/>
        <v>2538384.5002789535</v>
      </c>
      <c r="FD36" s="12">
        <f t="shared" si="84"/>
        <v>536441.92331693275</v>
      </c>
      <c r="FE36" s="12">
        <f t="shared" si="85"/>
        <v>169522.47417650686</v>
      </c>
      <c r="FG36" s="5">
        <f t="shared" si="86"/>
        <v>21</v>
      </c>
      <c r="FH36" s="6">
        <v>0.20419999999999999</v>
      </c>
      <c r="FI36" s="7">
        <f t="shared" si="87"/>
        <v>2004409.744376936</v>
      </c>
      <c r="FJ36" s="12">
        <f t="shared" si="88"/>
        <v>124641.56251332881</v>
      </c>
      <c r="FK36" s="12">
        <f t="shared" si="89"/>
        <v>39652.67100105901</v>
      </c>
      <c r="FM36" s="5">
        <f t="shared" si="90"/>
        <v>20</v>
      </c>
      <c r="FN36" s="6">
        <v>0.20419999999999999</v>
      </c>
      <c r="FO36" s="7">
        <f t="shared" si="91"/>
        <v>2198058.7173779323</v>
      </c>
      <c r="FP36" s="12">
        <f t="shared" si="92"/>
        <v>463256.58555864444</v>
      </c>
      <c r="FQ36" s="12">
        <f t="shared" si="93"/>
        <v>149342.52599133394</v>
      </c>
      <c r="FS36" s="5">
        <f t="shared" si="94"/>
        <v>19</v>
      </c>
      <c r="FT36" s="6">
        <v>0.20419999999999999</v>
      </c>
      <c r="FU36" s="7">
        <f t="shared" si="95"/>
        <v>1792723.853990647</v>
      </c>
      <c r="FV36" s="12">
        <f t="shared" si="96"/>
        <v>184363.35280719667</v>
      </c>
      <c r="FW36" s="12">
        <f t="shared" si="97"/>
        <v>60411.745511584057</v>
      </c>
      <c r="FY36" s="5">
        <f t="shared" si="98"/>
        <v>18</v>
      </c>
      <c r="FZ36" s="6">
        <v>0.20419999999999999</v>
      </c>
      <c r="GA36" s="7">
        <f t="shared" si="99"/>
        <v>1539876.1844963471</v>
      </c>
      <c r="GB36" s="12">
        <f t="shared" si="100"/>
        <v>35448.800108555122</v>
      </c>
      <c r="GC36" s="12">
        <f t="shared" si="101"/>
        <v>11728.553164230327</v>
      </c>
      <c r="GE36" s="5">
        <f t="shared" si="102"/>
        <v>17</v>
      </c>
      <c r="GF36" s="6">
        <v>0.20419999999999999</v>
      </c>
      <c r="GG36" s="7">
        <f t="shared" si="103"/>
        <v>1369996.6054237962</v>
      </c>
      <c r="GH36" s="12">
        <f t="shared" si="104"/>
        <v>-16048.024786780559</v>
      </c>
      <c r="GI36" s="12">
        <f t="shared" si="105"/>
        <v>-5411.7411264010798</v>
      </c>
      <c r="GK36" s="5">
        <f t="shared" si="106"/>
        <v>16</v>
      </c>
      <c r="GL36" s="6">
        <v>0.20419999999999999</v>
      </c>
      <c r="GM36" s="7">
        <f t="shared" si="107"/>
        <v>1521711.2133997509</v>
      </c>
      <c r="GN36" s="12">
        <f t="shared" si="108"/>
        <v>274589.2866657722</v>
      </c>
      <c r="GO36" s="12">
        <f t="shared" si="109"/>
        <v>95800.504043519672</v>
      </c>
      <c r="GQ36" s="5">
        <f t="shared" si="110"/>
        <v>15</v>
      </c>
      <c r="GR36" s="6">
        <v>0.20419999999999999</v>
      </c>
      <c r="GS36" s="7">
        <f t="shared" si="111"/>
        <v>1229168.9930531108</v>
      </c>
      <c r="GT36" s="12">
        <f t="shared" si="112"/>
        <v>105286.43266435395</v>
      </c>
      <c r="GU36" s="12">
        <f t="shared" si="113"/>
        <v>38072.824537162989</v>
      </c>
      <c r="GW36" s="5">
        <f t="shared" si="114"/>
        <v>14</v>
      </c>
      <c r="GX36" s="6">
        <v>0.20419999999999999</v>
      </c>
      <c r="GY36" s="7">
        <f t="shared" si="115"/>
        <v>1109258.1834248814</v>
      </c>
      <c r="GZ36" s="12">
        <f t="shared" si="116"/>
        <v>100650.59305969038</v>
      </c>
      <c r="HA36" s="12">
        <f t="shared" si="117"/>
        <v>37997.466733032641</v>
      </c>
      <c r="HC36" s="5">
        <f t="shared" si="118"/>
        <v>13</v>
      </c>
      <c r="HD36" s="6">
        <v>0.20419999999999999</v>
      </c>
      <c r="HE36" s="7">
        <f t="shared" si="119"/>
        <v>1208868.988039321</v>
      </c>
      <c r="HF36" s="12">
        <f t="shared" si="120"/>
        <v>334580.02939863736</v>
      </c>
      <c r="HG36" s="12">
        <f t="shared" si="121"/>
        <v>134115.85483847818</v>
      </c>
      <c r="HI36" s="5">
        <f t="shared" si="122"/>
        <v>12</v>
      </c>
      <c r="HJ36" s="6">
        <v>0.20419999999999999</v>
      </c>
      <c r="HK36" s="7">
        <f t="shared" si="123"/>
        <v>1167312.6574346477</v>
      </c>
      <c r="HL36" s="12">
        <f t="shared" si="124"/>
        <v>431057.56738467852</v>
      </c>
      <c r="HM36" s="12">
        <f t="shared" si="125"/>
        <v>181930.97753881448</v>
      </c>
      <c r="HO36" s="5">
        <f t="shared" si="126"/>
        <v>11</v>
      </c>
      <c r="HP36" s="6">
        <v>0.20419999999999999</v>
      </c>
      <c r="HQ36" s="7">
        <f t="shared" si="127"/>
        <v>1021986.2173302814</v>
      </c>
      <c r="HR36" s="12">
        <f t="shared" si="128"/>
        <v>386157.89572390891</v>
      </c>
      <c r="HS36" s="12">
        <f t="shared" si="129"/>
        <v>168304.23663046295</v>
      </c>
      <c r="HU36" s="5">
        <f t="shared" si="130"/>
        <v>10</v>
      </c>
      <c r="HV36" s="6">
        <v>0.20419999999999999</v>
      </c>
      <c r="HW36" s="7">
        <f t="shared" si="131"/>
        <v>860547.50533031463</v>
      </c>
      <c r="HX36" s="12">
        <f t="shared" si="132"/>
        <v>311426.0998169338</v>
      </c>
      <c r="HY36" s="12">
        <f t="shared" si="133"/>
        <v>140686.65802970712</v>
      </c>
      <c r="IA36" s="5">
        <f t="shared" si="134"/>
        <v>9</v>
      </c>
      <c r="IB36" s="6">
        <v>0.20419999999999999</v>
      </c>
      <c r="IC36" s="7">
        <f t="shared" si="135"/>
        <v>1004256.6289302306</v>
      </c>
      <c r="ID36" s="12">
        <f t="shared" si="136"/>
        <v>570232.74732964358</v>
      </c>
      <c r="IE36" s="12">
        <f t="shared" si="137"/>
        <v>281790.51988930424</v>
      </c>
      <c r="IG36" s="5">
        <f t="shared" si="138"/>
        <v>8</v>
      </c>
      <c r="IH36" s="6">
        <v>0.20419999999999999</v>
      </c>
      <c r="II36" s="7">
        <f t="shared" si="139"/>
        <v>1355272.1038194743</v>
      </c>
      <c r="IJ36" s="12">
        <f t="shared" si="140"/>
        <v>1037539.0992014847</v>
      </c>
      <c r="IK36" s="12">
        <f t="shared" si="141"/>
        <v>573232.10040718294</v>
      </c>
      <c r="IM36" s="5">
        <f t="shared" si="142"/>
        <v>7</v>
      </c>
      <c r="IN36" s="6">
        <v>0.20419999999999999</v>
      </c>
      <c r="IO36" s="7">
        <f t="shared" si="143"/>
        <v>989249.71081713471</v>
      </c>
      <c r="IP36" s="12">
        <f t="shared" si="144"/>
        <v>749463.82647230686</v>
      </c>
      <c r="IQ36" s="12">
        <f t="shared" si="145"/>
        <v>441889.59439936647</v>
      </c>
      <c r="IS36" s="5">
        <f t="shared" si="146"/>
        <v>6</v>
      </c>
      <c r="IT36" s="6">
        <v>0.20419999999999999</v>
      </c>
      <c r="IU36" s="7">
        <f t="shared" si="147"/>
        <v>798877.259805487</v>
      </c>
      <c r="IV36" s="12">
        <f t="shared" si="148"/>
        <v>618536.30175357603</v>
      </c>
      <c r="IW36" s="12">
        <f t="shared" si="149"/>
        <v>383715.52123631176</v>
      </c>
      <c r="IY36" s="5">
        <f t="shared" si="150"/>
        <v>5</v>
      </c>
      <c r="IZ36" s="6">
        <v>0.20419999999999999</v>
      </c>
      <c r="JA36" s="7">
        <f t="shared" si="151"/>
        <v>858823.11309985712</v>
      </c>
      <c r="JB36" s="12">
        <f t="shared" si="152"/>
        <v>741522.53079099325</v>
      </c>
      <c r="JC36" s="12">
        <f t="shared" si="153"/>
        <v>491465.0919876679</v>
      </c>
      <c r="JE36" s="5">
        <f t="shared" si="154"/>
        <v>4</v>
      </c>
      <c r="JF36" s="6">
        <v>0.20419999999999999</v>
      </c>
      <c r="JG36" s="7">
        <f t="shared" si="155"/>
        <v>806330.96713910159</v>
      </c>
      <c r="JH36" s="12">
        <f t="shared" si="156"/>
        <v>743260.80811750842</v>
      </c>
      <c r="JI36" s="12">
        <f t="shared" si="157"/>
        <v>538332.05932583066</v>
      </c>
      <c r="JK36" s="5">
        <f t="shared" si="158"/>
        <v>3</v>
      </c>
      <c r="JL36" s="6">
        <v>0.20419999999999999</v>
      </c>
      <c r="JM36" s="7">
        <f t="shared" si="159"/>
        <v>680333.249358</v>
      </c>
      <c r="JN36" s="12">
        <f t="shared" si="160"/>
        <v>639564.12718473515</v>
      </c>
      <c r="JO36" s="12">
        <f t="shared" si="161"/>
        <v>527657.36049811658</v>
      </c>
      <c r="JQ36" s="5">
        <f t="shared" si="162"/>
        <v>2</v>
      </c>
      <c r="JR36" s="6">
        <v>0.20419999999999999</v>
      </c>
      <c r="JS36" s="7">
        <f t="shared" si="163"/>
        <v>516421.17</v>
      </c>
      <c r="JT36" s="12">
        <f>(JT37)*(1+JR36)-(((VLOOKUP((JQ$91+JQ37),$A$138:$E$227,5,FALSE))/(VLOOKUP(JQ$91,$A$138:$E$227,5,FALSE)))*(IF(JQ36&lt;=$D$125,$B$125,$C$125)))</f>
        <v>491251.98149425286</v>
      </c>
      <c r="JU36" s="12">
        <f t="shared" si="165"/>
        <v>453222.9309650053</v>
      </c>
      <c r="JW36" s="5">
        <f t="shared" si="166"/>
        <v>1</v>
      </c>
      <c r="JX36" s="6">
        <v>0.20419999999999999</v>
      </c>
      <c r="JY36" s="7">
        <f>(JY37+$B$124)*(1+JX36)</f>
        <v>541890</v>
      </c>
      <c r="JZ36" s="12">
        <f>($B$124)*(1+JX36)-$B$125</f>
        <v>530890</v>
      </c>
      <c r="KA36" s="12">
        <f>JZ36</f>
        <v>530890</v>
      </c>
      <c r="KC36" s="5"/>
      <c r="KD36" s="6"/>
      <c r="KE36" s="7"/>
      <c r="KI36" s="5"/>
      <c r="KJ36" s="6"/>
      <c r="KK36" s="7"/>
      <c r="KO36" s="5"/>
      <c r="KP36" s="6"/>
      <c r="KQ36" s="7"/>
      <c r="KU36" s="5"/>
      <c r="KV36" s="6"/>
      <c r="KW36" s="7"/>
      <c r="LA36" s="5"/>
      <c r="LB36" s="6"/>
      <c r="LC36" s="7"/>
      <c r="LG36" s="5"/>
      <c r="LH36" s="6"/>
      <c r="LI36" s="7"/>
      <c r="LM36" s="5"/>
      <c r="LN36" s="6"/>
      <c r="LO36" s="7"/>
      <c r="LS36" s="5"/>
      <c r="LT36" s="6"/>
      <c r="LU36" s="7"/>
      <c r="LY36" s="5"/>
      <c r="LZ36" s="6"/>
      <c r="MA36" s="7"/>
      <c r="ME36" s="5"/>
      <c r="MF36" s="6"/>
      <c r="MG36" s="7"/>
      <c r="MK36" s="5"/>
      <c r="ML36" s="6"/>
      <c r="MM36" s="7"/>
      <c r="MQ36" s="5"/>
      <c r="MR36" s="6"/>
      <c r="MS36" s="7"/>
      <c r="MW36" s="5"/>
      <c r="MX36" s="6"/>
      <c r="MY36" s="7"/>
      <c r="NC36" s="5"/>
      <c r="ND36" s="6"/>
      <c r="NE36" s="7"/>
      <c r="NI36" s="5"/>
      <c r="NJ36" s="6"/>
      <c r="NK36" s="7"/>
      <c r="NO36" s="5"/>
      <c r="NP36" s="6"/>
      <c r="NQ36" s="7"/>
      <c r="NU36" s="5"/>
      <c r="NV36" s="6"/>
      <c r="NW36" s="7"/>
      <c r="OA36" s="5"/>
      <c r="OB36" s="6"/>
      <c r="OC36" s="7"/>
      <c r="OG36" s="5"/>
      <c r="OH36" s="6"/>
      <c r="OI36" s="7"/>
      <c r="OM36" s="5"/>
      <c r="ON36" s="6"/>
      <c r="OO36" s="7"/>
      <c r="OS36" s="5"/>
      <c r="OT36" s="6"/>
      <c r="OU36" s="7"/>
      <c r="OY36" s="5"/>
      <c r="OZ36" s="6"/>
      <c r="PA36" s="7"/>
      <c r="PE36" s="5"/>
      <c r="PF36" s="6"/>
      <c r="PG36" s="7"/>
      <c r="PK36" s="5"/>
      <c r="PL36" s="6"/>
      <c r="PM36" s="7"/>
      <c r="PQ36" s="5"/>
      <c r="PR36" s="6"/>
      <c r="PS36" s="7"/>
      <c r="PW36" s="5"/>
      <c r="PX36" s="6"/>
      <c r="PY36" s="7"/>
      <c r="QC36" s="5"/>
      <c r="QD36" s="6"/>
      <c r="QE36" s="7"/>
      <c r="QI36" s="5"/>
      <c r="QJ36" s="6"/>
      <c r="QK36" s="7"/>
      <c r="QO36" s="5"/>
      <c r="QP36" s="6"/>
      <c r="QQ36" s="7"/>
    </row>
    <row r="37" spans="3:459">
      <c r="C37">
        <v>54</v>
      </c>
      <c r="D37" s="6">
        <v>-4.7E-2</v>
      </c>
      <c r="E37" s="12">
        <f t="shared" si="286"/>
        <v>-8345777.1897805771</v>
      </c>
      <c r="F37" s="12">
        <f t="shared" si="0"/>
        <v>-1659562.5906115402</v>
      </c>
      <c r="G37">
        <v>53</v>
      </c>
      <c r="H37" s="6">
        <v>-4.7E-2</v>
      </c>
      <c r="I37" s="12">
        <f t="shared" si="1"/>
        <v>-16250040.855074888</v>
      </c>
      <c r="J37" s="12">
        <f t="shared" si="2"/>
        <v>-3193973.5473767882</v>
      </c>
      <c r="K37">
        <v>52</v>
      </c>
      <c r="L37" s="6">
        <v>-4.7E-2</v>
      </c>
      <c r="M37" s="12">
        <f t="shared" si="3"/>
        <v>-12051758.810433535</v>
      </c>
      <c r="N37" s="12">
        <f t="shared" si="4"/>
        <v>-2368793.9730852121</v>
      </c>
      <c r="O37">
        <v>51</v>
      </c>
      <c r="P37" s="6">
        <v>-4.7E-2</v>
      </c>
      <c r="Q37" s="12">
        <f t="shared" si="5"/>
        <v>-3759091.6721945102</v>
      </c>
      <c r="R37" s="12">
        <f t="shared" si="6"/>
        <v>-687006.40905623813</v>
      </c>
      <c r="S37">
        <v>50</v>
      </c>
      <c r="T37" s="6">
        <v>-4.7E-2</v>
      </c>
      <c r="U37" s="12">
        <f t="shared" si="7"/>
        <v>21769590.552120987</v>
      </c>
      <c r="V37" s="12">
        <f t="shared" si="8"/>
        <v>3578220.0562681626</v>
      </c>
      <c r="W37">
        <v>49</v>
      </c>
      <c r="X37" s="6">
        <v>-4.7E-2</v>
      </c>
      <c r="Y37" s="12">
        <f t="shared" si="9"/>
        <v>26152817.229942601</v>
      </c>
      <c r="Z37" s="12">
        <f t="shared" si="10"/>
        <v>3877831.5203018337</v>
      </c>
      <c r="AA37">
        <v>48</v>
      </c>
      <c r="AB37" s="6">
        <v>-4.7E-2</v>
      </c>
      <c r="AC37" s="12">
        <f t="shared" si="11"/>
        <v>7408000.0518633164</v>
      </c>
      <c r="AD37" s="12">
        <f t="shared" si="12"/>
        <v>1123972.4216620205</v>
      </c>
      <c r="AE37">
        <v>47</v>
      </c>
      <c r="AF37" s="6">
        <v>-4.7E-2</v>
      </c>
      <c r="AG37" s="12">
        <f t="shared" si="13"/>
        <v>11355766.173230853</v>
      </c>
      <c r="AH37" s="12">
        <f t="shared" si="14"/>
        <v>1775154.2523671219</v>
      </c>
      <c r="AI37">
        <v>46</v>
      </c>
      <c r="AJ37" s="6">
        <v>-4.7E-2</v>
      </c>
      <c r="AK37" s="12">
        <f t="shared" si="15"/>
        <v>-629285.31412046484</v>
      </c>
      <c r="AL37" s="12">
        <f t="shared" si="16"/>
        <v>-99817.670515659949</v>
      </c>
      <c r="AM37">
        <v>45</v>
      </c>
      <c r="AN37" s="6">
        <v>-4.7E-2</v>
      </c>
      <c r="AO37" s="12">
        <f t="shared" si="17"/>
        <v>-5555431.7281429945</v>
      </c>
      <c r="AP37" s="12">
        <f t="shared" si="18"/>
        <v>-900363.07318179565</v>
      </c>
      <c r="AQ37">
        <v>44</v>
      </c>
      <c r="AR37" s="6">
        <v>-4.7E-2</v>
      </c>
      <c r="AS37" s="12">
        <f t="shared" si="19"/>
        <v>9842576.4470222387</v>
      </c>
      <c r="AT37" s="12">
        <f t="shared" si="20"/>
        <v>1606489.4890542044</v>
      </c>
      <c r="AU37">
        <v>43</v>
      </c>
      <c r="AV37" s="6">
        <v>-4.7E-2</v>
      </c>
      <c r="AW37" s="12">
        <f t="shared" si="21"/>
        <v>3405617.5119031048</v>
      </c>
      <c r="AX37" s="12">
        <f t="shared" si="22"/>
        <v>548030.40421429276</v>
      </c>
      <c r="AY37">
        <v>42</v>
      </c>
      <c r="AZ37" s="6">
        <v>-4.7E-2</v>
      </c>
      <c r="BA37" s="12">
        <f t="shared" si="23"/>
        <v>5488584.0146307563</v>
      </c>
      <c r="BB37" s="12">
        <f t="shared" si="24"/>
        <v>876911.69888928183</v>
      </c>
      <c r="BC37">
        <v>41</v>
      </c>
      <c r="BD37" s="6">
        <v>-4.7E-2</v>
      </c>
      <c r="BE37" s="12">
        <f t="shared" si="25"/>
        <v>11024731.646652669</v>
      </c>
      <c r="BF37" s="12">
        <f t="shared" si="26"/>
        <v>1786766.8530781909</v>
      </c>
      <c r="BG37">
        <v>40</v>
      </c>
      <c r="BH37" s="6">
        <v>-4.7E-2</v>
      </c>
      <c r="BI37" s="12">
        <f t="shared" si="27"/>
        <v>19290042.521351963</v>
      </c>
      <c r="BJ37" s="12">
        <f t="shared" si="28"/>
        <v>3481076.6389106414</v>
      </c>
      <c r="BK37">
        <v>39</v>
      </c>
      <c r="BL37" s="6">
        <v>-4.7E-2</v>
      </c>
      <c r="BM37" s="12">
        <f t="shared" si="29"/>
        <v>16096778.335382931</v>
      </c>
      <c r="BN37" s="12">
        <f t="shared" si="30"/>
        <v>3126845.4467582935</v>
      </c>
      <c r="BO37">
        <v>38</v>
      </c>
      <c r="BP37" s="6">
        <v>-4.7E-2</v>
      </c>
      <c r="BQ37" s="12">
        <f t="shared" si="31"/>
        <v>11796554.189638002</v>
      </c>
      <c r="BR37" s="12">
        <f t="shared" si="32"/>
        <v>2359310.8379276004</v>
      </c>
      <c r="BS37">
        <v>37</v>
      </c>
      <c r="BT37" s="6">
        <v>-4.7E-2</v>
      </c>
      <c r="BU37" s="12">
        <f t="shared" si="33"/>
        <v>9503729.0286052935</v>
      </c>
      <c r="BV37" s="12">
        <f t="shared" si="34"/>
        <v>1944441.1115997038</v>
      </c>
      <c r="BW37">
        <v>36</v>
      </c>
      <c r="BX37" s="6">
        <v>-4.7E-2</v>
      </c>
      <c r="BY37" s="12">
        <f t="shared" si="35"/>
        <v>5401057.2838576557</v>
      </c>
      <c r="BZ37" s="12">
        <f t="shared" si="36"/>
        <v>1129876.3513357395</v>
      </c>
      <c r="CA37">
        <v>35</v>
      </c>
      <c r="CB37" s="6">
        <v>-4.7E-2</v>
      </c>
      <c r="CC37" s="12">
        <f t="shared" si="37"/>
        <v>9057201.4078313466</v>
      </c>
      <c r="CD37" s="12">
        <f t="shared" si="38"/>
        <v>2238273.9111307352</v>
      </c>
      <c r="CE37">
        <v>34</v>
      </c>
      <c r="CF37" s="6">
        <v>-4.7E-2</v>
      </c>
      <c r="CG37" s="12">
        <f t="shared" si="39"/>
        <v>9628363.1255575288</v>
      </c>
      <c r="CH37" s="12">
        <f t="shared" si="40"/>
        <v>2622898.920410499</v>
      </c>
      <c r="CI37">
        <v>33</v>
      </c>
      <c r="CJ37" s="6">
        <v>-4.7E-2</v>
      </c>
      <c r="CK37" s="12">
        <f t="shared" si="284"/>
        <v>9522343.8474085089</v>
      </c>
      <c r="CL37" s="12">
        <f t="shared" si="285"/>
        <v>2626853.4751471747</v>
      </c>
      <c r="CM37" s="5">
        <v>32</v>
      </c>
      <c r="CN37" s="6">
        <v>-4.7E-2</v>
      </c>
      <c r="CO37" s="7">
        <f t="shared" si="41"/>
        <v>12518581.906352714</v>
      </c>
      <c r="CP37" s="12">
        <f t="shared" si="42"/>
        <v>7748299.1699493192</v>
      </c>
      <c r="CQ37" s="12">
        <f t="shared" si="43"/>
        <v>2092931.3849863105</v>
      </c>
      <c r="CR37" s="9"/>
      <c r="CS37" s="5">
        <v>31</v>
      </c>
      <c r="CT37" s="6">
        <v>-4.7E-2</v>
      </c>
      <c r="CU37" s="7">
        <f t="shared" si="44"/>
        <v>9570049.618800329</v>
      </c>
      <c r="CV37" s="12">
        <f t="shared" si="45"/>
        <v>5567340.9012752948</v>
      </c>
      <c r="CW37" s="12">
        <f t="shared" si="46"/>
        <v>1625407.5734757758</v>
      </c>
      <c r="CY37" s="5">
        <v>30</v>
      </c>
      <c r="CZ37" s="6">
        <v>-4.7E-2</v>
      </c>
      <c r="DA37" s="7">
        <f t="shared" si="47"/>
        <v>7737750.3386160452</v>
      </c>
      <c r="DB37" s="12">
        <f t="shared" si="48"/>
        <v>4221894.3270040248</v>
      </c>
      <c r="DC37" s="12">
        <f t="shared" si="49"/>
        <v>1285979.306501226</v>
      </c>
      <c r="DE37" s="5">
        <f t="shared" si="50"/>
        <v>29</v>
      </c>
      <c r="DF37" s="6">
        <v>-4.7E-2</v>
      </c>
      <c r="DG37" s="7">
        <f t="shared" si="51"/>
        <v>6549090.4262514152</v>
      </c>
      <c r="DH37" s="12">
        <f t="shared" si="52"/>
        <v>3335690.3546041013</v>
      </c>
      <c r="DI37" s="12">
        <f t="shared" si="53"/>
        <v>1019877.7406030932</v>
      </c>
      <c r="DK37" s="5">
        <f t="shared" si="54"/>
        <v>28</v>
      </c>
      <c r="DL37" s="6">
        <v>-4.7E-2</v>
      </c>
      <c r="DM37" s="7">
        <f t="shared" si="55"/>
        <v>6629305.0169565855</v>
      </c>
      <c r="DN37" s="12">
        <f t="shared" si="56"/>
        <v>3759554.7301253602</v>
      </c>
      <c r="DO37" s="12">
        <f t="shared" si="57"/>
        <v>1162437.0372456573</v>
      </c>
      <c r="DQ37" s="5">
        <f t="shared" si="58"/>
        <v>27</v>
      </c>
      <c r="DR37" s="6">
        <v>-4.7E-2</v>
      </c>
      <c r="DS37" s="7">
        <f t="shared" si="59"/>
        <v>4345375.6010465324</v>
      </c>
      <c r="DT37" s="12">
        <f t="shared" si="60"/>
        <v>1668341.1995328432</v>
      </c>
      <c r="DU37" s="12">
        <f t="shared" si="61"/>
        <v>512008.16123594152</v>
      </c>
      <c r="DW37" s="5">
        <f t="shared" si="62"/>
        <v>26</v>
      </c>
      <c r="DX37" s="6">
        <v>-4.7E-2</v>
      </c>
      <c r="DY37" s="7">
        <f t="shared" si="63"/>
        <v>3277055.5060682748</v>
      </c>
      <c r="DZ37" s="12">
        <f t="shared" si="64"/>
        <v>786452.54338324012</v>
      </c>
      <c r="EA37" s="12">
        <f t="shared" si="65"/>
        <v>242263.5420996648</v>
      </c>
      <c r="EC37" s="5">
        <f t="shared" si="66"/>
        <v>25</v>
      </c>
      <c r="ED37" s="6">
        <v>-4.7E-2</v>
      </c>
      <c r="EE37" s="7">
        <f t="shared" si="67"/>
        <v>3050126.1225505159</v>
      </c>
      <c r="EF37" s="12">
        <f t="shared" si="68"/>
        <v>798596.09889838821</v>
      </c>
      <c r="EG37" s="12">
        <f t="shared" si="69"/>
        <v>253347.72792638524</v>
      </c>
      <c r="EI37" s="5">
        <f t="shared" si="70"/>
        <v>24</v>
      </c>
      <c r="EJ37" s="6">
        <v>-4.7E-2</v>
      </c>
      <c r="EK37" s="7">
        <f t="shared" si="71"/>
        <v>3050126.1225505159</v>
      </c>
      <c r="EL37" s="12">
        <f t="shared" si="72"/>
        <v>1387219.9006799601</v>
      </c>
      <c r="EM37" s="12">
        <f t="shared" si="73"/>
        <v>456028.61102812487</v>
      </c>
      <c r="EO37" s="5">
        <f t="shared" si="74"/>
        <v>23</v>
      </c>
      <c r="EP37" s="6">
        <v>-4.7E-2</v>
      </c>
      <c r="EQ37" s="7">
        <f t="shared" si="75"/>
        <v>3406439.7169427266</v>
      </c>
      <c r="ER37" s="12">
        <f t="shared" si="76"/>
        <v>515689.13676944142</v>
      </c>
      <c r="ES37" s="12">
        <f t="shared" si="77"/>
        <v>171896.37892314713</v>
      </c>
      <c r="EU37" s="5">
        <f t="shared" si="78"/>
        <v>22</v>
      </c>
      <c r="EV37" s="6">
        <v>-4.7E-2</v>
      </c>
      <c r="EW37" s="7">
        <f t="shared" si="79"/>
        <v>2115109.6226373529</v>
      </c>
      <c r="EX37" s="12">
        <f t="shared" si="80"/>
        <v>395985.45058938873</v>
      </c>
      <c r="EY37" s="12">
        <f t="shared" si="81"/>
        <v>133360.6172674608</v>
      </c>
      <c r="FA37" s="5">
        <f t="shared" si="82"/>
        <v>21</v>
      </c>
      <c r="FB37" s="6">
        <v>-4.7E-2</v>
      </c>
      <c r="FC37" s="7">
        <f t="shared" si="83"/>
        <v>2107942.6177370483</v>
      </c>
      <c r="FD37" s="12">
        <f t="shared" si="84"/>
        <v>524310.58729693829</v>
      </c>
      <c r="FE37" s="12">
        <f t="shared" si="85"/>
        <v>179591.44254538804</v>
      </c>
      <c r="FG37" s="5">
        <f t="shared" si="86"/>
        <v>20</v>
      </c>
      <c r="FH37" s="6">
        <v>-4.7E-2</v>
      </c>
      <c r="FI37" s="7">
        <f t="shared" si="87"/>
        <v>1664515.6488763795</v>
      </c>
      <c r="FJ37" s="12">
        <f t="shared" si="88"/>
        <v>181814.94977024483</v>
      </c>
      <c r="FK37" s="12">
        <f t="shared" si="89"/>
        <v>62694.810265601671</v>
      </c>
      <c r="FM37" s="5">
        <f t="shared" si="90"/>
        <v>19</v>
      </c>
      <c r="FN37" s="6">
        <v>-4.7E-2</v>
      </c>
      <c r="FO37" s="7">
        <f t="shared" si="91"/>
        <v>1825326.9534777715</v>
      </c>
      <c r="FP37" s="12">
        <f t="shared" si="92"/>
        <v>461979.56824859674</v>
      </c>
      <c r="FQ37" s="12">
        <f t="shared" si="93"/>
        <v>161427.3433880154</v>
      </c>
      <c r="FS37" s="5">
        <f t="shared" si="94"/>
        <v>18</v>
      </c>
      <c r="FT37" s="6">
        <v>-4.7E-2</v>
      </c>
      <c r="FU37" s="7">
        <f t="shared" si="95"/>
        <v>1488726.003978282</v>
      </c>
      <c r="FV37" s="12">
        <f t="shared" si="96"/>
        <v>229128.67535745649</v>
      </c>
      <c r="FW37" s="12">
        <f t="shared" si="97"/>
        <v>81380.184695924196</v>
      </c>
      <c r="FY37" s="5">
        <f t="shared" si="98"/>
        <v>17</v>
      </c>
      <c r="FZ37" s="6">
        <v>-4.7E-2</v>
      </c>
      <c r="GA37" s="7">
        <f t="shared" si="99"/>
        <v>1278754.5129516253</v>
      </c>
      <c r="GB37" s="12">
        <f t="shared" si="100"/>
        <v>104734.99172199972</v>
      </c>
      <c r="GC37" s="12">
        <f t="shared" si="101"/>
        <v>37560.134962372314</v>
      </c>
      <c r="GE37" s="5">
        <f t="shared" si="102"/>
        <v>16</v>
      </c>
      <c r="GF37" s="6">
        <v>-4.7E-2</v>
      </c>
      <c r="GG37" s="7">
        <f t="shared" si="103"/>
        <v>1137681.9510245775</v>
      </c>
      <c r="GH37" s="12">
        <f t="shared" si="104"/>
        <v>60549.941342104998</v>
      </c>
      <c r="GI37" s="12">
        <f t="shared" si="105"/>
        <v>22132.047525045276</v>
      </c>
      <c r="GK37" s="5">
        <f t="shared" si="106"/>
        <v>15</v>
      </c>
      <c r="GL37" s="6">
        <v>-4.7E-2</v>
      </c>
      <c r="GM37" s="7">
        <f t="shared" si="107"/>
        <v>1263669.8334161693</v>
      </c>
      <c r="GN37" s="12">
        <f t="shared" si="108"/>
        <v>299432.9252707698</v>
      </c>
      <c r="GO37" s="12">
        <f t="shared" si="109"/>
        <v>113233.83036101524</v>
      </c>
      <c r="GQ37" s="5">
        <f t="shared" si="110"/>
        <v>14</v>
      </c>
      <c r="GR37" s="6">
        <v>-4.7E-2</v>
      </c>
      <c r="GS37" s="7">
        <f t="shared" si="111"/>
        <v>1020734.9219839817</v>
      </c>
      <c r="GT37" s="12">
        <f t="shared" si="112"/>
        <v>156326.44867729492</v>
      </c>
      <c r="GU37" s="12">
        <f t="shared" si="113"/>
        <v>61272.78045857192</v>
      </c>
      <c r="GW37" s="5">
        <f t="shared" si="114"/>
        <v>13</v>
      </c>
      <c r="GX37" s="6">
        <v>-4.7E-2</v>
      </c>
      <c r="GY37" s="7">
        <f t="shared" si="115"/>
        <v>921157.76733506192</v>
      </c>
      <c r="GZ37" s="12">
        <f t="shared" si="116"/>
        <v>149573.89569383976</v>
      </c>
      <c r="HA37" s="12">
        <f t="shared" si="117"/>
        <v>61204.950421847076</v>
      </c>
      <c r="HC37" s="5">
        <f t="shared" si="118"/>
        <v>12</v>
      </c>
      <c r="HD37" s="6">
        <v>-4.7E-2</v>
      </c>
      <c r="HE37" s="7">
        <f t="shared" si="119"/>
        <v>1003877.2529806686</v>
      </c>
      <c r="HF37" s="12">
        <f t="shared" si="120"/>
        <v>339994.43550897459</v>
      </c>
      <c r="HG37" s="12">
        <f t="shared" si="121"/>
        <v>147721.72025562343</v>
      </c>
      <c r="HI37" s="5">
        <f t="shared" si="122"/>
        <v>11</v>
      </c>
      <c r="HJ37" s="6">
        <v>-4.7E-2</v>
      </c>
      <c r="HK37" s="7">
        <f t="shared" si="123"/>
        <v>969367.76069975726</v>
      </c>
      <c r="HL37" s="12">
        <f t="shared" si="124"/>
        <v>416988.84686491347</v>
      </c>
      <c r="HM37" s="12">
        <f t="shared" si="125"/>
        <v>190760.41500256959</v>
      </c>
      <c r="HO37" s="5">
        <f t="shared" si="126"/>
        <v>10</v>
      </c>
      <c r="HP37" s="6">
        <v>-4.7E-2</v>
      </c>
      <c r="HQ37" s="7">
        <f t="shared" si="127"/>
        <v>848684.78436329635</v>
      </c>
      <c r="HR37" s="12">
        <f t="shared" si="128"/>
        <v>377835.91804702714</v>
      </c>
      <c r="HS37" s="12">
        <f t="shared" si="129"/>
        <v>178494.89921531972</v>
      </c>
      <c r="HU37" s="5">
        <f t="shared" si="130"/>
        <v>9</v>
      </c>
      <c r="HV37" s="6">
        <v>-4.7E-2</v>
      </c>
      <c r="HW37" s="7">
        <f t="shared" si="131"/>
        <v>714621.74500109174</v>
      </c>
      <c r="HX37" s="12">
        <f t="shared" si="132"/>
        <v>313763.95160368638</v>
      </c>
      <c r="HY37" s="12">
        <f t="shared" si="133"/>
        <v>153636.14181973611</v>
      </c>
      <c r="IA37" s="5">
        <f t="shared" si="134"/>
        <v>8</v>
      </c>
      <c r="IB37" s="6">
        <v>-4.7E-2</v>
      </c>
      <c r="IC37" s="7">
        <f t="shared" si="135"/>
        <v>833961.65830446</v>
      </c>
      <c r="ID37" s="12">
        <f t="shared" si="136"/>
        <v>523950.25895705138</v>
      </c>
      <c r="IE37" s="12">
        <f t="shared" si="137"/>
        <v>280644.62146435166</v>
      </c>
      <c r="IG37" s="5">
        <f t="shared" si="138"/>
        <v>7</v>
      </c>
      <c r="IH37" s="6">
        <v>-4.7E-2</v>
      </c>
      <c r="II37" s="7">
        <f t="shared" si="139"/>
        <v>1125454.3296956273</v>
      </c>
      <c r="IJ37" s="12">
        <f t="shared" si="140"/>
        <v>906692.01410541916</v>
      </c>
      <c r="IK37" s="12">
        <f t="shared" si="141"/>
        <v>542973.0337343947</v>
      </c>
      <c r="IM37" s="5">
        <f t="shared" si="142"/>
        <v>6</v>
      </c>
      <c r="IN37" s="6">
        <v>-4.7E-2</v>
      </c>
      <c r="IO37" s="7">
        <f t="shared" si="143"/>
        <v>821499.51072673535</v>
      </c>
      <c r="IP37" s="12">
        <f t="shared" si="144"/>
        <v>664628.06961994327</v>
      </c>
      <c r="IQ37" s="12">
        <f t="shared" si="145"/>
        <v>424750.81230883731</v>
      </c>
      <c r="IS37" s="5">
        <f t="shared" si="146"/>
        <v>5</v>
      </c>
      <c r="IT37" s="6">
        <v>-4.7E-2</v>
      </c>
      <c r="IU37" s="7">
        <f t="shared" si="147"/>
        <v>663409.11792516778</v>
      </c>
      <c r="IV37" s="12">
        <f t="shared" si="148"/>
        <v>553807.73634990072</v>
      </c>
      <c r="IW37" s="12">
        <f t="shared" si="149"/>
        <v>372387.9606490712</v>
      </c>
      <c r="IY37" s="5">
        <f t="shared" si="150"/>
        <v>4</v>
      </c>
      <c r="IZ37" s="6">
        <v>-4.7E-2</v>
      </c>
      <c r="JA37" s="7">
        <f t="shared" si="151"/>
        <v>713189.76341127488</v>
      </c>
      <c r="JB37" s="12">
        <f t="shared" si="152"/>
        <v>653368.65204367484</v>
      </c>
      <c r="JC37" s="12">
        <f t="shared" si="153"/>
        <v>469374.03164057096</v>
      </c>
      <c r="JE37" s="5">
        <f t="shared" si="154"/>
        <v>3</v>
      </c>
      <c r="JF37" s="6">
        <v>-4.7E-2</v>
      </c>
      <c r="JG37" s="7">
        <f t="shared" si="155"/>
        <v>669598.87654800003</v>
      </c>
      <c r="JH37" s="12">
        <f t="shared" si="156"/>
        <v>629835.75536410545</v>
      </c>
      <c r="JI37" s="12">
        <f t="shared" si="157"/>
        <v>494457.26541802759</v>
      </c>
      <c r="JK37" s="5">
        <f t="shared" si="158"/>
        <v>2</v>
      </c>
      <c r="JL37" s="6">
        <v>-4.7E-2</v>
      </c>
      <c r="JM37" s="7">
        <f t="shared" si="159"/>
        <v>564966.99</v>
      </c>
      <c r="JN37" s="12">
        <f>(JN38)*(1+JL37)-(((VLOOKUP((JK$91+JK38),$A$138:$E$227,5,FALSE))/(VLOOKUP(JK$91,$A$138:$E$227,5,FALSE)))*(IF(JK37&lt;=$D$125,$B$125,$C$125)))</f>
        <v>542183.21879177378</v>
      </c>
      <c r="JO37" s="12">
        <f t="shared" si="161"/>
        <v>484848.90140229883</v>
      </c>
      <c r="JQ37" s="5">
        <f t="shared" si="162"/>
        <v>1</v>
      </c>
      <c r="JR37" s="6">
        <v>-4.7E-2</v>
      </c>
      <c r="JS37" s="7">
        <f>(JS38+$B$124)*(1+JR37)</f>
        <v>428850</v>
      </c>
      <c r="JT37" s="12">
        <f>($B$124)*(1+JR37)-$B$125</f>
        <v>417850</v>
      </c>
      <c r="JU37" s="12">
        <f>JT37</f>
        <v>417850</v>
      </c>
      <c r="JW37" s="5"/>
      <c r="JX37" s="6"/>
      <c r="JY37" s="7"/>
      <c r="KC37" s="5"/>
      <c r="KD37" s="6"/>
      <c r="KE37" s="7"/>
      <c r="KI37" s="5"/>
      <c r="KJ37" s="6"/>
      <c r="KK37" s="7"/>
      <c r="KO37" s="5"/>
      <c r="KP37" s="6"/>
      <c r="KQ37" s="7"/>
      <c r="KU37" s="5"/>
      <c r="KV37" s="6"/>
      <c r="KW37" s="7"/>
      <c r="LA37" s="5"/>
      <c r="LB37" s="6"/>
      <c r="LC37" s="7"/>
      <c r="LG37" s="5"/>
      <c r="LH37" s="6"/>
      <c r="LI37" s="7"/>
      <c r="LM37" s="5"/>
      <c r="LN37" s="6"/>
      <c r="LO37" s="7"/>
      <c r="LS37" s="5"/>
      <c r="LT37" s="6"/>
      <c r="LU37" s="7"/>
      <c r="LY37" s="5"/>
      <c r="LZ37" s="6"/>
      <c r="MA37" s="7"/>
      <c r="ME37" s="5"/>
      <c r="MF37" s="6"/>
      <c r="MG37" s="7"/>
      <c r="MK37" s="5"/>
      <c r="ML37" s="6"/>
      <c r="MM37" s="7"/>
      <c r="MQ37" s="5"/>
      <c r="MR37" s="6"/>
      <c r="MS37" s="7"/>
      <c r="MW37" s="5"/>
      <c r="MX37" s="6"/>
      <c r="MY37" s="7"/>
      <c r="NC37" s="5"/>
      <c r="ND37" s="6"/>
      <c r="NE37" s="7"/>
      <c r="NI37" s="5"/>
      <c r="NJ37" s="6"/>
      <c r="NK37" s="7"/>
      <c r="NO37" s="5"/>
      <c r="NP37" s="6"/>
      <c r="NQ37" s="7"/>
      <c r="NU37" s="5"/>
      <c r="NV37" s="6"/>
      <c r="NW37" s="7"/>
      <c r="OA37" s="5"/>
      <c r="OB37" s="6"/>
      <c r="OC37" s="7"/>
      <c r="OG37" s="5"/>
      <c r="OH37" s="6"/>
      <c r="OI37" s="7"/>
      <c r="OM37" s="5"/>
      <c r="ON37" s="6"/>
      <c r="OO37" s="7"/>
      <c r="OS37" s="5"/>
      <c r="OT37" s="6"/>
      <c r="OU37" s="7"/>
      <c r="OY37" s="5"/>
      <c r="OZ37" s="6"/>
      <c r="PA37" s="7"/>
      <c r="PE37" s="5"/>
      <c r="PF37" s="6"/>
      <c r="PG37" s="7"/>
      <c r="PK37" s="5"/>
      <c r="PL37" s="6"/>
      <c r="PM37" s="7"/>
      <c r="PQ37" s="5"/>
      <c r="PR37" s="6"/>
      <c r="PS37" s="7"/>
      <c r="PW37" s="5"/>
      <c r="PX37" s="6"/>
      <c r="PY37" s="7"/>
      <c r="QC37" s="5"/>
      <c r="QD37" s="6"/>
      <c r="QE37" s="7"/>
      <c r="QI37" s="5"/>
      <c r="QJ37" s="6"/>
      <c r="QK37" s="7"/>
      <c r="QO37" s="5"/>
      <c r="QP37" s="6"/>
      <c r="QQ37" s="7"/>
    </row>
    <row r="38" spans="3:459">
      <c r="C38">
        <v>53</v>
      </c>
      <c r="D38" s="6">
        <v>0.31740000000000002</v>
      </c>
      <c r="E38" s="12">
        <f t="shared" si="286"/>
        <v>-8599066.2515818011</v>
      </c>
      <c r="F38" s="12">
        <f t="shared" si="0"/>
        <v>-1912131.6986165189</v>
      </c>
      <c r="G38">
        <v>52</v>
      </c>
      <c r="H38" s="6">
        <v>0.31740000000000002</v>
      </c>
      <c r="I38" s="12">
        <f t="shared" si="1"/>
        <v>-16891300.394677356</v>
      </c>
      <c r="J38" s="12">
        <f t="shared" si="2"/>
        <v>-3712612.2975447667</v>
      </c>
      <c r="K38">
        <v>51</v>
      </c>
      <c r="L38" s="6">
        <v>0.31740000000000002</v>
      </c>
      <c r="M38" s="12">
        <f t="shared" si="3"/>
        <v>-12485967.714046344</v>
      </c>
      <c r="N38" s="12">
        <f t="shared" si="4"/>
        <v>-2744345.0888199555</v>
      </c>
      <c r="O38">
        <v>50</v>
      </c>
      <c r="P38" s="6">
        <v>0.31740000000000002</v>
      </c>
      <c r="Q38" s="12">
        <f t="shared" si="5"/>
        <v>-3772235.8119604238</v>
      </c>
      <c r="R38" s="12">
        <f t="shared" si="6"/>
        <v>-770932.51169885276</v>
      </c>
      <c r="S38">
        <v>49</v>
      </c>
      <c r="T38" s="6">
        <v>0.31740000000000002</v>
      </c>
      <c r="U38" s="12">
        <f t="shared" si="7"/>
        <v>23034740.854814764</v>
      </c>
      <c r="V38" s="12">
        <f t="shared" si="8"/>
        <v>4233891.9566047704</v>
      </c>
      <c r="W38">
        <v>48</v>
      </c>
      <c r="X38" s="6">
        <v>0.31740000000000002</v>
      </c>
      <c r="Y38" s="12">
        <f t="shared" si="9"/>
        <v>27654924.251141608</v>
      </c>
      <c r="Z38" s="12">
        <f t="shared" si="10"/>
        <v>4585456.5917702662</v>
      </c>
      <c r="AA38">
        <v>47</v>
      </c>
      <c r="AB38" s="6">
        <v>0.31740000000000002</v>
      </c>
      <c r="AC38" s="12">
        <f t="shared" si="11"/>
        <v>7980826.1538201356</v>
      </c>
      <c r="AD38" s="12">
        <f t="shared" si="12"/>
        <v>1354073.3320106142</v>
      </c>
      <c r="AE38">
        <v>46</v>
      </c>
      <c r="AF38" s="6">
        <v>0.31740000000000002</v>
      </c>
      <c r="AG38" s="12">
        <f t="shared" si="13"/>
        <v>12117185.664151873</v>
      </c>
      <c r="AH38" s="12">
        <f t="shared" si="14"/>
        <v>2118171.2729108674</v>
      </c>
      <c r="AI38">
        <v>45</v>
      </c>
      <c r="AJ38" s="6">
        <v>0.31740000000000002</v>
      </c>
      <c r="AK38" s="12">
        <f t="shared" si="15"/>
        <v>-461862.41273647035</v>
      </c>
      <c r="AL38" s="12">
        <f t="shared" si="16"/>
        <v>-81924.181179476742</v>
      </c>
      <c r="AM38">
        <v>44</v>
      </c>
      <c r="AN38" s="6">
        <v>0.31740000000000002</v>
      </c>
      <c r="AO38" s="12">
        <f t="shared" si="17"/>
        <v>-5635178.7462374307</v>
      </c>
      <c r="AP38" s="12">
        <f t="shared" si="18"/>
        <v>-1021285.6082512568</v>
      </c>
      <c r="AQ38">
        <v>43</v>
      </c>
      <c r="AR38" s="6">
        <v>0.31740000000000002</v>
      </c>
      <c r="AS38" s="12">
        <f t="shared" si="19"/>
        <v>10520859.668335412</v>
      </c>
      <c r="AT38" s="12">
        <f t="shared" si="20"/>
        <v>1920259.7338092912</v>
      </c>
      <c r="AU38">
        <v>42</v>
      </c>
      <c r="AV38" s="6">
        <v>0.31740000000000002</v>
      </c>
      <c r="AW38" s="12">
        <f t="shared" si="21"/>
        <v>3769198.408532714</v>
      </c>
      <c r="AX38" s="12">
        <f t="shared" si="22"/>
        <v>678261.92441462725</v>
      </c>
      <c r="AY38">
        <v>41</v>
      </c>
      <c r="AZ38" s="6">
        <v>0.31740000000000002</v>
      </c>
      <c r="BA38" s="12">
        <f t="shared" si="23"/>
        <v>5956299.8938126108</v>
      </c>
      <c r="BB38" s="12">
        <f t="shared" si="24"/>
        <v>1064171.83192796</v>
      </c>
      <c r="BC38">
        <v>40</v>
      </c>
      <c r="BD38" s="6">
        <v>0.31740000000000002</v>
      </c>
      <c r="BE38" s="12">
        <f t="shared" si="25"/>
        <v>11762684.186391808</v>
      </c>
      <c r="BF38" s="12">
        <f t="shared" si="26"/>
        <v>2131797.519641703</v>
      </c>
      <c r="BG38">
        <v>39</v>
      </c>
      <c r="BH38" s="6">
        <v>0.31740000000000002</v>
      </c>
      <c r="BI38" s="12">
        <f t="shared" si="27"/>
        <v>20415828.499022588</v>
      </c>
      <c r="BJ38" s="12">
        <f t="shared" si="28"/>
        <v>4119903.6945328359</v>
      </c>
      <c r="BK38">
        <v>38</v>
      </c>
      <c r="BL38" s="6">
        <v>0.31740000000000002</v>
      </c>
      <c r="BM38" s="12">
        <f t="shared" si="29"/>
        <v>17052692.765168328</v>
      </c>
      <c r="BN38" s="12">
        <f t="shared" si="30"/>
        <v>3704248.1713540452</v>
      </c>
      <c r="BO38">
        <v>37</v>
      </c>
      <c r="BP38" s="6">
        <v>0.31740000000000002</v>
      </c>
      <c r="BQ38" s="12">
        <f t="shared" si="31"/>
        <v>12535733.67223295</v>
      </c>
      <c r="BR38" s="12">
        <f t="shared" si="32"/>
        <v>2803621.6696253642</v>
      </c>
      <c r="BS38">
        <v>36</v>
      </c>
      <c r="BT38" s="6">
        <v>0.31740000000000002</v>
      </c>
      <c r="BU38" s="12">
        <f t="shared" si="33"/>
        <v>10126294.063051878</v>
      </c>
      <c r="BV38" s="12">
        <f t="shared" si="34"/>
        <v>2316812.7804925889</v>
      </c>
      <c r="BW38">
        <v>35</v>
      </c>
      <c r="BX38" s="6">
        <v>0.31740000000000002</v>
      </c>
      <c r="BY38" s="12">
        <f t="shared" si="35"/>
        <v>5817905.4325962747</v>
      </c>
      <c r="BZ38" s="12">
        <f t="shared" si="36"/>
        <v>1361001.0137950154</v>
      </c>
      <c r="CA38">
        <v>34</v>
      </c>
      <c r="CB38" s="6">
        <v>0.31740000000000002</v>
      </c>
      <c r="CC38" s="12">
        <f t="shared" si="37"/>
        <v>9631266.2714255583</v>
      </c>
      <c r="CD38" s="12">
        <f t="shared" si="38"/>
        <v>2661596.7202525642</v>
      </c>
      <c r="CE38">
        <v>33</v>
      </c>
      <c r="CF38" s="6">
        <v>0.31740000000000002</v>
      </c>
      <c r="CG38" s="12">
        <f t="shared" si="39"/>
        <v>10218771.991433378</v>
      </c>
      <c r="CH38" s="12">
        <f t="shared" si="40"/>
        <v>3112916.4035600396</v>
      </c>
      <c r="CI38">
        <v>32</v>
      </c>
      <c r="CJ38" s="6">
        <v>0.31740000000000002</v>
      </c>
      <c r="CK38" s="12">
        <f t="shared" si="284"/>
        <v>10106079.588046705</v>
      </c>
      <c r="CL38" s="12">
        <f t="shared" si="285"/>
        <v>3117556.6852586237</v>
      </c>
      <c r="CM38" s="5">
        <v>31</v>
      </c>
      <c r="CN38" s="6">
        <v>0.31740000000000002</v>
      </c>
      <c r="CO38" s="7">
        <f t="shared" si="41"/>
        <v>13135972.619467696</v>
      </c>
      <c r="CP38" s="12">
        <f t="shared" si="42"/>
        <v>8246970.6188211469</v>
      </c>
      <c r="CQ38" s="12">
        <f t="shared" si="43"/>
        <v>2491051.5365333799</v>
      </c>
      <c r="CR38" s="9"/>
      <c r="CS38" s="5">
        <v>30</v>
      </c>
      <c r="CT38" s="6">
        <v>0.31740000000000002</v>
      </c>
      <c r="CU38" s="7">
        <f t="shared" si="44"/>
        <v>10042024.783630986</v>
      </c>
      <c r="CV38" s="12">
        <f t="shared" si="45"/>
        <v>5949734.3198185796</v>
      </c>
      <c r="CW38" s="12">
        <f t="shared" si="46"/>
        <v>1942458.2483726467</v>
      </c>
      <c r="CY38" s="5">
        <v>29</v>
      </c>
      <c r="CZ38" s="6">
        <v>0.31740000000000002</v>
      </c>
      <c r="DA38" s="7">
        <f t="shared" si="47"/>
        <v>8119360.2713704566</v>
      </c>
      <c r="DB38" s="12">
        <f t="shared" si="48"/>
        <v>4533457.3903900953</v>
      </c>
      <c r="DC38" s="12">
        <f t="shared" si="49"/>
        <v>1544172.5044387858</v>
      </c>
      <c r="DE38" s="5">
        <f t="shared" si="50"/>
        <v>28</v>
      </c>
      <c r="DF38" s="6">
        <v>0.31740000000000002</v>
      </c>
      <c r="DG38" s="7">
        <f t="shared" si="51"/>
        <v>6872078.0968010658</v>
      </c>
      <c r="DH38" s="12">
        <f t="shared" si="52"/>
        <v>3603159.1346862344</v>
      </c>
      <c r="DI38" s="12">
        <f t="shared" si="53"/>
        <v>1231928.4445071188</v>
      </c>
      <c r="DK38" s="5">
        <f t="shared" si="54"/>
        <v>27</v>
      </c>
      <c r="DL38" s="6">
        <v>0.31740000000000002</v>
      </c>
      <c r="DM38" s="7">
        <f t="shared" si="55"/>
        <v>6956248.7061454207</v>
      </c>
      <c r="DN38" s="12">
        <f t="shared" si="56"/>
        <v>4046779.3834524588</v>
      </c>
      <c r="DO38" s="12">
        <f t="shared" si="57"/>
        <v>1399207.7816821483</v>
      </c>
      <c r="DQ38" s="5">
        <f t="shared" si="58"/>
        <v>26</v>
      </c>
      <c r="DR38" s="6">
        <v>0.31740000000000002</v>
      </c>
      <c r="DS38" s="7">
        <f t="shared" si="59"/>
        <v>4559680.588716194</v>
      </c>
      <c r="DT38" s="12">
        <f t="shared" si="60"/>
        <v>1853194.1327613927</v>
      </c>
      <c r="DU38" s="12">
        <f t="shared" si="61"/>
        <v>635993.35918675049</v>
      </c>
      <c r="DW38" s="5">
        <f t="shared" si="62"/>
        <v>25</v>
      </c>
      <c r="DX38" s="6">
        <v>0.31740000000000002</v>
      </c>
      <c r="DY38" s="7">
        <f t="shared" si="63"/>
        <v>3438673.1438282006</v>
      </c>
      <c r="DZ38" s="12">
        <f t="shared" si="64"/>
        <v>927429.80386645615</v>
      </c>
      <c r="EA38" s="12">
        <f t="shared" si="65"/>
        <v>319474.53397970472</v>
      </c>
      <c r="EC38" s="5">
        <f t="shared" si="66"/>
        <v>24</v>
      </c>
      <c r="ED38" s="6">
        <v>0.31740000000000002</v>
      </c>
      <c r="EE38" s="7">
        <f t="shared" si="67"/>
        <v>3200552.0698326505</v>
      </c>
      <c r="EF38" s="12">
        <f t="shared" si="68"/>
        <v>937210.19547711709</v>
      </c>
      <c r="EG38" s="12">
        <f t="shared" si="69"/>
        <v>332480.73772710067</v>
      </c>
      <c r="EI38" s="5">
        <f t="shared" si="70"/>
        <v>23</v>
      </c>
      <c r="EJ38" s="6">
        <v>0.31740000000000002</v>
      </c>
      <c r="EK38" s="7">
        <f t="shared" si="71"/>
        <v>3200552.0698326505</v>
      </c>
      <c r="EL38" s="12">
        <f t="shared" si="72"/>
        <v>1551394.1678265494</v>
      </c>
      <c r="EM38" s="12">
        <f t="shared" si="73"/>
        <v>570306.85346837167</v>
      </c>
      <c r="EO38" s="5">
        <f t="shared" si="74"/>
        <v>22</v>
      </c>
      <c r="EP38" s="6">
        <v>0.31740000000000002</v>
      </c>
      <c r="EQ38" s="7">
        <f t="shared" si="75"/>
        <v>3574438.3178832391</v>
      </c>
      <c r="ER38" s="12">
        <f t="shared" si="76"/>
        <v>635560.47929637088</v>
      </c>
      <c r="ES38" s="12">
        <f t="shared" si="77"/>
        <v>236905.57711561382</v>
      </c>
      <c r="EU38" s="5">
        <f t="shared" si="78"/>
        <v>21</v>
      </c>
      <c r="EV38" s="6">
        <v>0.31740000000000002</v>
      </c>
      <c r="EW38" s="7">
        <f t="shared" si="79"/>
        <v>2219422.4791577682</v>
      </c>
      <c r="EX38" s="12">
        <f t="shared" si="80"/>
        <v>508986.30522865069</v>
      </c>
      <c r="EY38" s="12">
        <f t="shared" si="81"/>
        <v>191687.64451413194</v>
      </c>
      <c r="FA38" s="5">
        <f t="shared" si="82"/>
        <v>20</v>
      </c>
      <c r="FB38" s="6">
        <v>0.31740000000000002</v>
      </c>
      <c r="FC38" s="7">
        <f t="shared" si="83"/>
        <v>2211902.0123158954</v>
      </c>
      <c r="FD38" s="12">
        <f t="shared" si="84"/>
        <v>642071.85720292549</v>
      </c>
      <c r="FE38" s="12">
        <f t="shared" si="85"/>
        <v>245934.97872297146</v>
      </c>
      <c r="FG38" s="5">
        <f t="shared" si="86"/>
        <v>19</v>
      </c>
      <c r="FH38" s="6">
        <v>0.31740000000000002</v>
      </c>
      <c r="FI38" s="7">
        <f t="shared" si="87"/>
        <v>1746606.1373309335</v>
      </c>
      <c r="FJ38" s="12">
        <f t="shared" si="88"/>
        <v>282072.35023110686</v>
      </c>
      <c r="FK38" s="12">
        <f t="shared" si="89"/>
        <v>108768.25844387154</v>
      </c>
      <c r="FM38" s="5">
        <f t="shared" si="90"/>
        <v>18</v>
      </c>
      <c r="FN38" s="6">
        <v>0.31740000000000002</v>
      </c>
      <c r="FO38" s="7">
        <f t="shared" si="91"/>
        <v>1915348.3247405789</v>
      </c>
      <c r="FP38" s="12">
        <f t="shared" si="92"/>
        <v>574852.91857973929</v>
      </c>
      <c r="FQ38" s="12">
        <f t="shared" si="93"/>
        <v>224621.19183578499</v>
      </c>
      <c r="FS38" s="5">
        <f t="shared" si="94"/>
        <v>17</v>
      </c>
      <c r="FT38" s="6">
        <v>0.31740000000000002</v>
      </c>
      <c r="FU38" s="7">
        <f t="shared" si="95"/>
        <v>1562146.9086865499</v>
      </c>
      <c r="FV38" s="12">
        <f t="shared" si="96"/>
        <v>329060.54016257316</v>
      </c>
      <c r="FW38" s="12">
        <f t="shared" si="97"/>
        <v>130693.71068153612</v>
      </c>
      <c r="FY38" s="5">
        <f t="shared" si="98"/>
        <v>16</v>
      </c>
      <c r="FZ38" s="6">
        <v>0.31740000000000002</v>
      </c>
      <c r="GA38" s="7">
        <f t="shared" si="99"/>
        <v>1341820.0555630906</v>
      </c>
      <c r="GB38" s="12">
        <f t="shared" si="100"/>
        <v>197679.78790749831</v>
      </c>
      <c r="GC38" s="12">
        <f t="shared" si="101"/>
        <v>79275.184867788528</v>
      </c>
      <c r="GE38" s="5">
        <f t="shared" si="102"/>
        <v>15</v>
      </c>
      <c r="GF38" s="6">
        <v>0.31740000000000002</v>
      </c>
      <c r="GG38" s="7">
        <f t="shared" si="103"/>
        <v>1193790.0850205431</v>
      </c>
      <c r="GH38" s="12">
        <f t="shared" si="104"/>
        <v>149659.40507892781</v>
      </c>
      <c r="GI38" s="12">
        <f t="shared" si="105"/>
        <v>61171.839093957649</v>
      </c>
      <c r="GK38" s="5">
        <f t="shared" si="106"/>
        <v>14</v>
      </c>
      <c r="GL38" s="6">
        <v>0.31740000000000002</v>
      </c>
      <c r="GM38" s="7">
        <f t="shared" si="107"/>
        <v>1325991.4306570508</v>
      </c>
      <c r="GN38" s="12">
        <f t="shared" si="108"/>
        <v>397444.10520634969</v>
      </c>
      <c r="GO38" s="12">
        <f t="shared" si="109"/>
        <v>168070.83626335353</v>
      </c>
      <c r="GQ38" s="5">
        <f t="shared" si="110"/>
        <v>13</v>
      </c>
      <c r="GR38" s="6">
        <v>0.31740000000000002</v>
      </c>
      <c r="GS38" s="7">
        <f t="shared" si="111"/>
        <v>1071075.4690283125</v>
      </c>
      <c r="GT38" s="12">
        <f t="shared" si="112"/>
        <v>244350.51219319011</v>
      </c>
      <c r="GU38" s="12">
        <f t="shared" si="113"/>
        <v>107099.64608981727</v>
      </c>
      <c r="GW38" s="5">
        <f t="shared" si="114"/>
        <v>12</v>
      </c>
      <c r="GX38" s="6">
        <v>0.31740000000000002</v>
      </c>
      <c r="GY38" s="7">
        <f t="shared" si="115"/>
        <v>966587.37390877435</v>
      </c>
      <c r="GZ38" s="12">
        <f t="shared" si="116"/>
        <v>233880.9049689536</v>
      </c>
      <c r="HA38" s="12">
        <f t="shared" si="117"/>
        <v>107020.05420173198</v>
      </c>
      <c r="HC38" s="5">
        <f t="shared" si="118"/>
        <v>11</v>
      </c>
      <c r="HD38" s="6">
        <v>0.31740000000000002</v>
      </c>
      <c r="HE38" s="7">
        <f t="shared" si="119"/>
        <v>1053386.4144603028</v>
      </c>
      <c r="HF38" s="12">
        <f t="shared" si="120"/>
        <v>429215.16742559674</v>
      </c>
      <c r="HG38" s="12">
        <f t="shared" si="121"/>
        <v>208538.98880061126</v>
      </c>
      <c r="HI38" s="5">
        <f t="shared" si="122"/>
        <v>10</v>
      </c>
      <c r="HJ38" s="6">
        <v>0.31740000000000002</v>
      </c>
      <c r="HK38" s="7">
        <f t="shared" si="123"/>
        <v>1017174.9849944988</v>
      </c>
      <c r="HL38" s="12">
        <f t="shared" si="124"/>
        <v>506365.9352698318</v>
      </c>
      <c r="HM38" s="12">
        <f t="shared" si="125"/>
        <v>259040.67125628924</v>
      </c>
      <c r="HO38" s="5">
        <f t="shared" si="126"/>
        <v>9</v>
      </c>
      <c r="HP38" s="6">
        <v>0.31740000000000002</v>
      </c>
      <c r="HQ38" s="7">
        <f t="shared" si="127"/>
        <v>890540.1724693561</v>
      </c>
      <c r="HR38" s="12">
        <f t="shared" si="128"/>
        <v>463105.52747330919</v>
      </c>
      <c r="HS38" s="12">
        <f t="shared" si="129"/>
        <v>244648.29279116981</v>
      </c>
      <c r="HU38" s="5">
        <f t="shared" si="130"/>
        <v>8</v>
      </c>
      <c r="HV38" s="6">
        <v>0.31740000000000002</v>
      </c>
      <c r="HW38" s="7">
        <f t="shared" si="131"/>
        <v>749865.419728323</v>
      </c>
      <c r="HX38" s="12">
        <f t="shared" si="132"/>
        <v>393527.34232685121</v>
      </c>
      <c r="HY38" s="12">
        <f t="shared" si="133"/>
        <v>215478.98178822448</v>
      </c>
      <c r="IA38" s="5">
        <f t="shared" si="134"/>
        <v>7</v>
      </c>
      <c r="IB38" s="6">
        <v>0.31740000000000002</v>
      </c>
      <c r="IC38" s="7">
        <f t="shared" si="135"/>
        <v>875090.93211380905</v>
      </c>
      <c r="ID38" s="12">
        <f t="shared" si="136"/>
        <v>608561.21998744865</v>
      </c>
      <c r="IE38" s="12">
        <f t="shared" si="137"/>
        <v>364510.96210045129</v>
      </c>
      <c r="IG38" s="5">
        <f t="shared" si="138"/>
        <v>6</v>
      </c>
      <c r="IH38" s="6">
        <v>0.31740000000000002</v>
      </c>
      <c r="II38" s="7">
        <f t="shared" si="139"/>
        <v>1180959.4225557474</v>
      </c>
      <c r="IJ38" s="12">
        <f t="shared" si="140"/>
        <v>1003974.7989456941</v>
      </c>
      <c r="IK38" s="12">
        <f t="shared" si="141"/>
        <v>672327.59672327328</v>
      </c>
      <c r="IM38" s="5">
        <f t="shared" si="142"/>
        <v>5</v>
      </c>
      <c r="IN38" s="6">
        <v>0.31740000000000002</v>
      </c>
      <c r="IO38" s="7">
        <f t="shared" si="143"/>
        <v>862014.17704799096</v>
      </c>
      <c r="IP38" s="12">
        <f t="shared" si="144"/>
        <v>746663.71003474167</v>
      </c>
      <c r="IQ38" s="12">
        <f t="shared" si="145"/>
        <v>533605.42773691053</v>
      </c>
      <c r="IS38" s="5">
        <f t="shared" si="146"/>
        <v>4</v>
      </c>
      <c r="IT38" s="6">
        <v>0.31740000000000002</v>
      </c>
      <c r="IU38" s="7">
        <f t="shared" si="147"/>
        <v>696127.0912121383</v>
      </c>
      <c r="IV38" s="12">
        <f t="shared" si="148"/>
        <v>627936.11853650096</v>
      </c>
      <c r="IW38" s="12">
        <f t="shared" si="149"/>
        <v>472162.76265276747</v>
      </c>
      <c r="IY38" s="5">
        <f t="shared" si="150"/>
        <v>3</v>
      </c>
      <c r="IZ38" s="6">
        <v>0.31740000000000002</v>
      </c>
      <c r="JA38" s="7">
        <f t="shared" si="151"/>
        <v>748362.81575160008</v>
      </c>
      <c r="JB38" s="12">
        <f t="shared" si="152"/>
        <v>701658.60655160004</v>
      </c>
      <c r="JC38" s="12">
        <f t="shared" si="153"/>
        <v>563671.75976188947</v>
      </c>
      <c r="JE38" s="5">
        <f t="shared" si="154"/>
        <v>2</v>
      </c>
      <c r="JF38" s="6">
        <v>0.31740000000000002</v>
      </c>
      <c r="JG38" s="7">
        <f t="shared" si="155"/>
        <v>702622.11600000004</v>
      </c>
      <c r="JH38" s="12">
        <f>(JH39)*(1+JF38)-(((VLOOKUP((JE$91+JE39),$A$138:$E$227,5,FALSE))/(VLOOKUP(JE$91,$A$138:$E$227,5,FALSE)))*(IF(JE38&lt;=$D$125,$B$125,$C$125)))</f>
        <v>675600.70135871158</v>
      </c>
      <c r="JI38" s="12">
        <f t="shared" si="157"/>
        <v>593104.47175835469</v>
      </c>
      <c r="JK38" s="5">
        <f t="shared" si="158"/>
        <v>1</v>
      </c>
      <c r="JL38" s="6">
        <v>0.31740000000000002</v>
      </c>
      <c r="JM38" s="7">
        <f>(JM39+$B$124)*(1+JL38)</f>
        <v>592830</v>
      </c>
      <c r="JN38" s="12">
        <f>($B$124)*(1+JL38)-$B$125</f>
        <v>581830</v>
      </c>
      <c r="JO38" s="12">
        <f>JN38</f>
        <v>581830</v>
      </c>
      <c r="JQ38" s="5"/>
      <c r="JR38" s="6"/>
      <c r="JS38" s="7"/>
      <c r="JW38" s="5"/>
      <c r="JX38" s="6"/>
      <c r="JY38" s="7"/>
      <c r="KC38" s="5"/>
      <c r="KD38" s="6"/>
      <c r="KE38" s="7"/>
      <c r="KI38" s="5"/>
      <c r="KJ38" s="6"/>
      <c r="KK38" s="7"/>
      <c r="KO38" s="5"/>
      <c r="KP38" s="6"/>
      <c r="KQ38" s="7"/>
      <c r="KU38" s="5"/>
      <c r="KV38" s="6"/>
      <c r="KW38" s="7"/>
      <c r="LA38" s="5"/>
      <c r="LB38" s="6"/>
      <c r="LC38" s="7"/>
      <c r="LG38" s="5"/>
      <c r="LH38" s="6"/>
      <c r="LI38" s="7"/>
      <c r="LM38" s="5"/>
      <c r="LN38" s="6"/>
      <c r="LO38" s="7"/>
      <c r="LS38" s="5"/>
      <c r="LT38" s="6"/>
      <c r="LU38" s="7"/>
      <c r="LY38" s="5"/>
      <c r="LZ38" s="6"/>
      <c r="MA38" s="7"/>
      <c r="ME38" s="5"/>
      <c r="MF38" s="6"/>
      <c r="MG38" s="7"/>
      <c r="MK38" s="5"/>
      <c r="ML38" s="6"/>
      <c r="MM38" s="7"/>
      <c r="MQ38" s="5"/>
      <c r="MR38" s="6"/>
      <c r="MS38" s="7"/>
      <c r="MW38" s="5"/>
      <c r="MX38" s="6"/>
      <c r="MY38" s="7"/>
      <c r="NC38" s="5"/>
      <c r="ND38" s="6"/>
      <c r="NE38" s="7"/>
      <c r="NI38" s="5"/>
      <c r="NJ38" s="6"/>
      <c r="NK38" s="7"/>
      <c r="NO38" s="5"/>
      <c r="NP38" s="6"/>
      <c r="NQ38" s="7"/>
      <c r="NU38" s="5"/>
      <c r="NV38" s="6"/>
      <c r="NW38" s="7"/>
      <c r="OA38" s="5"/>
      <c r="OB38" s="6"/>
      <c r="OC38" s="7"/>
      <c r="OG38" s="5"/>
      <c r="OH38" s="6"/>
      <c r="OI38" s="7"/>
      <c r="OM38" s="5"/>
      <c r="ON38" s="6"/>
      <c r="OO38" s="7"/>
      <c r="OS38" s="5"/>
      <c r="OT38" s="6"/>
      <c r="OU38" s="7"/>
      <c r="OY38" s="5"/>
      <c r="OZ38" s="6"/>
      <c r="PA38" s="7"/>
      <c r="PE38" s="5"/>
      <c r="PF38" s="6"/>
      <c r="PG38" s="7"/>
      <c r="PK38" s="5"/>
      <c r="PL38" s="6"/>
      <c r="PM38" s="7"/>
      <c r="PQ38" s="5"/>
      <c r="PR38" s="6"/>
      <c r="PS38" s="7"/>
      <c r="PW38" s="5"/>
      <c r="PX38" s="6"/>
      <c r="PY38" s="7"/>
      <c r="QC38" s="5"/>
      <c r="QD38" s="6"/>
      <c r="QE38" s="7"/>
      <c r="QI38" s="5"/>
      <c r="QJ38" s="6"/>
      <c r="QK38" s="7"/>
      <c r="QO38" s="5"/>
      <c r="QP38" s="6"/>
      <c r="QQ38" s="7"/>
    </row>
    <row r="39" spans="3:459">
      <c r="C39">
        <v>52</v>
      </c>
      <c r="D39" s="6">
        <v>0.1852</v>
      </c>
      <c r="E39" s="12">
        <f t="shared" si="286"/>
        <v>-6424892.179128672</v>
      </c>
      <c r="F39" s="12">
        <f t="shared" si="0"/>
        <v>-1627388.5021804692</v>
      </c>
      <c r="G39">
        <v>51</v>
      </c>
      <c r="H39" s="6">
        <v>0.1852</v>
      </c>
      <c r="I39" s="12">
        <f t="shared" si="1"/>
        <v>-12718088.026876558</v>
      </c>
      <c r="J39" s="12">
        <f t="shared" si="2"/>
        <v>-3184177.236597206</v>
      </c>
      <c r="K39">
        <v>50</v>
      </c>
      <c r="L39" s="6">
        <v>0.1852</v>
      </c>
      <c r="M39" s="12">
        <f t="shared" si="3"/>
        <v>-9374128.1964294575</v>
      </c>
      <c r="N39" s="12">
        <f t="shared" si="4"/>
        <v>-2346963.2819757503</v>
      </c>
      <c r="O39">
        <v>49</v>
      </c>
      <c r="P39" s="6">
        <v>0.1852</v>
      </c>
      <c r="Q39" s="12">
        <f t="shared" si="5"/>
        <v>-2751968.543441806</v>
      </c>
      <c r="R39" s="12">
        <f t="shared" si="6"/>
        <v>-640648.60674560349</v>
      </c>
      <c r="S39">
        <v>48</v>
      </c>
      <c r="T39" s="6">
        <v>0.1852</v>
      </c>
      <c r="U39" s="12">
        <f t="shared" si="7"/>
        <v>17608894.518013924</v>
      </c>
      <c r="V39" s="12">
        <f t="shared" si="8"/>
        <v>3686781.7219267809</v>
      </c>
      <c r="W39">
        <v>47</v>
      </c>
      <c r="X39" s="6">
        <v>0.1852</v>
      </c>
      <c r="Y39" s="12">
        <f t="shared" si="9"/>
        <v>21129387.037877444</v>
      </c>
      <c r="Z39" s="12">
        <f t="shared" si="10"/>
        <v>3990762.7055434706</v>
      </c>
      <c r="AA39">
        <v>46</v>
      </c>
      <c r="AB39" s="6">
        <v>0.1852</v>
      </c>
      <c r="AC39" s="12">
        <f t="shared" si="11"/>
        <v>6192230.4050693158</v>
      </c>
      <c r="AD39" s="12">
        <f t="shared" si="12"/>
        <v>1196741.4545668371</v>
      </c>
      <c r="AE39">
        <v>45</v>
      </c>
      <c r="AF39" s="6">
        <v>0.1852</v>
      </c>
      <c r="AG39" s="12">
        <f t="shared" si="13"/>
        <v>9328072.9552229363</v>
      </c>
      <c r="AH39" s="12">
        <f t="shared" si="14"/>
        <v>1857420.0906446844</v>
      </c>
      <c r="AI39">
        <v>44</v>
      </c>
      <c r="AJ39" s="6">
        <v>0.1852</v>
      </c>
      <c r="AK39" s="12">
        <f t="shared" si="15"/>
        <v>-222204.32515095011</v>
      </c>
      <c r="AL39" s="12">
        <f t="shared" si="16"/>
        <v>-44896.335096385235</v>
      </c>
      <c r="AM39">
        <v>43</v>
      </c>
      <c r="AN39" s="6">
        <v>0.1852</v>
      </c>
      <c r="AO39" s="12">
        <f t="shared" si="17"/>
        <v>-4151849.7277545268</v>
      </c>
      <c r="AP39" s="12">
        <f t="shared" si="18"/>
        <v>-857116.85448519513</v>
      </c>
      <c r="AQ39">
        <v>42</v>
      </c>
      <c r="AR39" s="6">
        <v>0.1852</v>
      </c>
      <c r="AS39" s="12">
        <f t="shared" si="19"/>
        <v>8110843.9847567249</v>
      </c>
      <c r="AT39" s="12">
        <f t="shared" si="20"/>
        <v>1686295.5283095974</v>
      </c>
      <c r="AU39">
        <v>41</v>
      </c>
      <c r="AV39" s="6">
        <v>0.1852</v>
      </c>
      <c r="AW39" s="12">
        <f t="shared" si="21"/>
        <v>2987636.7802087441</v>
      </c>
      <c r="AX39" s="12">
        <f t="shared" si="22"/>
        <v>612399.92566504271</v>
      </c>
      <c r="AY39">
        <v>40</v>
      </c>
      <c r="AZ39" s="6">
        <v>0.1852</v>
      </c>
      <c r="BA39" s="12">
        <f t="shared" si="23"/>
        <v>4648712.2839512359</v>
      </c>
      <c r="BB39" s="12">
        <f t="shared" si="24"/>
        <v>946077.60976460006</v>
      </c>
      <c r="BC39">
        <v>39</v>
      </c>
      <c r="BD39" s="6">
        <v>0.1852</v>
      </c>
      <c r="BE39" s="12">
        <f t="shared" si="25"/>
        <v>9054361.6982582547</v>
      </c>
      <c r="BF39" s="12">
        <f t="shared" si="26"/>
        <v>1869202.0489815725</v>
      </c>
      <c r="BG39">
        <v>38</v>
      </c>
      <c r="BH39" s="6">
        <v>0.1852</v>
      </c>
      <c r="BI39" s="12">
        <f t="shared" si="27"/>
        <v>15609906.573102133</v>
      </c>
      <c r="BJ39" s="12">
        <f t="shared" si="28"/>
        <v>3588221.5695124962</v>
      </c>
      <c r="BK39">
        <v>37</v>
      </c>
      <c r="BL39" s="6">
        <v>0.1852</v>
      </c>
      <c r="BM39" s="12">
        <f t="shared" si="29"/>
        <v>13049035.428908506</v>
      </c>
      <c r="BN39" s="12">
        <f t="shared" si="30"/>
        <v>3228824.2862160136</v>
      </c>
      <c r="BO39">
        <v>36</v>
      </c>
      <c r="BP39" s="6">
        <v>0.1852</v>
      </c>
      <c r="BQ39" s="12">
        <f t="shared" si="31"/>
        <v>9617330.8055772223</v>
      </c>
      <c r="BR39" s="12">
        <f t="shared" si="32"/>
        <v>2450095.9885365106</v>
      </c>
      <c r="BS39">
        <v>35</v>
      </c>
      <c r="BT39" s="6">
        <v>0.1852</v>
      </c>
      <c r="BU39" s="12">
        <f t="shared" si="33"/>
        <v>7786107.2252599774</v>
      </c>
      <c r="BV39" s="12">
        <f t="shared" si="34"/>
        <v>2029175.8215172417</v>
      </c>
      <c r="BW39">
        <v>34</v>
      </c>
      <c r="BX39" s="6">
        <v>0.1852</v>
      </c>
      <c r="BY39" s="12">
        <f t="shared" si="35"/>
        <v>4513547.2831623144</v>
      </c>
      <c r="BZ39" s="12">
        <f t="shared" si="36"/>
        <v>1202731.4868748775</v>
      </c>
      <c r="CA39">
        <v>33</v>
      </c>
      <c r="CB39" s="6">
        <v>0.1852</v>
      </c>
      <c r="CC39" s="12">
        <f t="shared" si="37"/>
        <v>7393217.254410536</v>
      </c>
      <c r="CD39" s="12">
        <f t="shared" si="38"/>
        <v>2327293.8648583679</v>
      </c>
      <c r="CE39">
        <v>32</v>
      </c>
      <c r="CF39" s="6">
        <v>0.1852</v>
      </c>
      <c r="CG39" s="12">
        <f t="shared" si="39"/>
        <v>7831526.4946801309</v>
      </c>
      <c r="CH39" s="12">
        <f t="shared" si="40"/>
        <v>2717528.2272901773</v>
      </c>
      <c r="CI39">
        <v>31</v>
      </c>
      <c r="CJ39" s="6">
        <v>0.1852</v>
      </c>
      <c r="CK39" s="12">
        <f t="shared" si="284"/>
        <v>7745050.5450483561</v>
      </c>
      <c r="CL39" s="12">
        <f t="shared" si="285"/>
        <v>2721540.4550682367</v>
      </c>
      <c r="CM39" s="5">
        <v>30</v>
      </c>
      <c r="CN39" s="6">
        <v>0.1852</v>
      </c>
      <c r="CO39" s="7">
        <f t="shared" si="41"/>
        <v>9971134.5221403483</v>
      </c>
      <c r="CP39" s="12">
        <f t="shared" si="42"/>
        <v>6335425.6624846794</v>
      </c>
      <c r="CQ39" s="12">
        <f t="shared" si="43"/>
        <v>2179831.6701081987</v>
      </c>
      <c r="CR39" s="9"/>
      <c r="CS39" s="5">
        <v>29</v>
      </c>
      <c r="CT39" s="6">
        <v>0.1852</v>
      </c>
      <c r="CU39" s="7">
        <f t="shared" si="44"/>
        <v>7622608.7624343289</v>
      </c>
      <c r="CV39" s="12">
        <f t="shared" si="45"/>
        <v>4586021.013813653</v>
      </c>
      <c r="CW39" s="12">
        <f t="shared" si="46"/>
        <v>1705489.5131898506</v>
      </c>
      <c r="CY39" s="5">
        <v>28</v>
      </c>
      <c r="CZ39" s="6">
        <v>0.1852</v>
      </c>
      <c r="DA39" s="7">
        <f t="shared" si="47"/>
        <v>6163170.0860562138</v>
      </c>
      <c r="DB39" s="12">
        <f t="shared" si="48"/>
        <v>3508071.0961653315</v>
      </c>
      <c r="DC39" s="12">
        <f t="shared" si="49"/>
        <v>1361111.0402398433</v>
      </c>
      <c r="DE39" s="5">
        <f t="shared" si="50"/>
        <v>27</v>
      </c>
      <c r="DF39" s="6">
        <v>0.1852</v>
      </c>
      <c r="DG39" s="7">
        <f t="shared" si="51"/>
        <v>5216394.4867170677</v>
      </c>
      <c r="DH39" s="12">
        <f t="shared" si="52"/>
        <v>2801657.4279554347</v>
      </c>
      <c r="DI39" s="12">
        <f t="shared" si="53"/>
        <v>1091128.6615463332</v>
      </c>
      <c r="DK39" s="5">
        <f t="shared" si="54"/>
        <v>26</v>
      </c>
      <c r="DL39" s="6">
        <v>0.1852</v>
      </c>
      <c r="DM39" s="7">
        <f t="shared" si="55"/>
        <v>5280285.9466717932</v>
      </c>
      <c r="DN39" s="12">
        <f t="shared" si="56"/>
        <v>3137653.8505457444</v>
      </c>
      <c r="DO39" s="12">
        <f t="shared" si="57"/>
        <v>1235767.0363057177</v>
      </c>
      <c r="DQ39" s="5">
        <f t="shared" si="58"/>
        <v>25</v>
      </c>
      <c r="DR39" s="6">
        <v>0.1852</v>
      </c>
      <c r="DS39" s="7">
        <f t="shared" si="59"/>
        <v>3461120.8355216286</v>
      </c>
      <c r="DT39" s="12">
        <f t="shared" si="60"/>
        <v>1473060.4699396321</v>
      </c>
      <c r="DU39" s="12">
        <f t="shared" si="61"/>
        <v>575852.33597932907</v>
      </c>
      <c r="DW39" s="5">
        <f t="shared" si="62"/>
        <v>24</v>
      </c>
      <c r="DX39" s="6">
        <v>0.1852</v>
      </c>
      <c r="DY39" s="7">
        <f t="shared" si="63"/>
        <v>2610196.7085381816</v>
      </c>
      <c r="DZ39" s="12">
        <f t="shared" si="64"/>
        <v>770092.11788770452</v>
      </c>
      <c r="EA39" s="12">
        <f t="shared" si="65"/>
        <v>302173.77392958244</v>
      </c>
      <c r="EC39" s="5">
        <f t="shared" si="66"/>
        <v>23</v>
      </c>
      <c r="ED39" s="6">
        <v>0.1852</v>
      </c>
      <c r="EE39" s="7">
        <f t="shared" si="67"/>
        <v>2429445.9312529606</v>
      </c>
      <c r="EF39" s="12">
        <f t="shared" si="68"/>
        <v>775599.97940520826</v>
      </c>
      <c r="EG39" s="12">
        <f t="shared" si="69"/>
        <v>313419.61100415443</v>
      </c>
      <c r="EI39" s="5">
        <f t="shared" si="70"/>
        <v>22</v>
      </c>
      <c r="EJ39" s="6">
        <v>0.1852</v>
      </c>
      <c r="EK39" s="7">
        <f t="shared" si="71"/>
        <v>2429445.9312529606</v>
      </c>
      <c r="EL39" s="12">
        <f t="shared" si="72"/>
        <v>1239564.7179557772</v>
      </c>
      <c r="EM39" s="12">
        <f t="shared" si="73"/>
        <v>519056.38262862706</v>
      </c>
      <c r="EO39" s="5">
        <f t="shared" si="74"/>
        <v>21</v>
      </c>
      <c r="EP39" s="6">
        <v>0.1852</v>
      </c>
      <c r="EQ39" s="7">
        <f t="shared" si="75"/>
        <v>2713252.1010196134</v>
      </c>
      <c r="ER39" s="12">
        <f t="shared" si="76"/>
        <v>543527.58305530623</v>
      </c>
      <c r="ES39" s="12">
        <f t="shared" si="77"/>
        <v>230780.37933534232</v>
      </c>
      <c r="EU39" s="5">
        <f t="shared" si="78"/>
        <v>20</v>
      </c>
      <c r="EV39" s="6">
        <v>0.1852</v>
      </c>
      <c r="EW39" s="7">
        <f t="shared" si="79"/>
        <v>1684699.0125685199</v>
      </c>
      <c r="EX39" s="12">
        <f t="shared" si="80"/>
        <v>446823.29459566035</v>
      </c>
      <c r="EY39" s="12">
        <f t="shared" si="81"/>
        <v>191682.61393342385</v>
      </c>
      <c r="FA39" s="5">
        <f t="shared" si="82"/>
        <v>19</v>
      </c>
      <c r="FB39" s="6">
        <v>0.1852</v>
      </c>
      <c r="FC39" s="7">
        <f t="shared" si="83"/>
        <v>1678990.4450553327</v>
      </c>
      <c r="FD39" s="12">
        <f t="shared" si="84"/>
        <v>546830.12361768039</v>
      </c>
      <c r="FE39" s="12">
        <f t="shared" si="85"/>
        <v>238587.66740566437</v>
      </c>
      <c r="FG39" s="5">
        <f t="shared" si="86"/>
        <v>18</v>
      </c>
      <c r="FH39" s="6">
        <v>0.1852</v>
      </c>
      <c r="FI39" s="7">
        <f t="shared" si="87"/>
        <v>1325797.8877568948</v>
      </c>
      <c r="FJ39" s="12">
        <f t="shared" si="88"/>
        <v>273168.6277752443</v>
      </c>
      <c r="FK39" s="12">
        <f t="shared" si="89"/>
        <v>119986.22010625665</v>
      </c>
      <c r="FM39" s="5">
        <f t="shared" si="90"/>
        <v>17</v>
      </c>
      <c r="FN39" s="6">
        <v>0.1852</v>
      </c>
      <c r="FO39" s="7">
        <f t="shared" si="91"/>
        <v>1453885.1713531036</v>
      </c>
      <c r="FP39" s="12">
        <f t="shared" si="92"/>
        <v>494632.78758859343</v>
      </c>
      <c r="FQ39" s="12">
        <f t="shared" si="93"/>
        <v>220158.66387545009</v>
      </c>
      <c r="FS39" s="5">
        <f t="shared" si="94"/>
        <v>16</v>
      </c>
      <c r="FT39" s="6">
        <v>0.1852</v>
      </c>
      <c r="FU39" s="7">
        <f t="shared" si="95"/>
        <v>1185780.2555689614</v>
      </c>
      <c r="FV39" s="12">
        <f t="shared" si="96"/>
        <v>307115.92587300547</v>
      </c>
      <c r="FW39" s="12">
        <f t="shared" si="97"/>
        <v>138944.10116362912</v>
      </c>
      <c r="FY39" s="5">
        <f t="shared" si="98"/>
        <v>15</v>
      </c>
      <c r="FZ39" s="6">
        <v>0.1852</v>
      </c>
      <c r="GA39" s="7">
        <f t="shared" si="99"/>
        <v>1018536.5534864813</v>
      </c>
      <c r="GB39" s="12">
        <f t="shared" si="100"/>
        <v>206837.31608865235</v>
      </c>
      <c r="GC39" s="12">
        <f t="shared" si="101"/>
        <v>94484.981873586439</v>
      </c>
      <c r="GE39" s="5">
        <f t="shared" si="102"/>
        <v>14</v>
      </c>
      <c r="GF39" s="6">
        <v>0.1852</v>
      </c>
      <c r="GG39" s="7">
        <f t="shared" si="103"/>
        <v>906171.31093103311</v>
      </c>
      <c r="GH39" s="12">
        <f t="shared" si="104"/>
        <v>169315.03832854267</v>
      </c>
      <c r="GI39" s="12">
        <f t="shared" si="105"/>
        <v>78831.891930419573</v>
      </c>
      <c r="GK39" s="5">
        <f t="shared" si="106"/>
        <v>13</v>
      </c>
      <c r="GL39" s="6">
        <v>0.1852</v>
      </c>
      <c r="GM39" s="7">
        <f t="shared" si="107"/>
        <v>1006521.5049772663</v>
      </c>
      <c r="GN39" s="12">
        <f t="shared" si="108"/>
        <v>355538.45031613117</v>
      </c>
      <c r="GO39" s="12">
        <f t="shared" si="109"/>
        <v>171262.29890777037</v>
      </c>
      <c r="GQ39" s="5">
        <f t="shared" si="110"/>
        <v>12</v>
      </c>
      <c r="GR39" s="6">
        <v>0.1852</v>
      </c>
      <c r="GS39" s="7">
        <f t="shared" si="111"/>
        <v>813022.21726758184</v>
      </c>
      <c r="GT39" s="12">
        <f t="shared" si="112"/>
        <v>237434.53772109959</v>
      </c>
      <c r="GU39" s="12">
        <f t="shared" si="113"/>
        <v>118543.45148300874</v>
      </c>
      <c r="GW39" s="5">
        <f t="shared" si="114"/>
        <v>11</v>
      </c>
      <c r="GX39" s="6">
        <v>0.1852</v>
      </c>
      <c r="GY39" s="7">
        <f t="shared" si="115"/>
        <v>733708.3451561972</v>
      </c>
      <c r="GZ39" s="12">
        <f t="shared" si="116"/>
        <v>227298.24102152919</v>
      </c>
      <c r="HA39" s="12">
        <f t="shared" si="117"/>
        <v>118474.63221619969</v>
      </c>
      <c r="HC39" s="5">
        <f t="shared" si="118"/>
        <v>10</v>
      </c>
      <c r="HD39" s="6">
        <v>0.1852</v>
      </c>
      <c r="HE39" s="7">
        <f t="shared" si="119"/>
        <v>799594.97074563743</v>
      </c>
      <c r="HF39" s="12">
        <f t="shared" si="120"/>
        <v>372674.35795629909</v>
      </c>
      <c r="HG39" s="12">
        <f t="shared" si="121"/>
        <v>206253.15857610694</v>
      </c>
      <c r="HI39" s="5">
        <f t="shared" si="122"/>
        <v>9</v>
      </c>
      <c r="HJ39" s="6">
        <v>0.1852</v>
      </c>
      <c r="HK39" s="7">
        <f t="shared" si="123"/>
        <v>772107.92849134561</v>
      </c>
      <c r="HL39" s="12">
        <f t="shared" si="124"/>
        <v>428882.00345394999</v>
      </c>
      <c r="HM39" s="12">
        <f t="shared" si="125"/>
        <v>249919.52763495181</v>
      </c>
      <c r="HO39" s="5">
        <f t="shared" si="126"/>
        <v>8</v>
      </c>
      <c r="HP39" s="6">
        <v>0.1852</v>
      </c>
      <c r="HQ39" s="7">
        <f t="shared" si="127"/>
        <v>675983.12772837107</v>
      </c>
      <c r="HR39" s="12">
        <f t="shared" si="128"/>
        <v>394636.29014816484</v>
      </c>
      <c r="HS39" s="12">
        <f t="shared" si="129"/>
        <v>237475.13213893963</v>
      </c>
      <c r="HU39" s="5">
        <f t="shared" si="130"/>
        <v>7</v>
      </c>
      <c r="HV39" s="6">
        <v>0.1852</v>
      </c>
      <c r="HW39" s="7">
        <f t="shared" si="131"/>
        <v>569201.01694878016</v>
      </c>
      <c r="HX39" s="12">
        <f t="shared" si="132"/>
        <v>340303.68507759023</v>
      </c>
      <c r="HY39" s="12">
        <f t="shared" si="133"/>
        <v>212253.83578777959</v>
      </c>
      <c r="IA39" s="5">
        <f t="shared" si="134"/>
        <v>6</v>
      </c>
      <c r="IB39" s="6">
        <v>0.1852</v>
      </c>
      <c r="IC39" s="7">
        <f t="shared" si="135"/>
        <v>664256.05899029074</v>
      </c>
      <c r="ID39" s="12">
        <f t="shared" si="136"/>
        <v>499959.8124315468</v>
      </c>
      <c r="IE39" s="12">
        <f t="shared" si="137"/>
        <v>341114.60116120183</v>
      </c>
      <c r="IG39" s="5">
        <f t="shared" si="138"/>
        <v>5</v>
      </c>
      <c r="IH39" s="6">
        <v>0.1852</v>
      </c>
      <c r="II39" s="7">
        <f t="shared" si="139"/>
        <v>896431.9284619306</v>
      </c>
      <c r="IJ39" s="12">
        <f t="shared" si="140"/>
        <v>796093.26205940254</v>
      </c>
      <c r="IK39" s="12">
        <f t="shared" si="141"/>
        <v>607268.7987305253</v>
      </c>
      <c r="IM39" s="5">
        <f t="shared" si="142"/>
        <v>4</v>
      </c>
      <c r="IN39" s="6">
        <v>0.1852</v>
      </c>
      <c r="IO39" s="7">
        <f t="shared" si="143"/>
        <v>654329.87478973041</v>
      </c>
      <c r="IP39" s="12">
        <f t="shared" si="144"/>
        <v>598635.28715722531</v>
      </c>
      <c r="IQ39" s="12">
        <f t="shared" si="145"/>
        <v>487322.42995522293</v>
      </c>
      <c r="IS39" s="5">
        <f t="shared" si="146"/>
        <v>3</v>
      </c>
      <c r="IT39" s="6">
        <v>0.1852</v>
      </c>
      <c r="IU39" s="7">
        <f t="shared" si="147"/>
        <v>528409.81570679997</v>
      </c>
      <c r="IV39" s="12">
        <f t="shared" si="148"/>
        <v>487752.52646543249</v>
      </c>
      <c r="IW39" s="12">
        <f t="shared" si="149"/>
        <v>417767.53730933822</v>
      </c>
      <c r="IY39" s="5">
        <f t="shared" si="150"/>
        <v>2</v>
      </c>
      <c r="IZ39" s="6">
        <v>0.1852</v>
      </c>
      <c r="JA39" s="7">
        <f t="shared" si="151"/>
        <v>568060.43400000001</v>
      </c>
      <c r="JB39" s="12">
        <f>(JB40)*(1+IZ39)-(((VLOOKUP((IY$91+IY40),$A$138:$E$227,5,FALSE))/(VLOOKUP(IY$91,$A$138:$E$227,5,FALSE)))*(IF(IY39&lt;=$D$125,$B$125,$C$125)))</f>
        <v>543002.43400000001</v>
      </c>
      <c r="JC39" s="12">
        <f t="shared" si="153"/>
        <v>496890.95351390925</v>
      </c>
      <c r="JE39" s="5">
        <f t="shared" si="154"/>
        <v>1</v>
      </c>
      <c r="JF39" s="6">
        <v>0.1852</v>
      </c>
      <c r="JG39" s="7">
        <f>(JG40+$B$124)*(1+JF39)</f>
        <v>533340</v>
      </c>
      <c r="JH39" s="12">
        <f>($B$124)*(1+JF39)-$B$125</f>
        <v>522340</v>
      </c>
      <c r="JI39" s="12">
        <f>JH39</f>
        <v>522340</v>
      </c>
      <c r="JK39" s="5"/>
      <c r="JL39" s="6"/>
      <c r="JM39" s="7"/>
      <c r="JQ39" s="5"/>
      <c r="JR39" s="6"/>
      <c r="JS39" s="7"/>
      <c r="JW39" s="5"/>
      <c r="JX39" s="6"/>
      <c r="JY39" s="7"/>
      <c r="KC39" s="5"/>
      <c r="KD39" s="6"/>
      <c r="KE39" s="7"/>
      <c r="KI39" s="5"/>
      <c r="KJ39" s="6"/>
      <c r="KK39" s="7"/>
      <c r="KO39" s="5"/>
      <c r="KP39" s="6"/>
      <c r="KQ39" s="7"/>
      <c r="KU39" s="5"/>
      <c r="KV39" s="6"/>
      <c r="KW39" s="7"/>
      <c r="LA39" s="5"/>
      <c r="LB39" s="6"/>
      <c r="LC39" s="7"/>
      <c r="LG39" s="5"/>
      <c r="LH39" s="6"/>
      <c r="LI39" s="7"/>
      <c r="LM39" s="5"/>
      <c r="LN39" s="6"/>
      <c r="LO39" s="7"/>
      <c r="LS39" s="5"/>
      <c r="LT39" s="6"/>
      <c r="LU39" s="7"/>
      <c r="LY39" s="5"/>
      <c r="LZ39" s="6"/>
      <c r="MA39" s="7"/>
      <c r="ME39" s="5"/>
      <c r="MF39" s="6"/>
      <c r="MG39" s="7"/>
      <c r="MK39" s="5"/>
      <c r="ML39" s="6"/>
      <c r="MM39" s="7"/>
      <c r="MQ39" s="5"/>
      <c r="MR39" s="6"/>
      <c r="MS39" s="7"/>
      <c r="MW39" s="5"/>
      <c r="MX39" s="6"/>
      <c r="MY39" s="7"/>
      <c r="NC39" s="5"/>
      <c r="ND39" s="6"/>
      <c r="NE39" s="7"/>
      <c r="NI39" s="5"/>
      <c r="NJ39" s="6"/>
      <c r="NK39" s="7"/>
      <c r="NO39" s="5"/>
      <c r="NP39" s="6"/>
      <c r="NQ39" s="7"/>
      <c r="NU39" s="5"/>
      <c r="NV39" s="6"/>
      <c r="NW39" s="7"/>
      <c r="OA39" s="5"/>
      <c r="OB39" s="6"/>
      <c r="OC39" s="7"/>
      <c r="OG39" s="5"/>
      <c r="OH39" s="6"/>
      <c r="OI39" s="7"/>
      <c r="OM39" s="5"/>
      <c r="ON39" s="6"/>
      <c r="OO39" s="7"/>
      <c r="OS39" s="5"/>
      <c r="OT39" s="6"/>
      <c r="OU39" s="7"/>
      <c r="OY39" s="5"/>
      <c r="OZ39" s="6"/>
      <c r="PA39" s="7"/>
      <c r="PE39" s="5"/>
      <c r="PF39" s="6"/>
      <c r="PG39" s="7"/>
      <c r="PK39" s="5"/>
      <c r="PL39" s="6"/>
      <c r="PM39" s="7"/>
      <c r="PQ39" s="5"/>
      <c r="PR39" s="6"/>
      <c r="PS39" s="7"/>
      <c r="PW39" s="5"/>
      <c r="PX39" s="6"/>
      <c r="PY39" s="7"/>
      <c r="QC39" s="5"/>
      <c r="QD39" s="6"/>
      <c r="QE39" s="7"/>
      <c r="QI39" s="5"/>
      <c r="QJ39" s="6"/>
      <c r="QK39" s="7"/>
      <c r="QO39" s="5"/>
      <c r="QP39" s="6"/>
      <c r="QQ39" s="7"/>
    </row>
    <row r="40" spans="3:459">
      <c r="C40">
        <v>51</v>
      </c>
      <c r="D40" s="6">
        <v>6.5100000000000005E-2</v>
      </c>
      <c r="E40" s="12">
        <f t="shared" si="286"/>
        <v>-5321003.098861197</v>
      </c>
      <c r="F40" s="12">
        <f t="shared" si="0"/>
        <v>-1472853.6577647792</v>
      </c>
      <c r="G40">
        <v>50</v>
      </c>
      <c r="H40" s="6">
        <v>6.5100000000000005E-2</v>
      </c>
      <c r="I40" s="12">
        <f t="shared" si="1"/>
        <v>-10629651.92834378</v>
      </c>
      <c r="J40" s="12">
        <f t="shared" si="2"/>
        <v>-2908272.7675948585</v>
      </c>
      <c r="K40">
        <v>49</v>
      </c>
      <c r="L40" s="6">
        <v>6.5100000000000005E-2</v>
      </c>
      <c r="M40" s="12">
        <f t="shared" si="3"/>
        <v>-7808221.0892895283</v>
      </c>
      <c r="N40" s="12">
        <f t="shared" si="4"/>
        <v>-2136329.2900296152</v>
      </c>
      <c r="O40">
        <v>48</v>
      </c>
      <c r="P40" s="6">
        <v>6.5100000000000005E-2</v>
      </c>
      <c r="Q40" s="12">
        <f t="shared" si="5"/>
        <v>-2213213.4820397436</v>
      </c>
      <c r="R40" s="12">
        <f t="shared" si="6"/>
        <v>-563041.50983091083</v>
      </c>
      <c r="S40">
        <v>47</v>
      </c>
      <c r="T40" s="6">
        <v>6.5100000000000005E-2</v>
      </c>
      <c r="U40" s="12">
        <f t="shared" si="7"/>
        <v>14978215.686213834</v>
      </c>
      <c r="V40" s="12">
        <f t="shared" si="8"/>
        <v>3427015.7490057251</v>
      </c>
      <c r="W40">
        <v>46</v>
      </c>
      <c r="X40" s="6">
        <v>6.5100000000000005E-2</v>
      </c>
      <c r="Y40" s="12">
        <f t="shared" si="9"/>
        <v>17961714.687124342</v>
      </c>
      <c r="Z40" s="12">
        <f t="shared" si="10"/>
        <v>3707297.9114224641</v>
      </c>
      <c r="AA40">
        <v>45</v>
      </c>
      <c r="AB40" s="6">
        <v>6.5100000000000005E-2</v>
      </c>
      <c r="AC40" s="12">
        <f t="shared" si="11"/>
        <v>5355600.4706349885</v>
      </c>
      <c r="AD40" s="12">
        <f t="shared" si="12"/>
        <v>1131102.8193981096</v>
      </c>
      <c r="AE40">
        <v>44</v>
      </c>
      <c r="AF40" s="6">
        <v>6.5100000000000005E-2</v>
      </c>
      <c r="AG40" s="12">
        <f t="shared" si="13"/>
        <v>7997582.4501593122</v>
      </c>
      <c r="AH40" s="12">
        <f t="shared" si="14"/>
        <v>1740273.9411546662</v>
      </c>
      <c r="AI40">
        <v>43</v>
      </c>
      <c r="AJ40" s="6">
        <v>6.5100000000000005E-2</v>
      </c>
      <c r="AK40" s="12">
        <f t="shared" si="15"/>
        <v>-62205.589167553946</v>
      </c>
      <c r="AL40" s="12">
        <f t="shared" si="16"/>
        <v>-13734.994088195912</v>
      </c>
      <c r="AM40">
        <v>42</v>
      </c>
      <c r="AN40" s="6">
        <v>6.5100000000000005E-2</v>
      </c>
      <c r="AO40" s="12">
        <f t="shared" si="17"/>
        <v>-3380467.9200289878</v>
      </c>
      <c r="AP40" s="12">
        <f t="shared" si="18"/>
        <v>-762633.56275853969</v>
      </c>
      <c r="AQ40">
        <v>41</v>
      </c>
      <c r="AR40" s="6">
        <v>6.5100000000000005E-2</v>
      </c>
      <c r="AS40" s="12">
        <f t="shared" si="19"/>
        <v>6965187.1071588015</v>
      </c>
      <c r="AT40" s="12">
        <f t="shared" si="20"/>
        <v>1582490.5107464795</v>
      </c>
      <c r="AU40">
        <v>40</v>
      </c>
      <c r="AV40" s="6">
        <v>6.5100000000000005E-2</v>
      </c>
      <c r="AW40" s="12">
        <f t="shared" si="21"/>
        <v>2644274.3191578523</v>
      </c>
      <c r="AX40" s="12">
        <f t="shared" si="22"/>
        <v>592317.44749135897</v>
      </c>
      <c r="AY40">
        <v>39</v>
      </c>
      <c r="AZ40" s="6">
        <v>6.5100000000000005E-2</v>
      </c>
      <c r="BA40" s="12">
        <f t="shared" si="23"/>
        <v>4046677.6543146148</v>
      </c>
      <c r="BB40" s="12">
        <f t="shared" si="24"/>
        <v>899981.11031957041</v>
      </c>
      <c r="BC40">
        <v>38</v>
      </c>
      <c r="BD40" s="6">
        <v>6.5100000000000005E-2</v>
      </c>
      <c r="BE40" s="12">
        <f t="shared" si="25"/>
        <v>7762133.6881491952</v>
      </c>
      <c r="BF40" s="12">
        <f t="shared" si="26"/>
        <v>1751137.3600464584</v>
      </c>
      <c r="BG40">
        <v>37</v>
      </c>
      <c r="BH40" s="6">
        <v>6.5100000000000005E-2</v>
      </c>
      <c r="BI40" s="12">
        <f t="shared" si="27"/>
        <v>13280810.097234443</v>
      </c>
      <c r="BJ40" s="12">
        <f t="shared" si="28"/>
        <v>3336139.496425292</v>
      </c>
      <c r="BK40">
        <v>36</v>
      </c>
      <c r="BL40" s="6">
        <v>6.5100000000000005E-2</v>
      </c>
      <c r="BM40" s="12">
        <f t="shared" si="29"/>
        <v>11112283.186347285</v>
      </c>
      <c r="BN40" s="12">
        <f t="shared" si="30"/>
        <v>3004761.3735883054</v>
      </c>
      <c r="BO40">
        <v>35</v>
      </c>
      <c r="BP40" s="6">
        <v>6.5100000000000005E-2</v>
      </c>
      <c r="BQ40" s="12">
        <f t="shared" si="31"/>
        <v>8213879.0299248025</v>
      </c>
      <c r="BR40" s="12">
        <f t="shared" si="32"/>
        <v>2286743.9219310647</v>
      </c>
      <c r="BS40">
        <v>34</v>
      </c>
      <c r="BT40" s="6">
        <v>6.5100000000000005E-2</v>
      </c>
      <c r="BU40" s="12">
        <f t="shared" si="33"/>
        <v>6666570.6925502354</v>
      </c>
      <c r="BV40" s="12">
        <f t="shared" si="34"/>
        <v>1898639.3332383069</v>
      </c>
      <c r="BW40">
        <v>33</v>
      </c>
      <c r="BX40" s="6">
        <v>6.5100000000000005E-2</v>
      </c>
      <c r="BY40" s="12">
        <f t="shared" si="35"/>
        <v>3903248.1444015629</v>
      </c>
      <c r="BZ40" s="12">
        <f t="shared" si="36"/>
        <v>1136625.8596497353</v>
      </c>
      <c r="CA40">
        <v>32</v>
      </c>
      <c r="CB40" s="6">
        <v>6.5100000000000005E-2</v>
      </c>
      <c r="CC40" s="12">
        <f t="shared" si="37"/>
        <v>6318359.4161254903</v>
      </c>
      <c r="CD40" s="12">
        <f t="shared" si="38"/>
        <v>2173515.6391471685</v>
      </c>
      <c r="CE40">
        <v>31</v>
      </c>
      <c r="CF40" s="6">
        <v>6.5100000000000005E-2</v>
      </c>
      <c r="CG40" s="12">
        <f t="shared" si="39"/>
        <v>6680713.9646326881</v>
      </c>
      <c r="CH40" s="12">
        <f t="shared" si="40"/>
        <v>2533326.7353887153</v>
      </c>
      <c r="CI40">
        <v>30</v>
      </c>
      <c r="CJ40" s="6">
        <v>6.5100000000000005E-2</v>
      </c>
      <c r="CK40" s="12">
        <f t="shared" si="284"/>
        <v>6606838.9681474483</v>
      </c>
      <c r="CL40" s="12">
        <f t="shared" si="285"/>
        <v>2537026.1637686202</v>
      </c>
      <c r="CM40" s="5">
        <v>29</v>
      </c>
      <c r="CN40" s="6">
        <v>6.5100000000000005E-2</v>
      </c>
      <c r="CO40" s="7">
        <f t="shared" si="41"/>
        <v>8413039.5900610425</v>
      </c>
      <c r="CP40" s="12">
        <f t="shared" si="42"/>
        <v>5419015.4841768323</v>
      </c>
      <c r="CQ40" s="12">
        <f t="shared" si="43"/>
        <v>2037549.822050489</v>
      </c>
      <c r="CR40" s="9"/>
      <c r="CS40" s="5">
        <v>28</v>
      </c>
      <c r="CT40" s="6">
        <v>6.5100000000000005E-2</v>
      </c>
      <c r="CU40" s="7">
        <f t="shared" si="44"/>
        <v>6431495.7496070946</v>
      </c>
      <c r="CV40" s="12">
        <f t="shared" si="45"/>
        <v>3937470.726588116</v>
      </c>
      <c r="CW40" s="12">
        <f t="shared" si="46"/>
        <v>1600188.1032854102</v>
      </c>
      <c r="CY40" s="5">
        <v>27</v>
      </c>
      <c r="CZ40" s="6">
        <v>6.5100000000000005E-2</v>
      </c>
      <c r="DA40" s="7">
        <f t="shared" si="47"/>
        <v>5200109.7587379459</v>
      </c>
      <c r="DB40" s="12">
        <f t="shared" si="48"/>
        <v>3025136.5599749517</v>
      </c>
      <c r="DC40" s="12">
        <f t="shared" si="49"/>
        <v>1282657.9014293794</v>
      </c>
      <c r="DE40" s="5">
        <f t="shared" si="50"/>
        <v>26</v>
      </c>
      <c r="DF40" s="6">
        <v>6.5100000000000005E-2</v>
      </c>
      <c r="DG40" s="7">
        <f t="shared" si="51"/>
        <v>4401277.8321946235</v>
      </c>
      <c r="DH40" s="12">
        <f t="shared" si="52"/>
        <v>2428862.2199994978</v>
      </c>
      <c r="DI40" s="12">
        <f t="shared" si="53"/>
        <v>1033723.7608317863</v>
      </c>
      <c r="DK40" s="5">
        <f t="shared" si="54"/>
        <v>25</v>
      </c>
      <c r="DL40" s="6">
        <v>6.5100000000000005E-2</v>
      </c>
      <c r="DM40" s="7">
        <f t="shared" si="55"/>
        <v>4455185.5776846046</v>
      </c>
      <c r="DN40" s="12">
        <f t="shared" si="56"/>
        <v>2711630.8253992717</v>
      </c>
      <c r="DO40" s="12">
        <f t="shared" si="57"/>
        <v>1167085.9072518465</v>
      </c>
      <c r="DQ40" s="5">
        <f t="shared" si="58"/>
        <v>24</v>
      </c>
      <c r="DR40" s="6">
        <v>6.5100000000000005E-2</v>
      </c>
      <c r="DS40" s="7">
        <f t="shared" si="59"/>
        <v>2920284.2014188562</v>
      </c>
      <c r="DT40" s="12">
        <f t="shared" si="60"/>
        <v>1307629.1283946508</v>
      </c>
      <c r="DU40" s="12">
        <f t="shared" si="61"/>
        <v>558619.16365019477</v>
      </c>
      <c r="DW40" s="5">
        <f t="shared" si="62"/>
        <v>23</v>
      </c>
      <c r="DX40" s="6">
        <v>6.5100000000000005E-2</v>
      </c>
      <c r="DY40" s="7">
        <f t="shared" si="63"/>
        <v>2202325.9437547936</v>
      </c>
      <c r="DZ40" s="12">
        <f t="shared" si="64"/>
        <v>714265.39129961317</v>
      </c>
      <c r="EA40" s="12">
        <f t="shared" si="65"/>
        <v>306276.99978927412</v>
      </c>
      <c r="EC40" s="5">
        <f t="shared" si="66"/>
        <v>22</v>
      </c>
      <c r="ED40" s="6">
        <v>6.5100000000000005E-2</v>
      </c>
      <c r="EE40" s="7">
        <f t="shared" si="67"/>
        <v>2049819.3817524137</v>
      </c>
      <c r="EF40" s="12">
        <f t="shared" si="68"/>
        <v>717042.78589266865</v>
      </c>
      <c r="EG40" s="12">
        <f t="shared" si="69"/>
        <v>316646.09425020253</v>
      </c>
      <c r="EI40" s="5">
        <f t="shared" si="70"/>
        <v>21</v>
      </c>
      <c r="EJ40" s="6">
        <v>6.5100000000000005E-2</v>
      </c>
      <c r="EK40" s="7">
        <f t="shared" si="71"/>
        <v>2049819.3817524137</v>
      </c>
      <c r="EL40" s="12">
        <f t="shared" si="72"/>
        <v>1106317.9839682195</v>
      </c>
      <c r="EM40" s="12">
        <f t="shared" si="73"/>
        <v>506251.10946385725</v>
      </c>
      <c r="EO40" s="5">
        <f t="shared" si="74"/>
        <v>20</v>
      </c>
      <c r="EP40" s="6">
        <v>6.5100000000000005E-2</v>
      </c>
      <c r="EQ40" s="7">
        <f t="shared" si="75"/>
        <v>2289277.8442622456</v>
      </c>
      <c r="ER40" s="12">
        <f t="shared" si="76"/>
        <v>518210.22229927377</v>
      </c>
      <c r="ES40" s="12">
        <f t="shared" si="77"/>
        <v>240449.54314686303</v>
      </c>
      <c r="EU40" s="5">
        <f t="shared" si="78"/>
        <v>19</v>
      </c>
      <c r="EV40" s="6">
        <v>6.5100000000000005E-2</v>
      </c>
      <c r="EW40" s="7">
        <f t="shared" si="79"/>
        <v>1421447.0237668916</v>
      </c>
      <c r="EX40" s="12">
        <f t="shared" si="80"/>
        <v>436006.61087579717</v>
      </c>
      <c r="EY40" s="12">
        <f t="shared" si="81"/>
        <v>204399.89917857372</v>
      </c>
      <c r="FA40" s="5">
        <f t="shared" si="82"/>
        <v>18</v>
      </c>
      <c r="FB40" s="6">
        <v>6.5100000000000005E-2</v>
      </c>
      <c r="FC40" s="7">
        <f t="shared" si="83"/>
        <v>1416630.4801344352</v>
      </c>
      <c r="FD40" s="12">
        <f t="shared" si="84"/>
        <v>519396.31528807402</v>
      </c>
      <c r="FE40" s="12">
        <f t="shared" si="85"/>
        <v>247648.16312935369</v>
      </c>
      <c r="FG40" s="5">
        <f t="shared" si="86"/>
        <v>17</v>
      </c>
      <c r="FH40" s="6">
        <v>6.5100000000000005E-2</v>
      </c>
      <c r="FI40" s="7">
        <f t="shared" si="87"/>
        <v>1118627.9849450681</v>
      </c>
      <c r="FJ40" s="12">
        <f t="shared" si="88"/>
        <v>288110.5533034461</v>
      </c>
      <c r="FK40" s="12">
        <f t="shared" si="89"/>
        <v>138293.06558565411</v>
      </c>
      <c r="FM40" s="5">
        <f t="shared" si="90"/>
        <v>16</v>
      </c>
      <c r="FN40" s="6">
        <v>6.5100000000000005E-2</v>
      </c>
      <c r="FO40" s="7">
        <f t="shared" si="91"/>
        <v>1226700.2795756864</v>
      </c>
      <c r="FP40" s="12">
        <f t="shared" si="92"/>
        <v>474210.3470959054</v>
      </c>
      <c r="FQ40" s="12">
        <f t="shared" si="93"/>
        <v>230655.9128274484</v>
      </c>
      <c r="FS40" s="5">
        <f t="shared" si="94"/>
        <v>15</v>
      </c>
      <c r="FT40" s="6">
        <v>6.5100000000000005E-2</v>
      </c>
      <c r="FU40" s="7">
        <f t="shared" si="95"/>
        <v>1000489.5845165048</v>
      </c>
      <c r="FV40" s="12">
        <f t="shared" si="96"/>
        <v>315074.75994317915</v>
      </c>
      <c r="FW40" s="12">
        <f t="shared" si="97"/>
        <v>155772.96131590774</v>
      </c>
      <c r="FY40" s="5">
        <f t="shared" si="98"/>
        <v>14</v>
      </c>
      <c r="FZ40" s="6">
        <v>6.5100000000000005E-2</v>
      </c>
      <c r="GA40" s="7">
        <f t="shared" si="99"/>
        <v>859379.47476078407</v>
      </c>
      <c r="GB40" s="12">
        <f t="shared" si="100"/>
        <v>229927.77000652152</v>
      </c>
      <c r="GC40" s="12">
        <f t="shared" si="101"/>
        <v>114779.94278725554</v>
      </c>
      <c r="GE40" s="5">
        <f t="shared" si="102"/>
        <v>13</v>
      </c>
      <c r="GF40" s="6">
        <v>6.5100000000000005E-2</v>
      </c>
      <c r="GG40" s="7">
        <f t="shared" si="103"/>
        <v>764572.4864419786</v>
      </c>
      <c r="GH40" s="12">
        <f t="shared" si="104"/>
        <v>197223.25395941074</v>
      </c>
      <c r="GI40" s="12">
        <f t="shared" si="105"/>
        <v>100347.1916145482</v>
      </c>
      <c r="GK40" s="5">
        <f t="shared" si="106"/>
        <v>12</v>
      </c>
      <c r="GL40" s="6">
        <v>6.5100000000000005E-2</v>
      </c>
      <c r="GM40" s="7">
        <f t="shared" si="107"/>
        <v>849241.90430076467</v>
      </c>
      <c r="GN40" s="12">
        <f t="shared" si="108"/>
        <v>352529.60308343725</v>
      </c>
      <c r="GO40" s="12">
        <f t="shared" si="109"/>
        <v>185571.58306312136</v>
      </c>
      <c r="GQ40" s="5">
        <f t="shared" si="110"/>
        <v>11</v>
      </c>
      <c r="GR40" s="6">
        <v>6.5100000000000005E-2</v>
      </c>
      <c r="GS40" s="7">
        <f t="shared" si="111"/>
        <v>685978.92108300864</v>
      </c>
      <c r="GT40" s="12">
        <f t="shared" si="112"/>
        <v>251031.48351391245</v>
      </c>
      <c r="GU40" s="12">
        <f t="shared" si="113"/>
        <v>136962.77740519063</v>
      </c>
      <c r="GW40" s="5">
        <f t="shared" si="114"/>
        <v>10</v>
      </c>
      <c r="GX40" s="6">
        <v>6.5100000000000005E-2</v>
      </c>
      <c r="GY40" s="7">
        <f t="shared" si="115"/>
        <v>619058.67799206648</v>
      </c>
      <c r="GZ40" s="12">
        <f t="shared" si="116"/>
        <v>240342.91326089273</v>
      </c>
      <c r="HA40" s="12">
        <f t="shared" si="117"/>
        <v>136899.32339340451</v>
      </c>
      <c r="HC40" s="5">
        <f t="shared" si="118"/>
        <v>9</v>
      </c>
      <c r="HD40" s="6">
        <v>6.5100000000000005E-2</v>
      </c>
      <c r="HE40" s="7">
        <f t="shared" si="119"/>
        <v>674649.82344383851</v>
      </c>
      <c r="HF40" s="12">
        <f t="shared" si="120"/>
        <v>360176.09446730366</v>
      </c>
      <c r="HG40" s="12">
        <f t="shared" si="121"/>
        <v>217834.50193382526</v>
      </c>
      <c r="HI40" s="5">
        <f t="shared" si="122"/>
        <v>8</v>
      </c>
      <c r="HJ40" s="6">
        <v>6.5100000000000005E-2</v>
      </c>
      <c r="HK40" s="7">
        <f t="shared" si="123"/>
        <v>651457.92144055478</v>
      </c>
      <c r="HL40" s="12">
        <f t="shared" si="124"/>
        <v>405302.40931003331</v>
      </c>
      <c r="HM40" s="12">
        <f t="shared" si="125"/>
        <v>258096.57424862919</v>
      </c>
      <c r="HO40" s="5">
        <f t="shared" si="126"/>
        <v>7</v>
      </c>
      <c r="HP40" s="6">
        <v>6.5100000000000005E-2</v>
      </c>
      <c r="HQ40" s="7">
        <f t="shared" si="127"/>
        <v>570353.63460038055</v>
      </c>
      <c r="HR40" s="12">
        <f t="shared" si="128"/>
        <v>375034.00670494849</v>
      </c>
      <c r="HS40" s="12">
        <f t="shared" si="129"/>
        <v>246622.36280917417</v>
      </c>
      <c r="HU40" s="5">
        <f t="shared" si="130"/>
        <v>6</v>
      </c>
      <c r="HV40" s="6">
        <v>6.5100000000000005E-2</v>
      </c>
      <c r="HW40" s="7">
        <f t="shared" si="131"/>
        <v>480257.35483359778</v>
      </c>
      <c r="HX40" s="12">
        <f t="shared" si="132"/>
        <v>327710.32452487847</v>
      </c>
      <c r="HY40" s="12">
        <f t="shared" si="133"/>
        <v>223367.35719615716</v>
      </c>
      <c r="IA40" s="5">
        <f t="shared" si="134"/>
        <v>5</v>
      </c>
      <c r="IB40" s="6">
        <v>6.5100000000000005E-2</v>
      </c>
      <c r="IC40" s="7">
        <f t="shared" si="135"/>
        <v>560459.04403500736</v>
      </c>
      <c r="ID40" s="12">
        <f t="shared" si="136"/>
        <v>458935.00633909198</v>
      </c>
      <c r="IE40" s="12">
        <f t="shared" si="137"/>
        <v>342181.94072642701</v>
      </c>
      <c r="IG40" s="5">
        <f t="shared" si="138"/>
        <v>4</v>
      </c>
      <c r="IH40" s="6">
        <v>6.5100000000000005E-2</v>
      </c>
      <c r="II40" s="7">
        <f t="shared" si="139"/>
        <v>756354.9852024389</v>
      </c>
      <c r="IJ40" s="12">
        <f t="shared" si="140"/>
        <v>704878.06026882527</v>
      </c>
      <c r="IK40" s="12">
        <f t="shared" si="141"/>
        <v>587586.35104009276</v>
      </c>
      <c r="IM40" s="5">
        <f t="shared" si="142"/>
        <v>3</v>
      </c>
      <c r="IN40" s="6">
        <v>6.5100000000000005E-2</v>
      </c>
      <c r="IO40" s="7">
        <f t="shared" si="143"/>
        <v>552083.93080470001</v>
      </c>
      <c r="IP40" s="12">
        <f t="shared" si="144"/>
        <v>516493.31512426829</v>
      </c>
      <c r="IQ40" s="12">
        <f t="shared" si="145"/>
        <v>459472.45313454908</v>
      </c>
      <c r="IS40" s="5">
        <f t="shared" si="146"/>
        <v>2</v>
      </c>
      <c r="IT40" s="6">
        <v>6.5100000000000005E-2</v>
      </c>
      <c r="IU40" s="7">
        <f t="shared" si="147"/>
        <v>445840.20899999997</v>
      </c>
      <c r="IV40" s="12">
        <f>(IV41)*(1+IT40)-(((VLOOKUP((IS$91+IS41),$A$138:$E$227,5,FALSE))/(VLOOKUP(IS$91,$A$138:$E$227,5,FALSE)))*(IF(IS40&lt;=$D$125,$B$125,$C$125)))</f>
        <v>422371.97224786325</v>
      </c>
      <c r="IW40" s="12">
        <f t="shared" si="149"/>
        <v>395340.16602400003</v>
      </c>
      <c r="IY40" s="5">
        <f t="shared" si="150"/>
        <v>1</v>
      </c>
      <c r="IZ40" s="6">
        <v>6.5100000000000005E-2</v>
      </c>
      <c r="JA40" s="7">
        <f>(JA41+$B$124)*(1+IZ40)</f>
        <v>479295</v>
      </c>
      <c r="JB40" s="12">
        <f>($B$124)*(1+IZ40)-$B$125</f>
        <v>468295</v>
      </c>
      <c r="JC40" s="12">
        <f>JB40</f>
        <v>468295</v>
      </c>
      <c r="JE40" s="5"/>
      <c r="JF40" s="6"/>
      <c r="JG40" s="7"/>
      <c r="JK40" s="5"/>
      <c r="JL40" s="6"/>
      <c r="JM40" s="7"/>
      <c r="JQ40" s="5"/>
      <c r="JR40" s="6"/>
      <c r="JS40" s="7"/>
      <c r="JW40" s="5"/>
      <c r="JX40" s="6"/>
      <c r="JY40" s="7"/>
      <c r="KC40" s="5"/>
      <c r="KD40" s="6"/>
      <c r="KE40" s="7"/>
      <c r="KI40" s="5"/>
      <c r="KJ40" s="6"/>
      <c r="KK40" s="7"/>
      <c r="KO40" s="5"/>
      <c r="KP40" s="6"/>
      <c r="KQ40" s="7"/>
      <c r="KU40" s="5"/>
      <c r="KV40" s="6"/>
      <c r="KW40" s="7"/>
      <c r="LA40" s="5"/>
      <c r="LB40" s="6"/>
      <c r="LC40" s="7"/>
      <c r="LG40" s="5"/>
      <c r="LH40" s="6"/>
      <c r="LI40" s="7"/>
      <c r="LM40" s="5"/>
      <c r="LN40" s="6"/>
      <c r="LO40" s="7"/>
      <c r="LS40" s="5"/>
      <c r="LT40" s="6"/>
      <c r="LU40" s="7"/>
      <c r="LY40" s="5"/>
      <c r="LZ40" s="6"/>
      <c r="MA40" s="7"/>
      <c r="ME40" s="5"/>
      <c r="MF40" s="6"/>
      <c r="MG40" s="7"/>
      <c r="MK40" s="5"/>
      <c r="ML40" s="6"/>
      <c r="MM40" s="7"/>
      <c r="MQ40" s="5"/>
      <c r="MR40" s="6"/>
      <c r="MS40" s="7"/>
      <c r="MW40" s="5"/>
      <c r="MX40" s="6"/>
      <c r="MY40" s="7"/>
      <c r="NC40" s="5"/>
      <c r="ND40" s="6"/>
      <c r="NE40" s="7"/>
      <c r="NI40" s="5"/>
      <c r="NJ40" s="6"/>
      <c r="NK40" s="7"/>
      <c r="NO40" s="5"/>
      <c r="NP40" s="6"/>
      <c r="NQ40" s="7"/>
      <c r="NU40" s="5"/>
      <c r="NV40" s="6"/>
      <c r="NW40" s="7"/>
      <c r="OA40" s="5"/>
      <c r="OB40" s="6"/>
      <c r="OC40" s="7"/>
      <c r="OG40" s="5"/>
      <c r="OH40" s="6"/>
      <c r="OI40" s="7"/>
      <c r="OM40" s="5"/>
      <c r="ON40" s="6"/>
      <c r="OO40" s="7"/>
      <c r="OS40" s="5"/>
      <c r="OT40" s="6"/>
      <c r="OU40" s="7"/>
      <c r="OY40" s="5"/>
      <c r="OZ40" s="6"/>
      <c r="PA40" s="7"/>
      <c r="PE40" s="5"/>
      <c r="PF40" s="6"/>
      <c r="PG40" s="7"/>
      <c r="PK40" s="5"/>
      <c r="PL40" s="6"/>
      <c r="PM40" s="7"/>
      <c r="PQ40" s="5"/>
      <c r="PR40" s="6"/>
      <c r="PS40" s="7"/>
      <c r="PW40" s="5"/>
      <c r="PX40" s="6"/>
      <c r="PY40" s="7"/>
      <c r="QC40" s="5"/>
      <c r="QD40" s="6"/>
      <c r="QE40" s="7"/>
      <c r="QI40" s="5"/>
      <c r="QJ40" s="6"/>
      <c r="QK40" s="7"/>
      <c r="QO40" s="5"/>
      <c r="QP40" s="6"/>
      <c r="QQ40" s="7"/>
    </row>
    <row r="41" spans="3:459">
      <c r="C41">
        <v>50</v>
      </c>
      <c r="D41" s="6">
        <v>-6.9800000000000001E-2</v>
      </c>
      <c r="E41" s="12">
        <f t="shared" si="286"/>
        <v>-4894020.8393306015</v>
      </c>
      <c r="F41" s="12">
        <f t="shared" si="0"/>
        <v>-1447291.6328276822</v>
      </c>
      <c r="G41">
        <v>49</v>
      </c>
      <c r="H41" s="6">
        <v>-6.9800000000000001E-2</v>
      </c>
      <c r="I41" s="12">
        <f t="shared" si="1"/>
        <v>-9877009.4878760334</v>
      </c>
      <c r="J41" s="12">
        <f t="shared" si="2"/>
        <v>-2887125.8503022254</v>
      </c>
      <c r="K41">
        <v>48</v>
      </c>
      <c r="L41" s="6">
        <v>-6.9800000000000001E-2</v>
      </c>
      <c r="M41" s="12">
        <f t="shared" si="3"/>
        <v>-7228027.3837973066</v>
      </c>
      <c r="N41" s="12">
        <f t="shared" si="4"/>
        <v>-2112808.0044945972</v>
      </c>
      <c r="O41">
        <v>47</v>
      </c>
      <c r="P41" s="6">
        <v>-6.9800000000000001E-2</v>
      </c>
      <c r="Q41" s="12">
        <f t="shared" si="5"/>
        <v>-1967222.7525470443</v>
      </c>
      <c r="R41" s="12">
        <f t="shared" si="6"/>
        <v>-534681.05582047882</v>
      </c>
      <c r="S41">
        <v>46</v>
      </c>
      <c r="T41" s="6">
        <v>-6.9800000000000001E-2</v>
      </c>
      <c r="U41" s="12">
        <f t="shared" si="7"/>
        <v>14185836.604387114</v>
      </c>
      <c r="V41" s="12">
        <f t="shared" si="8"/>
        <v>3467648.9477390726</v>
      </c>
      <c r="W41">
        <v>45</v>
      </c>
      <c r="X41" s="6">
        <v>-6.9800000000000001E-2</v>
      </c>
      <c r="Y41" s="12">
        <f t="shared" si="9"/>
        <v>17000341.305355035</v>
      </c>
      <c r="Z41" s="12">
        <f t="shared" si="10"/>
        <v>3748793.2109244433</v>
      </c>
      <c r="AA41">
        <v>44</v>
      </c>
      <c r="AB41" s="6">
        <v>-6.9800000000000001E-2</v>
      </c>
      <c r="AC41" s="12">
        <f t="shared" si="11"/>
        <v>5161624.1903862953</v>
      </c>
      <c r="AD41" s="12">
        <f t="shared" si="12"/>
        <v>1164674.1762922921</v>
      </c>
      <c r="AE41">
        <v>43</v>
      </c>
      <c r="AF41" s="6">
        <v>-6.9800000000000001E-2</v>
      </c>
      <c r="AG41" s="12">
        <f t="shared" si="13"/>
        <v>7638203.0769112157</v>
      </c>
      <c r="AH41" s="12">
        <f t="shared" si="14"/>
        <v>1775719.0059144024</v>
      </c>
      <c r="AI41">
        <v>42</v>
      </c>
      <c r="AJ41" s="6">
        <v>-6.9800000000000001E-2</v>
      </c>
      <c r="AK41" s="12">
        <f t="shared" si="15"/>
        <v>69161.55858589556</v>
      </c>
      <c r="AL41" s="12">
        <f t="shared" si="16"/>
        <v>16315.034333083056</v>
      </c>
      <c r="AM41">
        <v>41</v>
      </c>
      <c r="AN41" s="6">
        <v>-6.9800000000000001E-2</v>
      </c>
      <c r="AO41" s="12">
        <f t="shared" si="17"/>
        <v>-3048999.3396157478</v>
      </c>
      <c r="AP41" s="12">
        <f t="shared" si="18"/>
        <v>-734887.02031764179</v>
      </c>
      <c r="AQ41">
        <v>40</v>
      </c>
      <c r="AR41" s="6">
        <v>-6.9800000000000001E-2</v>
      </c>
      <c r="AS41" s="12">
        <f t="shared" si="19"/>
        <v>6663439.4523330471</v>
      </c>
      <c r="AT41" s="12">
        <f t="shared" si="20"/>
        <v>1617450.260224432</v>
      </c>
      <c r="AU41">
        <v>39</v>
      </c>
      <c r="AV41" s="6">
        <v>-6.9800000000000001E-2</v>
      </c>
      <c r="AW41" s="12">
        <f t="shared" si="21"/>
        <v>2608396.2919786158</v>
      </c>
      <c r="AX41" s="12">
        <f t="shared" si="22"/>
        <v>624231.59124274564</v>
      </c>
      <c r="AY41">
        <v>38</v>
      </c>
      <c r="AZ41" s="6">
        <v>-6.9800000000000001E-2</v>
      </c>
      <c r="BA41" s="12">
        <f t="shared" si="23"/>
        <v>3925987.9266224303</v>
      </c>
      <c r="BB41" s="12">
        <f t="shared" si="24"/>
        <v>932841.57572738093</v>
      </c>
      <c r="BC41">
        <v>37</v>
      </c>
      <c r="BD41" s="6">
        <v>-6.9800000000000001E-2</v>
      </c>
      <c r="BE41" s="12">
        <f t="shared" si="25"/>
        <v>7412555.0760993818</v>
      </c>
      <c r="BF41" s="12">
        <f t="shared" si="26"/>
        <v>1786615.8388547229</v>
      </c>
      <c r="BG41">
        <v>36</v>
      </c>
      <c r="BH41" s="6">
        <v>-6.9800000000000001E-2</v>
      </c>
      <c r="BI41" s="12">
        <f t="shared" si="27"/>
        <v>12581200.684280163</v>
      </c>
      <c r="BJ41" s="12">
        <f t="shared" si="28"/>
        <v>3376493.175097411</v>
      </c>
      <c r="BK41">
        <v>35</v>
      </c>
      <c r="BL41" s="6">
        <v>-6.9800000000000001E-2</v>
      </c>
      <c r="BM41" s="12">
        <f t="shared" si="29"/>
        <v>10537254.653938049</v>
      </c>
      <c r="BN41" s="12">
        <f t="shared" si="30"/>
        <v>3044095.7889154362</v>
      </c>
      <c r="BO41">
        <v>34</v>
      </c>
      <c r="BP41" s="6">
        <v>-6.9800000000000001E-2</v>
      </c>
      <c r="BQ41" s="12">
        <f t="shared" si="31"/>
        <v>7813010.656853307</v>
      </c>
      <c r="BR41" s="12">
        <f t="shared" si="32"/>
        <v>2323869.8363973941</v>
      </c>
      <c r="BS41">
        <v>33</v>
      </c>
      <c r="BT41" s="6">
        <v>-6.9800000000000001E-2</v>
      </c>
      <c r="BU41" s="12">
        <f t="shared" si="33"/>
        <v>6358001.8507200461</v>
      </c>
      <c r="BV41" s="12">
        <f t="shared" si="34"/>
        <v>1934571.5032960142</v>
      </c>
      <c r="BW41">
        <v>32</v>
      </c>
      <c r="BX41" s="6">
        <v>-6.9800000000000001E-2</v>
      </c>
      <c r="BY41" s="12">
        <f t="shared" si="35"/>
        <v>3761402.8001347678</v>
      </c>
      <c r="BZ41" s="12">
        <f t="shared" si="36"/>
        <v>1170214.2044863722</v>
      </c>
      <c r="CA41">
        <v>31</v>
      </c>
      <c r="CB41" s="6">
        <v>-6.9800000000000001E-2</v>
      </c>
      <c r="CC41" s="12">
        <f t="shared" si="37"/>
        <v>6014053.8150887918</v>
      </c>
      <c r="CD41" s="12">
        <f t="shared" si="38"/>
        <v>2210293.2824685303</v>
      </c>
      <c r="CE41">
        <v>30</v>
      </c>
      <c r="CF41" s="6">
        <v>-6.9800000000000001E-2</v>
      </c>
      <c r="CG41" s="12">
        <f t="shared" si="39"/>
        <v>6346660.3029605867</v>
      </c>
      <c r="CH41" s="12">
        <f t="shared" si="40"/>
        <v>2571211.097096853</v>
      </c>
      <c r="CI41">
        <v>29</v>
      </c>
      <c r="CJ41" s="6">
        <v>-6.9800000000000001E-2</v>
      </c>
      <c r="CK41" s="12">
        <f t="shared" si="284"/>
        <v>6276372.1417213865</v>
      </c>
      <c r="CL41" s="12">
        <f t="shared" si="285"/>
        <v>2574921.9042959535</v>
      </c>
      <c r="CM41" s="5">
        <v>28</v>
      </c>
      <c r="CN41" s="6">
        <v>-6.9800000000000001E-2</v>
      </c>
      <c r="CO41" s="7">
        <f t="shared" si="41"/>
        <v>7898826.0163938059</v>
      </c>
      <c r="CP41" s="12">
        <f t="shared" si="42"/>
        <v>5162710.2790530333</v>
      </c>
      <c r="CQ41" s="12">
        <f t="shared" si="43"/>
        <v>2073909.2573973725</v>
      </c>
      <c r="CR41" s="9"/>
      <c r="CS41" s="5">
        <v>27</v>
      </c>
      <c r="CT41" s="6">
        <v>-6.9800000000000001E-2</v>
      </c>
      <c r="CU41" s="7">
        <f t="shared" si="44"/>
        <v>6038396.1596160876</v>
      </c>
      <c r="CV41" s="12">
        <f t="shared" si="45"/>
        <v>3766115.5048595546</v>
      </c>
      <c r="CW41" s="12">
        <f t="shared" si="46"/>
        <v>1635202.2875800459</v>
      </c>
      <c r="CY41" s="5">
        <v>26</v>
      </c>
      <c r="CZ41" s="6">
        <v>-6.9800000000000001E-2</v>
      </c>
      <c r="DA41" s="7">
        <f t="shared" si="47"/>
        <v>4882273.7383700553</v>
      </c>
      <c r="DB41" s="12">
        <f t="shared" si="48"/>
        <v>2906667.2396545713</v>
      </c>
      <c r="DC41" s="12">
        <f t="shared" si="49"/>
        <v>1316695.4162537802</v>
      </c>
      <c r="DE41" s="5">
        <f t="shared" si="50"/>
        <v>25</v>
      </c>
      <c r="DF41" s="6">
        <v>-6.9800000000000001E-2</v>
      </c>
      <c r="DG41" s="7">
        <f t="shared" si="51"/>
        <v>4132267.2351841363</v>
      </c>
      <c r="DH41" s="12">
        <f t="shared" si="52"/>
        <v>2346588.0591531396</v>
      </c>
      <c r="DI41" s="12">
        <f t="shared" si="53"/>
        <v>1066995.5961277524</v>
      </c>
      <c r="DK41" s="5">
        <f t="shared" si="54"/>
        <v>24</v>
      </c>
      <c r="DL41" s="6">
        <v>-6.9800000000000001E-2</v>
      </c>
      <c r="DM41" s="7">
        <f t="shared" si="55"/>
        <v>4182880.0842029904</v>
      </c>
      <c r="DN41" s="12">
        <f t="shared" si="56"/>
        <v>2611335.487400014</v>
      </c>
      <c r="DO41" s="12">
        <f t="shared" si="57"/>
        <v>1200767.942069408</v>
      </c>
      <c r="DQ41" s="5">
        <f t="shared" si="58"/>
        <v>23</v>
      </c>
      <c r="DR41" s="6">
        <v>-6.9800000000000001E-2</v>
      </c>
      <c r="DS41" s="7">
        <f t="shared" si="59"/>
        <v>2741793.4479568643</v>
      </c>
      <c r="DT41" s="12">
        <f t="shared" si="60"/>
        <v>1293638.0128586746</v>
      </c>
      <c r="DU41" s="12">
        <f t="shared" si="61"/>
        <v>590429.6571508823</v>
      </c>
      <c r="DW41" s="5">
        <f t="shared" si="62"/>
        <v>22</v>
      </c>
      <c r="DX41" s="6">
        <v>-6.9800000000000001E-2</v>
      </c>
      <c r="DY41" s="7">
        <f t="shared" si="63"/>
        <v>2067717.5323958255</v>
      </c>
      <c r="DZ41" s="12">
        <f t="shared" si="64"/>
        <v>736295.25665832066</v>
      </c>
      <c r="EA41" s="12">
        <f t="shared" si="65"/>
        <v>337311.33125543583</v>
      </c>
      <c r="EC41" s="5">
        <f t="shared" si="66"/>
        <v>21</v>
      </c>
      <c r="ED41" s="6">
        <v>-6.9800000000000001E-2</v>
      </c>
      <c r="EE41" s="7">
        <f t="shared" si="67"/>
        <v>1924532.3272485342</v>
      </c>
      <c r="EF41" s="12">
        <f t="shared" si="68"/>
        <v>736998.93765971682</v>
      </c>
      <c r="EG41" s="12">
        <f t="shared" si="69"/>
        <v>347712.31930612284</v>
      </c>
      <c r="EI41" s="5">
        <f t="shared" si="70"/>
        <v>20</v>
      </c>
      <c r="EJ41" s="6">
        <v>-6.9800000000000001E-2</v>
      </c>
      <c r="EK41" s="7">
        <f t="shared" si="71"/>
        <v>1924532.3272485342</v>
      </c>
      <c r="EL41" s="12">
        <f t="shared" si="72"/>
        <v>1100251.0792673551</v>
      </c>
      <c r="EM41" s="12">
        <f t="shared" si="73"/>
        <v>537900.52764181816</v>
      </c>
      <c r="EO41" s="5">
        <f t="shared" si="74"/>
        <v>19</v>
      </c>
      <c r="EP41" s="6">
        <v>-6.9800000000000001E-2</v>
      </c>
      <c r="EQ41" s="7">
        <f t="shared" si="75"/>
        <v>2149354.843922867</v>
      </c>
      <c r="ER41" s="12">
        <f t="shared" si="76"/>
        <v>547240.06639101205</v>
      </c>
      <c r="ES41" s="12">
        <f t="shared" si="77"/>
        <v>271281.40043315128</v>
      </c>
      <c r="EU41" s="5">
        <f t="shared" si="78"/>
        <v>18</v>
      </c>
      <c r="EV41" s="6">
        <v>-6.9800000000000001E-2</v>
      </c>
      <c r="EW41" s="7">
        <f t="shared" si="79"/>
        <v>1334566.7296656573</v>
      </c>
      <c r="EX41" s="12">
        <f t="shared" si="80"/>
        <v>469439.2873319225</v>
      </c>
      <c r="EY41" s="12">
        <f t="shared" si="81"/>
        <v>235120.87382607401</v>
      </c>
      <c r="FA41" s="5">
        <f t="shared" si="82"/>
        <v>17</v>
      </c>
      <c r="FB41" s="6">
        <v>-6.9800000000000001E-2</v>
      </c>
      <c r="FC41" s="7">
        <f t="shared" si="83"/>
        <v>1330044.5781001176</v>
      </c>
      <c r="FD41" s="12">
        <f t="shared" si="84"/>
        <v>546724.04316526372</v>
      </c>
      <c r="FE41" s="12">
        <f t="shared" si="85"/>
        <v>278502.1621593993</v>
      </c>
      <c r="FG41" s="5">
        <f t="shared" si="86"/>
        <v>16</v>
      </c>
      <c r="FH41" s="6">
        <v>-6.9800000000000001E-2</v>
      </c>
      <c r="FI41" s="7">
        <f t="shared" si="87"/>
        <v>1050256.2998263715</v>
      </c>
      <c r="FJ41" s="12">
        <f t="shared" si="88"/>
        <v>329180.87813674408</v>
      </c>
      <c r="FK41" s="12">
        <f t="shared" si="89"/>
        <v>168810.70673679182</v>
      </c>
      <c r="FM41" s="5">
        <f t="shared" si="90"/>
        <v>15</v>
      </c>
      <c r="FN41" s="6">
        <v>-6.9800000000000001E-2</v>
      </c>
      <c r="FO41" s="7">
        <f t="shared" si="91"/>
        <v>1151723.1054132818</v>
      </c>
      <c r="FP41" s="12">
        <f t="shared" si="92"/>
        <v>503133.95800849947</v>
      </c>
      <c r="FQ41" s="12">
        <f t="shared" si="93"/>
        <v>261457.64655484413</v>
      </c>
      <c r="FS41" s="5">
        <f t="shared" si="94"/>
        <v>14</v>
      </c>
      <c r="FT41" s="6">
        <v>-6.9800000000000001E-2</v>
      </c>
      <c r="FU41" s="7">
        <f t="shared" si="95"/>
        <v>939338.63911041676</v>
      </c>
      <c r="FV41" s="12">
        <f t="shared" si="96"/>
        <v>352787.88056864578</v>
      </c>
      <c r="FW41" s="12">
        <f t="shared" si="97"/>
        <v>186344.36768497701</v>
      </c>
      <c r="FY41" s="5">
        <f t="shared" si="98"/>
        <v>13</v>
      </c>
      <c r="FZ41" s="6">
        <v>-6.9800000000000001E-2</v>
      </c>
      <c r="GA41" s="7">
        <f t="shared" si="99"/>
        <v>806853.3234069891</v>
      </c>
      <c r="GB41" s="12">
        <f t="shared" si="100"/>
        <v>272297.36536726635</v>
      </c>
      <c r="GC41" s="12">
        <f t="shared" si="101"/>
        <v>145225.26152920871</v>
      </c>
      <c r="GE41" s="5">
        <f t="shared" si="102"/>
        <v>12</v>
      </c>
      <c r="GF41" s="6">
        <v>-6.9800000000000001E-2</v>
      </c>
      <c r="GG41" s="7">
        <f t="shared" si="103"/>
        <v>717841.03505959874</v>
      </c>
      <c r="GH41" s="12">
        <f t="shared" si="104"/>
        <v>240527.19754985836</v>
      </c>
      <c r="GI41" s="12">
        <f t="shared" si="105"/>
        <v>130748.11764248712</v>
      </c>
      <c r="GK41" s="5">
        <f t="shared" si="106"/>
        <v>11</v>
      </c>
      <c r="GL41" s="6">
        <v>-6.9800000000000001E-2</v>
      </c>
      <c r="GM41" s="7">
        <f t="shared" si="107"/>
        <v>797335.37160901772</v>
      </c>
      <c r="GN41" s="12">
        <f t="shared" si="108"/>
        <v>384490.1742018626</v>
      </c>
      <c r="GO41" s="12">
        <f t="shared" si="109"/>
        <v>216234.64497848341</v>
      </c>
      <c r="GQ41" s="5">
        <f t="shared" si="110"/>
        <v>10</v>
      </c>
      <c r="GR41" s="6">
        <v>-6.9800000000000001E-2</v>
      </c>
      <c r="GS41" s="7">
        <f t="shared" si="111"/>
        <v>644051.18869872193</v>
      </c>
      <c r="GT41" s="12">
        <f t="shared" si="112"/>
        <v>287312.76007634425</v>
      </c>
      <c r="GU41" s="12">
        <f t="shared" si="113"/>
        <v>167476.3268137323</v>
      </c>
      <c r="GW41" s="5">
        <f t="shared" si="114"/>
        <v>9</v>
      </c>
      <c r="GX41" s="6">
        <v>-6.9800000000000001E-2</v>
      </c>
      <c r="GY41" s="7">
        <f t="shared" si="115"/>
        <v>581221.1792245484</v>
      </c>
      <c r="GZ41" s="12">
        <f t="shared" si="116"/>
        <v>275102.29329333908</v>
      </c>
      <c r="HA41" s="12">
        <f t="shared" si="117"/>
        <v>167412.6776280833</v>
      </c>
      <c r="HC41" s="5">
        <f t="shared" si="118"/>
        <v>8</v>
      </c>
      <c r="HD41" s="6">
        <v>-6.9800000000000001E-2</v>
      </c>
      <c r="HE41" s="7">
        <f t="shared" si="119"/>
        <v>633414.53707993485</v>
      </c>
      <c r="HF41" s="12">
        <f t="shared" si="120"/>
        <v>384733.14155523264</v>
      </c>
      <c r="HG41" s="12">
        <f t="shared" si="121"/>
        <v>248596.79915876567</v>
      </c>
      <c r="HI41" s="5">
        <f t="shared" si="122"/>
        <v>7</v>
      </c>
      <c r="HJ41" s="6">
        <v>-6.9800000000000001E-2</v>
      </c>
      <c r="HK41" s="7">
        <f t="shared" si="123"/>
        <v>611640.14781762729</v>
      </c>
      <c r="HL41" s="12">
        <f t="shared" si="124"/>
        <v>424761.01969190914</v>
      </c>
      <c r="HM41" s="12">
        <f t="shared" si="125"/>
        <v>288982.7108331279</v>
      </c>
      <c r="HO41" s="5">
        <f t="shared" si="126"/>
        <v>6</v>
      </c>
      <c r="HP41" s="6">
        <v>-6.9800000000000001E-2</v>
      </c>
      <c r="HQ41" s="7">
        <f t="shared" si="127"/>
        <v>535493.03783718019</v>
      </c>
      <c r="HR41" s="12">
        <f t="shared" si="128"/>
        <v>394943.61530480982</v>
      </c>
      <c r="HS41" s="12">
        <f t="shared" si="129"/>
        <v>277473.20665004587</v>
      </c>
      <c r="HU41" s="5">
        <f t="shared" si="130"/>
        <v>5</v>
      </c>
      <c r="HV41" s="6">
        <v>-6.9800000000000001E-2</v>
      </c>
      <c r="HW41" s="7">
        <f t="shared" si="131"/>
        <v>450903.53472312255</v>
      </c>
      <c r="HX41" s="12">
        <f t="shared" si="132"/>
        <v>349004.23343528376</v>
      </c>
      <c r="HY41" s="12">
        <f t="shared" si="133"/>
        <v>254146.67255287332</v>
      </c>
      <c r="IA41" s="5">
        <f t="shared" si="134"/>
        <v>4</v>
      </c>
      <c r="IB41" s="6">
        <v>-6.9800000000000001E-2</v>
      </c>
      <c r="IC41" s="7">
        <f t="shared" si="135"/>
        <v>526203.21475449007</v>
      </c>
      <c r="ID41" s="12">
        <f t="shared" si="136"/>
        <v>468661.21288258187</v>
      </c>
      <c r="IE41" s="12">
        <f t="shared" si="137"/>
        <v>373326.70974920201</v>
      </c>
      <c r="IG41" s="5">
        <f t="shared" si="138"/>
        <v>3</v>
      </c>
      <c r="IH41" s="6">
        <v>-6.9800000000000001E-2</v>
      </c>
      <c r="II41" s="7">
        <f t="shared" si="139"/>
        <v>710125.79588999995</v>
      </c>
      <c r="IJ41" s="12">
        <f t="shared" si="140"/>
        <v>674184.43115207297</v>
      </c>
      <c r="IK41" s="12">
        <f t="shared" si="141"/>
        <v>600427.50193201716</v>
      </c>
      <c r="IM41" s="5">
        <f t="shared" si="142"/>
        <v>2</v>
      </c>
      <c r="IN41" s="6">
        <v>-6.9800000000000001E-2</v>
      </c>
      <c r="IO41" s="7">
        <f t="shared" si="143"/>
        <v>518339.99700000003</v>
      </c>
      <c r="IP41" s="12">
        <f>(IP42)*(1+IN41)-(((VLOOKUP((IM$91+IM42),$A$138:$E$227,5,FALSE))/(VLOOKUP(IM$91,$A$138:$E$227,5,FALSE)))*(IF(IM41&lt;=$D$125,$B$125,$C$125)))</f>
        <v>496534.05599280575</v>
      </c>
      <c r="IQ41" s="12">
        <f t="shared" si="145"/>
        <v>471919.54723418807</v>
      </c>
      <c r="IS41" s="5">
        <f t="shared" si="146"/>
        <v>1</v>
      </c>
      <c r="IT41" s="6">
        <v>-6.9800000000000001E-2</v>
      </c>
      <c r="IU41" s="7">
        <f>(IU42+$B$124)*(1+IT41)</f>
        <v>418590</v>
      </c>
      <c r="IV41" s="12">
        <f>($B$124)*(1+IT41)-$B$125</f>
        <v>407590</v>
      </c>
      <c r="IW41" s="12">
        <f>IV41</f>
        <v>407590</v>
      </c>
      <c r="IY41" s="5"/>
      <c r="IZ41" s="6"/>
      <c r="JA41" s="7"/>
      <c r="JE41" s="5"/>
      <c r="JF41" s="6"/>
      <c r="JG41" s="7"/>
      <c r="JK41" s="5"/>
      <c r="JL41" s="6"/>
      <c r="JM41" s="7"/>
      <c r="JQ41" s="5"/>
      <c r="JR41" s="6"/>
      <c r="JS41" s="7"/>
      <c r="JW41" s="5"/>
      <c r="JX41" s="6"/>
      <c r="JY41" s="7"/>
      <c r="KC41" s="5"/>
      <c r="KD41" s="6"/>
      <c r="KE41" s="7"/>
      <c r="KI41" s="5"/>
      <c r="KJ41" s="6"/>
      <c r="KK41" s="7"/>
      <c r="KO41" s="5"/>
      <c r="KP41" s="6"/>
      <c r="KQ41" s="7"/>
      <c r="KU41" s="5"/>
      <c r="KV41" s="6"/>
      <c r="KW41" s="7"/>
      <c r="LA41" s="5"/>
      <c r="LB41" s="6"/>
      <c r="LC41" s="7"/>
      <c r="LG41" s="5"/>
      <c r="LH41" s="6"/>
      <c r="LI41" s="7"/>
      <c r="LM41" s="5"/>
      <c r="LN41" s="6"/>
      <c r="LO41" s="7"/>
      <c r="LS41" s="5"/>
      <c r="LT41" s="6"/>
      <c r="LU41" s="7"/>
      <c r="LY41" s="5"/>
      <c r="LZ41" s="6"/>
      <c r="MA41" s="7"/>
      <c r="ME41" s="5"/>
      <c r="MF41" s="6"/>
      <c r="MG41" s="7"/>
      <c r="MK41" s="5"/>
      <c r="ML41" s="6"/>
      <c r="MM41" s="7"/>
      <c r="MQ41" s="5"/>
      <c r="MR41" s="6"/>
      <c r="MS41" s="7"/>
      <c r="MW41" s="5"/>
      <c r="MX41" s="6"/>
      <c r="MY41" s="7"/>
      <c r="NC41" s="5"/>
      <c r="ND41" s="6"/>
      <c r="NE41" s="7"/>
      <c r="NI41" s="5"/>
      <c r="NJ41" s="6"/>
      <c r="NK41" s="7"/>
      <c r="NO41" s="5"/>
      <c r="NP41" s="6"/>
      <c r="NQ41" s="7"/>
      <c r="NU41" s="5"/>
      <c r="NV41" s="6"/>
      <c r="NW41" s="7"/>
      <c r="OA41" s="5"/>
      <c r="OB41" s="6"/>
      <c r="OC41" s="7"/>
      <c r="OG41" s="5"/>
      <c r="OH41" s="6"/>
      <c r="OI41" s="7"/>
      <c r="OM41" s="5"/>
      <c r="ON41" s="6"/>
      <c r="OO41" s="7"/>
      <c r="OS41" s="5"/>
      <c r="OT41" s="6"/>
      <c r="OU41" s="7"/>
      <c r="OY41" s="5"/>
      <c r="OZ41" s="6"/>
      <c r="PA41" s="7"/>
      <c r="PE41" s="5"/>
      <c r="PF41" s="6"/>
      <c r="PG41" s="7"/>
      <c r="PK41" s="5"/>
      <c r="PL41" s="6"/>
      <c r="PM41" s="7"/>
      <c r="PQ41" s="5"/>
      <c r="PR41" s="6"/>
      <c r="PS41" s="7"/>
      <c r="PW41" s="5"/>
      <c r="PX41" s="6"/>
      <c r="PY41" s="7"/>
      <c r="QC41" s="5"/>
      <c r="QD41" s="6"/>
      <c r="QE41" s="7"/>
      <c r="QI41" s="5"/>
      <c r="QJ41" s="6"/>
      <c r="QK41" s="7"/>
      <c r="QO41" s="5"/>
      <c r="QP41" s="6"/>
      <c r="QQ41" s="7"/>
    </row>
    <row r="42" spans="3:459">
      <c r="C42">
        <v>49</v>
      </c>
      <c r="D42" s="6">
        <v>0.23830000000000001</v>
      </c>
      <c r="E42" s="12">
        <f t="shared" si="286"/>
        <v>-5152199.2610464403</v>
      </c>
      <c r="F42" s="12">
        <f t="shared" si="0"/>
        <v>-1603112.3600018602</v>
      </c>
      <c r="G42">
        <v>48</v>
      </c>
      <c r="H42" s="6">
        <v>0.23830000000000001</v>
      </c>
      <c r="I42" s="12">
        <f t="shared" si="1"/>
        <v>-10507824.025939222</v>
      </c>
      <c r="J42" s="12">
        <f t="shared" si="2"/>
        <v>-3231722.8568985742</v>
      </c>
      <c r="K42">
        <v>47</v>
      </c>
      <c r="L42" s="6">
        <v>0.23830000000000001</v>
      </c>
      <c r="M42" s="12">
        <f t="shared" si="3"/>
        <v>-7660068.5926144253</v>
      </c>
      <c r="N42" s="12">
        <f t="shared" si="4"/>
        <v>-2355884.4052824941</v>
      </c>
      <c r="O42">
        <v>46</v>
      </c>
      <c r="P42" s="6">
        <v>0.23830000000000001</v>
      </c>
      <c r="Q42" s="12">
        <f t="shared" si="5"/>
        <v>-1996178.6648639843</v>
      </c>
      <c r="R42" s="12">
        <f t="shared" si="6"/>
        <v>-570849.6541607437</v>
      </c>
      <c r="S42">
        <v>45</v>
      </c>
      <c r="T42" s="6">
        <v>0.23830000000000001</v>
      </c>
      <c r="U42" s="12">
        <f t="shared" si="7"/>
        <v>15382244.546457091</v>
      </c>
      <c r="V42" s="12">
        <f t="shared" si="8"/>
        <v>3956224.7664448996</v>
      </c>
      <c r="W42">
        <v>44</v>
      </c>
      <c r="X42" s="6">
        <v>0.23830000000000001</v>
      </c>
      <c r="Y42" s="12">
        <f t="shared" si="9"/>
        <v>18422261.682415549</v>
      </c>
      <c r="Z42" s="12">
        <f t="shared" si="10"/>
        <v>4274229.7788338233</v>
      </c>
      <c r="AA42">
        <v>43</v>
      </c>
      <c r="AB42" s="6">
        <v>0.23830000000000001</v>
      </c>
      <c r="AC42" s="12">
        <f t="shared" si="11"/>
        <v>5691871.3565263823</v>
      </c>
      <c r="AD42" s="12">
        <f t="shared" si="12"/>
        <v>1351307.5882400763</v>
      </c>
      <c r="AE42">
        <v>42</v>
      </c>
      <c r="AF42" s="6">
        <v>0.23830000000000001</v>
      </c>
      <c r="AG42" s="12">
        <f t="shared" si="13"/>
        <v>8350082.9870546926</v>
      </c>
      <c r="AH42" s="12">
        <f t="shared" si="14"/>
        <v>2042466.3421572628</v>
      </c>
      <c r="AI42">
        <v>41</v>
      </c>
      <c r="AJ42" s="6">
        <v>0.23830000000000001</v>
      </c>
      <c r="AK42" s="12">
        <f t="shared" si="15"/>
        <v>211068.01938225521</v>
      </c>
      <c r="AL42" s="12">
        <f t="shared" si="16"/>
        <v>52387.386105667661</v>
      </c>
      <c r="AM42">
        <v>40</v>
      </c>
      <c r="AN42" s="6">
        <v>0.23830000000000001</v>
      </c>
      <c r="AO42" s="12">
        <f t="shared" si="17"/>
        <v>-3143981.1379373949</v>
      </c>
      <c r="AP42" s="12">
        <f t="shared" si="18"/>
        <v>-797304.56915318826</v>
      </c>
      <c r="AQ42">
        <v>39</v>
      </c>
      <c r="AR42" s="6">
        <v>0.23830000000000001</v>
      </c>
      <c r="AS42" s="12">
        <f t="shared" si="19"/>
        <v>7296313.6977304034</v>
      </c>
      <c r="AT42" s="12">
        <f t="shared" si="20"/>
        <v>1863447.0235210741</v>
      </c>
      <c r="AU42">
        <v>38</v>
      </c>
      <c r="AV42" s="6">
        <v>0.23830000000000001</v>
      </c>
      <c r="AW42" s="12">
        <f t="shared" si="21"/>
        <v>2938887.8035215638</v>
      </c>
      <c r="AX42" s="12">
        <f t="shared" si="22"/>
        <v>740007.72031118511</v>
      </c>
      <c r="AY42">
        <v>37</v>
      </c>
      <c r="AZ42" s="6">
        <v>0.23830000000000001</v>
      </c>
      <c r="BA42" s="12">
        <f t="shared" si="23"/>
        <v>4356317.9095121324</v>
      </c>
      <c r="BB42" s="12">
        <f t="shared" si="24"/>
        <v>1089079.4773780331</v>
      </c>
      <c r="BC42">
        <v>36</v>
      </c>
      <c r="BD42" s="6">
        <v>0.23830000000000001</v>
      </c>
      <c r="BE42" s="12">
        <f t="shared" si="25"/>
        <v>8102583.488718302</v>
      </c>
      <c r="BF42" s="12">
        <f t="shared" si="26"/>
        <v>2054791.8559519432</v>
      </c>
      <c r="BG42">
        <v>35</v>
      </c>
      <c r="BH42" s="6">
        <v>0.23830000000000001</v>
      </c>
      <c r="BI42" s="12">
        <f t="shared" si="27"/>
        <v>13645435.523296718</v>
      </c>
      <c r="BJ42" s="12">
        <f t="shared" si="28"/>
        <v>3853117.5848157993</v>
      </c>
      <c r="BK42">
        <v>34</v>
      </c>
      <c r="BL42" s="6">
        <v>0.23830000000000001</v>
      </c>
      <c r="BM42" s="12">
        <f t="shared" si="29"/>
        <v>11439583.753799401</v>
      </c>
      <c r="BN42" s="12">
        <f t="shared" si="30"/>
        <v>3477139.6661728388</v>
      </c>
      <c r="BO42">
        <v>33</v>
      </c>
      <c r="BP42" s="6">
        <v>0.23830000000000001</v>
      </c>
      <c r="BQ42" s="12">
        <f t="shared" si="31"/>
        <v>8507710.9501384906</v>
      </c>
      <c r="BR42" s="12">
        <f t="shared" si="32"/>
        <v>2662485.0815181602</v>
      </c>
      <c r="BS42">
        <v>32</v>
      </c>
      <c r="BT42" s="6">
        <v>0.23830000000000001</v>
      </c>
      <c r="BU42" s="12">
        <f t="shared" si="33"/>
        <v>6941085.0960417362</v>
      </c>
      <c r="BV42" s="12">
        <f t="shared" si="34"/>
        <v>2222145.9480133615</v>
      </c>
      <c r="BW42">
        <v>31</v>
      </c>
      <c r="BX42" s="6">
        <v>0.23830000000000001</v>
      </c>
      <c r="BY42" s="12">
        <f t="shared" si="35"/>
        <v>4147313.880416404</v>
      </c>
      <c r="BZ42" s="12">
        <f t="shared" si="36"/>
        <v>1357573.9680499737</v>
      </c>
      <c r="CA42">
        <v>30</v>
      </c>
      <c r="CB42" s="6">
        <v>0.23830000000000001</v>
      </c>
      <c r="CC42" s="12">
        <f t="shared" si="37"/>
        <v>6553087.2092727758</v>
      </c>
      <c r="CD42" s="12">
        <f t="shared" si="38"/>
        <v>2534017.5359597965</v>
      </c>
      <c r="CE42">
        <v>29</v>
      </c>
      <c r="CF42" s="6">
        <v>0.23830000000000001</v>
      </c>
      <c r="CG42" s="12">
        <f t="shared" si="39"/>
        <v>6902505.8437669091</v>
      </c>
      <c r="CH42" s="12">
        <f t="shared" si="40"/>
        <v>2942255.1887999233</v>
      </c>
      <c r="CI42">
        <v>28</v>
      </c>
      <c r="CJ42" s="6">
        <v>0.23830000000000001</v>
      </c>
      <c r="CK42" s="12">
        <f t="shared" si="284"/>
        <v>6825948.3355422346</v>
      </c>
      <c r="CL42" s="12">
        <f t="shared" si="285"/>
        <v>2946452.5189390942</v>
      </c>
      <c r="CM42" s="5">
        <v>27</v>
      </c>
      <c r="CN42" s="6">
        <v>0.23830000000000001</v>
      </c>
      <c r="CO42" s="7">
        <f t="shared" si="41"/>
        <v>8491535.1713543385</v>
      </c>
      <c r="CP42" s="12">
        <f t="shared" si="42"/>
        <v>5630392.5286141289</v>
      </c>
      <c r="CQ42" s="12">
        <f t="shared" si="43"/>
        <v>2379752.2378135258</v>
      </c>
      <c r="CR42" s="9"/>
      <c r="CS42" s="5">
        <v>26</v>
      </c>
      <c r="CT42" s="6">
        <v>0.23830000000000001</v>
      </c>
      <c r="CU42" s="7">
        <f t="shared" si="44"/>
        <v>6491503.0741948904</v>
      </c>
      <c r="CV42" s="12">
        <f t="shared" si="45"/>
        <v>4122995.0473538283</v>
      </c>
      <c r="CW42" s="12">
        <f t="shared" si="46"/>
        <v>1883526.5144386191</v>
      </c>
      <c r="CY42" s="5">
        <v>25</v>
      </c>
      <c r="CZ42" s="6">
        <v>0.23830000000000001</v>
      </c>
      <c r="DA42" s="7">
        <f t="shared" si="47"/>
        <v>5248627.9707267843</v>
      </c>
      <c r="DB42" s="12">
        <f t="shared" si="48"/>
        <v>3195972.5378939058</v>
      </c>
      <c r="DC42" s="12">
        <f t="shared" si="49"/>
        <v>1523260.2923415198</v>
      </c>
      <c r="DE42" s="5">
        <f t="shared" si="50"/>
        <v>24</v>
      </c>
      <c r="DF42" s="6">
        <v>0.23830000000000001</v>
      </c>
      <c r="DG42" s="7">
        <f t="shared" si="51"/>
        <v>4442342.7598195402</v>
      </c>
      <c r="DH42" s="12">
        <f t="shared" si="52"/>
        <v>2593598.6914235242</v>
      </c>
      <c r="DI42" s="12">
        <f t="shared" si="53"/>
        <v>1240822.3955371538</v>
      </c>
      <c r="DK42" s="5">
        <f t="shared" si="54"/>
        <v>23</v>
      </c>
      <c r="DL42" s="6">
        <v>0.23830000000000001</v>
      </c>
      <c r="DM42" s="7">
        <f t="shared" si="55"/>
        <v>4496753.4768899055</v>
      </c>
      <c r="DN42" s="12">
        <f t="shared" si="56"/>
        <v>2877421.1170584238</v>
      </c>
      <c r="DO42" s="12">
        <f t="shared" si="57"/>
        <v>1392133.5980012878</v>
      </c>
      <c r="DQ42" s="5">
        <f t="shared" si="58"/>
        <v>22</v>
      </c>
      <c r="DR42" s="6">
        <v>0.23830000000000001</v>
      </c>
      <c r="DS42" s="7">
        <f t="shared" si="59"/>
        <v>2947531.1201428338</v>
      </c>
      <c r="DT42" s="12">
        <f t="shared" si="60"/>
        <v>1461372.124206973</v>
      </c>
      <c r="DU42" s="12">
        <f t="shared" si="61"/>
        <v>701774.02367493126</v>
      </c>
      <c r="DW42" s="5">
        <f t="shared" si="62"/>
        <v>21</v>
      </c>
      <c r="DX42" s="6">
        <v>0.23830000000000001</v>
      </c>
      <c r="DY42" s="7">
        <f t="shared" si="63"/>
        <v>2222874.1479206895</v>
      </c>
      <c r="DZ42" s="12">
        <f t="shared" si="64"/>
        <v>861944.02417242131</v>
      </c>
      <c r="EA42" s="12">
        <f t="shared" si="65"/>
        <v>415469.42172339733</v>
      </c>
      <c r="EC42" s="5">
        <f t="shared" si="66"/>
        <v>20</v>
      </c>
      <c r="ED42" s="6">
        <v>0.23830000000000001</v>
      </c>
      <c r="EE42" s="7">
        <f t="shared" si="67"/>
        <v>2068944.6648554441</v>
      </c>
      <c r="EF42" s="12">
        <f t="shared" si="68"/>
        <v>860659.95934364211</v>
      </c>
      <c r="EG42" s="12">
        <f t="shared" si="69"/>
        <v>427234.08053749142</v>
      </c>
      <c r="EI42" s="5">
        <f t="shared" si="70"/>
        <v>19</v>
      </c>
      <c r="EJ42" s="6">
        <v>0.23830000000000001</v>
      </c>
      <c r="EK42" s="7">
        <f t="shared" si="71"/>
        <v>2068944.6648554441</v>
      </c>
      <c r="EL42" s="12">
        <f t="shared" si="72"/>
        <v>1248779.5265867466</v>
      </c>
      <c r="EM42" s="12">
        <f t="shared" si="73"/>
        <v>642357.81403562869</v>
      </c>
      <c r="EO42" s="5">
        <f t="shared" si="74"/>
        <v>18</v>
      </c>
      <c r="EP42" s="6">
        <v>0.23830000000000001</v>
      </c>
      <c r="EQ42" s="7">
        <f t="shared" si="75"/>
        <v>2310637.3295236151</v>
      </c>
      <c r="ER42" s="12">
        <f t="shared" si="76"/>
        <v>653361.97352216986</v>
      </c>
      <c r="ES42" s="12">
        <f t="shared" si="77"/>
        <v>340782.32431911735</v>
      </c>
      <c r="EU42" s="5">
        <f t="shared" si="78"/>
        <v>17</v>
      </c>
      <c r="EV42" s="6">
        <v>0.23830000000000001</v>
      </c>
      <c r="EW42" s="7">
        <f t="shared" si="79"/>
        <v>1434709.4492213044</v>
      </c>
      <c r="EX42" s="12">
        <f t="shared" si="80"/>
        <v>569057.0826203227</v>
      </c>
      <c r="EY42" s="12">
        <f t="shared" si="81"/>
        <v>299880.80073337152</v>
      </c>
      <c r="FA42" s="5">
        <f t="shared" si="82"/>
        <v>16</v>
      </c>
      <c r="FB42" s="6">
        <v>0.23830000000000001</v>
      </c>
      <c r="FC42" s="7">
        <f t="shared" si="83"/>
        <v>1429847.9661364411</v>
      </c>
      <c r="FD42" s="12">
        <f t="shared" si="84"/>
        <v>651060.69728545274</v>
      </c>
      <c r="FE42" s="12">
        <f t="shared" si="85"/>
        <v>348949.79818536853</v>
      </c>
      <c r="FG42" s="5">
        <f t="shared" si="86"/>
        <v>15</v>
      </c>
      <c r="FH42" s="6">
        <v>0.23830000000000001</v>
      </c>
      <c r="FI42" s="7">
        <f t="shared" si="87"/>
        <v>1129065.039589735</v>
      </c>
      <c r="FJ42" s="12">
        <f t="shared" si="88"/>
        <v>416771.53100058489</v>
      </c>
      <c r="FK42" s="12">
        <f t="shared" si="89"/>
        <v>224876.72536002781</v>
      </c>
      <c r="FM42" s="5">
        <f t="shared" si="90"/>
        <v>14</v>
      </c>
      <c r="FN42" s="6">
        <v>0.23830000000000001</v>
      </c>
      <c r="FO42" s="7">
        <f t="shared" si="91"/>
        <v>1238145.6734178476</v>
      </c>
      <c r="FP42" s="12">
        <f t="shared" si="92"/>
        <v>602950.14100880909</v>
      </c>
      <c r="FQ42" s="12">
        <f t="shared" si="93"/>
        <v>329670.58069546393</v>
      </c>
      <c r="FS42" s="5">
        <f t="shared" si="94"/>
        <v>13</v>
      </c>
      <c r="FT42" s="6">
        <v>0.23830000000000001</v>
      </c>
      <c r="FU42" s="7">
        <f t="shared" si="95"/>
        <v>1009824.3808970294</v>
      </c>
      <c r="FV42" s="12">
        <f t="shared" si="96"/>
        <v>440318.20799129229</v>
      </c>
      <c r="FW42" s="12">
        <f t="shared" si="97"/>
        <v>244709.21990882969</v>
      </c>
      <c r="FY42" s="5">
        <f t="shared" si="98"/>
        <v>12</v>
      </c>
      <c r="FZ42" s="6">
        <v>0.23830000000000001</v>
      </c>
      <c r="GA42" s="7">
        <f t="shared" si="99"/>
        <v>867397.68158136855</v>
      </c>
      <c r="GB42" s="12">
        <f t="shared" si="100"/>
        <v>353200.77979710419</v>
      </c>
      <c r="GC42" s="12">
        <f t="shared" si="101"/>
        <v>198198.99873506563</v>
      </c>
      <c r="GE42" s="5">
        <f t="shared" si="102"/>
        <v>11</v>
      </c>
      <c r="GF42" s="6">
        <v>0.23830000000000001</v>
      </c>
      <c r="GG42" s="7">
        <f t="shared" si="103"/>
        <v>771706.12240335275</v>
      </c>
      <c r="GH42" s="12">
        <f t="shared" si="104"/>
        <v>317905.69425407588</v>
      </c>
      <c r="GI42" s="12">
        <f t="shared" si="105"/>
        <v>181823.76038272685</v>
      </c>
      <c r="GK42" s="5">
        <f t="shared" si="106"/>
        <v>10</v>
      </c>
      <c r="GL42" s="6">
        <v>0.23830000000000001</v>
      </c>
      <c r="GM42" s="7">
        <f t="shared" si="107"/>
        <v>857165.52527307859</v>
      </c>
      <c r="GN42" s="12">
        <f t="shared" si="108"/>
        <v>470687.63625828346</v>
      </c>
      <c r="GO42" s="12">
        <f t="shared" si="109"/>
        <v>278518.40346937993</v>
      </c>
      <c r="GQ42" s="5">
        <f t="shared" si="110"/>
        <v>9</v>
      </c>
      <c r="GR42" s="6">
        <v>0.23830000000000001</v>
      </c>
      <c r="GS42" s="7">
        <f t="shared" si="111"/>
        <v>692379.26112526539</v>
      </c>
      <c r="GT42" s="12">
        <f t="shared" si="112"/>
        <v>364200.21042374568</v>
      </c>
      <c r="GU42" s="12">
        <f t="shared" si="113"/>
        <v>223367.39524190157</v>
      </c>
      <c r="GW42" s="5">
        <f t="shared" si="114"/>
        <v>8</v>
      </c>
      <c r="GX42" s="6">
        <v>0.23830000000000001</v>
      </c>
      <c r="GY42" s="7">
        <f t="shared" si="115"/>
        <v>624834.6368786802</v>
      </c>
      <c r="GZ42" s="12">
        <f t="shared" si="116"/>
        <v>348742.25553894625</v>
      </c>
      <c r="HA42" s="12">
        <f t="shared" si="117"/>
        <v>223295.40102853393</v>
      </c>
      <c r="HC42" s="5">
        <f t="shared" si="118"/>
        <v>7</v>
      </c>
      <c r="HD42" s="6">
        <v>0.23830000000000001</v>
      </c>
      <c r="HE42" s="7">
        <f t="shared" si="119"/>
        <v>680944.46041704458</v>
      </c>
      <c r="HF42" s="12">
        <f t="shared" si="120"/>
        <v>463515.06448484631</v>
      </c>
      <c r="HG42" s="12">
        <f t="shared" si="121"/>
        <v>315123.55103466165</v>
      </c>
      <c r="HI42" s="5">
        <f t="shared" si="122"/>
        <v>6</v>
      </c>
      <c r="HJ42" s="6">
        <v>0.23830000000000001</v>
      </c>
      <c r="HK42" s="7">
        <f t="shared" si="123"/>
        <v>657536.17266999278</v>
      </c>
      <c r="HL42" s="12">
        <f t="shared" si="124"/>
        <v>504038.37570290669</v>
      </c>
      <c r="HM42" s="12">
        <f t="shared" si="125"/>
        <v>360804.44879452669</v>
      </c>
      <c r="HO42" s="5">
        <f t="shared" si="126"/>
        <v>5</v>
      </c>
      <c r="HP42" s="6">
        <v>0.23830000000000001</v>
      </c>
      <c r="HQ42" s="7">
        <f t="shared" si="127"/>
        <v>575675.16430571943</v>
      </c>
      <c r="HR42" s="12">
        <f t="shared" si="128"/>
        <v>470484.13806903578</v>
      </c>
      <c r="HS42" s="12">
        <f t="shared" si="129"/>
        <v>347785.93659419729</v>
      </c>
      <c r="HU42" s="5">
        <f t="shared" si="130"/>
        <v>4</v>
      </c>
      <c r="HV42" s="6">
        <v>0.23830000000000001</v>
      </c>
      <c r="HW42" s="7">
        <f t="shared" si="131"/>
        <v>484738.26566665503</v>
      </c>
      <c r="HX42" s="12">
        <f t="shared" si="132"/>
        <v>419481.20461607754</v>
      </c>
      <c r="HY42" s="12">
        <f t="shared" si="133"/>
        <v>321401.06684613135</v>
      </c>
      <c r="IA42" s="5">
        <f t="shared" si="134"/>
        <v>3</v>
      </c>
      <c r="IB42" s="6">
        <v>0.23830000000000001</v>
      </c>
      <c r="IC42" s="7">
        <f t="shared" si="135"/>
        <v>565688.25495000009</v>
      </c>
      <c r="ID42" s="12">
        <f t="shared" si="136"/>
        <v>518673.64626759657</v>
      </c>
      <c r="IE42" s="12">
        <f t="shared" si="137"/>
        <v>434715.68194370507</v>
      </c>
      <c r="IG42" s="5">
        <f t="shared" si="138"/>
        <v>2</v>
      </c>
      <c r="IH42" s="6">
        <v>0.23830000000000001</v>
      </c>
      <c r="II42" s="7">
        <f t="shared" si="139"/>
        <v>763411.95</v>
      </c>
      <c r="IJ42" s="12">
        <f>(IJ43)*(1+IH42)-(((VLOOKUP((IG$91+IG43),$A$138:$E$227,5,FALSE))/(VLOOKUP(IG$91,$A$138:$E$227,5,FALSE)))*(IF(IG42&lt;=$D$125,$B$125,$C$125)))</f>
        <v>738051.68646833021</v>
      </c>
      <c r="IK42" s="12">
        <f t="shared" si="141"/>
        <v>691591.59829136694</v>
      </c>
      <c r="IM42" s="5">
        <f t="shared" si="142"/>
        <v>1</v>
      </c>
      <c r="IN42" s="6">
        <v>0.23830000000000001</v>
      </c>
      <c r="IO42" s="7">
        <f>(IO43+$B$124)*(1+IN42)</f>
        <v>557235</v>
      </c>
      <c r="IP42" s="12">
        <f>($B$124)*(1+IN42)-$B$125</f>
        <v>546235</v>
      </c>
      <c r="IQ42" s="12">
        <f>IP42</f>
        <v>546235</v>
      </c>
      <c r="IS42" s="5"/>
      <c r="IT42" s="6"/>
      <c r="IU42" s="7"/>
      <c r="IY42" s="5"/>
      <c r="IZ42" s="6"/>
      <c r="JA42" s="7"/>
      <c r="JE42" s="5"/>
      <c r="JF42" s="6"/>
      <c r="JG42" s="7"/>
      <c r="JK42" s="5"/>
      <c r="JL42" s="6"/>
      <c r="JM42" s="7"/>
      <c r="JQ42" s="5"/>
      <c r="JR42" s="6"/>
      <c r="JS42" s="7"/>
      <c r="JW42" s="5"/>
      <c r="JX42" s="6"/>
      <c r="JY42" s="7"/>
      <c r="KC42" s="5"/>
      <c r="KD42" s="6"/>
      <c r="KE42" s="7"/>
      <c r="KI42" s="5"/>
      <c r="KJ42" s="6"/>
      <c r="KK42" s="7"/>
      <c r="KO42" s="5"/>
      <c r="KP42" s="6"/>
      <c r="KQ42" s="7"/>
      <c r="KU42" s="5"/>
      <c r="KV42" s="6"/>
      <c r="KW42" s="7"/>
      <c r="LA42" s="5"/>
      <c r="LB42" s="6"/>
      <c r="LC42" s="7"/>
      <c r="LG42" s="5"/>
      <c r="LH42" s="6"/>
      <c r="LI42" s="7"/>
      <c r="LM42" s="5"/>
      <c r="LN42" s="6"/>
      <c r="LO42" s="7"/>
      <c r="LS42" s="5"/>
      <c r="LT42" s="6"/>
      <c r="LU42" s="7"/>
      <c r="LY42" s="5"/>
      <c r="LZ42" s="6"/>
      <c r="MA42" s="7"/>
      <c r="ME42" s="5"/>
      <c r="MF42" s="6"/>
      <c r="MG42" s="7"/>
      <c r="MK42" s="5"/>
      <c r="ML42" s="6"/>
      <c r="MM42" s="7"/>
      <c r="MQ42" s="5"/>
      <c r="MR42" s="6"/>
      <c r="MS42" s="7"/>
      <c r="MW42" s="5"/>
      <c r="MX42" s="6"/>
      <c r="MY42" s="7"/>
      <c r="NC42" s="5"/>
      <c r="ND42" s="6"/>
      <c r="NE42" s="7"/>
      <c r="NI42" s="5"/>
      <c r="NJ42" s="6"/>
      <c r="NK42" s="7"/>
      <c r="NO42" s="5"/>
      <c r="NP42" s="6"/>
      <c r="NQ42" s="7"/>
      <c r="NU42" s="5"/>
      <c r="NV42" s="6"/>
      <c r="NW42" s="7"/>
      <c r="OA42" s="5"/>
      <c r="OB42" s="6"/>
      <c r="OC42" s="7"/>
      <c r="OG42" s="5"/>
      <c r="OH42" s="6"/>
      <c r="OI42" s="7"/>
      <c r="OM42" s="5"/>
      <c r="ON42" s="6"/>
      <c r="OO42" s="7"/>
      <c r="OS42" s="5"/>
      <c r="OT42" s="6"/>
      <c r="OU42" s="7"/>
      <c r="OY42" s="5"/>
      <c r="OZ42" s="6"/>
      <c r="PA42" s="7"/>
      <c r="PE42" s="5"/>
      <c r="PF42" s="6"/>
      <c r="PG42" s="7"/>
      <c r="PK42" s="5"/>
      <c r="PL42" s="6"/>
      <c r="PM42" s="7"/>
      <c r="PQ42" s="5"/>
      <c r="PR42" s="6"/>
      <c r="PS42" s="7"/>
      <c r="PW42" s="5"/>
      <c r="PX42" s="6"/>
      <c r="PY42" s="7"/>
      <c r="QC42" s="5"/>
      <c r="QD42" s="6"/>
      <c r="QE42" s="7"/>
      <c r="QI42" s="5"/>
      <c r="QJ42" s="6"/>
      <c r="QK42" s="7"/>
      <c r="QO42" s="5"/>
      <c r="QP42" s="6"/>
      <c r="QQ42" s="7"/>
    </row>
    <row r="43" spans="3:459">
      <c r="C43">
        <v>48</v>
      </c>
      <c r="D43" s="6">
        <v>0.37</v>
      </c>
      <c r="E43" s="12">
        <f t="shared" si="286"/>
        <v>-4082841.8606762034</v>
      </c>
      <c r="F43" s="12">
        <f t="shared" si="0"/>
        <v>-1355722.9211074533</v>
      </c>
      <c r="G43">
        <v>47</v>
      </c>
      <c r="H43" s="6">
        <v>0.37</v>
      </c>
      <c r="I43" s="12">
        <f t="shared" si="1"/>
        <v>-8406912.83718816</v>
      </c>
      <c r="J43" s="12">
        <f t="shared" si="2"/>
        <v>-2759274.6548160757</v>
      </c>
      <c r="K43">
        <v>46</v>
      </c>
      <c r="L43" s="6">
        <v>0.37</v>
      </c>
      <c r="M43" s="12">
        <f t="shared" si="3"/>
        <v>-6107183.0194341457</v>
      </c>
      <c r="N43" s="12">
        <f t="shared" si="4"/>
        <v>-2004468.8988929731</v>
      </c>
      <c r="O43">
        <v>45</v>
      </c>
      <c r="P43" s="6">
        <v>0.37</v>
      </c>
      <c r="Q43" s="12">
        <f t="shared" si="5"/>
        <v>-1527314.0632210497</v>
      </c>
      <c r="R43" s="12">
        <f t="shared" si="6"/>
        <v>-466109.28224980208</v>
      </c>
      <c r="S43">
        <v>44</v>
      </c>
      <c r="T43" s="6">
        <v>0.37</v>
      </c>
      <c r="U43" s="12">
        <f t="shared" si="7"/>
        <v>12516262.539853387</v>
      </c>
      <c r="V43" s="12">
        <f t="shared" si="8"/>
        <v>3435365.7259098548</v>
      </c>
      <c r="W43">
        <v>43</v>
      </c>
      <c r="X43" s="6">
        <v>0.37</v>
      </c>
      <c r="Y43" s="12">
        <f t="shared" si="9"/>
        <v>14981477.838970318</v>
      </c>
      <c r="Z43" s="12">
        <f t="shared" si="10"/>
        <v>3709425.4150233609</v>
      </c>
      <c r="AA43">
        <v>42</v>
      </c>
      <c r="AB43" s="6">
        <v>0.37</v>
      </c>
      <c r="AC43" s="12">
        <f t="shared" si="11"/>
        <v>4698566.5774772018</v>
      </c>
      <c r="AD43" s="12">
        <f t="shared" si="12"/>
        <v>1190423.7777869301</v>
      </c>
      <c r="AE43">
        <v>41</v>
      </c>
      <c r="AF43" s="6">
        <v>0.37</v>
      </c>
      <c r="AG43" s="12">
        <f t="shared" si="13"/>
        <v>6842227.284081581</v>
      </c>
      <c r="AH43" s="12">
        <f t="shared" si="14"/>
        <v>1786070.8457487426</v>
      </c>
      <c r="AI43">
        <v>40</v>
      </c>
      <c r="AJ43" s="6">
        <v>0.37</v>
      </c>
      <c r="AK43" s="12">
        <f t="shared" si="15"/>
        <v>268059.10086380242</v>
      </c>
      <c r="AL43" s="12">
        <f t="shared" si="16"/>
        <v>71002.218654903525</v>
      </c>
      <c r="AM43">
        <v>39</v>
      </c>
      <c r="AN43" s="6">
        <v>0.37</v>
      </c>
      <c r="AO43" s="12">
        <f t="shared" si="17"/>
        <v>-2443416.9955559797</v>
      </c>
      <c r="AP43" s="12">
        <f t="shared" si="18"/>
        <v>-661270.24255929573</v>
      </c>
      <c r="AQ43">
        <v>38</v>
      </c>
      <c r="AR43" s="6">
        <v>0.37</v>
      </c>
      <c r="AS43" s="12">
        <f t="shared" si="19"/>
        <v>5987061.6865564063</v>
      </c>
      <c r="AT43" s="12">
        <f t="shared" si="20"/>
        <v>1631790.3253186364</v>
      </c>
      <c r="AU43">
        <v>37</v>
      </c>
      <c r="AV43" s="6">
        <v>0.37</v>
      </c>
      <c r="AW43" s="12">
        <f t="shared" si="21"/>
        <v>2469539.4174791416</v>
      </c>
      <c r="AX43" s="12">
        <f t="shared" si="22"/>
        <v>663599.84346848342</v>
      </c>
      <c r="AY43">
        <v>36</v>
      </c>
      <c r="AZ43" s="6">
        <v>0.37</v>
      </c>
      <c r="BA43" s="12">
        <f t="shared" si="23"/>
        <v>3614889.6951563694</v>
      </c>
      <c r="BB43" s="12">
        <f t="shared" si="24"/>
        <v>964433.14323749591</v>
      </c>
      <c r="BC43">
        <v>35</v>
      </c>
      <c r="BD43" s="6">
        <v>0.37</v>
      </c>
      <c r="BE43" s="12">
        <f t="shared" si="25"/>
        <v>6638844.6750050299</v>
      </c>
      <c r="BF43" s="12">
        <f t="shared" si="26"/>
        <v>1796693.0886290001</v>
      </c>
      <c r="BG43">
        <v>34</v>
      </c>
      <c r="BH43" s="6">
        <v>0.37</v>
      </c>
      <c r="BI43" s="12">
        <f t="shared" si="27"/>
        <v>11105287.540590551</v>
      </c>
      <c r="BJ43" s="12">
        <f t="shared" si="28"/>
        <v>3346506.9939975361</v>
      </c>
      <c r="BK43">
        <v>33</v>
      </c>
      <c r="BL43" s="6">
        <v>0.37</v>
      </c>
      <c r="BM43" s="12">
        <f t="shared" si="29"/>
        <v>9317840.5706625786</v>
      </c>
      <c r="BN43" s="12">
        <f t="shared" si="30"/>
        <v>3022485.7129404522</v>
      </c>
      <c r="BO43">
        <v>32</v>
      </c>
      <c r="BP43" s="6">
        <v>0.37</v>
      </c>
      <c r="BQ43" s="12">
        <f t="shared" si="31"/>
        <v>6947890.6719728727</v>
      </c>
      <c r="BR43" s="12">
        <f t="shared" si="32"/>
        <v>2320408.784881535</v>
      </c>
      <c r="BS43">
        <v>31</v>
      </c>
      <c r="BT43" s="6">
        <v>0.37</v>
      </c>
      <c r="BU43" s="12">
        <f t="shared" si="33"/>
        <v>5681008.6095536426</v>
      </c>
      <c r="BV43" s="12">
        <f t="shared" si="34"/>
        <v>1940920.4078705343</v>
      </c>
      <c r="BW43">
        <v>30</v>
      </c>
      <c r="BX43" s="6">
        <v>0.37</v>
      </c>
      <c r="BY43" s="12">
        <f t="shared" si="35"/>
        <v>3423211.0409955229</v>
      </c>
      <c r="BZ43" s="12">
        <f t="shared" si="36"/>
        <v>1195824.2024207008</v>
      </c>
      <c r="CA43">
        <v>29</v>
      </c>
      <c r="CB43" s="6">
        <v>0.37</v>
      </c>
      <c r="CC43" s="12">
        <f t="shared" si="37"/>
        <v>5354654.449343143</v>
      </c>
      <c r="CD43" s="12">
        <f t="shared" si="38"/>
        <v>2209694.2545274002</v>
      </c>
      <c r="CE43">
        <v>28</v>
      </c>
      <c r="CF43" s="6">
        <v>0.37</v>
      </c>
      <c r="CG43" s="12">
        <f t="shared" si="39"/>
        <v>5631014.7707359707</v>
      </c>
      <c r="CH43" s="12">
        <f t="shared" si="40"/>
        <v>2561517.2757474566</v>
      </c>
      <c r="CI43">
        <v>27</v>
      </c>
      <c r="CJ43" s="6">
        <v>0.37</v>
      </c>
      <c r="CK43" s="12">
        <f t="shared" si="284"/>
        <v>5568479.6378440075</v>
      </c>
      <c r="CL43" s="12">
        <f t="shared" si="285"/>
        <v>2565134.5740548209</v>
      </c>
      <c r="CM43" s="5">
        <v>26</v>
      </c>
      <c r="CN43" s="6">
        <v>0.37</v>
      </c>
      <c r="CO43" s="7">
        <f t="shared" si="41"/>
        <v>6857413.5277027683</v>
      </c>
      <c r="CP43" s="12">
        <f t="shared" si="42"/>
        <v>4604192.240990378</v>
      </c>
      <c r="CQ43" s="12">
        <f t="shared" si="43"/>
        <v>2076746.9801012261</v>
      </c>
      <c r="CR43" s="9"/>
      <c r="CS43" s="5">
        <v>25</v>
      </c>
      <c r="CT43" s="6">
        <v>0.37</v>
      </c>
      <c r="CU43" s="7">
        <f t="shared" si="44"/>
        <v>5242270.1075626994</v>
      </c>
      <c r="CV43" s="12">
        <f t="shared" si="45"/>
        <v>3382592.5371011961</v>
      </c>
      <c r="CW43" s="12">
        <f t="shared" si="46"/>
        <v>1649095.0180877233</v>
      </c>
      <c r="CY43" s="5">
        <v>24</v>
      </c>
      <c r="CZ43" s="6">
        <v>0.37</v>
      </c>
      <c r="DA43" s="7">
        <f t="shared" si="47"/>
        <v>4238575.4427253371</v>
      </c>
      <c r="DB43" s="12">
        <f t="shared" si="48"/>
        <v>2631766.077784318</v>
      </c>
      <c r="DC43" s="12">
        <f t="shared" si="49"/>
        <v>1338614.223825037</v>
      </c>
      <c r="DE43" s="5">
        <f t="shared" si="50"/>
        <v>23</v>
      </c>
      <c r="DF43" s="6">
        <v>0.37</v>
      </c>
      <c r="DG43" s="7">
        <f t="shared" si="51"/>
        <v>3587452.7657429869</v>
      </c>
      <c r="DH43" s="12">
        <f t="shared" si="52"/>
        <v>2145122.7152877473</v>
      </c>
      <c r="DI43" s="12">
        <f t="shared" si="53"/>
        <v>1095206.6070375063</v>
      </c>
      <c r="DK43" s="5">
        <f t="shared" si="54"/>
        <v>22</v>
      </c>
      <c r="DL43" s="6">
        <v>0.37</v>
      </c>
      <c r="DM43" s="7">
        <f t="shared" si="55"/>
        <v>3631392.6164014423</v>
      </c>
      <c r="DN43" s="12">
        <f t="shared" si="56"/>
        <v>2373761.2468728595</v>
      </c>
      <c r="DO43" s="12">
        <f t="shared" si="57"/>
        <v>1225608.0142203439</v>
      </c>
      <c r="DQ43" s="5">
        <f t="shared" si="58"/>
        <v>21</v>
      </c>
      <c r="DR43" s="6">
        <v>0.37</v>
      </c>
      <c r="DS43" s="7">
        <f t="shared" si="59"/>
        <v>2380304.5466711088</v>
      </c>
      <c r="DT43" s="12">
        <f t="shared" si="60"/>
        <v>1230593.5833960532</v>
      </c>
      <c r="DU43" s="12">
        <f t="shared" si="61"/>
        <v>630649.6866924112</v>
      </c>
      <c r="DW43" s="5">
        <f t="shared" si="62"/>
        <v>20</v>
      </c>
      <c r="DX43" s="6">
        <v>0.37</v>
      </c>
      <c r="DY43" s="7">
        <f t="shared" si="63"/>
        <v>1795101.4680777595</v>
      </c>
      <c r="DZ43" s="12">
        <f t="shared" si="64"/>
        <v>746331.93098810513</v>
      </c>
      <c r="EA43" s="12">
        <f t="shared" si="65"/>
        <v>383909.70730290242</v>
      </c>
      <c r="EC43" s="5">
        <f t="shared" si="66"/>
        <v>19</v>
      </c>
      <c r="ED43" s="6">
        <v>0.37</v>
      </c>
      <c r="EE43" s="7">
        <f t="shared" si="67"/>
        <v>1670794.3671609822</v>
      </c>
      <c r="EF43" s="12">
        <f t="shared" si="68"/>
        <v>743838.1183496227</v>
      </c>
      <c r="EG43" s="12">
        <f t="shared" si="69"/>
        <v>394048.60012379248</v>
      </c>
      <c r="EI43" s="5">
        <f t="shared" si="70"/>
        <v>18</v>
      </c>
      <c r="EJ43" s="6">
        <v>0.37</v>
      </c>
      <c r="EK43" s="7">
        <f t="shared" si="71"/>
        <v>1670794.3671609822</v>
      </c>
      <c r="EL43" s="12">
        <f t="shared" si="72"/>
        <v>1055561.0150273964</v>
      </c>
      <c r="EM43" s="12">
        <f t="shared" si="73"/>
        <v>579444.24241427134</v>
      </c>
      <c r="EO43" s="5">
        <f t="shared" si="74"/>
        <v>17</v>
      </c>
      <c r="EP43" s="6">
        <v>0.37</v>
      </c>
      <c r="EQ43" s="7">
        <f t="shared" si="75"/>
        <v>1865975.393300182</v>
      </c>
      <c r="ER43" s="12">
        <f t="shared" si="76"/>
        <v>574076.73011506116</v>
      </c>
      <c r="ES43" s="12">
        <f t="shared" si="77"/>
        <v>319543.66935387283</v>
      </c>
      <c r="EU43" s="5">
        <f t="shared" si="78"/>
        <v>16</v>
      </c>
      <c r="EV43" s="6">
        <v>0.37</v>
      </c>
      <c r="EW43" s="7">
        <f t="shared" si="79"/>
        <v>1158612.1692815186</v>
      </c>
      <c r="EX43" s="12">
        <f t="shared" si="80"/>
        <v>505519.99536895251</v>
      </c>
      <c r="EY43" s="12">
        <f t="shared" si="81"/>
        <v>284294.3544013495</v>
      </c>
      <c r="FA43" s="5">
        <f t="shared" si="82"/>
        <v>15</v>
      </c>
      <c r="FB43" s="6">
        <v>0.37</v>
      </c>
      <c r="FC43" s="7">
        <f t="shared" si="83"/>
        <v>1154686.2360788509</v>
      </c>
      <c r="FD43" s="12">
        <f t="shared" si="84"/>
        <v>570971.37337306701</v>
      </c>
      <c r="FE43" s="12">
        <f t="shared" si="85"/>
        <v>326582.47459726292</v>
      </c>
      <c r="FG43" s="5">
        <f t="shared" si="86"/>
        <v>14</v>
      </c>
      <c r="FH43" s="6">
        <v>0.37</v>
      </c>
      <c r="FI43" s="7">
        <f t="shared" si="87"/>
        <v>911786.35192581371</v>
      </c>
      <c r="FJ43" s="12">
        <f t="shared" si="88"/>
        <v>381467.76306273515</v>
      </c>
      <c r="FK43" s="12">
        <f t="shared" si="89"/>
        <v>219655.14187873426</v>
      </c>
      <c r="FM43" s="5">
        <f t="shared" si="90"/>
        <v>13</v>
      </c>
      <c r="FN43" s="6">
        <v>0.37</v>
      </c>
      <c r="FO43" s="7">
        <f t="shared" si="91"/>
        <v>999875.37221824087</v>
      </c>
      <c r="FP43" s="12">
        <f t="shared" si="92"/>
        <v>531227.13563873107</v>
      </c>
      <c r="FQ43" s="12">
        <f t="shared" si="93"/>
        <v>309967.46494083345</v>
      </c>
      <c r="FS43" s="5">
        <f t="shared" si="94"/>
        <v>12</v>
      </c>
      <c r="FT43" s="6">
        <v>0.37</v>
      </c>
      <c r="FU43" s="7">
        <f t="shared" si="95"/>
        <v>815492.51465479238</v>
      </c>
      <c r="FV43" s="12">
        <f t="shared" si="96"/>
        <v>399175.31334536395</v>
      </c>
      <c r="FW43" s="12">
        <f t="shared" si="97"/>
        <v>236746.97087085882</v>
      </c>
      <c r="FY43" s="5">
        <f t="shared" si="98"/>
        <v>11</v>
      </c>
      <c r="FZ43" s="6">
        <v>0.37</v>
      </c>
      <c r="GA43" s="7">
        <f t="shared" si="99"/>
        <v>700474.58740318869</v>
      </c>
      <c r="GB43" s="12">
        <f t="shared" si="100"/>
        <v>328403.71336400119</v>
      </c>
      <c r="GC43" s="12">
        <f t="shared" si="101"/>
        <v>196664.02796462257</v>
      </c>
      <c r="GE43" s="5">
        <f t="shared" si="102"/>
        <v>10</v>
      </c>
      <c r="GF43" s="6">
        <v>0.37</v>
      </c>
      <c r="GG43" s="7">
        <f t="shared" si="103"/>
        <v>623198.03149749886</v>
      </c>
      <c r="GH43" s="12">
        <f t="shared" si="104"/>
        <v>299086.26701345004</v>
      </c>
      <c r="GI43" s="12">
        <f t="shared" si="105"/>
        <v>182551.6946454455</v>
      </c>
      <c r="GK43" s="5">
        <f t="shared" si="106"/>
        <v>9</v>
      </c>
      <c r="GL43" s="6">
        <v>0.37</v>
      </c>
      <c r="GM43" s="7">
        <f t="shared" si="107"/>
        <v>692211.52004609432</v>
      </c>
      <c r="GN43" s="12">
        <f t="shared" si="108"/>
        <v>421050.41137380293</v>
      </c>
      <c r="GO43" s="12">
        <f t="shared" si="109"/>
        <v>265884.0409634955</v>
      </c>
      <c r="GQ43" s="5">
        <f t="shared" si="110"/>
        <v>8</v>
      </c>
      <c r="GR43" s="6">
        <v>0.37</v>
      </c>
      <c r="GS43" s="7">
        <f t="shared" si="111"/>
        <v>559136.93057035084</v>
      </c>
      <c r="GT43" s="12">
        <f t="shared" si="112"/>
        <v>333614.76737097302</v>
      </c>
      <c r="GU43" s="12">
        <f t="shared" si="113"/>
        <v>218354.38708925489</v>
      </c>
      <c r="GW43" s="5">
        <f t="shared" si="114"/>
        <v>7</v>
      </c>
      <c r="GX43" s="6">
        <v>0.37</v>
      </c>
      <c r="GY43" s="7">
        <f t="shared" si="115"/>
        <v>504590.67825137707</v>
      </c>
      <c r="GZ43" s="12">
        <f t="shared" si="116"/>
        <v>319467.16314561572</v>
      </c>
      <c r="HA43" s="12">
        <f t="shared" si="117"/>
        <v>218292.34180391399</v>
      </c>
      <c r="HC43" s="5">
        <f t="shared" si="118"/>
        <v>6</v>
      </c>
      <c r="HD43" s="6">
        <v>0.37</v>
      </c>
      <c r="HE43" s="7">
        <f t="shared" si="119"/>
        <v>549902.65720507514</v>
      </c>
      <c r="HF43" s="12">
        <f t="shared" si="120"/>
        <v>409950.77817316522</v>
      </c>
      <c r="HG43" s="12">
        <f t="shared" si="121"/>
        <v>297430.69894329453</v>
      </c>
      <c r="HI43" s="5">
        <f t="shared" si="122"/>
        <v>5</v>
      </c>
      <c r="HJ43" s="6">
        <v>0.37</v>
      </c>
      <c r="HK43" s="7">
        <f t="shared" si="123"/>
        <v>530999.08961478865</v>
      </c>
      <c r="HL43" s="12">
        <f t="shared" si="124"/>
        <v>440885.02256448375</v>
      </c>
      <c r="HM43" s="12">
        <f t="shared" si="125"/>
        <v>336798.92318745586</v>
      </c>
      <c r="HO43" s="5">
        <f t="shared" si="126"/>
        <v>4</v>
      </c>
      <c r="HP43" s="6">
        <v>0.37</v>
      </c>
      <c r="HQ43" s="7">
        <f t="shared" si="127"/>
        <v>464891.51603465999</v>
      </c>
      <c r="HR43" s="12">
        <f t="shared" si="128"/>
        <v>412717.49953555292</v>
      </c>
      <c r="HS43" s="12">
        <f t="shared" si="129"/>
        <v>325579.44781019626</v>
      </c>
      <c r="HU43" s="5">
        <f t="shared" si="130"/>
        <v>3</v>
      </c>
      <c r="HV43" s="6">
        <v>0.37</v>
      </c>
      <c r="HW43" s="7">
        <f t="shared" si="131"/>
        <v>391454.62785000005</v>
      </c>
      <c r="HX43" s="12">
        <f t="shared" si="132"/>
        <v>350349.68273262912</v>
      </c>
      <c r="HY43" s="12">
        <f t="shared" si="133"/>
        <v>286466.34327082534</v>
      </c>
      <c r="IA43" s="5">
        <f t="shared" si="134"/>
        <v>2</v>
      </c>
      <c r="IB43" s="6">
        <v>0.37</v>
      </c>
      <c r="IC43" s="7">
        <f t="shared" si="135"/>
        <v>456826.50000000006</v>
      </c>
      <c r="ID43" s="12">
        <f>(ID44)*(1+IB43)-(((VLOOKUP((IA$91+IA44),$A$138:$E$227,5,FALSE))/(VLOOKUP(IA$91,$A$138:$E$227,5,FALSE)))*(IF(IA43&lt;=$D$125,$B$125,$C$125)))</f>
        <v>429458.21673819749</v>
      </c>
      <c r="IE43" s="12">
        <f t="shared" si="137"/>
        <v>384121.93666026875</v>
      </c>
      <c r="IG43" s="5">
        <f t="shared" si="138"/>
        <v>1</v>
      </c>
      <c r="IH43" s="6">
        <v>0.37</v>
      </c>
      <c r="II43" s="7">
        <f>(II44+$B$124)*(1+IH43)</f>
        <v>616500</v>
      </c>
      <c r="IJ43" s="12">
        <f>($B$124)*(1+IH43)-$B$125</f>
        <v>605500</v>
      </c>
      <c r="IK43" s="12">
        <f>IJ43</f>
        <v>605500</v>
      </c>
      <c r="IM43" s="5"/>
      <c r="IN43" s="6"/>
      <c r="IO43" s="7"/>
      <c r="IS43" s="5"/>
      <c r="IT43" s="6"/>
      <c r="IU43" s="7"/>
      <c r="IY43" s="5"/>
      <c r="IZ43" s="6"/>
      <c r="JA43" s="7"/>
      <c r="JE43" s="5"/>
      <c r="JF43" s="6"/>
      <c r="JG43" s="7"/>
      <c r="JK43" s="5"/>
      <c r="JL43" s="6"/>
      <c r="JM43" s="7"/>
      <c r="JQ43" s="5"/>
      <c r="JR43" s="6"/>
      <c r="JS43" s="7"/>
      <c r="JW43" s="5"/>
      <c r="JX43" s="6"/>
      <c r="JY43" s="7"/>
      <c r="KC43" s="5"/>
      <c r="KD43" s="6"/>
      <c r="KE43" s="7"/>
      <c r="KI43" s="5"/>
      <c r="KJ43" s="6"/>
      <c r="KK43" s="7"/>
      <c r="KO43" s="5"/>
      <c r="KP43" s="6"/>
      <c r="KQ43" s="7"/>
      <c r="KU43" s="5"/>
      <c r="KV43" s="6"/>
      <c r="KW43" s="7"/>
      <c r="LA43" s="5"/>
      <c r="LB43" s="6"/>
      <c r="LC43" s="7"/>
      <c r="LG43" s="5"/>
      <c r="LH43" s="6"/>
      <c r="LI43" s="7"/>
      <c r="LM43" s="5"/>
      <c r="LN43" s="6"/>
      <c r="LO43" s="7"/>
      <c r="LS43" s="5"/>
      <c r="LT43" s="6"/>
      <c r="LU43" s="7"/>
      <c r="LY43" s="5"/>
      <c r="LZ43" s="6"/>
      <c r="MA43" s="7"/>
      <c r="ME43" s="5"/>
      <c r="MF43" s="6"/>
      <c r="MG43" s="7"/>
      <c r="MK43" s="5"/>
      <c r="ML43" s="6"/>
      <c r="MM43" s="7"/>
      <c r="MQ43" s="5"/>
      <c r="MR43" s="6"/>
      <c r="MS43" s="7"/>
      <c r="MW43" s="5"/>
      <c r="MX43" s="6"/>
      <c r="MY43" s="7"/>
      <c r="NC43" s="5"/>
      <c r="ND43" s="6"/>
      <c r="NE43" s="7"/>
      <c r="NI43" s="5"/>
      <c r="NJ43" s="6"/>
      <c r="NK43" s="7"/>
      <c r="NO43" s="5"/>
      <c r="NP43" s="6"/>
      <c r="NQ43" s="7"/>
      <c r="NU43" s="5"/>
      <c r="NV43" s="6"/>
      <c r="NW43" s="7"/>
      <c r="OA43" s="5"/>
      <c r="OB43" s="6"/>
      <c r="OC43" s="7"/>
      <c r="OG43" s="5"/>
      <c r="OH43" s="6"/>
      <c r="OI43" s="7"/>
      <c r="OM43" s="5"/>
      <c r="ON43" s="6"/>
      <c r="OO43" s="7"/>
      <c r="OS43" s="5"/>
      <c r="OT43" s="6"/>
      <c r="OU43" s="7"/>
      <c r="OY43" s="5"/>
      <c r="OZ43" s="6"/>
      <c r="PA43" s="7"/>
      <c r="PE43" s="5"/>
      <c r="PF43" s="6"/>
      <c r="PG43" s="7"/>
      <c r="PK43" s="5"/>
      <c r="PL43" s="6"/>
      <c r="PM43" s="7"/>
      <c r="PQ43" s="5"/>
      <c r="PR43" s="6"/>
      <c r="PS43" s="7"/>
      <c r="PW43" s="5"/>
      <c r="PX43" s="6"/>
      <c r="PY43" s="7"/>
      <c r="QC43" s="5"/>
      <c r="QD43" s="6"/>
      <c r="QE43" s="7"/>
      <c r="QI43" s="5"/>
      <c r="QJ43" s="6"/>
      <c r="QK43" s="7"/>
      <c r="QO43" s="5"/>
      <c r="QP43" s="6"/>
      <c r="QQ43" s="7"/>
    </row>
    <row r="44" spans="3:459">
      <c r="C44">
        <v>47</v>
      </c>
      <c r="D44" s="6">
        <v>-0.25900000000000001</v>
      </c>
      <c r="E44" s="12">
        <f t="shared" si="286"/>
        <v>-2914229.9561072662</v>
      </c>
      <c r="F44" s="12">
        <f t="shared" si="0"/>
        <v>-1081892.2369239421</v>
      </c>
      <c r="G44">
        <v>46</v>
      </c>
      <c r="H44" s="6">
        <v>-0.25900000000000001</v>
      </c>
      <c r="I44" s="12">
        <f t="shared" si="1"/>
        <v>-6069714.838260022</v>
      </c>
      <c r="J44" s="12">
        <f t="shared" si="2"/>
        <v>-2227298.7925803945</v>
      </c>
      <c r="K44">
        <v>45</v>
      </c>
      <c r="L44" s="6">
        <v>-0.25900000000000001</v>
      </c>
      <c r="M44" s="12">
        <f t="shared" si="3"/>
        <v>-4391079.9347899379</v>
      </c>
      <c r="N44" s="12">
        <f t="shared" si="4"/>
        <v>-1611319.0318649774</v>
      </c>
      <c r="O44">
        <v>44</v>
      </c>
      <c r="P44" s="6">
        <v>-0.25900000000000001</v>
      </c>
      <c r="Q44" s="12">
        <f t="shared" si="5"/>
        <v>-1043074.5813347423</v>
      </c>
      <c r="R44" s="12">
        <f t="shared" si="6"/>
        <v>-355898.8378373906</v>
      </c>
      <c r="S44">
        <v>43</v>
      </c>
      <c r="T44" s="6">
        <v>-0.25900000000000001</v>
      </c>
      <c r="U44" s="12">
        <f t="shared" si="7"/>
        <v>9215739.5906234197</v>
      </c>
      <c r="V44" s="12">
        <f t="shared" si="8"/>
        <v>2828005.9258780018</v>
      </c>
      <c r="W44">
        <v>42</v>
      </c>
      <c r="X44" s="6">
        <v>-0.25900000000000001</v>
      </c>
      <c r="Y44" s="12">
        <f t="shared" si="9"/>
        <v>11023825.277129922</v>
      </c>
      <c r="Z44" s="12">
        <f t="shared" si="10"/>
        <v>3051659.7870166521</v>
      </c>
      <c r="AA44">
        <v>41</v>
      </c>
      <c r="AB44" s="6">
        <v>-0.25900000000000001</v>
      </c>
      <c r="AC44" s="12">
        <f t="shared" si="11"/>
        <v>3516040.6338586076</v>
      </c>
      <c r="AD44" s="12">
        <f t="shared" si="12"/>
        <v>995960.00787411188</v>
      </c>
      <c r="AE44">
        <v>40</v>
      </c>
      <c r="AF44" s="6">
        <v>-0.25900000000000001</v>
      </c>
      <c r="AG44" s="12">
        <f t="shared" si="13"/>
        <v>5078214.4194670189</v>
      </c>
      <c r="AH44" s="12">
        <f t="shared" si="14"/>
        <v>1482053.9936641941</v>
      </c>
      <c r="AI44">
        <v>39</v>
      </c>
      <c r="AJ44" s="6">
        <v>-0.25900000000000001</v>
      </c>
      <c r="AK44" s="12">
        <f t="shared" si="15"/>
        <v>278335.74483870057</v>
      </c>
      <c r="AL44" s="12">
        <f t="shared" si="16"/>
        <v>82425.606840645225</v>
      </c>
      <c r="AM44">
        <v>38</v>
      </c>
      <c r="AN44" s="6">
        <v>-0.25900000000000001</v>
      </c>
      <c r="AO44" s="12">
        <f t="shared" si="17"/>
        <v>-1702602.8698731333</v>
      </c>
      <c r="AP44" s="12">
        <f t="shared" si="18"/>
        <v>-515165.24603457469</v>
      </c>
      <c r="AQ44">
        <v>37</v>
      </c>
      <c r="AR44" s="6">
        <v>-0.25900000000000001</v>
      </c>
      <c r="AS44" s="12">
        <f t="shared" si="19"/>
        <v>4450461.3934975304</v>
      </c>
      <c r="AT44" s="12">
        <f t="shared" si="20"/>
        <v>1356149.1799928097</v>
      </c>
      <c r="AU44">
        <v>36</v>
      </c>
      <c r="AV44" s="6">
        <v>-0.25900000000000001</v>
      </c>
      <c r="AW44" s="12">
        <f t="shared" si="21"/>
        <v>1884074.6530087581</v>
      </c>
      <c r="AX44" s="12">
        <f t="shared" si="22"/>
        <v>566031.01163353235</v>
      </c>
      <c r="AY44">
        <v>35</v>
      </c>
      <c r="AZ44" s="6">
        <v>-0.25900000000000001</v>
      </c>
      <c r="BA44" s="12">
        <f t="shared" si="23"/>
        <v>2720683.0206728736</v>
      </c>
      <c r="BB44" s="12">
        <f t="shared" si="24"/>
        <v>811534.20573718753</v>
      </c>
      <c r="BC44">
        <v>34</v>
      </c>
      <c r="BD44" s="6">
        <v>-0.25900000000000001</v>
      </c>
      <c r="BE44" s="12">
        <f t="shared" si="25"/>
        <v>4926785.2108283332</v>
      </c>
      <c r="BF44" s="12">
        <f t="shared" si="26"/>
        <v>1490722.5637914056</v>
      </c>
      <c r="BG44">
        <v>33</v>
      </c>
      <c r="BH44" s="6">
        <v>-0.25900000000000001</v>
      </c>
      <c r="BI44" s="12">
        <f t="shared" si="27"/>
        <v>8178716.5552685689</v>
      </c>
      <c r="BJ44" s="12">
        <f t="shared" si="28"/>
        <v>2755490.3415818997</v>
      </c>
      <c r="BK44">
        <v>32</v>
      </c>
      <c r="BL44" s="6">
        <v>-0.25900000000000001</v>
      </c>
      <c r="BM44" s="12">
        <f t="shared" si="29"/>
        <v>6868850.9326738473</v>
      </c>
      <c r="BN44" s="12">
        <f t="shared" si="30"/>
        <v>2491063.9648538199</v>
      </c>
      <c r="BO44">
        <v>31</v>
      </c>
      <c r="BP44" s="6">
        <v>-0.25900000000000001</v>
      </c>
      <c r="BQ44" s="12">
        <f t="shared" si="31"/>
        <v>5137020.62640859</v>
      </c>
      <c r="BR44" s="12">
        <f t="shared" si="32"/>
        <v>1918114.9978435505</v>
      </c>
      <c r="BS44">
        <v>30</v>
      </c>
      <c r="BT44" s="6">
        <v>-0.25900000000000001</v>
      </c>
      <c r="BU44" s="12">
        <f t="shared" si="33"/>
        <v>4210815.7651953921</v>
      </c>
      <c r="BV44" s="12">
        <f t="shared" si="34"/>
        <v>1608423.1892806434</v>
      </c>
      <c r="BW44">
        <v>29</v>
      </c>
      <c r="BX44" s="6">
        <v>-0.25900000000000001</v>
      </c>
      <c r="BY44" s="12">
        <f t="shared" si="35"/>
        <v>2561379.6802004697</v>
      </c>
      <c r="BZ44" s="12">
        <f t="shared" si="36"/>
        <v>1000367.1712370932</v>
      </c>
      <c r="CA44">
        <v>28</v>
      </c>
      <c r="CB44" s="6">
        <v>-0.25900000000000001</v>
      </c>
      <c r="CC44" s="12">
        <f t="shared" si="37"/>
        <v>3961570.89325675</v>
      </c>
      <c r="CD44" s="12">
        <f t="shared" si="38"/>
        <v>1827763.3949575133</v>
      </c>
      <c r="CE44">
        <v>27</v>
      </c>
      <c r="CF44" s="6">
        <v>-0.25900000000000001</v>
      </c>
      <c r="CG44" s="12">
        <f t="shared" si="39"/>
        <v>4158367.9838135606</v>
      </c>
      <c r="CH44" s="12">
        <f t="shared" si="40"/>
        <v>2114878.1376905874</v>
      </c>
      <c r="CI44">
        <v>26</v>
      </c>
      <c r="CJ44" s="6">
        <v>-0.25900000000000001</v>
      </c>
      <c r="CK44" s="12">
        <f t="shared" si="284"/>
        <v>4112120.1736087645</v>
      </c>
      <c r="CL44" s="12">
        <f t="shared" si="285"/>
        <v>2117830.1323306942</v>
      </c>
      <c r="CM44" s="5">
        <v>25</v>
      </c>
      <c r="CN44" s="6">
        <v>-0.25900000000000001</v>
      </c>
      <c r="CO44" s="7">
        <f t="shared" si="41"/>
        <v>5005411.3340896117</v>
      </c>
      <c r="CP44" s="12">
        <f t="shared" si="42"/>
        <v>3409272.1746629565</v>
      </c>
      <c r="CQ44" s="12">
        <f t="shared" si="43"/>
        <v>1719268.1567506324</v>
      </c>
      <c r="CR44" s="9"/>
      <c r="CS44" s="5">
        <v>24</v>
      </c>
      <c r="CT44" s="6">
        <v>-0.25900000000000001</v>
      </c>
      <c r="CU44" s="7">
        <f t="shared" si="44"/>
        <v>3826474.5310676638</v>
      </c>
      <c r="CV44" s="12">
        <f t="shared" si="45"/>
        <v>2513962.0220234026</v>
      </c>
      <c r="CW44" s="12">
        <f t="shared" si="46"/>
        <v>1370271.1450513822</v>
      </c>
      <c r="CY44" s="5">
        <v>23</v>
      </c>
      <c r="CZ44" s="6">
        <v>-0.25900000000000001</v>
      </c>
      <c r="DA44" s="7">
        <f t="shared" si="47"/>
        <v>3093850.6881206841</v>
      </c>
      <c r="DB44" s="12">
        <f t="shared" si="48"/>
        <v>1964049.0582918173</v>
      </c>
      <c r="DC44" s="12">
        <f t="shared" si="49"/>
        <v>1116894.8507453466</v>
      </c>
      <c r="DE44" s="5">
        <f t="shared" si="50"/>
        <v>22</v>
      </c>
      <c r="DF44" s="6">
        <v>-0.25900000000000001</v>
      </c>
      <c r="DG44" s="7">
        <f t="shared" si="51"/>
        <v>2618578.6611262676</v>
      </c>
      <c r="DH44" s="12">
        <f t="shared" si="52"/>
        <v>1608673.0757547354</v>
      </c>
      <c r="DI44" s="12">
        <f t="shared" si="53"/>
        <v>918255.44667544984</v>
      </c>
      <c r="DK44" s="5">
        <f t="shared" si="54"/>
        <v>21</v>
      </c>
      <c r="DL44" s="6">
        <v>-0.25900000000000001</v>
      </c>
      <c r="DM44" s="7">
        <f t="shared" si="55"/>
        <v>2650651.5448185708</v>
      </c>
      <c r="DN44" s="12">
        <f t="shared" si="56"/>
        <v>1775084.1869286061</v>
      </c>
      <c r="DO44" s="12">
        <f t="shared" si="57"/>
        <v>1024673.0606948392</v>
      </c>
      <c r="DQ44" s="5">
        <f t="shared" si="58"/>
        <v>20</v>
      </c>
      <c r="DR44" s="6">
        <v>-0.25900000000000001</v>
      </c>
      <c r="DS44" s="7">
        <f t="shared" si="59"/>
        <v>1737448.574212488</v>
      </c>
      <c r="DT44" s="12">
        <f t="shared" si="60"/>
        <v>940972.92645164218</v>
      </c>
      <c r="DU44" s="12">
        <f t="shared" si="61"/>
        <v>539141.14026306535</v>
      </c>
      <c r="DW44" s="5">
        <f t="shared" si="62"/>
        <v>19</v>
      </c>
      <c r="DX44" s="6">
        <v>-0.25900000000000001</v>
      </c>
      <c r="DY44" s="7">
        <f t="shared" si="63"/>
        <v>1310293.0423925251</v>
      </c>
      <c r="DZ44" s="12">
        <f t="shared" si="64"/>
        <v>587337.82956970297</v>
      </c>
      <c r="EA44" s="12">
        <f t="shared" si="65"/>
        <v>337782.27108300512</v>
      </c>
      <c r="EC44" s="5">
        <f t="shared" si="66"/>
        <v>18</v>
      </c>
      <c r="ED44" s="6">
        <v>-0.25900000000000001</v>
      </c>
      <c r="EE44" s="7">
        <f t="shared" si="67"/>
        <v>1219557.9322342935</v>
      </c>
      <c r="EF44" s="12">
        <f t="shared" si="68"/>
        <v>584283.61542498635</v>
      </c>
      <c r="EG44" s="12">
        <f t="shared" si="69"/>
        <v>346056.39025170862</v>
      </c>
      <c r="EI44" s="5">
        <f t="shared" si="70"/>
        <v>17</v>
      </c>
      <c r="EJ44" s="6">
        <v>-0.25900000000000001</v>
      </c>
      <c r="EK44" s="7">
        <f t="shared" si="71"/>
        <v>1219557.9322342935</v>
      </c>
      <c r="EL44" s="12">
        <f t="shared" si="72"/>
        <v>810373.2588888657</v>
      </c>
      <c r="EM44" s="12">
        <f t="shared" si="73"/>
        <v>497353.54515496903</v>
      </c>
      <c r="EO44" s="5">
        <f t="shared" si="74"/>
        <v>16</v>
      </c>
      <c r="EP44" s="6">
        <v>-0.25900000000000001</v>
      </c>
      <c r="EQ44" s="7">
        <f t="shared" si="75"/>
        <v>1362025.8345256802</v>
      </c>
      <c r="ER44" s="12">
        <f t="shared" si="76"/>
        <v>458374.65827678767</v>
      </c>
      <c r="ES44" s="12">
        <f t="shared" si="77"/>
        <v>285254.6156658121</v>
      </c>
      <c r="EU44" s="5">
        <f t="shared" si="78"/>
        <v>15</v>
      </c>
      <c r="EV44" s="6">
        <v>-0.25900000000000001</v>
      </c>
      <c r="EW44" s="7">
        <f t="shared" si="79"/>
        <v>845702.31334417406</v>
      </c>
      <c r="EX44" s="12">
        <f t="shared" si="80"/>
        <v>407930.44180041127</v>
      </c>
      <c r="EY44" s="12">
        <f t="shared" si="81"/>
        <v>256488.45375004402</v>
      </c>
      <c r="FA44" s="5">
        <f t="shared" si="82"/>
        <v>14</v>
      </c>
      <c r="FB44" s="6">
        <v>-0.25900000000000001</v>
      </c>
      <c r="FC44" s="7">
        <f t="shared" si="83"/>
        <v>842836.66867069399</v>
      </c>
      <c r="FD44" s="12">
        <f t="shared" si="84"/>
        <v>455051.85241065483</v>
      </c>
      <c r="FE44" s="12">
        <f t="shared" si="85"/>
        <v>290998.82407376642</v>
      </c>
      <c r="FG44" s="5">
        <f t="shared" si="86"/>
        <v>13</v>
      </c>
      <c r="FH44" s="6">
        <v>-0.25900000000000001</v>
      </c>
      <c r="FI44" s="7">
        <f t="shared" si="87"/>
        <v>665537.48315752822</v>
      </c>
      <c r="FJ44" s="12">
        <f t="shared" si="88"/>
        <v>316472.81975382124</v>
      </c>
      <c r="FK44" s="12">
        <f t="shared" si="89"/>
        <v>203737.86679430553</v>
      </c>
      <c r="FM44" s="5">
        <f t="shared" si="90"/>
        <v>12</v>
      </c>
      <c r="FN44" s="6">
        <v>-0.25900000000000001</v>
      </c>
      <c r="FO44" s="7">
        <f t="shared" si="91"/>
        <v>729836.0381155042</v>
      </c>
      <c r="FP44" s="12">
        <f t="shared" si="92"/>
        <v>425285.84622112522</v>
      </c>
      <c r="FQ44" s="12">
        <f t="shared" si="93"/>
        <v>277439.69367215037</v>
      </c>
      <c r="FS44" s="5">
        <f t="shared" si="94"/>
        <v>11</v>
      </c>
      <c r="FT44" s="6">
        <v>-0.25900000000000001</v>
      </c>
      <c r="FU44" s="7">
        <f t="shared" si="95"/>
        <v>595250.01069692872</v>
      </c>
      <c r="FV44" s="12">
        <f t="shared" si="96"/>
        <v>328290.39242132014</v>
      </c>
      <c r="FW44" s="12">
        <f t="shared" si="97"/>
        <v>217686.11857980239</v>
      </c>
      <c r="FY44" s="5">
        <f t="shared" si="98"/>
        <v>10</v>
      </c>
      <c r="FZ44" s="6">
        <v>-0.25900000000000001</v>
      </c>
      <c r="GA44" s="7">
        <f t="shared" si="99"/>
        <v>511295.31927240046</v>
      </c>
      <c r="GB44" s="12">
        <f t="shared" si="100"/>
        <v>276277.27533587959</v>
      </c>
      <c r="GC44" s="12">
        <f t="shared" si="101"/>
        <v>184975.34314333569</v>
      </c>
      <c r="GE44" s="5">
        <f t="shared" si="102"/>
        <v>9</v>
      </c>
      <c r="GF44" s="6">
        <v>-0.25900000000000001</v>
      </c>
      <c r="GG44" s="7">
        <f t="shared" si="103"/>
        <v>454889.07408576552</v>
      </c>
      <c r="GH44" s="12">
        <f t="shared" si="104"/>
        <v>254187.74482458134</v>
      </c>
      <c r="GI44" s="12">
        <f t="shared" si="105"/>
        <v>173458.58981591603</v>
      </c>
      <c r="GK44" s="5">
        <f t="shared" si="106"/>
        <v>8</v>
      </c>
      <c r="GL44" s="6">
        <v>-0.25900000000000001</v>
      </c>
      <c r="GM44" s="7">
        <f t="shared" si="107"/>
        <v>505263.88324532431</v>
      </c>
      <c r="GN44" s="12">
        <f t="shared" si="108"/>
        <v>342013.14610072802</v>
      </c>
      <c r="GO44" s="12">
        <f t="shared" si="109"/>
        <v>241464.21688227361</v>
      </c>
      <c r="GQ44" s="5">
        <f t="shared" si="110"/>
        <v>7</v>
      </c>
      <c r="GR44" s="6">
        <v>-0.25900000000000001</v>
      </c>
      <c r="GS44" s="7">
        <f t="shared" si="111"/>
        <v>408129.14640171587</v>
      </c>
      <c r="GT44" s="12">
        <f t="shared" si="112"/>
        <v>276971.20036282676</v>
      </c>
      <c r="GU44" s="12">
        <f t="shared" si="113"/>
        <v>202676.35048009426</v>
      </c>
      <c r="GW44" s="5">
        <f t="shared" si="114"/>
        <v>6</v>
      </c>
      <c r="GX44" s="6">
        <v>-0.25900000000000001</v>
      </c>
      <c r="GY44" s="7">
        <f t="shared" si="115"/>
        <v>368314.3636871365</v>
      </c>
      <c r="GZ44" s="12">
        <f t="shared" si="116"/>
        <v>265234.78651652421</v>
      </c>
      <c r="HA44" s="12">
        <f t="shared" si="117"/>
        <v>202625.71673794553</v>
      </c>
      <c r="HC44" s="5">
        <f t="shared" si="118"/>
        <v>5</v>
      </c>
      <c r="HD44" s="6">
        <v>-0.25900000000000001</v>
      </c>
      <c r="HE44" s="7">
        <f t="shared" si="119"/>
        <v>401388.80087961687</v>
      </c>
      <c r="HF44" s="12">
        <f t="shared" si="120"/>
        <v>329416.04709662154</v>
      </c>
      <c r="HG44" s="12">
        <f t="shared" si="121"/>
        <v>267208.72489811789</v>
      </c>
      <c r="HI44" s="5">
        <f t="shared" si="122"/>
        <v>4</v>
      </c>
      <c r="HJ44" s="6">
        <v>-0.25900000000000001</v>
      </c>
      <c r="HK44" s="7">
        <f t="shared" si="123"/>
        <v>387590.57636115956</v>
      </c>
      <c r="HL44" s="12">
        <f t="shared" si="124"/>
        <v>350479.1090134331</v>
      </c>
      <c r="HM44" s="12">
        <f t="shared" si="125"/>
        <v>299336.23473679478</v>
      </c>
      <c r="HO44" s="5">
        <f t="shared" si="126"/>
        <v>3</v>
      </c>
      <c r="HP44" s="6">
        <v>-0.25900000000000001</v>
      </c>
      <c r="HQ44" s="7">
        <f t="shared" si="127"/>
        <v>339336.87301799998</v>
      </c>
      <c r="HR44" s="12">
        <f t="shared" si="128"/>
        <v>311431.77990145492</v>
      </c>
      <c r="HS44" s="12">
        <f t="shared" si="129"/>
        <v>274674.81017059652</v>
      </c>
      <c r="HU44" s="5">
        <f t="shared" si="130"/>
        <v>2</v>
      </c>
      <c r="HV44" s="6">
        <v>-0.25900000000000001</v>
      </c>
      <c r="HW44" s="7">
        <f t="shared" si="131"/>
        <v>285733.30499999999</v>
      </c>
      <c r="HX44" s="12">
        <f>(HX45)*(1+HV44)-(((VLOOKUP((HU$91+HU45),$A$138:$E$227,5,FALSE))/(VLOOKUP(HU$91,$A$138:$E$227,5,FALSE)))*(IF(HU44&lt;=$D$125,$B$125,$C$125)))</f>
        <v>265549.44115023472</v>
      </c>
      <c r="HY44" s="12">
        <f t="shared" si="133"/>
        <v>242755.49770386267</v>
      </c>
      <c r="IA44" s="5">
        <f t="shared" si="134"/>
        <v>1</v>
      </c>
      <c r="IB44" s="6">
        <v>-0.25900000000000001</v>
      </c>
      <c r="IC44" s="7">
        <f>(IC45+$B$124)*(1+IB44)</f>
        <v>333450</v>
      </c>
      <c r="ID44" s="12">
        <f>($B$124)*(1+IB44)-$B$125</f>
        <v>322450</v>
      </c>
      <c r="IE44" s="12">
        <f>ID44</f>
        <v>322450</v>
      </c>
      <c r="IG44" s="5"/>
      <c r="IH44" s="6"/>
      <c r="II44" s="7"/>
      <c r="IM44" s="5"/>
      <c r="IN44" s="6"/>
      <c r="IO44" s="7"/>
      <c r="IS44" s="5"/>
      <c r="IT44" s="6"/>
      <c r="IU44" s="7"/>
      <c r="IY44" s="5"/>
      <c r="IZ44" s="6"/>
      <c r="JA44" s="7"/>
      <c r="JE44" s="5"/>
      <c r="JF44" s="6"/>
      <c r="JG44" s="7"/>
      <c r="JK44" s="5"/>
      <c r="JL44" s="6"/>
      <c r="JM44" s="7"/>
      <c r="JQ44" s="5"/>
      <c r="JR44" s="6"/>
      <c r="JS44" s="7"/>
      <c r="JW44" s="5"/>
      <c r="JX44" s="6"/>
      <c r="JY44" s="7"/>
      <c r="KC44" s="5"/>
      <c r="KD44" s="6"/>
      <c r="KE44" s="7"/>
      <c r="KI44" s="5"/>
      <c r="KJ44" s="6"/>
      <c r="KK44" s="7"/>
      <c r="KO44" s="5"/>
      <c r="KP44" s="6"/>
      <c r="KQ44" s="7"/>
      <c r="KU44" s="5"/>
      <c r="KV44" s="6"/>
      <c r="KW44" s="7"/>
      <c r="LA44" s="5"/>
      <c r="LB44" s="6"/>
      <c r="LC44" s="7"/>
      <c r="LG44" s="5"/>
      <c r="LH44" s="6"/>
      <c r="LI44" s="7"/>
      <c r="LM44" s="5"/>
      <c r="LN44" s="6"/>
      <c r="LO44" s="7"/>
      <c r="LS44" s="5"/>
      <c r="LT44" s="6"/>
      <c r="LU44" s="7"/>
      <c r="LY44" s="5"/>
      <c r="LZ44" s="6"/>
      <c r="MA44" s="7"/>
      <c r="ME44" s="5"/>
      <c r="MF44" s="6"/>
      <c r="MG44" s="7"/>
      <c r="MK44" s="5"/>
      <c r="ML44" s="6"/>
      <c r="MM44" s="7"/>
      <c r="MQ44" s="5"/>
      <c r="MR44" s="6"/>
      <c r="MS44" s="7"/>
      <c r="MW44" s="5"/>
      <c r="MX44" s="6"/>
      <c r="MY44" s="7"/>
      <c r="NC44" s="5"/>
      <c r="ND44" s="6"/>
      <c r="NE44" s="7"/>
      <c r="NI44" s="5"/>
      <c r="NJ44" s="6"/>
      <c r="NK44" s="7"/>
      <c r="NO44" s="5"/>
      <c r="NP44" s="6"/>
      <c r="NQ44" s="7"/>
      <c r="NU44" s="5"/>
      <c r="NV44" s="6"/>
      <c r="NW44" s="7"/>
      <c r="OA44" s="5"/>
      <c r="OB44" s="6"/>
      <c r="OC44" s="7"/>
      <c r="OG44" s="5"/>
      <c r="OH44" s="6"/>
      <c r="OI44" s="7"/>
      <c r="OM44" s="5"/>
      <c r="ON44" s="6"/>
      <c r="OO44" s="7"/>
      <c r="OS44" s="5"/>
      <c r="OT44" s="6"/>
      <c r="OU44" s="7"/>
      <c r="OY44" s="5"/>
      <c r="OZ44" s="6"/>
      <c r="PA44" s="7"/>
      <c r="PE44" s="5"/>
      <c r="PF44" s="6"/>
      <c r="PG44" s="7"/>
      <c r="PK44" s="5"/>
      <c r="PL44" s="6"/>
      <c r="PM44" s="7"/>
      <c r="PQ44" s="5"/>
      <c r="PR44" s="6"/>
      <c r="PS44" s="7"/>
      <c r="PW44" s="5"/>
      <c r="PX44" s="6"/>
      <c r="PY44" s="7"/>
      <c r="QC44" s="5"/>
      <c r="QD44" s="6"/>
      <c r="QE44" s="7"/>
      <c r="QI44" s="5"/>
      <c r="QJ44" s="6"/>
      <c r="QK44" s="7"/>
      <c r="QO44" s="5"/>
      <c r="QP44" s="6"/>
      <c r="QQ44" s="7"/>
    </row>
    <row r="45" spans="3:459">
      <c r="C45">
        <v>46</v>
      </c>
      <c r="D45" s="6">
        <v>-0.1431</v>
      </c>
      <c r="E45" s="12">
        <f t="shared" si="286"/>
        <v>-3823779.6323243631</v>
      </c>
      <c r="F45" s="12">
        <f t="shared" si="0"/>
        <v>-1552849.4750988609</v>
      </c>
      <c r="G45">
        <v>45</v>
      </c>
      <c r="H45" s="6">
        <v>-0.1431</v>
      </c>
      <c r="I45" s="12">
        <f t="shared" si="1"/>
        <v>-8080918.2891971786</v>
      </c>
      <c r="J45" s="12">
        <f t="shared" si="2"/>
        <v>-3243748.8907340788</v>
      </c>
      <c r="K45">
        <v>44</v>
      </c>
      <c r="L45" s="6">
        <v>-0.1431</v>
      </c>
      <c r="M45" s="12">
        <f t="shared" si="3"/>
        <v>-5815554.0469973357</v>
      </c>
      <c r="N45" s="12">
        <f t="shared" si="4"/>
        <v>-2334412.5399918882</v>
      </c>
      <c r="O45">
        <v>43</v>
      </c>
      <c r="P45" s="6">
        <v>-0.1431</v>
      </c>
      <c r="Q45" s="12">
        <f t="shared" si="5"/>
        <v>-1289001.421096971</v>
      </c>
      <c r="R45" s="12">
        <f t="shared" si="6"/>
        <v>-481106.16421224974</v>
      </c>
      <c r="S45">
        <v>42</v>
      </c>
      <c r="T45" s="6">
        <v>-0.1431</v>
      </c>
      <c r="U45" s="12">
        <f t="shared" si="7"/>
        <v>12568828.378388202</v>
      </c>
      <c r="V45" s="12">
        <f t="shared" si="8"/>
        <v>4219113.7514307816</v>
      </c>
      <c r="W45">
        <v>41</v>
      </c>
      <c r="X45" s="6">
        <v>-0.1431</v>
      </c>
      <c r="Y45" s="12">
        <f t="shared" si="9"/>
        <v>15023208.326792413</v>
      </c>
      <c r="Z45" s="12">
        <f t="shared" si="10"/>
        <v>4549281.3947329139</v>
      </c>
      <c r="AA45">
        <v>40</v>
      </c>
      <c r="AB45" s="6">
        <v>-0.1431</v>
      </c>
      <c r="AC45" s="12">
        <f t="shared" si="11"/>
        <v>4887921.3559618061</v>
      </c>
      <c r="AD45" s="12">
        <f t="shared" si="12"/>
        <v>1514567.1807205596</v>
      </c>
      <c r="AE45">
        <v>39</v>
      </c>
      <c r="AF45" s="6">
        <v>-0.1431</v>
      </c>
      <c r="AG45" s="12">
        <f t="shared" si="13"/>
        <v>6991914.3550797282</v>
      </c>
      <c r="AH45" s="12">
        <f t="shared" si="14"/>
        <v>2232160.4513869556</v>
      </c>
      <c r="AI45">
        <v>38</v>
      </c>
      <c r="AJ45" s="6">
        <v>-0.1431</v>
      </c>
      <c r="AK45" s="12">
        <f t="shared" si="15"/>
        <v>512334.80791469308</v>
      </c>
      <c r="AL45" s="12">
        <f t="shared" si="16"/>
        <v>165967.61383152031</v>
      </c>
      <c r="AM45">
        <v>37</v>
      </c>
      <c r="AN45" s="6">
        <v>-0.1431</v>
      </c>
      <c r="AO45" s="12">
        <f t="shared" si="17"/>
        <v>-2163905.443593685</v>
      </c>
      <c r="AP45" s="12">
        <f t="shared" si="18"/>
        <v>-716222.22428805067</v>
      </c>
      <c r="AQ45">
        <v>36</v>
      </c>
      <c r="AR45" s="6">
        <v>-0.1431</v>
      </c>
      <c r="AS45" s="12">
        <f t="shared" si="19"/>
        <v>6138882.7229728512</v>
      </c>
      <c r="AT45" s="12">
        <f t="shared" si="20"/>
        <v>2046294.2409909503</v>
      </c>
      <c r="AU45">
        <v>35</v>
      </c>
      <c r="AV45" s="6">
        <v>-0.1431</v>
      </c>
      <c r="AW45" s="12">
        <f t="shared" si="21"/>
        <v>2677370.8446233482</v>
      </c>
      <c r="AX45" s="12">
        <f t="shared" si="22"/>
        <v>879887.13203584205</v>
      </c>
      <c r="AY45">
        <v>34</v>
      </c>
      <c r="AZ45" s="6">
        <v>-0.1431</v>
      </c>
      <c r="BA45" s="12">
        <f t="shared" si="23"/>
        <v>3807366.4780583256</v>
      </c>
      <c r="BB45" s="12">
        <f t="shared" si="24"/>
        <v>1242309.7193664489</v>
      </c>
      <c r="BC45">
        <v>33</v>
      </c>
      <c r="BD45" s="6">
        <v>-0.1431</v>
      </c>
      <c r="BE45" s="12">
        <f t="shared" si="25"/>
        <v>6782637.1754366346</v>
      </c>
      <c r="BF45" s="12">
        <f t="shared" si="26"/>
        <v>2244957.3749684636</v>
      </c>
      <c r="BG45">
        <v>32</v>
      </c>
      <c r="BH45" s="6">
        <v>-0.1431</v>
      </c>
      <c r="BI45" s="12">
        <f t="shared" si="27"/>
        <v>11157572.390358746</v>
      </c>
      <c r="BJ45" s="12">
        <f t="shared" si="28"/>
        <v>4112063.0640524016</v>
      </c>
      <c r="BK45">
        <v>31</v>
      </c>
      <c r="BL45" s="6">
        <v>-0.1431</v>
      </c>
      <c r="BM45" s="12">
        <f t="shared" si="29"/>
        <v>9381339.8463764805</v>
      </c>
      <c r="BN45" s="12">
        <f t="shared" si="30"/>
        <v>3721705.2442197772</v>
      </c>
      <c r="BO45">
        <v>30</v>
      </c>
      <c r="BP45" s="6">
        <v>-0.1431</v>
      </c>
      <c r="BQ45" s="12">
        <f t="shared" si="31"/>
        <v>7040979.0202358924</v>
      </c>
      <c r="BR45" s="12">
        <f t="shared" si="32"/>
        <v>2875892.8392512798</v>
      </c>
      <c r="BS45">
        <v>29</v>
      </c>
      <c r="BT45" s="6">
        <v>-0.1431</v>
      </c>
      <c r="BU45" s="12">
        <f t="shared" si="33"/>
        <v>5788603.3617248153</v>
      </c>
      <c r="BV45" s="12">
        <f t="shared" si="34"/>
        <v>2418712.2027864251</v>
      </c>
      <c r="BW45">
        <v>28</v>
      </c>
      <c r="BX45" s="6">
        <v>-0.1431</v>
      </c>
      <c r="BY45" s="12">
        <f t="shared" si="35"/>
        <v>3560314.2604772695</v>
      </c>
      <c r="BZ45" s="12">
        <f t="shared" si="36"/>
        <v>1521073.2286546079</v>
      </c>
      <c r="CA45">
        <v>27</v>
      </c>
      <c r="CB45" s="6">
        <v>-0.1431</v>
      </c>
      <c r="CC45" s="12">
        <f t="shared" si="37"/>
        <v>5434000.2011750387</v>
      </c>
      <c r="CD45" s="12">
        <f t="shared" si="38"/>
        <v>2742511.8386212047</v>
      </c>
      <c r="CE45">
        <v>26</v>
      </c>
      <c r="CF45" s="6">
        <v>-0.1431</v>
      </c>
      <c r="CG45" s="12">
        <f t="shared" si="39"/>
        <v>5691437.686350489</v>
      </c>
      <c r="CH45" s="12">
        <f t="shared" si="40"/>
        <v>3166363.2198710465</v>
      </c>
      <c r="CI45">
        <v>25</v>
      </c>
      <c r="CJ45" s="6">
        <v>-0.1431</v>
      </c>
      <c r="CK45" s="12">
        <f t="shared" si="284"/>
        <v>5628029.9238984678</v>
      </c>
      <c r="CL45" s="12">
        <f t="shared" si="285"/>
        <v>3170721.0838864609</v>
      </c>
      <c r="CM45" s="5">
        <v>24</v>
      </c>
      <c r="CN45" s="6">
        <v>-0.1431</v>
      </c>
      <c r="CO45" s="7">
        <f t="shared" si="41"/>
        <v>6754941.0716458997</v>
      </c>
      <c r="CP45" s="12">
        <f t="shared" si="42"/>
        <v>4681189.6577126645</v>
      </c>
      <c r="CQ45" s="12">
        <f t="shared" si="43"/>
        <v>2582346.4074236527</v>
      </c>
      <c r="CR45" s="9"/>
      <c r="CS45" s="5">
        <v>23</v>
      </c>
      <c r="CT45" s="6">
        <v>-0.1431</v>
      </c>
      <c r="CU45" s="7">
        <f t="shared" si="44"/>
        <v>5163933.2403072389</v>
      </c>
      <c r="CV45" s="12">
        <f t="shared" si="45"/>
        <v>3466938.4508800847</v>
      </c>
      <c r="CW45" s="12">
        <f t="shared" si="46"/>
        <v>2067141.7054543225</v>
      </c>
      <c r="CY45" s="5">
        <v>22</v>
      </c>
      <c r="CZ45" s="6">
        <v>-0.1431</v>
      </c>
      <c r="DA45" s="7">
        <f t="shared" si="47"/>
        <v>4175237.0959793311</v>
      </c>
      <c r="DB45" s="12">
        <f t="shared" si="48"/>
        <v>2721732.4902468952</v>
      </c>
      <c r="DC45" s="12">
        <f t="shared" si="49"/>
        <v>1693096.5021488902</v>
      </c>
      <c r="DE45" s="5">
        <f t="shared" si="50"/>
        <v>21</v>
      </c>
      <c r="DF45" s="6">
        <v>-0.1431</v>
      </c>
      <c r="DG45" s="7">
        <f t="shared" si="51"/>
        <v>3533844.3469990115</v>
      </c>
      <c r="DH45" s="12">
        <f t="shared" si="52"/>
        <v>2241875.1237951135</v>
      </c>
      <c r="DI45" s="12">
        <f t="shared" si="53"/>
        <v>1399856.2979565733</v>
      </c>
      <c r="DK45" s="5">
        <f t="shared" si="54"/>
        <v>20</v>
      </c>
      <c r="DL45" s="6">
        <v>-0.1431</v>
      </c>
      <c r="DM45" s="7">
        <f t="shared" si="55"/>
        <v>3577127.5908482741</v>
      </c>
      <c r="DN45" s="12">
        <f t="shared" si="56"/>
        <v>2465660.5224718684</v>
      </c>
      <c r="DO45" s="12">
        <f t="shared" si="57"/>
        <v>1556954.6491665081</v>
      </c>
      <c r="DQ45" s="5">
        <f t="shared" si="58"/>
        <v>19</v>
      </c>
      <c r="DR45" s="6">
        <v>-0.1431</v>
      </c>
      <c r="DS45" s="7">
        <f t="shared" si="59"/>
        <v>2344734.9179655709</v>
      </c>
      <c r="DT45" s="12">
        <f t="shared" si="60"/>
        <v>1340529.6585876383</v>
      </c>
      <c r="DU45" s="12">
        <f t="shared" si="61"/>
        <v>840191.12404436478</v>
      </c>
      <c r="DW45" s="5">
        <f t="shared" si="62"/>
        <v>18</v>
      </c>
      <c r="DX45" s="6">
        <v>-0.1431</v>
      </c>
      <c r="DY45" s="7">
        <f t="shared" si="63"/>
        <v>1768276.7103812755</v>
      </c>
      <c r="DZ45" s="12">
        <f t="shared" si="64"/>
        <v>863025.65273168776</v>
      </c>
      <c r="EA45" s="12">
        <f t="shared" si="65"/>
        <v>542936.32613167213</v>
      </c>
      <c r="EC45" s="5">
        <f t="shared" si="66"/>
        <v>17</v>
      </c>
      <c r="ED45" s="6">
        <v>-0.1431</v>
      </c>
      <c r="EE45" s="7">
        <f t="shared" si="67"/>
        <v>1645827.1690071437</v>
      </c>
      <c r="EF45" s="12">
        <f t="shared" si="68"/>
        <v>856863.41341164615</v>
      </c>
      <c r="EG45" s="12">
        <f t="shared" si="69"/>
        <v>555150.94390050322</v>
      </c>
      <c r="EI45" s="5">
        <f t="shared" si="70"/>
        <v>16</v>
      </c>
      <c r="EJ45" s="6">
        <v>-0.1431</v>
      </c>
      <c r="EK45" s="7">
        <f t="shared" si="71"/>
        <v>1645827.1690071437</v>
      </c>
      <c r="EL45" s="12">
        <f t="shared" si="72"/>
        <v>1159587.5543454583</v>
      </c>
      <c r="EM45" s="12">
        <f t="shared" si="73"/>
        <v>778502.44258873491</v>
      </c>
      <c r="EO45" s="5">
        <f t="shared" si="74"/>
        <v>15</v>
      </c>
      <c r="EP45" s="6">
        <v>-0.1431</v>
      </c>
      <c r="EQ45" s="7">
        <f t="shared" si="75"/>
        <v>1838091.5445690691</v>
      </c>
      <c r="ER45" s="12">
        <f t="shared" si="76"/>
        <v>683645.82298044779</v>
      </c>
      <c r="ES45" s="12">
        <f t="shared" si="77"/>
        <v>465392.69639514049</v>
      </c>
      <c r="EU45" s="5">
        <f t="shared" si="78"/>
        <v>14</v>
      </c>
      <c r="EV45" s="6">
        <v>-0.1431</v>
      </c>
      <c r="EW45" s="7">
        <f t="shared" si="79"/>
        <v>1141298.6684806668</v>
      </c>
      <c r="EX45" s="12">
        <f t="shared" si="80"/>
        <v>614903.84936655336</v>
      </c>
      <c r="EY45" s="12">
        <f t="shared" si="81"/>
        <v>422926.82597277028</v>
      </c>
      <c r="FA45" s="5">
        <f t="shared" si="82"/>
        <v>13</v>
      </c>
      <c r="FB45" s="6">
        <v>-0.1431</v>
      </c>
      <c r="FC45" s="7">
        <f t="shared" si="83"/>
        <v>1137431.4017148367</v>
      </c>
      <c r="FD45" s="12">
        <f t="shared" si="84"/>
        <v>677415.1202274051</v>
      </c>
      <c r="FE45" s="12">
        <f t="shared" si="85"/>
        <v>473872.54889147118</v>
      </c>
      <c r="FG45" s="5">
        <f t="shared" si="86"/>
        <v>12</v>
      </c>
      <c r="FH45" s="6">
        <v>-0.1431</v>
      </c>
      <c r="FI45" s="7">
        <f t="shared" si="87"/>
        <v>898161.24582662375</v>
      </c>
      <c r="FJ45" s="12">
        <f t="shared" si="88"/>
        <v>489976.81478248478</v>
      </c>
      <c r="FK45" s="12">
        <f t="shared" si="89"/>
        <v>345054.09491724276</v>
      </c>
      <c r="FM45" s="5">
        <f t="shared" si="90"/>
        <v>11</v>
      </c>
      <c r="FN45" s="6">
        <v>-0.1431</v>
      </c>
      <c r="FO45" s="7">
        <f t="shared" si="91"/>
        <v>984933.9245823269</v>
      </c>
      <c r="FP45" s="12">
        <f t="shared" si="92"/>
        <v>635995.53080484259</v>
      </c>
      <c r="FQ45" s="12">
        <f t="shared" si="93"/>
        <v>453855.9656447703</v>
      </c>
      <c r="FS45" s="5">
        <f t="shared" si="94"/>
        <v>10</v>
      </c>
      <c r="FT45" s="6">
        <v>-0.1431</v>
      </c>
      <c r="FU45" s="7">
        <f t="shared" si="95"/>
        <v>803306.35721582826</v>
      </c>
      <c r="FV45" s="12">
        <f t="shared" si="96"/>
        <v>504093.2670282349</v>
      </c>
      <c r="FW45" s="12">
        <f t="shared" si="97"/>
        <v>365645.11622470553</v>
      </c>
      <c r="FY45" s="5">
        <f t="shared" si="98"/>
        <v>9</v>
      </c>
      <c r="FZ45" s="6">
        <v>-0.1431</v>
      </c>
      <c r="GA45" s="7">
        <f t="shared" si="99"/>
        <v>690007.17850526376</v>
      </c>
      <c r="GB45" s="12">
        <f t="shared" si="100"/>
        <v>433313.04675245873</v>
      </c>
      <c r="GC45" s="12">
        <f t="shared" si="101"/>
        <v>317356.03424123733</v>
      </c>
      <c r="GE45" s="5">
        <f t="shared" si="102"/>
        <v>8</v>
      </c>
      <c r="GF45" s="6">
        <v>-0.1431</v>
      </c>
      <c r="GG45" s="7">
        <f t="shared" si="103"/>
        <v>613885.39012923825</v>
      </c>
      <c r="GH45" s="12">
        <f t="shared" si="104"/>
        <v>402361.68552702392</v>
      </c>
      <c r="GI45" s="12">
        <f t="shared" si="105"/>
        <v>300354.49764693336</v>
      </c>
      <c r="GK45" s="5">
        <f t="shared" si="106"/>
        <v>7</v>
      </c>
      <c r="GL45" s="6">
        <v>-0.1431</v>
      </c>
      <c r="GM45" s="7">
        <f t="shared" si="107"/>
        <v>681867.58872513403</v>
      </c>
      <c r="GN45" s="12">
        <f t="shared" si="108"/>
        <v>518900.87357157021</v>
      </c>
      <c r="GO45" s="12">
        <f t="shared" si="109"/>
        <v>400747.38827475725</v>
      </c>
      <c r="GQ45" s="5">
        <f t="shared" si="110"/>
        <v>6</v>
      </c>
      <c r="GR45" s="6">
        <v>-0.1431</v>
      </c>
      <c r="GS45" s="7">
        <f t="shared" si="111"/>
        <v>550781.57409138442</v>
      </c>
      <c r="GT45" s="12">
        <f t="shared" si="112"/>
        <v>429106.97410459799</v>
      </c>
      <c r="GU45" s="12">
        <f t="shared" si="113"/>
        <v>343487.03795696696</v>
      </c>
      <c r="GW45" s="5">
        <f t="shared" si="114"/>
        <v>5</v>
      </c>
      <c r="GX45" s="6">
        <v>-0.1431</v>
      </c>
      <c r="GY45" s="7">
        <f t="shared" si="115"/>
        <v>497050.42332946893</v>
      </c>
      <c r="GZ45" s="12">
        <f t="shared" si="116"/>
        <v>410937.17872857285</v>
      </c>
      <c r="HA45" s="12">
        <f t="shared" si="117"/>
        <v>343412.2902050984</v>
      </c>
      <c r="HC45" s="5">
        <f t="shared" si="118"/>
        <v>4</v>
      </c>
      <c r="HD45" s="6">
        <v>-0.1431</v>
      </c>
      <c r="HE45" s="7">
        <f t="shared" si="119"/>
        <v>541685.29133551533</v>
      </c>
      <c r="HF45" s="12">
        <f t="shared" si="120"/>
        <v>494467.17149898584</v>
      </c>
      <c r="HG45" s="12">
        <f t="shared" si="121"/>
        <v>438752.56062586064</v>
      </c>
      <c r="HI45" s="5">
        <f t="shared" si="122"/>
        <v>3</v>
      </c>
      <c r="HJ45" s="6">
        <v>-0.1431</v>
      </c>
      <c r="HK45" s="7">
        <f t="shared" si="123"/>
        <v>523064.20561559999</v>
      </c>
      <c r="HL45" s="12">
        <f t="shared" si="124"/>
        <v>490362.35627308738</v>
      </c>
      <c r="HM45" s="12">
        <f t="shared" si="125"/>
        <v>458131.9666588938</v>
      </c>
      <c r="HO45" s="5">
        <f t="shared" si="126"/>
        <v>2</v>
      </c>
      <c r="HP45" s="6">
        <v>-0.1431</v>
      </c>
      <c r="HQ45" s="7">
        <f t="shared" si="127"/>
        <v>457944.49800000002</v>
      </c>
      <c r="HR45" s="12">
        <f>(HR46)*(1+HP45)-(((VLOOKUP((HO$91+HO46),$A$138:$E$227,5,FALSE))/(VLOOKUP(HO$91,$A$138:$E$227,5,FALSE)))*(IF(HO45&lt;=$D$125,$B$125,$C$125)))</f>
        <v>437117.13814598537</v>
      </c>
      <c r="HS45" s="12">
        <f t="shared" si="129"/>
        <v>421725.68961971829</v>
      </c>
      <c r="HU45" s="5">
        <f t="shared" si="130"/>
        <v>1</v>
      </c>
      <c r="HV45" s="6">
        <v>-0.1431</v>
      </c>
      <c r="HW45" s="7">
        <f>(HW46+$B$124)*(1+HV45)</f>
        <v>385605</v>
      </c>
      <c r="HX45" s="12">
        <f>($B$124)*(1+HV45)-$B$125</f>
        <v>374605</v>
      </c>
      <c r="HY45" s="12">
        <f>HX45</f>
        <v>374605</v>
      </c>
      <c r="IA45" s="5"/>
      <c r="IB45" s="6"/>
      <c r="IC45" s="7"/>
      <c r="IG45" s="5"/>
      <c r="IH45" s="6"/>
      <c r="II45" s="7"/>
      <c r="IM45" s="5"/>
      <c r="IN45" s="6"/>
      <c r="IO45" s="7"/>
      <c r="IS45" s="5"/>
      <c r="IT45" s="6"/>
      <c r="IU45" s="7"/>
      <c r="IY45" s="5"/>
      <c r="IZ45" s="6"/>
      <c r="JA45" s="7"/>
      <c r="JE45" s="5"/>
      <c r="JF45" s="6"/>
      <c r="JG45" s="7"/>
      <c r="JK45" s="5"/>
      <c r="JL45" s="6"/>
      <c r="JM45" s="7"/>
      <c r="JQ45" s="5"/>
      <c r="JR45" s="6"/>
      <c r="JS45" s="7"/>
      <c r="JW45" s="5"/>
      <c r="JX45" s="6"/>
      <c r="JY45" s="7"/>
      <c r="KC45" s="5"/>
      <c r="KD45" s="6"/>
      <c r="KE45" s="7"/>
      <c r="KI45" s="5"/>
      <c r="KJ45" s="6"/>
      <c r="KK45" s="7"/>
      <c r="KO45" s="5"/>
      <c r="KP45" s="6"/>
      <c r="KQ45" s="7"/>
      <c r="KU45" s="5"/>
      <c r="KV45" s="6"/>
      <c r="KW45" s="7"/>
      <c r="LA45" s="5"/>
      <c r="LB45" s="6"/>
      <c r="LC45" s="7"/>
      <c r="LG45" s="5"/>
      <c r="LH45" s="6"/>
      <c r="LI45" s="7"/>
      <c r="LM45" s="5"/>
      <c r="LN45" s="6"/>
      <c r="LO45" s="7"/>
      <c r="LS45" s="5"/>
      <c r="LT45" s="6"/>
      <c r="LU45" s="7"/>
      <c r="LY45" s="5"/>
      <c r="LZ45" s="6"/>
      <c r="MA45" s="7"/>
      <c r="ME45" s="5"/>
      <c r="MF45" s="6"/>
      <c r="MG45" s="7"/>
      <c r="MK45" s="5"/>
      <c r="ML45" s="6"/>
      <c r="MM45" s="7"/>
      <c r="MQ45" s="5"/>
      <c r="MR45" s="6"/>
      <c r="MS45" s="7"/>
      <c r="MW45" s="5"/>
      <c r="MX45" s="6"/>
      <c r="MY45" s="7"/>
      <c r="NC45" s="5"/>
      <c r="ND45" s="6"/>
      <c r="NE45" s="7"/>
      <c r="NI45" s="5"/>
      <c r="NJ45" s="6"/>
      <c r="NK45" s="7"/>
      <c r="NO45" s="5"/>
      <c r="NP45" s="6"/>
      <c r="NQ45" s="7"/>
      <c r="NU45" s="5"/>
      <c r="NV45" s="6"/>
      <c r="NW45" s="7"/>
      <c r="OA45" s="5"/>
      <c r="OB45" s="6"/>
      <c r="OC45" s="7"/>
      <c r="OG45" s="5"/>
      <c r="OH45" s="6"/>
      <c r="OI45" s="7"/>
      <c r="OM45" s="5"/>
      <c r="ON45" s="6"/>
      <c r="OO45" s="7"/>
      <c r="OS45" s="5"/>
      <c r="OT45" s="6"/>
      <c r="OU45" s="7"/>
      <c r="OY45" s="5"/>
      <c r="OZ45" s="6"/>
      <c r="PA45" s="7"/>
      <c r="PE45" s="5"/>
      <c r="PF45" s="6"/>
      <c r="PG45" s="7"/>
      <c r="PK45" s="5"/>
      <c r="PL45" s="6"/>
      <c r="PM45" s="7"/>
      <c r="PQ45" s="5"/>
      <c r="PR45" s="6"/>
      <c r="PS45" s="7"/>
      <c r="PW45" s="5"/>
      <c r="PX45" s="6"/>
      <c r="PY45" s="7"/>
      <c r="QC45" s="5"/>
      <c r="QD45" s="6"/>
      <c r="QE45" s="7"/>
      <c r="QI45" s="5"/>
      <c r="QJ45" s="6"/>
      <c r="QK45" s="7"/>
      <c r="QO45" s="5"/>
      <c r="QP45" s="6"/>
      <c r="QQ45" s="7"/>
    </row>
    <row r="46" spans="3:459">
      <c r="C46">
        <v>45</v>
      </c>
      <c r="D46" s="6">
        <v>0.18759999999999999</v>
      </c>
      <c r="E46" s="12">
        <f t="shared" si="286"/>
        <v>-4376131.1704451172</v>
      </c>
      <c r="F46" s="12">
        <f t="shared" si="0"/>
        <v>-1842021.149603419</v>
      </c>
      <c r="G46">
        <v>44</v>
      </c>
      <c r="H46" s="6">
        <v>0.18759999999999999</v>
      </c>
      <c r="I46" s="12">
        <f t="shared" si="1"/>
        <v>-9343192.2594140694</v>
      </c>
      <c r="J46" s="12">
        <f t="shared" si="2"/>
        <v>-3887313.5677854163</v>
      </c>
      <c r="K46">
        <v>43</v>
      </c>
      <c r="L46" s="6">
        <v>0.18759999999999999</v>
      </c>
      <c r="M46" s="12">
        <f t="shared" si="3"/>
        <v>-6699518.2692170301</v>
      </c>
      <c r="N46" s="12">
        <f t="shared" si="4"/>
        <v>-2787390.8127399324</v>
      </c>
      <c r="O46">
        <v>42</v>
      </c>
      <c r="P46" s="6">
        <v>0.18759999999999999</v>
      </c>
      <c r="Q46" s="12">
        <f t="shared" si="5"/>
        <v>-1410461.0370012894</v>
      </c>
      <c r="R46" s="12">
        <f t="shared" si="6"/>
        <v>-545652.80993480538</v>
      </c>
      <c r="S46">
        <v>41</v>
      </c>
      <c r="T46" s="6">
        <v>0.18759999999999999</v>
      </c>
      <c r="U46" s="12">
        <f t="shared" si="7"/>
        <v>14772084.266260743</v>
      </c>
      <c r="V46" s="12">
        <f t="shared" si="8"/>
        <v>5139678.9539544685</v>
      </c>
      <c r="W46">
        <v>40</v>
      </c>
      <c r="X46" s="6">
        <v>0.18759999999999999</v>
      </c>
      <c r="Y46" s="12">
        <f t="shared" si="9"/>
        <v>17647657.946358122</v>
      </c>
      <c r="Z46" s="12">
        <f t="shared" si="10"/>
        <v>5539045.9247693373</v>
      </c>
      <c r="AA46">
        <v>39</v>
      </c>
      <c r="AB46" s="6">
        <v>0.18759999999999999</v>
      </c>
      <c r="AC46" s="12">
        <f t="shared" si="11"/>
        <v>5817177.6610806249</v>
      </c>
      <c r="AD46" s="12">
        <f t="shared" si="12"/>
        <v>1868290.6356755293</v>
      </c>
      <c r="AE46">
        <v>38</v>
      </c>
      <c r="AF46" s="6">
        <v>0.18759999999999999</v>
      </c>
      <c r="AG46" s="12">
        <f t="shared" si="13"/>
        <v>8269208.7096685991</v>
      </c>
      <c r="AH46" s="12">
        <f t="shared" si="14"/>
        <v>2736283.1740022614</v>
      </c>
      <c r="AI46">
        <v>37</v>
      </c>
      <c r="AJ46" s="6">
        <v>0.18759999999999999</v>
      </c>
      <c r="AK46" s="12">
        <f t="shared" si="15"/>
        <v>705967.44493741042</v>
      </c>
      <c r="AL46" s="12">
        <f t="shared" si="16"/>
        <v>237040.16399358303</v>
      </c>
      <c r="AM46">
        <v>36</v>
      </c>
      <c r="AN46" s="6">
        <v>0.18759999999999999</v>
      </c>
      <c r="AO46" s="12">
        <f t="shared" si="17"/>
        <v>-2419497.1942132628</v>
      </c>
      <c r="AP46" s="12">
        <f t="shared" si="18"/>
        <v>-830046.48268630169</v>
      </c>
      <c r="AQ46">
        <v>35</v>
      </c>
      <c r="AR46" s="6">
        <v>0.18759999999999999</v>
      </c>
      <c r="AS46" s="12">
        <f t="shared" si="19"/>
        <v>7269089.4188036537</v>
      </c>
      <c r="AT46" s="12">
        <f t="shared" si="20"/>
        <v>2511461.5510221869</v>
      </c>
      <c r="AU46">
        <v>34</v>
      </c>
      <c r="AV46" s="6">
        <v>0.18759999999999999</v>
      </c>
      <c r="AW46" s="12">
        <f t="shared" si="21"/>
        <v>3231014.7729128981</v>
      </c>
      <c r="AX46" s="12">
        <f t="shared" si="22"/>
        <v>1100588.9737416196</v>
      </c>
      <c r="AY46">
        <v>33</v>
      </c>
      <c r="AZ46" s="6">
        <v>0.18759999999999999</v>
      </c>
      <c r="BA46" s="12">
        <f t="shared" si="23"/>
        <v>4550483.0483154291</v>
      </c>
      <c r="BB46" s="12">
        <f t="shared" si="24"/>
        <v>1538971.1525932958</v>
      </c>
      <c r="BC46">
        <v>32</v>
      </c>
      <c r="BD46" s="6">
        <v>0.18759999999999999</v>
      </c>
      <c r="BE46" s="12">
        <f t="shared" si="25"/>
        <v>8021094.0288353078</v>
      </c>
      <c r="BF46" s="12">
        <f t="shared" si="26"/>
        <v>2751762.1850748863</v>
      </c>
      <c r="BG46">
        <v>31</v>
      </c>
      <c r="BH46" s="6">
        <v>0.18759999999999999</v>
      </c>
      <c r="BI46" s="12">
        <f t="shared" si="27"/>
        <v>13115852.099713031</v>
      </c>
      <c r="BJ46" s="12">
        <f t="shared" si="28"/>
        <v>5010191.6779925684</v>
      </c>
      <c r="BK46">
        <v>30</v>
      </c>
      <c r="BL46" s="6">
        <v>0.18759999999999999</v>
      </c>
      <c r="BM46" s="12">
        <f t="shared" si="29"/>
        <v>11036248.276521914</v>
      </c>
      <c r="BN46" s="12">
        <f t="shared" si="30"/>
        <v>4538019.3643119298</v>
      </c>
      <c r="BO46">
        <v>29</v>
      </c>
      <c r="BP46" s="6">
        <v>0.18759999999999999</v>
      </c>
      <c r="BQ46" s="12">
        <f t="shared" si="31"/>
        <v>8302517.5587559361</v>
      </c>
      <c r="BR46" s="12">
        <f t="shared" si="32"/>
        <v>3514934.4409331693</v>
      </c>
      <c r="BS46">
        <v>28</v>
      </c>
      <c r="BT46" s="6">
        <v>0.18759999999999999</v>
      </c>
      <c r="BU46" s="12">
        <f t="shared" si="33"/>
        <v>6839072.3707944974</v>
      </c>
      <c r="BV46" s="12">
        <f t="shared" si="34"/>
        <v>2961934.0194681766</v>
      </c>
      <c r="BW46">
        <v>27</v>
      </c>
      <c r="BX46" s="6">
        <v>0.18759999999999999</v>
      </c>
      <c r="BY46" s="12">
        <f t="shared" si="35"/>
        <v>4236823.4807994515</v>
      </c>
      <c r="BZ46" s="12">
        <f t="shared" si="36"/>
        <v>1876160.2761691001</v>
      </c>
      <c r="CA46">
        <v>26</v>
      </c>
      <c r="CB46" s="6">
        <v>0.18759999999999999</v>
      </c>
      <c r="CC46" s="12">
        <f t="shared" si="37"/>
        <v>6410832.141020136</v>
      </c>
      <c r="CD46" s="12">
        <f t="shared" si="38"/>
        <v>3353598.3219448403</v>
      </c>
      <c r="CE46">
        <v>25</v>
      </c>
      <c r="CF46" s="6">
        <v>0.18759999999999999</v>
      </c>
      <c r="CG46" s="12">
        <f t="shared" si="39"/>
        <v>6704821.7259696592</v>
      </c>
      <c r="CH46" s="12">
        <f t="shared" si="40"/>
        <v>3866284.0609606062</v>
      </c>
      <c r="CI46">
        <v>24</v>
      </c>
      <c r="CJ46" s="6">
        <v>0.18759999999999999</v>
      </c>
      <c r="CK46" s="12">
        <f t="shared" si="284"/>
        <v>6630038.422101141</v>
      </c>
      <c r="CL46" s="12">
        <f t="shared" si="285"/>
        <v>3871555.282978768</v>
      </c>
      <c r="CM46" s="5">
        <v>23</v>
      </c>
      <c r="CN46" s="6">
        <v>0.18759999999999999</v>
      </c>
      <c r="CO46" s="7">
        <f t="shared" si="41"/>
        <v>7882998.099715136</v>
      </c>
      <c r="CP46" s="12">
        <f t="shared" si="42"/>
        <v>5526400.5559996134</v>
      </c>
      <c r="CQ46" s="12">
        <f t="shared" si="43"/>
        <v>3159864.0648659589</v>
      </c>
      <c r="CR46" s="9"/>
      <c r="CS46" s="5">
        <v>22</v>
      </c>
      <c r="CT46" s="6">
        <v>0.18759999999999999</v>
      </c>
      <c r="CU46" s="7">
        <f t="shared" si="44"/>
        <v>6026296.2309572166</v>
      </c>
      <c r="CV46" s="12">
        <f t="shared" si="45"/>
        <v>4104625.2905940088</v>
      </c>
      <c r="CW46" s="12">
        <f t="shared" si="46"/>
        <v>2536678.4034327934</v>
      </c>
      <c r="CY46" s="5">
        <v>21</v>
      </c>
      <c r="CZ46" s="6">
        <v>0.18759999999999999</v>
      </c>
      <c r="DA46" s="7">
        <f t="shared" si="47"/>
        <v>4872490.4842797657</v>
      </c>
      <c r="DB46" s="12">
        <f t="shared" si="48"/>
        <v>3232534.6077036234</v>
      </c>
      <c r="DC46" s="12">
        <f t="shared" si="49"/>
        <v>2084237.6424366427</v>
      </c>
      <c r="DE46" s="5">
        <f t="shared" si="50"/>
        <v>20</v>
      </c>
      <c r="DF46" s="6">
        <v>0.18759999999999999</v>
      </c>
      <c r="DG46" s="7">
        <f t="shared" si="51"/>
        <v>4123986.8677780507</v>
      </c>
      <c r="DH46" s="12">
        <f t="shared" si="52"/>
        <v>2672330.7697246685</v>
      </c>
      <c r="DI46" s="12">
        <f t="shared" si="53"/>
        <v>1729537.6757828754</v>
      </c>
      <c r="DK46" s="5">
        <f t="shared" si="54"/>
        <v>19</v>
      </c>
      <c r="DL46" s="6">
        <v>0.18759999999999999</v>
      </c>
      <c r="DM46" s="7">
        <f t="shared" si="55"/>
        <v>4174498.2971738526</v>
      </c>
      <c r="DN46" s="12">
        <f t="shared" si="56"/>
        <v>2932862.4298659884</v>
      </c>
      <c r="DO46" s="12">
        <f t="shared" si="57"/>
        <v>1919562.0283064498</v>
      </c>
      <c r="DQ46" s="5">
        <f t="shared" si="58"/>
        <v>18</v>
      </c>
      <c r="DR46" s="6">
        <v>0.18759999999999999</v>
      </c>
      <c r="DS46" s="7">
        <f t="shared" si="59"/>
        <v>2736299.3557773032</v>
      </c>
      <c r="DT46" s="12">
        <f t="shared" si="60"/>
        <v>1620253.0366751829</v>
      </c>
      <c r="DU46" s="12">
        <f t="shared" si="61"/>
        <v>1052573.1406138048</v>
      </c>
      <c r="DW46" s="5">
        <f t="shared" si="62"/>
        <v>17</v>
      </c>
      <c r="DX46" s="6">
        <v>0.18759999999999999</v>
      </c>
      <c r="DY46" s="7">
        <f t="shared" si="63"/>
        <v>2063574.1747943466</v>
      </c>
      <c r="DZ46" s="12">
        <f t="shared" si="64"/>
        <v>1062798.7161814293</v>
      </c>
      <c r="EA46" s="12">
        <f t="shared" si="65"/>
        <v>693017.16772900987</v>
      </c>
      <c r="EC46" s="5">
        <f t="shared" si="66"/>
        <v>16</v>
      </c>
      <c r="ED46" s="6">
        <v>0.18759999999999999</v>
      </c>
      <c r="EE46" s="7">
        <f t="shared" si="67"/>
        <v>1920675.8886767928</v>
      </c>
      <c r="EF46" s="12">
        <f t="shared" si="68"/>
        <v>1053994.3531774222</v>
      </c>
      <c r="EG46" s="12">
        <f t="shared" si="69"/>
        <v>707791.82841111557</v>
      </c>
      <c r="EI46" s="5">
        <f t="shared" si="70"/>
        <v>15</v>
      </c>
      <c r="EJ46" s="6">
        <v>0.18759999999999999</v>
      </c>
      <c r="EK46" s="7">
        <f t="shared" si="71"/>
        <v>1920675.8886767928</v>
      </c>
      <c r="EL46" s="12">
        <f t="shared" si="72"/>
        <v>1405383.2057775387</v>
      </c>
      <c r="EM46" s="12">
        <f t="shared" si="73"/>
        <v>977955.22348509997</v>
      </c>
      <c r="EO46" s="5">
        <f t="shared" si="74"/>
        <v>14</v>
      </c>
      <c r="EP46" s="6">
        <v>0.18759999999999999</v>
      </c>
      <c r="EQ46" s="7">
        <f t="shared" si="75"/>
        <v>2145047.8989019361</v>
      </c>
      <c r="ER46" s="12">
        <f t="shared" si="76"/>
        <v>849241.20492203196</v>
      </c>
      <c r="ES46" s="12">
        <f t="shared" si="77"/>
        <v>599221.28814449941</v>
      </c>
      <c r="EU46" s="5">
        <f t="shared" si="78"/>
        <v>13</v>
      </c>
      <c r="EV46" s="6">
        <v>0.18759999999999999</v>
      </c>
      <c r="EW46" s="7">
        <f t="shared" si="79"/>
        <v>1331892.4827642278</v>
      </c>
      <c r="EX46" s="12">
        <f t="shared" si="80"/>
        <v>768492.93593981373</v>
      </c>
      <c r="EY46" s="12">
        <f t="shared" si="81"/>
        <v>547855.06138775044</v>
      </c>
      <c r="FA46" s="5">
        <f t="shared" si="82"/>
        <v>12</v>
      </c>
      <c r="FB46" s="6">
        <v>0.18759999999999999</v>
      </c>
      <c r="FC46" s="7">
        <f t="shared" si="83"/>
        <v>1327379.392828611</v>
      </c>
      <c r="FD46" s="12">
        <f t="shared" si="84"/>
        <v>840589.36429883714</v>
      </c>
      <c r="FE46" s="12">
        <f t="shared" si="85"/>
        <v>609478.41985657776</v>
      </c>
      <c r="FG46" s="5">
        <f t="shared" si="86"/>
        <v>11</v>
      </c>
      <c r="FH46" s="6">
        <v>0.18759999999999999</v>
      </c>
      <c r="FI46" s="7">
        <f t="shared" si="87"/>
        <v>1048151.7631306148</v>
      </c>
      <c r="FJ46" s="12">
        <f t="shared" si="88"/>
        <v>621515.71336501907</v>
      </c>
      <c r="FK46" s="12">
        <f t="shared" si="89"/>
        <v>453661.10464599932</v>
      </c>
      <c r="FM46" s="5">
        <f t="shared" si="90"/>
        <v>10</v>
      </c>
      <c r="FN46" s="6">
        <v>0.18759999999999999</v>
      </c>
      <c r="FO46" s="7">
        <f t="shared" si="91"/>
        <v>1149415.246332509</v>
      </c>
      <c r="FP46" s="12">
        <f t="shared" si="92"/>
        <v>791265.03032915527</v>
      </c>
      <c r="FQ46" s="12">
        <f t="shared" si="93"/>
        <v>585266.59177630953</v>
      </c>
      <c r="FS46" s="5">
        <f t="shared" si="94"/>
        <v>9</v>
      </c>
      <c r="FT46" s="6">
        <v>0.18759999999999999</v>
      </c>
      <c r="FU46" s="7">
        <f t="shared" si="95"/>
        <v>937456.36272123735</v>
      </c>
      <c r="FV46" s="12">
        <f t="shared" si="96"/>
        <v>636541.59216852114</v>
      </c>
      <c r="FW46" s="12">
        <f t="shared" si="97"/>
        <v>478567.76637487352</v>
      </c>
      <c r="FY46" s="5">
        <f t="shared" si="98"/>
        <v>8</v>
      </c>
      <c r="FZ46" s="6">
        <v>0.18759999999999999</v>
      </c>
      <c r="GA46" s="7">
        <f t="shared" si="99"/>
        <v>805236.52527163469</v>
      </c>
      <c r="GB46" s="12">
        <f t="shared" si="100"/>
        <v>553477.16794724844</v>
      </c>
      <c r="GC46" s="12">
        <f t="shared" si="101"/>
        <v>420157.85012053896</v>
      </c>
      <c r="GE46" s="5">
        <f t="shared" si="102"/>
        <v>7</v>
      </c>
      <c r="GF46" s="6">
        <v>0.18759999999999999</v>
      </c>
      <c r="GG46" s="7">
        <f t="shared" si="103"/>
        <v>716402.60255483515</v>
      </c>
      <c r="GH46" s="12">
        <f t="shared" si="104"/>
        <v>516455.08784258016</v>
      </c>
      <c r="GI46" s="12">
        <f t="shared" si="105"/>
        <v>399592.9876738211</v>
      </c>
      <c r="GK46" s="5">
        <f t="shared" si="106"/>
        <v>6</v>
      </c>
      <c r="GL46" s="6">
        <v>0.18759999999999999</v>
      </c>
      <c r="GM46" s="7">
        <f t="shared" si="107"/>
        <v>795737.64584564592</v>
      </c>
      <c r="GN46" s="12">
        <f t="shared" si="108"/>
        <v>650887.91968024487</v>
      </c>
      <c r="GO46" s="12">
        <f t="shared" si="109"/>
        <v>521027.06952506216</v>
      </c>
      <c r="GQ46" s="5">
        <f t="shared" si="110"/>
        <v>5</v>
      </c>
      <c r="GR46" s="6">
        <v>0.18759999999999999</v>
      </c>
      <c r="GS46" s="7">
        <f t="shared" si="111"/>
        <v>642760.61861522286</v>
      </c>
      <c r="GT46" s="12">
        <f t="shared" si="112"/>
        <v>544503.4192667763</v>
      </c>
      <c r="GU46" s="12">
        <f t="shared" si="113"/>
        <v>451765.61063253216</v>
      </c>
      <c r="GW46" s="5">
        <f t="shared" si="114"/>
        <v>4</v>
      </c>
      <c r="GX46" s="6">
        <v>0.18759999999999999</v>
      </c>
      <c r="GY46" s="7">
        <f t="shared" si="115"/>
        <v>580056.50989551749</v>
      </c>
      <c r="GZ46" s="12">
        <f t="shared" si="116"/>
        <v>521456.47699039237</v>
      </c>
      <c r="HA46" s="12">
        <f t="shared" si="117"/>
        <v>451675.19661454915</v>
      </c>
      <c r="HC46" s="5">
        <f t="shared" si="118"/>
        <v>3</v>
      </c>
      <c r="HD46" s="6">
        <v>0.18759999999999999</v>
      </c>
      <c r="HE46" s="7">
        <f t="shared" si="119"/>
        <v>632145.28105440002</v>
      </c>
      <c r="HF46" s="12">
        <f t="shared" si="120"/>
        <v>591508.92390688672</v>
      </c>
      <c r="HG46" s="12">
        <f t="shared" si="121"/>
        <v>544015.50665888842</v>
      </c>
      <c r="HI46" s="5">
        <f t="shared" si="122"/>
        <v>2</v>
      </c>
      <c r="HJ46" s="6">
        <v>0.18759999999999999</v>
      </c>
      <c r="HK46" s="7">
        <f t="shared" si="123"/>
        <v>610414.52399999998</v>
      </c>
      <c r="HL46" s="12">
        <f>(HL47)*(1+HJ46)-(((VLOOKUP((HI$91+HI47),$A$138:$E$227,5,FALSE))/(VLOOKUP(HI$91,$A$138:$E$227,5,FALSE)))*(IF(HI46&lt;=$D$125,$B$125,$C$125)))</f>
        <v>585991.62751758785</v>
      </c>
      <c r="HM46" s="12">
        <f t="shared" si="125"/>
        <v>567456.61253527971</v>
      </c>
      <c r="HO46" s="5">
        <f t="shared" si="126"/>
        <v>1</v>
      </c>
      <c r="HP46" s="6">
        <v>0.18759999999999999</v>
      </c>
      <c r="HQ46" s="7">
        <f>(HQ47+$B$124)*(1+HP46)</f>
        <v>534420</v>
      </c>
      <c r="HR46" s="12">
        <f>($B$124)*(1+HP46)-$B$125</f>
        <v>523420</v>
      </c>
      <c r="HS46" s="12">
        <f>HR46</f>
        <v>523420</v>
      </c>
      <c r="HU46" s="5"/>
      <c r="HV46" s="6"/>
      <c r="HW46" s="7"/>
      <c r="IA46" s="5"/>
      <c r="IB46" s="6"/>
      <c r="IC46" s="7"/>
      <c r="IG46" s="5"/>
      <c r="IH46" s="6"/>
      <c r="II46" s="7"/>
      <c r="IM46" s="5"/>
      <c r="IN46" s="6"/>
      <c r="IO46" s="7"/>
      <c r="IS46" s="5"/>
      <c r="IT46" s="6"/>
      <c r="IU46" s="7"/>
      <c r="IY46" s="5"/>
      <c r="IZ46" s="6"/>
      <c r="JA46" s="7"/>
      <c r="JE46" s="5"/>
      <c r="JF46" s="6"/>
      <c r="JG46" s="7"/>
      <c r="JK46" s="5"/>
      <c r="JL46" s="6"/>
      <c r="JM46" s="7"/>
      <c r="JQ46" s="5"/>
      <c r="JR46" s="6"/>
      <c r="JS46" s="7"/>
      <c r="JW46" s="5"/>
      <c r="JX46" s="6"/>
      <c r="JY46" s="7"/>
      <c r="KC46" s="5"/>
      <c r="KD46" s="6"/>
      <c r="KE46" s="7"/>
      <c r="KI46" s="5"/>
      <c r="KJ46" s="6"/>
      <c r="KK46" s="7"/>
      <c r="KO46" s="5"/>
      <c r="KP46" s="6"/>
      <c r="KQ46" s="7"/>
      <c r="KU46" s="5"/>
      <c r="KV46" s="6"/>
      <c r="KW46" s="7"/>
      <c r="LA46" s="5"/>
      <c r="LB46" s="6"/>
      <c r="LC46" s="7"/>
      <c r="LG46" s="5"/>
      <c r="LH46" s="6"/>
      <c r="LI46" s="7"/>
      <c r="LM46" s="5"/>
      <c r="LN46" s="6"/>
      <c r="LO46" s="7"/>
      <c r="LS46" s="5"/>
      <c r="LT46" s="6"/>
      <c r="LU46" s="7"/>
      <c r="LY46" s="5"/>
      <c r="LZ46" s="6"/>
      <c r="MA46" s="7"/>
      <c r="ME46" s="5"/>
      <c r="MF46" s="6"/>
      <c r="MG46" s="7"/>
      <c r="MK46" s="5"/>
      <c r="ML46" s="6"/>
      <c r="MM46" s="7"/>
      <c r="MQ46" s="5"/>
      <c r="MR46" s="6"/>
      <c r="MS46" s="7"/>
      <c r="MW46" s="5"/>
      <c r="MX46" s="6"/>
      <c r="MY46" s="7"/>
      <c r="NC46" s="5"/>
      <c r="ND46" s="6"/>
      <c r="NE46" s="7"/>
      <c r="NI46" s="5"/>
      <c r="NJ46" s="6"/>
      <c r="NK46" s="7"/>
      <c r="NO46" s="5"/>
      <c r="NP46" s="6"/>
      <c r="NQ46" s="7"/>
      <c r="NU46" s="5"/>
      <c r="NV46" s="6"/>
      <c r="NW46" s="7"/>
      <c r="OA46" s="5"/>
      <c r="OB46" s="6"/>
      <c r="OC46" s="7"/>
      <c r="OG46" s="5"/>
      <c r="OH46" s="6"/>
      <c r="OI46" s="7"/>
      <c r="OM46" s="5"/>
      <c r="ON46" s="6"/>
      <c r="OO46" s="7"/>
      <c r="OS46" s="5"/>
      <c r="OT46" s="6"/>
      <c r="OU46" s="7"/>
      <c r="OY46" s="5"/>
      <c r="OZ46" s="6"/>
      <c r="PA46" s="7"/>
      <c r="PE46" s="5"/>
      <c r="PF46" s="6"/>
      <c r="PG46" s="7"/>
      <c r="PK46" s="5"/>
      <c r="PL46" s="6"/>
      <c r="PM46" s="7"/>
      <c r="PQ46" s="5"/>
      <c r="PR46" s="6"/>
      <c r="PS46" s="7"/>
      <c r="PW46" s="5"/>
      <c r="PX46" s="6"/>
      <c r="PY46" s="7"/>
      <c r="QC46" s="5"/>
      <c r="QD46" s="6"/>
      <c r="QE46" s="7"/>
      <c r="QI46" s="5"/>
      <c r="QJ46" s="6"/>
      <c r="QK46" s="7"/>
      <c r="QO46" s="5"/>
      <c r="QP46" s="6"/>
      <c r="QQ46" s="7"/>
    </row>
    <row r="47" spans="3:459">
      <c r="C47">
        <v>44</v>
      </c>
      <c r="D47" s="6">
        <v>0.14219999999999999</v>
      </c>
      <c r="E47" s="12">
        <f t="shared" si="286"/>
        <v>-3624839.5875248732</v>
      </c>
      <c r="F47" s="12">
        <f t="shared" si="0"/>
        <v>-1575621.227743224</v>
      </c>
      <c r="G47">
        <v>43</v>
      </c>
      <c r="H47" s="6">
        <v>0.14219999999999999</v>
      </c>
      <c r="I47" s="12">
        <f t="shared" si="1"/>
        <v>-7806573.7590570692</v>
      </c>
      <c r="J47" s="12">
        <f t="shared" si="2"/>
        <v>-3354080.6854240177</v>
      </c>
      <c r="K47">
        <v>42</v>
      </c>
      <c r="L47" s="6">
        <v>0.14219999999999999</v>
      </c>
      <c r="M47" s="12">
        <f t="shared" si="3"/>
        <v>-5580509.4358867761</v>
      </c>
      <c r="N47" s="12">
        <f t="shared" si="4"/>
        <v>-2397656.0641624094</v>
      </c>
      <c r="O47">
        <v>41</v>
      </c>
      <c r="P47" s="6">
        <v>0.14219999999999999</v>
      </c>
      <c r="Q47" s="12">
        <f t="shared" si="5"/>
        <v>-1122359.2684321057</v>
      </c>
      <c r="R47" s="12">
        <f t="shared" si="6"/>
        <v>-448379.70774046436</v>
      </c>
      <c r="S47">
        <v>40</v>
      </c>
      <c r="T47" s="6">
        <v>0.14219999999999999</v>
      </c>
      <c r="U47" s="12">
        <f t="shared" si="7"/>
        <v>12511205.828969788</v>
      </c>
      <c r="V47" s="12">
        <f t="shared" si="8"/>
        <v>4495232.2450821102</v>
      </c>
      <c r="W47">
        <v>39</v>
      </c>
      <c r="X47" s="6">
        <v>0.14219999999999999</v>
      </c>
      <c r="Y47" s="12">
        <f t="shared" si="9"/>
        <v>14940417.094734723</v>
      </c>
      <c r="Z47" s="12">
        <f t="shared" si="10"/>
        <v>4842496.9980421588</v>
      </c>
      <c r="AA47">
        <v>38</v>
      </c>
      <c r="AB47" s="6">
        <v>0.14219999999999999</v>
      </c>
      <c r="AC47" s="12">
        <f t="shared" si="11"/>
        <v>4976917.1033931589</v>
      </c>
      <c r="AD47" s="12">
        <f t="shared" si="12"/>
        <v>1650635.823235922</v>
      </c>
      <c r="AE47">
        <v>37</v>
      </c>
      <c r="AF47" s="6">
        <v>0.14219999999999999</v>
      </c>
      <c r="AG47" s="12">
        <f t="shared" si="13"/>
        <v>7039298.1427875394</v>
      </c>
      <c r="AH47" s="12">
        <f t="shared" si="14"/>
        <v>2405388.3100982551</v>
      </c>
      <c r="AI47">
        <v>36</v>
      </c>
      <c r="AJ47" s="6">
        <v>0.14219999999999999</v>
      </c>
      <c r="AK47" s="12">
        <f t="shared" si="15"/>
        <v>669682.78125999239</v>
      </c>
      <c r="AL47" s="12">
        <f t="shared" si="16"/>
        <v>232201.5673715552</v>
      </c>
      <c r="AM47">
        <v>35</v>
      </c>
      <c r="AN47" s="6">
        <v>0.14219999999999999</v>
      </c>
      <c r="AO47" s="12">
        <f t="shared" si="17"/>
        <v>-1963666.5423565379</v>
      </c>
      <c r="AP47" s="12">
        <f t="shared" si="18"/>
        <v>-695670.81023183884</v>
      </c>
      <c r="AQ47">
        <v>34</v>
      </c>
      <c r="AR47" s="6">
        <v>0.14219999999999999</v>
      </c>
      <c r="AS47" s="12">
        <f t="shared" si="19"/>
        <v>6193937.6934314137</v>
      </c>
      <c r="AT47" s="12">
        <f t="shared" si="20"/>
        <v>2209897.3680081926</v>
      </c>
      <c r="AU47">
        <v>33</v>
      </c>
      <c r="AV47" s="6">
        <v>0.14219999999999999</v>
      </c>
      <c r="AW47" s="12">
        <f t="shared" si="21"/>
        <v>2794784.6088618445</v>
      </c>
      <c r="AX47" s="12">
        <f t="shared" si="22"/>
        <v>983090.06341873936</v>
      </c>
      <c r="AY47">
        <v>32</v>
      </c>
      <c r="AZ47" s="6">
        <v>0.14219999999999999</v>
      </c>
      <c r="BA47" s="12">
        <f t="shared" si="23"/>
        <v>3906355.7462838097</v>
      </c>
      <c r="BB47" s="12">
        <f t="shared" si="24"/>
        <v>1364280.0219433405</v>
      </c>
      <c r="BC47">
        <v>31</v>
      </c>
      <c r="BD47" s="6">
        <v>0.14219999999999999</v>
      </c>
      <c r="BE47" s="12">
        <f t="shared" si="25"/>
        <v>6827669.9539794084</v>
      </c>
      <c r="BF47" s="12">
        <f t="shared" si="26"/>
        <v>2418847.8982690871</v>
      </c>
      <c r="BG47">
        <v>30</v>
      </c>
      <c r="BH47" s="6">
        <v>0.14219999999999999</v>
      </c>
      <c r="BI47" s="12">
        <f t="shared" si="27"/>
        <v>11110127.257965785</v>
      </c>
      <c r="BJ47" s="12">
        <f t="shared" si="28"/>
        <v>4382638.1394488141</v>
      </c>
      <c r="BK47">
        <v>29</v>
      </c>
      <c r="BL47" s="6">
        <v>0.14219999999999999</v>
      </c>
      <c r="BM47" s="12">
        <f t="shared" si="29"/>
        <v>9354333.8299120665</v>
      </c>
      <c r="BN47" s="12">
        <f t="shared" si="30"/>
        <v>3972066.3750129128</v>
      </c>
      <c r="BO47">
        <v>28</v>
      </c>
      <c r="BP47" s="6">
        <v>0.14219999999999999</v>
      </c>
      <c r="BQ47" s="12">
        <f t="shared" si="31"/>
        <v>7050673.3140126755</v>
      </c>
      <c r="BR47" s="12">
        <f t="shared" si="32"/>
        <v>3082455.1674326775</v>
      </c>
      <c r="BS47">
        <v>27</v>
      </c>
      <c r="BT47" s="6">
        <v>0.14219999999999999</v>
      </c>
      <c r="BU47" s="12">
        <f t="shared" si="33"/>
        <v>5817061.3284909446</v>
      </c>
      <c r="BV47" s="12">
        <f t="shared" si="34"/>
        <v>2601600.2926416788</v>
      </c>
      <c r="BW47">
        <v>26</v>
      </c>
      <c r="BX47" s="6">
        <v>0.14219999999999999</v>
      </c>
      <c r="BY47" s="12">
        <f t="shared" si="35"/>
        <v>3624596.4411811247</v>
      </c>
      <c r="BZ47" s="12">
        <f t="shared" si="36"/>
        <v>1657478.7746104642</v>
      </c>
      <c r="CA47">
        <v>25</v>
      </c>
      <c r="CB47" s="6">
        <v>0.14219999999999999</v>
      </c>
      <c r="CC47" s="12">
        <f t="shared" si="37"/>
        <v>5446430.5980375865</v>
      </c>
      <c r="CD47" s="12">
        <f t="shared" si="38"/>
        <v>2942167.2828595005</v>
      </c>
      <c r="CE47">
        <v>24</v>
      </c>
      <c r="CF47" s="6">
        <v>0.14219999999999999</v>
      </c>
      <c r="CG47" s="12">
        <f t="shared" si="39"/>
        <v>5689497.3412136706</v>
      </c>
      <c r="CH47" s="12">
        <f t="shared" si="40"/>
        <v>3387967.009717688</v>
      </c>
      <c r="CI47">
        <v>23</v>
      </c>
      <c r="CJ47" s="6">
        <v>0.14219999999999999</v>
      </c>
      <c r="CK47" s="12">
        <f t="shared" si="284"/>
        <v>5625979.6413785294</v>
      </c>
      <c r="CL47" s="12">
        <f t="shared" si="285"/>
        <v>3392550.5375146912</v>
      </c>
      <c r="CM47" s="5">
        <v>22</v>
      </c>
      <c r="CN47" s="6">
        <v>0.14219999999999999</v>
      </c>
      <c r="CO47" s="7">
        <f t="shared" si="41"/>
        <v>6637755.220373136</v>
      </c>
      <c r="CP47" s="12">
        <f t="shared" si="42"/>
        <v>4697599.0578528093</v>
      </c>
      <c r="CQ47" s="12">
        <f t="shared" si="43"/>
        <v>2773707.9864206291</v>
      </c>
      <c r="CR47" s="9"/>
      <c r="CS47" s="5">
        <v>21</v>
      </c>
      <c r="CT47" s="6">
        <v>0.14219999999999999</v>
      </c>
      <c r="CU47" s="7">
        <f t="shared" si="44"/>
        <v>5074348.4598831395</v>
      </c>
      <c r="CV47" s="12">
        <f t="shared" si="45"/>
        <v>3497110.6413612519</v>
      </c>
      <c r="CW47" s="12">
        <f t="shared" si="46"/>
        <v>2231824.3791601961</v>
      </c>
      <c r="CY47" s="5">
        <v>20</v>
      </c>
      <c r="CZ47" s="6">
        <v>0.14219999999999999</v>
      </c>
      <c r="DA47" s="7">
        <f t="shared" si="47"/>
        <v>4102804.382182356</v>
      </c>
      <c r="DB47" s="12">
        <f t="shared" si="48"/>
        <v>2761083.622086911</v>
      </c>
      <c r="DC47" s="12">
        <f t="shared" si="49"/>
        <v>1838409.949379476</v>
      </c>
      <c r="DE47" s="5">
        <f t="shared" si="50"/>
        <v>19</v>
      </c>
      <c r="DF47" s="6">
        <v>0.14219999999999999</v>
      </c>
      <c r="DG47" s="7">
        <f t="shared" si="51"/>
        <v>3472538.6222449061</v>
      </c>
      <c r="DH47" s="12">
        <f t="shared" si="52"/>
        <v>2289225.4573790124</v>
      </c>
      <c r="DI47" s="12">
        <f t="shared" si="53"/>
        <v>1529984.8534241642</v>
      </c>
      <c r="DK47" s="5">
        <f t="shared" si="54"/>
        <v>18</v>
      </c>
      <c r="DL47" s="6">
        <v>0.14219999999999999</v>
      </c>
      <c r="DM47" s="7">
        <f t="shared" si="55"/>
        <v>3515070.9811164136</v>
      </c>
      <c r="DN47" s="12">
        <f t="shared" si="56"/>
        <v>2508166.7742444882</v>
      </c>
      <c r="DO47" s="12">
        <f t="shared" si="57"/>
        <v>1695218.2469139881</v>
      </c>
      <c r="DQ47" s="5">
        <f t="shared" si="58"/>
        <v>17</v>
      </c>
      <c r="DR47" s="6">
        <v>0.14219999999999999</v>
      </c>
      <c r="DS47" s="7">
        <f t="shared" si="59"/>
        <v>2304058.0631334651</v>
      </c>
      <c r="DT47" s="12">
        <f t="shared" si="60"/>
        <v>1403193.677969082</v>
      </c>
      <c r="DU47" s="12">
        <f t="shared" si="61"/>
        <v>941338.47240639431</v>
      </c>
      <c r="DW47" s="5">
        <f t="shared" si="62"/>
        <v>16</v>
      </c>
      <c r="DX47" s="6">
        <v>0.14219999999999999</v>
      </c>
      <c r="DY47" s="7">
        <f t="shared" si="63"/>
        <v>1737600.34927109</v>
      </c>
      <c r="DZ47" s="12">
        <f t="shared" si="64"/>
        <v>933652.89564499538</v>
      </c>
      <c r="EA47" s="12">
        <f t="shared" si="65"/>
        <v>628690.89455492154</v>
      </c>
      <c r="EC47" s="5">
        <f t="shared" si="66"/>
        <v>15</v>
      </c>
      <c r="ED47" s="6">
        <v>0.14219999999999999</v>
      </c>
      <c r="EE47" s="7">
        <f t="shared" si="67"/>
        <v>1617275.0830892497</v>
      </c>
      <c r="EF47" s="12">
        <f t="shared" si="68"/>
        <v>925116.4249081345</v>
      </c>
      <c r="EG47" s="12">
        <f t="shared" si="69"/>
        <v>641538.02330312855</v>
      </c>
      <c r="EI47" s="5">
        <f t="shared" si="70"/>
        <v>14</v>
      </c>
      <c r="EJ47" s="6">
        <v>0.14219999999999999</v>
      </c>
      <c r="EK47" s="7">
        <f t="shared" si="71"/>
        <v>1617275.0830892497</v>
      </c>
      <c r="EL47" s="12">
        <f t="shared" si="72"/>
        <v>1219682.6321062874</v>
      </c>
      <c r="EM47" s="12">
        <f t="shared" si="73"/>
        <v>876455.35874974437</v>
      </c>
      <c r="EO47" s="5">
        <f t="shared" si="74"/>
        <v>13</v>
      </c>
      <c r="EP47" s="6">
        <v>0.14219999999999999</v>
      </c>
      <c r="EQ47" s="7">
        <f t="shared" si="75"/>
        <v>1806204.0239996093</v>
      </c>
      <c r="ER47" s="12">
        <f t="shared" si="76"/>
        <v>750891.2481486547</v>
      </c>
      <c r="ES47" s="12">
        <f t="shared" si="77"/>
        <v>547131.81397766306</v>
      </c>
      <c r="EU47" s="5">
        <f t="shared" si="78"/>
        <v>12</v>
      </c>
      <c r="EV47" s="6">
        <v>0.14219999999999999</v>
      </c>
      <c r="EW47" s="7">
        <f t="shared" si="79"/>
        <v>1121499.2276559682</v>
      </c>
      <c r="EX47" s="12">
        <f t="shared" si="80"/>
        <v>682531.86864484032</v>
      </c>
      <c r="EY47" s="12">
        <f t="shared" si="81"/>
        <v>502466.92842446791</v>
      </c>
      <c r="FA47" s="5">
        <f t="shared" si="82"/>
        <v>11</v>
      </c>
      <c r="FB47" s="6">
        <v>0.14219999999999999</v>
      </c>
      <c r="FC47" s="7">
        <f t="shared" si="83"/>
        <v>1117699.0508829665</v>
      </c>
      <c r="FD47" s="12">
        <f t="shared" si="84"/>
        <v>742645.0010315018</v>
      </c>
      <c r="FE47" s="12">
        <f t="shared" si="85"/>
        <v>556050.77966680285</v>
      </c>
      <c r="FG47" s="5">
        <f t="shared" si="86"/>
        <v>10</v>
      </c>
      <c r="FH47" s="6">
        <v>0.14219999999999999</v>
      </c>
      <c r="FI47" s="7">
        <f t="shared" si="87"/>
        <v>882579.79381156515</v>
      </c>
      <c r="FJ47" s="12">
        <f t="shared" si="88"/>
        <v>557945.1948172946</v>
      </c>
      <c r="FK47" s="12">
        <f t="shared" si="89"/>
        <v>420561.70463615173</v>
      </c>
      <c r="FM47" s="5">
        <f t="shared" si="90"/>
        <v>9</v>
      </c>
      <c r="FN47" s="6">
        <v>0.14219999999999999</v>
      </c>
      <c r="FO47" s="7">
        <f t="shared" si="91"/>
        <v>967847.12557469599</v>
      </c>
      <c r="FP47" s="12">
        <f t="shared" si="92"/>
        <v>700424.58812350209</v>
      </c>
      <c r="FQ47" s="12">
        <f t="shared" si="93"/>
        <v>534997.67535061459</v>
      </c>
      <c r="FS47" s="5">
        <f t="shared" si="94"/>
        <v>8</v>
      </c>
      <c r="FT47" s="6">
        <v>0.14219999999999999</v>
      </c>
      <c r="FU47" s="7">
        <f t="shared" si="95"/>
        <v>789370.46372620191</v>
      </c>
      <c r="FV47" s="12">
        <f t="shared" si="96"/>
        <v>569589.51228518051</v>
      </c>
      <c r="FW47" s="12">
        <f t="shared" si="97"/>
        <v>442218.9932063336</v>
      </c>
      <c r="FY47" s="5">
        <f t="shared" si="98"/>
        <v>7</v>
      </c>
      <c r="FZ47" s="6">
        <v>0.14219999999999999</v>
      </c>
      <c r="GA47" s="7">
        <f t="shared" si="99"/>
        <v>678036.8181808982</v>
      </c>
      <c r="GB47" s="12">
        <f t="shared" si="100"/>
        <v>499323.34011155204</v>
      </c>
      <c r="GC47" s="12">
        <f t="shared" si="101"/>
        <v>391429.35204724688</v>
      </c>
      <c r="GE47" s="5">
        <f t="shared" si="102"/>
        <v>6</v>
      </c>
      <c r="GF47" s="6">
        <v>0.14219999999999999</v>
      </c>
      <c r="GG47" s="7">
        <f t="shared" si="103"/>
        <v>603235.60336378845</v>
      </c>
      <c r="GH47" s="12">
        <f t="shared" si="104"/>
        <v>467521.61733600579</v>
      </c>
      <c r="GI47" s="12">
        <f t="shared" si="105"/>
        <v>373547.42289660772</v>
      </c>
      <c r="GK47" s="5">
        <f t="shared" si="106"/>
        <v>5</v>
      </c>
      <c r="GL47" s="6">
        <v>0.14219999999999999</v>
      </c>
      <c r="GM47" s="7">
        <f t="shared" si="107"/>
        <v>670038.43537019694</v>
      </c>
      <c r="GN47" s="12">
        <f t="shared" si="108"/>
        <v>579627.08262686199</v>
      </c>
      <c r="GO47" s="12">
        <f t="shared" si="109"/>
        <v>479138.97031215474</v>
      </c>
      <c r="GQ47" s="5">
        <f t="shared" si="110"/>
        <v>4</v>
      </c>
      <c r="GR47" s="6">
        <v>0.14219999999999999</v>
      </c>
      <c r="GS47" s="7">
        <f t="shared" si="111"/>
        <v>541226.52291615261</v>
      </c>
      <c r="GT47" s="12">
        <f t="shared" si="112"/>
        <v>488937.16490235546</v>
      </c>
      <c r="GU47" s="12">
        <f t="shared" si="113"/>
        <v>418913.50058216893</v>
      </c>
      <c r="GW47" s="5">
        <f t="shared" si="114"/>
        <v>3</v>
      </c>
      <c r="GX47" s="6">
        <v>0.14219999999999999</v>
      </c>
      <c r="GY47" s="7">
        <f t="shared" si="115"/>
        <v>488427.50917440001</v>
      </c>
      <c r="GZ47" s="12">
        <f t="shared" si="116"/>
        <v>449777.6315195685</v>
      </c>
      <c r="HA47" s="12">
        <f t="shared" si="117"/>
        <v>402313.66035418696</v>
      </c>
      <c r="HC47" s="5">
        <f t="shared" si="118"/>
        <v>2</v>
      </c>
      <c r="HD47" s="6">
        <v>0.14219999999999999</v>
      </c>
      <c r="HE47" s="7">
        <f t="shared" si="119"/>
        <v>532288.04399999999</v>
      </c>
      <c r="HF47" s="12">
        <f>(HF48)*(1+HD47)-(((VLOOKUP((HC$91+HC48),$A$138:$E$227,5,FALSE))/(VLOOKUP(HC$91,$A$138:$E$227,5,FALSE)))*(IF(HC47&lt;=$D$125,$B$125,$C$125)))</f>
        <v>508141.83341798943</v>
      </c>
      <c r="HG47" s="12">
        <f t="shared" si="121"/>
        <v>482607.06791959802</v>
      </c>
      <c r="HI47" s="5">
        <f t="shared" si="122"/>
        <v>1</v>
      </c>
      <c r="HJ47" s="6">
        <v>0.14219999999999999</v>
      </c>
      <c r="HK47" s="7">
        <f>(HK48+$B$124)*(1+HJ47)</f>
        <v>513989.99999999994</v>
      </c>
      <c r="HL47" s="12">
        <f>($B$124)*(1+HJ47)-$B$125</f>
        <v>502989.99999999994</v>
      </c>
      <c r="HM47" s="12">
        <f>HL47</f>
        <v>502989.99999999994</v>
      </c>
      <c r="HO47" s="5"/>
      <c r="HP47" s="6"/>
      <c r="HQ47" s="7"/>
      <c r="HU47" s="5"/>
      <c r="HV47" s="6"/>
      <c r="HW47" s="7"/>
      <c r="IA47" s="5"/>
      <c r="IB47" s="6"/>
      <c r="IC47" s="7"/>
      <c r="IG47" s="5"/>
      <c r="IH47" s="6"/>
      <c r="II47" s="7"/>
      <c r="IM47" s="5"/>
      <c r="IN47" s="6"/>
      <c r="IO47" s="7"/>
      <c r="IS47" s="5"/>
      <c r="IT47" s="6"/>
      <c r="IU47" s="7"/>
      <c r="IY47" s="5"/>
      <c r="IZ47" s="6"/>
      <c r="JA47" s="7"/>
      <c r="JE47" s="5"/>
      <c r="JF47" s="6"/>
      <c r="JG47" s="7"/>
      <c r="JK47" s="5"/>
      <c r="JL47" s="6"/>
      <c r="JM47" s="7"/>
      <c r="JQ47" s="5"/>
      <c r="JR47" s="6"/>
      <c r="JS47" s="7"/>
      <c r="JW47" s="5"/>
      <c r="JX47" s="6"/>
      <c r="JY47" s="7"/>
      <c r="KC47" s="5"/>
      <c r="KD47" s="6"/>
      <c r="KE47" s="7"/>
      <c r="KI47" s="5"/>
      <c r="KJ47" s="6"/>
      <c r="KK47" s="7"/>
      <c r="KO47" s="5"/>
      <c r="KP47" s="6"/>
      <c r="KQ47" s="7"/>
      <c r="KU47" s="5"/>
      <c r="KV47" s="6"/>
      <c r="KW47" s="7"/>
      <c r="LA47" s="5"/>
      <c r="LB47" s="6"/>
      <c r="LC47" s="7"/>
      <c r="LG47" s="5"/>
      <c r="LH47" s="6"/>
      <c r="LI47" s="7"/>
      <c r="LM47" s="5"/>
      <c r="LN47" s="6"/>
      <c r="LO47" s="7"/>
      <c r="LS47" s="5"/>
      <c r="LT47" s="6"/>
      <c r="LU47" s="7"/>
      <c r="LY47" s="5"/>
      <c r="LZ47" s="6"/>
      <c r="MA47" s="7"/>
      <c r="ME47" s="5"/>
      <c r="MF47" s="6"/>
      <c r="MG47" s="7"/>
      <c r="MK47" s="5"/>
      <c r="ML47" s="6"/>
      <c r="MM47" s="7"/>
      <c r="MQ47" s="5"/>
      <c r="MR47" s="6"/>
      <c r="MS47" s="7"/>
      <c r="MW47" s="5"/>
      <c r="MX47" s="6"/>
      <c r="MY47" s="7"/>
      <c r="NC47" s="5"/>
      <c r="ND47" s="6"/>
      <c r="NE47" s="7"/>
      <c r="NI47" s="5"/>
      <c r="NJ47" s="6"/>
      <c r="NK47" s="7"/>
      <c r="NO47" s="5"/>
      <c r="NP47" s="6"/>
      <c r="NQ47" s="7"/>
      <c r="NU47" s="5"/>
      <c r="NV47" s="6"/>
      <c r="NW47" s="7"/>
      <c r="OA47" s="5"/>
      <c r="OB47" s="6"/>
      <c r="OC47" s="7"/>
      <c r="OG47" s="5"/>
      <c r="OH47" s="6"/>
      <c r="OI47" s="7"/>
      <c r="OM47" s="5"/>
      <c r="ON47" s="6"/>
      <c r="OO47" s="7"/>
      <c r="OS47" s="5"/>
      <c r="OT47" s="6"/>
      <c r="OU47" s="7"/>
      <c r="OY47" s="5"/>
      <c r="OZ47" s="6"/>
      <c r="PA47" s="7"/>
      <c r="PE47" s="5"/>
      <c r="PF47" s="6"/>
      <c r="PG47" s="7"/>
      <c r="PK47" s="5"/>
      <c r="PL47" s="6"/>
      <c r="PM47" s="7"/>
      <c r="PQ47" s="5"/>
      <c r="PR47" s="6"/>
      <c r="PS47" s="7"/>
      <c r="PW47" s="5"/>
      <c r="PX47" s="6"/>
      <c r="PY47" s="7"/>
      <c r="QC47" s="5"/>
      <c r="QD47" s="6"/>
      <c r="QE47" s="7"/>
      <c r="QI47" s="5"/>
      <c r="QJ47" s="6"/>
      <c r="QK47" s="7"/>
      <c r="QO47" s="5"/>
      <c r="QP47" s="6"/>
      <c r="QQ47" s="7"/>
    </row>
    <row r="48" spans="3:459">
      <c r="C48">
        <v>43</v>
      </c>
      <c r="D48" s="6">
        <v>3.56E-2</v>
      </c>
      <c r="E48" s="12">
        <f t="shared" si="286"/>
        <v>-3113134.5180217223</v>
      </c>
      <c r="F48" s="12">
        <f t="shared" si="0"/>
        <v>-1424794.3693591482</v>
      </c>
      <c r="G48">
        <v>42</v>
      </c>
      <c r="H48" s="6">
        <v>3.56E-2</v>
      </c>
      <c r="I48" s="12">
        <f t="shared" si="1"/>
        <v>-6773550.3393920166</v>
      </c>
      <c r="J48" s="12">
        <f t="shared" si="2"/>
        <v>-3064225.1535344841</v>
      </c>
      <c r="K48">
        <v>41</v>
      </c>
      <c r="L48" s="6">
        <v>3.56E-2</v>
      </c>
      <c r="M48" s="12">
        <f t="shared" si="3"/>
        <v>-4824623.4236414535</v>
      </c>
      <c r="N48" s="12">
        <f t="shared" si="4"/>
        <v>-2182567.7392663723</v>
      </c>
      <c r="O48">
        <v>40</v>
      </c>
      <c r="P48" s="6">
        <v>3.56E-2</v>
      </c>
      <c r="Q48" s="12">
        <f t="shared" si="5"/>
        <v>-916884.02102036786</v>
      </c>
      <c r="R48" s="12">
        <f t="shared" si="6"/>
        <v>-385673.43741332937</v>
      </c>
      <c r="S48">
        <v>39</v>
      </c>
      <c r="T48" s="6">
        <v>3.56E-2</v>
      </c>
      <c r="U48" s="12">
        <f t="shared" si="7"/>
        <v>11026704.896223335</v>
      </c>
      <c r="V48" s="12">
        <f t="shared" si="8"/>
        <v>4171478.3073014207</v>
      </c>
      <c r="W48">
        <v>38</v>
      </c>
      <c r="X48" s="6">
        <v>3.56E-2</v>
      </c>
      <c r="Y48" s="12">
        <f t="shared" si="9"/>
        <v>13161421.147145515</v>
      </c>
      <c r="Z48" s="12">
        <f t="shared" si="10"/>
        <v>4491596.1057718825</v>
      </c>
      <c r="AA48">
        <v>37</v>
      </c>
      <c r="AB48" s="6">
        <v>3.56E-2</v>
      </c>
      <c r="AC48" s="12">
        <f t="shared" si="11"/>
        <v>4436501.1809207713</v>
      </c>
      <c r="AD48" s="12">
        <f t="shared" si="12"/>
        <v>1549254.3806389994</v>
      </c>
      <c r="AE48">
        <v>36</v>
      </c>
      <c r="AF48" s="6">
        <v>3.56E-2</v>
      </c>
      <c r="AG48" s="12">
        <f t="shared" si="13"/>
        <v>6239793.6092055673</v>
      </c>
      <c r="AH48" s="12">
        <f t="shared" si="14"/>
        <v>2245005.108073961</v>
      </c>
      <c r="AI48">
        <v>35</v>
      </c>
      <c r="AJ48" s="6">
        <v>3.56E-2</v>
      </c>
      <c r="AK48" s="12">
        <f t="shared" si="15"/>
        <v>662059.63963441364</v>
      </c>
      <c r="AL48" s="12">
        <f t="shared" si="16"/>
        <v>241704.31288240501</v>
      </c>
      <c r="AM48">
        <v>34</v>
      </c>
      <c r="AN48" s="6">
        <v>3.56E-2</v>
      </c>
      <c r="AO48" s="12">
        <f t="shared" si="17"/>
        <v>-1645058.388454481</v>
      </c>
      <c r="AP48" s="12">
        <f t="shared" si="18"/>
        <v>-613632.89093143342</v>
      </c>
      <c r="AQ48">
        <v>33</v>
      </c>
      <c r="AR48" s="6">
        <v>3.56E-2</v>
      </c>
      <c r="AS48" s="12">
        <f t="shared" si="19"/>
        <v>5496429.8725911994</v>
      </c>
      <c r="AT48" s="12">
        <f t="shared" si="20"/>
        <v>2064796.4071638898</v>
      </c>
      <c r="AU48">
        <v>32</v>
      </c>
      <c r="AV48" s="6">
        <v>3.56E-2</v>
      </c>
      <c r="AW48" s="12">
        <f t="shared" si="21"/>
        <v>2521511.4018101548</v>
      </c>
      <c r="AX48" s="12">
        <f t="shared" si="22"/>
        <v>933893.11178153893</v>
      </c>
      <c r="AY48">
        <v>31</v>
      </c>
      <c r="AZ48" s="6">
        <v>3.56E-2</v>
      </c>
      <c r="BA48" s="12">
        <f t="shared" si="23"/>
        <v>3495232.9074236993</v>
      </c>
      <c r="BB48" s="12">
        <f t="shared" si="24"/>
        <v>1285284.0585499848</v>
      </c>
      <c r="BC48">
        <v>30</v>
      </c>
      <c r="BD48" s="6">
        <v>3.56E-2</v>
      </c>
      <c r="BE48" s="12">
        <f t="shared" si="25"/>
        <v>6051786.7317836098</v>
      </c>
      <c r="BF48" s="12">
        <f t="shared" si="26"/>
        <v>2257412.5110621401</v>
      </c>
      <c r="BG48">
        <v>29</v>
      </c>
      <c r="BH48" s="6">
        <v>3.56E-2</v>
      </c>
      <c r="BI48" s="12">
        <f t="shared" si="27"/>
        <v>9793537.2206091732</v>
      </c>
      <c r="BJ48" s="12">
        <f t="shared" si="28"/>
        <v>4067686.0942741805</v>
      </c>
      <c r="BK48">
        <v>28</v>
      </c>
      <c r="BL48" s="6">
        <v>3.56E-2</v>
      </c>
      <c r="BM48" s="12">
        <f t="shared" si="29"/>
        <v>8251606.3014235971</v>
      </c>
      <c r="BN48" s="12">
        <f t="shared" si="30"/>
        <v>3689210.2247105502</v>
      </c>
      <c r="BO48">
        <v>27</v>
      </c>
      <c r="BP48" s="6">
        <v>3.56E-2</v>
      </c>
      <c r="BQ48" s="12">
        <f t="shared" si="31"/>
        <v>6232966.208779416</v>
      </c>
      <c r="BR48" s="12">
        <f t="shared" si="32"/>
        <v>2869143.1754698898</v>
      </c>
      <c r="BS48">
        <v>26</v>
      </c>
      <c r="BT48" s="6">
        <v>3.56E-2</v>
      </c>
      <c r="BU48" s="12">
        <f t="shared" si="33"/>
        <v>5151584.6438244954</v>
      </c>
      <c r="BV48" s="12">
        <f t="shared" si="34"/>
        <v>2425878.4830707945</v>
      </c>
      <c r="BW48">
        <v>25</v>
      </c>
      <c r="BX48" s="6">
        <v>3.56E-2</v>
      </c>
      <c r="BY48" s="12">
        <f t="shared" si="35"/>
        <v>3230783.432661111</v>
      </c>
      <c r="BZ48" s="12">
        <f t="shared" si="36"/>
        <v>1555562.3935034981</v>
      </c>
      <c r="CA48">
        <v>24</v>
      </c>
      <c r="CB48" s="6">
        <v>3.56E-2</v>
      </c>
      <c r="CC48" s="12">
        <f t="shared" si="37"/>
        <v>4816989.5655388879</v>
      </c>
      <c r="CD48" s="12">
        <f t="shared" si="38"/>
        <v>2739822.1073832302</v>
      </c>
      <c r="CE48">
        <v>23</v>
      </c>
      <c r="CF48" s="6">
        <v>3.56E-2</v>
      </c>
      <c r="CG48" s="12">
        <f t="shared" si="39"/>
        <v>5025281.9891867572</v>
      </c>
      <c r="CH48" s="12">
        <f t="shared" si="40"/>
        <v>3150772.0408393159</v>
      </c>
      <c r="CI48">
        <v>22</v>
      </c>
      <c r="CJ48" s="6">
        <v>3.56E-2</v>
      </c>
      <c r="CK48" s="12">
        <f t="shared" si="284"/>
        <v>4969120.6805975577</v>
      </c>
      <c r="CL48" s="12">
        <f t="shared" si="285"/>
        <v>3154997.2575222594</v>
      </c>
      <c r="CM48" s="5">
        <v>21</v>
      </c>
      <c r="CN48" s="6">
        <v>3.56E-2</v>
      </c>
      <c r="CO48" s="7">
        <f t="shared" si="41"/>
        <v>5811377.3598083844</v>
      </c>
      <c r="CP48" s="12">
        <f t="shared" si="42"/>
        <v>4157247.0394774182</v>
      </c>
      <c r="CQ48" s="12">
        <f t="shared" si="43"/>
        <v>2584531.8896222045</v>
      </c>
      <c r="CR48" s="9"/>
      <c r="CS48" s="5">
        <v>20</v>
      </c>
      <c r="CT48" s="6">
        <v>3.56E-2</v>
      </c>
      <c r="CU48" s="7">
        <f t="shared" si="44"/>
        <v>4442609.4028043598</v>
      </c>
      <c r="CV48" s="12">
        <f t="shared" si="45"/>
        <v>3102887.8614752237</v>
      </c>
      <c r="CW48" s="12">
        <f t="shared" si="46"/>
        <v>2085009.3037426106</v>
      </c>
      <c r="CY48" s="5">
        <v>19</v>
      </c>
      <c r="CZ48" s="6">
        <v>3.56E-2</v>
      </c>
      <c r="DA48" s="7">
        <f t="shared" si="47"/>
        <v>3592019.2454757104</v>
      </c>
      <c r="DB48" s="12">
        <f t="shared" si="48"/>
        <v>2456785.3492037263</v>
      </c>
      <c r="DC48" s="12">
        <f t="shared" si="49"/>
        <v>1722349.5172989089</v>
      </c>
      <c r="DE48" s="5">
        <f t="shared" si="50"/>
        <v>18</v>
      </c>
      <c r="DF48" s="6">
        <v>3.56E-2</v>
      </c>
      <c r="DG48" s="7">
        <f t="shared" si="51"/>
        <v>3040219.4206311563</v>
      </c>
      <c r="DH48" s="12">
        <f t="shared" si="52"/>
        <v>2043523.6170759285</v>
      </c>
      <c r="DI48" s="12">
        <f t="shared" si="53"/>
        <v>1438035.1379423202</v>
      </c>
      <c r="DK48" s="5">
        <f t="shared" si="54"/>
        <v>17</v>
      </c>
      <c r="DL48" s="6">
        <v>3.56E-2</v>
      </c>
      <c r="DM48" s="7">
        <f t="shared" si="55"/>
        <v>3077456.64604834</v>
      </c>
      <c r="DN48" s="12">
        <f t="shared" si="56"/>
        <v>2234769.2097223434</v>
      </c>
      <c r="DO48" s="12">
        <f t="shared" si="57"/>
        <v>1590351.633373837</v>
      </c>
      <c r="DQ48" s="5">
        <f t="shared" si="58"/>
        <v>16</v>
      </c>
      <c r="DR48" s="6">
        <v>3.56E-2</v>
      </c>
      <c r="DS48" s="7">
        <f t="shared" si="59"/>
        <v>2017210.7013950844</v>
      </c>
      <c r="DT48" s="12">
        <f t="shared" si="60"/>
        <v>1267652.5819407089</v>
      </c>
      <c r="DU48" s="12">
        <f t="shared" si="61"/>
        <v>895405.39518034202</v>
      </c>
      <c r="DW48" s="5">
        <f t="shared" si="62"/>
        <v>15</v>
      </c>
      <c r="DX48" s="6">
        <v>3.56E-2</v>
      </c>
      <c r="DY48" s="7">
        <f t="shared" si="63"/>
        <v>1521275.0387594907</v>
      </c>
      <c r="DZ48" s="12">
        <f t="shared" si="64"/>
        <v>856421.93525736791</v>
      </c>
      <c r="EA48" s="12">
        <f t="shared" si="65"/>
        <v>607198.62076448312</v>
      </c>
      <c r="EC48" s="5">
        <f t="shared" si="66"/>
        <v>14</v>
      </c>
      <c r="ED48" s="6">
        <v>3.56E-2</v>
      </c>
      <c r="EE48" s="7">
        <f t="shared" si="67"/>
        <v>1415929.8573710821</v>
      </c>
      <c r="EF48" s="12">
        <f t="shared" si="68"/>
        <v>847817.62780016812</v>
      </c>
      <c r="EG48" s="12">
        <f t="shared" si="69"/>
        <v>619041.44252075779</v>
      </c>
      <c r="EI48" s="5">
        <f t="shared" si="70"/>
        <v>13</v>
      </c>
      <c r="EJ48" s="6">
        <v>3.56E-2</v>
      </c>
      <c r="EK48" s="7">
        <f t="shared" si="71"/>
        <v>1415929.8573710821</v>
      </c>
      <c r="EL48" s="12">
        <f t="shared" si="72"/>
        <v>1104387.0459241283</v>
      </c>
      <c r="EM48" s="12">
        <f t="shared" si="73"/>
        <v>835594.43157222413</v>
      </c>
      <c r="EO48" s="5">
        <f t="shared" si="74"/>
        <v>12</v>
      </c>
      <c r="EP48" s="6">
        <v>3.56E-2</v>
      </c>
      <c r="EQ48" s="7">
        <f t="shared" si="75"/>
        <v>1581337.79022904</v>
      </c>
      <c r="ER48" s="12">
        <f t="shared" si="76"/>
        <v>693454.44050232728</v>
      </c>
      <c r="ES48" s="12">
        <f t="shared" si="77"/>
        <v>532015.31149649445</v>
      </c>
      <c r="EU48" s="5">
        <f t="shared" si="78"/>
        <v>11</v>
      </c>
      <c r="EV48" s="6">
        <v>3.56E-2</v>
      </c>
      <c r="EW48" s="7">
        <f t="shared" si="79"/>
        <v>981876.40313077252</v>
      </c>
      <c r="EX48" s="12">
        <f t="shared" si="80"/>
        <v>633236.49263453088</v>
      </c>
      <c r="EY48" s="12">
        <f t="shared" si="81"/>
        <v>490842.04323258618</v>
      </c>
      <c r="FA48" s="5">
        <f t="shared" si="82"/>
        <v>10</v>
      </c>
      <c r="FB48" s="6">
        <v>3.56E-2</v>
      </c>
      <c r="FC48" s="7">
        <f t="shared" si="83"/>
        <v>978549.33539044519</v>
      </c>
      <c r="FD48" s="12">
        <f t="shared" si="84"/>
        <v>685267.12933414604</v>
      </c>
      <c r="FE48" s="12">
        <f t="shared" si="85"/>
        <v>540237.04905178712</v>
      </c>
      <c r="FG48" s="5">
        <f t="shared" si="86"/>
        <v>9</v>
      </c>
      <c r="FH48" s="6">
        <v>3.56E-2</v>
      </c>
      <c r="FI48" s="7">
        <f t="shared" si="87"/>
        <v>772701.62301835511</v>
      </c>
      <c r="FJ48" s="12">
        <f t="shared" si="88"/>
        <v>523327.95904158172</v>
      </c>
      <c r="FK48" s="12">
        <f t="shared" si="89"/>
        <v>415339.65003300138</v>
      </c>
      <c r="FM48" s="5">
        <f t="shared" si="90"/>
        <v>8</v>
      </c>
      <c r="FN48" s="6">
        <v>3.56E-2</v>
      </c>
      <c r="FO48" s="7">
        <f t="shared" si="91"/>
        <v>847353.46311915258</v>
      </c>
      <c r="FP48" s="12">
        <f t="shared" si="92"/>
        <v>647610.66705741186</v>
      </c>
      <c r="FQ48" s="12">
        <f t="shared" si="93"/>
        <v>520829.74281865935</v>
      </c>
      <c r="FS48" s="5">
        <f t="shared" si="94"/>
        <v>7</v>
      </c>
      <c r="FT48" s="6">
        <v>3.56E-2</v>
      </c>
      <c r="FU48" s="7">
        <f t="shared" si="95"/>
        <v>691096.53626878129</v>
      </c>
      <c r="FV48" s="12">
        <f t="shared" si="96"/>
        <v>532507.69478568528</v>
      </c>
      <c r="FW48" s="12">
        <f t="shared" si="97"/>
        <v>435303.90922956809</v>
      </c>
      <c r="FY48" s="5">
        <f t="shared" si="98"/>
        <v>6</v>
      </c>
      <c r="FZ48" s="6">
        <v>3.56E-2</v>
      </c>
      <c r="GA48" s="7">
        <f t="shared" si="99"/>
        <v>593623.54944921925</v>
      </c>
      <c r="GB48" s="12">
        <f t="shared" si="100"/>
        <v>470664.13139623788</v>
      </c>
      <c r="GC48" s="12">
        <f t="shared" si="101"/>
        <v>388484.67988260905</v>
      </c>
      <c r="GE48" s="5">
        <f t="shared" si="102"/>
        <v>5</v>
      </c>
      <c r="GF48" s="6">
        <v>3.56E-2</v>
      </c>
      <c r="GG48" s="7">
        <f t="shared" si="103"/>
        <v>528134.83047083567</v>
      </c>
      <c r="GH48" s="12">
        <f t="shared" si="104"/>
        <v>442189.44768633042</v>
      </c>
      <c r="GI48" s="12">
        <f t="shared" si="105"/>
        <v>372000.64646627801</v>
      </c>
      <c r="GK48" s="5">
        <f t="shared" si="106"/>
        <v>4</v>
      </c>
      <c r="GL48" s="6">
        <v>3.56E-2</v>
      </c>
      <c r="GM48" s="7">
        <f t="shared" si="107"/>
        <v>586620.93798826565</v>
      </c>
      <c r="GN48" s="12">
        <f t="shared" si="108"/>
        <v>539239.07891781826</v>
      </c>
      <c r="GO48" s="12">
        <f t="shared" si="109"/>
        <v>469337.71683587885</v>
      </c>
      <c r="GQ48" s="5">
        <f t="shared" si="110"/>
        <v>3</v>
      </c>
      <c r="GR48" s="6">
        <v>3.56E-2</v>
      </c>
      <c r="GS48" s="7">
        <f t="shared" si="111"/>
        <v>473845.66881120007</v>
      </c>
      <c r="GT48" s="12">
        <f t="shared" si="112"/>
        <v>439306.49148990971</v>
      </c>
      <c r="GU48" s="12">
        <f t="shared" si="113"/>
        <v>396305.59152925719</v>
      </c>
      <c r="GW48" s="5">
        <f t="shared" si="114"/>
        <v>2</v>
      </c>
      <c r="GX48" s="6">
        <v>3.56E-2</v>
      </c>
      <c r="GY48" s="7">
        <f t="shared" si="115"/>
        <v>427619.95200000005</v>
      </c>
      <c r="GZ48" s="12">
        <f>(GZ49)*(1+GX48)-(((VLOOKUP((GW$91+GW49),$A$138:$E$227,5,FALSE))/(VLOOKUP(GW$91,$A$138:$E$227,5,FALSE)))*(IF(GW48&lt;=$D$125,$B$125,$C$125)))</f>
        <v>404548.57671910111</v>
      </c>
      <c r="HA48" s="12">
        <f t="shared" si="117"/>
        <v>381003.42146031745</v>
      </c>
      <c r="HC48" s="5">
        <f t="shared" si="118"/>
        <v>1</v>
      </c>
      <c r="HD48" s="6">
        <v>3.56E-2</v>
      </c>
      <c r="HE48" s="7">
        <f>(HE49+$B$124)*(1+HD48)</f>
        <v>466020.00000000006</v>
      </c>
      <c r="HF48" s="12">
        <f>($B$124)*(1+HD48)-$B$125</f>
        <v>455020.00000000006</v>
      </c>
      <c r="HG48" s="12">
        <f>HF48</f>
        <v>455020.00000000006</v>
      </c>
      <c r="HI48" s="5"/>
      <c r="HJ48" s="6"/>
      <c r="HK48" s="7"/>
      <c r="HO48" s="5"/>
      <c r="HP48" s="6"/>
      <c r="HQ48" s="7"/>
      <c r="HU48" s="5"/>
      <c r="HV48" s="6"/>
      <c r="HW48" s="7"/>
      <c r="IA48" s="5"/>
      <c r="IB48" s="6"/>
      <c r="IC48" s="7"/>
      <c r="IG48" s="5"/>
      <c r="IH48" s="6"/>
      <c r="II48" s="7"/>
      <c r="IM48" s="5"/>
      <c r="IN48" s="6"/>
      <c r="IO48" s="7"/>
      <c r="IS48" s="5"/>
      <c r="IT48" s="6"/>
      <c r="IU48" s="7"/>
      <c r="IY48" s="5"/>
      <c r="IZ48" s="6"/>
      <c r="JA48" s="7"/>
      <c r="JE48" s="5"/>
      <c r="JF48" s="6"/>
      <c r="JG48" s="7"/>
      <c r="JK48" s="5"/>
      <c r="JL48" s="6"/>
      <c r="JM48" s="7"/>
      <c r="JQ48" s="5"/>
      <c r="JR48" s="6"/>
      <c r="JS48" s="7"/>
      <c r="JW48" s="5"/>
      <c r="JX48" s="6"/>
      <c r="JY48" s="7"/>
      <c r="KC48" s="5"/>
      <c r="KD48" s="6"/>
      <c r="KE48" s="7"/>
      <c r="KI48" s="5"/>
      <c r="KJ48" s="6"/>
      <c r="KK48" s="7"/>
      <c r="KO48" s="5"/>
      <c r="KP48" s="6"/>
      <c r="KQ48" s="7"/>
      <c r="KU48" s="5"/>
      <c r="KV48" s="6"/>
      <c r="KW48" s="7"/>
      <c r="LA48" s="5"/>
      <c r="LB48" s="6"/>
      <c r="LC48" s="7"/>
      <c r="LG48" s="5"/>
      <c r="LH48" s="6"/>
      <c r="LI48" s="7"/>
      <c r="LM48" s="5"/>
      <c r="LN48" s="6"/>
      <c r="LO48" s="7"/>
      <c r="LS48" s="5"/>
      <c r="LT48" s="6"/>
      <c r="LU48" s="7"/>
      <c r="LY48" s="5"/>
      <c r="LZ48" s="6"/>
      <c r="MA48" s="7"/>
      <c r="ME48" s="5"/>
      <c r="MF48" s="6"/>
      <c r="MG48" s="7"/>
      <c r="MK48" s="5"/>
      <c r="ML48" s="6"/>
      <c r="MM48" s="7"/>
      <c r="MQ48" s="5"/>
      <c r="MR48" s="6"/>
      <c r="MS48" s="7"/>
      <c r="MW48" s="5"/>
      <c r="MX48" s="6"/>
      <c r="MY48" s="7"/>
      <c r="NC48" s="5"/>
      <c r="ND48" s="6"/>
      <c r="NE48" s="7"/>
      <c r="NI48" s="5"/>
      <c r="NJ48" s="6"/>
      <c r="NK48" s="7"/>
      <c r="NO48" s="5"/>
      <c r="NP48" s="6"/>
      <c r="NQ48" s="7"/>
      <c r="NU48" s="5"/>
      <c r="NV48" s="6"/>
      <c r="NW48" s="7"/>
      <c r="OA48" s="5"/>
      <c r="OB48" s="6"/>
      <c r="OC48" s="7"/>
      <c r="OG48" s="5"/>
      <c r="OH48" s="6"/>
      <c r="OI48" s="7"/>
      <c r="OM48" s="5"/>
      <c r="ON48" s="6"/>
      <c r="OO48" s="7"/>
      <c r="OS48" s="5"/>
      <c r="OT48" s="6"/>
      <c r="OU48" s="7"/>
      <c r="OY48" s="5"/>
      <c r="OZ48" s="6"/>
      <c r="PA48" s="7"/>
      <c r="PE48" s="5"/>
      <c r="PF48" s="6"/>
      <c r="PG48" s="7"/>
      <c r="PK48" s="5"/>
      <c r="PL48" s="6"/>
      <c r="PM48" s="7"/>
      <c r="PQ48" s="5"/>
      <c r="PR48" s="6"/>
      <c r="PS48" s="7"/>
      <c r="PW48" s="5"/>
      <c r="PX48" s="6"/>
      <c r="PY48" s="7"/>
      <c r="QC48" s="5"/>
      <c r="QD48" s="6"/>
      <c r="QE48" s="7"/>
      <c r="QI48" s="5"/>
      <c r="QJ48" s="6"/>
      <c r="QK48" s="7"/>
      <c r="QO48" s="5"/>
      <c r="QP48" s="6"/>
      <c r="QQ48" s="7"/>
    </row>
    <row r="49" spans="3:459">
      <c r="C49">
        <v>42</v>
      </c>
      <c r="D49" s="6">
        <v>-8.2400000000000001E-2</v>
      </c>
      <c r="E49" s="12">
        <f t="shared" si="286"/>
        <v>-2942820.9589356366</v>
      </c>
      <c r="F49" s="12">
        <f t="shared" si="0"/>
        <v>-1430078.7244265876</v>
      </c>
      <c r="G49">
        <v>41</v>
      </c>
      <c r="H49" s="6">
        <v>-8.2400000000000001E-2</v>
      </c>
      <c r="I49" s="12">
        <f t="shared" si="1"/>
        <v>-6476665.266433306</v>
      </c>
      <c r="J49" s="12">
        <f t="shared" si="2"/>
        <v>-3110982.4734834139</v>
      </c>
      <c r="K49">
        <v>40</v>
      </c>
      <c r="L49" s="6">
        <v>-8.2400000000000001E-2</v>
      </c>
      <c r="M49" s="12">
        <f t="shared" si="3"/>
        <v>-4594735.0658244193</v>
      </c>
      <c r="N49" s="12">
        <f t="shared" si="4"/>
        <v>-2207021.6186965611</v>
      </c>
      <c r="O49">
        <v>39</v>
      </c>
      <c r="P49" s="6">
        <v>-8.2400000000000001E-2</v>
      </c>
      <c r="Q49" s="12">
        <f t="shared" si="5"/>
        <v>-816496.00840419729</v>
      </c>
      <c r="R49" s="12">
        <f t="shared" si="6"/>
        <v>-364670.97004569485</v>
      </c>
      <c r="S49">
        <v>38</v>
      </c>
      <c r="T49" s="6">
        <v>-8.2400000000000001E-2</v>
      </c>
      <c r="U49" s="12">
        <f t="shared" si="7"/>
        <v>10724223.247898834</v>
      </c>
      <c r="V49" s="12">
        <f t="shared" si="8"/>
        <v>4307763.832723408</v>
      </c>
      <c r="W49">
        <v>37</v>
      </c>
      <c r="X49" s="6">
        <v>-8.2400000000000001E-2</v>
      </c>
      <c r="Y49" s="12">
        <f t="shared" si="9"/>
        <v>12793866.477297895</v>
      </c>
      <c r="Z49" s="12">
        <f t="shared" si="10"/>
        <v>4635979.7066613156</v>
      </c>
      <c r="AA49">
        <v>36</v>
      </c>
      <c r="AB49" s="6">
        <v>-8.2400000000000001E-2</v>
      </c>
      <c r="AC49" s="12">
        <f t="shared" si="11"/>
        <v>4366946.9600520106</v>
      </c>
      <c r="AD49" s="12">
        <f t="shared" si="12"/>
        <v>1619205.0526035542</v>
      </c>
      <c r="AE49">
        <v>35</v>
      </c>
      <c r="AF49" s="6">
        <v>-8.2400000000000001E-2</v>
      </c>
      <c r="AG49" s="12">
        <f t="shared" si="13"/>
        <v>6105809.1561865043</v>
      </c>
      <c r="AH49" s="12">
        <f t="shared" si="14"/>
        <v>2332556.3068577657</v>
      </c>
      <c r="AI49">
        <v>34</v>
      </c>
      <c r="AJ49" s="6">
        <v>-8.2400000000000001E-2</v>
      </c>
      <c r="AK49" s="12">
        <f t="shared" si="15"/>
        <v>718649.6259925568</v>
      </c>
      <c r="AL49" s="12">
        <f t="shared" si="16"/>
        <v>278577.66400835069</v>
      </c>
      <c r="AM49">
        <v>33</v>
      </c>
      <c r="AN49" s="6">
        <v>-8.2400000000000001E-2</v>
      </c>
      <c r="AO49" s="12">
        <f t="shared" si="17"/>
        <v>-1510846.7135376472</v>
      </c>
      <c r="AP49" s="12">
        <f t="shared" si="18"/>
        <v>-598397.15339552879</v>
      </c>
      <c r="AQ49">
        <v>32</v>
      </c>
      <c r="AR49" s="6">
        <v>-8.2400000000000001E-2</v>
      </c>
      <c r="AS49" s="12">
        <f t="shared" si="19"/>
        <v>5384597.361453048</v>
      </c>
      <c r="AT49" s="12">
        <f t="shared" si="20"/>
        <v>2147788.8351863278</v>
      </c>
      <c r="AU49">
        <v>31</v>
      </c>
      <c r="AV49" s="6">
        <v>-8.2400000000000001E-2</v>
      </c>
      <c r="AW49" s="12">
        <f t="shared" si="21"/>
        <v>2513046.9310642667</v>
      </c>
      <c r="AX49" s="12">
        <f t="shared" si="22"/>
        <v>988276.88300280145</v>
      </c>
      <c r="AY49">
        <v>30</v>
      </c>
      <c r="AZ49" s="6">
        <v>-8.2400000000000001E-2</v>
      </c>
      <c r="BA49" s="12">
        <f t="shared" si="23"/>
        <v>3453858.2862462811</v>
      </c>
      <c r="BB49" s="12">
        <f t="shared" si="24"/>
        <v>1348557.0274950368</v>
      </c>
      <c r="BC49">
        <v>29</v>
      </c>
      <c r="BD49" s="6">
        <v>-8.2400000000000001E-2</v>
      </c>
      <c r="BE49" s="12">
        <f t="shared" si="25"/>
        <v>5921410.0653712852</v>
      </c>
      <c r="BF49" s="12">
        <f t="shared" si="26"/>
        <v>2345277.5820712112</v>
      </c>
      <c r="BG49">
        <v>28</v>
      </c>
      <c r="BH49" s="6">
        <v>-8.2400000000000001E-2</v>
      </c>
      <c r="BI49" s="12">
        <f t="shared" si="27"/>
        <v>9526618.8875745758</v>
      </c>
      <c r="BJ49" s="12">
        <f t="shared" si="28"/>
        <v>4201345.9700820455</v>
      </c>
      <c r="BK49">
        <v>27</v>
      </c>
      <c r="BL49" s="6">
        <v>-8.2400000000000001E-2</v>
      </c>
      <c r="BM49" s="12">
        <f t="shared" si="29"/>
        <v>8032741.3027612716</v>
      </c>
      <c r="BN49" s="12">
        <f t="shared" si="30"/>
        <v>3813295.7308052098</v>
      </c>
      <c r="BO49">
        <v>26</v>
      </c>
      <c r="BP49" s="6">
        <v>-8.2400000000000001E-2</v>
      </c>
      <c r="BQ49" s="12">
        <f t="shared" si="31"/>
        <v>6081632.5053809574</v>
      </c>
      <c r="BR49" s="12">
        <f t="shared" si="32"/>
        <v>2972483.303191816</v>
      </c>
      <c r="BS49">
        <v>25</v>
      </c>
      <c r="BT49" s="6">
        <v>-8.2400000000000001E-2</v>
      </c>
      <c r="BU49" s="12">
        <f t="shared" si="33"/>
        <v>5036010.5339832306</v>
      </c>
      <c r="BV49" s="12">
        <f t="shared" si="34"/>
        <v>2518005.2669916153</v>
      </c>
      <c r="BW49">
        <v>24</v>
      </c>
      <c r="BX49" s="6">
        <v>-8.2400000000000001E-2</v>
      </c>
      <c r="BY49" s="12">
        <f t="shared" si="35"/>
        <v>3179887.1426890721</v>
      </c>
      <c r="BZ49" s="12">
        <f t="shared" si="36"/>
        <v>1625672.6403635142</v>
      </c>
      <c r="CA49">
        <v>23</v>
      </c>
      <c r="CB49" s="6">
        <v>-8.2400000000000001E-2</v>
      </c>
      <c r="CC49" s="12">
        <f t="shared" si="37"/>
        <v>4702330.7759611811</v>
      </c>
      <c r="CD49" s="12">
        <f t="shared" si="38"/>
        <v>2839890.7776170052</v>
      </c>
      <c r="CE49">
        <v>22</v>
      </c>
      <c r="CF49" s="6">
        <v>-8.2400000000000001E-2</v>
      </c>
      <c r="CG49" s="12">
        <f t="shared" si="39"/>
        <v>4898735.1201743716</v>
      </c>
      <c r="CH49" s="12">
        <f t="shared" si="40"/>
        <v>3261236.5828127135</v>
      </c>
      <c r="CI49">
        <v>21</v>
      </c>
      <c r="CJ49" s="6">
        <v>-8.2400000000000001E-2</v>
      </c>
      <c r="CK49" s="12">
        <f t="shared" si="284"/>
        <v>4843926.8835434122</v>
      </c>
      <c r="CL49" s="12">
        <f t="shared" si="285"/>
        <v>3265568.6855348847</v>
      </c>
      <c r="CM49" s="5">
        <v>20</v>
      </c>
      <c r="CN49" s="6">
        <v>-8.2400000000000001E-2</v>
      </c>
      <c r="CO49" s="7">
        <f t="shared" si="41"/>
        <v>5611604.2485596603</v>
      </c>
      <c r="CP49" s="12">
        <f t="shared" si="42"/>
        <v>4060933.1388821495</v>
      </c>
      <c r="CQ49" s="12">
        <f t="shared" si="43"/>
        <v>2680672.1562845651</v>
      </c>
      <c r="CR49" s="9"/>
      <c r="CS49" s="5">
        <v>19</v>
      </c>
      <c r="CT49" s="6">
        <v>-8.2400000000000001E-2</v>
      </c>
      <c r="CU49" s="7">
        <f t="shared" si="44"/>
        <v>4289889.3422212815</v>
      </c>
      <c r="CV49" s="12">
        <f t="shared" si="45"/>
        <v>3039333.2664798782</v>
      </c>
      <c r="CW49" s="12">
        <f t="shared" si="46"/>
        <v>2168513.0609154184</v>
      </c>
      <c r="CY49" s="5">
        <v>18</v>
      </c>
      <c r="CZ49" s="6">
        <v>-8.2400000000000001E-2</v>
      </c>
      <c r="DA49" s="7">
        <f t="shared" si="47"/>
        <v>3468539.2482384224</v>
      </c>
      <c r="DB49" s="12">
        <f t="shared" si="48"/>
        <v>2413651.7980242516</v>
      </c>
      <c r="DC49" s="12">
        <f t="shared" si="49"/>
        <v>1796679.0069562546</v>
      </c>
      <c r="DE49" s="5">
        <f t="shared" si="50"/>
        <v>17</v>
      </c>
      <c r="DF49" s="6">
        <v>-8.2400000000000001E-2</v>
      </c>
      <c r="DG49" s="7">
        <f t="shared" si="51"/>
        <v>2935708.2084116996</v>
      </c>
      <c r="DH49" s="12">
        <f t="shared" si="52"/>
        <v>2014441.0931086293</v>
      </c>
      <c r="DI49" s="12">
        <f t="shared" si="53"/>
        <v>1505172.2774350995</v>
      </c>
      <c r="DK49" s="5">
        <f t="shared" si="54"/>
        <v>16</v>
      </c>
      <c r="DL49" s="6">
        <v>-8.2400000000000001E-2</v>
      </c>
      <c r="DM49" s="7">
        <f t="shared" si="55"/>
        <v>2971665.359258729</v>
      </c>
      <c r="DN49" s="12">
        <f t="shared" si="56"/>
        <v>2198653.286550154</v>
      </c>
      <c r="DO49" s="12">
        <f t="shared" si="57"/>
        <v>1661341.949668515</v>
      </c>
      <c r="DQ49" s="5">
        <f t="shared" si="58"/>
        <v>15</v>
      </c>
      <c r="DR49" s="6">
        <v>-8.2400000000000001E-2</v>
      </c>
      <c r="DS49" s="7">
        <f t="shared" si="59"/>
        <v>1947866.6487013174</v>
      </c>
      <c r="DT49" s="12">
        <f t="shared" si="60"/>
        <v>1265087.3812795177</v>
      </c>
      <c r="DU49" s="12">
        <f t="shared" si="61"/>
        <v>948815.53595963819</v>
      </c>
      <c r="DW49" s="5">
        <f t="shared" si="62"/>
        <v>14</v>
      </c>
      <c r="DX49" s="6">
        <v>-8.2400000000000001E-2</v>
      </c>
      <c r="DY49" s="7">
        <f t="shared" si="63"/>
        <v>1468979.3730779167</v>
      </c>
      <c r="DZ49" s="12">
        <f t="shared" si="64"/>
        <v>867840.25501466671</v>
      </c>
      <c r="EA49" s="12">
        <f t="shared" si="65"/>
        <v>653317.94478632207</v>
      </c>
      <c r="EC49" s="5">
        <f t="shared" si="66"/>
        <v>13</v>
      </c>
      <c r="ED49" s="6">
        <v>-8.2400000000000001E-2</v>
      </c>
      <c r="EE49" s="7">
        <f t="shared" si="67"/>
        <v>1367255.5594545016</v>
      </c>
      <c r="EF49" s="12">
        <f t="shared" si="68"/>
        <v>858347.4163015713</v>
      </c>
      <c r="EG49" s="12">
        <f t="shared" si="69"/>
        <v>665460.35645852156</v>
      </c>
      <c r="EI49" s="5">
        <f t="shared" si="70"/>
        <v>12</v>
      </c>
      <c r="EJ49" s="6">
        <v>-8.2400000000000001E-2</v>
      </c>
      <c r="EK49" s="7">
        <f t="shared" si="71"/>
        <v>1367255.5594545016</v>
      </c>
      <c r="EL49" s="12">
        <f t="shared" si="72"/>
        <v>1104709.7292144436</v>
      </c>
      <c r="EM49" s="12">
        <f t="shared" si="73"/>
        <v>887491.52403182827</v>
      </c>
      <c r="EO49" s="5">
        <f t="shared" si="74"/>
        <v>11</v>
      </c>
      <c r="EP49" s="6">
        <v>-8.2400000000000001E-2</v>
      </c>
      <c r="EQ49" s="7">
        <f t="shared" si="75"/>
        <v>1526977.394968173</v>
      </c>
      <c r="ER49" s="12">
        <f t="shared" si="76"/>
        <v>707375.3271322801</v>
      </c>
      <c r="ES49" s="12">
        <f t="shared" si="77"/>
        <v>576232.71030438552</v>
      </c>
      <c r="EU49" s="5">
        <f t="shared" si="78"/>
        <v>10</v>
      </c>
      <c r="EV49" s="6">
        <v>-8.2400000000000001E-2</v>
      </c>
      <c r="EW49" s="7">
        <f t="shared" si="79"/>
        <v>948123.21661913139</v>
      </c>
      <c r="EX49" s="12">
        <f t="shared" si="80"/>
        <v>648840.8307327982</v>
      </c>
      <c r="EY49" s="12">
        <f t="shared" si="81"/>
        <v>534017.87473233102</v>
      </c>
      <c r="FA49" s="5">
        <f t="shared" si="82"/>
        <v>9</v>
      </c>
      <c r="FB49" s="6">
        <v>-8.2400000000000001E-2</v>
      </c>
      <c r="FC49" s="7">
        <f t="shared" si="83"/>
        <v>944910.52084824746</v>
      </c>
      <c r="FD49" s="12">
        <f t="shared" si="84"/>
        <v>698455.79433112568</v>
      </c>
      <c r="FE49" s="12">
        <f t="shared" si="85"/>
        <v>584662.43458054902</v>
      </c>
      <c r="FG49" s="5">
        <f t="shared" si="86"/>
        <v>8</v>
      </c>
      <c r="FH49" s="6">
        <v>-8.2400000000000001E-2</v>
      </c>
      <c r="FI49" s="7">
        <f t="shared" si="87"/>
        <v>746139.07205325901</v>
      </c>
      <c r="FJ49" s="12">
        <f t="shared" si="88"/>
        <v>541838.5081513921</v>
      </c>
      <c r="FK49" s="12">
        <f t="shared" si="89"/>
        <v>456605.48439724051</v>
      </c>
      <c r="FM49" s="5">
        <f t="shared" si="90"/>
        <v>7</v>
      </c>
      <c r="FN49" s="6">
        <v>-8.2400000000000001E-2</v>
      </c>
      <c r="FO49" s="7">
        <f t="shared" si="91"/>
        <v>818224.66504360037</v>
      </c>
      <c r="FP49" s="12">
        <f t="shared" si="92"/>
        <v>661368.57728501281</v>
      </c>
      <c r="FQ49" s="12">
        <f t="shared" si="93"/>
        <v>564764.17835574131</v>
      </c>
      <c r="FS49" s="5">
        <f t="shared" si="94"/>
        <v>6</v>
      </c>
      <c r="FT49" s="6">
        <v>-8.2400000000000001E-2</v>
      </c>
      <c r="FU49" s="7">
        <f t="shared" si="95"/>
        <v>667339.25866046851</v>
      </c>
      <c r="FV49" s="12">
        <f t="shared" si="96"/>
        <v>549639.55572798266</v>
      </c>
      <c r="FW49" s="12">
        <f t="shared" si="97"/>
        <v>477074.78292119841</v>
      </c>
      <c r="FY49" s="5">
        <f t="shared" si="98"/>
        <v>5</v>
      </c>
      <c r="FZ49" s="6">
        <v>-8.2400000000000001E-2</v>
      </c>
      <c r="GA49" s="7">
        <f t="shared" si="99"/>
        <v>573217.023415623</v>
      </c>
      <c r="GB49" s="12">
        <f t="shared" si="100"/>
        <v>489581.19471069105</v>
      </c>
      <c r="GC49" s="12">
        <f t="shared" si="101"/>
        <v>429071.15940936963</v>
      </c>
      <c r="GE49" s="5">
        <f t="shared" si="102"/>
        <v>4</v>
      </c>
      <c r="GF49" s="6">
        <v>-8.2400000000000001E-2</v>
      </c>
      <c r="GG49" s="7">
        <f t="shared" si="103"/>
        <v>509979.55819895287</v>
      </c>
      <c r="GH49" s="12">
        <f t="shared" si="104"/>
        <v>461423.16052995453</v>
      </c>
      <c r="GI49" s="12">
        <f t="shared" si="105"/>
        <v>412170.12654080207</v>
      </c>
      <c r="GK49" s="5">
        <f t="shared" si="106"/>
        <v>3</v>
      </c>
      <c r="GL49" s="6">
        <v>-8.2400000000000001E-2</v>
      </c>
      <c r="GM49" s="7">
        <f t="shared" si="107"/>
        <v>566455.13517599995</v>
      </c>
      <c r="GN49" s="12">
        <f t="shared" si="108"/>
        <v>532905.92583058961</v>
      </c>
      <c r="GO49" s="12">
        <f t="shared" si="109"/>
        <v>492488.90336591</v>
      </c>
      <c r="GQ49" s="5">
        <f t="shared" si="110"/>
        <v>2</v>
      </c>
      <c r="GR49" s="6">
        <v>-8.2400000000000001E-2</v>
      </c>
      <c r="GS49" s="7">
        <f t="shared" si="111"/>
        <v>457556.65200000006</v>
      </c>
      <c r="GT49" s="12">
        <f>(GT50)*(1+GR49)-(((VLOOKUP((GQ$91+GQ50),$A$138:$E$227,5,FALSE))/(VLOOKUP(GQ$91,$A$138:$E$227,5,FALSE)))*(IF(GQ49&lt;=$D$125,$B$125,$C$125)))</f>
        <v>435979.18103225809</v>
      </c>
      <c r="GU49" s="12">
        <f t="shared" si="113"/>
        <v>417609.27171910112</v>
      </c>
      <c r="GW49" s="5">
        <f t="shared" si="114"/>
        <v>1</v>
      </c>
      <c r="GX49" s="6">
        <v>-8.2400000000000001E-2</v>
      </c>
      <c r="GY49" s="7">
        <f>(GY50+$B$124)*(1+GX49)</f>
        <v>412920</v>
      </c>
      <c r="GZ49" s="12">
        <f>($B$124)*(1+GX49)-$B$125</f>
        <v>401920</v>
      </c>
      <c r="HA49" s="12">
        <f>GZ49</f>
        <v>401920</v>
      </c>
      <c r="HC49" s="5"/>
      <c r="HD49" s="6"/>
      <c r="HE49" s="7"/>
      <c r="HI49" s="5"/>
      <c r="HJ49" s="6"/>
      <c r="HK49" s="7"/>
      <c r="HO49" s="5"/>
      <c r="HP49" s="6"/>
      <c r="HQ49" s="7"/>
      <c r="HU49" s="5"/>
      <c r="HV49" s="6"/>
      <c r="HW49" s="7"/>
      <c r="IA49" s="5"/>
      <c r="IB49" s="6"/>
      <c r="IC49" s="7"/>
      <c r="IG49" s="5"/>
      <c r="IH49" s="6"/>
      <c r="II49" s="7"/>
      <c r="IM49" s="5"/>
      <c r="IN49" s="6"/>
      <c r="IO49" s="7"/>
      <c r="IS49" s="5"/>
      <c r="IT49" s="6"/>
      <c r="IU49" s="7"/>
      <c r="IY49" s="5"/>
      <c r="IZ49" s="6"/>
      <c r="JA49" s="7"/>
      <c r="JE49" s="5"/>
      <c r="JF49" s="6"/>
      <c r="JG49" s="7"/>
      <c r="JK49" s="5"/>
      <c r="JL49" s="6"/>
      <c r="JM49" s="7"/>
      <c r="JQ49" s="5"/>
      <c r="JR49" s="6"/>
      <c r="JS49" s="7"/>
      <c r="JW49" s="5"/>
      <c r="JX49" s="6"/>
      <c r="JY49" s="7"/>
      <c r="KC49" s="5"/>
      <c r="KD49" s="6"/>
      <c r="KE49" s="7"/>
      <c r="KI49" s="5"/>
      <c r="KJ49" s="6"/>
      <c r="KK49" s="7"/>
      <c r="KO49" s="5"/>
      <c r="KP49" s="6"/>
      <c r="KQ49" s="7"/>
      <c r="KU49" s="5"/>
      <c r="KV49" s="6"/>
      <c r="KW49" s="7"/>
      <c r="LA49" s="5"/>
      <c r="LB49" s="6"/>
      <c r="LC49" s="7"/>
      <c r="LG49" s="5"/>
      <c r="LH49" s="6"/>
      <c r="LI49" s="7"/>
      <c r="LM49" s="5"/>
      <c r="LN49" s="6"/>
      <c r="LO49" s="7"/>
      <c r="LS49" s="5"/>
      <c r="LT49" s="6"/>
      <c r="LU49" s="7"/>
      <c r="LY49" s="5"/>
      <c r="LZ49" s="6"/>
      <c r="MA49" s="7"/>
      <c r="ME49" s="5"/>
      <c r="MF49" s="6"/>
      <c r="MG49" s="7"/>
      <c r="MK49" s="5"/>
      <c r="ML49" s="6"/>
      <c r="MM49" s="7"/>
      <c r="MQ49" s="5"/>
      <c r="MR49" s="6"/>
      <c r="MS49" s="7"/>
      <c r="MW49" s="5"/>
      <c r="MX49" s="6"/>
      <c r="MY49" s="7"/>
      <c r="NC49" s="5"/>
      <c r="ND49" s="6"/>
      <c r="NE49" s="7"/>
      <c r="NI49" s="5"/>
      <c r="NJ49" s="6"/>
      <c r="NK49" s="7"/>
      <c r="NO49" s="5"/>
      <c r="NP49" s="6"/>
      <c r="NQ49" s="7"/>
      <c r="NU49" s="5"/>
      <c r="NV49" s="6"/>
      <c r="NW49" s="7"/>
      <c r="OA49" s="5"/>
      <c r="OB49" s="6"/>
      <c r="OC49" s="7"/>
      <c r="OG49" s="5"/>
      <c r="OH49" s="6"/>
      <c r="OI49" s="7"/>
      <c r="OM49" s="5"/>
      <c r="ON49" s="6"/>
      <c r="OO49" s="7"/>
      <c r="OS49" s="5"/>
      <c r="OT49" s="6"/>
      <c r="OU49" s="7"/>
      <c r="OY49" s="5"/>
      <c r="OZ49" s="6"/>
      <c r="PA49" s="7"/>
      <c r="PE49" s="5"/>
      <c r="PF49" s="6"/>
      <c r="PG49" s="7"/>
      <c r="PK49" s="5"/>
      <c r="PL49" s="6"/>
      <c r="PM49" s="7"/>
      <c r="PQ49" s="5"/>
      <c r="PR49" s="6"/>
      <c r="PS49" s="7"/>
      <c r="PW49" s="5"/>
      <c r="PX49" s="6"/>
      <c r="PY49" s="7"/>
      <c r="QC49" s="5"/>
      <c r="QD49" s="6"/>
      <c r="QE49" s="7"/>
      <c r="QI49" s="5"/>
      <c r="QJ49" s="6"/>
      <c r="QK49" s="7"/>
      <c r="QO49" s="5"/>
      <c r="QP49" s="6"/>
      <c r="QQ49" s="7"/>
    </row>
    <row r="50" spans="3:459">
      <c r="C50">
        <v>41</v>
      </c>
      <c r="D50" s="6">
        <v>0.1081</v>
      </c>
      <c r="E50" s="12">
        <f t="shared" si="286"/>
        <v>-3139806.9473511269</v>
      </c>
      <c r="F50" s="12">
        <f t="shared" si="0"/>
        <v>-1592922.5861928004</v>
      </c>
      <c r="G50">
        <v>40</v>
      </c>
      <c r="H50" s="6">
        <v>0.1081</v>
      </c>
      <c r="I50" s="12">
        <f t="shared" si="1"/>
        <v>-6990201.7503077909</v>
      </c>
      <c r="J50" s="12">
        <f t="shared" si="2"/>
        <v>-3505350.4378376314</v>
      </c>
      <c r="K50">
        <v>39</v>
      </c>
      <c r="L50" s="6">
        <v>0.1081</v>
      </c>
      <c r="M50" s="12">
        <f t="shared" si="3"/>
        <v>-4939275.2021289691</v>
      </c>
      <c r="N50" s="12">
        <f t="shared" si="4"/>
        <v>-2476879.9400705388</v>
      </c>
      <c r="O50">
        <v>38</v>
      </c>
      <c r="P50" s="6">
        <v>0.1081</v>
      </c>
      <c r="Q50" s="12">
        <f t="shared" si="5"/>
        <v>-816615.29760619288</v>
      </c>
      <c r="R50" s="12">
        <f t="shared" si="6"/>
        <v>-380767.83671373798</v>
      </c>
      <c r="S50">
        <v>37</v>
      </c>
      <c r="T50" s="6">
        <v>0.1081</v>
      </c>
      <c r="U50" s="12">
        <f t="shared" si="7"/>
        <v>11768644.902554652</v>
      </c>
      <c r="V50" s="12">
        <f t="shared" si="8"/>
        <v>4935238.1849422734</v>
      </c>
      <c r="W50">
        <v>36</v>
      </c>
      <c r="X50" s="6">
        <v>0.1081</v>
      </c>
      <c r="Y50" s="12">
        <f t="shared" si="9"/>
        <v>14032974.253457185</v>
      </c>
      <c r="Z50" s="12">
        <f t="shared" si="10"/>
        <v>5308661.8143577036</v>
      </c>
      <c r="AA50">
        <v>35</v>
      </c>
      <c r="AB50" s="6">
        <v>0.1081</v>
      </c>
      <c r="AC50" s="12">
        <f t="shared" si="11"/>
        <v>4847271.1976472335</v>
      </c>
      <c r="AD50" s="12">
        <f t="shared" si="12"/>
        <v>1876363.0442505418</v>
      </c>
      <c r="AE50">
        <v>34</v>
      </c>
      <c r="AF50" s="6">
        <v>0.1081</v>
      </c>
      <c r="AG50" s="12">
        <f t="shared" si="13"/>
        <v>6739688.936302539</v>
      </c>
      <c r="AH50" s="12">
        <f t="shared" si="14"/>
        <v>2687969.781047347</v>
      </c>
      <c r="AI50">
        <v>33</v>
      </c>
      <c r="AJ50" s="6">
        <v>0.1081</v>
      </c>
      <c r="AK50" s="12">
        <f t="shared" si="15"/>
        <v>867524.9894729543</v>
      </c>
      <c r="AL50" s="12">
        <f t="shared" si="16"/>
        <v>351080.49427351233</v>
      </c>
      <c r="AM50">
        <v>32</v>
      </c>
      <c r="AN50" s="6">
        <v>0.1081</v>
      </c>
      <c r="AO50" s="12">
        <f t="shared" si="17"/>
        <v>-1563973.4445145852</v>
      </c>
      <c r="AP50" s="12">
        <f t="shared" si="18"/>
        <v>-646686.96679342084</v>
      </c>
      <c r="AQ50">
        <v>31</v>
      </c>
      <c r="AR50" s="6">
        <v>0.1081</v>
      </c>
      <c r="AS50" s="12">
        <f t="shared" si="19"/>
        <v>5950096.5879017888</v>
      </c>
      <c r="AT50" s="12">
        <f t="shared" si="20"/>
        <v>2477752.8313256712</v>
      </c>
      <c r="AU50">
        <v>30</v>
      </c>
      <c r="AV50" s="6">
        <v>0.1081</v>
      </c>
      <c r="AW50" s="12">
        <f t="shared" si="21"/>
        <v>2821853.3624127954</v>
      </c>
      <c r="AX50" s="12">
        <f t="shared" si="22"/>
        <v>1158532.1722515875</v>
      </c>
      <c r="AY50">
        <v>29</v>
      </c>
      <c r="AZ50" s="6">
        <v>0.1081</v>
      </c>
      <c r="BA50" s="12">
        <f t="shared" si="23"/>
        <v>3847747.1868138425</v>
      </c>
      <c r="BB50" s="12">
        <f t="shared" si="24"/>
        <v>1568436.5365604812</v>
      </c>
      <c r="BC50">
        <v>28</v>
      </c>
      <c r="BD50" s="6">
        <v>0.1081</v>
      </c>
      <c r="BE50" s="12">
        <f t="shared" si="25"/>
        <v>6535696.1052989857</v>
      </c>
      <c r="BF50" s="12">
        <f t="shared" si="26"/>
        <v>2702443.2576162959</v>
      </c>
      <c r="BG50">
        <v>27</v>
      </c>
      <c r="BH50" s="6">
        <v>0.1081</v>
      </c>
      <c r="BI50" s="12">
        <f t="shared" si="27"/>
        <v>10456238.410289431</v>
      </c>
      <c r="BJ50" s="12">
        <f t="shared" si="28"/>
        <v>4814162.5525379488</v>
      </c>
      <c r="BK50">
        <v>26</v>
      </c>
      <c r="BL50" s="6">
        <v>0.1081</v>
      </c>
      <c r="BM50" s="12">
        <f t="shared" si="29"/>
        <v>8822947.4379178956</v>
      </c>
      <c r="BN50" s="12">
        <f t="shared" si="30"/>
        <v>4372663.0997305699</v>
      </c>
      <c r="BO50">
        <v>25</v>
      </c>
      <c r="BP50" s="6">
        <v>0.1081</v>
      </c>
      <c r="BQ50" s="12">
        <f t="shared" si="31"/>
        <v>6694651.06334545</v>
      </c>
      <c r="BR50" s="12">
        <f t="shared" si="32"/>
        <v>3416038.9590091151</v>
      </c>
      <c r="BS50">
        <v>24</v>
      </c>
      <c r="BT50" s="6">
        <v>0.1081</v>
      </c>
      <c r="BU50" s="12">
        <f t="shared" si="33"/>
        <v>5553629.6141927103</v>
      </c>
      <c r="BV50" s="12">
        <f t="shared" si="34"/>
        <v>2898962.0860008867</v>
      </c>
      <c r="BW50">
        <v>23</v>
      </c>
      <c r="BX50" s="6">
        <v>0.1081</v>
      </c>
      <c r="BY50" s="12">
        <f t="shared" si="35"/>
        <v>3529390.2150941486</v>
      </c>
      <c r="BZ50" s="12">
        <f t="shared" si="36"/>
        <v>1883721.4637745896</v>
      </c>
      <c r="CA50">
        <v>22</v>
      </c>
      <c r="CB50" s="6">
        <v>0.1081</v>
      </c>
      <c r="CC50" s="12">
        <f t="shared" si="37"/>
        <v>5178732.7752461126</v>
      </c>
      <c r="CD50" s="12">
        <f t="shared" si="38"/>
        <v>3265183.4213428567</v>
      </c>
      <c r="CE50">
        <v>21</v>
      </c>
      <c r="CF50" s="6">
        <v>0.1081</v>
      </c>
      <c r="CG50" s="12">
        <f t="shared" si="39"/>
        <v>5387748.9225300914</v>
      </c>
      <c r="CH50" s="12">
        <f t="shared" si="40"/>
        <v>3744564.5004094765</v>
      </c>
      <c r="CI50">
        <v>20</v>
      </c>
      <c r="CJ50" s="6">
        <v>0.1081</v>
      </c>
      <c r="CK50" s="12">
        <f t="shared" si="284"/>
        <v>5327405.0605311813</v>
      </c>
      <c r="CL50" s="12">
        <f t="shared" si="285"/>
        <v>3749493.2977345553</v>
      </c>
      <c r="CM50" s="5">
        <v>19</v>
      </c>
      <c r="CN50" s="6">
        <v>0.1081</v>
      </c>
      <c r="CO50" s="7">
        <f t="shared" si="41"/>
        <v>6115523.374629098</v>
      </c>
      <c r="CP50" s="12">
        <f t="shared" si="42"/>
        <v>4475130.7186059151</v>
      </c>
      <c r="CQ50" s="12">
        <f t="shared" si="43"/>
        <v>3084034.366194692</v>
      </c>
      <c r="CR50" s="9"/>
      <c r="CS50" s="5">
        <v>18</v>
      </c>
      <c r="CT50" s="6">
        <v>0.1081</v>
      </c>
      <c r="CU50" s="7">
        <f t="shared" si="44"/>
        <v>4675119.1610955549</v>
      </c>
      <c r="CV50" s="12">
        <f t="shared" si="45"/>
        <v>3358086.8685422479</v>
      </c>
      <c r="CW50" s="12">
        <f t="shared" si="46"/>
        <v>2501331.5677704718</v>
      </c>
      <c r="CY50" s="5">
        <v>17</v>
      </c>
      <c r="CZ50" s="6">
        <v>0.1081</v>
      </c>
      <c r="DA50" s="7">
        <f t="shared" si="47"/>
        <v>3780012.2583243488</v>
      </c>
      <c r="DB50" s="12">
        <f t="shared" si="48"/>
        <v>2674317.4420408728</v>
      </c>
      <c r="DC50" s="12">
        <f t="shared" si="49"/>
        <v>2078281.8831109421</v>
      </c>
      <c r="DE50" s="5">
        <f t="shared" si="50"/>
        <v>16</v>
      </c>
      <c r="DF50" s="6">
        <v>0.1081</v>
      </c>
      <c r="DG50" s="7">
        <f t="shared" si="51"/>
        <v>3199333.2698471006</v>
      </c>
      <c r="DH50" s="12">
        <f t="shared" si="52"/>
        <v>2239092.7082045325</v>
      </c>
      <c r="DI50" s="12">
        <f t="shared" si="53"/>
        <v>1746623.6374850604</v>
      </c>
      <c r="DK50" s="5">
        <f t="shared" si="54"/>
        <v>15</v>
      </c>
      <c r="DL50" s="6">
        <v>0.1081</v>
      </c>
      <c r="DM50" s="7">
        <f t="shared" si="55"/>
        <v>3238519.3540308732</v>
      </c>
      <c r="DN50" s="12">
        <f t="shared" si="56"/>
        <v>2439359.0767007815</v>
      </c>
      <c r="DO50" s="12">
        <f t="shared" si="57"/>
        <v>1924303.7877786222</v>
      </c>
      <c r="DQ50" s="5">
        <f t="shared" si="58"/>
        <v>14</v>
      </c>
      <c r="DR50" s="6">
        <v>0.1081</v>
      </c>
      <c r="DS50" s="7">
        <f t="shared" si="59"/>
        <v>2122784.0548183494</v>
      </c>
      <c r="DT50" s="12">
        <f t="shared" si="60"/>
        <v>1422283.5454223165</v>
      </c>
      <c r="DU50" s="12">
        <f t="shared" si="61"/>
        <v>1113635.5033072096</v>
      </c>
      <c r="DW50" s="5">
        <f t="shared" si="62"/>
        <v>13</v>
      </c>
      <c r="DX50" s="6">
        <v>0.1081</v>
      </c>
      <c r="DY50" s="7">
        <f t="shared" si="63"/>
        <v>1600892.9523516966</v>
      </c>
      <c r="DZ50" s="12">
        <f t="shared" si="64"/>
        <v>989201.17838200019</v>
      </c>
      <c r="EA50" s="12">
        <f t="shared" si="65"/>
        <v>777436.70324450452</v>
      </c>
      <c r="EC50" s="5">
        <f t="shared" si="66"/>
        <v>12</v>
      </c>
      <c r="ED50" s="6">
        <v>0.1081</v>
      </c>
      <c r="EE50" s="7">
        <f t="shared" si="67"/>
        <v>1490034.393477007</v>
      </c>
      <c r="EF50" s="12">
        <f t="shared" si="68"/>
        <v>977597.0667779909</v>
      </c>
      <c r="EG50" s="12">
        <f t="shared" si="69"/>
        <v>791251.58484083728</v>
      </c>
      <c r="EI50" s="5">
        <f t="shared" si="70"/>
        <v>11</v>
      </c>
      <c r="EJ50" s="6">
        <v>0.1081</v>
      </c>
      <c r="EK50" s="7">
        <f t="shared" si="71"/>
        <v>1490034.393477007</v>
      </c>
      <c r="EL50" s="12">
        <f t="shared" si="72"/>
        <v>1244608.0934580439</v>
      </c>
      <c r="EM50" s="12">
        <f t="shared" si="73"/>
        <v>1043864.8525777142</v>
      </c>
      <c r="EO50" s="5">
        <f t="shared" si="74"/>
        <v>10</v>
      </c>
      <c r="EP50" s="6">
        <v>0.1081</v>
      </c>
      <c r="EQ50" s="7">
        <f t="shared" si="75"/>
        <v>1664099.1662687152</v>
      </c>
      <c r="ER50" s="12">
        <f t="shared" si="76"/>
        <v>811031.94566170091</v>
      </c>
      <c r="ES50" s="12">
        <f t="shared" si="77"/>
        <v>689733.9127328248</v>
      </c>
      <c r="EU50" s="5">
        <f t="shared" si="78"/>
        <v>9</v>
      </c>
      <c r="EV50" s="6">
        <v>0.1081</v>
      </c>
      <c r="EW50" s="7">
        <f t="shared" si="79"/>
        <v>1033264.1855047204</v>
      </c>
      <c r="EX50" s="12">
        <f t="shared" si="80"/>
        <v>746830.14677222178</v>
      </c>
      <c r="EY50" s="12">
        <f t="shared" si="81"/>
        <v>641704.49561366858</v>
      </c>
      <c r="FA50" s="5">
        <f t="shared" si="82"/>
        <v>8</v>
      </c>
      <c r="FB50" s="6">
        <v>0.1081</v>
      </c>
      <c r="FC50" s="7">
        <f t="shared" si="83"/>
        <v>1029762.9913341843</v>
      </c>
      <c r="FD50" s="12">
        <f t="shared" si="84"/>
        <v>800234.00229470618</v>
      </c>
      <c r="FE50" s="12">
        <f t="shared" si="85"/>
        <v>699324.72927807167</v>
      </c>
      <c r="FG50" s="5">
        <f t="shared" si="86"/>
        <v>7</v>
      </c>
      <c r="FH50" s="6">
        <v>0.1081</v>
      </c>
      <c r="FI50" s="7">
        <f t="shared" si="87"/>
        <v>813141.97041549592</v>
      </c>
      <c r="FJ50" s="12">
        <f t="shared" si="88"/>
        <v>629292.18412313878</v>
      </c>
      <c r="FK50" s="12">
        <f t="shared" si="89"/>
        <v>553629.48749836255</v>
      </c>
      <c r="FM50" s="5">
        <f t="shared" si="90"/>
        <v>6</v>
      </c>
      <c r="FN50" s="6">
        <v>0.1081</v>
      </c>
      <c r="FO50" s="7">
        <f t="shared" si="91"/>
        <v>891700.81194812595</v>
      </c>
      <c r="FP50" s="12">
        <f t="shared" si="92"/>
        <v>759045.5059202062</v>
      </c>
      <c r="FQ50" s="12">
        <f t="shared" si="93"/>
        <v>676685.7296180136</v>
      </c>
      <c r="FS50" s="5">
        <f t="shared" si="94"/>
        <v>5</v>
      </c>
      <c r="FT50" s="6">
        <v>0.1081</v>
      </c>
      <c r="FU50" s="7">
        <f t="shared" si="95"/>
        <v>727265.97500051057</v>
      </c>
      <c r="FV50" s="12">
        <f t="shared" si="96"/>
        <v>636663.75602016039</v>
      </c>
      <c r="FW50" s="12">
        <f t="shared" si="97"/>
        <v>576918.18360771134</v>
      </c>
      <c r="FY50" s="5">
        <f t="shared" si="98"/>
        <v>4</v>
      </c>
      <c r="FZ50" s="6">
        <v>0.1081</v>
      </c>
      <c r="GA50" s="7">
        <f t="shared" si="99"/>
        <v>624691.61226637207</v>
      </c>
      <c r="GB50" s="12">
        <f t="shared" si="100"/>
        <v>570850.00429540139</v>
      </c>
      <c r="GC50" s="12">
        <f t="shared" si="101"/>
        <v>522302.64322629099</v>
      </c>
      <c r="GE50" s="5">
        <f t="shared" si="102"/>
        <v>3</v>
      </c>
      <c r="GF50" s="6">
        <v>0.1081</v>
      </c>
      <c r="GG50" s="7">
        <f t="shared" si="103"/>
        <v>555775.4557530001</v>
      </c>
      <c r="GH50" s="12">
        <f t="shared" si="104"/>
        <v>516279.01693413209</v>
      </c>
      <c r="GI50" s="12">
        <f t="shared" si="105"/>
        <v>481456.67854854546</v>
      </c>
      <c r="GK50" s="5">
        <f t="shared" si="106"/>
        <v>2</v>
      </c>
      <c r="GL50" s="6">
        <v>0.1081</v>
      </c>
      <c r="GM50" s="7">
        <f t="shared" si="107"/>
        <v>617322.51</v>
      </c>
      <c r="GN50" s="12">
        <f>(GN51)*(1+GL50)-(((VLOOKUP((GK$91+GK51),$A$138:$E$227,5,FALSE))/(VLOOKUP(GK$91,$A$138:$E$227,5,FALSE)))*(IF(GK50&lt;=$D$125,$B$125,$C$125)))</f>
        <v>593732.19419452886</v>
      </c>
      <c r="GO50" s="12">
        <f t="shared" si="109"/>
        <v>572838.39263929613</v>
      </c>
      <c r="GQ50" s="5">
        <f t="shared" si="110"/>
        <v>1</v>
      </c>
      <c r="GR50" s="6">
        <v>0.1081</v>
      </c>
      <c r="GS50" s="7">
        <f>(GS51+$B$124)*(1+GR50)</f>
        <v>498645.00000000006</v>
      </c>
      <c r="GT50" s="12">
        <f>($B$124)*(1+GR50)-$B$125</f>
        <v>487645.00000000006</v>
      </c>
      <c r="GU50" s="12">
        <f>GT50</f>
        <v>487645.00000000006</v>
      </c>
      <c r="GW50" s="5"/>
      <c r="GX50" s="6"/>
      <c r="GY50" s="7"/>
      <c r="HC50" s="5"/>
      <c r="HD50" s="6"/>
      <c r="HE50" s="7"/>
      <c r="HI50" s="5"/>
      <c r="HJ50" s="6"/>
      <c r="HK50" s="7"/>
      <c r="HO50" s="5"/>
      <c r="HP50" s="6"/>
      <c r="HQ50" s="7"/>
      <c r="HU50" s="5"/>
      <c r="HV50" s="6"/>
      <c r="HW50" s="7"/>
      <c r="IA50" s="5"/>
      <c r="IB50" s="6"/>
      <c r="IC50" s="7"/>
      <c r="IG50" s="5"/>
      <c r="IH50" s="6"/>
      <c r="II50" s="7"/>
      <c r="IM50" s="5"/>
      <c r="IN50" s="6"/>
      <c r="IO50" s="7"/>
      <c r="IS50" s="5"/>
      <c r="IT50" s="6"/>
      <c r="IU50" s="7"/>
      <c r="IY50" s="5"/>
      <c r="IZ50" s="6"/>
      <c r="JA50" s="7"/>
      <c r="JE50" s="5"/>
      <c r="JF50" s="6"/>
      <c r="JG50" s="7"/>
      <c r="JK50" s="5"/>
      <c r="JL50" s="6"/>
      <c r="JM50" s="7"/>
      <c r="JQ50" s="5"/>
      <c r="JR50" s="6"/>
      <c r="JS50" s="7"/>
      <c r="JW50" s="5"/>
      <c r="JX50" s="6"/>
      <c r="JY50" s="7"/>
      <c r="KC50" s="5"/>
      <c r="KD50" s="6"/>
      <c r="KE50" s="7"/>
      <c r="KI50" s="5"/>
      <c r="KJ50" s="6"/>
      <c r="KK50" s="7"/>
      <c r="KO50" s="5"/>
      <c r="KP50" s="6"/>
      <c r="KQ50" s="7"/>
      <c r="KU50" s="5"/>
      <c r="KV50" s="6"/>
      <c r="KW50" s="7"/>
      <c r="LA50" s="5"/>
      <c r="LB50" s="6"/>
      <c r="LC50" s="7"/>
      <c r="LG50" s="5"/>
      <c r="LH50" s="6"/>
      <c r="LI50" s="7"/>
      <c r="LM50" s="5"/>
      <c r="LN50" s="6"/>
      <c r="LO50" s="7"/>
      <c r="LS50" s="5"/>
      <c r="LT50" s="6"/>
      <c r="LU50" s="7"/>
      <c r="LY50" s="5"/>
      <c r="LZ50" s="6"/>
      <c r="MA50" s="7"/>
      <c r="ME50" s="5"/>
      <c r="MF50" s="6"/>
      <c r="MG50" s="7"/>
      <c r="MK50" s="5"/>
      <c r="ML50" s="6"/>
      <c r="MM50" s="7"/>
      <c r="MQ50" s="5"/>
      <c r="MR50" s="6"/>
      <c r="MS50" s="7"/>
      <c r="MW50" s="5"/>
      <c r="MX50" s="6"/>
      <c r="MY50" s="7"/>
      <c r="NC50" s="5"/>
      <c r="ND50" s="6"/>
      <c r="NE50" s="7"/>
      <c r="NI50" s="5"/>
      <c r="NJ50" s="6"/>
      <c r="NK50" s="7"/>
      <c r="NO50" s="5"/>
      <c r="NP50" s="6"/>
      <c r="NQ50" s="7"/>
      <c r="NU50" s="5"/>
      <c r="NV50" s="6"/>
      <c r="NW50" s="7"/>
      <c r="OA50" s="5"/>
      <c r="OB50" s="6"/>
      <c r="OC50" s="7"/>
      <c r="OG50" s="5"/>
      <c r="OH50" s="6"/>
      <c r="OI50" s="7"/>
      <c r="OM50" s="5"/>
      <c r="ON50" s="6"/>
      <c r="OO50" s="7"/>
      <c r="OS50" s="5"/>
      <c r="OT50" s="6"/>
      <c r="OU50" s="7"/>
      <c r="OY50" s="5"/>
      <c r="OZ50" s="6"/>
      <c r="PA50" s="7"/>
      <c r="PE50" s="5"/>
      <c r="PF50" s="6"/>
      <c r="PG50" s="7"/>
      <c r="PK50" s="5"/>
      <c r="PL50" s="6"/>
      <c r="PM50" s="7"/>
      <c r="PQ50" s="5"/>
      <c r="PR50" s="6"/>
      <c r="PS50" s="7"/>
      <c r="PW50" s="5"/>
      <c r="PX50" s="6"/>
      <c r="PY50" s="7"/>
      <c r="QC50" s="5"/>
      <c r="QD50" s="6"/>
      <c r="QE50" s="7"/>
      <c r="QI50" s="5"/>
      <c r="QJ50" s="6"/>
      <c r="QK50" s="7"/>
      <c r="QO50" s="5"/>
      <c r="QP50" s="6"/>
      <c r="QQ50" s="7"/>
    </row>
    <row r="51" spans="3:459">
      <c r="C51">
        <v>40</v>
      </c>
      <c r="D51" s="6">
        <v>0.23799999999999999</v>
      </c>
      <c r="E51" s="12">
        <f t="shared" si="286"/>
        <v>-2780140.7809532066</v>
      </c>
      <c r="F51" s="12">
        <f t="shared" si="0"/>
        <v>-1461897.7358811696</v>
      </c>
      <c r="G51">
        <v>39</v>
      </c>
      <c r="H51" s="6">
        <v>0.23799999999999999</v>
      </c>
      <c r="I51" s="12">
        <f t="shared" si="1"/>
        <v>-6254288.592098441</v>
      </c>
      <c r="J51" s="12">
        <f t="shared" si="2"/>
        <v>-3250709.2682335367</v>
      </c>
      <c r="K51">
        <v>38</v>
      </c>
      <c r="L51" s="6">
        <v>0.23799999999999999</v>
      </c>
      <c r="M51" s="12">
        <f t="shared" si="3"/>
        <v>-4403438.8960612407</v>
      </c>
      <c r="N51" s="12">
        <f t="shared" si="4"/>
        <v>-2288717.480931527</v>
      </c>
      <c r="O51">
        <v>37</v>
      </c>
      <c r="P51" s="6">
        <v>0.23799999999999999</v>
      </c>
      <c r="Q51" s="12">
        <f t="shared" si="5"/>
        <v>-678887.89366003382</v>
      </c>
      <c r="R51" s="12">
        <f t="shared" si="6"/>
        <v>-328094.75711837504</v>
      </c>
      <c r="S51">
        <v>36</v>
      </c>
      <c r="T51" s="6">
        <v>0.23799999999999999</v>
      </c>
      <c r="U51" s="12">
        <f t="shared" si="7"/>
        <v>10685121.707511157</v>
      </c>
      <c r="V51" s="12">
        <f t="shared" si="8"/>
        <v>4644293.0218057614</v>
      </c>
      <c r="W51">
        <v>35</v>
      </c>
      <c r="X51" s="6">
        <v>0.23799999999999999</v>
      </c>
      <c r="Y51" s="12">
        <f t="shared" si="9"/>
        <v>12735562.294954047</v>
      </c>
      <c r="Z51" s="12">
        <f t="shared" si="10"/>
        <v>4993579.1369272713</v>
      </c>
      <c r="AA51">
        <v>34</v>
      </c>
      <c r="AB51" s="6">
        <v>0.23799999999999999</v>
      </c>
      <c r="AC51" s="12">
        <f t="shared" si="11"/>
        <v>4444338.2344979998</v>
      </c>
      <c r="AD51" s="12">
        <f t="shared" si="12"/>
        <v>1783138.7445402308</v>
      </c>
      <c r="AE51">
        <v>33</v>
      </c>
      <c r="AF51" s="6">
        <v>0.23799999999999999</v>
      </c>
      <c r="AG51" s="12">
        <f t="shared" si="13"/>
        <v>6150085.3032558728</v>
      </c>
      <c r="AH51" s="12">
        <f t="shared" si="14"/>
        <v>2542284.5022577466</v>
      </c>
      <c r="AI51">
        <v>32</v>
      </c>
      <c r="AJ51" s="6">
        <v>0.23799999999999999</v>
      </c>
      <c r="AK51" s="12">
        <f t="shared" si="15"/>
        <v>849792.82037321804</v>
      </c>
      <c r="AL51" s="12">
        <f t="shared" si="16"/>
        <v>356448.05231460213</v>
      </c>
      <c r="AM51">
        <v>31</v>
      </c>
      <c r="AN51" s="6">
        <v>0.23799999999999999</v>
      </c>
      <c r="AO51" s="12">
        <f t="shared" si="17"/>
        <v>-1345925.6863326626</v>
      </c>
      <c r="AP51" s="12">
        <f t="shared" si="18"/>
        <v>-576825.29414256976</v>
      </c>
      <c r="AQ51">
        <v>30</v>
      </c>
      <c r="AR51" s="6">
        <v>0.23799999999999999</v>
      </c>
      <c r="AS51" s="12">
        <f t="shared" si="19"/>
        <v>5434652.8665489713</v>
      </c>
      <c r="AT51" s="12">
        <f t="shared" si="20"/>
        <v>2345655.6445287354</v>
      </c>
      <c r="AU51">
        <v>29</v>
      </c>
      <c r="AV51" s="6">
        <v>0.23799999999999999</v>
      </c>
      <c r="AW51" s="12">
        <f t="shared" si="21"/>
        <v>2612512.2200020067</v>
      </c>
      <c r="AX51" s="12">
        <f t="shared" si="22"/>
        <v>1111707.3276604284</v>
      </c>
      <c r="AY51">
        <v>28</v>
      </c>
      <c r="AZ51" s="6">
        <v>0.23799999999999999</v>
      </c>
      <c r="BA51" s="12">
        <f t="shared" si="23"/>
        <v>3538800.0262756073</v>
      </c>
      <c r="BB51" s="12">
        <f t="shared" si="24"/>
        <v>1495116.1205237368</v>
      </c>
      <c r="BC51">
        <v>27</v>
      </c>
      <c r="BD51" s="6">
        <v>0.23799999999999999</v>
      </c>
      <c r="BE51" s="12">
        <f t="shared" si="25"/>
        <v>5963585.6843140032</v>
      </c>
      <c r="BF51" s="12">
        <f t="shared" si="26"/>
        <v>2555822.4361345731</v>
      </c>
      <c r="BG51">
        <v>26</v>
      </c>
      <c r="BH51" s="6">
        <v>0.23799999999999999</v>
      </c>
      <c r="BI51" s="12">
        <f t="shared" si="27"/>
        <v>9494989.302371826</v>
      </c>
      <c r="BJ51" s="12">
        <f t="shared" si="28"/>
        <v>4531043.5272716619</v>
      </c>
      <c r="BK51">
        <v>25</v>
      </c>
      <c r="BL51" s="6">
        <v>0.23799999999999999</v>
      </c>
      <c r="BM51" s="12">
        <f t="shared" si="29"/>
        <v>8016857.6683481578</v>
      </c>
      <c r="BN51" s="12">
        <f t="shared" si="30"/>
        <v>4118081.9025861351</v>
      </c>
      <c r="BO51">
        <v>24</v>
      </c>
      <c r="BP51" s="6">
        <v>0.23799999999999999</v>
      </c>
      <c r="BQ51" s="12">
        <f t="shared" si="31"/>
        <v>6094616.1599077024</v>
      </c>
      <c r="BR51" s="12">
        <f t="shared" si="32"/>
        <v>3223292.4371548337</v>
      </c>
      <c r="BS51">
        <v>23</v>
      </c>
      <c r="BT51" s="6">
        <v>0.23799999999999999</v>
      </c>
      <c r="BU51" s="12">
        <f t="shared" si="33"/>
        <v>5063714.036914601</v>
      </c>
      <c r="BV51" s="12">
        <f t="shared" si="34"/>
        <v>2739638.5974796321</v>
      </c>
      <c r="BW51">
        <v>22</v>
      </c>
      <c r="BX51" s="6">
        <v>0.23799999999999999</v>
      </c>
      <c r="BY51" s="12">
        <f t="shared" si="35"/>
        <v>3235808.1457476215</v>
      </c>
      <c r="BZ51" s="12">
        <f t="shared" si="36"/>
        <v>1790021.5274348545</v>
      </c>
      <c r="CA51">
        <v>21</v>
      </c>
      <c r="CB51" s="6">
        <v>0.23799999999999999</v>
      </c>
      <c r="CC51" s="12">
        <f t="shared" si="37"/>
        <v>4716464.37198353</v>
      </c>
      <c r="CD51" s="12">
        <f t="shared" si="38"/>
        <v>3082187.9634542824</v>
      </c>
      <c r="CE51">
        <v>20</v>
      </c>
      <c r="CF51" s="6">
        <v>0.23799999999999999</v>
      </c>
      <c r="CG51" s="12">
        <f t="shared" si="39"/>
        <v>4901104.1237181807</v>
      </c>
      <c r="CH51" s="12">
        <f t="shared" si="40"/>
        <v>3530582.6058395403</v>
      </c>
      <c r="CI51">
        <v>19</v>
      </c>
      <c r="CJ51" s="6">
        <v>0.23799999999999999</v>
      </c>
      <c r="CK51" s="12">
        <f t="shared" si="284"/>
        <v>4846160.1484804451</v>
      </c>
      <c r="CL51" s="12">
        <f t="shared" si="285"/>
        <v>3535192.8134811758</v>
      </c>
      <c r="CM51" s="5">
        <v>18</v>
      </c>
      <c r="CN51" s="6">
        <v>0.23799999999999999</v>
      </c>
      <c r="CO51" s="7">
        <f t="shared" si="41"/>
        <v>5518927.3302311143</v>
      </c>
      <c r="CP51" s="12">
        <f t="shared" si="42"/>
        <v>4077847.3364313077</v>
      </c>
      <c r="CQ51" s="12">
        <f t="shared" si="43"/>
        <v>2912748.0974509344</v>
      </c>
      <c r="CR51" s="9"/>
      <c r="CS51" s="5">
        <v>17</v>
      </c>
      <c r="CT51" s="6">
        <v>0.23799999999999999</v>
      </c>
      <c r="CU51" s="7">
        <f t="shared" si="44"/>
        <v>4219040.8456777856</v>
      </c>
      <c r="CV51" s="12">
        <f t="shared" si="45"/>
        <v>3066837.3423819412</v>
      </c>
      <c r="CW51" s="12">
        <f t="shared" si="46"/>
        <v>2367710.2886474561</v>
      </c>
      <c r="CY51" s="5">
        <v>16</v>
      </c>
      <c r="CZ51" s="6">
        <v>0.23799999999999999</v>
      </c>
      <c r="DA51" s="7">
        <f t="shared" si="47"/>
        <v>3411255.5349917412</v>
      </c>
      <c r="DB51" s="12">
        <f t="shared" si="48"/>
        <v>2448263.8892029403</v>
      </c>
      <c r="DC51" s="12">
        <f t="shared" si="49"/>
        <v>1972005.8682029764</v>
      </c>
      <c r="DE51" s="5">
        <f t="shared" si="50"/>
        <v>15</v>
      </c>
      <c r="DF51" s="6">
        <v>0.23799999999999999</v>
      </c>
      <c r="DG51" s="7">
        <f t="shared" si="51"/>
        <v>2887224.3207716816</v>
      </c>
      <c r="DH51" s="12">
        <f t="shared" si="52"/>
        <v>2055366.2619087391</v>
      </c>
      <c r="DI51" s="12">
        <f t="shared" si="53"/>
        <v>1661785.4883517467</v>
      </c>
      <c r="DK51" s="5">
        <f t="shared" si="54"/>
        <v>14</v>
      </c>
      <c r="DL51" s="6">
        <v>0.23799999999999999</v>
      </c>
      <c r="DM51" s="7">
        <f t="shared" si="55"/>
        <v>2922587.6311080884</v>
      </c>
      <c r="DN51" s="12">
        <f t="shared" si="56"/>
        <v>2235708.7054216522</v>
      </c>
      <c r="DO51" s="12">
        <f t="shared" si="57"/>
        <v>1827980.6740377641</v>
      </c>
      <c r="DQ51" s="5">
        <f t="shared" si="58"/>
        <v>13</v>
      </c>
      <c r="DR51" s="6">
        <v>0.23799999999999999</v>
      </c>
      <c r="DS51" s="7">
        <f t="shared" si="59"/>
        <v>1915697.1887179401</v>
      </c>
      <c r="DT51" s="12">
        <f t="shared" si="60"/>
        <v>1318110.4161753356</v>
      </c>
      <c r="DU51" s="12">
        <f t="shared" si="61"/>
        <v>1069712.7085678256</v>
      </c>
      <c r="DW51" s="5">
        <f t="shared" si="62"/>
        <v>12</v>
      </c>
      <c r="DX51" s="6">
        <v>0.23799999999999999</v>
      </c>
      <c r="DY51" s="7">
        <f t="shared" si="63"/>
        <v>1444718.8451869835</v>
      </c>
      <c r="DZ51" s="12">
        <f t="shared" si="64"/>
        <v>927148.10953257361</v>
      </c>
      <c r="EA51" s="12">
        <f t="shared" si="65"/>
        <v>755245.26855540951</v>
      </c>
      <c r="EC51" s="5">
        <f t="shared" si="66"/>
        <v>11</v>
      </c>
      <c r="ED51" s="6">
        <v>0.23799999999999999</v>
      </c>
      <c r="EE51" s="7">
        <f t="shared" si="67"/>
        <v>1344675.0234428362</v>
      </c>
      <c r="EF51" s="12">
        <f t="shared" si="68"/>
        <v>915677.54189088999</v>
      </c>
      <c r="EG51" s="12">
        <f t="shared" si="69"/>
        <v>768167.17799965246</v>
      </c>
      <c r="EI51" s="5">
        <f t="shared" si="70"/>
        <v>10</v>
      </c>
      <c r="EJ51" s="6">
        <v>0.23799999999999999</v>
      </c>
      <c r="EK51" s="7">
        <f t="shared" si="71"/>
        <v>1344675.0234428362</v>
      </c>
      <c r="EL51" s="12">
        <f t="shared" si="72"/>
        <v>1155470.9179923062</v>
      </c>
      <c r="EM51" s="12">
        <f t="shared" si="73"/>
        <v>1004451.9226316097</v>
      </c>
      <c r="EO51" s="5">
        <f t="shared" si="74"/>
        <v>9</v>
      </c>
      <c r="EP51" s="6">
        <v>0.23799999999999999</v>
      </c>
      <c r="EQ51" s="7">
        <f t="shared" si="75"/>
        <v>1501759.0165767665</v>
      </c>
      <c r="ER51" s="12">
        <f t="shared" si="76"/>
        <v>763746.78073338722</v>
      </c>
      <c r="ES51" s="12">
        <f t="shared" si="77"/>
        <v>673211.44806286413</v>
      </c>
      <c r="EU51" s="5">
        <f t="shared" si="78"/>
        <v>8</v>
      </c>
      <c r="EV51" s="6">
        <v>0.23799999999999999</v>
      </c>
      <c r="EW51" s="7">
        <f t="shared" si="79"/>
        <v>932464.74641703849</v>
      </c>
      <c r="EX51" s="12">
        <f t="shared" si="80"/>
        <v>705482.19704010454</v>
      </c>
      <c r="EY51" s="12">
        <f t="shared" si="81"/>
        <v>628286.57669529074</v>
      </c>
      <c r="FA51" s="5">
        <f t="shared" si="82"/>
        <v>7</v>
      </c>
      <c r="FB51" s="6">
        <v>0.23799999999999999</v>
      </c>
      <c r="FC51" s="7">
        <f t="shared" si="83"/>
        <v>929305.1090462812</v>
      </c>
      <c r="FD51" s="12">
        <f t="shared" si="84"/>
        <v>753147.60522977065</v>
      </c>
      <c r="FE51" s="12">
        <f t="shared" si="85"/>
        <v>682182.32935705676</v>
      </c>
      <c r="FG51" s="5">
        <f t="shared" si="86"/>
        <v>6</v>
      </c>
      <c r="FH51" s="6">
        <v>0.23799999999999999</v>
      </c>
      <c r="FI51" s="7">
        <f t="shared" si="87"/>
        <v>733816.41586092941</v>
      </c>
      <c r="FJ51" s="12">
        <f t="shared" si="88"/>
        <v>598675.37597972993</v>
      </c>
      <c r="FK51" s="12">
        <f t="shared" si="89"/>
        <v>545904.59815780842</v>
      </c>
      <c r="FM51" s="5">
        <f t="shared" si="90"/>
        <v>5</v>
      </c>
      <c r="FN51" s="6">
        <v>0.23799999999999999</v>
      </c>
      <c r="FO51" s="7">
        <f t="shared" si="91"/>
        <v>804711.49891537393</v>
      </c>
      <c r="FP51" s="12">
        <f t="shared" si="92"/>
        <v>715365.78080469253</v>
      </c>
      <c r="FQ51" s="12">
        <f t="shared" si="93"/>
        <v>661006.67891983746</v>
      </c>
      <c r="FS51" s="5">
        <f t="shared" si="94"/>
        <v>4</v>
      </c>
      <c r="FT51" s="6">
        <v>0.23799999999999999</v>
      </c>
      <c r="FU51" s="7">
        <f t="shared" si="95"/>
        <v>656317.99927850417</v>
      </c>
      <c r="FV51" s="12">
        <f t="shared" si="96"/>
        <v>604431.50630508538</v>
      </c>
      <c r="FW51" s="12">
        <f t="shared" si="97"/>
        <v>567687.94969079446</v>
      </c>
      <c r="FY51" s="5">
        <f t="shared" si="98"/>
        <v>3</v>
      </c>
      <c r="FZ51" s="6">
        <v>0.23799999999999999</v>
      </c>
      <c r="GA51" s="7">
        <f t="shared" si="99"/>
        <v>563750.21412000002</v>
      </c>
      <c r="GB51" s="12">
        <f t="shared" si="100"/>
        <v>526010.68513025646</v>
      </c>
      <c r="GC51" s="12">
        <f t="shared" si="101"/>
        <v>498830.80170407303</v>
      </c>
      <c r="GE51" s="5">
        <f t="shared" si="102"/>
        <v>2</v>
      </c>
      <c r="GF51" s="6">
        <v>0.23799999999999999</v>
      </c>
      <c r="GG51" s="7">
        <f t="shared" si="103"/>
        <v>501557.13</v>
      </c>
      <c r="GH51" s="12">
        <f>(GH52)*(1+GF51)-(((VLOOKUP((GE$91+GE52),$A$138:$E$227,5,FALSE))/(VLOOKUP(GE$91,$A$138:$E$227,5,FALSE)))*(IF(GE51&lt;=$D$125,$B$125,$C$125)))</f>
        <v>476558.62685534591</v>
      </c>
      <c r="GI51" s="12">
        <f t="shared" si="105"/>
        <v>460625.05574468087</v>
      </c>
      <c r="GK51" s="5">
        <f t="shared" si="106"/>
        <v>1</v>
      </c>
      <c r="GL51" s="6">
        <v>0.23799999999999999</v>
      </c>
      <c r="GM51" s="7">
        <f>(GM52+$B$124)*(1+GL51)</f>
        <v>557100</v>
      </c>
      <c r="GN51" s="12">
        <f>($B$124)*(1+GL51)-$B$125</f>
        <v>546100</v>
      </c>
      <c r="GO51" s="12">
        <f>GN51</f>
        <v>546100</v>
      </c>
      <c r="GQ51" s="5"/>
      <c r="GR51" s="6"/>
      <c r="GS51" s="7"/>
      <c r="GW51" s="5"/>
      <c r="GX51" s="6"/>
      <c r="GY51" s="7"/>
      <c r="HC51" s="5"/>
      <c r="HD51" s="6"/>
      <c r="HE51" s="7"/>
      <c r="HI51" s="5"/>
      <c r="HJ51" s="6"/>
      <c r="HK51" s="7"/>
      <c r="HO51" s="5"/>
      <c r="HP51" s="6"/>
      <c r="HQ51" s="7"/>
      <c r="HU51" s="5"/>
      <c r="HV51" s="6"/>
      <c r="HW51" s="7"/>
      <c r="IA51" s="5"/>
      <c r="IB51" s="6"/>
      <c r="IC51" s="7"/>
      <c r="IG51" s="5"/>
      <c r="IH51" s="6"/>
      <c r="II51" s="7"/>
      <c r="IM51" s="5"/>
      <c r="IN51" s="6"/>
      <c r="IO51" s="7"/>
      <c r="IS51" s="5"/>
      <c r="IT51" s="6"/>
      <c r="IU51" s="7"/>
      <c r="IY51" s="5"/>
      <c r="IZ51" s="6"/>
      <c r="JA51" s="7"/>
      <c r="JE51" s="5"/>
      <c r="JF51" s="6"/>
      <c r="JG51" s="7"/>
      <c r="JK51" s="5"/>
      <c r="JL51" s="6"/>
      <c r="JM51" s="7"/>
      <c r="JQ51" s="5"/>
      <c r="JR51" s="6"/>
      <c r="JS51" s="7"/>
      <c r="JW51" s="5"/>
      <c r="JX51" s="6"/>
      <c r="JY51" s="7"/>
      <c r="KC51" s="5"/>
      <c r="KD51" s="6"/>
      <c r="KE51" s="7"/>
      <c r="KI51" s="5"/>
      <c r="KJ51" s="6"/>
      <c r="KK51" s="7"/>
      <c r="KO51" s="5"/>
      <c r="KP51" s="6"/>
      <c r="KQ51" s="7"/>
      <c r="KU51" s="5"/>
      <c r="KV51" s="6"/>
      <c r="KW51" s="7"/>
      <c r="LA51" s="5"/>
      <c r="LB51" s="6"/>
      <c r="LC51" s="7"/>
      <c r="LG51" s="5"/>
      <c r="LH51" s="6"/>
      <c r="LI51" s="7"/>
      <c r="LM51" s="5"/>
      <c r="LN51" s="6"/>
      <c r="LO51" s="7"/>
      <c r="LS51" s="5"/>
      <c r="LT51" s="6"/>
      <c r="LU51" s="7"/>
      <c r="LY51" s="5"/>
      <c r="LZ51" s="6"/>
      <c r="MA51" s="7"/>
      <c r="ME51" s="5"/>
      <c r="MF51" s="6"/>
      <c r="MG51" s="7"/>
      <c r="MK51" s="5"/>
      <c r="ML51" s="6"/>
      <c r="MM51" s="7"/>
      <c r="MQ51" s="5"/>
      <c r="MR51" s="6"/>
      <c r="MS51" s="7"/>
      <c r="MW51" s="5"/>
      <c r="MX51" s="6"/>
      <c r="MY51" s="7"/>
      <c r="NC51" s="5"/>
      <c r="ND51" s="6"/>
      <c r="NE51" s="7"/>
      <c r="NI51" s="5"/>
      <c r="NJ51" s="6"/>
      <c r="NK51" s="7"/>
      <c r="NO51" s="5"/>
      <c r="NP51" s="6"/>
      <c r="NQ51" s="7"/>
      <c r="NU51" s="5"/>
      <c r="NV51" s="6"/>
      <c r="NW51" s="7"/>
      <c r="OA51" s="5"/>
      <c r="OB51" s="6"/>
      <c r="OC51" s="7"/>
      <c r="OG51" s="5"/>
      <c r="OH51" s="6"/>
      <c r="OI51" s="7"/>
      <c r="OM51" s="5"/>
      <c r="ON51" s="6"/>
      <c r="OO51" s="7"/>
      <c r="OS51" s="5"/>
      <c r="OT51" s="6"/>
      <c r="OU51" s="7"/>
      <c r="OY51" s="5"/>
      <c r="OZ51" s="6"/>
      <c r="PA51" s="7"/>
      <c r="PE51" s="5"/>
      <c r="PF51" s="6"/>
      <c r="PG51" s="7"/>
      <c r="PK51" s="5"/>
      <c r="PL51" s="6"/>
      <c r="PM51" s="7"/>
      <c r="PQ51" s="5"/>
      <c r="PR51" s="6"/>
      <c r="PS51" s="7"/>
      <c r="PW51" s="5"/>
      <c r="PX51" s="6"/>
      <c r="PY51" s="7"/>
      <c r="QC51" s="5"/>
      <c r="QD51" s="6"/>
      <c r="QE51" s="7"/>
      <c r="QI51" s="5"/>
      <c r="QJ51" s="6"/>
      <c r="QK51" s="7"/>
      <c r="QO51" s="5"/>
      <c r="QP51" s="6"/>
      <c r="QQ51" s="7"/>
    </row>
    <row r="52" spans="3:459">
      <c r="C52">
        <v>39</v>
      </c>
      <c r="D52" s="6">
        <v>-9.9699999999999997E-2</v>
      </c>
      <c r="E52" s="12">
        <f t="shared" si="286"/>
        <v>-2199587.0418673824</v>
      </c>
      <c r="F52" s="12">
        <f t="shared" si="0"/>
        <v>-1196630.6862989219</v>
      </c>
      <c r="G52">
        <v>38</v>
      </c>
      <c r="H52" s="6">
        <v>-9.9699999999999997E-2</v>
      </c>
      <c r="I52" s="12">
        <f t="shared" si="1"/>
        <v>-5005306.3762946902</v>
      </c>
      <c r="J52" s="12">
        <f t="shared" si="2"/>
        <v>-2691532.6740452577</v>
      </c>
      <c r="K52">
        <v>37</v>
      </c>
      <c r="L52" s="6">
        <v>-9.9699999999999997E-2</v>
      </c>
      <c r="M52" s="12">
        <f t="shared" si="3"/>
        <v>-3510274.3116442864</v>
      </c>
      <c r="N52" s="12">
        <f t="shared" si="4"/>
        <v>-1887600.3373936256</v>
      </c>
      <c r="O52">
        <v>36</v>
      </c>
      <c r="P52" s="6">
        <v>-9.9699999999999997E-2</v>
      </c>
      <c r="Q52" s="12">
        <f t="shared" si="5"/>
        <v>-498232.97412109905</v>
      </c>
      <c r="R52" s="12">
        <f t="shared" si="6"/>
        <v>-249116.48706054952</v>
      </c>
      <c r="S52">
        <v>35</v>
      </c>
      <c r="T52" s="6">
        <v>-9.9699999999999997E-2</v>
      </c>
      <c r="U52" s="12">
        <f t="shared" si="7"/>
        <v>8686706.531932259</v>
      </c>
      <c r="V52" s="12">
        <f t="shared" si="8"/>
        <v>3906286.2706487831</v>
      </c>
      <c r="W52">
        <v>34</v>
      </c>
      <c r="X52" s="6">
        <v>-9.9699999999999997E-2</v>
      </c>
      <c r="Y52" s="12">
        <f t="shared" si="9"/>
        <v>10349009.63074396</v>
      </c>
      <c r="Z52" s="12">
        <f t="shared" si="10"/>
        <v>4198183.1520942478</v>
      </c>
      <c r="AA52">
        <v>33</v>
      </c>
      <c r="AB52" s="6">
        <v>-9.9699999999999997E-2</v>
      </c>
      <c r="AC52" s="12">
        <f t="shared" si="11"/>
        <v>3650331.9561960641</v>
      </c>
      <c r="AD52" s="12">
        <f t="shared" si="12"/>
        <v>1515232.1327606302</v>
      </c>
      <c r="AE52">
        <v>32</v>
      </c>
      <c r="AF52" s="6">
        <v>-9.9699999999999997E-2</v>
      </c>
      <c r="AG52" s="12">
        <f t="shared" si="13"/>
        <v>5026380.3171790289</v>
      </c>
      <c r="AH52" s="12">
        <f t="shared" si="14"/>
        <v>2149646.9281017226</v>
      </c>
      <c r="AI52">
        <v>31</v>
      </c>
      <c r="AJ52" s="6">
        <v>-9.9699999999999997E-2</v>
      </c>
      <c r="AK52" s="12">
        <f t="shared" si="15"/>
        <v>744195.92851668247</v>
      </c>
      <c r="AL52" s="12">
        <f t="shared" si="16"/>
        <v>322952.95011101314</v>
      </c>
      <c r="AM52">
        <v>30</v>
      </c>
      <c r="AN52" s="6">
        <v>-9.9699999999999997E-2</v>
      </c>
      <c r="AO52" s="12">
        <f t="shared" si="17"/>
        <v>-1030634.6416257372</v>
      </c>
      <c r="AP52" s="12">
        <f t="shared" si="18"/>
        <v>-456979.51090952492</v>
      </c>
      <c r="AQ52">
        <v>29</v>
      </c>
      <c r="AR52" s="6">
        <v>-9.9699999999999997E-2</v>
      </c>
      <c r="AS52" s="12">
        <f t="shared" si="19"/>
        <v>4446009.6193881202</v>
      </c>
      <c r="AT52" s="12">
        <f t="shared" si="20"/>
        <v>1985325.050167022</v>
      </c>
      <c r="AU52">
        <v>28</v>
      </c>
      <c r="AV52" s="6">
        <v>-9.9699999999999997E-2</v>
      </c>
      <c r="AW52" s="12">
        <f t="shared" si="21"/>
        <v>2167215.0403893432</v>
      </c>
      <c r="AX52" s="12">
        <f t="shared" si="22"/>
        <v>954119.82910222653</v>
      </c>
      <c r="AY52">
        <v>27</v>
      </c>
      <c r="AZ52" s="6">
        <v>-9.9699999999999997E-2</v>
      </c>
      <c r="BA52" s="12">
        <f t="shared" si="23"/>
        <v>2915837.819483208</v>
      </c>
      <c r="BB52" s="12">
        <f t="shared" si="24"/>
        <v>1274532.8833590124</v>
      </c>
      <c r="BC52">
        <v>26</v>
      </c>
      <c r="BD52" s="6">
        <v>-9.9699999999999997E-2</v>
      </c>
      <c r="BE52" s="12">
        <f t="shared" si="25"/>
        <v>4873655.6416106652</v>
      </c>
      <c r="BF52" s="12">
        <f t="shared" si="26"/>
        <v>2160960.520336804</v>
      </c>
      <c r="BG52">
        <v>25</v>
      </c>
      <c r="BH52" s="6">
        <v>-9.9699999999999997E-2</v>
      </c>
      <c r="BI52" s="12">
        <f t="shared" si="27"/>
        <v>7720400.2781987423</v>
      </c>
      <c r="BJ52" s="12">
        <f t="shared" si="28"/>
        <v>3811644.1625069259</v>
      </c>
      <c r="BK52">
        <v>24</v>
      </c>
      <c r="BL52" s="6">
        <v>-9.9699999999999997E-2</v>
      </c>
      <c r="BM52" s="12">
        <f t="shared" si="29"/>
        <v>6522827.1689919736</v>
      </c>
      <c r="BN52" s="12">
        <f t="shared" si="30"/>
        <v>3466533.9357221494</v>
      </c>
      <c r="BO52">
        <v>23</v>
      </c>
      <c r="BP52" s="6">
        <v>-9.9699999999999997E-2</v>
      </c>
      <c r="BQ52" s="12">
        <f t="shared" si="31"/>
        <v>4968772.453827736</v>
      </c>
      <c r="BR52" s="12">
        <f t="shared" si="32"/>
        <v>2718762.2860566857</v>
      </c>
      <c r="BS52">
        <v>22</v>
      </c>
      <c r="BT52" s="6">
        <v>-9.9699999999999997E-2</v>
      </c>
      <c r="BU52" s="12">
        <f t="shared" si="33"/>
        <v>4135027.0396743519</v>
      </c>
      <c r="BV52" s="12">
        <f t="shared" si="34"/>
        <v>2314574.8838428762</v>
      </c>
      <c r="BW52">
        <v>21</v>
      </c>
      <c r="BX52" s="6">
        <v>-9.9699999999999997E-2</v>
      </c>
      <c r="BY52" s="12">
        <f t="shared" si="35"/>
        <v>2657543.5500633204</v>
      </c>
      <c r="BZ52" s="12">
        <f t="shared" si="36"/>
        <v>1520984.0443758627</v>
      </c>
      <c r="CA52">
        <v>20</v>
      </c>
      <c r="CB52" s="6">
        <v>-9.9699999999999997E-2</v>
      </c>
      <c r="CC52" s="12">
        <f t="shared" si="37"/>
        <v>3846826.6144811921</v>
      </c>
      <c r="CD52" s="12">
        <f t="shared" si="38"/>
        <v>2600841.8934385418</v>
      </c>
      <c r="CE52">
        <v>19</v>
      </c>
      <c r="CF52" s="6">
        <v>-9.9699999999999997E-2</v>
      </c>
      <c r="CG52" s="12">
        <f t="shared" si="39"/>
        <v>3992528.0236982503</v>
      </c>
      <c r="CH52" s="12">
        <f t="shared" si="40"/>
        <v>2975563.3384166202</v>
      </c>
      <c r="CI52">
        <v>18</v>
      </c>
      <c r="CJ52" s="6">
        <v>-9.9699999999999997E-2</v>
      </c>
      <c r="CK52" s="12">
        <f t="shared" si="284"/>
        <v>3947726.2911796807</v>
      </c>
      <c r="CL52" s="12">
        <f t="shared" si="285"/>
        <v>2979416.0688148532</v>
      </c>
      <c r="CM52" s="5">
        <v>17</v>
      </c>
      <c r="CN52" s="6">
        <v>-9.9699999999999997E-2</v>
      </c>
      <c r="CO52" s="7">
        <f t="shared" si="41"/>
        <v>4457938.069653566</v>
      </c>
      <c r="CP52" s="12">
        <f t="shared" si="42"/>
        <v>3327824.9890398285</v>
      </c>
      <c r="CQ52" s="12">
        <f t="shared" si="43"/>
        <v>2459241.737183521</v>
      </c>
      <c r="CR52" s="9"/>
      <c r="CS52" s="5">
        <v>16</v>
      </c>
      <c r="CT52" s="6">
        <v>-9.9699999999999997E-2</v>
      </c>
      <c r="CU52" s="7">
        <f t="shared" si="44"/>
        <v>3407948.9868156589</v>
      </c>
      <c r="CV52" s="12">
        <f t="shared" si="45"/>
        <v>2508639.4265738907</v>
      </c>
      <c r="CW52" s="12">
        <f t="shared" si="46"/>
        <v>2003756.0199678245</v>
      </c>
      <c r="CY52" s="5">
        <v>15</v>
      </c>
      <c r="CZ52" s="6">
        <v>-9.9699999999999997E-2</v>
      </c>
      <c r="DA52" s="7">
        <f t="shared" si="47"/>
        <v>2755456.8134020525</v>
      </c>
      <c r="DB52" s="12">
        <f t="shared" si="48"/>
        <v>2007681.0761080841</v>
      </c>
      <c r="DC52" s="12">
        <f t="shared" si="49"/>
        <v>1673067.5634234033</v>
      </c>
      <c r="DE52" s="5">
        <f t="shared" si="50"/>
        <v>14</v>
      </c>
      <c r="DF52" s="6">
        <v>-9.9699999999999997E-2</v>
      </c>
      <c r="DG52" s="7">
        <f t="shared" si="51"/>
        <v>2332168.272028822</v>
      </c>
      <c r="DH52" s="12">
        <f t="shared" si="52"/>
        <v>1690203.1704900113</v>
      </c>
      <c r="DI52" s="12">
        <f t="shared" si="53"/>
        <v>1413817.7463847266</v>
      </c>
      <c r="DK52" s="5">
        <f t="shared" si="54"/>
        <v>13</v>
      </c>
      <c r="DL52" s="6">
        <v>-9.9699999999999997E-2</v>
      </c>
      <c r="DM52" s="7">
        <f t="shared" si="55"/>
        <v>2360733.1430598451</v>
      </c>
      <c r="DN52" s="12">
        <f t="shared" si="56"/>
        <v>1835541.320868965</v>
      </c>
      <c r="DO52" s="12">
        <f t="shared" si="57"/>
        <v>1552706.3374646276</v>
      </c>
      <c r="DQ52" s="5">
        <f t="shared" si="58"/>
        <v>12</v>
      </c>
      <c r="DR52" s="6">
        <v>-9.9699999999999997E-2</v>
      </c>
      <c r="DS52" s="7">
        <f t="shared" si="59"/>
        <v>1547412.9149579485</v>
      </c>
      <c r="DT52" s="12">
        <f t="shared" si="60"/>
        <v>1094569.2312683095</v>
      </c>
      <c r="DU52" s="12">
        <f t="shared" si="61"/>
        <v>919025.10927244846</v>
      </c>
      <c r="DW52" s="5">
        <f t="shared" si="62"/>
        <v>11</v>
      </c>
      <c r="DX52" s="6">
        <v>-9.9699999999999997E-2</v>
      </c>
      <c r="DY52" s="7">
        <f t="shared" si="63"/>
        <v>1166978.0655791466</v>
      </c>
      <c r="DZ52" s="12">
        <f t="shared" si="64"/>
        <v>778656.27442772931</v>
      </c>
      <c r="EA52" s="12">
        <f t="shared" si="65"/>
        <v>656226.04259947001</v>
      </c>
      <c r="EC52" s="5">
        <f t="shared" si="66"/>
        <v>10</v>
      </c>
      <c r="ED52" s="6">
        <v>-9.9699999999999997E-2</v>
      </c>
      <c r="EE52" s="7">
        <f t="shared" si="67"/>
        <v>1086167.2241056836</v>
      </c>
      <c r="EF52" s="12">
        <f t="shared" si="68"/>
        <v>768528.60376099148</v>
      </c>
      <c r="EG52" s="12">
        <f t="shared" si="69"/>
        <v>667024.82590576622</v>
      </c>
      <c r="EI52" s="5">
        <f t="shared" si="70"/>
        <v>9</v>
      </c>
      <c r="EJ52" s="6">
        <v>-9.9699999999999997E-2</v>
      </c>
      <c r="EK52" s="7">
        <f t="shared" si="71"/>
        <v>1086167.2241056836</v>
      </c>
      <c r="EL52" s="12">
        <f t="shared" si="72"/>
        <v>961212.76858061028</v>
      </c>
      <c r="EM52" s="12">
        <f t="shared" si="73"/>
        <v>864486.95539010863</v>
      </c>
      <c r="EO52" s="5">
        <f t="shared" si="74"/>
        <v>8</v>
      </c>
      <c r="EP52" s="6">
        <v>-9.9699999999999997E-2</v>
      </c>
      <c r="EQ52" s="7">
        <f t="shared" si="75"/>
        <v>1213052.517428729</v>
      </c>
      <c r="ER52" s="12">
        <f t="shared" si="76"/>
        <v>644411.35984814854</v>
      </c>
      <c r="ES52" s="12">
        <f t="shared" si="77"/>
        <v>587670.73696843733</v>
      </c>
      <c r="EU52" s="5">
        <f t="shared" si="78"/>
        <v>7</v>
      </c>
      <c r="EV52" s="6">
        <v>-9.9699999999999997E-2</v>
      </c>
      <c r="EW52" s="7">
        <f t="shared" si="79"/>
        <v>753202.54153234127</v>
      </c>
      <c r="EX52" s="12">
        <f t="shared" si="80"/>
        <v>597066.40053799935</v>
      </c>
      <c r="EY52" s="12">
        <f t="shared" si="81"/>
        <v>550127.21810576669</v>
      </c>
      <c r="FA52" s="5">
        <f t="shared" si="82"/>
        <v>6</v>
      </c>
      <c r="FB52" s="6">
        <v>-9.9699999999999997E-2</v>
      </c>
      <c r="FC52" s="7">
        <f t="shared" si="83"/>
        <v>750650.33040895092</v>
      </c>
      <c r="FD52" s="12">
        <f t="shared" si="84"/>
        <v>635111.8017761698</v>
      </c>
      <c r="FE52" s="12">
        <f t="shared" si="85"/>
        <v>595167.66329968115</v>
      </c>
      <c r="FG52" s="5">
        <f t="shared" si="86"/>
        <v>5</v>
      </c>
      <c r="FH52" s="6">
        <v>-9.9699999999999997E-2</v>
      </c>
      <c r="FI52" s="7">
        <f t="shared" si="87"/>
        <v>592743.47000075073</v>
      </c>
      <c r="FJ52" s="12">
        <f t="shared" si="88"/>
        <v>510157.81581561384</v>
      </c>
      <c r="FK52" s="12">
        <f t="shared" si="89"/>
        <v>481280.95831661683</v>
      </c>
      <c r="FM52" s="5">
        <f t="shared" si="90"/>
        <v>4</v>
      </c>
      <c r="FN52" s="6">
        <v>-9.9699999999999997E-2</v>
      </c>
      <c r="FO52" s="7">
        <f t="shared" si="91"/>
        <v>650009.28829997894</v>
      </c>
      <c r="FP52" s="12">
        <f t="shared" si="92"/>
        <v>604065.33608065464</v>
      </c>
      <c r="FQ52" s="12">
        <f t="shared" si="93"/>
        <v>577471.26468087733</v>
      </c>
      <c r="FS52" s="5">
        <f t="shared" si="94"/>
        <v>3</v>
      </c>
      <c r="FT52" s="6">
        <v>-9.9699999999999997E-2</v>
      </c>
      <c r="FU52" s="7">
        <f t="shared" si="95"/>
        <v>530143.77970800013</v>
      </c>
      <c r="FV52" s="12">
        <f t="shared" si="96"/>
        <v>497692.63361479621</v>
      </c>
      <c r="FW52" s="12">
        <f t="shared" si="97"/>
        <v>483606.99304079247</v>
      </c>
      <c r="FY52" s="5">
        <f t="shared" si="98"/>
        <v>2</v>
      </c>
      <c r="FZ52" s="6">
        <v>-9.9699999999999997E-2</v>
      </c>
      <c r="GA52" s="7">
        <f t="shared" si="99"/>
        <v>455371.74000000005</v>
      </c>
      <c r="GB52" s="12">
        <f>(GB53)*(1+FZ52)-(((VLOOKUP((FY$91+FY53),$A$138:$E$227,5,FALSE))/(VLOOKUP(FY$91,$A$138:$E$227,5,FALSE)))*(IF(FY52&lt;=$D$125,$B$125,$C$125)))</f>
        <v>434256.90153846162</v>
      </c>
      <c r="GC52" s="12">
        <f t="shared" si="101"/>
        <v>426063.37509433972</v>
      </c>
      <c r="GE52" s="5">
        <f t="shared" si="102"/>
        <v>1</v>
      </c>
      <c r="GF52" s="6">
        <v>-9.9699999999999997E-2</v>
      </c>
      <c r="GG52" s="7">
        <f>(GG53+$B$124)*(1+GF52)</f>
        <v>405135</v>
      </c>
      <c r="GH52" s="12">
        <f>($B$124)*(1+GF52)-$B$125</f>
        <v>394135</v>
      </c>
      <c r="GI52" s="12">
        <f>GH52</f>
        <v>394135</v>
      </c>
      <c r="GK52" s="5"/>
      <c r="GL52" s="6"/>
      <c r="GM52" s="7"/>
      <c r="GQ52" s="5"/>
      <c r="GR52" s="6"/>
      <c r="GS52" s="7"/>
      <c r="GW52" s="5"/>
      <c r="GX52" s="6"/>
      <c r="GY52" s="7"/>
      <c r="HC52" s="5"/>
      <c r="HD52" s="6"/>
      <c r="HE52" s="7"/>
      <c r="HI52" s="5"/>
      <c r="HJ52" s="6"/>
      <c r="HK52" s="7"/>
      <c r="HO52" s="5"/>
      <c r="HP52" s="6"/>
      <c r="HQ52" s="7"/>
      <c r="HU52" s="5"/>
      <c r="HV52" s="6"/>
      <c r="HW52" s="7"/>
      <c r="IA52" s="5"/>
      <c r="IB52" s="6"/>
      <c r="IC52" s="7"/>
      <c r="IG52" s="5"/>
      <c r="IH52" s="6"/>
      <c r="II52" s="7"/>
      <c r="IM52" s="5"/>
      <c r="IN52" s="6"/>
      <c r="IO52" s="7"/>
      <c r="IS52" s="5"/>
      <c r="IT52" s="6"/>
      <c r="IU52" s="7"/>
      <c r="IY52" s="5"/>
      <c r="IZ52" s="6"/>
      <c r="JA52" s="7"/>
      <c r="JE52" s="5"/>
      <c r="JF52" s="6"/>
      <c r="JG52" s="7"/>
      <c r="JK52" s="5"/>
      <c r="JL52" s="6"/>
      <c r="JM52" s="7"/>
      <c r="JQ52" s="5"/>
      <c r="JR52" s="6"/>
      <c r="JS52" s="7"/>
      <c r="JW52" s="5"/>
      <c r="JX52" s="6"/>
      <c r="JY52" s="7"/>
      <c r="KC52" s="5"/>
      <c r="KD52" s="6"/>
      <c r="KE52" s="7"/>
      <c r="KI52" s="5"/>
      <c r="KJ52" s="6"/>
      <c r="KK52" s="7"/>
      <c r="KO52" s="5"/>
      <c r="KP52" s="6"/>
      <c r="KQ52" s="7"/>
      <c r="KU52" s="5"/>
      <c r="KV52" s="6"/>
      <c r="KW52" s="7"/>
      <c r="LA52" s="5"/>
      <c r="LB52" s="6"/>
      <c r="LC52" s="7"/>
      <c r="LG52" s="5"/>
      <c r="LH52" s="6"/>
      <c r="LI52" s="7"/>
      <c r="LM52" s="5"/>
      <c r="LN52" s="6"/>
      <c r="LO52" s="7"/>
      <c r="LS52" s="5"/>
      <c r="LT52" s="6"/>
      <c r="LU52" s="7"/>
      <c r="LY52" s="5"/>
      <c r="LZ52" s="6"/>
      <c r="MA52" s="7"/>
      <c r="ME52" s="5"/>
      <c r="MF52" s="6"/>
      <c r="MG52" s="7"/>
      <c r="MK52" s="5"/>
      <c r="ML52" s="6"/>
      <c r="MM52" s="7"/>
      <c r="MQ52" s="5"/>
      <c r="MR52" s="6"/>
      <c r="MS52" s="7"/>
      <c r="MW52" s="5"/>
      <c r="MX52" s="6"/>
      <c r="MY52" s="7"/>
      <c r="NC52" s="5"/>
      <c r="ND52" s="6"/>
      <c r="NE52" s="7"/>
      <c r="NI52" s="5"/>
      <c r="NJ52" s="6"/>
      <c r="NK52" s="7"/>
      <c r="NO52" s="5"/>
      <c r="NP52" s="6"/>
      <c r="NQ52" s="7"/>
      <c r="NU52" s="5"/>
      <c r="NV52" s="6"/>
      <c r="NW52" s="7"/>
      <c r="OA52" s="5"/>
      <c r="OB52" s="6"/>
      <c r="OC52" s="7"/>
      <c r="OG52" s="5"/>
      <c r="OH52" s="6"/>
      <c r="OI52" s="7"/>
      <c r="OM52" s="5"/>
      <c r="ON52" s="6"/>
      <c r="OO52" s="7"/>
      <c r="OS52" s="5"/>
      <c r="OT52" s="6"/>
      <c r="OU52" s="7"/>
      <c r="OY52" s="5"/>
      <c r="OZ52" s="6"/>
      <c r="PA52" s="7"/>
      <c r="PE52" s="5"/>
      <c r="PF52" s="6"/>
      <c r="PG52" s="7"/>
      <c r="PK52" s="5"/>
      <c r="PL52" s="6"/>
      <c r="PM52" s="7"/>
      <c r="PQ52" s="5"/>
      <c r="PR52" s="6"/>
      <c r="PS52" s="7"/>
      <c r="PW52" s="5"/>
      <c r="PX52" s="6"/>
      <c r="PY52" s="7"/>
      <c r="QC52" s="5"/>
      <c r="QD52" s="6"/>
      <c r="QE52" s="7"/>
      <c r="QI52" s="5"/>
      <c r="QJ52" s="6"/>
      <c r="QK52" s="7"/>
      <c r="QO52" s="5"/>
      <c r="QP52" s="6"/>
      <c r="QQ52" s="7"/>
    </row>
    <row r="53" spans="3:459">
      <c r="C53">
        <v>38</v>
      </c>
      <c r="D53" s="6">
        <v>0.124</v>
      </c>
      <c r="E53" s="12">
        <f t="shared" si="286"/>
        <v>-2381919.9524568059</v>
      </c>
      <c r="F53" s="12">
        <f t="shared" si="0"/>
        <v>-1320744.076202011</v>
      </c>
      <c r="G53">
        <v>37</v>
      </c>
      <c r="H53" s="6">
        <v>0.124</v>
      </c>
      <c r="I53" s="12">
        <f t="shared" si="1"/>
        <v>-5497630.6815622346</v>
      </c>
      <c r="J53" s="12">
        <f t="shared" si="2"/>
        <v>-3013124.5081639173</v>
      </c>
      <c r="K53">
        <v>36</v>
      </c>
      <c r="L53" s="6">
        <v>0.124</v>
      </c>
      <c r="M53" s="12">
        <f t="shared" si="3"/>
        <v>-3837037.4741309299</v>
      </c>
      <c r="N53" s="12">
        <f t="shared" si="4"/>
        <v>-2102991.6925525293</v>
      </c>
      <c r="O53">
        <v>35</v>
      </c>
      <c r="P53" s="6">
        <v>0.124</v>
      </c>
      <c r="Q53" s="12">
        <f t="shared" si="5"/>
        <v>-486763.27237709548</v>
      </c>
      <c r="R53" s="12">
        <f t="shared" si="6"/>
        <v>-248062.05226909678</v>
      </c>
      <c r="S53">
        <v>34</v>
      </c>
      <c r="T53" s="6">
        <v>0.124</v>
      </c>
      <c r="U53" s="12">
        <f t="shared" si="7"/>
        <v>9722781.0936860442</v>
      </c>
      <c r="V53" s="12">
        <f t="shared" si="8"/>
        <v>4456274.6679394376</v>
      </c>
      <c r="W53">
        <v>33</v>
      </c>
      <c r="X53" s="6">
        <v>0.124</v>
      </c>
      <c r="Y53" s="12">
        <f t="shared" si="9"/>
        <v>11577211.061997171</v>
      </c>
      <c r="Z53" s="12">
        <f t="shared" si="10"/>
        <v>4786731.496787292</v>
      </c>
      <c r="AA53">
        <v>32</v>
      </c>
      <c r="AB53" s="6">
        <v>0.124</v>
      </c>
      <c r="AC53" s="12">
        <f t="shared" si="11"/>
        <v>4134849.1430287585</v>
      </c>
      <c r="AD53" s="12">
        <f t="shared" si="12"/>
        <v>1749359.2528198594</v>
      </c>
      <c r="AE53">
        <v>31</v>
      </c>
      <c r="AF53" s="6">
        <v>0.124</v>
      </c>
      <c r="AG53" s="12">
        <f t="shared" si="13"/>
        <v>5660921.2218177924</v>
      </c>
      <c r="AH53" s="12">
        <f t="shared" si="14"/>
        <v>2467581.0454077558</v>
      </c>
      <c r="AI53">
        <v>30</v>
      </c>
      <c r="AJ53" s="6">
        <v>0.124</v>
      </c>
      <c r="AK53" s="12">
        <f t="shared" si="15"/>
        <v>903394.82761223055</v>
      </c>
      <c r="AL53" s="12">
        <f t="shared" si="16"/>
        <v>399578.48144387122</v>
      </c>
      <c r="AM53">
        <v>29</v>
      </c>
      <c r="AN53" s="6">
        <v>0.124</v>
      </c>
      <c r="AO53" s="12">
        <f t="shared" si="17"/>
        <v>-1069615.7582557504</v>
      </c>
      <c r="AP53" s="12">
        <f t="shared" si="18"/>
        <v>-483384.04459634877</v>
      </c>
      <c r="AQ53">
        <v>28</v>
      </c>
      <c r="AR53" s="6">
        <v>0.124</v>
      </c>
      <c r="AS53" s="12">
        <f t="shared" si="19"/>
        <v>5012987.5796730751</v>
      </c>
      <c r="AT53" s="12">
        <f t="shared" si="20"/>
        <v>2281552.039466592</v>
      </c>
      <c r="AU53">
        <v>27</v>
      </c>
      <c r="AV53" s="6">
        <v>0.124</v>
      </c>
      <c r="AW53" s="12">
        <f t="shared" si="21"/>
        <v>2482903.3628037325</v>
      </c>
      <c r="AX53" s="12">
        <f t="shared" si="22"/>
        <v>1114123.3038221877</v>
      </c>
      <c r="AY53">
        <v>26</v>
      </c>
      <c r="AZ53" s="6">
        <v>0.124</v>
      </c>
      <c r="BA53" s="12">
        <f t="shared" si="23"/>
        <v>3314973.8009645538</v>
      </c>
      <c r="BB53" s="12">
        <f t="shared" si="24"/>
        <v>1476863.3279938237</v>
      </c>
      <c r="BC53">
        <v>25</v>
      </c>
      <c r="BD53" s="6">
        <v>0.124</v>
      </c>
      <c r="BE53" s="12">
        <f t="shared" si="25"/>
        <v>5488520.7331764419</v>
      </c>
      <c r="BF53" s="12">
        <f t="shared" si="26"/>
        <v>2480389.1774931997</v>
      </c>
      <c r="BG53">
        <v>24</v>
      </c>
      <c r="BH53" s="6">
        <v>0.124</v>
      </c>
      <c r="BI53" s="12">
        <f t="shared" si="27"/>
        <v>8642857.5023980159</v>
      </c>
      <c r="BJ53" s="12">
        <f t="shared" si="28"/>
        <v>4349130.2175528472</v>
      </c>
      <c r="BK53">
        <v>23</v>
      </c>
      <c r="BL53" s="6">
        <v>0.124</v>
      </c>
      <c r="BM53" s="12">
        <f t="shared" si="29"/>
        <v>7307871.6795890098</v>
      </c>
      <c r="BN53" s="12">
        <f t="shared" si="30"/>
        <v>3958430.4931107135</v>
      </c>
      <c r="BO53">
        <v>22</v>
      </c>
      <c r="BP53" s="6">
        <v>0.124</v>
      </c>
      <c r="BQ53" s="12">
        <f t="shared" si="31"/>
        <v>5579917.8496441543</v>
      </c>
      <c r="BR53" s="12">
        <f t="shared" si="32"/>
        <v>3111877.2623015479</v>
      </c>
      <c r="BS53">
        <v>21</v>
      </c>
      <c r="BT53" s="6">
        <v>0.124</v>
      </c>
      <c r="BU53" s="12">
        <f t="shared" si="33"/>
        <v>4652474.2255829498</v>
      </c>
      <c r="BV53" s="12">
        <f t="shared" si="34"/>
        <v>2654296.1928005293</v>
      </c>
      <c r="BW53">
        <v>20</v>
      </c>
      <c r="BX53" s="6">
        <v>0.124</v>
      </c>
      <c r="BY53" s="12">
        <f t="shared" si="35"/>
        <v>3010064.5701220739</v>
      </c>
      <c r="BZ53" s="12">
        <f t="shared" si="36"/>
        <v>1755870.9992378766</v>
      </c>
      <c r="CA53">
        <v>19</v>
      </c>
      <c r="CB53" s="6">
        <v>0.124</v>
      </c>
      <c r="CC53" s="12">
        <f t="shared" si="37"/>
        <v>4322113.4149777275</v>
      </c>
      <c r="CD53" s="12">
        <f t="shared" si="38"/>
        <v>2978379.4366032416</v>
      </c>
      <c r="CE53">
        <v>18</v>
      </c>
      <c r="CF53" s="6">
        <v>0.124</v>
      </c>
      <c r="CG53" s="12">
        <f t="shared" si="39"/>
        <v>4479374.8619962372</v>
      </c>
      <c r="CH53" s="12">
        <f t="shared" si="40"/>
        <v>3402602.0586317568</v>
      </c>
      <c r="CI53">
        <v>17</v>
      </c>
      <c r="CJ53" s="6">
        <v>0.124</v>
      </c>
      <c r="CK53" s="12">
        <f t="shared" si="284"/>
        <v>4429052.861468045</v>
      </c>
      <c r="CL53" s="12">
        <f t="shared" si="285"/>
        <v>3406963.7395908041</v>
      </c>
      <c r="CM53" s="5">
        <v>16</v>
      </c>
      <c r="CN53" s="6">
        <v>0.124</v>
      </c>
      <c r="CO53" s="7">
        <f t="shared" si="41"/>
        <v>4951613.9838426812</v>
      </c>
      <c r="CP53" s="12">
        <f t="shared" si="42"/>
        <v>3741442.5566152171</v>
      </c>
      <c r="CQ53" s="12">
        <f t="shared" si="43"/>
        <v>2818073.7205274873</v>
      </c>
      <c r="CR53" s="9"/>
      <c r="CS53" s="5">
        <v>15</v>
      </c>
      <c r="CT53" s="6">
        <v>0.124</v>
      </c>
      <c r="CU53" s="7">
        <f t="shared" si="44"/>
        <v>3785348.2026165267</v>
      </c>
      <c r="CV53" s="12">
        <f t="shared" si="45"/>
        <v>2828166.7018682668</v>
      </c>
      <c r="CW53" s="12">
        <f t="shared" si="46"/>
        <v>2302417.763700448</v>
      </c>
      <c r="CY53" s="5">
        <v>14</v>
      </c>
      <c r="CZ53" s="6">
        <v>0.124</v>
      </c>
      <c r="DA53" s="7">
        <f t="shared" si="47"/>
        <v>3060598.482063815</v>
      </c>
      <c r="DB53" s="12">
        <f t="shared" si="48"/>
        <v>2270000.0845363592</v>
      </c>
      <c r="DC53" s="12">
        <f t="shared" si="49"/>
        <v>1928044.9435965871</v>
      </c>
      <c r="DE53" s="5">
        <f t="shared" si="50"/>
        <v>13</v>
      </c>
      <c r="DF53" s="6">
        <v>0.124</v>
      </c>
      <c r="DG53" s="7">
        <f t="shared" si="51"/>
        <v>2590434.6018314138</v>
      </c>
      <c r="DH53" s="12">
        <f t="shared" si="52"/>
        <v>1917214.0754683404</v>
      </c>
      <c r="DI53" s="12">
        <f t="shared" si="53"/>
        <v>1634547.8976749314</v>
      </c>
      <c r="DK53" s="5">
        <f t="shared" si="54"/>
        <v>12</v>
      </c>
      <c r="DL53" s="6">
        <v>0.124</v>
      </c>
      <c r="DM53" s="7">
        <f t="shared" si="55"/>
        <v>2622162.7713649287</v>
      </c>
      <c r="DN53" s="12">
        <f t="shared" si="56"/>
        <v>2078202.82670647</v>
      </c>
      <c r="DO53" s="12">
        <f t="shared" si="57"/>
        <v>1791783.8473847448</v>
      </c>
      <c r="DQ53" s="5">
        <f t="shared" si="58"/>
        <v>11</v>
      </c>
      <c r="DR53" s="6">
        <v>0.124</v>
      </c>
      <c r="DS53" s="7">
        <f t="shared" si="59"/>
        <v>1718774.7583671538</v>
      </c>
      <c r="DT53" s="12">
        <f t="shared" si="60"/>
        <v>1255469.919301301</v>
      </c>
      <c r="DU53" s="12">
        <f t="shared" si="61"/>
        <v>1074392.5270943826</v>
      </c>
      <c r="DW53" s="5">
        <f t="shared" si="62"/>
        <v>10</v>
      </c>
      <c r="DX53" s="6">
        <v>0.124</v>
      </c>
      <c r="DY53" s="7">
        <f t="shared" si="63"/>
        <v>1296210.2250129364</v>
      </c>
      <c r="DZ53" s="12">
        <f t="shared" si="64"/>
        <v>904424.40225824993</v>
      </c>
      <c r="EA53" s="12">
        <f t="shared" si="65"/>
        <v>776877.37117054802</v>
      </c>
      <c r="EC53" s="5">
        <f t="shared" si="66"/>
        <v>9</v>
      </c>
      <c r="ED53" s="6">
        <v>0.124</v>
      </c>
      <c r="EE53" s="7">
        <f t="shared" si="67"/>
        <v>1206450.3211214968</v>
      </c>
      <c r="EF53" s="12">
        <f t="shared" si="68"/>
        <v>892029.12490536016</v>
      </c>
      <c r="EG53" s="12">
        <f t="shared" si="69"/>
        <v>789102.68741628027</v>
      </c>
      <c r="EI53" s="5">
        <f t="shared" si="70"/>
        <v>8</v>
      </c>
      <c r="EJ53" s="6">
        <v>0.124</v>
      </c>
      <c r="EK53" s="7">
        <f t="shared" si="71"/>
        <v>1206450.3211214968</v>
      </c>
      <c r="EL53" s="12">
        <f t="shared" si="72"/>
        <v>1104708.8880787001</v>
      </c>
      <c r="EM53" s="12">
        <f t="shared" si="73"/>
        <v>1012649.8140721418</v>
      </c>
      <c r="EO53" s="5">
        <f t="shared" si="74"/>
        <v>7</v>
      </c>
      <c r="EP53" s="6">
        <v>0.124</v>
      </c>
      <c r="EQ53" s="7">
        <f t="shared" si="75"/>
        <v>1347387.0014758736</v>
      </c>
      <c r="ER53" s="12">
        <f t="shared" si="76"/>
        <v>752313.57499976282</v>
      </c>
      <c r="ES53" s="12">
        <f t="shared" si="77"/>
        <v>699265.82291644625</v>
      </c>
      <c r="EU53" s="5">
        <f t="shared" si="78"/>
        <v>6</v>
      </c>
      <c r="EV53" s="6">
        <v>0.124</v>
      </c>
      <c r="EW53" s="7">
        <f t="shared" si="79"/>
        <v>836612.84186642373</v>
      </c>
      <c r="EX53" s="12">
        <f t="shared" si="80"/>
        <v>699351.46895530005</v>
      </c>
      <c r="EY53" s="12">
        <f t="shared" si="81"/>
        <v>656762.75770481699</v>
      </c>
      <c r="FA53" s="5">
        <f t="shared" si="82"/>
        <v>5</v>
      </c>
      <c r="FB53" s="6">
        <v>0.124</v>
      </c>
      <c r="FC53" s="7">
        <f t="shared" si="83"/>
        <v>833777.99667771952</v>
      </c>
      <c r="FD53" s="12">
        <f t="shared" si="84"/>
        <v>741003.24846713513</v>
      </c>
      <c r="FE53" s="12">
        <f t="shared" si="85"/>
        <v>707753.10270258423</v>
      </c>
      <c r="FG53" s="5">
        <f t="shared" si="86"/>
        <v>4</v>
      </c>
      <c r="FH53" s="6">
        <v>0.124</v>
      </c>
      <c r="FI53" s="7">
        <f t="shared" si="87"/>
        <v>658384.39409169252</v>
      </c>
      <c r="FJ53" s="12">
        <f t="shared" si="88"/>
        <v>601974.69267534581</v>
      </c>
      <c r="FK53" s="12">
        <f t="shared" si="89"/>
        <v>578821.81988014025</v>
      </c>
      <c r="FM53" s="5">
        <f t="shared" si="90"/>
        <v>3</v>
      </c>
      <c r="FN53" s="6">
        <v>0.124</v>
      </c>
      <c r="FO53" s="7">
        <f t="shared" si="91"/>
        <v>721991.87859600014</v>
      </c>
      <c r="FP53" s="12">
        <f t="shared" si="92"/>
        <v>683740.88084863161</v>
      </c>
      <c r="FQ53" s="12">
        <f t="shared" si="93"/>
        <v>666209.06339097442</v>
      </c>
      <c r="FS53" s="5">
        <f t="shared" si="94"/>
        <v>2</v>
      </c>
      <c r="FT53" s="6">
        <v>0.124</v>
      </c>
      <c r="FU53" s="7">
        <f t="shared" si="95"/>
        <v>588852.3600000001</v>
      </c>
      <c r="FV53" s="12">
        <f>(FV54)*(1+FT53)-(((VLOOKUP((FS$91+FS54),$A$138:$E$227,5,FALSE))/(VLOOKUP(FS$91,$A$138:$E$227,5,FALSE)))*(IF(FS53&lt;=$D$125,$B$125,$C$125)))</f>
        <v>565381.56388349528</v>
      </c>
      <c r="FW53" s="12">
        <f t="shared" si="97"/>
        <v>559945.20269230776</v>
      </c>
      <c r="FY53" s="5">
        <f t="shared" si="98"/>
        <v>1</v>
      </c>
      <c r="FZ53" s="6">
        <v>0.124</v>
      </c>
      <c r="GA53" s="7">
        <f>(GA54+$B$124)*(1+FZ53)</f>
        <v>505800.00000000006</v>
      </c>
      <c r="GB53" s="12">
        <f>($B$124)*(1+FZ53)-$B$125</f>
        <v>494800.00000000006</v>
      </c>
      <c r="GC53" s="12">
        <f>GB53</f>
        <v>494800.00000000006</v>
      </c>
      <c r="GE53" s="5"/>
      <c r="GF53" s="6"/>
      <c r="GG53" s="7"/>
      <c r="GK53" s="5"/>
      <c r="GL53" s="6"/>
      <c r="GM53" s="7"/>
      <c r="GQ53" s="5"/>
      <c r="GR53" s="6"/>
      <c r="GS53" s="7"/>
      <c r="GW53" s="5"/>
      <c r="GX53" s="6"/>
      <c r="GY53" s="7"/>
      <c r="HC53" s="5"/>
      <c r="HD53" s="6"/>
      <c r="HE53" s="7"/>
      <c r="HI53" s="5"/>
      <c r="HJ53" s="6"/>
      <c r="HK53" s="7"/>
      <c r="HO53" s="5"/>
      <c r="HP53" s="6"/>
      <c r="HQ53" s="7"/>
      <c r="HU53" s="5"/>
      <c r="HV53" s="6"/>
      <c r="HW53" s="7"/>
      <c r="IA53" s="5"/>
      <c r="IB53" s="6"/>
      <c r="IC53" s="7"/>
      <c r="IG53" s="5"/>
      <c r="IH53" s="6"/>
      <c r="II53" s="7"/>
      <c r="IM53" s="5"/>
      <c r="IN53" s="6"/>
      <c r="IO53" s="7"/>
      <c r="IS53" s="5"/>
      <c r="IT53" s="6"/>
      <c r="IU53" s="7"/>
      <c r="IY53" s="5"/>
      <c r="IZ53" s="6"/>
      <c r="JA53" s="7"/>
      <c r="JE53" s="5"/>
      <c r="JF53" s="6"/>
      <c r="JG53" s="7"/>
      <c r="JK53" s="5"/>
      <c r="JL53" s="6"/>
      <c r="JM53" s="7"/>
      <c r="JQ53" s="5"/>
      <c r="JR53" s="6"/>
      <c r="JS53" s="7"/>
      <c r="JW53" s="5"/>
      <c r="JX53" s="6"/>
      <c r="JY53" s="7"/>
      <c r="KC53" s="5"/>
      <c r="KD53" s="6"/>
      <c r="KE53" s="7"/>
      <c r="KI53" s="5"/>
      <c r="KJ53" s="6"/>
      <c r="KK53" s="7"/>
      <c r="KO53" s="5"/>
      <c r="KP53" s="6"/>
      <c r="KQ53" s="7"/>
      <c r="KU53" s="5"/>
      <c r="KV53" s="6"/>
      <c r="KW53" s="7"/>
      <c r="LA53" s="5"/>
      <c r="LB53" s="6"/>
      <c r="LC53" s="7"/>
      <c r="LG53" s="5"/>
      <c r="LH53" s="6"/>
      <c r="LI53" s="7"/>
      <c r="LM53" s="5"/>
      <c r="LN53" s="6"/>
      <c r="LO53" s="7"/>
      <c r="LS53" s="5"/>
      <c r="LT53" s="6"/>
      <c r="LU53" s="7"/>
      <c r="LY53" s="5"/>
      <c r="LZ53" s="6"/>
      <c r="MA53" s="7"/>
      <c r="ME53" s="5"/>
      <c r="MF53" s="6"/>
      <c r="MG53" s="7"/>
      <c r="MK53" s="5"/>
      <c r="ML53" s="6"/>
      <c r="MM53" s="7"/>
      <c r="MQ53" s="5"/>
      <c r="MR53" s="6"/>
      <c r="MS53" s="7"/>
      <c r="MW53" s="5"/>
      <c r="MX53" s="6"/>
      <c r="MY53" s="7"/>
      <c r="NC53" s="5"/>
      <c r="ND53" s="6"/>
      <c r="NE53" s="7"/>
      <c r="NI53" s="5"/>
      <c r="NJ53" s="6"/>
      <c r="NK53" s="7"/>
      <c r="NO53" s="5"/>
      <c r="NP53" s="6"/>
      <c r="NQ53" s="7"/>
      <c r="NU53" s="5"/>
      <c r="NV53" s="6"/>
      <c r="NW53" s="7"/>
      <c r="OA53" s="5"/>
      <c r="OB53" s="6"/>
      <c r="OC53" s="7"/>
      <c r="OG53" s="5"/>
      <c r="OH53" s="6"/>
      <c r="OI53" s="7"/>
      <c r="OM53" s="5"/>
      <c r="ON53" s="6"/>
      <c r="OO53" s="7"/>
      <c r="OS53" s="5"/>
      <c r="OT53" s="6"/>
      <c r="OU53" s="7"/>
      <c r="OY53" s="5"/>
      <c r="OZ53" s="6"/>
      <c r="PA53" s="7"/>
      <c r="PE53" s="5"/>
      <c r="PF53" s="6"/>
      <c r="PG53" s="7"/>
      <c r="PK53" s="5"/>
      <c r="PL53" s="6"/>
      <c r="PM53" s="7"/>
      <c r="PQ53" s="5"/>
      <c r="PR53" s="6"/>
      <c r="PS53" s="7"/>
      <c r="PW53" s="5"/>
      <c r="PX53" s="6"/>
      <c r="PY53" s="7"/>
      <c r="QC53" s="5"/>
      <c r="QD53" s="6"/>
      <c r="QE53" s="7"/>
      <c r="QI53" s="5"/>
      <c r="QJ53" s="6"/>
      <c r="QK53" s="7"/>
      <c r="QO53" s="5"/>
      <c r="QP53" s="6"/>
      <c r="QQ53" s="7"/>
    </row>
    <row r="54" spans="3:459">
      <c r="C54">
        <v>37</v>
      </c>
      <c r="D54" s="6">
        <v>0.16420000000000001</v>
      </c>
      <c r="E54" s="12">
        <f t="shared" si="286"/>
        <v>-2071010.5927171095</v>
      </c>
      <c r="F54" s="12">
        <f t="shared" si="0"/>
        <v>-1159497.839935469</v>
      </c>
      <c r="G54">
        <v>36</v>
      </c>
      <c r="H54" s="6">
        <v>0.16420000000000001</v>
      </c>
      <c r="I54" s="12">
        <f t="shared" si="1"/>
        <v>-4842432.2415097607</v>
      </c>
      <c r="J54" s="12">
        <f t="shared" si="2"/>
        <v>-2679792.5996704507</v>
      </c>
      <c r="K54">
        <v>35</v>
      </c>
      <c r="L54" s="6">
        <v>0.16420000000000001</v>
      </c>
      <c r="M54" s="12">
        <f t="shared" si="3"/>
        <v>-3365036.149489027</v>
      </c>
      <c r="N54" s="12">
        <f t="shared" si="4"/>
        <v>-1862204.4710764522</v>
      </c>
      <c r="O54">
        <v>34</v>
      </c>
      <c r="P54" s="6">
        <v>0.16420000000000001</v>
      </c>
      <c r="Q54" s="12">
        <f t="shared" si="5"/>
        <v>-380689.81125337508</v>
      </c>
      <c r="R54" s="12">
        <f t="shared" si="6"/>
        <v>-195888.93200416389</v>
      </c>
      <c r="S54">
        <v>33</v>
      </c>
      <c r="T54" s="6">
        <v>0.16420000000000001</v>
      </c>
      <c r="U54" s="12">
        <f t="shared" si="7"/>
        <v>8708394.6967442948</v>
      </c>
      <c r="V54" s="12">
        <f t="shared" si="8"/>
        <v>4030098.5166162923</v>
      </c>
      <c r="W54">
        <v>32</v>
      </c>
      <c r="X54" s="6">
        <v>0.16420000000000001</v>
      </c>
      <c r="Y54" s="12">
        <f t="shared" si="9"/>
        <v>10364563.346558766</v>
      </c>
      <c r="Z54" s="12">
        <f t="shared" si="10"/>
        <v>4326953.6301167673</v>
      </c>
      <c r="AA54">
        <v>31</v>
      </c>
      <c r="AB54" s="6">
        <v>0.16420000000000001</v>
      </c>
      <c r="AC54" s="12">
        <f t="shared" si="11"/>
        <v>3741777.7882009335</v>
      </c>
      <c r="AD54" s="12">
        <f t="shared" si="12"/>
        <v>1598429.3464159328</v>
      </c>
      <c r="AE54">
        <v>30</v>
      </c>
      <c r="AF54" s="6">
        <v>0.16420000000000001</v>
      </c>
      <c r="AG54" s="12">
        <f t="shared" si="13"/>
        <v>5097637.6790298549</v>
      </c>
      <c r="AH54" s="12">
        <f t="shared" si="14"/>
        <v>2243620.4671458262</v>
      </c>
      <c r="AI54">
        <v>29</v>
      </c>
      <c r="AJ54" s="6">
        <v>0.16420000000000001</v>
      </c>
      <c r="AK54" s="12">
        <f t="shared" si="15"/>
        <v>864075.54676935251</v>
      </c>
      <c r="AL54" s="12">
        <f t="shared" si="16"/>
        <v>385897.81700378854</v>
      </c>
      <c r="AM54">
        <v>28</v>
      </c>
      <c r="AN54" s="6">
        <v>0.16420000000000001</v>
      </c>
      <c r="AO54" s="12">
        <f t="shared" si="17"/>
        <v>-892555.85367646441</v>
      </c>
      <c r="AP54" s="12">
        <f t="shared" si="18"/>
        <v>-407282.76818246435</v>
      </c>
      <c r="AQ54">
        <v>27</v>
      </c>
      <c r="AR54" s="6">
        <v>0.16420000000000001</v>
      </c>
      <c r="AS54" s="12">
        <f t="shared" si="19"/>
        <v>4518597.0397071363</v>
      </c>
      <c r="AT54" s="12">
        <f t="shared" si="20"/>
        <v>2076507.3774705932</v>
      </c>
      <c r="AU54">
        <v>26</v>
      </c>
      <c r="AV54" s="6">
        <v>0.16420000000000001</v>
      </c>
      <c r="AW54" s="12">
        <f t="shared" si="21"/>
        <v>2268470.2007659031</v>
      </c>
      <c r="AX54" s="12">
        <f t="shared" si="22"/>
        <v>1027785.8514796972</v>
      </c>
      <c r="AY54">
        <v>25</v>
      </c>
      <c r="AZ54" s="6">
        <v>0.16420000000000001</v>
      </c>
      <c r="BA54" s="12">
        <f t="shared" si="23"/>
        <v>3009174.315356723</v>
      </c>
      <c r="BB54" s="12">
        <f t="shared" si="24"/>
        <v>1353641.5205002737</v>
      </c>
      <c r="BC54">
        <v>24</v>
      </c>
      <c r="BD54" s="6">
        <v>0.16420000000000001</v>
      </c>
      <c r="BE54" s="12">
        <f t="shared" si="25"/>
        <v>4942085.1529358057</v>
      </c>
      <c r="BF54" s="12">
        <f t="shared" si="26"/>
        <v>2255126.2348347851</v>
      </c>
      <c r="BG54">
        <v>23</v>
      </c>
      <c r="BH54" s="6">
        <v>0.16420000000000001</v>
      </c>
      <c r="BI54" s="12">
        <f t="shared" si="27"/>
        <v>7742415.7800648753</v>
      </c>
      <c r="BJ54" s="12">
        <f t="shared" si="28"/>
        <v>3933848.7944018943</v>
      </c>
      <c r="BK54">
        <v>22</v>
      </c>
      <c r="BL54" s="6">
        <v>0.16420000000000001</v>
      </c>
      <c r="BM54" s="12">
        <f t="shared" si="29"/>
        <v>6550939.7642114097</v>
      </c>
      <c r="BN54" s="12">
        <f t="shared" si="30"/>
        <v>3582876.4406204792</v>
      </c>
      <c r="BO54">
        <v>21</v>
      </c>
      <c r="BP54" s="6">
        <v>0.16420000000000001</v>
      </c>
      <c r="BQ54" s="12">
        <f t="shared" si="31"/>
        <v>5012198.3568437984</v>
      </c>
      <c r="BR54" s="12">
        <f t="shared" si="32"/>
        <v>2822402.9582227212</v>
      </c>
      <c r="BS54">
        <v>20</v>
      </c>
      <c r="BT54" s="6">
        <v>0.16420000000000001</v>
      </c>
      <c r="BU54" s="12">
        <f t="shared" si="33"/>
        <v>4185995.1025319137</v>
      </c>
      <c r="BV54" s="12">
        <f t="shared" si="34"/>
        <v>2411349.9296138533</v>
      </c>
      <c r="BW54">
        <v>19</v>
      </c>
      <c r="BX54" s="6">
        <v>0.16420000000000001</v>
      </c>
      <c r="BY54" s="12">
        <f t="shared" si="35"/>
        <v>2723748.3465753067</v>
      </c>
      <c r="BZ54" s="12">
        <f t="shared" si="36"/>
        <v>1604278.9614132876</v>
      </c>
      <c r="CA54">
        <v>18</v>
      </c>
      <c r="CB54" s="6">
        <v>0.16420000000000001</v>
      </c>
      <c r="CC54" s="12">
        <f t="shared" si="37"/>
        <v>3884028.7354970267</v>
      </c>
      <c r="CD54" s="12">
        <f t="shared" si="38"/>
        <v>2702479.5408798084</v>
      </c>
      <c r="CE54">
        <v>17</v>
      </c>
      <c r="CF54" s="6">
        <v>0.16420000000000001</v>
      </c>
      <c r="CG54" s="12">
        <f t="shared" si="39"/>
        <v>4020345.669824122</v>
      </c>
      <c r="CH54" s="12">
        <f t="shared" si="40"/>
        <v>3083566.0962728704</v>
      </c>
      <c r="CI54">
        <v>16</v>
      </c>
      <c r="CJ54" s="6">
        <v>0.16420000000000001</v>
      </c>
      <c r="CK54" s="12">
        <f t="shared" si="284"/>
        <v>3975135.9977473705</v>
      </c>
      <c r="CL54" s="12">
        <f t="shared" si="285"/>
        <v>3087484.2700950452</v>
      </c>
      <c r="CM54" s="5">
        <v>15</v>
      </c>
      <c r="CN54" s="6">
        <v>0.16420000000000001</v>
      </c>
      <c r="CO54" s="7">
        <f t="shared" si="41"/>
        <v>4405350.5194329899</v>
      </c>
      <c r="CP54" s="12">
        <f t="shared" si="42"/>
        <v>3364121.3023569924</v>
      </c>
      <c r="CQ54" s="12">
        <f t="shared" si="43"/>
        <v>2558474.1296242499</v>
      </c>
      <c r="CR54" s="9"/>
      <c r="CS54" s="5">
        <v>14</v>
      </c>
      <c r="CT54" s="6">
        <v>0.16420000000000001</v>
      </c>
      <c r="CU54" s="7">
        <f t="shared" si="44"/>
        <v>3367747.5112246675</v>
      </c>
      <c r="CV54" s="12">
        <f t="shared" si="45"/>
        <v>2548947.5939226458</v>
      </c>
      <c r="CW54" s="12">
        <f t="shared" si="46"/>
        <v>2095251.420247094</v>
      </c>
      <c r="CY54" s="5">
        <v>13</v>
      </c>
      <c r="CZ54" s="6">
        <v>0.16420000000000001</v>
      </c>
      <c r="DA54" s="7">
        <f t="shared" si="47"/>
        <v>2722952.3861777713</v>
      </c>
      <c r="DB54" s="12">
        <f t="shared" si="48"/>
        <v>2050997.1879478116</v>
      </c>
      <c r="DC54" s="12">
        <f t="shared" si="49"/>
        <v>1758945.8084342075</v>
      </c>
      <c r="DE54" s="5">
        <f t="shared" si="50"/>
        <v>12</v>
      </c>
      <c r="DF54" s="6">
        <v>0.16420000000000001</v>
      </c>
      <c r="DG54" s="7">
        <f t="shared" si="51"/>
        <v>2304657.1190670938</v>
      </c>
      <c r="DH54" s="12">
        <f t="shared" si="52"/>
        <v>1737012.4959013809</v>
      </c>
      <c r="DI54" s="12">
        <f t="shared" si="53"/>
        <v>1495292.3103875967</v>
      </c>
      <c r="DK54" s="5">
        <f t="shared" si="54"/>
        <v>11</v>
      </c>
      <c r="DL54" s="6">
        <v>0.16420000000000001</v>
      </c>
      <c r="DM54" s="7">
        <f t="shared" si="55"/>
        <v>2332885.0279047405</v>
      </c>
      <c r="DN54" s="12">
        <f t="shared" si="56"/>
        <v>1879891.7844661272</v>
      </c>
      <c r="DO54" s="12">
        <f t="shared" si="57"/>
        <v>1636540.0971565961</v>
      </c>
      <c r="DQ54" s="5">
        <f t="shared" si="58"/>
        <v>10</v>
      </c>
      <c r="DR54" s="6">
        <v>0.16420000000000001</v>
      </c>
      <c r="DS54" s="7">
        <f t="shared" si="59"/>
        <v>1529159.0376931971</v>
      </c>
      <c r="DT54" s="12">
        <f t="shared" si="60"/>
        <v>1148154.8924168877</v>
      </c>
      <c r="DU54" s="12">
        <f t="shared" si="61"/>
        <v>992095.00412721373</v>
      </c>
      <c r="DW54" s="5">
        <f t="shared" si="62"/>
        <v>9</v>
      </c>
      <c r="DX54" s="6">
        <v>0.16420000000000001</v>
      </c>
      <c r="DY54" s="7">
        <f t="shared" si="63"/>
        <v>1153211.9439616872</v>
      </c>
      <c r="DZ54" s="12">
        <f t="shared" si="64"/>
        <v>835720.44074072794</v>
      </c>
      <c r="EA54" s="12">
        <f t="shared" si="65"/>
        <v>724831.96802108444</v>
      </c>
      <c r="EC54" s="5">
        <f t="shared" si="66"/>
        <v>8</v>
      </c>
      <c r="ED54" s="6">
        <v>0.16420000000000001</v>
      </c>
      <c r="EE54" s="7">
        <f t="shared" si="67"/>
        <v>1073354.3782219721</v>
      </c>
      <c r="EF54" s="12">
        <f t="shared" si="68"/>
        <v>823791.96475411113</v>
      </c>
      <c r="EG54" s="12">
        <f t="shared" si="69"/>
        <v>735814.18211046827</v>
      </c>
      <c r="EI54" s="5">
        <f t="shared" si="70"/>
        <v>7</v>
      </c>
      <c r="EJ54" s="6">
        <v>0.16420000000000001</v>
      </c>
      <c r="EK54" s="7">
        <f t="shared" si="71"/>
        <v>1073354.3782219721</v>
      </c>
      <c r="EL54" s="12">
        <f t="shared" si="72"/>
        <v>1011953.8797206162</v>
      </c>
      <c r="EM54" s="12">
        <f t="shared" si="73"/>
        <v>936630.4517802468</v>
      </c>
      <c r="EO54" s="5">
        <f t="shared" si="74"/>
        <v>6</v>
      </c>
      <c r="EP54" s="6">
        <v>0.16420000000000001</v>
      </c>
      <c r="EQ54" s="7">
        <f t="shared" si="75"/>
        <v>1198742.8838753323</v>
      </c>
      <c r="ER54" s="12">
        <f t="shared" si="76"/>
        <v>698033.307000648</v>
      </c>
      <c r="ES54" s="12">
        <f t="shared" si="77"/>
        <v>655112.16514623922</v>
      </c>
      <c r="EU54" s="5">
        <f t="shared" si="78"/>
        <v>5</v>
      </c>
      <c r="EV54" s="6">
        <v>0.16420000000000001</v>
      </c>
      <c r="EW54" s="7">
        <f t="shared" si="79"/>
        <v>744317.47497012781</v>
      </c>
      <c r="EX54" s="12">
        <f t="shared" si="80"/>
        <v>650619.98349356535</v>
      </c>
      <c r="EY54" s="12">
        <f t="shared" si="81"/>
        <v>616930.92285959434</v>
      </c>
      <c r="FA54" s="5">
        <f t="shared" si="82"/>
        <v>4</v>
      </c>
      <c r="FB54" s="6">
        <v>0.16420000000000001</v>
      </c>
      <c r="FC54" s="7">
        <f t="shared" si="83"/>
        <v>741795.37070971483</v>
      </c>
      <c r="FD54" s="12">
        <f t="shared" si="84"/>
        <v>687199.86160168098</v>
      </c>
      <c r="FE54" s="12">
        <f t="shared" si="85"/>
        <v>662736.43610777007</v>
      </c>
      <c r="FG54" s="5">
        <f t="shared" si="86"/>
        <v>3</v>
      </c>
      <c r="FH54" s="6">
        <v>0.16420000000000001</v>
      </c>
      <c r="FI54" s="7">
        <f t="shared" si="87"/>
        <v>585751.24029510003</v>
      </c>
      <c r="FJ54" s="12">
        <f t="shared" si="88"/>
        <v>545742.60914176668</v>
      </c>
      <c r="FK54" s="12">
        <f t="shared" si="89"/>
        <v>529847.19334152108</v>
      </c>
      <c r="FM54" s="5">
        <f t="shared" si="90"/>
        <v>2</v>
      </c>
      <c r="FN54" s="6">
        <v>0.16420000000000001</v>
      </c>
      <c r="FO54" s="7">
        <f t="shared" si="91"/>
        <v>642341.5290000001</v>
      </c>
      <c r="FP54" s="12">
        <f>(FP55)*(1+FN54)-(((VLOOKUP((FM$91+FM55),$A$138:$E$227,5,FALSE))/(VLOOKUP(FM$91,$A$138:$E$227,5,FALSE)))*(IF(FM54&lt;=$D$125,$B$125,$C$125)))</f>
        <v>618354.40794736845</v>
      </c>
      <c r="FQ54" s="12">
        <f t="shared" si="93"/>
        <v>608348.67319093854</v>
      </c>
      <c r="FS54" s="5">
        <f t="shared" si="94"/>
        <v>1</v>
      </c>
      <c r="FT54" s="6">
        <v>0.16420000000000001</v>
      </c>
      <c r="FU54" s="7">
        <f>(FU55+$B$124)*(1+FT54)</f>
        <v>523890.00000000006</v>
      </c>
      <c r="FV54" s="12">
        <f>($B$124)*(1+FT54)-$B$125</f>
        <v>512890.00000000006</v>
      </c>
      <c r="FW54" s="12">
        <f>FV54</f>
        <v>512890.00000000006</v>
      </c>
      <c r="FY54" s="5"/>
      <c r="FZ54" s="6"/>
      <c r="GA54" s="7"/>
      <c r="GE54" s="5"/>
      <c r="GF54" s="6"/>
      <c r="GG54" s="7"/>
      <c r="GK54" s="5"/>
      <c r="GL54" s="6"/>
      <c r="GM54" s="7"/>
      <c r="GQ54" s="5"/>
      <c r="GR54" s="6"/>
      <c r="GS54" s="7"/>
      <c r="GW54" s="5"/>
      <c r="GX54" s="6"/>
      <c r="GY54" s="7"/>
      <c r="HC54" s="5"/>
      <c r="HD54" s="6"/>
      <c r="HE54" s="7"/>
      <c r="HI54" s="5"/>
      <c r="HJ54" s="6"/>
      <c r="HK54" s="7"/>
      <c r="HO54" s="5"/>
      <c r="HP54" s="6"/>
      <c r="HQ54" s="7"/>
      <c r="HU54" s="5"/>
      <c r="HV54" s="6"/>
      <c r="HW54" s="7"/>
      <c r="IA54" s="5"/>
      <c r="IB54" s="6"/>
      <c r="IC54" s="7"/>
      <c r="IG54" s="5"/>
      <c r="IH54" s="6"/>
      <c r="II54" s="7"/>
      <c r="IM54" s="5"/>
      <c r="IN54" s="6"/>
      <c r="IO54" s="7"/>
      <c r="IS54" s="5"/>
      <c r="IT54" s="6"/>
      <c r="IU54" s="7"/>
      <c r="IY54" s="5"/>
      <c r="IZ54" s="6"/>
      <c r="JA54" s="7"/>
      <c r="JE54" s="5"/>
      <c r="JF54" s="6"/>
      <c r="JG54" s="7"/>
      <c r="JK54" s="5"/>
      <c r="JL54" s="6"/>
      <c r="JM54" s="7"/>
      <c r="JQ54" s="5"/>
      <c r="JR54" s="6"/>
      <c r="JS54" s="7"/>
      <c r="JW54" s="5"/>
      <c r="JX54" s="6"/>
      <c r="JY54" s="7"/>
      <c r="KC54" s="5"/>
      <c r="KD54" s="6"/>
      <c r="KE54" s="7"/>
      <c r="KI54" s="5"/>
      <c r="KJ54" s="6"/>
      <c r="KK54" s="7"/>
      <c r="KO54" s="5"/>
      <c r="KP54" s="6"/>
      <c r="KQ54" s="7"/>
      <c r="KU54" s="5"/>
      <c r="KV54" s="6"/>
      <c r="KW54" s="7"/>
      <c r="LA54" s="5"/>
      <c r="LB54" s="6"/>
      <c r="LC54" s="7"/>
      <c r="LG54" s="5"/>
      <c r="LH54" s="6"/>
      <c r="LI54" s="7"/>
      <c r="LM54" s="5"/>
      <c r="LN54" s="6"/>
      <c r="LO54" s="7"/>
      <c r="LS54" s="5"/>
      <c r="LT54" s="6"/>
      <c r="LU54" s="7"/>
      <c r="LY54" s="5"/>
      <c r="LZ54" s="6"/>
      <c r="MA54" s="7"/>
      <c r="ME54" s="5"/>
      <c r="MF54" s="6"/>
      <c r="MG54" s="7"/>
      <c r="MK54" s="5"/>
      <c r="ML54" s="6"/>
      <c r="MM54" s="7"/>
      <c r="MQ54" s="5"/>
      <c r="MR54" s="6"/>
      <c r="MS54" s="7"/>
      <c r="MW54" s="5"/>
      <c r="MX54" s="6"/>
      <c r="MY54" s="7"/>
      <c r="NC54" s="5"/>
      <c r="ND54" s="6"/>
      <c r="NE54" s="7"/>
      <c r="NI54" s="5"/>
      <c r="NJ54" s="6"/>
      <c r="NK54" s="7"/>
      <c r="NO54" s="5"/>
      <c r="NP54" s="6"/>
      <c r="NQ54" s="7"/>
      <c r="NU54" s="5"/>
      <c r="NV54" s="6"/>
      <c r="NW54" s="7"/>
      <c r="OA54" s="5"/>
      <c r="OB54" s="6"/>
      <c r="OC54" s="7"/>
      <c r="OG54" s="5"/>
      <c r="OH54" s="6"/>
      <c r="OI54" s="7"/>
      <c r="OM54" s="5"/>
      <c r="ON54" s="6"/>
      <c r="OO54" s="7"/>
      <c r="OS54" s="5"/>
      <c r="OT54" s="6"/>
      <c r="OU54" s="7"/>
      <c r="OY54" s="5"/>
      <c r="OZ54" s="6"/>
      <c r="PA54" s="7"/>
      <c r="PE54" s="5"/>
      <c r="PF54" s="6"/>
      <c r="PG54" s="7"/>
      <c r="PK54" s="5"/>
      <c r="PL54" s="6"/>
      <c r="PM54" s="7"/>
      <c r="PQ54" s="5"/>
      <c r="PR54" s="6"/>
      <c r="PS54" s="7"/>
      <c r="PW54" s="5"/>
      <c r="PX54" s="6"/>
      <c r="PY54" s="7"/>
      <c r="QC54" s="5"/>
      <c r="QD54" s="6"/>
      <c r="QE54" s="7"/>
      <c r="QI54" s="5"/>
      <c r="QJ54" s="6"/>
      <c r="QK54" s="7"/>
      <c r="QO54" s="5"/>
      <c r="QP54" s="6"/>
      <c r="QQ54" s="7"/>
    </row>
    <row r="55" spans="3:459">
      <c r="C55">
        <v>36</v>
      </c>
      <c r="D55" s="6">
        <v>0.2261</v>
      </c>
      <c r="E55" s="12">
        <f t="shared" si="286"/>
        <v>-1732886.7700465622</v>
      </c>
      <c r="F55" s="12">
        <f t="shared" si="0"/>
        <v>-986149.37900676089</v>
      </c>
      <c r="G55">
        <v>35</v>
      </c>
      <c r="H55" s="6">
        <v>0.2261</v>
      </c>
      <c r="I55" s="12">
        <f t="shared" si="1"/>
        <v>-4112885.8574076369</v>
      </c>
      <c r="J55" s="12">
        <f t="shared" si="2"/>
        <v>-2313498.2947917962</v>
      </c>
      <c r="K55">
        <v>34</v>
      </c>
      <c r="L55" s="6">
        <v>0.2261</v>
      </c>
      <c r="M55" s="12">
        <f t="shared" si="3"/>
        <v>-2843863.2736413307</v>
      </c>
      <c r="N55" s="12">
        <f t="shared" si="4"/>
        <v>-1599673.0914232489</v>
      </c>
      <c r="O55">
        <v>33</v>
      </c>
      <c r="P55" s="6">
        <v>0.2261</v>
      </c>
      <c r="Q55" s="12">
        <f t="shared" si="5"/>
        <v>-276917.99043198954</v>
      </c>
      <c r="R55" s="12">
        <f t="shared" si="6"/>
        <v>-144835.39631146821</v>
      </c>
      <c r="S55">
        <v>32</v>
      </c>
      <c r="T55" s="6">
        <v>0.2261</v>
      </c>
      <c r="U55" s="12">
        <f t="shared" si="7"/>
        <v>7535835.656733782</v>
      </c>
      <c r="V55" s="12">
        <f t="shared" si="8"/>
        <v>3544817.4306346411</v>
      </c>
      <c r="W55">
        <v>31</v>
      </c>
      <c r="X55" s="6">
        <v>0.2261</v>
      </c>
      <c r="Y55" s="12">
        <f t="shared" si="9"/>
        <v>8964459.5530622266</v>
      </c>
      <c r="Z55" s="12">
        <f t="shared" si="10"/>
        <v>3803997.639292853</v>
      </c>
      <c r="AA55">
        <v>30</v>
      </c>
      <c r="AB55" s="6">
        <v>0.2261</v>
      </c>
      <c r="AC55" s="12">
        <f t="shared" si="11"/>
        <v>3274355.8331285054</v>
      </c>
      <c r="AD55" s="12">
        <f t="shared" si="12"/>
        <v>1421759.7696479037</v>
      </c>
      <c r="AE55">
        <v>29</v>
      </c>
      <c r="AF55" s="6">
        <v>0.2261</v>
      </c>
      <c r="AG55" s="12">
        <f t="shared" si="13"/>
        <v>4437209.623548992</v>
      </c>
      <c r="AH55" s="12">
        <f t="shared" si="14"/>
        <v>1985067.4631666543</v>
      </c>
      <c r="AI55">
        <v>28</v>
      </c>
      <c r="AJ55" s="6">
        <v>0.2261</v>
      </c>
      <c r="AK55" s="12">
        <f t="shared" si="15"/>
        <v>799905.05051780678</v>
      </c>
      <c r="AL55" s="12">
        <f t="shared" si="16"/>
        <v>363114.79266926757</v>
      </c>
      <c r="AM55">
        <v>27</v>
      </c>
      <c r="AN55" s="6">
        <v>0.2261</v>
      </c>
      <c r="AO55" s="12">
        <f t="shared" si="17"/>
        <v>-710196.85004758672</v>
      </c>
      <c r="AP55" s="12">
        <f t="shared" si="18"/>
        <v>-329400.51268654515</v>
      </c>
      <c r="AQ55">
        <v>26</v>
      </c>
      <c r="AR55" s="6">
        <v>0.2261</v>
      </c>
      <c r="AS55" s="12">
        <f t="shared" si="19"/>
        <v>3937363.6229582387</v>
      </c>
      <c r="AT55" s="12">
        <f t="shared" si="20"/>
        <v>1839163.27125023</v>
      </c>
      <c r="AU55">
        <v>25</v>
      </c>
      <c r="AV55" s="6">
        <v>0.2261</v>
      </c>
      <c r="AW55" s="12">
        <f t="shared" si="21"/>
        <v>2005398.1158565443</v>
      </c>
      <c r="AX55" s="12">
        <f t="shared" si="22"/>
        <v>923538.60598656652</v>
      </c>
      <c r="AY55">
        <v>24</v>
      </c>
      <c r="AZ55" s="6">
        <v>0.2261</v>
      </c>
      <c r="BA55" s="12">
        <f t="shared" si="23"/>
        <v>2642041.7134845704</v>
      </c>
      <c r="BB55" s="12">
        <f t="shared" si="24"/>
        <v>1208038.8097840634</v>
      </c>
      <c r="BC55">
        <v>23</v>
      </c>
      <c r="BD55" s="6">
        <v>0.2261</v>
      </c>
      <c r="BE55" s="12">
        <f t="shared" si="25"/>
        <v>4301520.2145566642</v>
      </c>
      <c r="BF55" s="12">
        <f t="shared" si="26"/>
        <v>1995112.9942516107</v>
      </c>
      <c r="BG55">
        <v>22</v>
      </c>
      <c r="BH55" s="6">
        <v>0.2261</v>
      </c>
      <c r="BI55" s="12">
        <f t="shared" si="27"/>
        <v>6701134.140226882</v>
      </c>
      <c r="BJ55" s="12">
        <f t="shared" si="28"/>
        <v>3460783.0921566463</v>
      </c>
      <c r="BK55">
        <v>21</v>
      </c>
      <c r="BL55" s="6">
        <v>0.2261</v>
      </c>
      <c r="BM55" s="12">
        <f t="shared" si="29"/>
        <v>5674103.9642821904</v>
      </c>
      <c r="BN55" s="12">
        <f t="shared" si="30"/>
        <v>3154353.8485647701</v>
      </c>
      <c r="BO55">
        <v>20</v>
      </c>
      <c r="BP55" s="6">
        <v>0.2261</v>
      </c>
      <c r="BQ55" s="12">
        <f t="shared" si="31"/>
        <v>4351034.3746029576</v>
      </c>
      <c r="BR55" s="12">
        <f t="shared" si="32"/>
        <v>2490394.6749372189</v>
      </c>
      <c r="BS55">
        <v>19</v>
      </c>
      <c r="BT55" s="6">
        <v>0.2261</v>
      </c>
      <c r="BU55" s="12">
        <f t="shared" si="33"/>
        <v>3640331.3470342783</v>
      </c>
      <c r="BV55" s="12">
        <f t="shared" si="34"/>
        <v>2131509.8018819136</v>
      </c>
      <c r="BW55">
        <v>18</v>
      </c>
      <c r="BX55" s="6">
        <v>0.2261</v>
      </c>
      <c r="BY55" s="12">
        <f t="shared" si="35"/>
        <v>2383338.2687763032</v>
      </c>
      <c r="BZ55" s="12">
        <f t="shared" si="36"/>
        <v>1426866.9898594974</v>
      </c>
      <c r="CA55">
        <v>17</v>
      </c>
      <c r="CB55" s="6">
        <v>0.2261</v>
      </c>
      <c r="CC55" s="12">
        <f t="shared" si="37"/>
        <v>3373256.3258604994</v>
      </c>
      <c r="CD55" s="12">
        <f t="shared" si="38"/>
        <v>2385691.1515131821</v>
      </c>
      <c r="CE55">
        <v>16</v>
      </c>
      <c r="CF55" s="6">
        <v>0.2261</v>
      </c>
      <c r="CG55" s="12">
        <f t="shared" si="39"/>
        <v>3486909.1168826269</v>
      </c>
      <c r="CH55" s="12">
        <f t="shared" si="40"/>
        <v>2718412.699674943</v>
      </c>
      <c r="CI55">
        <v>15</v>
      </c>
      <c r="CJ55" s="6">
        <v>0.2261</v>
      </c>
      <c r="CK55" s="12">
        <f t="shared" si="284"/>
        <v>3447655.8991130134</v>
      </c>
      <c r="CL55" s="12">
        <f t="shared" si="285"/>
        <v>2721833.6045629052</v>
      </c>
      <c r="CM55" s="5">
        <v>14</v>
      </c>
      <c r="CN55" s="6">
        <v>0.2261</v>
      </c>
      <c r="CO55" s="7">
        <f t="shared" si="41"/>
        <v>3784015.2202654094</v>
      </c>
      <c r="CP55" s="12">
        <f t="shared" si="42"/>
        <v>2923525.262727736</v>
      </c>
      <c r="CQ55" s="12">
        <f t="shared" si="43"/>
        <v>2259961.9629638749</v>
      </c>
      <c r="CR55" s="9"/>
      <c r="CS55" s="5">
        <v>13</v>
      </c>
      <c r="CT55" s="6">
        <v>0.2261</v>
      </c>
      <c r="CU55" s="7">
        <f t="shared" si="44"/>
        <v>2892756.8383651152</v>
      </c>
      <c r="CV55" s="12">
        <f t="shared" si="45"/>
        <v>2220789.9475302971</v>
      </c>
      <c r="CW55" s="12">
        <f t="shared" si="46"/>
        <v>1855528.4430022878</v>
      </c>
      <c r="CY55" s="5">
        <v>12</v>
      </c>
      <c r="CZ55" s="6">
        <v>0.2261</v>
      </c>
      <c r="DA55" s="7">
        <f t="shared" si="47"/>
        <v>2338904.3001011605</v>
      </c>
      <c r="DB55" s="12">
        <f t="shared" si="48"/>
        <v>1791769.7303068915</v>
      </c>
      <c r="DC55" s="12">
        <f t="shared" si="49"/>
        <v>1561904.5346425206</v>
      </c>
      <c r="DE55" s="5">
        <f t="shared" si="50"/>
        <v>11</v>
      </c>
      <c r="DF55" s="6">
        <v>0.2261</v>
      </c>
      <c r="DG55" s="7">
        <f t="shared" si="51"/>
        <v>1979605.8401194755</v>
      </c>
      <c r="DH55" s="12">
        <f t="shared" si="52"/>
        <v>1521956.811511365</v>
      </c>
      <c r="DI55" s="12">
        <f t="shared" si="53"/>
        <v>1331712.2100724445</v>
      </c>
      <c r="DK55" s="5">
        <f t="shared" si="54"/>
        <v>10</v>
      </c>
      <c r="DL55" s="6">
        <v>0.2261</v>
      </c>
      <c r="DM55" s="7">
        <f t="shared" si="55"/>
        <v>2003852.4548228313</v>
      </c>
      <c r="DN55" s="12">
        <f t="shared" si="56"/>
        <v>1644350.4131668766</v>
      </c>
      <c r="DO55" s="12">
        <f t="shared" si="57"/>
        <v>1455033.7537562165</v>
      </c>
      <c r="DQ55" s="5">
        <f t="shared" si="58"/>
        <v>9</v>
      </c>
      <c r="DR55" s="6">
        <v>0.2261</v>
      </c>
      <c r="DS55" s="7">
        <f t="shared" si="59"/>
        <v>1313484.8288036394</v>
      </c>
      <c r="DT55" s="12">
        <f t="shared" si="60"/>
        <v>1016040.1937300147</v>
      </c>
      <c r="DU55" s="12">
        <f t="shared" si="61"/>
        <v>892377.40699313791</v>
      </c>
      <c r="DW55" s="5">
        <f t="shared" si="62"/>
        <v>8</v>
      </c>
      <c r="DX55" s="6">
        <v>0.2261</v>
      </c>
      <c r="DY55" s="7">
        <f t="shared" si="63"/>
        <v>990561.71101330279</v>
      </c>
      <c r="DZ55" s="12">
        <f t="shared" si="64"/>
        <v>747560.55057510198</v>
      </c>
      <c r="EA55" s="12">
        <f t="shared" si="65"/>
        <v>659033.64327015576</v>
      </c>
      <c r="EC55" s="5">
        <f t="shared" si="66"/>
        <v>7</v>
      </c>
      <c r="ED55" s="6">
        <v>0.2261</v>
      </c>
      <c r="EE55" s="7">
        <f t="shared" si="67"/>
        <v>921967.34085378121</v>
      </c>
      <c r="EF55" s="12">
        <f t="shared" si="68"/>
        <v>736453.29090864991</v>
      </c>
      <c r="EG55" s="12">
        <f t="shared" si="69"/>
        <v>668622.06674601114</v>
      </c>
      <c r="EI55" s="5">
        <f t="shared" si="70"/>
        <v>6</v>
      </c>
      <c r="EJ55" s="6">
        <v>0.2261</v>
      </c>
      <c r="EK55" s="7">
        <f t="shared" si="71"/>
        <v>921967.34085378121</v>
      </c>
      <c r="EL55" s="12">
        <f t="shared" si="72"/>
        <v>897067.91542106459</v>
      </c>
      <c r="EM55" s="12">
        <f t="shared" si="73"/>
        <v>843952.05200797529</v>
      </c>
      <c r="EO55" s="5">
        <f t="shared" si="74"/>
        <v>5</v>
      </c>
      <c r="EP55" s="6">
        <v>0.2261</v>
      </c>
      <c r="EQ55" s="7">
        <f t="shared" si="75"/>
        <v>1029670.9189789831</v>
      </c>
      <c r="ER55" s="12">
        <f t="shared" si="76"/>
        <v>627039.01755886211</v>
      </c>
      <c r="ES55" s="12">
        <f t="shared" si="77"/>
        <v>598162.22069759876</v>
      </c>
      <c r="EU55" s="5">
        <f t="shared" si="78"/>
        <v>4</v>
      </c>
      <c r="EV55" s="6">
        <v>0.2261</v>
      </c>
      <c r="EW55" s="7">
        <f t="shared" si="79"/>
        <v>639338.15063573932</v>
      </c>
      <c r="EX55" s="12">
        <f t="shared" si="80"/>
        <v>586031.78899633908</v>
      </c>
      <c r="EY55" s="12">
        <f t="shared" si="81"/>
        <v>564826.69136818207</v>
      </c>
      <c r="FA55" s="5">
        <f t="shared" si="82"/>
        <v>3</v>
      </c>
      <c r="FB55" s="6">
        <v>0.2261</v>
      </c>
      <c r="FC55" s="7">
        <f t="shared" si="83"/>
        <v>637171.76662920008</v>
      </c>
      <c r="FD55" s="12">
        <f t="shared" si="84"/>
        <v>600073.7861794685</v>
      </c>
      <c r="FE55" s="12">
        <f t="shared" si="85"/>
        <v>588230.22461013694</v>
      </c>
      <c r="FG55" s="5">
        <f t="shared" si="86"/>
        <v>2</v>
      </c>
      <c r="FH55" s="6">
        <v>0.2261</v>
      </c>
      <c r="FI55" s="7">
        <f t="shared" si="87"/>
        <v>503136.26549999998</v>
      </c>
      <c r="FJ55" s="12">
        <f>(FJ56)*(1+FH55)-(((VLOOKUP((FG$91+FG56),$A$138:$E$227,5,FALSE))/(VLOOKUP(FG$91,$A$138:$E$227,5,FALSE)))*(IF(FG55&lt;=$D$125,$B$125,$C$125)))</f>
        <v>478502.49883333332</v>
      </c>
      <c r="FK55" s="12">
        <f t="shared" si="89"/>
        <v>472206.41332236846</v>
      </c>
      <c r="FM55" s="5">
        <f t="shared" si="90"/>
        <v>1</v>
      </c>
      <c r="FN55" s="6">
        <v>0.2261</v>
      </c>
      <c r="FO55" s="7">
        <f>(FO56+$B$124)*(1+FN55)</f>
        <v>551745</v>
      </c>
      <c r="FP55" s="12">
        <f>($B$124)*(1+FN55)-$B$125</f>
        <v>540745</v>
      </c>
      <c r="FQ55" s="12">
        <f>FP55</f>
        <v>540745</v>
      </c>
      <c r="FS55" s="5"/>
      <c r="FT55" s="6"/>
      <c r="FU55" s="7"/>
      <c r="FY55" s="5"/>
      <c r="FZ55" s="6"/>
      <c r="GA55" s="7"/>
      <c r="GE55" s="5"/>
      <c r="GF55" s="6"/>
      <c r="GG55" s="7"/>
      <c r="GK55" s="5"/>
      <c r="GL55" s="6"/>
      <c r="GM55" s="7"/>
      <c r="GQ55" s="5"/>
      <c r="GR55" s="6"/>
      <c r="GS55" s="7"/>
      <c r="GW55" s="5"/>
      <c r="GX55" s="6"/>
      <c r="GY55" s="7"/>
      <c r="HC55" s="5"/>
      <c r="HD55" s="6"/>
      <c r="HE55" s="7"/>
      <c r="HI55" s="5"/>
      <c r="HJ55" s="6"/>
      <c r="HK55" s="7"/>
      <c r="HO55" s="5"/>
      <c r="HP55" s="6"/>
      <c r="HQ55" s="7"/>
      <c r="HU55" s="5"/>
      <c r="HV55" s="6"/>
      <c r="HW55" s="7"/>
      <c r="IA55" s="5"/>
      <c r="IB55" s="6"/>
      <c r="IC55" s="7"/>
      <c r="IG55" s="5"/>
      <c r="IH55" s="6"/>
      <c r="II55" s="7"/>
      <c r="IM55" s="5"/>
      <c r="IN55" s="6"/>
      <c r="IO55" s="7"/>
      <c r="IS55" s="5"/>
      <c r="IT55" s="6"/>
      <c r="IU55" s="7"/>
      <c r="IY55" s="5"/>
      <c r="IZ55" s="6"/>
      <c r="JA55" s="7"/>
      <c r="JE55" s="5"/>
      <c r="JF55" s="6"/>
      <c r="JG55" s="7"/>
      <c r="JK55" s="5"/>
      <c r="JL55" s="6"/>
      <c r="JM55" s="7"/>
      <c r="JQ55" s="5"/>
      <c r="JR55" s="6"/>
      <c r="JS55" s="7"/>
      <c r="JW55" s="5"/>
      <c r="JX55" s="6"/>
      <c r="JY55" s="7"/>
      <c r="KC55" s="5"/>
      <c r="KD55" s="6"/>
      <c r="KE55" s="7"/>
      <c r="KI55" s="5"/>
      <c r="KJ55" s="6"/>
      <c r="KK55" s="7"/>
      <c r="KO55" s="5"/>
      <c r="KP55" s="6"/>
      <c r="KQ55" s="7"/>
      <c r="KU55" s="5"/>
      <c r="KV55" s="6"/>
      <c r="KW55" s="7"/>
      <c r="LA55" s="5"/>
      <c r="LB55" s="6"/>
      <c r="LC55" s="7"/>
      <c r="LG55" s="5"/>
      <c r="LH55" s="6"/>
      <c r="LI55" s="7"/>
      <c r="LM55" s="5"/>
      <c r="LN55" s="6"/>
      <c r="LO55" s="7"/>
      <c r="LS55" s="5"/>
      <c r="LT55" s="6"/>
      <c r="LU55" s="7"/>
      <c r="LY55" s="5"/>
      <c r="LZ55" s="6"/>
      <c r="MA55" s="7"/>
      <c r="ME55" s="5"/>
      <c r="MF55" s="6"/>
      <c r="MG55" s="7"/>
      <c r="MK55" s="5"/>
      <c r="ML55" s="6"/>
      <c r="MM55" s="7"/>
      <c r="MQ55" s="5"/>
      <c r="MR55" s="6"/>
      <c r="MS55" s="7"/>
      <c r="MW55" s="5"/>
      <c r="MX55" s="6"/>
      <c r="MY55" s="7"/>
      <c r="NC55" s="5"/>
      <c r="ND55" s="6"/>
      <c r="NE55" s="7"/>
      <c r="NI55" s="5"/>
      <c r="NJ55" s="6"/>
      <c r="NK55" s="7"/>
      <c r="NO55" s="5"/>
      <c r="NP55" s="6"/>
      <c r="NQ55" s="7"/>
      <c r="NU55" s="5"/>
      <c r="NV55" s="6"/>
      <c r="NW55" s="7"/>
      <c r="OA55" s="5"/>
      <c r="OB55" s="6"/>
      <c r="OC55" s="7"/>
      <c r="OG55" s="5"/>
      <c r="OH55" s="6"/>
      <c r="OI55" s="7"/>
      <c r="OM55" s="5"/>
      <c r="ON55" s="6"/>
      <c r="OO55" s="7"/>
      <c r="OS55" s="5"/>
      <c r="OT55" s="6"/>
      <c r="OU55" s="7"/>
      <c r="OY55" s="5"/>
      <c r="OZ55" s="6"/>
      <c r="PA55" s="7"/>
      <c r="PE55" s="5"/>
      <c r="PF55" s="6"/>
      <c r="PG55" s="7"/>
      <c r="PK55" s="5"/>
      <c r="PL55" s="6"/>
      <c r="PM55" s="7"/>
      <c r="PQ55" s="5"/>
      <c r="PR55" s="6"/>
      <c r="PS55" s="7"/>
      <c r="PW55" s="5"/>
      <c r="PX55" s="6"/>
      <c r="PY55" s="7"/>
      <c r="QC55" s="5"/>
      <c r="QD55" s="6"/>
      <c r="QE55" s="7"/>
      <c r="QI55" s="5"/>
      <c r="QJ55" s="6"/>
      <c r="QK55" s="7"/>
      <c r="QO55" s="5"/>
      <c r="QP55" s="6"/>
      <c r="QQ55" s="7"/>
    </row>
    <row r="56" spans="3:459">
      <c r="C56">
        <v>35</v>
      </c>
      <c r="D56" s="6">
        <v>-8.8099999999999998E-2</v>
      </c>
      <c r="E56" s="12">
        <f t="shared" si="286"/>
        <v>-1370336.8461306435</v>
      </c>
      <c r="F56" s="12">
        <f t="shared" si="0"/>
        <v>-790227.58126867109</v>
      </c>
      <c r="G56">
        <v>34</v>
      </c>
      <c r="H56" s="6">
        <v>-8.8099999999999998E-2</v>
      </c>
      <c r="I56" s="12">
        <f t="shared" si="1"/>
        <v>-3310947.3322521029</v>
      </c>
      <c r="J56" s="12">
        <f t="shared" si="2"/>
        <v>-1887239.9793836989</v>
      </c>
      <c r="K56">
        <v>33</v>
      </c>
      <c r="L56" s="6">
        <v>-8.8099999999999998E-2</v>
      </c>
      <c r="M56" s="12">
        <f t="shared" si="3"/>
        <v>-2275939.9235853497</v>
      </c>
      <c r="N56" s="12">
        <f t="shared" si="4"/>
        <v>-1297285.7564436495</v>
      </c>
      <c r="O56">
        <v>32</v>
      </c>
      <c r="P56" s="6">
        <v>-8.8099999999999998E-2</v>
      </c>
      <c r="Q56" s="12">
        <f t="shared" si="5"/>
        <v>-179071.4459391174</v>
      </c>
      <c r="R56" s="12">
        <f t="shared" si="6"/>
        <v>-94907.866347732226</v>
      </c>
      <c r="S56">
        <v>31</v>
      </c>
      <c r="T56" s="6">
        <v>-8.8099999999999998E-2</v>
      </c>
      <c r="U56" s="12">
        <f t="shared" si="7"/>
        <v>6198199.0706386156</v>
      </c>
      <c r="V56" s="12">
        <f t="shared" si="8"/>
        <v>2954474.8903377401</v>
      </c>
      <c r="W56">
        <v>30</v>
      </c>
      <c r="X56" s="6">
        <v>-8.8099999999999998E-2</v>
      </c>
      <c r="Y56" s="12">
        <f t="shared" si="9"/>
        <v>7369021.4725396223</v>
      </c>
      <c r="Z56" s="12">
        <f t="shared" si="10"/>
        <v>3168679.2331920373</v>
      </c>
      <c r="AA56">
        <v>29</v>
      </c>
      <c r="AB56" s="6">
        <v>-8.8099999999999998E-2</v>
      </c>
      <c r="AC56" s="12">
        <f t="shared" si="11"/>
        <v>2726895.6383813838</v>
      </c>
      <c r="AD56" s="12">
        <f t="shared" si="12"/>
        <v>1199834.0808878089</v>
      </c>
      <c r="AE56">
        <v>28</v>
      </c>
      <c r="AF56" s="6">
        <v>-8.8099999999999998E-2</v>
      </c>
      <c r="AG56" s="12">
        <f t="shared" si="13"/>
        <v>3673655.0420670449</v>
      </c>
      <c r="AH56" s="12">
        <f t="shared" si="14"/>
        <v>1665390.2857370602</v>
      </c>
      <c r="AI56">
        <v>27</v>
      </c>
      <c r="AJ56" s="6">
        <v>-8.8099999999999998E-2</v>
      </c>
      <c r="AK56" s="12">
        <f t="shared" si="15"/>
        <v>706298.02384760289</v>
      </c>
      <c r="AL56" s="12">
        <f t="shared" si="16"/>
        <v>324897.09096989734</v>
      </c>
      <c r="AM56">
        <v>26</v>
      </c>
      <c r="AN56" s="6">
        <v>-8.8099999999999998E-2</v>
      </c>
      <c r="AO56" s="12">
        <f t="shared" si="17"/>
        <v>-526479.07918094518</v>
      </c>
      <c r="AP56" s="12">
        <f t="shared" si="18"/>
        <v>-247445.16721504423</v>
      </c>
      <c r="AQ56">
        <v>25</v>
      </c>
      <c r="AR56" s="6">
        <v>-8.8099999999999998E-2</v>
      </c>
      <c r="AS56" s="12">
        <f t="shared" si="19"/>
        <v>3263672.600172021</v>
      </c>
      <c r="AT56" s="12">
        <f t="shared" si="20"/>
        <v>1544805.03074809</v>
      </c>
      <c r="AU56">
        <v>24</v>
      </c>
      <c r="AV56" s="6">
        <v>-8.8099999999999998E-2</v>
      </c>
      <c r="AW56" s="12">
        <f t="shared" si="21"/>
        <v>1688721.1263350472</v>
      </c>
      <c r="AX56" s="12">
        <f t="shared" si="22"/>
        <v>788069.85895635537</v>
      </c>
      <c r="AY56">
        <v>23</v>
      </c>
      <c r="AZ56" s="6">
        <v>-8.8099999999999998E-2</v>
      </c>
      <c r="BA56" s="12">
        <f t="shared" si="23"/>
        <v>2208346.1579609634</v>
      </c>
      <c r="BB56" s="12">
        <f t="shared" si="24"/>
        <v>1023200.386521913</v>
      </c>
      <c r="BC56">
        <v>22</v>
      </c>
      <c r="BD56" s="6">
        <v>-8.8099999999999998E-2</v>
      </c>
      <c r="BE56" s="12">
        <f t="shared" si="25"/>
        <v>3561048.0920157363</v>
      </c>
      <c r="BF56" s="12">
        <f t="shared" si="26"/>
        <v>1673692.6032473959</v>
      </c>
      <c r="BG56">
        <v>21</v>
      </c>
      <c r="BH56" s="6">
        <v>-8.8099999999999998E-2</v>
      </c>
      <c r="BI56" s="12">
        <f t="shared" si="27"/>
        <v>5512783.0619047424</v>
      </c>
      <c r="BJ56" s="12">
        <f t="shared" si="28"/>
        <v>2885023.1357301483</v>
      </c>
      <c r="BK56">
        <v>20</v>
      </c>
      <c r="BL56" s="6">
        <v>-8.8099999999999998E-2</v>
      </c>
      <c r="BM56" s="12">
        <f t="shared" si="29"/>
        <v>4671779.1871165568</v>
      </c>
      <c r="BN56" s="12">
        <f t="shared" si="30"/>
        <v>2631768.94207566</v>
      </c>
      <c r="BO56">
        <v>19</v>
      </c>
      <c r="BP56" s="6">
        <v>-8.8099999999999998E-2</v>
      </c>
      <c r="BQ56" s="12">
        <f t="shared" si="31"/>
        <v>3591426.61096681</v>
      </c>
      <c r="BR56" s="12">
        <f t="shared" si="32"/>
        <v>2083027.4343607498</v>
      </c>
      <c r="BS56">
        <v>18</v>
      </c>
      <c r="BT56" s="6">
        <v>-8.8099999999999998E-2</v>
      </c>
      <c r="BU56" s="12">
        <f t="shared" si="33"/>
        <v>3010820.7341085216</v>
      </c>
      <c r="BV56" s="12">
        <f t="shared" si="34"/>
        <v>1786420.302237723</v>
      </c>
      <c r="BW56">
        <v>17</v>
      </c>
      <c r="BX56" s="6">
        <v>-8.8099999999999998E-2</v>
      </c>
      <c r="BY56" s="12">
        <f t="shared" si="35"/>
        <v>1984706.1078918467</v>
      </c>
      <c r="BZ56" s="12">
        <f t="shared" si="36"/>
        <v>1204055.0387877203</v>
      </c>
      <c r="CA56">
        <v>16</v>
      </c>
      <c r="CB56" s="6">
        <v>-8.8099999999999998E-2</v>
      </c>
      <c r="CC56" s="12">
        <f t="shared" si="37"/>
        <v>2785804.5269648987</v>
      </c>
      <c r="CD56" s="12">
        <f t="shared" si="38"/>
        <v>1996493.2443248441</v>
      </c>
      <c r="CE56">
        <v>15</v>
      </c>
      <c r="CF56" s="6">
        <v>-8.8099999999999998E-2</v>
      </c>
      <c r="CG56" s="12">
        <f t="shared" si="39"/>
        <v>2875287.6025942867</v>
      </c>
      <c r="CH56" s="12">
        <f t="shared" si="40"/>
        <v>2271477.2060494861</v>
      </c>
      <c r="CI56">
        <v>14</v>
      </c>
      <c r="CJ56" s="6">
        <v>-8.8099999999999998E-2</v>
      </c>
      <c r="CK56" s="12">
        <f t="shared" si="284"/>
        <v>2842880.5962915043</v>
      </c>
      <c r="CL56" s="12">
        <f t="shared" si="285"/>
        <v>2274304.4770332035</v>
      </c>
      <c r="CM56" s="5">
        <v>13</v>
      </c>
      <c r="CN56" s="6">
        <v>-8.8099999999999998E-2</v>
      </c>
      <c r="CO56" s="7">
        <f t="shared" si="41"/>
        <v>3086220.7163081393</v>
      </c>
      <c r="CP56" s="12">
        <f t="shared" si="42"/>
        <v>2416062.1265525115</v>
      </c>
      <c r="CQ56" s="12">
        <f t="shared" si="43"/>
        <v>1892581.9991328006</v>
      </c>
      <c r="CR56" s="9"/>
      <c r="CS56" s="5">
        <v>12</v>
      </c>
      <c r="CT56" s="6">
        <v>-8.8099999999999998E-2</v>
      </c>
      <c r="CU56" s="7">
        <f t="shared" si="44"/>
        <v>2359315.5846710019</v>
      </c>
      <c r="CV56" s="12">
        <f t="shared" si="45"/>
        <v>1840547.6383176909</v>
      </c>
      <c r="CW56" s="12">
        <f t="shared" si="46"/>
        <v>1558330.3337756449</v>
      </c>
      <c r="CY56" s="5">
        <v>11</v>
      </c>
      <c r="CZ56" s="6">
        <v>-8.8099999999999998E-2</v>
      </c>
      <c r="DA56" s="7">
        <f t="shared" si="47"/>
        <v>1907596.688770215</v>
      </c>
      <c r="DB56" s="12">
        <f t="shared" si="48"/>
        <v>1489425.6786938375</v>
      </c>
      <c r="DC56" s="12">
        <f t="shared" si="49"/>
        <v>1315659.3495128897</v>
      </c>
      <c r="DE56" s="5">
        <f t="shared" si="50"/>
        <v>10</v>
      </c>
      <c r="DF56" s="6">
        <v>-8.8099999999999998E-2</v>
      </c>
      <c r="DG56" s="7">
        <f t="shared" si="51"/>
        <v>1614554.9629879093</v>
      </c>
      <c r="DH56" s="12">
        <f t="shared" si="52"/>
        <v>1269262.3161219144</v>
      </c>
      <c r="DI56" s="12">
        <f t="shared" si="53"/>
        <v>1125412.586961431</v>
      </c>
      <c r="DK56" s="5">
        <f t="shared" si="54"/>
        <v>9</v>
      </c>
      <c r="DL56" s="6">
        <v>-8.8099999999999998E-2</v>
      </c>
      <c r="DM56" s="7">
        <f t="shared" si="55"/>
        <v>1634330.3603481213</v>
      </c>
      <c r="DN56" s="12">
        <f t="shared" si="56"/>
        <v>1368773.965330547</v>
      </c>
      <c r="DO56" s="12">
        <f t="shared" si="57"/>
        <v>1227333.9889130571</v>
      </c>
      <c r="DQ56" s="5">
        <f t="shared" si="58"/>
        <v>8</v>
      </c>
      <c r="DR56" s="6">
        <v>-8.8099999999999998E-2</v>
      </c>
      <c r="DS56" s="7">
        <f t="shared" si="59"/>
        <v>1071270.5560750668</v>
      </c>
      <c r="DT56" s="12">
        <f t="shared" si="60"/>
        <v>856534.94584520115</v>
      </c>
      <c r="DU56" s="12">
        <f t="shared" si="61"/>
        <v>762316.10180222907</v>
      </c>
      <c r="DW56" s="5">
        <f t="shared" si="62"/>
        <v>7</v>
      </c>
      <c r="DX56" s="6">
        <v>-8.8099999999999998E-2</v>
      </c>
      <c r="DY56" s="7">
        <f t="shared" si="63"/>
        <v>807896.3469646055</v>
      </c>
      <c r="DZ56" s="12">
        <f t="shared" si="64"/>
        <v>637460.56710004946</v>
      </c>
      <c r="EA56" s="12">
        <f t="shared" si="65"/>
        <v>569464.77327604417</v>
      </c>
      <c r="EC56" s="5">
        <f t="shared" si="66"/>
        <v>6</v>
      </c>
      <c r="ED56" s="6">
        <v>-8.8099999999999998E-2</v>
      </c>
      <c r="EE56" s="7">
        <f t="shared" si="67"/>
        <v>751951.17922990071</v>
      </c>
      <c r="EF56" s="12">
        <f t="shared" si="68"/>
        <v>627597.07133962924</v>
      </c>
      <c r="EG56" s="12">
        <f t="shared" si="69"/>
        <v>577389.30563245888</v>
      </c>
      <c r="EI56" s="5">
        <f t="shared" si="70"/>
        <v>5</v>
      </c>
      <c r="EJ56" s="6">
        <v>-8.8099999999999998E-2</v>
      </c>
      <c r="EK56" s="7">
        <f t="shared" si="71"/>
        <v>751951.17922990071</v>
      </c>
      <c r="EL56" s="12">
        <f t="shared" si="72"/>
        <v>757651.11109140899</v>
      </c>
      <c r="EM56" s="12">
        <f t="shared" si="73"/>
        <v>722294.05924047658</v>
      </c>
      <c r="EO56" s="5">
        <f t="shared" si="74"/>
        <v>4</v>
      </c>
      <c r="EP56" s="6">
        <v>-8.8099999999999998E-2</v>
      </c>
      <c r="EQ56" s="7">
        <f t="shared" si="75"/>
        <v>839793.58859716426</v>
      </c>
      <c r="ER56" s="12">
        <f t="shared" si="76"/>
        <v>537058.39117603062</v>
      </c>
      <c r="ES56" s="12">
        <f t="shared" si="77"/>
        <v>519156.4448034963</v>
      </c>
      <c r="EU56" s="5">
        <f t="shared" si="78"/>
        <v>3</v>
      </c>
      <c r="EV56" s="6">
        <v>-8.8099999999999998E-2</v>
      </c>
      <c r="EW56" s="7">
        <f t="shared" si="79"/>
        <v>521440.46214480005</v>
      </c>
      <c r="EX56" s="12">
        <f t="shared" si="80"/>
        <v>487272.45598206966</v>
      </c>
      <c r="EY56" s="12">
        <f t="shared" si="81"/>
        <v>475902.76534248807</v>
      </c>
      <c r="FA56" s="5">
        <f t="shared" si="82"/>
        <v>2</v>
      </c>
      <c r="FB56" s="6">
        <v>-8.8099999999999998E-2</v>
      </c>
      <c r="FC56" s="7">
        <f t="shared" si="83"/>
        <v>519673.57200000004</v>
      </c>
      <c r="FD56" s="12">
        <f>(FD57)*(1+FB56)-(((VLOOKUP((FA$91+FA57),$A$138:$E$227,5,FALSE))/(VLOOKUP(FA$91,$A$138:$E$227,5,FALSE)))*(IF(FA56&lt;=$D$125,$B$125,$C$125)))</f>
        <v>498568.84649664431</v>
      </c>
      <c r="FE56" s="12">
        <f t="shared" si="85"/>
        <v>495245.05418666673</v>
      </c>
      <c r="FG56" s="5">
        <f t="shared" si="86"/>
        <v>1</v>
      </c>
      <c r="FH56" s="6">
        <v>-8.8099999999999998E-2</v>
      </c>
      <c r="FI56" s="7">
        <f>(FI57+$B$124)*(1+FH56)</f>
        <v>410355</v>
      </c>
      <c r="FJ56" s="12">
        <f>($B$124)*(1+FH56)-$B$125</f>
        <v>399355</v>
      </c>
      <c r="FK56" s="12">
        <f>FJ56</f>
        <v>399355</v>
      </c>
      <c r="FM56" s="5"/>
      <c r="FN56" s="6"/>
      <c r="FO56" s="7"/>
      <c r="FS56" s="5"/>
      <c r="FT56" s="6"/>
      <c r="FU56" s="7"/>
      <c r="FY56" s="5"/>
      <c r="FZ56" s="6"/>
      <c r="GA56" s="7"/>
      <c r="GE56" s="5"/>
      <c r="GF56" s="6"/>
      <c r="GG56" s="7"/>
      <c r="GK56" s="5"/>
      <c r="GL56" s="6"/>
      <c r="GM56" s="7"/>
      <c r="GQ56" s="5"/>
      <c r="GR56" s="6"/>
      <c r="GS56" s="7"/>
      <c r="GW56" s="5"/>
      <c r="GX56" s="6"/>
      <c r="GY56" s="7"/>
      <c r="HC56" s="5"/>
      <c r="HD56" s="6"/>
      <c r="HE56" s="7"/>
      <c r="HI56" s="5"/>
      <c r="HJ56" s="6"/>
      <c r="HK56" s="7"/>
      <c r="HO56" s="5"/>
      <c r="HP56" s="6"/>
      <c r="HQ56" s="7"/>
      <c r="HU56" s="5"/>
      <c r="HV56" s="6"/>
      <c r="HW56" s="7"/>
      <c r="IA56" s="5"/>
      <c r="IB56" s="6"/>
      <c r="IC56" s="7"/>
      <c r="IG56" s="5"/>
      <c r="IH56" s="6"/>
      <c r="II56" s="7"/>
      <c r="IM56" s="5"/>
      <c r="IN56" s="6"/>
      <c r="IO56" s="7"/>
      <c r="IS56" s="5"/>
      <c r="IT56" s="6"/>
      <c r="IU56" s="7"/>
      <c r="IY56" s="5"/>
      <c r="IZ56" s="6"/>
      <c r="JA56" s="7"/>
      <c r="JE56" s="5"/>
      <c r="JF56" s="6"/>
      <c r="JG56" s="7"/>
      <c r="JK56" s="5"/>
      <c r="JL56" s="6"/>
      <c r="JM56" s="7"/>
      <c r="JQ56" s="5"/>
      <c r="JR56" s="6"/>
      <c r="JS56" s="7"/>
      <c r="JW56" s="5"/>
      <c r="JX56" s="6"/>
      <c r="JY56" s="7"/>
      <c r="KC56" s="5"/>
      <c r="KD56" s="6"/>
      <c r="KE56" s="7"/>
      <c r="KI56" s="5"/>
      <c r="KJ56" s="6"/>
      <c r="KK56" s="7"/>
      <c r="KO56" s="5"/>
      <c r="KP56" s="6"/>
      <c r="KQ56" s="7"/>
      <c r="KU56" s="5"/>
      <c r="KV56" s="6"/>
      <c r="KW56" s="7"/>
      <c r="LA56" s="5"/>
      <c r="LB56" s="6"/>
      <c r="LC56" s="7"/>
      <c r="LG56" s="5"/>
      <c r="LH56" s="6"/>
      <c r="LI56" s="7"/>
      <c r="LM56" s="5"/>
      <c r="LN56" s="6"/>
      <c r="LO56" s="7"/>
      <c r="LS56" s="5"/>
      <c r="LT56" s="6"/>
      <c r="LU56" s="7"/>
      <c r="LY56" s="5"/>
      <c r="LZ56" s="6"/>
      <c r="MA56" s="7"/>
      <c r="ME56" s="5"/>
      <c r="MF56" s="6"/>
      <c r="MG56" s="7"/>
      <c r="MK56" s="5"/>
      <c r="ML56" s="6"/>
      <c r="MM56" s="7"/>
      <c r="MQ56" s="5"/>
      <c r="MR56" s="6"/>
      <c r="MS56" s="7"/>
      <c r="MW56" s="5"/>
      <c r="MX56" s="6"/>
      <c r="MY56" s="7"/>
      <c r="NC56" s="5"/>
      <c r="ND56" s="6"/>
      <c r="NE56" s="7"/>
      <c r="NI56" s="5"/>
      <c r="NJ56" s="6"/>
      <c r="NK56" s="7"/>
      <c r="NO56" s="5"/>
      <c r="NP56" s="6"/>
      <c r="NQ56" s="7"/>
      <c r="NU56" s="5"/>
      <c r="NV56" s="6"/>
      <c r="NW56" s="7"/>
      <c r="OA56" s="5"/>
      <c r="OB56" s="6"/>
      <c r="OC56" s="7"/>
      <c r="OG56" s="5"/>
      <c r="OH56" s="6"/>
      <c r="OI56" s="7"/>
      <c r="OM56" s="5"/>
      <c r="ON56" s="6"/>
      <c r="OO56" s="7"/>
      <c r="OS56" s="5"/>
      <c r="OT56" s="6"/>
      <c r="OU56" s="7"/>
      <c r="OY56" s="5"/>
      <c r="OZ56" s="6"/>
      <c r="PA56" s="7"/>
      <c r="PE56" s="5"/>
      <c r="PF56" s="6"/>
      <c r="PG56" s="7"/>
      <c r="PK56" s="5"/>
      <c r="PL56" s="6"/>
      <c r="PM56" s="7"/>
      <c r="PQ56" s="5"/>
      <c r="PR56" s="6"/>
      <c r="PS56" s="7"/>
      <c r="PW56" s="5"/>
      <c r="PX56" s="6"/>
      <c r="PY56" s="7"/>
      <c r="QC56" s="5"/>
      <c r="QD56" s="6"/>
      <c r="QE56" s="7"/>
      <c r="QI56" s="5"/>
      <c r="QJ56" s="6"/>
      <c r="QK56" s="7"/>
      <c r="QO56" s="5"/>
      <c r="QP56" s="6"/>
      <c r="QQ56" s="7"/>
    </row>
    <row r="57" spans="3:459">
      <c r="C57">
        <v>34</v>
      </c>
      <c r="D57" s="6">
        <v>0.26640000000000003</v>
      </c>
      <c r="E57" s="12">
        <f t="shared" si="286"/>
        <v>-1445677.9523449503</v>
      </c>
      <c r="F57" s="12">
        <f t="shared" si="0"/>
        <v>-839269.41528750467</v>
      </c>
      <c r="G57">
        <v>33</v>
      </c>
      <c r="H57" s="6">
        <v>0.26640000000000003</v>
      </c>
      <c r="I57" s="12">
        <f t="shared" si="1"/>
        <v>-3573106.4297672268</v>
      </c>
      <c r="J57" s="12">
        <f t="shared" si="2"/>
        <v>-2050339.5956046837</v>
      </c>
      <c r="K57">
        <v>32</v>
      </c>
      <c r="L57" s="6">
        <v>0.26640000000000003</v>
      </c>
      <c r="M57" s="12">
        <f t="shared" si="3"/>
        <v>-2438105.4333128426</v>
      </c>
      <c r="N57" s="12">
        <f t="shared" si="4"/>
        <v>-1399047.0775050204</v>
      </c>
      <c r="O57">
        <v>31</v>
      </c>
      <c r="P57" s="6">
        <v>0.26640000000000003</v>
      </c>
      <c r="Q57" s="12">
        <f t="shared" si="5"/>
        <v>-134299.45427592032</v>
      </c>
      <c r="R57" s="12">
        <f t="shared" si="6"/>
        <v>-71656.420234467543</v>
      </c>
      <c r="S57">
        <v>30</v>
      </c>
      <c r="T57" s="6">
        <v>0.26640000000000003</v>
      </c>
      <c r="U57" s="12">
        <f t="shared" si="7"/>
        <v>6866033.70279162</v>
      </c>
      <c r="V57" s="12">
        <f t="shared" si="8"/>
        <v>3294774.562077858</v>
      </c>
      <c r="W57">
        <v>29</v>
      </c>
      <c r="X57" s="6">
        <v>0.26640000000000003</v>
      </c>
      <c r="Y57" s="12">
        <f t="shared" si="9"/>
        <v>8157461.2505758163</v>
      </c>
      <c r="Z57" s="12">
        <f t="shared" si="10"/>
        <v>3531250.0044438937</v>
      </c>
      <c r="AA57">
        <v>28</v>
      </c>
      <c r="AB57" s="6">
        <v>0.26640000000000003</v>
      </c>
      <c r="AC57" s="12">
        <f t="shared" si="11"/>
        <v>3065113.9999596467</v>
      </c>
      <c r="AD57" s="12">
        <f t="shared" si="12"/>
        <v>1357701.5033378301</v>
      </c>
      <c r="AE57">
        <v>27</v>
      </c>
      <c r="AF57" s="6">
        <v>0.26640000000000003</v>
      </c>
      <c r="AG57" s="12">
        <f t="shared" si="13"/>
        <v>4101142.134724509</v>
      </c>
      <c r="AH57" s="12">
        <f t="shared" si="14"/>
        <v>1871662.1822903797</v>
      </c>
      <c r="AI57">
        <v>26</v>
      </c>
      <c r="AJ57" s="6">
        <v>0.26640000000000003</v>
      </c>
      <c r="AK57" s="12">
        <f t="shared" si="15"/>
        <v>846052.6539663896</v>
      </c>
      <c r="AL57" s="12">
        <f t="shared" si="16"/>
        <v>391796.19546094554</v>
      </c>
      <c r="AM57">
        <v>25</v>
      </c>
      <c r="AN57" s="6">
        <v>0.26640000000000003</v>
      </c>
      <c r="AO57" s="12">
        <f t="shared" si="17"/>
        <v>-507346.52039357671</v>
      </c>
      <c r="AP57" s="12">
        <f t="shared" si="18"/>
        <v>-240053.21938085341</v>
      </c>
      <c r="AQ57">
        <v>24</v>
      </c>
      <c r="AR57" s="6">
        <v>0.26640000000000003</v>
      </c>
      <c r="AS57" s="12">
        <f t="shared" si="19"/>
        <v>3648484.3533963826</v>
      </c>
      <c r="AT57" s="12">
        <f t="shared" si="20"/>
        <v>1738539.5241016319</v>
      </c>
      <c r="AU57">
        <v>23</v>
      </c>
      <c r="AV57" s="6">
        <v>0.26640000000000003</v>
      </c>
      <c r="AW57" s="12">
        <f t="shared" si="21"/>
        <v>1922367.4093878292</v>
      </c>
      <c r="AX57" s="12">
        <f t="shared" si="22"/>
        <v>903125.6285714634</v>
      </c>
      <c r="AY57">
        <v>22</v>
      </c>
      <c r="AZ57" s="6">
        <v>0.26640000000000003</v>
      </c>
      <c r="BA57" s="12">
        <f t="shared" si="23"/>
        <v>2492701.3481739359</v>
      </c>
      <c r="BB57" s="12">
        <f t="shared" si="24"/>
        <v>1162702.9778395204</v>
      </c>
      <c r="BC57">
        <v>21</v>
      </c>
      <c r="BD57" s="6">
        <v>0.26640000000000003</v>
      </c>
      <c r="BE57" s="12">
        <f t="shared" si="25"/>
        <v>3975082.6617499492</v>
      </c>
      <c r="BF57" s="12">
        <f t="shared" si="26"/>
        <v>1880827.7023716201</v>
      </c>
      <c r="BG57">
        <v>20</v>
      </c>
      <c r="BH57" s="6">
        <v>0.26640000000000003</v>
      </c>
      <c r="BI57" s="12">
        <f t="shared" si="27"/>
        <v>6108244.2183014294</v>
      </c>
      <c r="BJ57" s="12">
        <f t="shared" si="28"/>
        <v>3218101.8197091422</v>
      </c>
      <c r="BK57">
        <v>19</v>
      </c>
      <c r="BL57" s="6">
        <v>0.26640000000000003</v>
      </c>
      <c r="BM57" s="12">
        <f t="shared" si="29"/>
        <v>5181526.0719227754</v>
      </c>
      <c r="BN57" s="12">
        <f t="shared" si="30"/>
        <v>2938516.4636072111</v>
      </c>
      <c r="BO57">
        <v>18</v>
      </c>
      <c r="BP57" s="6">
        <v>0.26640000000000003</v>
      </c>
      <c r="BQ57" s="12">
        <f t="shared" si="31"/>
        <v>3995120.9002059922</v>
      </c>
      <c r="BR57" s="12">
        <f t="shared" si="32"/>
        <v>2332721.5994491363</v>
      </c>
      <c r="BS57">
        <v>17</v>
      </c>
      <c r="BT57" s="6">
        <v>0.26640000000000003</v>
      </c>
      <c r="BU57" s="12">
        <f t="shared" si="33"/>
        <v>3357147.2001988487</v>
      </c>
      <c r="BV57" s="12">
        <f t="shared" si="34"/>
        <v>2005275.8444140775</v>
      </c>
      <c r="BW57">
        <v>16</v>
      </c>
      <c r="BX57" s="6">
        <v>0.26640000000000003</v>
      </c>
      <c r="BY57" s="12">
        <f t="shared" si="35"/>
        <v>2230679.5233494858</v>
      </c>
      <c r="BZ57" s="12">
        <f t="shared" si="36"/>
        <v>1362361.3196295518</v>
      </c>
      <c r="CA57">
        <v>15</v>
      </c>
      <c r="CB57" s="6">
        <v>0.26640000000000003</v>
      </c>
      <c r="CC57" s="12">
        <f t="shared" si="37"/>
        <v>3100849.8652058095</v>
      </c>
      <c r="CD57" s="12">
        <f t="shared" si="38"/>
        <v>2237190.3389907684</v>
      </c>
      <c r="CE57">
        <v>14</v>
      </c>
      <c r="CF57" s="6">
        <v>0.26640000000000003</v>
      </c>
      <c r="CG57" s="12">
        <f t="shared" si="39"/>
        <v>3194716.8397177216</v>
      </c>
      <c r="CH57" s="12">
        <f t="shared" si="40"/>
        <v>2540764.7349432884</v>
      </c>
      <c r="CI57">
        <v>13</v>
      </c>
      <c r="CJ57" s="6">
        <v>0.26640000000000003</v>
      </c>
      <c r="CK57" s="12">
        <f t="shared" si="284"/>
        <v>3158658.4014601428</v>
      </c>
      <c r="CL57" s="12">
        <f t="shared" si="285"/>
        <v>2543885.9609074974</v>
      </c>
      <c r="CM57" s="5">
        <v>12</v>
      </c>
      <c r="CN57" s="6">
        <v>0.26640000000000003</v>
      </c>
      <c r="CO57" s="7">
        <f t="shared" si="41"/>
        <v>3384385.0381710045</v>
      </c>
      <c r="CP57" s="12">
        <f t="shared" si="42"/>
        <v>2691479.3276597615</v>
      </c>
      <c r="CQ57" s="12">
        <f t="shared" si="43"/>
        <v>2122475.3087249799</v>
      </c>
      <c r="CR57" s="9"/>
      <c r="CS57" s="5">
        <v>11</v>
      </c>
      <c r="CT57" s="6">
        <v>0.26640000000000003</v>
      </c>
      <c r="CU57" s="7">
        <f t="shared" si="44"/>
        <v>2587252.5328117139</v>
      </c>
      <c r="CV57" s="12">
        <f t="shared" si="45"/>
        <v>2057221.9642327367</v>
      </c>
      <c r="CW57" s="12">
        <f t="shared" si="46"/>
        <v>1753471.0701849498</v>
      </c>
      <c r="CY57" s="5">
        <v>10</v>
      </c>
      <c r="CZ57" s="6">
        <v>0.26640000000000003</v>
      </c>
      <c r="DA57" s="7">
        <f t="shared" si="47"/>
        <v>2091892.4101000275</v>
      </c>
      <c r="DB57" s="12">
        <f t="shared" si="48"/>
        <v>1670564.6922302672</v>
      </c>
      <c r="DC57" s="12">
        <f t="shared" si="49"/>
        <v>1485569.2732920162</v>
      </c>
      <c r="DE57" s="5">
        <f t="shared" si="50"/>
        <v>9</v>
      </c>
      <c r="DF57" s="6">
        <v>0.26640000000000003</v>
      </c>
      <c r="DG57" s="7">
        <f t="shared" si="51"/>
        <v>1770539.4922556302</v>
      </c>
      <c r="DH57" s="12">
        <f t="shared" si="52"/>
        <v>1428991.0106240595</v>
      </c>
      <c r="DI57" s="12">
        <f t="shared" si="53"/>
        <v>1275542.3114966438</v>
      </c>
      <c r="DK57" s="5">
        <f t="shared" si="54"/>
        <v>8</v>
      </c>
      <c r="DL57" s="6">
        <v>0.26640000000000003</v>
      </c>
      <c r="DM57" s="7">
        <f t="shared" si="55"/>
        <v>1792225.4198356413</v>
      </c>
      <c r="DN57" s="12">
        <f t="shared" si="56"/>
        <v>1537702.8340839774</v>
      </c>
      <c r="DO57" s="12">
        <f t="shared" si="57"/>
        <v>1388060.6119751339</v>
      </c>
      <c r="DQ57" s="5">
        <f t="shared" si="58"/>
        <v>7</v>
      </c>
      <c r="DR57" s="6">
        <v>0.26640000000000003</v>
      </c>
      <c r="DS57" s="7">
        <f t="shared" si="59"/>
        <v>1174767.5798608034</v>
      </c>
      <c r="DT57" s="12">
        <f t="shared" si="60"/>
        <v>976250.47813766915</v>
      </c>
      <c r="DU57" s="12">
        <f t="shared" si="61"/>
        <v>874694.22034482437</v>
      </c>
      <c r="DW57" s="5">
        <f t="shared" si="62"/>
        <v>6</v>
      </c>
      <c r="DX57" s="6">
        <v>0.26640000000000003</v>
      </c>
      <c r="DY57" s="7">
        <f t="shared" si="63"/>
        <v>885948.40110166185</v>
      </c>
      <c r="DZ57" s="12">
        <f t="shared" si="64"/>
        <v>735873.07451725879</v>
      </c>
      <c r="EA57" s="12">
        <f t="shared" si="65"/>
        <v>661791.89251887705</v>
      </c>
      <c r="EC57" s="5">
        <f t="shared" si="66"/>
        <v>5</v>
      </c>
      <c r="ED57" s="6">
        <v>0.26640000000000003</v>
      </c>
      <c r="EE57" s="7">
        <f t="shared" si="67"/>
        <v>824598.28844160622</v>
      </c>
      <c r="EF57" s="12">
        <f t="shared" si="68"/>
        <v>723989.21701042133</v>
      </c>
      <c r="EG57" s="12">
        <f t="shared" si="69"/>
        <v>670540.34864052443</v>
      </c>
      <c r="EI57" s="5">
        <f t="shared" si="70"/>
        <v>4</v>
      </c>
      <c r="EJ57" s="6">
        <v>0.26640000000000003</v>
      </c>
      <c r="EK57" s="7">
        <f t="shared" si="71"/>
        <v>824598.28844160622</v>
      </c>
      <c r="EL57" s="12">
        <f t="shared" si="72"/>
        <v>865357.65167226712</v>
      </c>
      <c r="EM57" s="12">
        <f t="shared" si="73"/>
        <v>830511.03482640407</v>
      </c>
      <c r="EO57" s="5">
        <f t="shared" si="74"/>
        <v>3</v>
      </c>
      <c r="EP57" s="6">
        <v>0.26640000000000003</v>
      </c>
      <c r="EQ57" s="7">
        <f t="shared" si="75"/>
        <v>920927.28215502156</v>
      </c>
      <c r="ER57" s="12">
        <f t="shared" si="76"/>
        <v>601423.07437313104</v>
      </c>
      <c r="ES57" s="12">
        <f t="shared" si="77"/>
        <v>585277.48848391941</v>
      </c>
      <c r="EU57" s="5">
        <f t="shared" si="78"/>
        <v>2</v>
      </c>
      <c r="EV57" s="6">
        <v>0.26640000000000003</v>
      </c>
      <c r="EW57" s="7">
        <f t="shared" si="79"/>
        <v>571817.59200000006</v>
      </c>
      <c r="EX57" s="12">
        <f>(EX58)*(1+EV57)-(((VLOOKUP((EU$91+EU58),$A$138:$E$227,5,FALSE))/(VLOOKUP(EU$91,$A$138:$E$227,5,FALSE)))*(IF(EU57&lt;=$D$125,$B$125,$C$125)))</f>
        <v>546699.4786894198</v>
      </c>
      <c r="EY57" s="12">
        <f t="shared" si="81"/>
        <v>537526.66864429531</v>
      </c>
      <c r="FA57" s="5">
        <f t="shared" si="82"/>
        <v>1</v>
      </c>
      <c r="FB57" s="6">
        <v>0.26640000000000003</v>
      </c>
      <c r="FC57" s="7">
        <f>(FC58+$B$124)*(1+FB57)</f>
        <v>569880</v>
      </c>
      <c r="FD57" s="12">
        <f>($B$124)*(1+FB57)-$B$125</f>
        <v>558880</v>
      </c>
      <c r="FE57" s="12">
        <f>FD57</f>
        <v>558880</v>
      </c>
      <c r="FG57" s="5"/>
      <c r="FH57" s="6"/>
      <c r="FI57" s="7"/>
      <c r="FM57" s="5"/>
      <c r="FN57" s="6"/>
      <c r="FO57" s="7"/>
      <c r="FS57" s="5"/>
      <c r="FT57" s="6"/>
      <c r="FU57" s="7"/>
      <c r="FY57" s="5"/>
      <c r="FZ57" s="6"/>
      <c r="GA57" s="7"/>
      <c r="GE57" s="5"/>
      <c r="GF57" s="6"/>
      <c r="GG57" s="7"/>
      <c r="GK57" s="5"/>
      <c r="GL57" s="6"/>
      <c r="GM57" s="7"/>
      <c r="GQ57" s="5"/>
      <c r="GR57" s="6"/>
      <c r="GS57" s="7"/>
      <c r="GW57" s="5"/>
      <c r="GX57" s="6"/>
      <c r="GY57" s="7"/>
      <c r="HC57" s="5"/>
      <c r="HD57" s="6"/>
      <c r="HE57" s="7"/>
      <c r="HI57" s="5"/>
      <c r="HJ57" s="6"/>
      <c r="HK57" s="7"/>
      <c r="HO57" s="5"/>
      <c r="HP57" s="6"/>
      <c r="HQ57" s="7"/>
      <c r="HU57" s="5"/>
      <c r="HV57" s="6"/>
      <c r="HW57" s="7"/>
      <c r="IA57" s="5"/>
      <c r="IB57" s="6"/>
      <c r="IC57" s="7"/>
      <c r="IG57" s="5"/>
      <c r="IH57" s="6"/>
      <c r="II57" s="7"/>
      <c r="IM57" s="5"/>
      <c r="IN57" s="6"/>
      <c r="IO57" s="7"/>
      <c r="IS57" s="5"/>
      <c r="IT57" s="6"/>
      <c r="IU57" s="7"/>
      <c r="IY57" s="5"/>
      <c r="IZ57" s="6"/>
      <c r="JA57" s="7"/>
      <c r="JE57" s="5"/>
      <c r="JF57" s="6"/>
      <c r="JG57" s="7"/>
      <c r="JK57" s="5"/>
      <c r="JL57" s="6"/>
      <c r="JM57" s="7"/>
      <c r="JQ57" s="5"/>
      <c r="JR57" s="6"/>
      <c r="JS57" s="7"/>
      <c r="JW57" s="5"/>
      <c r="JX57" s="6"/>
      <c r="JY57" s="7"/>
      <c r="KC57" s="5"/>
      <c r="KD57" s="6"/>
      <c r="KE57" s="7"/>
      <c r="KI57" s="5"/>
      <c r="KJ57" s="6"/>
      <c r="KK57" s="7"/>
      <c r="KO57" s="5"/>
      <c r="KP57" s="6"/>
      <c r="KQ57" s="7"/>
      <c r="KU57" s="5"/>
      <c r="KV57" s="6"/>
      <c r="KW57" s="7"/>
      <c r="LA57" s="5"/>
      <c r="LB57" s="6"/>
      <c r="LC57" s="7"/>
      <c r="LG57" s="5"/>
      <c r="LH57" s="6"/>
      <c r="LI57" s="7"/>
      <c r="LM57" s="5"/>
      <c r="LN57" s="6"/>
      <c r="LO57" s="7"/>
      <c r="LS57" s="5"/>
      <c r="LT57" s="6"/>
      <c r="LU57" s="7"/>
      <c r="LY57" s="5"/>
      <c r="LZ57" s="6"/>
      <c r="MA57" s="7"/>
      <c r="ME57" s="5"/>
      <c r="MF57" s="6"/>
      <c r="MG57" s="7"/>
      <c r="MK57" s="5"/>
      <c r="ML57" s="6"/>
      <c r="MM57" s="7"/>
      <c r="MQ57" s="5"/>
      <c r="MR57" s="6"/>
      <c r="MS57" s="7"/>
      <c r="MW57" s="5"/>
      <c r="MX57" s="6"/>
      <c r="MY57" s="7"/>
      <c r="NC57" s="5"/>
      <c r="ND57" s="6"/>
      <c r="NE57" s="7"/>
      <c r="NI57" s="5"/>
      <c r="NJ57" s="6"/>
      <c r="NK57" s="7"/>
      <c r="NO57" s="5"/>
      <c r="NP57" s="6"/>
      <c r="NQ57" s="7"/>
      <c r="NU57" s="5"/>
      <c r="NV57" s="6"/>
      <c r="NW57" s="7"/>
      <c r="OA57" s="5"/>
      <c r="OB57" s="6"/>
      <c r="OC57" s="7"/>
      <c r="OG57" s="5"/>
      <c r="OH57" s="6"/>
      <c r="OI57" s="7"/>
      <c r="OM57" s="5"/>
      <c r="ON57" s="6"/>
      <c r="OO57" s="7"/>
      <c r="OS57" s="5"/>
      <c r="OT57" s="6"/>
      <c r="OU57" s="7"/>
      <c r="OY57" s="5"/>
      <c r="OZ57" s="6"/>
      <c r="PA57" s="7"/>
      <c r="PE57" s="5"/>
      <c r="PF57" s="6"/>
      <c r="PG57" s="7"/>
      <c r="PK57" s="5"/>
      <c r="PL57" s="6"/>
      <c r="PM57" s="7"/>
      <c r="PQ57" s="5"/>
      <c r="PR57" s="6"/>
      <c r="PS57" s="7"/>
      <c r="PW57" s="5"/>
      <c r="PX57" s="6"/>
      <c r="PY57" s="7"/>
      <c r="QC57" s="5"/>
      <c r="QD57" s="6"/>
      <c r="QE57" s="7"/>
      <c r="QI57" s="5"/>
      <c r="QJ57" s="6"/>
      <c r="QK57" s="7"/>
      <c r="QO57" s="5"/>
      <c r="QP57" s="6"/>
      <c r="QQ57" s="7"/>
    </row>
    <row r="58" spans="3:459">
      <c r="C58">
        <v>33</v>
      </c>
      <c r="D58" s="6">
        <v>3.3999999999999998E-3</v>
      </c>
      <c r="E58" s="12">
        <f t="shared" si="286"/>
        <v>-1100759.3586283289</v>
      </c>
      <c r="F58" s="12">
        <f t="shared" si="0"/>
        <v>-649936.41311502014</v>
      </c>
      <c r="G58">
        <v>32</v>
      </c>
      <c r="H58" s="6">
        <v>3.3999999999999998E-3</v>
      </c>
      <c r="I58" s="12">
        <f t="shared" si="1"/>
        <v>-2780184.5609703418</v>
      </c>
      <c r="J58" s="12">
        <f t="shared" si="2"/>
        <v>-1622565.0509417353</v>
      </c>
      <c r="K58">
        <v>31</v>
      </c>
      <c r="L58" s="6">
        <v>3.3999999999999998E-3</v>
      </c>
      <c r="M58" s="12">
        <f t="shared" si="3"/>
        <v>-1883942.4601693435</v>
      </c>
      <c r="N58" s="12">
        <f t="shared" si="4"/>
        <v>-1099502.2549111187</v>
      </c>
      <c r="O58">
        <v>30</v>
      </c>
      <c r="P58" s="6">
        <v>3.3999999999999998E-3</v>
      </c>
      <c r="Q58" s="12">
        <f t="shared" si="5"/>
        <v>-61649.588740982857</v>
      </c>
      <c r="R58" s="12">
        <f t="shared" si="6"/>
        <v>-33454.896279236433</v>
      </c>
      <c r="S58">
        <v>29</v>
      </c>
      <c r="T58" s="6">
        <v>3.3999999999999998E-3</v>
      </c>
      <c r="U58" s="12">
        <f t="shared" si="7"/>
        <v>5471060.632745659</v>
      </c>
      <c r="V58" s="12">
        <f t="shared" si="8"/>
        <v>2670176.3497700654</v>
      </c>
      <c r="W58">
        <v>28</v>
      </c>
      <c r="X58" s="6">
        <v>3.3999999999999998E-3</v>
      </c>
      <c r="Y58" s="12">
        <f t="shared" si="9"/>
        <v>6496180.9666434079</v>
      </c>
      <c r="Z58" s="12">
        <f t="shared" si="10"/>
        <v>2860093.32661092</v>
      </c>
      <c r="AA58">
        <v>27</v>
      </c>
      <c r="AB58" s="6">
        <v>3.3999999999999998E-3</v>
      </c>
      <c r="AC58" s="12">
        <f t="shared" si="11"/>
        <v>2473816.5450781109</v>
      </c>
      <c r="AD58" s="12">
        <f t="shared" si="12"/>
        <v>1114483.9042672717</v>
      </c>
      <c r="AE58">
        <v>26</v>
      </c>
      <c r="AF58" s="6">
        <v>3.3999999999999998E-3</v>
      </c>
      <c r="AG58" s="12">
        <f t="shared" si="13"/>
        <v>3290332.7770389738</v>
      </c>
      <c r="AH58" s="12">
        <f t="shared" si="14"/>
        <v>1527253.4391716737</v>
      </c>
      <c r="AI58">
        <v>25</v>
      </c>
      <c r="AJ58" s="6">
        <v>3.3999999999999998E-3</v>
      </c>
      <c r="AK58" s="12">
        <f t="shared" si="15"/>
        <v>719231.88776219345</v>
      </c>
      <c r="AL58" s="12">
        <f t="shared" si="16"/>
        <v>338750.85498697165</v>
      </c>
      <c r="AM58">
        <v>24</v>
      </c>
      <c r="AN58" s="6">
        <v>3.3999999999999998E-3</v>
      </c>
      <c r="AO58" s="12">
        <f t="shared" si="17"/>
        <v>-350554.53654013562</v>
      </c>
      <c r="AP58" s="12">
        <f t="shared" si="18"/>
        <v>-168696.89301078199</v>
      </c>
      <c r="AQ58">
        <v>23</v>
      </c>
      <c r="AR58" s="6">
        <v>3.3999999999999998E-3</v>
      </c>
      <c r="AS58" s="12">
        <f t="shared" si="19"/>
        <v>2930702.8583980226</v>
      </c>
      <c r="AT58" s="12">
        <f t="shared" si="20"/>
        <v>1420340.634445458</v>
      </c>
      <c r="AU58">
        <v>22</v>
      </c>
      <c r="AV58" s="6">
        <v>3.3999999999999998E-3</v>
      </c>
      <c r="AW58" s="12">
        <f t="shared" si="21"/>
        <v>1568402.2048681083</v>
      </c>
      <c r="AX58" s="12">
        <f t="shared" si="22"/>
        <v>749407.19686530775</v>
      </c>
      <c r="AY58">
        <v>21</v>
      </c>
      <c r="AZ58" s="6">
        <v>3.3999999999999998E-3</v>
      </c>
      <c r="BA58" s="12">
        <f t="shared" si="23"/>
        <v>2019123.4167218304</v>
      </c>
      <c r="BB58" s="12">
        <f t="shared" si="24"/>
        <v>957877.66185779672</v>
      </c>
      <c r="BC58">
        <v>20</v>
      </c>
      <c r="BD58" s="6">
        <v>3.3999999999999998E-3</v>
      </c>
      <c r="BE58" s="12">
        <f t="shared" si="25"/>
        <v>3188950.5030551944</v>
      </c>
      <c r="BF58" s="12">
        <f t="shared" si="26"/>
        <v>1534614.4059071073</v>
      </c>
      <c r="BG58">
        <v>19</v>
      </c>
      <c r="BH58" s="6">
        <v>3.3999999999999998E-3</v>
      </c>
      <c r="BI58" s="12">
        <f t="shared" si="27"/>
        <v>4868277.7111976193</v>
      </c>
      <c r="BJ58" s="12">
        <f t="shared" si="28"/>
        <v>2608599.3196519664</v>
      </c>
      <c r="BK58">
        <v>18</v>
      </c>
      <c r="BL58" s="6">
        <v>3.3999999999999998E-3</v>
      </c>
      <c r="BM58" s="12">
        <f t="shared" si="29"/>
        <v>4133311.339392608</v>
      </c>
      <c r="BN58" s="12">
        <f t="shared" si="30"/>
        <v>2384060.1240865211</v>
      </c>
      <c r="BO58">
        <v>17</v>
      </c>
      <c r="BP58" s="6">
        <v>3.3999999999999998E-3</v>
      </c>
      <c r="BQ58" s="12">
        <f t="shared" si="31"/>
        <v>3195278.1195126502</v>
      </c>
      <c r="BR58" s="12">
        <f t="shared" si="32"/>
        <v>1897537.1767754303</v>
      </c>
      <c r="BS58">
        <v>16</v>
      </c>
      <c r="BT58" s="6">
        <v>3.3999999999999998E-3</v>
      </c>
      <c r="BU58" s="12">
        <f t="shared" si="33"/>
        <v>2690596.9040587274</v>
      </c>
      <c r="BV58" s="12">
        <f t="shared" si="34"/>
        <v>1634560.5765271452</v>
      </c>
      <c r="BW58">
        <v>15</v>
      </c>
      <c r="BX58" s="6">
        <v>3.3999999999999998E-3</v>
      </c>
      <c r="BY58" s="12">
        <f t="shared" si="35"/>
        <v>1800221.4169854431</v>
      </c>
      <c r="BZ58" s="12">
        <f t="shared" si="36"/>
        <v>1118226.2726667256</v>
      </c>
      <c r="CA58">
        <v>14</v>
      </c>
      <c r="CB58" s="6">
        <v>3.3999999999999998E-3</v>
      </c>
      <c r="CC58" s="12">
        <f t="shared" si="37"/>
        <v>2481389.1823710096</v>
      </c>
      <c r="CD58" s="12">
        <f t="shared" si="38"/>
        <v>1820814.5877466453</v>
      </c>
      <c r="CE58">
        <v>13</v>
      </c>
      <c r="CF58" s="6">
        <v>3.3999999999999998E-3</v>
      </c>
      <c r="CG58" s="12">
        <f t="shared" si="39"/>
        <v>2552462.3805314777</v>
      </c>
      <c r="CH58" s="12">
        <f t="shared" si="40"/>
        <v>2064619.7412490109</v>
      </c>
      <c r="CI58">
        <v>12</v>
      </c>
      <c r="CJ58" s="6">
        <v>3.3999999999999998E-3</v>
      </c>
      <c r="CK58" s="12">
        <f t="shared" si="284"/>
        <v>2523616.8678617678</v>
      </c>
      <c r="CL58" s="12">
        <f t="shared" si="285"/>
        <v>2067126.4446649291</v>
      </c>
      <c r="CM58" s="5">
        <v>11</v>
      </c>
      <c r="CN58" s="6">
        <v>3.3999999999999998E-3</v>
      </c>
      <c r="CO58" s="7">
        <f t="shared" si="41"/>
        <v>2672445.5449865796</v>
      </c>
      <c r="CP58" s="12">
        <f t="shared" si="42"/>
        <v>2155339.4510827945</v>
      </c>
      <c r="CQ58" s="12">
        <f t="shared" si="43"/>
        <v>1728685.2252711831</v>
      </c>
      <c r="CR58" s="9"/>
      <c r="CS58" s="5">
        <v>10</v>
      </c>
      <c r="CT58" s="6">
        <v>3.3999999999999998E-3</v>
      </c>
      <c r="CU58" s="7">
        <f t="shared" si="44"/>
        <v>2042997.8938816439</v>
      </c>
      <c r="CV58" s="12">
        <f t="shared" si="45"/>
        <v>1652257.4341649066</v>
      </c>
      <c r="CW58" s="12">
        <f t="shared" si="46"/>
        <v>1432332.383200977</v>
      </c>
      <c r="CY58" s="5">
        <v>9</v>
      </c>
      <c r="CZ58" s="6">
        <v>3.3999999999999998E-3</v>
      </c>
      <c r="DA58" s="7">
        <f t="shared" si="47"/>
        <v>1651841.7641345763</v>
      </c>
      <c r="DB58" s="12">
        <f t="shared" si="48"/>
        <v>1345783.7502265249</v>
      </c>
      <c r="DC58" s="12">
        <f t="shared" si="49"/>
        <v>1217176.4293857648</v>
      </c>
      <c r="DE58" s="5">
        <f t="shared" si="50"/>
        <v>8</v>
      </c>
      <c r="DF58" s="6">
        <v>3.3999999999999998E-3</v>
      </c>
      <c r="DG58" s="7">
        <f t="shared" si="51"/>
        <v>1398088.6704482236</v>
      </c>
      <c r="DH58" s="12">
        <f t="shared" si="52"/>
        <v>1154927.3793275827</v>
      </c>
      <c r="DI58" s="12">
        <f t="shared" si="53"/>
        <v>1048500.6242359625</v>
      </c>
      <c r="DK58" s="5">
        <f t="shared" si="54"/>
        <v>7</v>
      </c>
      <c r="DL58" s="6">
        <v>3.3999999999999998E-3</v>
      </c>
      <c r="DM58" s="7">
        <f t="shared" si="55"/>
        <v>1415212.7446585924</v>
      </c>
      <c r="DN58" s="12">
        <f t="shared" si="56"/>
        <v>1240474.6010956031</v>
      </c>
      <c r="DO58" s="12">
        <f t="shared" si="57"/>
        <v>1138865.7600502293</v>
      </c>
      <c r="DQ58" s="5">
        <f t="shared" si="58"/>
        <v>6</v>
      </c>
      <c r="DR58" s="6">
        <v>3.3999999999999998E-3</v>
      </c>
      <c r="DS58" s="7">
        <f t="shared" si="59"/>
        <v>927643.38270752004</v>
      </c>
      <c r="DT58" s="12">
        <f t="shared" si="60"/>
        <v>797325.98247400892</v>
      </c>
      <c r="DU58" s="12">
        <f t="shared" si="61"/>
        <v>726573.50621351658</v>
      </c>
      <c r="DW58" s="5">
        <f t="shared" si="62"/>
        <v>5</v>
      </c>
      <c r="DX58" s="6">
        <v>3.3999999999999998E-3</v>
      </c>
      <c r="DY58" s="7">
        <f t="shared" si="63"/>
        <v>699580.22828621441</v>
      </c>
      <c r="DZ58" s="12">
        <f t="shared" si="64"/>
        <v>607415.73236930091</v>
      </c>
      <c r="EA58" s="12">
        <f t="shared" si="65"/>
        <v>555588.45145041856</v>
      </c>
      <c r="EC58" s="5">
        <f t="shared" si="66"/>
        <v>4</v>
      </c>
      <c r="ED58" s="6">
        <v>3.3999999999999998E-3</v>
      </c>
      <c r="EE58" s="7">
        <f t="shared" si="67"/>
        <v>651135.72997599992</v>
      </c>
      <c r="EF58" s="12">
        <f t="shared" si="68"/>
        <v>597268.25754757377</v>
      </c>
      <c r="EG58" s="12">
        <f t="shared" si="69"/>
        <v>562614.46786051313</v>
      </c>
      <c r="EI58" s="5">
        <f t="shared" si="70"/>
        <v>3</v>
      </c>
      <c r="EJ58" s="6">
        <v>3.3999999999999998E-3</v>
      </c>
      <c r="EK58" s="7">
        <f t="shared" si="71"/>
        <v>651135.72997599992</v>
      </c>
      <c r="EL58" s="12">
        <f t="shared" si="72"/>
        <v>692371.43882960011</v>
      </c>
      <c r="EM58" s="12">
        <f t="shared" si="73"/>
        <v>675830.14165619668</v>
      </c>
      <c r="EO58" s="5">
        <f t="shared" si="74"/>
        <v>2</v>
      </c>
      <c r="EP58" s="6">
        <v>3.3999999999999998E-3</v>
      </c>
      <c r="EQ58" s="7">
        <f t="shared" si="75"/>
        <v>727200.9492696001</v>
      </c>
      <c r="ER58" s="12">
        <f>(ER59)*(1+EP58)-(((VLOOKUP((EO$91+EO59),$A$138:$E$227,5,FALSE))/(VLOOKUP(EO$91,$A$138:$E$227,5,FALSE)))*(IF(EO58&lt;=$D$125,$B$125,$C$125)))</f>
        <v>483833.32489655173</v>
      </c>
      <c r="ES58" s="12">
        <f t="shared" si="77"/>
        <v>478879.40006825939</v>
      </c>
      <c r="EU58" s="5">
        <f t="shared" si="78"/>
        <v>1</v>
      </c>
      <c r="EV58" s="6">
        <v>3.3999999999999998E-3</v>
      </c>
      <c r="EW58" s="7">
        <f>(EW59+$B$124)*(1+EV58)</f>
        <v>451530.00000000006</v>
      </c>
      <c r="EX58" s="12">
        <f>($B$124)*(1+EV58)-$B$125</f>
        <v>440530.00000000006</v>
      </c>
      <c r="EY58" s="12">
        <f>EX58</f>
        <v>440530.00000000006</v>
      </c>
      <c r="FA58" s="5"/>
      <c r="FB58" s="6"/>
      <c r="FC58" s="7"/>
      <c r="FG58" s="5"/>
      <c r="FH58" s="6"/>
      <c r="FI58" s="7"/>
      <c r="FM58" s="5"/>
      <c r="FN58" s="6"/>
      <c r="FO58" s="7"/>
      <c r="FS58" s="5"/>
      <c r="FT58" s="6"/>
      <c r="FU58" s="7"/>
      <c r="FY58" s="5"/>
      <c r="FZ58" s="6"/>
      <c r="GA58" s="7"/>
      <c r="GE58" s="5"/>
      <c r="GF58" s="6"/>
      <c r="GG58" s="7"/>
      <c r="GK58" s="5"/>
      <c r="GL58" s="6"/>
      <c r="GM58" s="7"/>
      <c r="GQ58" s="5"/>
      <c r="GR58" s="6"/>
      <c r="GS58" s="7"/>
      <c r="GW58" s="5"/>
      <c r="GX58" s="6"/>
      <c r="GY58" s="7"/>
      <c r="HC58" s="5"/>
      <c r="HD58" s="6"/>
      <c r="HE58" s="7"/>
      <c r="HI58" s="5"/>
      <c r="HJ58" s="6"/>
      <c r="HK58" s="7"/>
      <c r="HO58" s="5"/>
      <c r="HP58" s="6"/>
      <c r="HQ58" s="7"/>
      <c r="HU58" s="5"/>
      <c r="HV58" s="6"/>
      <c r="HW58" s="7"/>
      <c r="IA58" s="5"/>
      <c r="IB58" s="6"/>
      <c r="IC58" s="7"/>
      <c r="IG58" s="5"/>
      <c r="IH58" s="6"/>
      <c r="II58" s="7"/>
      <c r="IM58" s="5"/>
      <c r="IN58" s="6"/>
      <c r="IO58" s="7"/>
      <c r="IS58" s="5"/>
      <c r="IT58" s="6"/>
      <c r="IU58" s="7"/>
      <c r="IY58" s="5"/>
      <c r="IZ58" s="6"/>
      <c r="JA58" s="7"/>
      <c r="JE58" s="5"/>
      <c r="JF58" s="6"/>
      <c r="JG58" s="7"/>
      <c r="JK58" s="5"/>
      <c r="JL58" s="6"/>
      <c r="JM58" s="7"/>
      <c r="JQ58" s="5"/>
      <c r="JR58" s="6"/>
      <c r="JS58" s="7"/>
      <c r="JW58" s="5"/>
      <c r="JX58" s="6"/>
      <c r="JY58" s="7"/>
      <c r="KC58" s="5"/>
      <c r="KD58" s="6"/>
      <c r="KE58" s="7"/>
      <c r="KI58" s="5"/>
      <c r="KJ58" s="6"/>
      <c r="KK58" s="7"/>
      <c r="KO58" s="5"/>
      <c r="KP58" s="6"/>
      <c r="KQ58" s="7"/>
      <c r="KU58" s="5"/>
      <c r="KV58" s="6"/>
      <c r="KW58" s="7"/>
      <c r="LA58" s="5"/>
      <c r="LB58" s="6"/>
      <c r="LC58" s="7"/>
      <c r="LG58" s="5"/>
      <c r="LH58" s="6"/>
      <c r="LI58" s="7"/>
      <c r="LM58" s="5"/>
      <c r="LN58" s="6"/>
      <c r="LO58" s="7"/>
      <c r="LS58" s="5"/>
      <c r="LT58" s="6"/>
      <c r="LU58" s="7"/>
      <c r="LY58" s="5"/>
      <c r="LZ58" s="6"/>
      <c r="MA58" s="7"/>
      <c r="ME58" s="5"/>
      <c r="MF58" s="6"/>
      <c r="MG58" s="7"/>
      <c r="MK58" s="5"/>
      <c r="ML58" s="6"/>
      <c r="MM58" s="7"/>
      <c r="MQ58" s="5"/>
      <c r="MR58" s="6"/>
      <c r="MS58" s="7"/>
      <c r="MW58" s="5"/>
      <c r="MX58" s="6"/>
      <c r="MY58" s="7"/>
      <c r="NC58" s="5"/>
      <c r="ND58" s="6"/>
      <c r="NE58" s="7"/>
      <c r="NI58" s="5"/>
      <c r="NJ58" s="6"/>
      <c r="NK58" s="7"/>
      <c r="NO58" s="5"/>
      <c r="NP58" s="6"/>
      <c r="NQ58" s="7"/>
      <c r="NU58" s="5"/>
      <c r="NV58" s="6"/>
      <c r="NW58" s="7"/>
      <c r="OA58" s="5"/>
      <c r="OB58" s="6"/>
      <c r="OC58" s="7"/>
      <c r="OG58" s="5"/>
      <c r="OH58" s="6"/>
      <c r="OI58" s="7"/>
      <c r="OM58" s="5"/>
      <c r="ON58" s="6"/>
      <c r="OO58" s="7"/>
      <c r="OS58" s="5"/>
      <c r="OT58" s="6"/>
      <c r="OU58" s="7"/>
      <c r="OY58" s="5"/>
      <c r="OZ58" s="6"/>
      <c r="PA58" s="7"/>
      <c r="PE58" s="5"/>
      <c r="PF58" s="6"/>
      <c r="PG58" s="7"/>
      <c r="PK58" s="5"/>
      <c r="PL58" s="6"/>
      <c r="PM58" s="7"/>
      <c r="PQ58" s="5"/>
      <c r="PR58" s="6"/>
      <c r="PS58" s="7"/>
      <c r="PW58" s="5"/>
      <c r="PX58" s="6"/>
      <c r="PY58" s="7"/>
      <c r="QC58" s="5"/>
      <c r="QD58" s="6"/>
      <c r="QE58" s="7"/>
      <c r="QI58" s="5"/>
      <c r="QJ58" s="6"/>
      <c r="QK58" s="7"/>
      <c r="QO58" s="5"/>
      <c r="QP58" s="6"/>
      <c r="QQ58" s="7"/>
    </row>
    <row r="59" spans="3:459">
      <c r="C59">
        <v>32</v>
      </c>
      <c r="D59" s="6">
        <v>0.1206</v>
      </c>
      <c r="E59" s="12">
        <f t="shared" si="286"/>
        <v>-1046392.3759950324</v>
      </c>
      <c r="F59" s="12">
        <f t="shared" si="0"/>
        <v>-624227.17602462275</v>
      </c>
      <c r="G59">
        <v>31</v>
      </c>
      <c r="H59" s="6">
        <v>0.1206</v>
      </c>
      <c r="I59" s="12">
        <f t="shared" si="1"/>
        <v>-2719534.6344413115</v>
      </c>
      <c r="J59" s="12">
        <f t="shared" si="2"/>
        <v>-1603587.6637567736</v>
      </c>
      <c r="K59">
        <v>30</v>
      </c>
      <c r="L59" s="6">
        <v>0.1206</v>
      </c>
      <c r="M59" s="12">
        <f t="shared" si="3"/>
        <v>-1826329.4313308885</v>
      </c>
      <c r="N59" s="12">
        <f t="shared" si="4"/>
        <v>-1076904.5957157998</v>
      </c>
      <c r="O59">
        <v>29</v>
      </c>
      <c r="P59" s="6">
        <v>0.1206</v>
      </c>
      <c r="Q59" s="12">
        <f t="shared" si="5"/>
        <v>-6344.9968836539047</v>
      </c>
      <c r="R59" s="12">
        <f t="shared" si="6"/>
        <v>-3478.808636210244</v>
      </c>
      <c r="S59">
        <v>28</v>
      </c>
      <c r="T59" s="6">
        <v>0.1206</v>
      </c>
      <c r="U59" s="12">
        <f t="shared" si="7"/>
        <v>5513782.3043793002</v>
      </c>
      <c r="V59" s="12">
        <f t="shared" si="8"/>
        <v>2718865.0673318622</v>
      </c>
      <c r="W59">
        <v>27</v>
      </c>
      <c r="X59" s="6">
        <v>0.1206</v>
      </c>
      <c r="Y59" s="12">
        <f t="shared" si="9"/>
        <v>6542077.4382371223</v>
      </c>
      <c r="Z59" s="12">
        <f t="shared" si="10"/>
        <v>2910096.5156296166</v>
      </c>
      <c r="AA59">
        <v>26</v>
      </c>
      <c r="AB59" s="6">
        <v>0.1206</v>
      </c>
      <c r="AC59" s="12">
        <f t="shared" si="11"/>
        <v>2531799.3364251745</v>
      </c>
      <c r="AD59" s="12">
        <f t="shared" si="12"/>
        <v>1152405.2152004242</v>
      </c>
      <c r="AE59">
        <v>25</v>
      </c>
      <c r="AF59" s="6">
        <v>0.1206</v>
      </c>
      <c r="AG59" s="12">
        <f t="shared" si="13"/>
        <v>3343596.9005183876</v>
      </c>
      <c r="AH59" s="12">
        <f t="shared" si="14"/>
        <v>1568031.6498982783</v>
      </c>
      <c r="AI59">
        <v>24</v>
      </c>
      <c r="AJ59" s="6">
        <v>0.1206</v>
      </c>
      <c r="AK59" s="12">
        <f t="shared" si="15"/>
        <v>780274.6062747722</v>
      </c>
      <c r="AL59" s="12">
        <f t="shared" si="16"/>
        <v>371303.08850316744</v>
      </c>
      <c r="AM59">
        <v>23</v>
      </c>
      <c r="AN59" s="6">
        <v>0.1206</v>
      </c>
      <c r="AO59" s="12">
        <f t="shared" si="17"/>
        <v>-287237.50349633314</v>
      </c>
      <c r="AP59" s="12">
        <f t="shared" si="18"/>
        <v>-139656.85514821715</v>
      </c>
      <c r="AQ59">
        <v>22</v>
      </c>
      <c r="AR59" s="6">
        <v>0.1206</v>
      </c>
      <c r="AS59" s="12">
        <f t="shared" si="19"/>
        <v>2982463.8896240047</v>
      </c>
      <c r="AT59" s="12">
        <f t="shared" si="20"/>
        <v>1460378.870091754</v>
      </c>
      <c r="AU59">
        <v>21</v>
      </c>
      <c r="AV59" s="6">
        <v>0.1206</v>
      </c>
      <c r="AW59" s="12">
        <f t="shared" si="21"/>
        <v>1625660.6728660779</v>
      </c>
      <c r="AX59" s="12">
        <f t="shared" si="22"/>
        <v>784801.70414224453</v>
      </c>
      <c r="AY59">
        <v>20</v>
      </c>
      <c r="AZ59" s="6">
        <v>0.1206</v>
      </c>
      <c r="BA59" s="12">
        <f t="shared" si="23"/>
        <v>2075304.7905060521</v>
      </c>
      <c r="BB59" s="12">
        <f t="shared" si="24"/>
        <v>994715.05475979741</v>
      </c>
      <c r="BC59">
        <v>19</v>
      </c>
      <c r="BD59" s="6">
        <v>0.1206</v>
      </c>
      <c r="BE59" s="12">
        <f t="shared" si="25"/>
        <v>3240273.9969973182</v>
      </c>
      <c r="BF59" s="12">
        <f t="shared" si="26"/>
        <v>1575443.5640573166</v>
      </c>
      <c r="BG59">
        <v>18</v>
      </c>
      <c r="BH59" s="6">
        <v>0.1206</v>
      </c>
      <c r="BI59" s="12">
        <f t="shared" si="27"/>
        <v>4907579.2030537333</v>
      </c>
      <c r="BJ59" s="12">
        <f t="shared" si="28"/>
        <v>2656861.8444118486</v>
      </c>
      <c r="BK59">
        <v>17</v>
      </c>
      <c r="BL59" s="6">
        <v>0.1206</v>
      </c>
      <c r="BM59" s="12">
        <f t="shared" si="29"/>
        <v>4171141.2933148639</v>
      </c>
      <c r="BN59" s="12">
        <f t="shared" si="30"/>
        <v>2430768.5467938343</v>
      </c>
      <c r="BO59">
        <v>16</v>
      </c>
      <c r="BP59" s="6">
        <v>0.1206</v>
      </c>
      <c r="BQ59" s="12">
        <f t="shared" si="31"/>
        <v>3234797.0509188361</v>
      </c>
      <c r="BR59" s="12">
        <f t="shared" si="32"/>
        <v>1940878.2305513015</v>
      </c>
      <c r="BS59">
        <v>15</v>
      </c>
      <c r="BT59" s="6">
        <v>0.1206</v>
      </c>
      <c r="BU59" s="12">
        <f t="shared" si="33"/>
        <v>2730694.5650096051</v>
      </c>
      <c r="BV59" s="12">
        <f t="shared" si="34"/>
        <v>1676081.4916265851</v>
      </c>
      <c r="BW59">
        <v>14</v>
      </c>
      <c r="BX59" s="6">
        <v>0.1206</v>
      </c>
      <c r="BY59" s="12">
        <f t="shared" si="35"/>
        <v>1842254.4551346884</v>
      </c>
      <c r="BZ59" s="12">
        <f t="shared" si="36"/>
        <v>1156173.4856362527</v>
      </c>
      <c r="CA59">
        <v>13</v>
      </c>
      <c r="CB59" s="6">
        <v>0.1206</v>
      </c>
      <c r="CC59" s="12">
        <f t="shared" si="37"/>
        <v>2513726.2341052843</v>
      </c>
      <c r="CD59" s="12">
        <f t="shared" si="38"/>
        <v>1863624.6218366765</v>
      </c>
      <c r="CE59">
        <v>12</v>
      </c>
      <c r="CF59" s="6">
        <v>0.1206</v>
      </c>
      <c r="CG59" s="12">
        <f t="shared" si="39"/>
        <v>2580776.3485413734</v>
      </c>
      <c r="CH59" s="12">
        <f t="shared" si="40"/>
        <v>2109117.2227734672</v>
      </c>
      <c r="CI59">
        <v>11</v>
      </c>
      <c r="CJ59" s="6">
        <v>0.1206</v>
      </c>
      <c r="CK59" s="12">
        <f t="shared" si="284"/>
        <v>2551566.5416202587</v>
      </c>
      <c r="CL59" s="12">
        <f t="shared" si="285"/>
        <v>2111641.2758236625</v>
      </c>
      <c r="CM59" s="5">
        <v>10</v>
      </c>
      <c r="CN59" s="6">
        <v>0.1206</v>
      </c>
      <c r="CO59" s="7">
        <f t="shared" si="41"/>
        <v>2663390.0189222437</v>
      </c>
      <c r="CP59" s="12">
        <f t="shared" si="42"/>
        <v>2185313.640025855</v>
      </c>
      <c r="CQ59" s="12">
        <f t="shared" si="43"/>
        <v>1770857.6048485376</v>
      </c>
      <c r="CR59" s="9"/>
      <c r="CS59" s="5">
        <v>9</v>
      </c>
      <c r="CT59" s="6">
        <v>0.1206</v>
      </c>
      <c r="CU59" s="7">
        <f t="shared" si="44"/>
        <v>2036075.2380721983</v>
      </c>
      <c r="CV59" s="12">
        <f t="shared" si="45"/>
        <v>1681147.830752945</v>
      </c>
      <c r="CW59" s="12">
        <f t="shared" si="46"/>
        <v>1472453.6172801657</v>
      </c>
      <c r="CY59" s="5">
        <v>8</v>
      </c>
      <c r="CZ59" s="6">
        <v>0.1206</v>
      </c>
      <c r="DA59" s="7">
        <f t="shared" si="47"/>
        <v>1646244.5327233169</v>
      </c>
      <c r="DB59" s="12">
        <f t="shared" si="48"/>
        <v>1374281.0061264497</v>
      </c>
      <c r="DC59" s="12">
        <f t="shared" si="49"/>
        <v>1255808.5055983076</v>
      </c>
      <c r="DE59" s="5">
        <f t="shared" si="50"/>
        <v>7</v>
      </c>
      <c r="DF59" s="6">
        <v>0.1206</v>
      </c>
      <c r="DG59" s="7">
        <f t="shared" si="51"/>
        <v>1393351.2761094514</v>
      </c>
      <c r="DH59" s="12">
        <f t="shared" si="52"/>
        <v>1183947.0720645182</v>
      </c>
      <c r="DI59" s="12">
        <f t="shared" si="53"/>
        <v>1085965.2454109029</v>
      </c>
      <c r="DK59" s="5">
        <f t="shared" si="54"/>
        <v>6</v>
      </c>
      <c r="DL59" s="6">
        <v>0.1206</v>
      </c>
      <c r="DM59" s="7">
        <f t="shared" si="55"/>
        <v>1410417.3257510387</v>
      </c>
      <c r="DN59" s="12">
        <f t="shared" si="56"/>
        <v>1268837.134763059</v>
      </c>
      <c r="DO59" s="12">
        <f t="shared" si="57"/>
        <v>1176955.8250043546</v>
      </c>
      <c r="DQ59" s="5">
        <f t="shared" si="58"/>
        <v>5</v>
      </c>
      <c r="DR59" s="6">
        <v>0.1206</v>
      </c>
      <c r="DS59" s="7">
        <f t="shared" si="59"/>
        <v>924500.08242726722</v>
      </c>
      <c r="DT59" s="12">
        <f t="shared" si="60"/>
        <v>827434.05500161008</v>
      </c>
      <c r="DU59" s="12">
        <f t="shared" si="61"/>
        <v>761809.97477734438</v>
      </c>
      <c r="DW59" s="5">
        <f t="shared" si="62"/>
        <v>4</v>
      </c>
      <c r="DX59" s="6">
        <v>0.1206</v>
      </c>
      <c r="DY59" s="7">
        <f t="shared" si="63"/>
        <v>697209.71525434952</v>
      </c>
      <c r="DZ59" s="12">
        <f t="shared" si="64"/>
        <v>638044.88721545495</v>
      </c>
      <c r="EA59" s="12">
        <f t="shared" si="65"/>
        <v>589641.48197842052</v>
      </c>
      <c r="EC59" s="5">
        <f t="shared" si="66"/>
        <v>3</v>
      </c>
      <c r="ED59" s="6">
        <v>0.1206</v>
      </c>
      <c r="EE59" s="7">
        <f t="shared" si="67"/>
        <v>648929.37011760008</v>
      </c>
      <c r="EF59" s="12">
        <f t="shared" si="68"/>
        <v>606882.39364107815</v>
      </c>
      <c r="EG59" s="12">
        <f t="shared" si="69"/>
        <v>577584.62291357783</v>
      </c>
      <c r="EI59" s="5">
        <f t="shared" si="70"/>
        <v>2</v>
      </c>
      <c r="EJ59" s="6">
        <v>0.1206</v>
      </c>
      <c r="EK59" s="7">
        <f t="shared" si="71"/>
        <v>648929.37011760008</v>
      </c>
      <c r="EL59" s="12">
        <f>(EL60)*(1+EJ59)-(((VLOOKUP((EI$91+EI60),$A$138:$E$227,5,FALSE))/(VLOOKUP(EI$91,$A$138:$E$227,5,FALSE)))*(IF(EI59&lt;=$D$125,$B$125,$C$125)))</f>
        <v>701256.39784615394</v>
      </c>
      <c r="EM59" s="12">
        <f t="shared" si="73"/>
        <v>691583.89580689673</v>
      </c>
      <c r="EO59" s="5">
        <f t="shared" si="74"/>
        <v>1</v>
      </c>
      <c r="EP59" s="6">
        <v>0.1206</v>
      </c>
      <c r="EQ59" s="7">
        <f t="shared" si="75"/>
        <v>724736.84400000004</v>
      </c>
      <c r="ER59" s="12">
        <f>($B$124)*(1+EP59)-$B$125</f>
        <v>493270</v>
      </c>
      <c r="ES59" s="12">
        <f>ER59</f>
        <v>493270</v>
      </c>
      <c r="EU59" s="5"/>
      <c r="EV59" s="6"/>
      <c r="EW59" s="7"/>
      <c r="EX59" t="e">
        <f>IF(EW59&gt;#REF!, 1, 0)</f>
        <v>#REF!</v>
      </c>
      <c r="EY59" t="e">
        <f t="shared" ref="EY59" si="287">IF(AND(EX60=0, EX59=1), EU59, 1000)</f>
        <v>#REF!</v>
      </c>
      <c r="FA59" s="5"/>
      <c r="FB59" s="6"/>
      <c r="FC59" s="7"/>
      <c r="FG59" s="5"/>
      <c r="FH59" s="6"/>
      <c r="FI59" s="7"/>
      <c r="FM59" s="5"/>
      <c r="FN59" s="6"/>
      <c r="FO59" s="7"/>
      <c r="FS59" s="5"/>
      <c r="FT59" s="6"/>
      <c r="FU59" s="7"/>
      <c r="FY59" s="5"/>
      <c r="FZ59" s="6"/>
      <c r="GA59" s="7"/>
      <c r="GE59" s="5"/>
      <c r="GF59" s="6"/>
      <c r="GG59" s="7"/>
      <c r="GK59" s="5"/>
      <c r="GL59" s="6"/>
      <c r="GM59" s="7"/>
      <c r="GQ59" s="5"/>
      <c r="GR59" s="6"/>
      <c r="GS59" s="7"/>
      <c r="GW59" s="5"/>
      <c r="GX59" s="6"/>
      <c r="GY59" s="7"/>
      <c r="HC59" s="5"/>
      <c r="HD59" s="6"/>
      <c r="HE59" s="7"/>
      <c r="HI59" s="5"/>
      <c r="HJ59" s="6"/>
      <c r="HK59" s="7"/>
      <c r="HO59" s="5"/>
      <c r="HP59" s="6"/>
      <c r="HQ59" s="7"/>
      <c r="HU59" s="5"/>
      <c r="HV59" s="6"/>
      <c r="HW59" s="7"/>
      <c r="IA59" s="5"/>
      <c r="IB59" s="6"/>
      <c r="IC59" s="7"/>
      <c r="IG59" s="5"/>
      <c r="IH59" s="6"/>
      <c r="II59" s="7"/>
      <c r="IM59" s="5"/>
      <c r="IN59" s="6"/>
      <c r="IO59" s="7"/>
      <c r="IS59" s="5"/>
      <c r="IT59" s="6"/>
      <c r="IU59" s="7"/>
      <c r="IY59" s="5"/>
      <c r="IZ59" s="6"/>
      <c r="JA59" s="7"/>
      <c r="JE59" s="5"/>
      <c r="JF59" s="6"/>
      <c r="JG59" s="7"/>
      <c r="JK59" s="5"/>
      <c r="JL59" s="6"/>
      <c r="JM59" s="7"/>
      <c r="JQ59" s="5"/>
      <c r="JR59" s="6"/>
      <c r="JS59" s="7"/>
      <c r="JW59" s="5"/>
      <c r="JX59" s="6"/>
      <c r="JY59" s="7"/>
      <c r="KC59" s="5"/>
      <c r="KD59" s="6"/>
      <c r="KE59" s="7"/>
      <c r="KI59" s="5"/>
      <c r="KJ59" s="6"/>
      <c r="KK59" s="7"/>
      <c r="KO59" s="5"/>
      <c r="KP59" s="6"/>
      <c r="KQ59" s="7"/>
      <c r="KU59" s="5"/>
      <c r="KV59" s="6"/>
      <c r="KW59" s="7"/>
      <c r="LA59" s="5"/>
      <c r="LB59" s="6"/>
      <c r="LC59" s="7"/>
      <c r="LG59" s="5"/>
      <c r="LH59" s="6"/>
      <c r="LI59" s="7"/>
      <c r="LM59" s="5"/>
      <c r="LN59" s="6"/>
      <c r="LO59" s="7"/>
      <c r="LS59" s="5"/>
      <c r="LT59" s="6"/>
      <c r="LU59" s="7"/>
      <c r="LY59" s="5"/>
      <c r="LZ59" s="6"/>
      <c r="MA59" s="7"/>
      <c r="ME59" s="5"/>
      <c r="MF59" s="6"/>
      <c r="MG59" s="7"/>
      <c r="MK59" s="5"/>
      <c r="ML59" s="6"/>
      <c r="MM59" s="7"/>
      <c r="MQ59" s="5"/>
      <c r="MR59" s="6"/>
      <c r="MS59" s="7"/>
      <c r="MW59" s="5"/>
      <c r="MX59" s="6"/>
      <c r="MY59" s="7"/>
      <c r="NC59" s="5"/>
      <c r="ND59" s="6"/>
      <c r="NE59" s="7"/>
      <c r="NI59" s="5"/>
      <c r="NJ59" s="6"/>
      <c r="NK59" s="7"/>
      <c r="NO59" s="5"/>
      <c r="NP59" s="6"/>
      <c r="NQ59" s="7"/>
      <c r="NU59" s="5"/>
      <c r="NV59" s="6"/>
      <c r="NW59" s="7"/>
      <c r="OA59" s="5"/>
      <c r="OB59" s="6"/>
      <c r="OC59" s="7"/>
      <c r="OG59" s="5"/>
      <c r="OH59" s="6"/>
      <c r="OI59" s="7"/>
      <c r="OM59" s="5"/>
      <c r="ON59" s="6"/>
      <c r="OO59" s="7"/>
      <c r="OS59" s="5"/>
      <c r="OT59" s="6"/>
      <c r="OU59" s="7"/>
      <c r="OY59" s="5"/>
      <c r="OZ59" s="6"/>
      <c r="PA59" s="7"/>
      <c r="PE59" s="5"/>
      <c r="PF59" s="6"/>
      <c r="PG59" s="7"/>
      <c r="PK59" s="5"/>
      <c r="PL59" s="6"/>
      <c r="PM59" s="7"/>
      <c r="PQ59" s="5"/>
      <c r="PR59" s="6"/>
      <c r="PS59" s="7"/>
      <c r="PW59" s="5"/>
      <c r="PX59" s="6"/>
      <c r="PY59" s="7"/>
      <c r="QC59" s="5"/>
      <c r="QD59" s="6"/>
      <c r="QE59" s="7"/>
      <c r="QI59" s="5"/>
      <c r="QJ59" s="6"/>
      <c r="QK59" s="7"/>
      <c r="QO59" s="5"/>
      <c r="QP59" s="6"/>
      <c r="QQ59" s="7"/>
    </row>
    <row r="60" spans="3:459">
      <c r="C60">
        <v>31</v>
      </c>
      <c r="D60" s="6">
        <v>0.43719999999999998</v>
      </c>
      <c r="E60" s="12">
        <f t="shared" si="286"/>
        <v>-888901.80140459747</v>
      </c>
      <c r="F60" s="12">
        <f t="shared" si="0"/>
        <v>-537692.34840208164</v>
      </c>
      <c r="G60">
        <v>30</v>
      </c>
      <c r="H60" s="6">
        <v>0.43719999999999998</v>
      </c>
      <c r="I60" s="12">
        <f t="shared" si="1"/>
        <v>-2381454.0794742596</v>
      </c>
      <c r="J60" s="12">
        <f t="shared" si="2"/>
        <v>-1423876.3901751693</v>
      </c>
      <c r="K60">
        <v>29</v>
      </c>
      <c r="L60" s="6">
        <v>0.43719999999999998</v>
      </c>
      <c r="M60" s="12">
        <f t="shared" si="3"/>
        <v>-1584376.4397183941</v>
      </c>
      <c r="N60" s="12">
        <f t="shared" si="4"/>
        <v>-947301.99717428454</v>
      </c>
      <c r="O60">
        <v>28</v>
      </c>
      <c r="P60" s="6">
        <v>0.43719999999999998</v>
      </c>
      <c r="Q60" s="12">
        <f t="shared" si="5"/>
        <v>43166.146928807393</v>
      </c>
      <c r="R60" s="12">
        <f t="shared" si="6"/>
        <v>23997.962803078237</v>
      </c>
      <c r="S60">
        <v>27</v>
      </c>
      <c r="T60" s="6">
        <v>0.43719999999999998</v>
      </c>
      <c r="U60" s="12">
        <f t="shared" si="7"/>
        <v>4974675.5891651446</v>
      </c>
      <c r="V60" s="12">
        <f t="shared" si="8"/>
        <v>2487337.7945825723</v>
      </c>
      <c r="W60">
        <v>26</v>
      </c>
      <c r="X60" s="6">
        <v>0.43719999999999998</v>
      </c>
      <c r="Y60" s="12">
        <f t="shared" si="9"/>
        <v>5898196.7684296248</v>
      </c>
      <c r="Z60" s="12">
        <f t="shared" si="10"/>
        <v>2660375.4654804952</v>
      </c>
      <c r="AA60">
        <v>25</v>
      </c>
      <c r="AB60" s="6">
        <v>0.43719999999999998</v>
      </c>
      <c r="AC60" s="12">
        <f t="shared" si="11"/>
        <v>2318140.6633359496</v>
      </c>
      <c r="AD60" s="12">
        <f t="shared" si="12"/>
        <v>1069911.0753858229</v>
      </c>
      <c r="AE60">
        <v>24</v>
      </c>
      <c r="AF60" s="6">
        <v>0.43719999999999998</v>
      </c>
      <c r="AG60" s="12">
        <f t="shared" si="13"/>
        <v>3040841.9496284858</v>
      </c>
      <c r="AH60" s="12">
        <f t="shared" si="14"/>
        <v>1445994.7732499093</v>
      </c>
      <c r="AI60">
        <v>23</v>
      </c>
      <c r="AJ60" s="6">
        <v>0.43719999999999998</v>
      </c>
      <c r="AK60" s="12">
        <f t="shared" si="15"/>
        <v>752559.41864683351</v>
      </c>
      <c r="AL60" s="12">
        <f t="shared" si="16"/>
        <v>363123.07613029028</v>
      </c>
      <c r="AM60">
        <v>22</v>
      </c>
      <c r="AN60" s="6">
        <v>0.43719999999999998</v>
      </c>
      <c r="AO60" s="12">
        <f t="shared" si="17"/>
        <v>-201263.05179078947</v>
      </c>
      <c r="AP60" s="12">
        <f t="shared" si="18"/>
        <v>-99224.091966787804</v>
      </c>
      <c r="AQ60">
        <v>21</v>
      </c>
      <c r="AR60" s="6">
        <v>0.43719999999999998</v>
      </c>
      <c r="AS60" s="12">
        <f t="shared" si="19"/>
        <v>2716162.3195232977</v>
      </c>
      <c r="AT60" s="12">
        <f t="shared" si="20"/>
        <v>1348584.0887143645</v>
      </c>
      <c r="AU60">
        <v>20</v>
      </c>
      <c r="AV60" s="6">
        <v>0.43719999999999998</v>
      </c>
      <c r="AW60" s="12">
        <f t="shared" si="21"/>
        <v>1506160.5657763116</v>
      </c>
      <c r="AX60" s="12">
        <f t="shared" si="22"/>
        <v>737281.39583455806</v>
      </c>
      <c r="AY60">
        <v>19</v>
      </c>
      <c r="AZ60" s="6">
        <v>0.43719999999999998</v>
      </c>
      <c r="BA60" s="12">
        <f t="shared" si="23"/>
        <v>1907812.5277205124</v>
      </c>
      <c r="BB60" s="12">
        <f t="shared" si="24"/>
        <v>927223.57116486435</v>
      </c>
      <c r="BC60">
        <v>18</v>
      </c>
      <c r="BD60" s="6">
        <v>0.43719999999999998</v>
      </c>
      <c r="BE60" s="12">
        <f t="shared" si="25"/>
        <v>2946614.4250016892</v>
      </c>
      <c r="BF60" s="12">
        <f t="shared" si="26"/>
        <v>1452701.5172211125</v>
      </c>
      <c r="BG60">
        <v>17</v>
      </c>
      <c r="BH60" s="6">
        <v>0.43719999999999998</v>
      </c>
      <c r="BI60" s="12">
        <f t="shared" si="27"/>
        <v>4428871.3330292581</v>
      </c>
      <c r="BJ60" s="12">
        <f t="shared" si="28"/>
        <v>2431233.5639356412</v>
      </c>
      <c r="BK60">
        <v>16</v>
      </c>
      <c r="BL60" s="6">
        <v>0.43719999999999998</v>
      </c>
      <c r="BM60" s="12">
        <f t="shared" si="29"/>
        <v>3768178.2823984399</v>
      </c>
      <c r="BN60" s="12">
        <f t="shared" si="30"/>
        <v>2226650.8032354414</v>
      </c>
      <c r="BO60">
        <v>15</v>
      </c>
      <c r="BP60" s="6">
        <v>0.43719999999999998</v>
      </c>
      <c r="BQ60" s="12">
        <f t="shared" si="31"/>
        <v>2931284.1789388149</v>
      </c>
      <c r="BR60" s="12">
        <f t="shared" si="32"/>
        <v>1783368.6962774605</v>
      </c>
      <c r="BS60">
        <v>14</v>
      </c>
      <c r="BT60" s="6">
        <v>0.43719999999999998</v>
      </c>
      <c r="BU60" s="12">
        <f t="shared" si="33"/>
        <v>2480430.9918829082</v>
      </c>
      <c r="BV60" s="12">
        <f t="shared" si="34"/>
        <v>1543764.7431998521</v>
      </c>
      <c r="BW60">
        <v>13</v>
      </c>
      <c r="BX60" s="6">
        <v>0.43719999999999998</v>
      </c>
      <c r="BY60" s="12">
        <f t="shared" si="35"/>
        <v>1686647.0220746798</v>
      </c>
      <c r="BZ60" s="12">
        <f t="shared" si="36"/>
        <v>1073320.8322293416</v>
      </c>
      <c r="CA60">
        <v>12</v>
      </c>
      <c r="CB60" s="6">
        <v>0.43719999999999998</v>
      </c>
      <c r="CC60" s="12">
        <f t="shared" si="37"/>
        <v>2279306.9341284614</v>
      </c>
      <c r="CD60" s="12">
        <f t="shared" si="38"/>
        <v>1713465.0029287382</v>
      </c>
      <c r="CE60">
        <v>11</v>
      </c>
      <c r="CF60" s="6">
        <v>0.43719999999999998</v>
      </c>
      <c r="CG60" s="12">
        <f t="shared" si="39"/>
        <v>2335789.0498847645</v>
      </c>
      <c r="CH60" s="12">
        <f t="shared" si="40"/>
        <v>1935601.4154639482</v>
      </c>
      <c r="CI60">
        <v>10</v>
      </c>
      <c r="CJ60" s="6">
        <v>0.43719999999999998</v>
      </c>
      <c r="CK60" s="12">
        <f t="shared" si="284"/>
        <v>2309313.351436961</v>
      </c>
      <c r="CL60" s="12">
        <f t="shared" si="285"/>
        <v>1937885.32987717</v>
      </c>
      <c r="CM60" s="5">
        <v>9</v>
      </c>
      <c r="CN60" s="6">
        <v>0.43719999999999998</v>
      </c>
      <c r="CO60" s="7">
        <f t="shared" si="41"/>
        <v>2376753.5417831908</v>
      </c>
      <c r="CP60" s="12">
        <f t="shared" si="42"/>
        <v>1983165.1942009635</v>
      </c>
      <c r="CQ60" s="12">
        <f t="shared" si="43"/>
        <v>1629523.8483819105</v>
      </c>
      <c r="CR60" s="9"/>
      <c r="CS60" s="5">
        <v>8</v>
      </c>
      <c r="CT60" s="6">
        <v>0.43719999999999998</v>
      </c>
      <c r="CU60" s="7">
        <f t="shared" si="44"/>
        <v>1816950.9531252885</v>
      </c>
      <c r="CV60" s="12">
        <f t="shared" si="45"/>
        <v>1530786.8992119241</v>
      </c>
      <c r="CW60" s="12">
        <f t="shared" si="46"/>
        <v>1359510.0433560442</v>
      </c>
      <c r="CY60" s="5">
        <v>7</v>
      </c>
      <c r="CZ60" s="6">
        <v>0.43719999999999998</v>
      </c>
      <c r="DA60" s="7">
        <f t="shared" si="47"/>
        <v>1469074.1859033704</v>
      </c>
      <c r="DB60" s="12">
        <f t="shared" si="48"/>
        <v>1255676.5971851642</v>
      </c>
      <c r="DC60" s="12">
        <f t="shared" si="49"/>
        <v>1163476.567321918</v>
      </c>
      <c r="DE60" s="5">
        <f t="shared" si="50"/>
        <v>6</v>
      </c>
      <c r="DF60" s="6">
        <v>0.43719999999999998</v>
      </c>
      <c r="DG60" s="7">
        <f t="shared" si="51"/>
        <v>1243397.5335618877</v>
      </c>
      <c r="DH60" s="12">
        <f t="shared" si="52"/>
        <v>1085716.4367140918</v>
      </c>
      <c r="DI60" s="12">
        <f t="shared" si="53"/>
        <v>1009792.2103704491</v>
      </c>
      <c r="DK60" s="5">
        <f t="shared" si="54"/>
        <v>5</v>
      </c>
      <c r="DL60" s="6">
        <v>0.43719999999999998</v>
      </c>
      <c r="DM60" s="7">
        <f t="shared" si="55"/>
        <v>1258626.919285239</v>
      </c>
      <c r="DN60" s="12">
        <f t="shared" si="56"/>
        <v>1161145.0492575434</v>
      </c>
      <c r="DO60" s="12">
        <f t="shared" si="57"/>
        <v>1092125.937938039</v>
      </c>
      <c r="DQ60" s="5">
        <f t="shared" si="58"/>
        <v>4</v>
      </c>
      <c r="DR60" s="6">
        <v>0.43719999999999998</v>
      </c>
      <c r="DS60" s="7">
        <f t="shared" si="59"/>
        <v>825004.53545178229</v>
      </c>
      <c r="DT60" s="12">
        <f t="shared" si="60"/>
        <v>767462.3636128247</v>
      </c>
      <c r="DU60" s="12">
        <f t="shared" si="61"/>
        <v>716477.10169449018</v>
      </c>
      <c r="DW60" s="5">
        <f t="shared" si="62"/>
        <v>3</v>
      </c>
      <c r="DX60" s="6">
        <v>0.43719999999999998</v>
      </c>
      <c r="DY60" s="7">
        <f t="shared" si="63"/>
        <v>622175.3661024</v>
      </c>
      <c r="DZ60" s="12">
        <f t="shared" si="64"/>
        <v>579999.88603434036</v>
      </c>
      <c r="EA60" s="12">
        <f t="shared" si="65"/>
        <v>543496.39670350775</v>
      </c>
      <c r="EC60" s="5">
        <f t="shared" si="66"/>
        <v>2</v>
      </c>
      <c r="ED60" s="6">
        <v>0.43719999999999998</v>
      </c>
      <c r="EE60" s="7">
        <f t="shared" si="67"/>
        <v>579090.99600000004</v>
      </c>
      <c r="EF60" s="12">
        <f>(EF61)*(1+ED60)-(((VLOOKUP((EC$91+EC61),$A$138:$E$227,5,FALSE))/(VLOOKUP(EC$91,$A$138:$E$227,5,FALSE)))*(IF(EC60&lt;=$D$125,$B$125,$C$125)))</f>
        <v>551883.24527536228</v>
      </c>
      <c r="EG60" s="12">
        <f t="shared" si="69"/>
        <v>532586.62830769224</v>
      </c>
      <c r="EI60" s="5">
        <f t="shared" si="70"/>
        <v>1</v>
      </c>
      <c r="EJ60" s="6">
        <v>0.43719999999999998</v>
      </c>
      <c r="EK60" s="7">
        <f t="shared" si="71"/>
        <v>579090.99600000004</v>
      </c>
      <c r="EL60" s="12">
        <f>($B$124)*(1+EJ60)-$B$125</f>
        <v>635740</v>
      </c>
      <c r="EM60" s="12">
        <f>EL60</f>
        <v>635740</v>
      </c>
      <c r="EO60" s="5">
        <f t="shared" si="74"/>
        <v>0</v>
      </c>
      <c r="EP60" s="6">
        <v>0.43719999999999998</v>
      </c>
      <c r="EQ60" s="7">
        <f>(EQ61+$B$124)*(1+EP60)</f>
        <v>646740</v>
      </c>
      <c r="ER60" t="e">
        <f>IF(EQ60&gt;#REF!, 1, 0)</f>
        <v>#REF!</v>
      </c>
      <c r="ES60" t="e">
        <f t="shared" ref="ES60" si="288">IF(AND(ER61=0, ER60=1), EO60, 1000)</f>
        <v>#REF!</v>
      </c>
      <c r="EU60" s="5"/>
      <c r="EV60" s="6"/>
      <c r="EW60" s="7"/>
      <c r="FA60" s="5"/>
      <c r="FB60" s="6"/>
      <c r="FC60" s="7"/>
      <c r="FG60" s="5"/>
      <c r="FH60" s="6"/>
      <c r="FI60" s="7"/>
      <c r="FM60" s="5"/>
      <c r="FN60" s="6"/>
      <c r="FO60" s="7"/>
      <c r="FS60" s="5"/>
      <c r="FT60" s="6"/>
      <c r="FU60" s="7"/>
      <c r="FY60" s="5"/>
      <c r="FZ60" s="6"/>
      <c r="GA60" s="7"/>
      <c r="GE60" s="5"/>
      <c r="GF60" s="6"/>
      <c r="GG60" s="7"/>
      <c r="GK60" s="5"/>
      <c r="GL60" s="6"/>
      <c r="GM60" s="7"/>
      <c r="GQ60" s="5"/>
      <c r="GR60" s="6"/>
      <c r="GS60" s="7"/>
      <c r="GW60" s="5"/>
      <c r="GX60" s="6"/>
      <c r="GY60" s="7"/>
      <c r="HC60" s="5"/>
      <c r="HD60" s="6"/>
      <c r="HE60" s="7"/>
      <c r="HI60" s="5"/>
      <c r="HJ60" s="6"/>
      <c r="HK60" s="7"/>
      <c r="HO60" s="5"/>
      <c r="HP60" s="6"/>
      <c r="HQ60" s="7"/>
      <c r="HU60" s="5"/>
      <c r="HV60" s="6"/>
      <c r="HW60" s="7"/>
      <c r="IA60" s="5"/>
      <c r="IB60" s="6"/>
      <c r="IC60" s="7"/>
      <c r="IG60" s="5"/>
      <c r="IH60" s="6"/>
      <c r="II60" s="7"/>
      <c r="IM60" s="5"/>
      <c r="IN60" s="6"/>
      <c r="IO60" s="7"/>
      <c r="IS60" s="5"/>
      <c r="IT60" s="6"/>
      <c r="IU60" s="7"/>
      <c r="IY60" s="5"/>
      <c r="IZ60" s="6"/>
      <c r="JA60" s="7"/>
      <c r="JE60" s="5"/>
      <c r="JF60" s="6"/>
      <c r="JG60" s="7"/>
      <c r="JK60" s="5"/>
      <c r="JL60" s="6"/>
      <c r="JM60" s="7"/>
      <c r="JQ60" s="5"/>
      <c r="JR60" s="6"/>
      <c r="JS60" s="7"/>
      <c r="JW60" s="5"/>
      <c r="JX60" s="6"/>
      <c r="JY60" s="7"/>
      <c r="KC60" s="5"/>
      <c r="KD60" s="6"/>
      <c r="KE60" s="7"/>
      <c r="KI60" s="5"/>
      <c r="KJ60" s="6"/>
      <c r="KK60" s="7"/>
      <c r="KO60" s="5"/>
      <c r="KP60" s="6"/>
      <c r="KQ60" s="7"/>
      <c r="KU60" s="5"/>
      <c r="KV60" s="6"/>
      <c r="KW60" s="7"/>
      <c r="LA60" s="5"/>
      <c r="LB60" s="6"/>
      <c r="LC60" s="7"/>
      <c r="LG60" s="5"/>
      <c r="LH60" s="6"/>
      <c r="LI60" s="7"/>
      <c r="LM60" s="5"/>
      <c r="LN60" s="6"/>
      <c r="LO60" s="7"/>
      <c r="LS60" s="5"/>
      <c r="LT60" s="6"/>
      <c r="LU60" s="7"/>
      <c r="LY60" s="5"/>
      <c r="LZ60" s="6"/>
      <c r="MA60" s="7"/>
      <c r="ME60" s="5"/>
      <c r="MF60" s="6"/>
      <c r="MG60" s="7"/>
      <c r="MK60" s="5"/>
      <c r="ML60" s="6"/>
      <c r="MM60" s="7"/>
      <c r="MQ60" s="5"/>
      <c r="MR60" s="6"/>
      <c r="MS60" s="7"/>
      <c r="MW60" s="5"/>
      <c r="MX60" s="6"/>
      <c r="MY60" s="7"/>
      <c r="NC60" s="5"/>
      <c r="ND60" s="6"/>
      <c r="NE60" s="7"/>
      <c r="NI60" s="5"/>
      <c r="NJ60" s="6"/>
      <c r="NK60" s="7"/>
      <c r="NO60" s="5"/>
      <c r="NP60" s="6"/>
      <c r="NQ60" s="7"/>
      <c r="NU60" s="5"/>
      <c r="NV60" s="6"/>
      <c r="NW60" s="7"/>
      <c r="OA60" s="5"/>
      <c r="OB60" s="6"/>
      <c r="OC60" s="7"/>
      <c r="OG60" s="5"/>
      <c r="OH60" s="6"/>
      <c r="OI60" s="7"/>
      <c r="OM60" s="5"/>
      <c r="ON60" s="6"/>
      <c r="OO60" s="7"/>
      <c r="OS60" s="5"/>
      <c r="OT60" s="6"/>
      <c r="OU60" s="7"/>
      <c r="OY60" s="5"/>
      <c r="OZ60" s="6"/>
      <c r="PA60" s="7"/>
      <c r="PE60" s="5"/>
      <c r="PF60" s="6"/>
      <c r="PG60" s="7"/>
      <c r="PK60" s="5"/>
      <c r="PL60" s="6"/>
      <c r="PM60" s="7"/>
      <c r="PQ60" s="5"/>
      <c r="PR60" s="6"/>
      <c r="PS60" s="7"/>
      <c r="PW60" s="5"/>
      <c r="PX60" s="6"/>
      <c r="PY60" s="7"/>
      <c r="QC60" s="5"/>
      <c r="QD60" s="6"/>
      <c r="QE60" s="7"/>
      <c r="QI60" s="5"/>
      <c r="QJ60" s="6"/>
      <c r="QK60" s="7"/>
      <c r="QO60" s="5"/>
      <c r="QP60" s="6"/>
      <c r="QQ60" s="7"/>
    </row>
    <row r="61" spans="3:459">
      <c r="C61">
        <v>30</v>
      </c>
      <c r="D61" s="6">
        <v>-0.1046</v>
      </c>
      <c r="E61" s="12">
        <f t="shared" si="286"/>
        <v>-583987.21519764408</v>
      </c>
      <c r="F61" s="12">
        <f t="shared" si="0"/>
        <v>-366049.95735214645</v>
      </c>
      <c r="G61">
        <v>29</v>
      </c>
      <c r="H61" s="6">
        <v>-0.1046</v>
      </c>
      <c r="I61" s="12">
        <f t="shared" si="1"/>
        <v>-1622097.5792358532</v>
      </c>
      <c r="J61" s="12">
        <f t="shared" si="2"/>
        <v>-1004995.2393091698</v>
      </c>
      <c r="K61">
        <v>28</v>
      </c>
      <c r="L61" s="6">
        <v>-0.1046</v>
      </c>
      <c r="M61" s="12">
        <f t="shared" si="3"/>
        <v>-1067493.042806779</v>
      </c>
      <c r="N61" s="12">
        <f t="shared" si="4"/>
        <v>-661381.55913028703</v>
      </c>
      <c r="O61">
        <v>27</v>
      </c>
      <c r="P61" s="6">
        <v>-0.1046</v>
      </c>
      <c r="Q61" s="12">
        <f t="shared" si="5"/>
        <v>67581.694322119947</v>
      </c>
      <c r="R61" s="12">
        <f t="shared" si="6"/>
        <v>38932.932598612577</v>
      </c>
      <c r="S61">
        <v>26</v>
      </c>
      <c r="T61" s="6">
        <v>-0.1046</v>
      </c>
      <c r="U61" s="12">
        <f t="shared" si="7"/>
        <v>3503114.1032320792</v>
      </c>
      <c r="V61" s="12">
        <f t="shared" si="8"/>
        <v>1815019.2636311133</v>
      </c>
      <c r="W61">
        <v>25</v>
      </c>
      <c r="X61" s="6">
        <v>-0.1046</v>
      </c>
      <c r="Y61" s="12">
        <f t="shared" si="9"/>
        <v>4150228.4973118575</v>
      </c>
      <c r="Z61" s="12">
        <f t="shared" si="10"/>
        <v>1939780.7107001073</v>
      </c>
      <c r="AA61">
        <v>24</v>
      </c>
      <c r="AB61" s="6">
        <v>-0.1046</v>
      </c>
      <c r="AC61" s="12">
        <f t="shared" si="11"/>
        <v>1658183.0387809279</v>
      </c>
      <c r="AD61" s="12">
        <f t="shared" si="12"/>
        <v>793044.06202566111</v>
      </c>
      <c r="AE61">
        <v>23</v>
      </c>
      <c r="AF61" s="6">
        <v>-0.1046</v>
      </c>
      <c r="AG61" s="12">
        <f t="shared" si="13"/>
        <v>2159706.5021726992</v>
      </c>
      <c r="AH61" s="12">
        <f t="shared" si="14"/>
        <v>1064203.2039691561</v>
      </c>
      <c r="AI61">
        <v>22</v>
      </c>
      <c r="AJ61" s="6">
        <v>-0.1046</v>
      </c>
      <c r="AK61" s="12">
        <f t="shared" si="15"/>
        <v>566889.32068627316</v>
      </c>
      <c r="AL61" s="12">
        <f t="shared" si="16"/>
        <v>283444.66034313658</v>
      </c>
      <c r="AM61">
        <v>21</v>
      </c>
      <c r="AN61" s="6">
        <v>-0.1046</v>
      </c>
      <c r="AO61" s="12">
        <f t="shared" si="17"/>
        <v>-97698.293877680379</v>
      </c>
      <c r="AP61" s="12">
        <f t="shared" si="18"/>
        <v>-49911.084915771491</v>
      </c>
      <c r="AQ61">
        <v>20</v>
      </c>
      <c r="AR61" s="6">
        <v>-0.1046</v>
      </c>
      <c r="AS61" s="12">
        <f t="shared" si="19"/>
        <v>1931940.4778281138</v>
      </c>
      <c r="AT61" s="12">
        <f t="shared" si="20"/>
        <v>993969.37627388455</v>
      </c>
      <c r="AU61">
        <v>19</v>
      </c>
      <c r="AV61" s="6">
        <v>-0.1046</v>
      </c>
      <c r="AW61" s="12">
        <f t="shared" si="21"/>
        <v>1090625.0209170789</v>
      </c>
      <c r="AX61" s="12">
        <f t="shared" si="22"/>
        <v>553215.59032025735</v>
      </c>
      <c r="AY61">
        <v>18</v>
      </c>
      <c r="AZ61" s="6">
        <v>-0.1046</v>
      </c>
      <c r="BA61" s="12">
        <f t="shared" si="23"/>
        <v>1370400.1853781994</v>
      </c>
      <c r="BB61" s="12">
        <f t="shared" si="24"/>
        <v>690165.31075206422</v>
      </c>
      <c r="BC61">
        <v>17</v>
      </c>
      <c r="BD61" s="6">
        <v>-0.1046</v>
      </c>
      <c r="BE61" s="12">
        <f t="shared" si="25"/>
        <v>2092586.6190032538</v>
      </c>
      <c r="BF61" s="12">
        <f t="shared" si="26"/>
        <v>1069038.8162299229</v>
      </c>
      <c r="BG61">
        <v>16</v>
      </c>
      <c r="BH61" s="6">
        <v>-0.1046</v>
      </c>
      <c r="BI61" s="12">
        <f t="shared" si="27"/>
        <v>3119622.1921499586</v>
      </c>
      <c r="BJ61" s="12">
        <f t="shared" si="28"/>
        <v>1774567.6962592155</v>
      </c>
      <c r="BK61">
        <v>15</v>
      </c>
      <c r="BL61" s="6">
        <v>-0.1046</v>
      </c>
      <c r="BM61" s="12">
        <f t="shared" si="29"/>
        <v>2657213.6885385965</v>
      </c>
      <c r="BN61" s="12">
        <f t="shared" si="30"/>
        <v>1627062.0049384884</v>
      </c>
      <c r="BO61">
        <v>14</v>
      </c>
      <c r="BP61" s="6">
        <v>-0.1046</v>
      </c>
      <c r="BQ61" s="12">
        <f t="shared" si="31"/>
        <v>2073889.8718107438</v>
      </c>
      <c r="BR61" s="12">
        <f t="shared" si="32"/>
        <v>1307452.3104893819</v>
      </c>
      <c r="BS61">
        <v>13</v>
      </c>
      <c r="BT61" s="6">
        <v>-0.1046</v>
      </c>
      <c r="BU61" s="12">
        <f t="shared" si="33"/>
        <v>1759416.3923419979</v>
      </c>
      <c r="BV61" s="12">
        <f t="shared" si="34"/>
        <v>1134696.0791191147</v>
      </c>
      <c r="BW61">
        <v>12</v>
      </c>
      <c r="BX61" s="6">
        <v>-0.1046</v>
      </c>
      <c r="BY61" s="12">
        <f t="shared" si="35"/>
        <v>1206366.4620216649</v>
      </c>
      <c r="BZ61" s="12">
        <f t="shared" si="36"/>
        <v>795502.52205776446</v>
      </c>
      <c r="CA61">
        <v>11</v>
      </c>
      <c r="CB61" s="6">
        <v>-0.1046</v>
      </c>
      <c r="CC61" s="12">
        <f t="shared" si="37"/>
        <v>1613702.9716620147</v>
      </c>
      <c r="CD61" s="12">
        <f t="shared" si="38"/>
        <v>1257051.2279251199</v>
      </c>
      <c r="CE61">
        <v>10</v>
      </c>
      <c r="CF61" s="6">
        <v>-0.1046</v>
      </c>
      <c r="CG61" s="12">
        <f t="shared" si="39"/>
        <v>1650425.536828788</v>
      </c>
      <c r="CH61" s="12">
        <f t="shared" si="40"/>
        <v>1417213.2327116765</v>
      </c>
      <c r="CI61">
        <v>9</v>
      </c>
      <c r="CJ61" s="6">
        <v>-0.1046</v>
      </c>
      <c r="CK61" s="12">
        <f t="shared" si="284"/>
        <v>1631688.9447794049</v>
      </c>
      <c r="CL61" s="12">
        <f t="shared" si="285"/>
        <v>1418859.9519820912</v>
      </c>
      <c r="CM61" s="5">
        <v>8</v>
      </c>
      <c r="CN61" s="6">
        <v>-0.1046</v>
      </c>
      <c r="CO61" s="7">
        <f t="shared" si="41"/>
        <v>1653738.8963144938</v>
      </c>
      <c r="CP61" s="12">
        <f t="shared" si="42"/>
        <v>1405285.1603804869</v>
      </c>
      <c r="CQ61" s="12">
        <f t="shared" si="43"/>
        <v>1196529.0314833855</v>
      </c>
      <c r="CR61" s="9"/>
      <c r="CS61" s="5">
        <v>7</v>
      </c>
      <c r="CT61" s="6">
        <v>-0.1046</v>
      </c>
      <c r="CU61" s="7">
        <f t="shared" si="44"/>
        <v>1264229.7196808297</v>
      </c>
      <c r="CV61" s="12">
        <f t="shared" si="45"/>
        <v>1088621.2265314355</v>
      </c>
      <c r="CW61" s="12">
        <f t="shared" si="46"/>
        <v>1001847.0707934224</v>
      </c>
      <c r="CY61" s="5">
        <v>6</v>
      </c>
      <c r="CZ61" s="6">
        <v>-0.1046</v>
      </c>
      <c r="DA61" s="7">
        <f t="shared" si="47"/>
        <v>1022177.9751623785</v>
      </c>
      <c r="DB61" s="12">
        <f t="shared" si="48"/>
        <v>896224.57255478029</v>
      </c>
      <c r="DC61" s="12">
        <f t="shared" si="49"/>
        <v>860505.47727179981</v>
      </c>
      <c r="DE61" s="5">
        <f t="shared" si="50"/>
        <v>5</v>
      </c>
      <c r="DF61" s="6">
        <v>-0.1046</v>
      </c>
      <c r="DG61" s="7">
        <f t="shared" si="51"/>
        <v>865152.75087801809</v>
      </c>
      <c r="DH61" s="12">
        <f t="shared" si="52"/>
        <v>777882.04551338439</v>
      </c>
      <c r="DI61" s="12">
        <f t="shared" si="53"/>
        <v>749697.91342956608</v>
      </c>
      <c r="DK61" s="5">
        <f t="shared" si="54"/>
        <v>4</v>
      </c>
      <c r="DL61" s="6">
        <v>-0.1046</v>
      </c>
      <c r="DM61" s="7">
        <f t="shared" si="55"/>
        <v>875749.31762123504</v>
      </c>
      <c r="DN61" s="12">
        <f t="shared" si="56"/>
        <v>830114.77876302018</v>
      </c>
      <c r="DO61" s="12">
        <f t="shared" si="57"/>
        <v>809061.14306975505</v>
      </c>
      <c r="DQ61" s="5">
        <f t="shared" si="58"/>
        <v>3</v>
      </c>
      <c r="DR61" s="6">
        <v>-0.1046</v>
      </c>
      <c r="DS61" s="7">
        <f t="shared" si="59"/>
        <v>574035.99739199993</v>
      </c>
      <c r="DT61" s="12">
        <f t="shared" si="60"/>
        <v>542196.72637656913</v>
      </c>
      <c r="DU61" s="12">
        <f t="shared" si="61"/>
        <v>524516.3983425505</v>
      </c>
      <c r="DW61" s="5">
        <f t="shared" si="62"/>
        <v>2</v>
      </c>
      <c r="DX61" s="6">
        <v>-0.1046</v>
      </c>
      <c r="DY61" s="7">
        <f t="shared" si="63"/>
        <v>432907.99199999997</v>
      </c>
      <c r="DZ61" s="12">
        <f>(DZ62)*(1+DX61)-(((VLOOKUP((DW$91+DW62),$A$138:$E$227,5,FALSE))/(VLOOKUP(DW$91,$A$138:$E$227,5,FALSE)))*(IF(DW61&lt;=$D$125,$B$125,$C$125)))</f>
        <v>411730.2337910448</v>
      </c>
      <c r="EA61" s="12">
        <f t="shared" si="65"/>
        <v>399796.02411594207</v>
      </c>
      <c r="EC61" s="5">
        <f t="shared" si="66"/>
        <v>1</v>
      </c>
      <c r="ED61" s="6">
        <v>-0.1046</v>
      </c>
      <c r="EE61" s="7">
        <f>(EE62+$B$124)*(1+ED61)</f>
        <v>402930</v>
      </c>
      <c r="EF61" s="12">
        <f>($B$124)*(1+ED61)-$B$125</f>
        <v>391930</v>
      </c>
      <c r="EG61" s="12">
        <f>EF61</f>
        <v>391930</v>
      </c>
      <c r="EI61" s="5">
        <f t="shared" si="70"/>
        <v>0</v>
      </c>
      <c r="EJ61" s="6">
        <v>-0.1046</v>
      </c>
      <c r="EK61" s="7">
        <f>(EK62+$B$124)*(1+EJ61)</f>
        <v>402930</v>
      </c>
      <c r="EM61">
        <f t="shared" ref="EM61" si="289">IF(AND(EL62=0, EL61=1), EI61, 1000)</f>
        <v>1000</v>
      </c>
      <c r="EO61" s="5"/>
      <c r="EP61" s="6"/>
      <c r="EQ61" s="7"/>
      <c r="EU61" s="5"/>
      <c r="EV61" s="6"/>
      <c r="EW61" s="7"/>
      <c r="FA61" s="5"/>
      <c r="FB61" s="6"/>
      <c r="FC61" s="7"/>
      <c r="FG61" s="5"/>
      <c r="FH61" s="6"/>
      <c r="FI61" s="7"/>
      <c r="FM61" s="5"/>
      <c r="FN61" s="6"/>
      <c r="FO61" s="7"/>
      <c r="FS61" s="5"/>
      <c r="FT61" s="6"/>
      <c r="FU61" s="7"/>
      <c r="FY61" s="5"/>
      <c r="FZ61" s="6"/>
      <c r="GA61" s="7"/>
      <c r="GE61" s="5"/>
      <c r="GF61" s="6"/>
      <c r="GG61" s="7"/>
      <c r="GK61" s="5"/>
      <c r="GL61" s="6"/>
      <c r="GM61" s="7"/>
      <c r="GQ61" s="5"/>
      <c r="GR61" s="6"/>
      <c r="GS61" s="7"/>
      <c r="GW61" s="5"/>
      <c r="GX61" s="6"/>
      <c r="GY61" s="7"/>
      <c r="HC61" s="5"/>
      <c r="HD61" s="6"/>
      <c r="HE61" s="7"/>
      <c r="HI61" s="5"/>
      <c r="HJ61" s="6"/>
      <c r="HK61" s="7"/>
      <c r="HO61" s="5"/>
      <c r="HP61" s="6"/>
      <c r="HQ61" s="7"/>
      <c r="HU61" s="5"/>
      <c r="HV61" s="6"/>
      <c r="HW61" s="7"/>
      <c r="IA61" s="5"/>
      <c r="IB61" s="6"/>
      <c r="IC61" s="7"/>
      <c r="IG61" s="5"/>
      <c r="IH61" s="6"/>
      <c r="II61" s="7"/>
      <c r="IM61" s="5"/>
      <c r="IN61" s="6"/>
      <c r="IO61" s="7"/>
      <c r="IS61" s="5"/>
      <c r="IT61" s="6"/>
      <c r="IU61" s="7"/>
      <c r="IY61" s="5"/>
      <c r="IZ61" s="6"/>
      <c r="JA61" s="7"/>
      <c r="JE61" s="5"/>
      <c r="JF61" s="6"/>
      <c r="JG61" s="7"/>
      <c r="JK61" s="5"/>
      <c r="JL61" s="6"/>
      <c r="JM61" s="7"/>
      <c r="JQ61" s="5"/>
      <c r="JR61" s="6"/>
      <c r="JS61" s="7"/>
      <c r="JW61" s="5"/>
      <c r="JX61" s="6"/>
      <c r="JY61" s="7"/>
      <c r="KC61" s="5"/>
      <c r="KD61" s="6"/>
      <c r="KE61" s="7"/>
      <c r="KI61" s="5"/>
      <c r="KJ61" s="6"/>
      <c r="KK61" s="7"/>
      <c r="KO61" s="5"/>
      <c r="KP61" s="6"/>
      <c r="KQ61" s="7"/>
      <c r="KU61" s="5"/>
      <c r="KV61" s="6"/>
      <c r="KW61" s="7"/>
      <c r="LA61" s="5"/>
      <c r="LB61" s="6"/>
      <c r="LC61" s="7"/>
      <c r="LG61" s="5"/>
      <c r="LH61" s="6"/>
      <c r="LI61" s="7"/>
      <c r="LM61" s="5"/>
      <c r="LN61" s="6"/>
      <c r="LO61" s="7"/>
      <c r="LS61" s="5"/>
      <c r="LT61" s="6"/>
      <c r="LU61" s="7"/>
      <c r="LY61" s="5"/>
      <c r="LZ61" s="6"/>
      <c r="MA61" s="7"/>
      <c r="ME61" s="5"/>
      <c r="MF61" s="6"/>
      <c r="MG61" s="7"/>
      <c r="MK61" s="5"/>
      <c r="ML61" s="6"/>
      <c r="MM61" s="7"/>
      <c r="MQ61" s="5"/>
      <c r="MR61" s="6"/>
      <c r="MS61" s="7"/>
      <c r="MW61" s="5"/>
      <c r="MX61" s="6"/>
      <c r="MY61" s="7"/>
      <c r="NC61" s="5"/>
      <c r="ND61" s="6"/>
      <c r="NE61" s="7"/>
      <c r="NI61" s="5"/>
      <c r="NJ61" s="6"/>
      <c r="NK61" s="7"/>
      <c r="NO61" s="5"/>
      <c r="NP61" s="6"/>
      <c r="NQ61" s="7"/>
      <c r="NU61" s="5"/>
      <c r="NV61" s="6"/>
      <c r="NW61" s="7"/>
      <c r="OA61" s="5"/>
      <c r="OB61" s="6"/>
      <c r="OC61" s="7"/>
      <c r="OG61" s="5"/>
      <c r="OH61" s="6"/>
      <c r="OI61" s="7"/>
      <c r="OM61" s="5"/>
      <c r="ON61" s="6"/>
      <c r="OO61" s="7"/>
      <c r="OS61" s="5"/>
      <c r="OT61" s="6"/>
      <c r="OU61" s="7"/>
      <c r="OY61" s="5"/>
      <c r="OZ61" s="6"/>
      <c r="PA61" s="7"/>
      <c r="PE61" s="5"/>
      <c r="PF61" s="6"/>
      <c r="PG61" s="7"/>
      <c r="PK61" s="5"/>
      <c r="PL61" s="6"/>
      <c r="PM61" s="7"/>
      <c r="PQ61" s="5"/>
      <c r="PR61" s="6"/>
      <c r="PS61" s="7"/>
      <c r="PW61" s="5"/>
      <c r="PX61" s="6"/>
      <c r="PY61" s="7"/>
      <c r="QC61" s="5"/>
      <c r="QD61" s="6"/>
      <c r="QE61" s="7"/>
      <c r="QI61" s="5"/>
      <c r="QJ61" s="6"/>
      <c r="QK61" s="7"/>
      <c r="QO61" s="5"/>
      <c r="QP61" s="6"/>
      <c r="QQ61" s="7"/>
    </row>
    <row r="62" spans="3:459">
      <c r="C62">
        <v>29</v>
      </c>
      <c r="D62" s="6">
        <v>7.4399999999999994E-2</v>
      </c>
      <c r="E62" s="12">
        <f t="shared" si="286"/>
        <v>-598755.80022486439</v>
      </c>
      <c r="F62" s="12">
        <f t="shared" si="0"/>
        <v>-386510.27402575203</v>
      </c>
      <c r="G62">
        <v>28</v>
      </c>
      <c r="H62" s="6">
        <v>7.4399999999999994E-2</v>
      </c>
      <c r="I62" s="12">
        <f t="shared" si="1"/>
        <v>-1757512.3147244521</v>
      </c>
      <c r="J62" s="12">
        <f t="shared" si="2"/>
        <v>-1121397.7829025423</v>
      </c>
      <c r="K62">
        <v>27</v>
      </c>
      <c r="L62" s="6">
        <v>7.4399999999999994E-2</v>
      </c>
      <c r="M62" s="12">
        <f t="shared" si="3"/>
        <v>-1138119.2653285684</v>
      </c>
      <c r="N62" s="12">
        <f t="shared" si="4"/>
        <v>-726188.03869845229</v>
      </c>
      <c r="O62">
        <v>26</v>
      </c>
      <c r="P62" s="6">
        <v>7.4399999999999994E-2</v>
      </c>
      <c r="Q62" s="12">
        <f t="shared" si="5"/>
        <v>133635.43223166536</v>
      </c>
      <c r="R62" s="12">
        <f t="shared" si="6"/>
        <v>79283.707928488031</v>
      </c>
      <c r="S62">
        <v>25</v>
      </c>
      <c r="T62" s="6">
        <v>7.4399999999999994E-2</v>
      </c>
      <c r="U62" s="12">
        <f t="shared" si="7"/>
        <v>3977011.6161873764</v>
      </c>
      <c r="V62" s="12">
        <f t="shared" si="8"/>
        <v>2122062.1683387868</v>
      </c>
      <c r="W62">
        <v>24</v>
      </c>
      <c r="X62" s="6">
        <v>7.4399999999999994E-2</v>
      </c>
      <c r="Y62" s="12">
        <f t="shared" si="9"/>
        <v>4706739.4950005421</v>
      </c>
      <c r="Z62" s="12">
        <f t="shared" si="10"/>
        <v>2265557.4434890668</v>
      </c>
      <c r="AA62">
        <v>23</v>
      </c>
      <c r="AB62" s="6">
        <v>7.4399999999999994E-2</v>
      </c>
      <c r="AC62" s="12">
        <f t="shared" si="11"/>
        <v>1921945.8471165965</v>
      </c>
      <c r="AD62" s="12">
        <f t="shared" si="12"/>
        <v>946630.04410220427</v>
      </c>
      <c r="AE62">
        <v>22</v>
      </c>
      <c r="AF62" s="6">
        <v>7.4399999999999994E-2</v>
      </c>
      <c r="AG62" s="12">
        <f t="shared" si="13"/>
        <v>2479996.4877304845</v>
      </c>
      <c r="AH62" s="12">
        <f t="shared" si="14"/>
        <v>1258505.6803408428</v>
      </c>
      <c r="AI62">
        <v>21</v>
      </c>
      <c r="AJ62" s="6">
        <v>7.4399999999999994E-2</v>
      </c>
      <c r="AK62" s="12">
        <f t="shared" si="15"/>
        <v>700122.09145217016</v>
      </c>
      <c r="AL62" s="12">
        <f t="shared" si="16"/>
        <v>360510.6291805951</v>
      </c>
      <c r="AM62">
        <v>20</v>
      </c>
      <c r="AN62" s="6">
        <v>7.4399999999999994E-2</v>
      </c>
      <c r="AO62" s="12">
        <f t="shared" si="17"/>
        <v>-43527.908892518681</v>
      </c>
      <c r="AP62" s="12">
        <f t="shared" si="18"/>
        <v>-22900.877439720651</v>
      </c>
      <c r="AQ62">
        <v>19</v>
      </c>
      <c r="AR62" s="6">
        <v>7.4399999999999994E-2</v>
      </c>
      <c r="AS62" s="12">
        <f t="shared" si="19"/>
        <v>2222749.9854624118</v>
      </c>
      <c r="AT62" s="12">
        <f t="shared" si="20"/>
        <v>1177725.7385659048</v>
      </c>
      <c r="AU62">
        <v>18</v>
      </c>
      <c r="AV62" s="6">
        <v>7.4399999999999994E-2</v>
      </c>
      <c r="AW62" s="12">
        <f t="shared" si="21"/>
        <v>1284082.9551708018</v>
      </c>
      <c r="AX62" s="12">
        <f t="shared" si="22"/>
        <v>670789.60344743379</v>
      </c>
      <c r="AY62">
        <v>17</v>
      </c>
      <c r="AZ62" s="6">
        <v>7.4399999999999994E-2</v>
      </c>
      <c r="BA62" s="12">
        <f t="shared" si="23"/>
        <v>1597016.4515322095</v>
      </c>
      <c r="BB62" s="12">
        <f t="shared" si="24"/>
        <v>828303.30881707883</v>
      </c>
      <c r="BC62">
        <v>16</v>
      </c>
      <c r="BD62" s="6">
        <v>7.4399999999999994E-2</v>
      </c>
      <c r="BE62" s="12">
        <f t="shared" si="25"/>
        <v>2402624.5513274213</v>
      </c>
      <c r="BF62" s="12">
        <f t="shared" si="26"/>
        <v>1264067.3945416657</v>
      </c>
      <c r="BG62">
        <v>15</v>
      </c>
      <c r="BH62" s="6">
        <v>7.4399999999999994E-2</v>
      </c>
      <c r="BI62" s="12">
        <f t="shared" si="27"/>
        <v>3542954.0380312079</v>
      </c>
      <c r="BJ62" s="12">
        <f t="shared" si="28"/>
        <v>2075536.507354103</v>
      </c>
      <c r="BK62">
        <v>14</v>
      </c>
      <c r="BL62" s="6">
        <v>7.4399999999999994E-2</v>
      </c>
      <c r="BM62" s="12">
        <f t="shared" si="29"/>
        <v>3022345.0651986077</v>
      </c>
      <c r="BN62" s="12">
        <f t="shared" si="30"/>
        <v>1905881.7761886739</v>
      </c>
      <c r="BO62">
        <v>13</v>
      </c>
      <c r="BP62" s="6">
        <v>7.4399999999999994E-2</v>
      </c>
      <c r="BQ62" s="12">
        <f t="shared" si="31"/>
        <v>2369305.426298074</v>
      </c>
      <c r="BR62" s="12">
        <f t="shared" si="32"/>
        <v>1538280.3887159133</v>
      </c>
      <c r="BS62">
        <v>12</v>
      </c>
      <c r="BT62" s="6">
        <v>7.4399999999999994E-2</v>
      </c>
      <c r="BU62" s="12">
        <f t="shared" si="33"/>
        <v>2016901.1014904871</v>
      </c>
      <c r="BV62" s="12">
        <f t="shared" si="34"/>
        <v>1339583.5674078609</v>
      </c>
      <c r="BW62">
        <v>11</v>
      </c>
      <c r="BX62" s="6">
        <v>7.4399999999999994E-2</v>
      </c>
      <c r="BY62" s="12">
        <f t="shared" si="35"/>
        <v>1398102.4877330472</v>
      </c>
      <c r="BZ62" s="12">
        <f t="shared" si="36"/>
        <v>949457.6595799051</v>
      </c>
      <c r="CA62">
        <v>10</v>
      </c>
      <c r="CB62" s="6">
        <v>7.4399999999999994E-2</v>
      </c>
      <c r="CC62" s="12">
        <f t="shared" si="37"/>
        <v>1845225.1502892468</v>
      </c>
      <c r="CD62" s="12">
        <f t="shared" si="38"/>
        <v>1480311.2213141345</v>
      </c>
      <c r="CE62">
        <v>9</v>
      </c>
      <c r="CF62" s="6">
        <v>7.4399999999999994E-2</v>
      </c>
      <c r="CG62" s="12">
        <f t="shared" si="39"/>
        <v>1882245.0811810894</v>
      </c>
      <c r="CH62" s="12">
        <f t="shared" si="40"/>
        <v>1664522.7023877543</v>
      </c>
      <c r="CI62">
        <v>8</v>
      </c>
      <c r="CJ62" s="6">
        <v>7.4399999999999994E-2</v>
      </c>
      <c r="CK62" s="12">
        <f t="shared" si="284"/>
        <v>1860831.9687060588</v>
      </c>
      <c r="CL62" s="12">
        <f t="shared" si="285"/>
        <v>1666416.6883934855</v>
      </c>
      <c r="CM62" s="5">
        <v>7</v>
      </c>
      <c r="CN62" s="6">
        <v>7.4399999999999994E-2</v>
      </c>
      <c r="CO62" s="7">
        <f t="shared" si="41"/>
        <v>1846927.514311474</v>
      </c>
      <c r="CP62" s="12">
        <f t="shared" si="42"/>
        <v>1608799.6458942131</v>
      </c>
      <c r="CQ62" s="12">
        <f t="shared" si="43"/>
        <v>1410701.1820341046</v>
      </c>
      <c r="CR62" s="9"/>
      <c r="CS62" s="5">
        <v>6</v>
      </c>
      <c r="CT62" s="6">
        <v>7.4399999999999994E-2</v>
      </c>
      <c r="CU62" s="7">
        <f t="shared" si="44"/>
        <v>1411916.1488506028</v>
      </c>
      <c r="CV62" s="12">
        <f t="shared" si="45"/>
        <v>1252199.7450617445</v>
      </c>
      <c r="CW62" s="12">
        <f t="shared" si="46"/>
        <v>1186786.3255435936</v>
      </c>
      <c r="CY62" s="5">
        <v>5</v>
      </c>
      <c r="CZ62" s="6">
        <v>7.4399999999999994E-2</v>
      </c>
      <c r="DA62" s="7">
        <f t="shared" si="47"/>
        <v>1141588.0893035275</v>
      </c>
      <c r="DB62" s="12">
        <f t="shared" si="48"/>
        <v>1035816.2336091672</v>
      </c>
      <c r="DC62" s="12">
        <f t="shared" si="49"/>
        <v>1024221.2757702586</v>
      </c>
      <c r="DE62" s="5">
        <f t="shared" si="50"/>
        <v>4</v>
      </c>
      <c r="DF62" s="6">
        <v>7.4399999999999994E-2</v>
      </c>
      <c r="DG62" s="7">
        <f t="shared" si="51"/>
        <v>966219.28844987508</v>
      </c>
      <c r="DH62" s="12">
        <f t="shared" si="52"/>
        <v>903517.83008963207</v>
      </c>
      <c r="DI62" s="12">
        <f t="shared" si="53"/>
        <v>896775.15971582884</v>
      </c>
      <c r="DK62" s="5">
        <f t="shared" si="54"/>
        <v>3</v>
      </c>
      <c r="DL62" s="6">
        <v>7.4399999999999994E-2</v>
      </c>
      <c r="DM62" s="7">
        <f t="shared" si="55"/>
        <v>978053.7386879999</v>
      </c>
      <c r="DN62" s="12">
        <f t="shared" si="56"/>
        <v>939692.90162628994</v>
      </c>
      <c r="DO62" s="12">
        <f t="shared" si="57"/>
        <v>943199.21842340287</v>
      </c>
      <c r="DQ62" s="5">
        <f t="shared" si="58"/>
        <v>2</v>
      </c>
      <c r="DR62" s="6">
        <v>7.4399999999999994E-2</v>
      </c>
      <c r="DS62" s="7">
        <f t="shared" si="59"/>
        <v>641094.48</v>
      </c>
      <c r="DT62" s="12">
        <f>(DT63)*(1+DR62)-(((VLOOKUP((DQ$91+DQ63),$A$138:$E$227,5,FALSE))/(VLOOKUP(DQ$91,$A$138:$E$227,5,FALSE)))*(IF(DQ62&lt;=$D$125,$B$125,$C$125)))</f>
        <v>618234.88149812724</v>
      </c>
      <c r="DU62" s="12">
        <f t="shared" si="61"/>
        <v>615928.03492537304</v>
      </c>
      <c r="DW62" s="5">
        <f t="shared" si="62"/>
        <v>1</v>
      </c>
      <c r="DX62" s="6">
        <v>7.4399999999999994E-2</v>
      </c>
      <c r="DY62" s="7">
        <f>(DY63+$B$124)*(1+DX62)</f>
        <v>483480</v>
      </c>
      <c r="DZ62" s="12">
        <f>($B$124)*(1+DX62)-$B$125</f>
        <v>472480</v>
      </c>
      <c r="EA62" s="12">
        <f>DZ62</f>
        <v>472480</v>
      </c>
      <c r="EC62" s="5"/>
      <c r="ED62" s="6"/>
      <c r="EE62" s="7"/>
      <c r="EI62" s="5"/>
      <c r="EJ62" s="6"/>
      <c r="EK62" s="7"/>
      <c r="EO62" s="5"/>
      <c r="EP62" s="6"/>
      <c r="EQ62" s="7"/>
      <c r="EU62" s="5"/>
      <c r="EV62" s="6"/>
      <c r="EW62" s="7"/>
      <c r="FA62" s="5"/>
      <c r="FB62" s="6"/>
      <c r="FC62" s="7"/>
      <c r="FG62" s="5"/>
      <c r="FH62" s="6"/>
      <c r="FI62" s="7"/>
      <c r="FM62" s="5"/>
      <c r="FN62" s="6"/>
      <c r="FO62" s="7"/>
      <c r="FS62" s="5"/>
      <c r="FT62" s="6"/>
      <c r="FU62" s="7"/>
      <c r="FY62" s="5"/>
      <c r="FZ62" s="6"/>
      <c r="GA62" s="7"/>
      <c r="GE62" s="5"/>
      <c r="GF62" s="6"/>
      <c r="GG62" s="7"/>
      <c r="GK62" s="5"/>
      <c r="GL62" s="6"/>
      <c r="GM62" s="7"/>
      <c r="GQ62" s="5"/>
      <c r="GR62" s="6"/>
      <c r="GS62" s="7"/>
      <c r="GW62" s="5"/>
      <c r="GX62" s="6"/>
      <c r="GY62" s="7"/>
      <c r="HC62" s="5"/>
      <c r="HD62" s="6"/>
      <c r="HE62" s="7"/>
      <c r="HI62" s="5"/>
      <c r="HJ62" s="6"/>
      <c r="HK62" s="7"/>
      <c r="HO62" s="5"/>
      <c r="HP62" s="6"/>
      <c r="HQ62" s="7"/>
      <c r="HU62" s="5"/>
      <c r="HV62" s="6"/>
      <c r="HW62" s="7"/>
      <c r="IA62" s="5"/>
      <c r="IB62" s="6"/>
      <c r="IC62" s="7"/>
      <c r="IG62" s="5"/>
      <c r="IH62" s="6"/>
      <c r="II62" s="7"/>
      <c r="IM62" s="5"/>
      <c r="IN62" s="6"/>
      <c r="IO62" s="7"/>
      <c r="IS62" s="5"/>
      <c r="IT62" s="6"/>
      <c r="IU62" s="7"/>
      <c r="IY62" s="5"/>
      <c r="IZ62" s="6"/>
      <c r="JA62" s="7"/>
      <c r="JE62" s="5"/>
      <c r="JF62" s="6"/>
      <c r="JG62" s="7"/>
      <c r="JK62" s="5"/>
      <c r="JL62" s="6"/>
      <c r="JM62" s="7"/>
      <c r="JQ62" s="5"/>
      <c r="JR62" s="6"/>
      <c r="JS62" s="7"/>
      <c r="JW62" s="5"/>
      <c r="JX62" s="6"/>
      <c r="JY62" s="7"/>
      <c r="KC62" s="5"/>
      <c r="KD62" s="6"/>
      <c r="KE62" s="7"/>
      <c r="KI62" s="5"/>
      <c r="KJ62" s="6"/>
      <c r="KK62" s="7"/>
      <c r="KO62" s="5"/>
      <c r="KP62" s="6"/>
      <c r="KQ62" s="7"/>
      <c r="KU62" s="5"/>
      <c r="KV62" s="6"/>
      <c r="KW62" s="7"/>
      <c r="LA62" s="5"/>
      <c r="LB62" s="6"/>
      <c r="LC62" s="7"/>
      <c r="LG62" s="5"/>
      <c r="LH62" s="6"/>
      <c r="LI62" s="7"/>
      <c r="LM62" s="5"/>
      <c r="LN62" s="6"/>
      <c r="LO62" s="7"/>
      <c r="LS62" s="5"/>
      <c r="LT62" s="6"/>
      <c r="LU62" s="7"/>
      <c r="LY62" s="5"/>
      <c r="LZ62" s="6"/>
      <c r="MA62" s="7"/>
      <c r="ME62" s="5"/>
      <c r="MF62" s="6"/>
      <c r="MG62" s="7"/>
      <c r="MK62" s="5"/>
      <c r="ML62" s="6"/>
      <c r="MM62" s="7"/>
      <c r="MQ62" s="5"/>
      <c r="MR62" s="6"/>
      <c r="MS62" s="7"/>
      <c r="MW62" s="5"/>
      <c r="MX62" s="6"/>
      <c r="MY62" s="7"/>
      <c r="NC62" s="5"/>
      <c r="ND62" s="6"/>
      <c r="NE62" s="7"/>
      <c r="NI62" s="5"/>
      <c r="NJ62" s="6"/>
      <c r="NK62" s="7"/>
      <c r="NO62" s="5"/>
      <c r="NP62" s="6"/>
      <c r="NQ62" s="7"/>
      <c r="NU62" s="5"/>
      <c r="NV62" s="6"/>
      <c r="NW62" s="7"/>
      <c r="OA62" s="5"/>
      <c r="OB62" s="6"/>
      <c r="OC62" s="7"/>
      <c r="OG62" s="5"/>
      <c r="OH62" s="6"/>
      <c r="OI62" s="7"/>
      <c r="OM62" s="5"/>
      <c r="ON62" s="6"/>
      <c r="OO62" s="7"/>
      <c r="OS62" s="5"/>
      <c r="OT62" s="6"/>
      <c r="OU62" s="7"/>
      <c r="OY62" s="5"/>
      <c r="OZ62" s="6"/>
      <c r="PA62" s="7"/>
      <c r="PE62" s="5"/>
      <c r="PF62" s="6"/>
      <c r="PG62" s="7"/>
      <c r="PK62" s="5"/>
      <c r="PL62" s="6"/>
      <c r="PM62" s="7"/>
      <c r="PQ62" s="5"/>
      <c r="PR62" s="6"/>
      <c r="PS62" s="7"/>
      <c r="PW62" s="5"/>
      <c r="PX62" s="6"/>
      <c r="PY62" s="7"/>
      <c r="QC62" s="5"/>
      <c r="QD62" s="6"/>
      <c r="QE62" s="7"/>
      <c r="QI62" s="5"/>
      <c r="QJ62" s="6"/>
      <c r="QK62" s="7"/>
      <c r="QO62" s="5"/>
      <c r="QP62" s="6"/>
      <c r="QQ62" s="7"/>
    </row>
    <row r="63" spans="3:459">
      <c r="C63">
        <v>28</v>
      </c>
      <c r="D63" s="6">
        <v>0.32600000000000001</v>
      </c>
      <c r="E63" s="12">
        <f t="shared" si="286"/>
        <v>-514037.42720174795</v>
      </c>
      <c r="F63" s="12">
        <f t="shared" si="0"/>
        <v>-333065.44908577675</v>
      </c>
      <c r="G63">
        <v>27</v>
      </c>
      <c r="H63" s="6">
        <v>0.32600000000000001</v>
      </c>
      <c r="I63" s="12">
        <f t="shared" si="1"/>
        <v>-1592046.5104847383</v>
      </c>
      <c r="J63" s="12">
        <f t="shared" si="2"/>
        <v>-1019625.2932317989</v>
      </c>
      <c r="K63">
        <v>26</v>
      </c>
      <c r="L63" s="6">
        <v>0.32600000000000001</v>
      </c>
      <c r="M63" s="12">
        <f t="shared" si="3"/>
        <v>-1015545.1614565518</v>
      </c>
      <c r="N63" s="12">
        <f t="shared" si="4"/>
        <v>-650405.32812385913</v>
      </c>
      <c r="O63">
        <v>25</v>
      </c>
      <c r="P63" s="6">
        <v>0.32600000000000001</v>
      </c>
      <c r="Q63" s="12">
        <f t="shared" si="5"/>
        <v>171445.89535323382</v>
      </c>
      <c r="R63" s="12">
        <f t="shared" si="6"/>
        <v>102096.99386203811</v>
      </c>
      <c r="S63">
        <v>24</v>
      </c>
      <c r="T63" s="6">
        <v>0.32600000000000001</v>
      </c>
      <c r="U63" s="12">
        <f t="shared" si="7"/>
        <v>3753942.100159301</v>
      </c>
      <c r="V63" s="12">
        <f t="shared" si="8"/>
        <v>2010538.2783624723</v>
      </c>
      <c r="W63">
        <v>23</v>
      </c>
      <c r="X63" s="6">
        <v>0.32600000000000001</v>
      </c>
      <c r="Y63" s="12">
        <f t="shared" si="9"/>
        <v>4438817.0852530627</v>
      </c>
      <c r="Z63" s="12">
        <f t="shared" si="10"/>
        <v>2144597.0187177719</v>
      </c>
      <c r="AA63">
        <v>22</v>
      </c>
      <c r="AB63" s="6">
        <v>0.32600000000000001</v>
      </c>
      <c r="AC63" s="12">
        <f t="shared" si="11"/>
        <v>1845546.2937692548</v>
      </c>
      <c r="AD63" s="12">
        <f t="shared" si="12"/>
        <v>912404.90927918209</v>
      </c>
      <c r="AE63">
        <v>21</v>
      </c>
      <c r="AF63" s="6">
        <v>0.32600000000000001</v>
      </c>
      <c r="AG63" s="12">
        <f t="shared" si="13"/>
        <v>2363285.6801836449</v>
      </c>
      <c r="AH63" s="12">
        <f t="shared" si="14"/>
        <v>1203770.983164703</v>
      </c>
      <c r="AI63">
        <v>20</v>
      </c>
      <c r="AJ63" s="6">
        <v>0.32600000000000001</v>
      </c>
      <c r="AK63" s="12">
        <f t="shared" si="15"/>
        <v>705866.49387321994</v>
      </c>
      <c r="AL63" s="12">
        <f t="shared" si="16"/>
        <v>364829.87323784403</v>
      </c>
      <c r="AM63">
        <v>19</v>
      </c>
      <c r="AN63" s="6">
        <v>0.32600000000000001</v>
      </c>
      <c r="AO63" s="12">
        <f t="shared" si="17"/>
        <v>12558.979619532765</v>
      </c>
      <c r="AP63" s="12">
        <f t="shared" si="18"/>
        <v>6632.2701361577519</v>
      </c>
      <c r="AQ63">
        <v>18</v>
      </c>
      <c r="AR63" s="6">
        <v>0.32600000000000001</v>
      </c>
      <c r="AS63" s="12">
        <f t="shared" si="19"/>
        <v>2121528.0191476834</v>
      </c>
      <c r="AT63" s="12">
        <f t="shared" si="20"/>
        <v>1128303.2910822884</v>
      </c>
      <c r="AU63">
        <v>17</v>
      </c>
      <c r="AV63" s="6">
        <v>0.32600000000000001</v>
      </c>
      <c r="AW63" s="12">
        <f t="shared" si="21"/>
        <v>1248614.6003344874</v>
      </c>
      <c r="AX63" s="12">
        <f t="shared" si="22"/>
        <v>654704.28481958143</v>
      </c>
      <c r="AY63">
        <v>16</v>
      </c>
      <c r="AZ63" s="6">
        <v>0.32600000000000001</v>
      </c>
      <c r="BA63" s="12">
        <f t="shared" si="23"/>
        <v>1540262.6378917671</v>
      </c>
      <c r="BB63" s="12">
        <f t="shared" si="24"/>
        <v>801859.57553166908</v>
      </c>
      <c r="BC63">
        <v>15</v>
      </c>
      <c r="BD63" s="6">
        <v>0.32600000000000001</v>
      </c>
      <c r="BE63" s="12">
        <f t="shared" si="25"/>
        <v>2289320.3908443465</v>
      </c>
      <c r="BF63" s="12">
        <f t="shared" si="26"/>
        <v>1208966.9479739806</v>
      </c>
      <c r="BG63">
        <v>14</v>
      </c>
      <c r="BH63" s="6">
        <v>0.32600000000000001</v>
      </c>
      <c r="BI63" s="12">
        <f t="shared" si="27"/>
        <v>3345275.7158544399</v>
      </c>
      <c r="BJ63" s="12">
        <f t="shared" si="28"/>
        <v>1967072.2374125358</v>
      </c>
      <c r="BK63">
        <v>13</v>
      </c>
      <c r="BL63" s="6">
        <v>0.32600000000000001</v>
      </c>
      <c r="BM63" s="12">
        <f t="shared" si="29"/>
        <v>2857333.4230227559</v>
      </c>
      <c r="BN63" s="12">
        <f t="shared" si="30"/>
        <v>1808574.3389170251</v>
      </c>
      <c r="BO63">
        <v>12</v>
      </c>
      <c r="BP63" s="6">
        <v>0.32600000000000001</v>
      </c>
      <c r="BQ63" s="12">
        <f t="shared" si="31"/>
        <v>2248243.0406271387</v>
      </c>
      <c r="BR63" s="12">
        <f t="shared" si="32"/>
        <v>1465147.1500716184</v>
      </c>
      <c r="BS63">
        <v>11</v>
      </c>
      <c r="BT63" s="6">
        <v>0.32600000000000001</v>
      </c>
      <c r="BU63" s="12">
        <f t="shared" si="33"/>
        <v>1919275.5405959883</v>
      </c>
      <c r="BV63" s="12">
        <f t="shared" si="34"/>
        <v>1279517.0270639923</v>
      </c>
      <c r="BW63">
        <v>10</v>
      </c>
      <c r="BX63" s="6">
        <v>0.32600000000000001</v>
      </c>
      <c r="BY63" s="12">
        <f t="shared" si="35"/>
        <v>1342403.4920968646</v>
      </c>
      <c r="BZ63" s="12">
        <f t="shared" si="36"/>
        <v>915046.57513718866</v>
      </c>
      <c r="CA63">
        <v>9</v>
      </c>
      <c r="CB63" s="6">
        <v>0.32600000000000001</v>
      </c>
      <c r="CC63" s="12">
        <f t="shared" si="37"/>
        <v>1752252.8845182951</v>
      </c>
      <c r="CD63" s="12">
        <f t="shared" si="38"/>
        <v>1410990.1504548069</v>
      </c>
      <c r="CE63">
        <v>8</v>
      </c>
      <c r="CF63" s="6">
        <v>0.32600000000000001</v>
      </c>
      <c r="CG63" s="12">
        <f t="shared" si="39"/>
        <v>1783478.3430882362</v>
      </c>
      <c r="CH63" s="12">
        <f t="shared" si="40"/>
        <v>1583087.5180221421</v>
      </c>
      <c r="CI63">
        <v>7</v>
      </c>
      <c r="CJ63" s="6">
        <v>0.32600000000000001</v>
      </c>
      <c r="CK63" s="12">
        <f t="shared" si="284"/>
        <v>1763153.3588105536</v>
      </c>
      <c r="CL63" s="12">
        <f t="shared" si="285"/>
        <v>1584856.9517398234</v>
      </c>
      <c r="CM63" s="5">
        <v>6</v>
      </c>
      <c r="CN63" s="6">
        <v>0.32600000000000001</v>
      </c>
      <c r="CO63" s="7">
        <f t="shared" si="41"/>
        <v>1719031.5658148492</v>
      </c>
      <c r="CP63" s="12">
        <f t="shared" si="42"/>
        <v>1529237.166652699</v>
      </c>
      <c r="CQ63" s="12">
        <f t="shared" si="43"/>
        <v>1345957.8058553718</v>
      </c>
      <c r="CR63" s="9"/>
      <c r="CS63" s="5">
        <v>5</v>
      </c>
      <c r="CT63" s="6">
        <v>0.32600000000000001</v>
      </c>
      <c r="CU63" s="7">
        <f t="shared" si="44"/>
        <v>1314143.8466591612</v>
      </c>
      <c r="CV63" s="12">
        <f t="shared" si="45"/>
        <v>1194949.077037259</v>
      </c>
      <c r="CW63" s="12">
        <f t="shared" si="46"/>
        <v>1136768.0358331976</v>
      </c>
      <c r="CY63" s="5">
        <v>4</v>
      </c>
      <c r="CZ63" s="6">
        <v>0.32600000000000001</v>
      </c>
      <c r="DA63" s="7">
        <f t="shared" si="47"/>
        <v>1062535.451697252</v>
      </c>
      <c r="DB63" s="12">
        <f t="shared" si="48"/>
        <v>992326.74632415909</v>
      </c>
      <c r="DC63" s="12">
        <f t="shared" si="49"/>
        <v>984893.58717566344</v>
      </c>
      <c r="DE63" s="5">
        <f t="shared" si="50"/>
        <v>3</v>
      </c>
      <c r="DF63" s="6">
        <v>0.32600000000000001</v>
      </c>
      <c r="DG63" s="7">
        <f t="shared" si="51"/>
        <v>899310.58120799984</v>
      </c>
      <c r="DH63" s="12">
        <f t="shared" si="52"/>
        <v>851266.3224651427</v>
      </c>
      <c r="DI63" s="12">
        <f t="shared" si="53"/>
        <v>848078.05908512347</v>
      </c>
      <c r="DK63" s="5">
        <f t="shared" si="54"/>
        <v>2</v>
      </c>
      <c r="DL63" s="6">
        <v>0.32600000000000001</v>
      </c>
      <c r="DM63" s="7">
        <f t="shared" si="55"/>
        <v>910325.5199999999</v>
      </c>
      <c r="DN63" s="12">
        <f>(DN64)*(1+DL63)-(((VLOOKUP((DK$91+DK64),$A$138:$E$227,5,FALSE))/(VLOOKUP(DK$91,$A$138:$E$227,5,FALSE)))*(IF(DK63&lt;=$D$125,$B$125,$C$125)))</f>
        <v>884821.30438661703</v>
      </c>
      <c r="DO63" s="12">
        <f t="shared" si="57"/>
        <v>891449.17932584265</v>
      </c>
      <c r="DQ63" s="5">
        <f t="shared" si="58"/>
        <v>1</v>
      </c>
      <c r="DR63" s="6">
        <v>0.32600000000000001</v>
      </c>
      <c r="DS63" s="7">
        <f>(DS64+$B$124)*(1+DR63)</f>
        <v>596700</v>
      </c>
      <c r="DT63" s="12">
        <f>($B$124)*(1+DR63)-$B$125</f>
        <v>585700</v>
      </c>
      <c r="DU63" s="12">
        <f>DT63</f>
        <v>585700</v>
      </c>
      <c r="DW63" s="5"/>
      <c r="DX63" s="6"/>
      <c r="DY63" s="7"/>
      <c r="EC63" s="5"/>
      <c r="ED63" s="6"/>
      <c r="EE63" s="7"/>
      <c r="EI63" s="5"/>
      <c r="EJ63" s="6"/>
      <c r="EK63" s="7"/>
      <c r="EO63" s="5"/>
      <c r="EP63" s="6"/>
      <c r="EQ63" s="7"/>
      <c r="EU63" s="5"/>
      <c r="EV63" s="6"/>
      <c r="EW63" s="7"/>
      <c r="FA63" s="5"/>
      <c r="FB63" s="6"/>
      <c r="FC63" s="7"/>
      <c r="FG63" s="5"/>
      <c r="FH63" s="6"/>
      <c r="FI63" s="7"/>
      <c r="FM63" s="5"/>
      <c r="FN63" s="6"/>
      <c r="FO63" s="7"/>
      <c r="FS63" s="5"/>
      <c r="FT63" s="6"/>
      <c r="FU63" s="7"/>
      <c r="FY63" s="5"/>
      <c r="FZ63" s="6"/>
      <c r="GA63" s="7"/>
      <c r="GE63" s="5"/>
      <c r="GF63" s="6"/>
      <c r="GG63" s="7"/>
      <c r="GK63" s="5"/>
      <c r="GL63" s="6"/>
      <c r="GM63" s="7"/>
      <c r="GQ63" s="5"/>
      <c r="GR63" s="6"/>
      <c r="GS63" s="7"/>
      <c r="GW63" s="5"/>
      <c r="GX63" s="6"/>
      <c r="GY63" s="7"/>
      <c r="HC63" s="5"/>
      <c r="HD63" s="6"/>
      <c r="HE63" s="7"/>
      <c r="HI63" s="5"/>
      <c r="HJ63" s="6"/>
      <c r="HK63" s="7"/>
      <c r="HO63" s="5"/>
      <c r="HP63" s="6"/>
      <c r="HQ63" s="7"/>
      <c r="HU63" s="5"/>
      <c r="HV63" s="6"/>
      <c r="HW63" s="7"/>
      <c r="IA63" s="5"/>
      <c r="IB63" s="6"/>
      <c r="IC63" s="7"/>
      <c r="IG63" s="5"/>
      <c r="IH63" s="6"/>
      <c r="II63" s="7"/>
      <c r="IM63" s="5"/>
      <c r="IN63" s="6"/>
      <c r="IO63" s="7"/>
      <c r="IS63" s="5"/>
      <c r="IT63" s="6"/>
      <c r="IU63" s="7"/>
      <c r="IY63" s="5"/>
      <c r="IZ63" s="6"/>
      <c r="JA63" s="7"/>
      <c r="JE63" s="5"/>
      <c r="JF63" s="6"/>
      <c r="JG63" s="7"/>
      <c r="JK63" s="5"/>
      <c r="JL63" s="6"/>
      <c r="JM63" s="7"/>
      <c r="JQ63" s="5"/>
      <c r="JR63" s="6"/>
      <c r="JS63" s="7"/>
      <c r="JW63" s="5"/>
      <c r="JX63" s="6"/>
      <c r="JY63" s="7"/>
      <c r="KC63" s="5"/>
      <c r="KD63" s="6"/>
      <c r="KE63" s="7"/>
      <c r="KI63" s="5"/>
      <c r="KJ63" s="6"/>
      <c r="KK63" s="7"/>
      <c r="KO63" s="5"/>
      <c r="KP63" s="6"/>
      <c r="KQ63" s="7"/>
      <c r="KU63" s="5"/>
      <c r="KV63" s="6"/>
      <c r="KW63" s="7"/>
      <c r="LA63" s="5"/>
      <c r="LB63" s="6"/>
      <c r="LC63" s="7"/>
      <c r="LG63" s="5"/>
      <c r="LH63" s="6"/>
      <c r="LI63" s="7"/>
      <c r="LM63" s="5"/>
      <c r="LN63" s="6"/>
      <c r="LO63" s="7"/>
      <c r="LS63" s="5"/>
      <c r="LT63" s="6"/>
      <c r="LU63" s="7"/>
      <c r="LY63" s="5"/>
      <c r="LZ63" s="6"/>
      <c r="MA63" s="7"/>
      <c r="ME63" s="5"/>
      <c r="MF63" s="6"/>
      <c r="MG63" s="7"/>
      <c r="MK63" s="5"/>
      <c r="ML63" s="6"/>
      <c r="MM63" s="7"/>
      <c r="MQ63" s="5"/>
      <c r="MR63" s="6"/>
      <c r="MS63" s="7"/>
      <c r="MW63" s="5"/>
      <c r="MX63" s="6"/>
      <c r="MY63" s="7"/>
      <c r="NC63" s="5"/>
      <c r="ND63" s="6"/>
      <c r="NE63" s="7"/>
      <c r="NI63" s="5"/>
      <c r="NJ63" s="6"/>
      <c r="NK63" s="7"/>
      <c r="NO63" s="5"/>
      <c r="NP63" s="6"/>
      <c r="NQ63" s="7"/>
      <c r="NU63" s="5"/>
      <c r="NV63" s="6"/>
      <c r="NW63" s="7"/>
      <c r="OA63" s="5"/>
      <c r="OB63" s="6"/>
      <c r="OC63" s="7"/>
      <c r="OG63" s="5"/>
      <c r="OH63" s="6"/>
      <c r="OI63" s="7"/>
      <c r="OM63" s="5"/>
      <c r="ON63" s="6"/>
      <c r="OO63" s="7"/>
      <c r="OS63" s="5"/>
      <c r="OT63" s="6"/>
      <c r="OU63" s="7"/>
      <c r="OY63" s="5"/>
      <c r="OZ63" s="6"/>
      <c r="PA63" s="7"/>
      <c r="PE63" s="5"/>
      <c r="PF63" s="6"/>
      <c r="PG63" s="7"/>
      <c r="PK63" s="5"/>
      <c r="PL63" s="6"/>
      <c r="PM63" s="7"/>
      <c r="PQ63" s="5"/>
      <c r="PR63" s="6"/>
      <c r="PS63" s="7"/>
      <c r="PW63" s="5"/>
      <c r="PX63" s="6"/>
      <c r="PY63" s="7"/>
      <c r="QC63" s="5"/>
      <c r="QD63" s="6"/>
      <c r="QE63" s="7"/>
      <c r="QI63" s="5"/>
      <c r="QJ63" s="6"/>
      <c r="QK63" s="7"/>
      <c r="QO63" s="5"/>
      <c r="QP63" s="6"/>
      <c r="QQ63" s="7"/>
    </row>
    <row r="64" spans="3:459">
      <c r="C64">
        <v>27</v>
      </c>
      <c r="D64" s="6">
        <v>0.52559999999999996</v>
      </c>
      <c r="E64" s="12">
        <f t="shared" si="286"/>
        <v>-352742.72184544936</v>
      </c>
      <c r="F64" s="12">
        <f t="shared" si="0"/>
        <v>-226856.84341733361</v>
      </c>
      <c r="G64">
        <v>26</v>
      </c>
      <c r="H64" s="6">
        <v>0.52559999999999996</v>
      </c>
      <c r="I64" s="12">
        <f t="shared" si="1"/>
        <v>-1165312.5227915386</v>
      </c>
      <c r="J64" s="12">
        <f t="shared" si="2"/>
        <v>-740774.87508309714</v>
      </c>
      <c r="K64">
        <v>25</v>
      </c>
      <c r="L64" s="6">
        <v>0.52559999999999996</v>
      </c>
      <c r="M64" s="12">
        <f t="shared" si="3"/>
        <v>-730545.29124690336</v>
      </c>
      <c r="N64" s="12">
        <f t="shared" si="4"/>
        <v>-464398.67956587538</v>
      </c>
      <c r="O64">
        <v>24</v>
      </c>
      <c r="P64" s="6">
        <v>0.52559999999999996</v>
      </c>
      <c r="Q64" s="12">
        <f t="shared" si="5"/>
        <v>167287.52175248857</v>
      </c>
      <c r="R64" s="12">
        <f t="shared" si="6"/>
        <v>98879.984976378008</v>
      </c>
      <c r="S64">
        <v>23</v>
      </c>
      <c r="T64" s="6">
        <v>0.52559999999999996</v>
      </c>
      <c r="U64" s="12">
        <f t="shared" si="7"/>
        <v>2873270.0499044396</v>
      </c>
      <c r="V64" s="12">
        <f t="shared" si="8"/>
        <v>1527426.0860086798</v>
      </c>
      <c r="W64">
        <v>22</v>
      </c>
      <c r="X64" s="6">
        <v>0.52559999999999996</v>
      </c>
      <c r="Y64" s="12">
        <f t="shared" si="9"/>
        <v>3394351.5147125763</v>
      </c>
      <c r="Z64" s="12">
        <f t="shared" si="10"/>
        <v>1627774.51820789</v>
      </c>
      <c r="AA64">
        <v>21</v>
      </c>
      <c r="AB64" s="6">
        <v>0.52559999999999996</v>
      </c>
      <c r="AC64" s="12">
        <f t="shared" si="11"/>
        <v>1437577.7616523928</v>
      </c>
      <c r="AD64" s="12">
        <f t="shared" si="12"/>
        <v>705428.4927067504</v>
      </c>
      <c r="AE64">
        <v>20</v>
      </c>
      <c r="AF64" s="6">
        <v>0.52559999999999996</v>
      </c>
      <c r="AG64" s="12">
        <f t="shared" si="13"/>
        <v>1826683.8152391964</v>
      </c>
      <c r="AH64" s="12">
        <f t="shared" si="14"/>
        <v>923527.87684955646</v>
      </c>
      <c r="AI64">
        <v>19</v>
      </c>
      <c r="AJ64" s="6">
        <v>0.52559999999999996</v>
      </c>
      <c r="AK64" s="12">
        <f t="shared" si="15"/>
        <v>576101.03479192266</v>
      </c>
      <c r="AL64" s="12">
        <f t="shared" si="16"/>
        <v>295546.25576686003</v>
      </c>
      <c r="AM64">
        <v>18</v>
      </c>
      <c r="AN64" s="6">
        <v>0.52559999999999996</v>
      </c>
      <c r="AO64" s="12">
        <f t="shared" si="17"/>
        <v>52313.341069253867</v>
      </c>
      <c r="AP64" s="12">
        <f t="shared" si="18"/>
        <v>27420.747549311509</v>
      </c>
      <c r="AQ64">
        <v>17</v>
      </c>
      <c r="AR64" s="6">
        <v>0.52559999999999996</v>
      </c>
      <c r="AS64" s="12">
        <f t="shared" si="19"/>
        <v>1642486.0255293427</v>
      </c>
      <c r="AT64" s="12">
        <f t="shared" si="20"/>
        <v>867037.23280731111</v>
      </c>
      <c r="AU64">
        <v>16</v>
      </c>
      <c r="AV64" s="6">
        <v>0.52559999999999996</v>
      </c>
      <c r="AW64" s="12">
        <f t="shared" si="21"/>
        <v>984787.99852848647</v>
      </c>
      <c r="AX64" s="12">
        <f t="shared" si="22"/>
        <v>512529.06986612681</v>
      </c>
      <c r="AY64">
        <v>15</v>
      </c>
      <c r="AZ64" s="6">
        <v>0.52559999999999996</v>
      </c>
      <c r="BA64" s="12">
        <f t="shared" si="23"/>
        <v>1205044.1456804997</v>
      </c>
      <c r="BB64" s="12">
        <f t="shared" si="24"/>
        <v>622680.80390181951</v>
      </c>
      <c r="BC64">
        <v>14</v>
      </c>
      <c r="BD64" s="6">
        <v>0.52559999999999996</v>
      </c>
      <c r="BE64" s="12">
        <f t="shared" si="25"/>
        <v>1769327.9800019942</v>
      </c>
      <c r="BF64" s="12">
        <f t="shared" si="26"/>
        <v>927417.26832818286</v>
      </c>
      <c r="BG64">
        <v>13</v>
      </c>
      <c r="BH64" s="6">
        <v>0.52559999999999996</v>
      </c>
      <c r="BI64" s="12">
        <f t="shared" si="27"/>
        <v>2561308.3138270699</v>
      </c>
      <c r="BJ64" s="12">
        <f t="shared" si="28"/>
        <v>1494889.9824195167</v>
      </c>
      <c r="BK64">
        <v>12</v>
      </c>
      <c r="BL64" s="6">
        <v>0.52559999999999996</v>
      </c>
      <c r="BM64" s="12">
        <f t="shared" si="29"/>
        <v>2190595.6807895154</v>
      </c>
      <c r="BN64" s="12">
        <f t="shared" si="30"/>
        <v>1376247.8440647884</v>
      </c>
      <c r="BO64">
        <v>11</v>
      </c>
      <c r="BP64" s="6">
        <v>0.52559999999999996</v>
      </c>
      <c r="BQ64" s="12">
        <f t="shared" si="31"/>
        <v>1730224.3766106784</v>
      </c>
      <c r="BR64" s="12">
        <f t="shared" si="32"/>
        <v>1119178.5930492864</v>
      </c>
      <c r="BS64">
        <v>10</v>
      </c>
      <c r="BT64" s="6">
        <v>0.52559999999999996</v>
      </c>
      <c r="BU64" s="12">
        <f t="shared" si="33"/>
        <v>1481354.1030135658</v>
      </c>
      <c r="BV64" s="12">
        <f t="shared" si="34"/>
        <v>980226.87857403245</v>
      </c>
      <c r="BW64">
        <v>9</v>
      </c>
      <c r="BX64" s="6">
        <v>0.52559999999999996</v>
      </c>
      <c r="BY64" s="12">
        <f t="shared" si="35"/>
        <v>1045561.4487992863</v>
      </c>
      <c r="BZ64" s="12">
        <f t="shared" si="36"/>
        <v>707405.88729171036</v>
      </c>
      <c r="CA64">
        <v>8</v>
      </c>
      <c r="CB64" s="6">
        <v>0.52559999999999996</v>
      </c>
      <c r="CC64" s="12">
        <f t="shared" si="37"/>
        <v>1349554.0712456887</v>
      </c>
      <c r="CD64" s="12">
        <f t="shared" si="38"/>
        <v>1078639.8710699743</v>
      </c>
      <c r="CE64">
        <v>7</v>
      </c>
      <c r="CF64" s="6">
        <v>0.52559999999999996</v>
      </c>
      <c r="CG64" s="12">
        <f t="shared" si="39"/>
        <v>1370494.5787652084</v>
      </c>
      <c r="CH64" s="12">
        <f t="shared" si="40"/>
        <v>1207461.7664213919</v>
      </c>
      <c r="CI64">
        <v>6</v>
      </c>
      <c r="CJ64" s="6">
        <v>0.52559999999999996</v>
      </c>
      <c r="CK64" s="12">
        <f t="shared" si="284"/>
        <v>1354847.932737974</v>
      </c>
      <c r="CL64" s="12">
        <f t="shared" si="285"/>
        <v>1208786.2596918729</v>
      </c>
      <c r="CM64" s="5">
        <v>5</v>
      </c>
      <c r="CN64" s="6">
        <v>0.52559999999999996</v>
      </c>
      <c r="CO64" s="7">
        <f t="shared" si="41"/>
        <v>1296403.8957879706</v>
      </c>
      <c r="CP64" s="12">
        <f t="shared" si="42"/>
        <v>1178976.0731792441</v>
      </c>
      <c r="CQ64" s="12">
        <f t="shared" si="43"/>
        <v>1029960.5100264772</v>
      </c>
      <c r="CR64" s="9"/>
      <c r="CS64" s="5">
        <v>4</v>
      </c>
      <c r="CT64" s="6">
        <v>0.52559999999999996</v>
      </c>
      <c r="CU64" s="7">
        <f t="shared" si="44"/>
        <v>991058.7078877535</v>
      </c>
      <c r="CV64" s="12">
        <f t="shared" si="45"/>
        <v>924950.61094127083</v>
      </c>
      <c r="CW64" s="12">
        <f t="shared" si="46"/>
        <v>873373.43932744535</v>
      </c>
      <c r="CY64" s="5">
        <v>3</v>
      </c>
      <c r="CZ64" s="6">
        <v>0.52559999999999996</v>
      </c>
      <c r="DA64" s="7">
        <f t="shared" si="47"/>
        <v>801308.78710199997</v>
      </c>
      <c r="DB64" s="12">
        <f t="shared" si="48"/>
        <v>756719.27993369801</v>
      </c>
      <c r="DC64" s="12">
        <f t="shared" si="49"/>
        <v>745466.94863356871</v>
      </c>
      <c r="DE64" s="5">
        <f t="shared" si="50"/>
        <v>2</v>
      </c>
      <c r="DF64" s="6">
        <v>0.52559999999999996</v>
      </c>
      <c r="DG64" s="7">
        <f t="shared" si="51"/>
        <v>678213.10799999989</v>
      </c>
      <c r="DH64" s="12">
        <f>(DH65)*(1+DF64)-(((VLOOKUP((DE$91+DE65),$A$138:$E$227,5,FALSE))/(VLOOKUP(DE$91,$A$138:$E$227,5,FALSE)))*(IF(DE64&lt;=$D$125,$B$125,$C$125)))</f>
        <v>650307.44784962398</v>
      </c>
      <c r="DI64" s="12">
        <f t="shared" si="53"/>
        <v>643054.94843122677</v>
      </c>
      <c r="DK64" s="5">
        <f t="shared" si="54"/>
        <v>1</v>
      </c>
      <c r="DL64" s="6">
        <v>0.52559999999999996</v>
      </c>
      <c r="DM64" s="7">
        <f>(DM65+$B$124)*(1+DL64)</f>
        <v>686519.99999999988</v>
      </c>
      <c r="DN64" s="12">
        <f>($B$124)*(1+DL64)-$B$125</f>
        <v>675519.99999999988</v>
      </c>
      <c r="DO64" s="12">
        <f>DN64</f>
        <v>675519.99999999988</v>
      </c>
      <c r="DQ64" s="5"/>
      <c r="DR64" s="6"/>
      <c r="DS64" s="7"/>
      <c r="DU64">
        <f t="shared" ref="DU64:DU66" si="290">IF(AND(DT65=0, DT64=1), DQ64, 1000)</f>
        <v>1000</v>
      </c>
      <c r="DW64" s="5"/>
      <c r="DX64" s="6"/>
      <c r="DY64" s="7"/>
      <c r="EC64" s="5"/>
      <c r="ED64" s="6"/>
      <c r="EE64" s="7"/>
      <c r="EI64" s="5"/>
      <c r="EJ64" s="6"/>
      <c r="EK64" s="7"/>
      <c r="EO64" s="5"/>
      <c r="EP64" s="6"/>
      <c r="EQ64" s="7"/>
      <c r="EU64" s="5"/>
      <c r="EV64" s="6"/>
      <c r="EW64" s="7"/>
      <c r="FA64" s="5"/>
      <c r="FB64" s="6"/>
      <c r="FC64" s="7"/>
      <c r="FG64" s="5"/>
      <c r="FH64" s="6"/>
      <c r="FI64" s="7"/>
      <c r="FM64" s="5"/>
      <c r="FN64" s="6"/>
      <c r="FO64" s="7"/>
      <c r="FS64" s="5"/>
      <c r="FT64" s="6"/>
      <c r="FU64" s="7"/>
      <c r="FY64" s="5"/>
      <c r="FZ64" s="6"/>
      <c r="GA64" s="7"/>
      <c r="GE64" s="5"/>
      <c r="GF64" s="6"/>
      <c r="GG64" s="7"/>
      <c r="GK64" s="5"/>
      <c r="GL64" s="6"/>
      <c r="GM64" s="7"/>
      <c r="GQ64" s="5"/>
      <c r="GR64" s="6"/>
      <c r="GS64" s="7"/>
      <c r="GW64" s="5"/>
      <c r="GX64" s="6"/>
      <c r="GY64" s="7"/>
      <c r="HC64" s="5"/>
      <c r="HD64" s="6"/>
      <c r="HE64" s="7"/>
      <c r="HI64" s="5"/>
      <c r="HJ64" s="6"/>
      <c r="HK64" s="7"/>
      <c r="HO64" s="5"/>
      <c r="HP64" s="6"/>
      <c r="HQ64" s="7"/>
      <c r="HU64" s="5"/>
      <c r="HV64" s="6"/>
      <c r="HW64" s="7"/>
      <c r="IA64" s="5"/>
      <c r="IB64" s="6"/>
      <c r="IC64" s="7"/>
      <c r="IG64" s="5"/>
      <c r="IH64" s="6"/>
      <c r="II64" s="7"/>
      <c r="IM64" s="5"/>
      <c r="IN64" s="6"/>
      <c r="IO64" s="7"/>
      <c r="IS64" s="5"/>
      <c r="IT64" s="6"/>
      <c r="IU64" s="7"/>
      <c r="IY64" s="5"/>
      <c r="IZ64" s="6"/>
      <c r="JA64" s="7"/>
      <c r="JE64" s="5"/>
      <c r="JF64" s="6"/>
      <c r="JG64" s="7"/>
      <c r="JK64" s="5"/>
      <c r="JL64" s="6"/>
      <c r="JM64" s="7"/>
      <c r="JQ64" s="5"/>
      <c r="JR64" s="6"/>
      <c r="JS64" s="7"/>
      <c r="JW64" s="5"/>
      <c r="JX64" s="6"/>
      <c r="JY64" s="7"/>
      <c r="KC64" s="5"/>
      <c r="KD64" s="6"/>
      <c r="KE64" s="7"/>
      <c r="KI64" s="5"/>
      <c r="KJ64" s="6"/>
      <c r="KK64" s="7"/>
      <c r="KO64" s="5"/>
      <c r="KP64" s="6"/>
      <c r="KQ64" s="7"/>
      <c r="KU64" s="5"/>
      <c r="KV64" s="6"/>
      <c r="KW64" s="7"/>
      <c r="LA64" s="5"/>
      <c r="LB64" s="6"/>
      <c r="LC64" s="7"/>
      <c r="LG64" s="5"/>
      <c r="LH64" s="6"/>
      <c r="LI64" s="7"/>
      <c r="LM64" s="5"/>
      <c r="LN64" s="6"/>
      <c r="LO64" s="7"/>
      <c r="LS64" s="5"/>
      <c r="LT64" s="6"/>
      <c r="LU64" s="7"/>
      <c r="LY64" s="5"/>
      <c r="LZ64" s="6"/>
      <c r="MA64" s="7"/>
      <c r="ME64" s="5"/>
      <c r="MF64" s="6"/>
      <c r="MG64" s="7"/>
      <c r="MK64" s="5"/>
      <c r="ML64" s="6"/>
      <c r="MM64" s="7"/>
      <c r="MQ64" s="5"/>
      <c r="MR64" s="6"/>
      <c r="MS64" s="7"/>
      <c r="MW64" s="5"/>
      <c r="MX64" s="6"/>
      <c r="MY64" s="7"/>
      <c r="NC64" s="5"/>
      <c r="ND64" s="6"/>
      <c r="NE64" s="7"/>
      <c r="NI64" s="5"/>
      <c r="NJ64" s="6"/>
      <c r="NK64" s="7"/>
      <c r="NO64" s="5"/>
      <c r="NP64" s="6"/>
      <c r="NQ64" s="7"/>
      <c r="NU64" s="5"/>
      <c r="NV64" s="6"/>
      <c r="NW64" s="7"/>
      <c r="OA64" s="5"/>
      <c r="OB64" s="6"/>
      <c r="OC64" s="7"/>
      <c r="OG64" s="5"/>
      <c r="OH64" s="6"/>
      <c r="OI64" s="7"/>
      <c r="OM64" s="5"/>
      <c r="ON64" s="6"/>
      <c r="OO64" s="7"/>
      <c r="OS64" s="5"/>
      <c r="OT64" s="6"/>
      <c r="OU64" s="7"/>
      <c r="OY64" s="5"/>
      <c r="OZ64" s="6"/>
      <c r="PA64" s="7"/>
      <c r="PE64" s="5"/>
      <c r="PF64" s="6"/>
      <c r="PG64" s="7"/>
      <c r="PK64" s="5"/>
      <c r="PL64" s="6"/>
      <c r="PM64" s="7"/>
      <c r="PQ64" s="5"/>
      <c r="PR64" s="6"/>
      <c r="PS64" s="7"/>
      <c r="PW64" s="5"/>
      <c r="PX64" s="6"/>
      <c r="PY64" s="7"/>
      <c r="QC64" s="5"/>
      <c r="QD64" s="6"/>
      <c r="QE64" s="7"/>
      <c r="QI64" s="5"/>
      <c r="QJ64" s="6"/>
      <c r="QK64" s="7"/>
      <c r="QO64" s="5"/>
      <c r="QP64" s="6"/>
      <c r="QQ64" s="7"/>
    </row>
    <row r="65" spans="3:461">
      <c r="C65">
        <v>26</v>
      </c>
      <c r="D65" s="6">
        <v>-1.21E-2</v>
      </c>
      <c r="E65" s="12">
        <f t="shared" si="286"/>
        <v>-200639.30453691582</v>
      </c>
      <c r="F65" s="12">
        <f t="shared" si="0"/>
        <v>-130490.97625897157</v>
      </c>
      <c r="G65">
        <v>25</v>
      </c>
      <c r="H65" s="6">
        <v>-1.21E-2</v>
      </c>
      <c r="I65" s="12">
        <f t="shared" si="1"/>
        <v>-732904.78522246878</v>
      </c>
      <c r="J65" s="12">
        <f t="shared" si="2"/>
        <v>-471153.07621444424</v>
      </c>
      <c r="K65">
        <v>24</v>
      </c>
      <c r="L65" s="6">
        <v>-1.21E-2</v>
      </c>
      <c r="M65" s="12">
        <f t="shared" si="3"/>
        <v>-447923.64236416039</v>
      </c>
      <c r="N65" s="12">
        <f t="shared" si="4"/>
        <v>-287950.91294838884</v>
      </c>
      <c r="O65">
        <v>23</v>
      </c>
      <c r="P65" s="6">
        <v>-1.21E-2</v>
      </c>
      <c r="Q65" s="12">
        <f t="shared" si="5"/>
        <v>142922.28548349545</v>
      </c>
      <c r="R65" s="12">
        <f t="shared" si="6"/>
        <v>85430.990195021703</v>
      </c>
      <c r="S65">
        <v>22</v>
      </c>
      <c r="T65" s="6">
        <v>-1.21E-2</v>
      </c>
      <c r="U65" s="12">
        <f t="shared" si="7"/>
        <v>1920361.5733731035</v>
      </c>
      <c r="V65" s="12">
        <f t="shared" si="8"/>
        <v>1032374.8307983227</v>
      </c>
      <c r="W65">
        <v>21</v>
      </c>
      <c r="X65" s="6">
        <v>-1.21E-2</v>
      </c>
      <c r="Y65" s="12">
        <f t="shared" si="9"/>
        <v>2265934.4875769927</v>
      </c>
      <c r="Z65" s="12">
        <f t="shared" si="10"/>
        <v>1098893.0409677897</v>
      </c>
      <c r="AA65">
        <v>20</v>
      </c>
      <c r="AB65" s="6">
        <v>-1.21E-2</v>
      </c>
      <c r="AC65" s="12">
        <f t="shared" si="11"/>
        <v>982376.85191974067</v>
      </c>
      <c r="AD65" s="12">
        <f t="shared" si="12"/>
        <v>487495.27990002168</v>
      </c>
      <c r="AE65">
        <v>19</v>
      </c>
      <c r="AF65" s="6">
        <v>-1.21E-2</v>
      </c>
      <c r="AG65" s="12">
        <f t="shared" si="13"/>
        <v>1236249.3776437561</v>
      </c>
      <c r="AH65" s="12">
        <f t="shared" si="14"/>
        <v>632067.35097575502</v>
      </c>
      <c r="AI65">
        <v>18</v>
      </c>
      <c r="AJ65" s="6">
        <v>-1.21E-2</v>
      </c>
      <c r="AK65" s="12">
        <f t="shared" si="15"/>
        <v>415953.916925464</v>
      </c>
      <c r="AL65" s="12">
        <f t="shared" si="16"/>
        <v>215795.64111170691</v>
      </c>
      <c r="AM65">
        <v>17</v>
      </c>
      <c r="AN65" s="6">
        <v>-1.21E-2</v>
      </c>
      <c r="AO65" s="12">
        <f t="shared" si="17"/>
        <v>71806.098336684168</v>
      </c>
      <c r="AP65" s="12">
        <f t="shared" si="18"/>
        <v>38062.631073204764</v>
      </c>
      <c r="AQ65">
        <v>16</v>
      </c>
      <c r="AR65" s="6">
        <v>-1.21E-2</v>
      </c>
      <c r="AS65" s="12">
        <f t="shared" si="19"/>
        <v>1113867.9938678788</v>
      </c>
      <c r="AT65" s="12">
        <f t="shared" si="20"/>
        <v>594621.25988435629</v>
      </c>
      <c r="AU65">
        <v>15</v>
      </c>
      <c r="AV65" s="6">
        <v>-1.21E-2</v>
      </c>
      <c r="AW65" s="12">
        <f t="shared" si="21"/>
        <v>683292.38048724679</v>
      </c>
      <c r="AX65" s="12">
        <f t="shared" si="22"/>
        <v>359627.56867749826</v>
      </c>
      <c r="AY65">
        <v>14</v>
      </c>
      <c r="AZ65" s="6">
        <v>-1.21E-2</v>
      </c>
      <c r="BA65" s="12">
        <f t="shared" si="23"/>
        <v>827937.66363223281</v>
      </c>
      <c r="BB65" s="12">
        <f t="shared" si="24"/>
        <v>432644.11746195622</v>
      </c>
      <c r="BC65">
        <v>13</v>
      </c>
      <c r="BD65" s="6">
        <v>-1.21E-2</v>
      </c>
      <c r="BE65" s="12">
        <f t="shared" si="25"/>
        <v>1197274.5297294087</v>
      </c>
      <c r="BF65" s="12">
        <f t="shared" si="26"/>
        <v>634645.52139791963</v>
      </c>
      <c r="BG65">
        <v>12</v>
      </c>
      <c r="BH65" s="6">
        <v>-1.21E-2</v>
      </c>
      <c r="BI65" s="12">
        <f t="shared" si="27"/>
        <v>1712578.3873311616</v>
      </c>
      <c r="BJ65" s="12">
        <f t="shared" si="28"/>
        <v>1010807.5444022269</v>
      </c>
      <c r="BK65">
        <v>11</v>
      </c>
      <c r="BL65" s="6">
        <v>-1.21E-2</v>
      </c>
      <c r="BM65" s="12">
        <f t="shared" si="29"/>
        <v>1467191.3739377665</v>
      </c>
      <c r="BN65" s="12">
        <f t="shared" si="30"/>
        <v>932162.94058452069</v>
      </c>
      <c r="BO65">
        <v>10</v>
      </c>
      <c r="BP65" s="6">
        <v>-1.21E-2</v>
      </c>
      <c r="BQ65" s="12">
        <f t="shared" si="31"/>
        <v>1164527.8493415746</v>
      </c>
      <c r="BR65" s="12">
        <f t="shared" si="32"/>
        <v>761758.81874223286</v>
      </c>
      <c r="BS65">
        <v>9</v>
      </c>
      <c r="BT65" s="6">
        <v>-1.21E-2</v>
      </c>
      <c r="BU65" s="12">
        <f t="shared" si="33"/>
        <v>1000715.2475519476</v>
      </c>
      <c r="BV65" s="12">
        <f t="shared" si="34"/>
        <v>669651.55663250631</v>
      </c>
      <c r="BW65">
        <v>8</v>
      </c>
      <c r="BX65" s="6">
        <v>-1.21E-2</v>
      </c>
      <c r="BY65" s="12">
        <f t="shared" si="35"/>
        <v>714408.82809382922</v>
      </c>
      <c r="BZ65" s="12">
        <f t="shared" si="36"/>
        <v>488806.04027472518</v>
      </c>
      <c r="CA65">
        <v>7</v>
      </c>
      <c r="CB65" s="6">
        <v>-1.21E-2</v>
      </c>
      <c r="CC65" s="12">
        <f t="shared" si="37"/>
        <v>909208.8063493832</v>
      </c>
      <c r="CD65" s="12">
        <f t="shared" si="38"/>
        <v>734886.81716209534</v>
      </c>
      <c r="CE65">
        <v>6</v>
      </c>
      <c r="CF65" s="6">
        <v>-1.21E-2</v>
      </c>
      <c r="CG65" s="12">
        <f t="shared" si="39"/>
        <v>920651.03020228166</v>
      </c>
      <c r="CH65" s="12">
        <f t="shared" si="40"/>
        <v>820279.30134564196</v>
      </c>
      <c r="CI65">
        <v>5</v>
      </c>
      <c r="CJ65" s="6">
        <v>-1.21E-2</v>
      </c>
      <c r="CK65" s="12">
        <f t="shared" si="284"/>
        <v>910115.97583768622</v>
      </c>
      <c r="CL65" s="12">
        <f t="shared" si="285"/>
        <v>821157.27143249882</v>
      </c>
      <c r="CM65" s="5">
        <v>4</v>
      </c>
      <c r="CN65" s="6">
        <v>-1.21E-2</v>
      </c>
      <c r="CO65" s="7">
        <f t="shared" si="41"/>
        <v>849766.58087832376</v>
      </c>
      <c r="CP65" s="12">
        <f t="shared" si="42"/>
        <v>795304.46952750336</v>
      </c>
      <c r="CQ65" s="12">
        <f t="shared" si="43"/>
        <v>702618.6102968544</v>
      </c>
      <c r="CR65" s="9"/>
      <c r="CS65" s="5">
        <v>3</v>
      </c>
      <c r="CT65" s="6">
        <v>-1.21E-2</v>
      </c>
      <c r="CU65" s="7">
        <f t="shared" si="44"/>
        <v>649618.97475599998</v>
      </c>
      <c r="CV65" s="12">
        <f t="shared" si="45"/>
        <v>613922.53358710243</v>
      </c>
      <c r="CW65" s="12">
        <f t="shared" si="46"/>
        <v>586226.78019219544</v>
      </c>
      <c r="CY65" s="5">
        <v>2</v>
      </c>
      <c r="CZ65" s="6">
        <v>-1.21E-2</v>
      </c>
      <c r="DA65" s="7">
        <f t="shared" si="47"/>
        <v>525241.73250000004</v>
      </c>
      <c r="DB65" s="12">
        <f>(DB66)*(1+CZ65)-(((VLOOKUP((CY$91+CY66),$A$138:$E$227,5,FALSE))/(VLOOKUP(CY$91,$A$138:$E$227,5,FALSE)))*(IF(CY65&lt;=$D$125,$B$125,$C$125)))</f>
        <v>503333.32306603773</v>
      </c>
      <c r="DC65" s="12">
        <f t="shared" si="49"/>
        <v>501441.09252819547</v>
      </c>
      <c r="DE65" s="5">
        <f t="shared" si="50"/>
        <v>1</v>
      </c>
      <c r="DF65" s="6">
        <v>-1.21E-2</v>
      </c>
      <c r="DG65" s="7">
        <f>(DG66+$B$124)*(1+DF65)</f>
        <v>444555</v>
      </c>
      <c r="DH65" s="12">
        <f>($B$124)*(1+DF65)-$B$125</f>
        <v>433555</v>
      </c>
      <c r="DI65" s="12">
        <f>DH65</f>
        <v>433555</v>
      </c>
      <c r="DK65" s="5"/>
      <c r="DL65" s="6"/>
      <c r="DM65" s="7"/>
      <c r="DQ65" s="5"/>
      <c r="DR65" s="6"/>
      <c r="DS65" s="7"/>
      <c r="DU65">
        <f t="shared" si="290"/>
        <v>1000</v>
      </c>
      <c r="DW65" s="5"/>
      <c r="DX65" s="6"/>
      <c r="DY65" s="7"/>
      <c r="EC65" s="5"/>
      <c r="ED65" s="6"/>
      <c r="EE65" s="7"/>
      <c r="EI65" s="5"/>
      <c r="EJ65" s="6"/>
      <c r="EK65" s="7"/>
      <c r="EO65" s="5"/>
      <c r="EP65" s="6"/>
      <c r="EQ65" s="7"/>
      <c r="EU65" s="5"/>
      <c r="EV65" s="6"/>
      <c r="EW65" s="7"/>
      <c r="FA65" s="5"/>
      <c r="FB65" s="6"/>
      <c r="FC65" s="7"/>
      <c r="FG65" s="5"/>
      <c r="FH65" s="6"/>
      <c r="FI65" s="7"/>
      <c r="FM65" s="5"/>
      <c r="FN65" s="6"/>
      <c r="FO65" s="7"/>
      <c r="FS65" s="5"/>
      <c r="FT65" s="6"/>
      <c r="FU65" s="7"/>
      <c r="FY65" s="5"/>
      <c r="FZ65" s="6"/>
      <c r="GA65" s="7"/>
      <c r="GE65" s="5"/>
      <c r="GF65" s="6"/>
      <c r="GG65" s="7"/>
      <c r="GK65" s="5"/>
      <c r="GL65" s="6"/>
      <c r="GM65" s="7"/>
      <c r="GQ65" s="5"/>
      <c r="GR65" s="6"/>
      <c r="GS65" s="7"/>
      <c r="GW65" s="5"/>
      <c r="GX65" s="6"/>
      <c r="GY65" s="7"/>
      <c r="HC65" s="5"/>
      <c r="HD65" s="6"/>
      <c r="HE65" s="7"/>
      <c r="HI65" s="5"/>
      <c r="HJ65" s="6"/>
      <c r="HK65" s="7"/>
      <c r="HO65" s="5"/>
      <c r="HP65" s="6"/>
      <c r="HQ65" s="7"/>
      <c r="HU65" s="5"/>
      <c r="HV65" s="6"/>
      <c r="HW65" s="7"/>
      <c r="IA65" s="5"/>
      <c r="IB65" s="6"/>
      <c r="IC65" s="7"/>
      <c r="IG65" s="5"/>
      <c r="IH65" s="6"/>
      <c r="II65" s="7"/>
      <c r="IM65" s="5"/>
      <c r="IN65" s="6"/>
      <c r="IO65" s="7"/>
      <c r="IS65" s="5"/>
      <c r="IT65" s="6"/>
      <c r="IU65" s="7"/>
      <c r="IY65" s="5"/>
      <c r="IZ65" s="6"/>
      <c r="JA65" s="7"/>
      <c r="JE65" s="5"/>
      <c r="JF65" s="6"/>
      <c r="JG65" s="7"/>
      <c r="JK65" s="5"/>
      <c r="JL65" s="6"/>
      <c r="JM65" s="7"/>
      <c r="JQ65" s="5"/>
      <c r="JR65" s="6"/>
      <c r="JS65" s="7"/>
      <c r="JW65" s="5"/>
      <c r="JX65" s="6"/>
      <c r="JY65" s="7"/>
      <c r="KC65" s="5"/>
      <c r="KD65" s="6"/>
      <c r="KE65" s="7"/>
      <c r="KI65" s="5"/>
      <c r="KJ65" s="6"/>
      <c r="KK65" s="7"/>
      <c r="KO65" s="5"/>
      <c r="KP65" s="6"/>
      <c r="KQ65" s="7"/>
      <c r="KU65" s="5"/>
      <c r="KV65" s="6"/>
      <c r="KW65" s="7"/>
      <c r="LA65" s="5"/>
      <c r="LB65" s="6"/>
      <c r="LC65" s="7"/>
      <c r="LG65" s="5"/>
      <c r="LH65" s="6"/>
      <c r="LI65" s="7"/>
      <c r="LM65" s="5"/>
      <c r="LN65" s="6"/>
      <c r="LO65" s="7"/>
      <c r="LS65" s="5"/>
      <c r="LT65" s="6"/>
      <c r="LU65" s="7"/>
      <c r="LY65" s="5"/>
      <c r="LZ65" s="6"/>
      <c r="MA65" s="7"/>
      <c r="ME65" s="5"/>
      <c r="MF65" s="6"/>
      <c r="MG65" s="7"/>
      <c r="MK65" s="5"/>
      <c r="ML65" s="6"/>
      <c r="MM65" s="7"/>
      <c r="MQ65" s="5"/>
      <c r="MR65" s="6"/>
      <c r="MS65" s="7"/>
      <c r="MW65" s="5"/>
      <c r="MX65" s="6"/>
      <c r="MY65" s="7"/>
      <c r="NC65" s="5"/>
      <c r="ND65" s="6"/>
      <c r="NE65" s="7"/>
      <c r="NI65" s="5"/>
      <c r="NJ65" s="6"/>
      <c r="NK65" s="7"/>
      <c r="NO65" s="5"/>
      <c r="NP65" s="6"/>
      <c r="NQ65" s="7"/>
      <c r="NU65" s="5"/>
      <c r="NV65" s="6"/>
      <c r="NW65" s="7"/>
      <c r="OA65" s="5"/>
      <c r="OB65" s="6"/>
      <c r="OC65" s="7"/>
      <c r="OG65" s="5"/>
      <c r="OH65" s="6"/>
      <c r="OI65" s="7"/>
      <c r="OM65" s="5"/>
      <c r="ON65" s="6"/>
      <c r="OO65" s="7"/>
      <c r="OS65" s="5"/>
      <c r="OT65" s="6"/>
      <c r="OU65" s="7"/>
      <c r="OY65" s="5"/>
      <c r="OZ65" s="6"/>
      <c r="PA65" s="7"/>
      <c r="PE65" s="5"/>
      <c r="PF65" s="6"/>
      <c r="PG65" s="7"/>
      <c r="PK65" s="5"/>
      <c r="PL65" s="6"/>
      <c r="PM65" s="7"/>
      <c r="PQ65" s="5"/>
      <c r="PR65" s="6"/>
      <c r="PS65" s="7"/>
      <c r="PW65" s="5"/>
      <c r="PX65" s="6"/>
      <c r="PY65" s="7"/>
      <c r="QC65" s="5"/>
      <c r="QD65" s="6"/>
      <c r="QE65" s="7"/>
      <c r="QI65" s="5"/>
      <c r="QJ65" s="6"/>
      <c r="QK65" s="7"/>
      <c r="QO65" s="5"/>
      <c r="QP65" s="6"/>
      <c r="QQ65" s="7"/>
    </row>
    <row r="66" spans="3:461">
      <c r="C66">
        <v>25</v>
      </c>
      <c r="D66" s="6">
        <v>0.18149999999999999</v>
      </c>
      <c r="E66" s="12">
        <f t="shared" si="286"/>
        <v>-156404.63296574351</v>
      </c>
      <c r="F66" s="12">
        <f t="shared" ref="F66:F88" si="291">E66*((VLOOKUP(C$91, $A$138:$E$227, 5, FALSE)) / VLOOKUP((C$91+C67), $A$138:$E$227, 5, FALSE))</f>
        <v>-102105.66604933445</v>
      </c>
      <c r="G66">
        <v>24</v>
      </c>
      <c r="H66" s="6">
        <v>0.18149999999999999</v>
      </c>
      <c r="I66" s="12">
        <f t="shared" ref="I66:I87" si="292">(I67)*(1+H66)-(((VLOOKUP((G$91+G67),$A$138:$E$227,5,FALSE))/(VLOOKUP(G$91,$A$138:$E$227,5,FALSE)))*(IF(G66&lt;=$D$125,$B$125,$C$125)))</f>
        <v>-694643.30251624878</v>
      </c>
      <c r="J66" s="12">
        <f t="shared" ref="J66:J88" si="293">I66*((VLOOKUP(G$91, $A$138:$E$227, 5, FALSE)) / VLOOKUP((G$91+G67), $A$138:$E$227, 5, FALSE))</f>
        <v>-448241.52728407003</v>
      </c>
      <c r="K66">
        <v>23</v>
      </c>
      <c r="L66" s="6">
        <v>0.18149999999999999</v>
      </c>
      <c r="M66" s="12">
        <f t="shared" ref="M66:M86" si="294">(M67)*(1+L66)-(((VLOOKUP((K$91+K67),$A$138:$E$227,5,FALSE))/(VLOOKUP(K$91,$A$138:$E$227,5,FALSE)))*(IF(K66&lt;=$D$125,$B$125,$C$125)))</f>
        <v>-406171.65269510448</v>
      </c>
      <c r="N66" s="12">
        <f t="shared" ref="N66:N87" si="295">M66*((VLOOKUP(K$91, $A$138:$E$227, 5, FALSE)) / VLOOKUP((K$91+K67), $A$138:$E$227, 5, FALSE))</f>
        <v>-262095.67022967123</v>
      </c>
      <c r="O66">
        <v>22</v>
      </c>
      <c r="P66" s="6">
        <v>0.18149999999999999</v>
      </c>
      <c r="Q66" s="12">
        <f t="shared" ref="Q66:Q85" si="296">(Q67)*(1+P66)-(((VLOOKUP((O$91+O67),$A$138:$E$227,5,FALSE))/(VLOOKUP(O$91,$A$138:$E$227,5,FALSE)))*(IF(O66&lt;=$D$125,$B$125,$C$125)))</f>
        <v>195476.22707640292</v>
      </c>
      <c r="R66" s="12">
        <f t="shared" ref="R66:R86" si="297">Q66*((VLOOKUP(O$91, $A$138:$E$227, 5, FALSE)) / VLOOKUP((O$91+O67), $A$138:$E$227, 5, FALSE))</f>
        <v>117285.73624584175</v>
      </c>
      <c r="S66">
        <v>21</v>
      </c>
      <c r="T66" s="6">
        <v>0.18149999999999999</v>
      </c>
      <c r="U66" s="12">
        <f t="shared" ref="U66:U84" si="298">(U67)*(1+T66)-(((VLOOKUP((S$91+S67),$A$138:$E$227,5,FALSE))/(VLOOKUP(S$91,$A$138:$E$227,5,FALSE)))*(IF(S66&lt;=$D$125,$B$125,$C$125)))</f>
        <v>2000370.2491925289</v>
      </c>
      <c r="V66" s="12">
        <f t="shared" ref="V66:V85" si="299">U66*((VLOOKUP(S$91, $A$138:$E$227, 5, FALSE)) / VLOOKUP((S$91+S67), $A$138:$E$227, 5, FALSE))</f>
        <v>1079445.0778661571</v>
      </c>
      <c r="W66">
        <v>20</v>
      </c>
      <c r="X66" s="6">
        <v>0.18149999999999999</v>
      </c>
      <c r="Y66" s="12">
        <f t="shared" ref="Y66:Y83" si="300">(Y67)*(1+X66)-(((VLOOKUP((W$91+W67),$A$138:$E$227,5,FALSE))/(VLOOKUP(W$91,$A$138:$E$227,5,FALSE)))*(IF(W66&lt;=$D$125,$B$125,$C$125)))</f>
        <v>2356306.2584201558</v>
      </c>
      <c r="Z66" s="12">
        <f t="shared" ref="Z66:Z84" si="301">Y66*((VLOOKUP(W$91, $A$138:$E$227, 5, FALSE)) / VLOOKUP((W$91+W67), $A$138:$E$227, 5, FALSE))</f>
        <v>1147032.1031554721</v>
      </c>
      <c r="AA66">
        <v>19</v>
      </c>
      <c r="AB66" s="6">
        <v>0.18149999999999999</v>
      </c>
      <c r="AC66" s="12">
        <f t="shared" ref="AC66:AC82" si="302">(AC67)*(1+AB66)-(((VLOOKUP((AA$91+AA67),$A$138:$E$227,5,FALSE))/(VLOOKUP(AA$91,$A$138:$E$227,5,FALSE)))*(IF(AA66&lt;=$D$125,$B$125,$C$125)))</f>
        <v>1055604.2082946515</v>
      </c>
      <c r="AD66" s="12">
        <f t="shared" ref="AD66:AD83" si="303">AC66*((VLOOKUP(AA$91, $A$138:$E$227, 5, FALSE)) / VLOOKUP((AA$91+AA67), $A$138:$E$227, 5, FALSE))</f>
        <v>525810.39809393964</v>
      </c>
      <c r="AE66">
        <v>18</v>
      </c>
      <c r="AF66" s="6">
        <v>0.18149999999999999</v>
      </c>
      <c r="AG66" s="12">
        <f t="shared" ref="AG66:AG81" si="304">(AG67)*(1+AF66)-(((VLOOKUP((AE$91+AE67),$A$138:$E$227,5,FALSE))/(VLOOKUP(AE$91,$A$138:$E$227,5,FALSE)))*(IF(AE66&lt;=$D$125,$B$125,$C$125)))</f>
        <v>1310786.3632270384</v>
      </c>
      <c r="AH66" s="12">
        <f t="shared" ref="AH66:AH82" si="305">AG66*((VLOOKUP(AE$91, $A$138:$E$227, 5, FALSE)) / VLOOKUP((AE$91+AE67), $A$138:$E$227, 5, FALSE))</f>
        <v>672705.4543353857</v>
      </c>
      <c r="AI66">
        <v>17</v>
      </c>
      <c r="AJ66" s="6">
        <v>0.18149999999999999</v>
      </c>
      <c r="AK66" s="12">
        <f t="shared" ref="AK66:AK80" si="306">(AK67)*(1+AJ66)-(((VLOOKUP((AI$91+AI67),$A$138:$E$227,5,FALSE))/(VLOOKUP(AI$91,$A$138:$E$227,5,FALSE)))*(IF(AI66&lt;=$D$125,$B$125,$C$125)))</f>
        <v>479582.95766979019</v>
      </c>
      <c r="AL66" s="12">
        <f t="shared" ref="AL66:AL81" si="307">AK66*((VLOOKUP(AI$91, $A$138:$E$227, 5, FALSE)) / VLOOKUP((AI$91+AI67), $A$138:$E$227, 5, FALSE))</f>
        <v>249745.08739030582</v>
      </c>
      <c r="AM66">
        <v>16</v>
      </c>
      <c r="AN66" s="6">
        <v>0.18149999999999999</v>
      </c>
      <c r="AO66" s="12">
        <f t="shared" ref="AO66:AO79" si="308">(AO67)*(1+AN66)-(((VLOOKUP((AM$91+AM67),$A$138:$E$227,5,FALSE))/(VLOOKUP(AM$91,$A$138:$E$227,5,FALSE)))*(IF(AM66&lt;=$D$125,$B$125,$C$125)))</f>
        <v>129974.53488970062</v>
      </c>
      <c r="AP66" s="12">
        <f t="shared" ref="AP66:AP80" si="309">AO66*((VLOOKUP(AM$91, $A$138:$E$227, 5, FALSE)) / VLOOKUP((AM$91+AM67), $A$138:$E$227, 5, FALSE))</f>
        <v>69156.261960180331</v>
      </c>
      <c r="AQ66">
        <v>15</v>
      </c>
      <c r="AR66" s="6">
        <v>0.18149999999999999</v>
      </c>
      <c r="AS66" s="12">
        <f t="shared" ref="AS66:AS78" si="310">(AS67)*(1+AR66)-(((VLOOKUP((AQ$91+AQ67),$A$138:$E$227,5,FALSE))/(VLOOKUP(AQ$91,$A$138:$E$227,5,FALSE)))*(IF(AQ66&lt;=$D$125,$B$125,$C$125)))</f>
        <v>1184396.3730807474</v>
      </c>
      <c r="AT66" s="12">
        <f t="shared" ref="AT66:AT79" si="311">AS66*((VLOOKUP(AQ$91, $A$138:$E$227, 5, FALSE)) / VLOOKUP((AQ$91+AQ67), $A$138:$E$227, 5, FALSE))</f>
        <v>634657.67916024954</v>
      </c>
      <c r="AU66">
        <v>14</v>
      </c>
      <c r="AV66" s="6">
        <v>0.18149999999999999</v>
      </c>
      <c r="AW66" s="12">
        <f t="shared" ref="AW66:AW77" si="312">(AW67)*(1+AV66)-(((VLOOKUP((AU$91+AU67),$A$138:$E$227,5,FALSE))/(VLOOKUP(AU$91,$A$138:$E$227,5,FALSE)))*(IF(AU66&lt;=$D$125,$B$125,$C$125)))</f>
        <v>749359.6320348687</v>
      </c>
      <c r="AX66" s="12">
        <f t="shared" ref="AX66:AX78" si="313">AW66*((VLOOKUP(AU$91, $A$138:$E$227, 5, FALSE)) / VLOOKUP((AU$91+AU67), $A$138:$E$227, 5, FALSE))</f>
        <v>395888.10749011929</v>
      </c>
      <c r="AY66">
        <v>13</v>
      </c>
      <c r="AZ66" s="6">
        <v>0.18149999999999999</v>
      </c>
      <c r="BA66" s="12">
        <f t="shared" ref="BA66:BA76" si="314">(BA67)*(1+AZ66)-(((VLOOKUP((AY$91+AY67),$A$138:$E$227,5,FALSE))/(VLOOKUP(AY$91,$A$138:$E$227,5,FALSE)))*(IF(AY66&lt;=$D$125,$B$125,$C$125)))</f>
        <v>896191.65459528181</v>
      </c>
      <c r="BB66" s="12">
        <f t="shared" ref="BB66:BB77" si="315">BA66*((VLOOKUP(AY$91, $A$138:$E$227, 5, FALSE)) / VLOOKUP((AY$91+AY67), $A$138:$E$227, 5, FALSE))</f>
        <v>470077.886749978</v>
      </c>
      <c r="BC66">
        <v>12</v>
      </c>
      <c r="BD66" s="6">
        <v>0.18149999999999999</v>
      </c>
      <c r="BE66" s="12">
        <f t="shared" ref="BE66:BE75" si="316">(BE67)*(1+BD66)-(((VLOOKUP((BC$91+BC67),$A$138:$E$227,5,FALSE))/(VLOOKUP(BC$91,$A$138:$E$227,5,FALSE)))*(IF(BC66&lt;=$D$125,$B$125,$C$125)))</f>
        <v>1269227.9323922053</v>
      </c>
      <c r="BF66" s="12">
        <f t="shared" ref="BF66:BF76" si="317">BE66*((VLOOKUP(BC$91, $A$138:$E$227, 5, FALSE)) / VLOOKUP((BC$91+BC67), $A$138:$E$227, 5, FALSE))</f>
        <v>675325.05082000361</v>
      </c>
      <c r="BG66">
        <v>11</v>
      </c>
      <c r="BH66" s="6">
        <v>0.18149999999999999</v>
      </c>
      <c r="BI66" s="12">
        <f t="shared" ref="BI66:BI74" si="318">(BI67)*(1+BH66)-(((VLOOKUP((BG$91+BG67),$A$138:$E$227,5,FALSE))/(VLOOKUP(BG$91,$A$138:$E$227,5,FALSE)))*(IF(BG66&lt;=$D$125,$B$125,$C$125)))</f>
        <v>1785004.9729819503</v>
      </c>
      <c r="BJ66" s="12">
        <f t="shared" ref="BJ66:BJ75" si="319">BI66*((VLOOKUP(BG$91, $A$138:$E$227, 5, FALSE)) / VLOOKUP((BG$91+BG67), $A$138:$E$227, 5, FALSE))</f>
        <v>1057531.2481440234</v>
      </c>
      <c r="BK66">
        <v>10</v>
      </c>
      <c r="BL66" s="6">
        <v>0.18149999999999999</v>
      </c>
      <c r="BM66" s="12">
        <f t="shared" ref="BM66:BM73" si="320">(BM67)*(1+BL66)-(((VLOOKUP((BK$91+BK67),$A$138:$E$227,5,FALSE))/(VLOOKUP(BK$91,$A$138:$E$227,5,FALSE)))*(IF(BK66&lt;=$D$125,$B$125,$C$125)))</f>
        <v>1532959.114129982</v>
      </c>
      <c r="BN66" s="12">
        <f t="shared" ref="BN66:BN74" si="321">BM66*((VLOOKUP(BK$91, $A$138:$E$227, 5, FALSE)) / VLOOKUP((BK$91+BK67), $A$138:$E$227, 5, FALSE))</f>
        <v>977622.98221874319</v>
      </c>
      <c r="BO66">
        <v>9</v>
      </c>
      <c r="BP66" s="6">
        <v>0.18149999999999999</v>
      </c>
      <c r="BQ66" s="12">
        <f t="shared" ref="BQ66:BQ72" si="322">(BQ67)*(1+BP66)-(((VLOOKUP((BO$91+BO67),$A$138:$E$227,5,FALSE))/(VLOOKUP(BO$91,$A$138:$E$227,5,FALSE)))*(IF(BO66&lt;=$D$125,$B$125,$C$125)))</f>
        <v>1225215.0200496931</v>
      </c>
      <c r="BR66" s="12">
        <f t="shared" ref="BR66:BR73" si="323">BQ66*((VLOOKUP(BO$91, $A$138:$E$227, 5, FALSE)) / VLOOKUP((BO$91+BO67), $A$138:$E$227, 5, FALSE))</f>
        <v>804480.80561753432</v>
      </c>
      <c r="BS66">
        <v>8</v>
      </c>
      <c r="BT66" s="6">
        <v>0.18149999999999999</v>
      </c>
      <c r="BU66" s="12">
        <f t="shared" ref="BU66:BU71" si="324">(BU67)*(1+BT66)-(((VLOOKUP((BS$91+BS67),$A$138:$E$227,5,FALSE))/(VLOOKUP(BS$91,$A$138:$E$227,5,FALSE)))*(IF(BS66&lt;=$D$125,$B$125,$C$125)))</f>
        <v>1058352.7768256958</v>
      </c>
      <c r="BV66" s="12">
        <f t="shared" ref="BV66:BV72" si="325">BU66*((VLOOKUP(BS$91, $A$138:$E$227, 5, FALSE)) / VLOOKUP((BS$91+BS67), $A$138:$E$227, 5, FALSE))</f>
        <v>710893.56330178818</v>
      </c>
      <c r="BW66">
        <v>7</v>
      </c>
      <c r="BX66" s="6">
        <v>0.18149999999999999</v>
      </c>
      <c r="BY66" s="12">
        <f t="shared" ref="BY66:BY70" si="326">(BY67)*(1+BX66)-(((VLOOKUP((BW$91+BW67),$A$138:$E$227,5,FALSE))/(VLOOKUP(BW$91,$A$138:$E$227,5,FALSE)))*(IF(BW66&lt;=$D$125,$B$125,$C$125)))</f>
        <v>767542.24308126641</v>
      </c>
      <c r="BZ66" s="12">
        <f t="shared" ref="BZ66:BZ71" si="327">BY66*((VLOOKUP(BW$91, $A$138:$E$227, 5, FALSE)) / VLOOKUP((BW$91+BW67), $A$138:$E$227, 5, FALSE))</f>
        <v>527142.21977656789</v>
      </c>
      <c r="CA66">
        <v>6</v>
      </c>
      <c r="CB66" s="6">
        <v>0.18149999999999999</v>
      </c>
      <c r="CC66" s="12">
        <f t="shared" ref="CC66:CC69" si="328">(CC67)*(1+CB66)-(((VLOOKUP((CA$91+CA67),$A$138:$E$227,5,FALSE))/(VLOOKUP(CA$91,$A$138:$E$227,5,FALSE)))*(IF(CA66&lt;=$D$125,$B$125,$C$125)))</f>
        <v>957915.86741487053</v>
      </c>
      <c r="CD66" s="12">
        <f t="shared" ref="CD66:CD70" si="329">CC66*((VLOOKUP(CA$91, $A$138:$E$227, 5, FALSE)) / VLOOKUP((CA$91+CA67), $A$138:$E$227, 5, FALSE))</f>
        <v>777177.02450640441</v>
      </c>
      <c r="CE66">
        <v>5</v>
      </c>
      <c r="CF66" s="6">
        <v>0.18149999999999999</v>
      </c>
      <c r="CG66" s="12">
        <f t="shared" ref="CG66:CG68" si="330">(CG67)*(1+CF66)-(((VLOOKUP((CE$91+CE67),$A$138:$E$227,5,FALSE))/(VLOOKUP(CE$91,$A$138:$E$227,5,FALSE)))*(IF(CE66&lt;=$D$125,$B$125,$C$125)))</f>
        <v>966010.64508374443</v>
      </c>
      <c r="CH66" s="12">
        <f t="shared" ref="CH66:CH69" si="331">CG66*((VLOOKUP(CE$91, $A$138:$E$227, 5, FALSE)) / VLOOKUP((CE$91+CE67), $A$138:$E$227, 5, FALSE))</f>
        <v>863941.59579187713</v>
      </c>
      <c r="CI66">
        <v>4</v>
      </c>
      <c r="CJ66" s="6">
        <v>0.18149999999999999</v>
      </c>
      <c r="CK66" s="12">
        <f t="shared" si="284"/>
        <v>954920.51405778539</v>
      </c>
      <c r="CL66" s="12">
        <f t="shared" si="285"/>
        <v>864833.67310893768</v>
      </c>
      <c r="CM66" s="5">
        <v>3</v>
      </c>
      <c r="CN66" s="6">
        <v>0.18149999999999999</v>
      </c>
      <c r="CO66" s="7">
        <f t="shared" ref="CO66:CO67" si="332">(CO67)*(1+CN66)</f>
        <v>860174.6946840001</v>
      </c>
      <c r="CP66" s="12">
        <f t="shared" ref="CP66" si="333">(CP67)*(1+CN66)-(((VLOOKUP((CM$91+CM67),$A$138:$E$227,5,FALSE))/(VLOOKUP(CM$91,$A$138:$E$227,5,FALSE)))*(IF(CM66&lt;=$D$125,$B$125,$C$125)))</f>
        <v>817649.08731378743</v>
      </c>
      <c r="CQ66" s="12">
        <f t="shared" ref="CQ66:CQ67" si="334">CP66*((VLOOKUP(CM$91, $A$138:$E$227, 5, FALSE)) / VLOOKUP((CM$91+CM67), $A$138:$E$227, 5, FALSE))</f>
        <v>725085.0396933587</v>
      </c>
      <c r="CR66" s="9"/>
      <c r="CS66" s="5">
        <v>2</v>
      </c>
      <c r="CT66" s="6">
        <v>0.18149999999999999</v>
      </c>
      <c r="CU66" s="7">
        <f t="shared" ref="CU66" si="335">(CU67)*(1+CT66)</f>
        <v>657575.64</v>
      </c>
      <c r="CV66" s="12">
        <f>(CV67)*(1+CT66)-(((VLOOKUP((CS$91+CS67),$A$138:$E$227,5,FALSE))/(VLOOKUP(CS$91,$A$138:$E$227,5,FALSE)))*(IF(CS66&lt;=$D$125,$B$125,$C$125)))</f>
        <v>633102.76204724412</v>
      </c>
      <c r="CW66" s="12">
        <f t="shared" ref="CW66" si="336">CV66*((VLOOKUP(CS$91, $A$138:$E$227, 5, FALSE)) / VLOOKUP((CS$91+CS67), $A$138:$E$227, 5, FALSE))</f>
        <v>606823.0247547169</v>
      </c>
      <c r="CX66" s="10"/>
      <c r="CY66" s="5">
        <v>1</v>
      </c>
      <c r="CZ66" s="6">
        <v>0.18149999999999999</v>
      </c>
      <c r="DA66" s="7">
        <f>(DA67+$B$124)*(1+CZ66)</f>
        <v>531675</v>
      </c>
      <c r="DB66" s="12">
        <f>($B$124)*(1+CZ66)-$B$125</f>
        <v>520675</v>
      </c>
      <c r="DC66" s="12">
        <f>DB66</f>
        <v>520675</v>
      </c>
      <c r="DD66" s="10"/>
      <c r="DE66" s="5"/>
      <c r="DF66" s="6"/>
      <c r="DG66" s="7"/>
      <c r="DJ66" s="10"/>
      <c r="DK66" s="5"/>
      <c r="DL66" s="6"/>
      <c r="DM66" s="7"/>
      <c r="DP66" s="10"/>
      <c r="DQ66" s="5"/>
      <c r="DR66" s="6"/>
      <c r="DS66" s="7"/>
      <c r="DU66">
        <f t="shared" si="290"/>
        <v>1000</v>
      </c>
      <c r="DV66" s="10"/>
      <c r="DW66" s="5"/>
      <c r="DX66" s="6"/>
      <c r="DY66" s="7"/>
      <c r="EC66" s="5"/>
      <c r="ED66" s="6"/>
      <c r="EE66" s="7"/>
      <c r="EI66" s="5"/>
      <c r="EJ66" s="6"/>
      <c r="EK66" s="7"/>
      <c r="EO66" s="5"/>
      <c r="EP66" s="6"/>
      <c r="EQ66" s="7"/>
      <c r="EU66" s="5"/>
      <c r="EV66" s="6"/>
      <c r="EW66" s="7"/>
      <c r="FA66" s="5"/>
      <c r="FB66" s="6"/>
      <c r="FC66" s="7"/>
      <c r="FG66" s="5"/>
      <c r="FH66" s="6"/>
      <c r="FI66" s="7"/>
      <c r="FM66" s="5"/>
      <c r="FN66" s="6"/>
      <c r="FO66" s="7"/>
      <c r="FS66" s="5"/>
      <c r="FT66" s="6"/>
      <c r="FU66" s="7"/>
      <c r="FY66" s="5"/>
      <c r="FZ66" s="6"/>
      <c r="GA66" s="7"/>
      <c r="GE66" s="5"/>
      <c r="GF66" s="6"/>
      <c r="GG66" s="7"/>
      <c r="GK66" s="5"/>
      <c r="GL66" s="6"/>
      <c r="GM66" s="7"/>
      <c r="GQ66" s="5"/>
      <c r="GR66" s="6"/>
      <c r="GS66" s="7"/>
      <c r="GW66" s="5"/>
      <c r="GX66" s="6"/>
      <c r="GY66" s="7"/>
      <c r="HC66" s="5"/>
      <c r="HD66" s="6"/>
      <c r="HE66" s="7"/>
      <c r="HI66" s="5"/>
      <c r="HJ66" s="6"/>
      <c r="HK66" s="7"/>
      <c r="HO66" s="5"/>
      <c r="HP66" s="6"/>
      <c r="HQ66" s="7"/>
      <c r="HU66" s="5"/>
      <c r="HV66" s="6"/>
      <c r="HW66" s="7"/>
      <c r="IA66" s="5"/>
      <c r="IB66" s="6"/>
      <c r="IC66" s="7"/>
      <c r="IG66" s="5"/>
      <c r="IH66" s="6"/>
      <c r="II66" s="7"/>
      <c r="IM66" s="5"/>
      <c r="IN66" s="6"/>
      <c r="IO66" s="7"/>
      <c r="IS66" s="5"/>
      <c r="IT66" s="6"/>
      <c r="IU66" s="7"/>
      <c r="IY66" s="5"/>
      <c r="IZ66" s="6"/>
      <c r="JA66" s="7"/>
      <c r="JE66" s="5"/>
      <c r="JF66" s="6"/>
      <c r="JG66" s="7"/>
      <c r="JK66" s="5"/>
      <c r="JL66" s="6"/>
      <c r="JM66" s="7"/>
      <c r="JQ66" s="5"/>
      <c r="JR66" s="6"/>
      <c r="JS66" s="7"/>
      <c r="JW66" s="5"/>
      <c r="JX66" s="6"/>
      <c r="JY66" s="7"/>
      <c r="KC66" s="5"/>
      <c r="KD66" s="6"/>
      <c r="KE66" s="7"/>
      <c r="KI66" s="5"/>
      <c r="KJ66" s="6"/>
      <c r="KK66" s="7"/>
      <c r="KO66" s="5"/>
      <c r="KP66" s="6"/>
      <c r="KQ66" s="7"/>
      <c r="KU66" s="5"/>
      <c r="KV66" s="6"/>
      <c r="KW66" s="7"/>
      <c r="LA66" s="5"/>
      <c r="LB66" s="6"/>
      <c r="LC66" s="7"/>
      <c r="LG66" s="5"/>
      <c r="LH66" s="6"/>
      <c r="LI66" s="7"/>
      <c r="LM66" s="5"/>
      <c r="LN66" s="6"/>
      <c r="LO66" s="7"/>
      <c r="LS66" s="5"/>
      <c r="LT66" s="6"/>
      <c r="LU66" s="7"/>
      <c r="LY66" s="5"/>
      <c r="LZ66" s="6"/>
      <c r="MA66" s="7"/>
      <c r="ME66" s="5"/>
      <c r="MF66" s="6"/>
      <c r="MG66" s="7"/>
      <c r="MK66" s="5"/>
      <c r="ML66" s="6"/>
      <c r="MM66" s="7"/>
      <c r="MQ66" s="5"/>
      <c r="MR66" s="6"/>
      <c r="MS66" s="7"/>
      <c r="MW66" s="5"/>
      <c r="MX66" s="6"/>
      <c r="MY66" s="7"/>
      <c r="NC66" s="5"/>
      <c r="ND66" s="6"/>
      <c r="NE66" s="7"/>
      <c r="NI66" s="5"/>
      <c r="NJ66" s="6"/>
      <c r="NK66" s="7"/>
      <c r="NO66" s="5"/>
      <c r="NP66" s="6"/>
      <c r="NQ66" s="7"/>
      <c r="NU66" s="5"/>
      <c r="NV66" s="6"/>
      <c r="NW66" s="7"/>
      <c r="OA66" s="5"/>
      <c r="OB66" s="6"/>
      <c r="OC66" s="7"/>
      <c r="OG66" s="5"/>
      <c r="OH66" s="6"/>
      <c r="OI66" s="7"/>
      <c r="OM66" s="5"/>
      <c r="ON66" s="6"/>
      <c r="OO66" s="7"/>
      <c r="OS66" s="5"/>
      <c r="OT66" s="6"/>
      <c r="OU66" s="7"/>
      <c r="OY66" s="5"/>
      <c r="OZ66" s="6"/>
      <c r="PA66" s="7"/>
      <c r="PE66" s="5"/>
      <c r="PF66" s="6"/>
      <c r="PG66" s="7"/>
      <c r="PK66" s="5"/>
      <c r="PL66" s="6"/>
      <c r="PM66" s="7"/>
      <c r="PQ66" s="5"/>
      <c r="PR66" s="6"/>
      <c r="PS66" s="7"/>
      <c r="PW66" s="5"/>
      <c r="PX66" s="6"/>
      <c r="PY66" s="7"/>
      <c r="QC66" s="5"/>
      <c r="QD66" s="6"/>
      <c r="QE66" s="7"/>
      <c r="QI66" s="5"/>
      <c r="QJ66" s="6"/>
      <c r="QK66" s="7"/>
      <c r="QO66" s="5"/>
      <c r="QP66" s="6"/>
      <c r="QQ66" s="7"/>
    </row>
    <row r="67" spans="3:461">
      <c r="C67">
        <v>24</v>
      </c>
      <c r="D67" s="6">
        <v>0.23680000000000001</v>
      </c>
      <c r="E67" s="12">
        <f t="shared" si="286"/>
        <v>-93483.601980795589</v>
      </c>
      <c r="F67" s="12">
        <f t="shared" si="291"/>
        <v>-63671.902136526129</v>
      </c>
      <c r="G67">
        <v>23</v>
      </c>
      <c r="H67" s="6">
        <v>0.23680000000000001</v>
      </c>
      <c r="I67" s="12">
        <f t="shared" si="292"/>
        <v>-548584.06639532233</v>
      </c>
      <c r="J67" s="12">
        <f t="shared" si="293"/>
        <v>-369322.34391181153</v>
      </c>
      <c r="K67">
        <v>22</v>
      </c>
      <c r="L67" s="6">
        <v>0.23680000000000001</v>
      </c>
      <c r="M67" s="12">
        <f t="shared" si="294"/>
        <v>-304426.93578072707</v>
      </c>
      <c r="N67" s="12">
        <f t="shared" si="295"/>
        <v>-204948.84259253676</v>
      </c>
      <c r="O67">
        <v>21</v>
      </c>
      <c r="P67" s="6">
        <v>0.23680000000000001</v>
      </c>
      <c r="Q67" s="12">
        <f t="shared" si="296"/>
        <v>207766.59083910531</v>
      </c>
      <c r="R67" s="12">
        <f t="shared" si="297"/>
        <v>130058.61395046356</v>
      </c>
      <c r="S67">
        <v>20</v>
      </c>
      <c r="T67" s="6">
        <v>0.23680000000000001</v>
      </c>
      <c r="U67" s="12">
        <f t="shared" si="298"/>
        <v>1740130.8969842864</v>
      </c>
      <c r="V67" s="12">
        <f t="shared" si="299"/>
        <v>979679.99318406696</v>
      </c>
      <c r="W67">
        <v>19</v>
      </c>
      <c r="X67" s="6">
        <v>0.23680000000000001</v>
      </c>
      <c r="Y67" s="12">
        <f t="shared" si="300"/>
        <v>2046495.273294033</v>
      </c>
      <c r="Z67" s="12">
        <f t="shared" si="301"/>
        <v>1039361.7726572059</v>
      </c>
      <c r="AA67">
        <v>18</v>
      </c>
      <c r="AB67" s="6">
        <v>0.23680000000000001</v>
      </c>
      <c r="AC67" s="12">
        <f t="shared" si="302"/>
        <v>944419.3660786493</v>
      </c>
      <c r="AD67" s="12">
        <f t="shared" si="303"/>
        <v>490800.61544244766</v>
      </c>
      <c r="AE67">
        <v>17</v>
      </c>
      <c r="AF67" s="6">
        <v>0.23680000000000001</v>
      </c>
      <c r="AG67" s="12">
        <f t="shared" si="304"/>
        <v>1158901.60438424</v>
      </c>
      <c r="AH67" s="12">
        <f t="shared" si="305"/>
        <v>620514.24486715219</v>
      </c>
      <c r="AI67">
        <v>16</v>
      </c>
      <c r="AJ67" s="6">
        <v>0.23680000000000001</v>
      </c>
      <c r="AK67" s="12">
        <f t="shared" si="306"/>
        <v>454669.19451710884</v>
      </c>
      <c r="AL67" s="12">
        <f t="shared" si="307"/>
        <v>247024.99544630325</v>
      </c>
      <c r="AM67">
        <v>15</v>
      </c>
      <c r="AN67" s="6">
        <v>0.23680000000000001</v>
      </c>
      <c r="AO67" s="12">
        <f t="shared" si="308"/>
        <v>157729.59256293261</v>
      </c>
      <c r="AP67" s="12">
        <f t="shared" si="309"/>
        <v>87558.553351864161</v>
      </c>
      <c r="AQ67">
        <v>14</v>
      </c>
      <c r="AR67" s="6">
        <v>0.23680000000000001</v>
      </c>
      <c r="AS67" s="12">
        <f t="shared" si="310"/>
        <v>1049836.8925719045</v>
      </c>
      <c r="AT67" s="12">
        <f t="shared" si="311"/>
        <v>586916.68797326938</v>
      </c>
      <c r="AU67">
        <v>13</v>
      </c>
      <c r="AV67" s="6">
        <v>0.23680000000000001</v>
      </c>
      <c r="AW67" s="12">
        <f t="shared" si="312"/>
        <v>682306.68330138212</v>
      </c>
      <c r="AX67" s="12">
        <f t="shared" si="313"/>
        <v>376074.54985115549</v>
      </c>
      <c r="AY67">
        <v>12</v>
      </c>
      <c r="AZ67" s="6">
        <v>0.23680000000000001</v>
      </c>
      <c r="BA67" s="12">
        <f t="shared" si="314"/>
        <v>806928.39542919875</v>
      </c>
      <c r="BB67" s="12">
        <f t="shared" si="315"/>
        <v>441586.79907345917</v>
      </c>
      <c r="BC67">
        <v>11</v>
      </c>
      <c r="BD67" s="6">
        <v>0.23680000000000001</v>
      </c>
      <c r="BE67" s="12">
        <f t="shared" si="316"/>
        <v>1121972.840554896</v>
      </c>
      <c r="BF67" s="12">
        <f t="shared" si="317"/>
        <v>622827.44298519823</v>
      </c>
      <c r="BG67">
        <v>10</v>
      </c>
      <c r="BH67" s="6">
        <v>0.23680000000000001</v>
      </c>
      <c r="BI67" s="12">
        <f t="shared" si="318"/>
        <v>1553653.7584909941</v>
      </c>
      <c r="BJ67" s="12">
        <f t="shared" si="319"/>
        <v>960329.29166569328</v>
      </c>
      <c r="BK67">
        <v>9</v>
      </c>
      <c r="BL67" s="6">
        <v>0.23680000000000001</v>
      </c>
      <c r="BM67" s="12">
        <f t="shared" si="320"/>
        <v>1337283.5668627382</v>
      </c>
      <c r="BN67" s="12">
        <f t="shared" si="321"/>
        <v>889767.41259764857</v>
      </c>
      <c r="BO67">
        <v>8</v>
      </c>
      <c r="BP67" s="6">
        <v>0.23680000000000001</v>
      </c>
      <c r="BQ67" s="12">
        <f t="shared" si="322"/>
        <v>1075670.4826255664</v>
      </c>
      <c r="BR67" s="12">
        <f t="shared" si="323"/>
        <v>736876.62983011245</v>
      </c>
      <c r="BS67">
        <v>7</v>
      </c>
      <c r="BT67" s="6">
        <v>0.23680000000000001</v>
      </c>
      <c r="BU67" s="12">
        <f t="shared" si="324"/>
        <v>933572.32177233207</v>
      </c>
      <c r="BV67" s="12">
        <f t="shared" si="325"/>
        <v>654235.72155698866</v>
      </c>
      <c r="BW67">
        <v>6</v>
      </c>
      <c r="BX67" s="6">
        <v>0.23680000000000001</v>
      </c>
      <c r="BY67" s="12">
        <f t="shared" si="326"/>
        <v>686604.79201234458</v>
      </c>
      <c r="BZ67" s="12">
        <f t="shared" si="327"/>
        <v>491976.66199309734</v>
      </c>
      <c r="CA67">
        <v>5</v>
      </c>
      <c r="CB67" s="6">
        <v>0.23680000000000001</v>
      </c>
      <c r="CC67" s="12">
        <f t="shared" si="328"/>
        <v>842058.91798638774</v>
      </c>
      <c r="CD67" s="12">
        <f t="shared" si="329"/>
        <v>712766.40695698175</v>
      </c>
      <c r="CE67">
        <v>4</v>
      </c>
      <c r="CF67" s="6">
        <v>0.23680000000000001</v>
      </c>
      <c r="CG67" s="12">
        <f t="shared" si="330"/>
        <v>846005.03502430196</v>
      </c>
      <c r="CH67" s="12">
        <f t="shared" si="331"/>
        <v>789382.65079039196</v>
      </c>
      <c r="CI67">
        <v>3</v>
      </c>
      <c r="CJ67" s="6">
        <v>0.23680000000000001</v>
      </c>
      <c r="CK67" s="12">
        <f t="shared" ref="CK67" si="337">(CK68)*(1+CJ67)-(((VLOOKUP((CI$91+CI68),$A$138:$E$227,5,FALSE))/(VLOOKUP(CI$91,$A$138:$E$227,5,FALSE)))*(IF(CI67&lt;=$D$125,$B$125,$C$125)))</f>
        <v>818507.27667466679</v>
      </c>
      <c r="CL67" s="12">
        <f t="shared" ref="CL67:CL68" si="338">CK67*((VLOOKUP(CI$91, $A$138:$E$227, 5, FALSE)) / VLOOKUP((CI$91+CI68), $A$138:$E$227, 5, FALSE))</f>
        <v>773392.70236976398</v>
      </c>
      <c r="CM67" s="5">
        <v>2</v>
      </c>
      <c r="CN67" s="6">
        <v>0.23680000000000001</v>
      </c>
      <c r="CO67" s="7">
        <f t="shared" si="332"/>
        <v>728036.13600000006</v>
      </c>
      <c r="CP67" s="12">
        <f>(CP68)*(1+CN67)-(((VLOOKUP((CM$91+CM68),$A$138:$E$227,5,FALSE))/(VLOOKUP(CM$91,$A$138:$E$227,5,FALSE)))*(IF(CM67&lt;=$D$125,$B$125,$C$125)))</f>
        <v>702541.97429787251</v>
      </c>
      <c r="CQ67" s="12">
        <f t="shared" si="334"/>
        <v>649989.62188976398</v>
      </c>
      <c r="CR67" s="9"/>
      <c r="CS67" s="5">
        <v>1</v>
      </c>
      <c r="CT67" s="6">
        <v>0.23680000000000001</v>
      </c>
      <c r="CU67" s="7">
        <f>($B$124)*(1+CT67)</f>
        <v>556560</v>
      </c>
      <c r="CV67" s="12">
        <f>($B$124)*(1+CT67)-$B$125</f>
        <v>545560</v>
      </c>
      <c r="CW67" s="12">
        <f>CV67</f>
        <v>545560</v>
      </c>
      <c r="CY67" s="5"/>
      <c r="CZ67" s="6"/>
      <c r="DA67" s="7"/>
      <c r="DE67" s="5"/>
      <c r="DF67" s="6"/>
      <c r="DG67" s="7"/>
      <c r="DK67" s="5"/>
      <c r="DL67" s="6"/>
      <c r="DM67" s="7"/>
      <c r="DQ67" s="5"/>
      <c r="DR67" s="6"/>
      <c r="DS67" s="7"/>
      <c r="DW67" s="5"/>
      <c r="DX67" s="6"/>
      <c r="DY67" s="7"/>
      <c r="EC67" s="5"/>
      <c r="ED67" s="6"/>
      <c r="EE67" s="7"/>
      <c r="EI67" s="5"/>
      <c r="EJ67" s="6"/>
      <c r="EK67" s="7"/>
      <c r="EO67" s="5"/>
      <c r="EP67" s="6"/>
      <c r="EQ67" s="7"/>
      <c r="EU67" s="5"/>
      <c r="EV67" s="6"/>
      <c r="EW67" s="7"/>
      <c r="FA67" s="5"/>
      <c r="FB67" s="6"/>
      <c r="FC67" s="7"/>
      <c r="FG67" s="5"/>
      <c r="FH67" s="6"/>
      <c r="FI67" s="7"/>
      <c r="FM67" s="5"/>
      <c r="FN67" s="6"/>
      <c r="FO67" s="7"/>
      <c r="FS67" s="5"/>
      <c r="FT67" s="6"/>
      <c r="FU67" s="7"/>
      <c r="FY67" s="5"/>
      <c r="FZ67" s="6"/>
      <c r="GA67" s="7"/>
      <c r="GE67" s="5"/>
      <c r="GF67" s="6"/>
      <c r="GG67" s="7"/>
      <c r="GK67" s="5"/>
      <c r="GL67" s="6"/>
      <c r="GM67" s="7"/>
      <c r="GQ67" s="5"/>
      <c r="GR67" s="6"/>
      <c r="GS67" s="7"/>
      <c r="GW67" s="5"/>
      <c r="GX67" s="6"/>
      <c r="GY67" s="7"/>
      <c r="HC67" s="5"/>
      <c r="HD67" s="6"/>
      <c r="HE67" s="7"/>
      <c r="HI67" s="5"/>
      <c r="HJ67" s="6"/>
      <c r="HK67" s="7"/>
      <c r="HO67" s="5"/>
      <c r="HP67" s="6"/>
      <c r="HQ67" s="7"/>
      <c r="HU67" s="5"/>
      <c r="HV67" s="6"/>
      <c r="HW67" s="7"/>
      <c r="IA67" s="5"/>
      <c r="IB67" s="6"/>
      <c r="IC67" s="7"/>
      <c r="IG67" s="5"/>
      <c r="IH67" s="6"/>
      <c r="II67" s="7"/>
      <c r="IM67" s="5"/>
      <c r="IN67" s="6"/>
      <c r="IO67" s="7"/>
      <c r="IS67" s="5"/>
      <c r="IT67" s="6"/>
      <c r="IU67" s="7"/>
      <c r="IY67" s="5"/>
      <c r="IZ67" s="6"/>
      <c r="JA67" s="7"/>
      <c r="JE67" s="5"/>
      <c r="JF67" s="6"/>
      <c r="JG67" s="7"/>
    </row>
    <row r="68" spans="3:461">
      <c r="C68">
        <v>23</v>
      </c>
      <c r="D68" s="6">
        <v>0.30809999999999998</v>
      </c>
      <c r="E68" s="12">
        <f t="shared" si="286"/>
        <v>-39971.99159623959</v>
      </c>
      <c r="F68" s="12">
        <f t="shared" si="291"/>
        <v>-29426.189558082766</v>
      </c>
      <c r="G68">
        <v>22</v>
      </c>
      <c r="H68" s="6">
        <v>0.30809999999999998</v>
      </c>
      <c r="I68" s="12">
        <f t="shared" si="292"/>
        <v>-407521.55796131172</v>
      </c>
      <c r="J68" s="12">
        <f t="shared" si="293"/>
        <v>-296536.96345269919</v>
      </c>
      <c r="K68">
        <v>21</v>
      </c>
      <c r="L68" s="6">
        <v>0.30809999999999998</v>
      </c>
      <c r="M68" s="12">
        <f t="shared" si="294"/>
        <v>-210111.20009051997</v>
      </c>
      <c r="N68" s="12">
        <f t="shared" si="295"/>
        <v>-152889.42644884647</v>
      </c>
      <c r="O68">
        <v>20</v>
      </c>
      <c r="P68" s="6">
        <v>0.30809999999999998</v>
      </c>
      <c r="Q68" s="12">
        <f t="shared" si="296"/>
        <v>206736.02776600263</v>
      </c>
      <c r="R68" s="12">
        <f t="shared" si="297"/>
        <v>139876.71665869965</v>
      </c>
      <c r="S68">
        <v>19</v>
      </c>
      <c r="T68" s="6">
        <v>0.30809999999999998</v>
      </c>
      <c r="U68" s="12">
        <f t="shared" si="298"/>
        <v>1450046.580102684</v>
      </c>
      <c r="V68" s="12">
        <f t="shared" si="299"/>
        <v>882368.77001993114</v>
      </c>
      <c r="W68">
        <v>18</v>
      </c>
      <c r="X68" s="6">
        <v>0.30809999999999998</v>
      </c>
      <c r="Y68" s="12">
        <f t="shared" si="300"/>
        <v>1702429.6901163431</v>
      </c>
      <c r="Z68" s="12">
        <f t="shared" si="301"/>
        <v>934525.23414897139</v>
      </c>
      <c r="AA68">
        <v>17</v>
      </c>
      <c r="AB68" s="6">
        <v>0.30809999999999998</v>
      </c>
      <c r="AC68" s="12">
        <f t="shared" si="302"/>
        <v>810273.80239806103</v>
      </c>
      <c r="AD68" s="12">
        <f t="shared" si="303"/>
        <v>455132.51879380445</v>
      </c>
      <c r="AE68">
        <v>16</v>
      </c>
      <c r="AF68" s="6">
        <v>0.30809999999999998</v>
      </c>
      <c r="AG68" s="12">
        <f t="shared" si="304"/>
        <v>982318.09197036363</v>
      </c>
      <c r="AH68" s="12">
        <f t="shared" si="305"/>
        <v>568490.47024667845</v>
      </c>
      <c r="AI68">
        <v>15</v>
      </c>
      <c r="AJ68" s="6">
        <v>0.30809999999999998</v>
      </c>
      <c r="AK68" s="12">
        <f t="shared" si="306"/>
        <v>412262.76343908202</v>
      </c>
      <c r="AL68" s="12">
        <f t="shared" si="307"/>
        <v>242094.72916848224</v>
      </c>
      <c r="AM68">
        <v>14</v>
      </c>
      <c r="AN68" s="6">
        <v>0.30809999999999998</v>
      </c>
      <c r="AO68" s="12">
        <f t="shared" si="308"/>
        <v>171225.86170312253</v>
      </c>
      <c r="AP68" s="12">
        <f t="shared" si="309"/>
        <v>102735.51702187351</v>
      </c>
      <c r="AQ68">
        <v>13</v>
      </c>
      <c r="AR68" s="6">
        <v>0.30809999999999998</v>
      </c>
      <c r="AS68" s="12">
        <f t="shared" si="310"/>
        <v>892220.94469832664</v>
      </c>
      <c r="AT68" s="12">
        <f t="shared" si="311"/>
        <v>539129.25169005268</v>
      </c>
      <c r="AU68">
        <v>12</v>
      </c>
      <c r="AV68" s="6">
        <v>0.30809999999999998</v>
      </c>
      <c r="AW68" s="12">
        <f t="shared" si="312"/>
        <v>595678.56947764673</v>
      </c>
      <c r="AX68" s="12">
        <f t="shared" si="313"/>
        <v>354872.33926327887</v>
      </c>
      <c r="AY68">
        <v>11</v>
      </c>
      <c r="AZ68" s="6">
        <v>0.30809999999999998</v>
      </c>
      <c r="BA68" s="12">
        <f t="shared" si="314"/>
        <v>696756.58094606304</v>
      </c>
      <c r="BB68" s="12">
        <f t="shared" si="315"/>
        <v>412124.10532554367</v>
      </c>
      <c r="BC68">
        <v>10</v>
      </c>
      <c r="BD68" s="6">
        <v>0.30809999999999998</v>
      </c>
      <c r="BE68" s="12">
        <f t="shared" si="316"/>
        <v>950853.32612094539</v>
      </c>
      <c r="BF68" s="12">
        <f t="shared" si="317"/>
        <v>570511.99567256717</v>
      </c>
      <c r="BG68">
        <v>9</v>
      </c>
      <c r="BH68" s="6">
        <v>0.30809999999999998</v>
      </c>
      <c r="BI68" s="12">
        <f t="shared" si="318"/>
        <v>1295430.7813212546</v>
      </c>
      <c r="BJ68" s="12">
        <f t="shared" si="319"/>
        <v>865458.01135079551</v>
      </c>
      <c r="BK68">
        <v>8</v>
      </c>
      <c r="BL68" s="6">
        <v>0.30809999999999998</v>
      </c>
      <c r="BM68" s="12">
        <f t="shared" si="320"/>
        <v>1117700.7796403524</v>
      </c>
      <c r="BN68" s="12">
        <f t="shared" si="321"/>
        <v>803793.32663497666</v>
      </c>
      <c r="BO68">
        <v>7</v>
      </c>
      <c r="BP68" s="6">
        <v>0.30809999999999998</v>
      </c>
      <c r="BQ68" s="12">
        <f t="shared" si="322"/>
        <v>905129.03143098496</v>
      </c>
      <c r="BR68" s="12">
        <f t="shared" si="323"/>
        <v>670180.64454889949</v>
      </c>
      <c r="BS68">
        <v>6</v>
      </c>
      <c r="BT68" s="6">
        <v>0.30809999999999998</v>
      </c>
      <c r="BU68" s="12">
        <f t="shared" si="324"/>
        <v>789441.55120987783</v>
      </c>
      <c r="BV68" s="12">
        <f t="shared" si="325"/>
        <v>597959.98346960952</v>
      </c>
      <c r="BW68">
        <v>5</v>
      </c>
      <c r="BX68" s="6">
        <v>0.30809999999999998</v>
      </c>
      <c r="BY68" s="12">
        <f t="shared" si="326"/>
        <v>588998.1596705016</v>
      </c>
      <c r="BZ68" s="12">
        <f t="shared" si="327"/>
        <v>456160.27685119701</v>
      </c>
      <c r="CA68">
        <v>4</v>
      </c>
      <c r="CB68" s="6">
        <v>0.30809999999999998</v>
      </c>
      <c r="CC68" s="12">
        <f t="shared" si="328"/>
        <v>709492.86744138424</v>
      </c>
      <c r="CD68" s="12">
        <f t="shared" si="329"/>
        <v>649110.49574424513</v>
      </c>
      <c r="CE68">
        <v>3</v>
      </c>
      <c r="CF68" s="6">
        <v>0.30809999999999998</v>
      </c>
      <c r="CG68" s="12">
        <f t="shared" si="330"/>
        <v>693559.23719289037</v>
      </c>
      <c r="CH68" s="12">
        <f t="shared" si="331"/>
        <v>699461.86899878737</v>
      </c>
      <c r="CI68">
        <v>2</v>
      </c>
      <c r="CJ68" s="6">
        <v>0.30809999999999998</v>
      </c>
      <c r="CK68" s="12">
        <f>(CK69)*(1+CJ68)-(((VLOOKUP((CI$91+CI69),$A$138:$E$227,5,FALSE))/(VLOOKUP(CI$91,$A$138:$E$227,5,FALSE)))*(IF(CI68&lt;=$D$125,$B$125,$C$125)))</f>
        <v>671207.10166666668</v>
      </c>
      <c r="CL68" s="12">
        <f t="shared" si="338"/>
        <v>685488.10382978723</v>
      </c>
      <c r="CM68" s="5">
        <v>1</v>
      </c>
      <c r="CN68" s="6">
        <v>0.30809999999999998</v>
      </c>
      <c r="CO68" s="7">
        <f>($B$124)*(1+CN68)</f>
        <v>588645</v>
      </c>
      <c r="CP68" s="12">
        <f>($B$124)*(1+CN68)-$B$125</f>
        <v>577645</v>
      </c>
      <c r="CQ68" s="12">
        <f>CP68</f>
        <v>577645</v>
      </c>
      <c r="CR68" s="9"/>
      <c r="CS68" s="5"/>
      <c r="CT68" s="6"/>
      <c r="CU68" s="7"/>
      <c r="CV68" s="12"/>
    </row>
    <row r="69" spans="3:461" s="18" customFormat="1">
      <c r="C69" s="18">
        <v>22</v>
      </c>
      <c r="D69" s="19">
        <v>0.183</v>
      </c>
      <c r="E69" s="12">
        <f t="shared" ref="E69:E88" si="339">(E70)*(1+D69)-(((VLOOKUP((C$91+C70),$A$138:$E$227,5,FALSE))/(VLOOKUP(C$91,$A$138:$E$227,5,FALSE)))*(IF(C69&lt;=$D$125,$B$125,$C$125)))</f>
        <v>595.86689891110291</v>
      </c>
      <c r="F69" s="12">
        <f t="shared" si="291"/>
        <v>429.52072296508669</v>
      </c>
      <c r="G69">
        <v>21</v>
      </c>
      <c r="H69" s="19">
        <v>0.183</v>
      </c>
      <c r="I69" s="12">
        <f t="shared" si="292"/>
        <v>-280019.48458517937</v>
      </c>
      <c r="J69" s="12">
        <f t="shared" si="293"/>
        <v>-199513.88276694031</v>
      </c>
      <c r="K69">
        <v>20</v>
      </c>
      <c r="L69" s="19">
        <v>0.183</v>
      </c>
      <c r="M69" s="12">
        <f t="shared" si="294"/>
        <v>-129105.67228429123</v>
      </c>
      <c r="N69" s="12">
        <f t="shared" si="295"/>
        <v>-91987.791502557506</v>
      </c>
      <c r="O69">
        <v>19</v>
      </c>
      <c r="P69" s="19">
        <v>0.183</v>
      </c>
      <c r="Q69" s="12">
        <f t="shared" si="296"/>
        <v>191939.18691805829</v>
      </c>
      <c r="R69" s="12">
        <f t="shared" si="297"/>
        <v>127159.71133321361</v>
      </c>
      <c r="S69">
        <v>18</v>
      </c>
      <c r="T69" s="19">
        <v>0.183</v>
      </c>
      <c r="U69" s="12">
        <f t="shared" si="298"/>
        <v>1146202.3388146039</v>
      </c>
      <c r="V69" s="12">
        <f t="shared" si="299"/>
        <v>682945.56021036813</v>
      </c>
      <c r="W69">
        <v>17</v>
      </c>
      <c r="X69" s="19">
        <v>0.183</v>
      </c>
      <c r="Y69" s="12">
        <f t="shared" si="300"/>
        <v>1343231.2918790923</v>
      </c>
      <c r="Z69" s="12">
        <f t="shared" si="301"/>
        <v>721986.81938501215</v>
      </c>
      <c r="AA69">
        <v>16</v>
      </c>
      <c r="AB69" s="19">
        <v>0.183</v>
      </c>
      <c r="AC69" s="12">
        <f t="shared" si="302"/>
        <v>660257.54400057485</v>
      </c>
      <c r="AD69" s="12">
        <f t="shared" si="303"/>
        <v>363141.64920031611</v>
      </c>
      <c r="AE69">
        <v>15</v>
      </c>
      <c r="AF69" s="19">
        <v>0.183</v>
      </c>
      <c r="AG69" s="12">
        <f t="shared" si="304"/>
        <v>790578.95211717847</v>
      </c>
      <c r="AH69" s="12">
        <f t="shared" si="305"/>
        <v>447994.7395330678</v>
      </c>
      <c r="AI69">
        <v>14</v>
      </c>
      <c r="AJ69" s="19">
        <v>0.183</v>
      </c>
      <c r="AK69" s="12">
        <f t="shared" si="306"/>
        <v>354215.82444829994</v>
      </c>
      <c r="AL69" s="12">
        <f t="shared" si="307"/>
        <v>203674.09905777249</v>
      </c>
      <c r="AM69">
        <v>13</v>
      </c>
      <c r="AN69" s="19">
        <v>0.183</v>
      </c>
      <c r="AO69" s="12">
        <f t="shared" si="308"/>
        <v>169119.99212837132</v>
      </c>
      <c r="AP69" s="12">
        <f t="shared" si="309"/>
        <v>99357.995375418148</v>
      </c>
      <c r="AQ69">
        <v>12</v>
      </c>
      <c r="AR69" s="19">
        <v>0.183</v>
      </c>
      <c r="AS69" s="12">
        <f t="shared" si="310"/>
        <v>720028.15688576584</v>
      </c>
      <c r="AT69" s="12">
        <f t="shared" si="311"/>
        <v>426016.65949074482</v>
      </c>
      <c r="AU69">
        <v>11</v>
      </c>
      <c r="AV69" s="19">
        <v>0.183</v>
      </c>
      <c r="AW69" s="12">
        <f t="shared" si="312"/>
        <v>493873.33715678431</v>
      </c>
      <c r="AX69" s="12">
        <f t="shared" si="313"/>
        <v>288092.78000812419</v>
      </c>
      <c r="AY69">
        <v>10</v>
      </c>
      <c r="AZ69" s="19">
        <v>0.183</v>
      </c>
      <c r="BA69" s="12">
        <f t="shared" si="314"/>
        <v>571421.14930547716</v>
      </c>
      <c r="BB69" s="12">
        <f t="shared" si="315"/>
        <v>330948.08230608888</v>
      </c>
      <c r="BC69">
        <v>9</v>
      </c>
      <c r="BD69" s="19">
        <v>0.183</v>
      </c>
      <c r="BE69" s="12">
        <f t="shared" si="316"/>
        <v>765119.88848019671</v>
      </c>
      <c r="BF69" s="12">
        <f t="shared" si="317"/>
        <v>449507.93448211555</v>
      </c>
      <c r="BG69">
        <v>8</v>
      </c>
      <c r="BH69" s="19">
        <v>0.183</v>
      </c>
      <c r="BI69" s="12">
        <f t="shared" si="318"/>
        <v>1024642.7948321847</v>
      </c>
      <c r="BJ69" s="12">
        <f t="shared" si="319"/>
        <v>670287.16161938745</v>
      </c>
      <c r="BK69">
        <v>7</v>
      </c>
      <c r="BL69" s="19">
        <v>0.183</v>
      </c>
      <c r="BM69" s="12">
        <f t="shared" si="320"/>
        <v>886336.48495658836</v>
      </c>
      <c r="BN69" s="12">
        <f t="shared" si="321"/>
        <v>624128.60815693089</v>
      </c>
      <c r="BO69">
        <v>6</v>
      </c>
      <c r="BP69" s="19">
        <v>0.183</v>
      </c>
      <c r="BQ69" s="12">
        <f t="shared" si="322"/>
        <v>722915.88778403436</v>
      </c>
      <c r="BR69" s="12">
        <f t="shared" si="323"/>
        <v>524114.0186434249</v>
      </c>
      <c r="BS69">
        <v>5</v>
      </c>
      <c r="BT69" s="19">
        <v>0.183</v>
      </c>
      <c r="BU69" s="12">
        <f t="shared" si="324"/>
        <v>633780.51584963803</v>
      </c>
      <c r="BV69" s="12">
        <f t="shared" si="325"/>
        <v>470053.88258848153</v>
      </c>
      <c r="BW69">
        <v>4</v>
      </c>
      <c r="BX69" s="19">
        <v>0.183</v>
      </c>
      <c r="BY69" s="12">
        <f t="shared" si="326"/>
        <v>479882.59567828552</v>
      </c>
      <c r="BZ69" s="12">
        <f t="shared" si="327"/>
        <v>363910.96838936652</v>
      </c>
      <c r="CA69">
        <v>3</v>
      </c>
      <c r="CB69" s="19">
        <v>0.183</v>
      </c>
      <c r="CC69" s="12">
        <f t="shared" si="328"/>
        <v>551575.66184186051</v>
      </c>
      <c r="CD69" s="12">
        <f t="shared" si="329"/>
        <v>494119.86373333342</v>
      </c>
      <c r="CE69">
        <v>2</v>
      </c>
      <c r="CF69" s="19">
        <v>0.183</v>
      </c>
      <c r="CG69" s="12">
        <f>(CG70)*(1+CF69)-(((VLOOKUP((CE$91+CE70),$A$138:$E$227,5,FALSE))/(VLOOKUP(CE$91,$A$138:$E$227,5,FALSE)))*(IF(CE69&lt;=$D$125,$B$125,$C$125)))</f>
        <v>538541.70949367096</v>
      </c>
      <c r="CH69" s="12">
        <f t="shared" si="331"/>
        <v>531809.93812499999</v>
      </c>
      <c r="CI69">
        <v>1</v>
      </c>
      <c r="CJ69" s="19">
        <v>0.183</v>
      </c>
      <c r="CK69" s="12">
        <f>($B$124)*(1+CJ69)-$B$125</f>
        <v>521350</v>
      </c>
      <c r="CL69" s="12">
        <f>CK69</f>
        <v>521350</v>
      </c>
      <c r="CN69" s="5"/>
      <c r="CO69" s="19"/>
      <c r="CP69" s="20"/>
      <c r="CR69" s="9"/>
      <c r="CV69" s="20"/>
    </row>
    <row r="70" spans="3:461" s="18" customFormat="1">
      <c r="C70" s="18">
        <v>21</v>
      </c>
      <c r="D70" s="19">
        <v>5.7000000000000002E-2</v>
      </c>
      <c r="E70" s="12">
        <f t="shared" si="339"/>
        <v>35684.162306625265</v>
      </c>
      <c r="F70" s="12">
        <f t="shared" si="291"/>
        <v>26047.932822979627</v>
      </c>
      <c r="G70">
        <v>20</v>
      </c>
      <c r="H70" s="19">
        <v>5.7000000000000002E-2</v>
      </c>
      <c r="I70" s="12">
        <f t="shared" si="292"/>
        <v>-201110.92259280186</v>
      </c>
      <c r="J70" s="12">
        <f t="shared" si="293"/>
        <v>-145105.34921252794</v>
      </c>
      <c r="K70">
        <v>19</v>
      </c>
      <c r="L70" s="19">
        <v>5.7000000000000002E-2</v>
      </c>
      <c r="M70" s="12">
        <f t="shared" si="294"/>
        <v>-73542.188610647921</v>
      </c>
      <c r="N70" s="12">
        <f t="shared" si="295"/>
        <v>-53062.085453252301</v>
      </c>
      <c r="O70">
        <v>18</v>
      </c>
      <c r="P70" s="19">
        <v>5.7000000000000002E-2</v>
      </c>
      <c r="Q70" s="12">
        <f t="shared" si="296"/>
        <v>200525.95586304547</v>
      </c>
      <c r="R70" s="12">
        <f t="shared" si="297"/>
        <v>134530.07165495455</v>
      </c>
      <c r="S70">
        <v>17</v>
      </c>
      <c r="T70" s="19">
        <v>5.7000000000000002E-2</v>
      </c>
      <c r="U70" s="12">
        <f t="shared" si="298"/>
        <v>1011455.6121422265</v>
      </c>
      <c r="V70" s="12">
        <f t="shared" si="299"/>
        <v>610287.56344446586</v>
      </c>
      <c r="W70">
        <v>16</v>
      </c>
      <c r="X70" s="19">
        <v>5.7000000000000002E-2</v>
      </c>
      <c r="Y70" s="12">
        <f t="shared" si="300"/>
        <v>1182624.8904205109</v>
      </c>
      <c r="Z70" s="12">
        <f t="shared" si="301"/>
        <v>643707.21883648064</v>
      </c>
      <c r="AA70">
        <v>15</v>
      </c>
      <c r="AB70" s="19">
        <v>5.7000000000000002E-2</v>
      </c>
      <c r="AC70" s="12">
        <f t="shared" si="302"/>
        <v>604229.07738464023</v>
      </c>
      <c r="AD70" s="12">
        <f t="shared" si="303"/>
        <v>336532.65069524263</v>
      </c>
      <c r="AE70">
        <v>14</v>
      </c>
      <c r="AF70" s="19">
        <v>5.7000000000000002E-2</v>
      </c>
      <c r="AG70" s="12">
        <f t="shared" si="304"/>
        <v>713034.76634637918</v>
      </c>
      <c r="AH70" s="12">
        <f t="shared" si="305"/>
        <v>409167.62963336526</v>
      </c>
      <c r="AI70">
        <v>13</v>
      </c>
      <c r="AJ70" s="19">
        <v>5.7000000000000002E-2</v>
      </c>
      <c r="AK70" s="12">
        <f t="shared" si="306"/>
        <v>343524.71470141859</v>
      </c>
      <c r="AL70" s="12">
        <f t="shared" si="307"/>
        <v>200027.04906664879</v>
      </c>
      <c r="AM70">
        <v>12</v>
      </c>
      <c r="AN70" s="19">
        <v>5.7000000000000002E-2</v>
      </c>
      <c r="AO70" s="12">
        <f t="shared" si="308"/>
        <v>186123.26451023275</v>
      </c>
      <c r="AP70" s="12">
        <f t="shared" si="309"/>
        <v>110731.56243013847</v>
      </c>
      <c r="AQ70">
        <v>11</v>
      </c>
      <c r="AR70" s="19">
        <v>5.7000000000000002E-2</v>
      </c>
      <c r="AS70" s="12">
        <f t="shared" si="310"/>
        <v>651506.66292297421</v>
      </c>
      <c r="AT70" s="12">
        <f t="shared" si="311"/>
        <v>390354.20310152887</v>
      </c>
      <c r="AU70">
        <v>10</v>
      </c>
      <c r="AV70" s="19">
        <v>5.7000000000000002E-2</v>
      </c>
      <c r="AW70" s="12">
        <f t="shared" si="312"/>
        <v>460948.35890562617</v>
      </c>
      <c r="AX70" s="12">
        <f t="shared" si="313"/>
        <v>272290.16981766949</v>
      </c>
      <c r="AY70">
        <v>9</v>
      </c>
      <c r="AZ70" s="19">
        <v>5.7000000000000002E-2</v>
      </c>
      <c r="BA70" s="12">
        <f t="shared" si="314"/>
        <v>526812.94205964182</v>
      </c>
      <c r="BB70" s="12">
        <f t="shared" si="315"/>
        <v>308974.67909827095</v>
      </c>
      <c r="BC70">
        <v>8</v>
      </c>
      <c r="BD70" s="19">
        <v>5.7000000000000002E-2</v>
      </c>
      <c r="BE70" s="12">
        <f t="shared" si="316"/>
        <v>689927.06531481887</v>
      </c>
      <c r="BF70" s="12">
        <f t="shared" si="317"/>
        <v>410462.93759236054</v>
      </c>
      <c r="BG70">
        <v>7</v>
      </c>
      <c r="BH70" s="19">
        <v>5.7000000000000002E-2</v>
      </c>
      <c r="BI70" s="12">
        <f t="shared" si="318"/>
        <v>904905.0443310648</v>
      </c>
      <c r="BJ70" s="12">
        <f t="shared" si="319"/>
        <v>599451.86481003033</v>
      </c>
      <c r="BK70">
        <v>6</v>
      </c>
      <c r="BL70" s="19">
        <v>5.7000000000000002E-2</v>
      </c>
      <c r="BM70" s="12">
        <f t="shared" si="320"/>
        <v>785240.94273241446</v>
      </c>
      <c r="BN70" s="12">
        <f t="shared" si="321"/>
        <v>559939.74397374701</v>
      </c>
      <c r="BO70">
        <v>5</v>
      </c>
      <c r="BP70" s="19">
        <v>5.7000000000000002E-2</v>
      </c>
      <c r="BQ70" s="12">
        <f t="shared" si="322"/>
        <v>646065.25623741501</v>
      </c>
      <c r="BR70" s="12">
        <f t="shared" si="323"/>
        <v>474326.39065531729</v>
      </c>
      <c r="BS70">
        <v>4</v>
      </c>
      <c r="BT70" s="19">
        <v>5.7000000000000002E-2</v>
      </c>
      <c r="BU70" s="12">
        <f t="shared" si="324"/>
        <v>569932.33647665696</v>
      </c>
      <c r="BV70" s="12">
        <f t="shared" si="325"/>
        <v>428050.44680525293</v>
      </c>
      <c r="BW70">
        <v>3</v>
      </c>
      <c r="BX70" s="19">
        <v>5.7000000000000002E-2</v>
      </c>
      <c r="BY70" s="12">
        <f t="shared" si="326"/>
        <v>417910.47352813184</v>
      </c>
      <c r="BZ70" s="12">
        <f t="shared" si="327"/>
        <v>320927.03030430374</v>
      </c>
      <c r="CA70">
        <v>2</v>
      </c>
      <c r="CB70" s="19">
        <v>5.7000000000000002E-2</v>
      </c>
      <c r="CC70" s="12">
        <f>(CC71)*(1+CB70)-(((VLOOKUP((CA$91+CA71),$A$138:$E$227,5,FALSE))/(VLOOKUP(CA$91,$A$138:$E$227,5,FALSE)))*(IF(CA70&lt;=$D$125,$B$125,$C$125)))</f>
        <v>476631.21860465116</v>
      </c>
      <c r="CD70" s="12">
        <f t="shared" si="329"/>
        <v>432386.97046413505</v>
      </c>
      <c r="CE70">
        <v>1</v>
      </c>
      <c r="CF70" s="19">
        <v>5.7000000000000002E-2</v>
      </c>
      <c r="CG70" s="12">
        <f>($B$124)*(1+CF70)-$B$125</f>
        <v>464650</v>
      </c>
      <c r="CH70" s="12">
        <f>CG70</f>
        <v>464650</v>
      </c>
      <c r="CJ70" s="19"/>
      <c r="CK70" s="20"/>
      <c r="CN70" s="5"/>
      <c r="CO70" s="19"/>
      <c r="CP70" s="20"/>
      <c r="CV70" s="20"/>
    </row>
    <row r="71" spans="3:461" s="18" customFormat="1">
      <c r="C71" s="18">
        <v>20</v>
      </c>
      <c r="D71" s="19">
        <v>5.1999999999999998E-2</v>
      </c>
      <c r="E71" s="12">
        <f t="shared" si="339"/>
        <v>72641.843143404942</v>
      </c>
      <c r="F71" s="12">
        <f t="shared" si="291"/>
        <v>58451.343552600258</v>
      </c>
      <c r="G71">
        <v>19</v>
      </c>
      <c r="H71" s="19">
        <v>5.1999999999999998E-2</v>
      </c>
      <c r="I71" s="12">
        <f t="shared" si="292"/>
        <v>-150929.02102590428</v>
      </c>
      <c r="J71" s="12">
        <f t="shared" si="293"/>
        <v>-120041.22137409131</v>
      </c>
      <c r="K71">
        <v>18</v>
      </c>
      <c r="L71" s="19">
        <v>5.1999999999999998E-2</v>
      </c>
      <c r="M71" s="12">
        <f t="shared" si="294"/>
        <v>-30239.584902769035</v>
      </c>
      <c r="N71" s="12">
        <f t="shared" si="295"/>
        <v>-24051.018690109326</v>
      </c>
      <c r="O71">
        <v>17</v>
      </c>
      <c r="P71" s="19">
        <v>5.1999999999999998E-2</v>
      </c>
      <c r="Q71" s="12">
        <f t="shared" si="296"/>
        <v>232017.91579481639</v>
      </c>
      <c r="R71" s="12">
        <f t="shared" si="297"/>
        <v>171585.34237849212</v>
      </c>
      <c r="S71">
        <v>16</v>
      </c>
      <c r="T71" s="19">
        <v>5.1999999999999998E-2</v>
      </c>
      <c r="U71" s="12">
        <f t="shared" si="298"/>
        <v>1003950.7018566758</v>
      </c>
      <c r="V71" s="12">
        <f t="shared" si="299"/>
        <v>667743.95518839371</v>
      </c>
      <c r="W71">
        <v>15</v>
      </c>
      <c r="X71" s="19">
        <v>5.1999999999999998E-2</v>
      </c>
      <c r="Y71" s="12">
        <f t="shared" si="300"/>
        <v>1170994.483907548</v>
      </c>
      <c r="Z71" s="12">
        <f t="shared" si="301"/>
        <v>702596.69034452876</v>
      </c>
      <c r="AA71">
        <v>14</v>
      </c>
      <c r="AB71" s="19">
        <v>5.1999999999999998E-2</v>
      </c>
      <c r="AC71" s="12">
        <f t="shared" si="302"/>
        <v>622604.27033895615</v>
      </c>
      <c r="AD71" s="12">
        <f t="shared" si="303"/>
        <v>382250.06364996376</v>
      </c>
      <c r="AE71">
        <v>13</v>
      </c>
      <c r="AF71" s="19">
        <v>5.1999999999999998E-2</v>
      </c>
      <c r="AG71" s="12">
        <f t="shared" si="304"/>
        <v>724043.68790074275</v>
      </c>
      <c r="AH71" s="12">
        <f t="shared" si="305"/>
        <v>457999.72816046985</v>
      </c>
      <c r="AI71">
        <v>12</v>
      </c>
      <c r="AJ71" s="19">
        <v>5.1999999999999998E-2</v>
      </c>
      <c r="AK71" s="12">
        <f t="shared" si="306"/>
        <v>373743.09728652163</v>
      </c>
      <c r="AL71" s="12">
        <f t="shared" si="307"/>
        <v>239890.91825832555</v>
      </c>
      <c r="AM71">
        <v>11</v>
      </c>
      <c r="AN71" s="19">
        <v>5.1999999999999998E-2</v>
      </c>
      <c r="AO71" s="12">
        <f t="shared" si="308"/>
        <v>223792.61724231447</v>
      </c>
      <c r="AP71" s="12">
        <f t="shared" si="309"/>
        <v>146766.3210751923</v>
      </c>
      <c r="AQ71">
        <v>10</v>
      </c>
      <c r="AR71" s="19">
        <v>5.1999999999999998E-2</v>
      </c>
      <c r="AS71" s="12">
        <f t="shared" si="310"/>
        <v>663743.69485164201</v>
      </c>
      <c r="AT71" s="12">
        <f t="shared" si="311"/>
        <v>438379.55659968918</v>
      </c>
      <c r="AU71">
        <v>9</v>
      </c>
      <c r="AV71" s="19">
        <v>5.1999999999999998E-2</v>
      </c>
      <c r="AW71" s="12">
        <f t="shared" si="312"/>
        <v>484138.19601829752</v>
      </c>
      <c r="AX71" s="12">
        <f t="shared" si="313"/>
        <v>315252.77880261233</v>
      </c>
      <c r="AY71">
        <v>8</v>
      </c>
      <c r="AZ71" s="19">
        <v>5.1999999999999998E-2</v>
      </c>
      <c r="BA71" s="12">
        <f t="shared" si="314"/>
        <v>546796.61418763711</v>
      </c>
      <c r="BB71" s="12">
        <f t="shared" si="315"/>
        <v>353510.36917247239</v>
      </c>
      <c r="BC71">
        <v>7</v>
      </c>
      <c r="BD71" s="19">
        <v>5.1999999999999998E-2</v>
      </c>
      <c r="BE71" s="12">
        <f t="shared" si="316"/>
        <v>700428.19037815754</v>
      </c>
      <c r="BF71" s="12">
        <f t="shared" si="317"/>
        <v>459350.58066660567</v>
      </c>
      <c r="BG71">
        <v>6</v>
      </c>
      <c r="BH71" s="19">
        <v>5.1999999999999998E-2</v>
      </c>
      <c r="BI71" s="12">
        <f t="shared" si="318"/>
        <v>898951.43664606102</v>
      </c>
      <c r="BJ71" s="12">
        <f t="shared" si="319"/>
        <v>656443.60722526314</v>
      </c>
      <c r="BK71">
        <v>5</v>
      </c>
      <c r="BL71" s="19">
        <v>5.1999999999999998E-2</v>
      </c>
      <c r="BM71" s="12">
        <f t="shared" si="320"/>
        <v>782698.15387849975</v>
      </c>
      <c r="BN71" s="12">
        <f t="shared" si="321"/>
        <v>615237.15351379744</v>
      </c>
      <c r="BO71">
        <v>4</v>
      </c>
      <c r="BP71" s="19">
        <v>5.1999999999999998E-2</v>
      </c>
      <c r="BQ71" s="12">
        <f t="shared" si="322"/>
        <v>649883.94058933994</v>
      </c>
      <c r="BR71" s="12">
        <f t="shared" si="323"/>
        <v>525952.58447695407</v>
      </c>
      <c r="BS71">
        <v>3</v>
      </c>
      <c r="BT71" s="19">
        <v>5.1999999999999998E-2</v>
      </c>
      <c r="BU71" s="12">
        <f t="shared" si="324"/>
        <v>553054.3083182472</v>
      </c>
      <c r="BV71" s="12">
        <f t="shared" si="325"/>
        <v>457877.52037510701</v>
      </c>
      <c r="BW71">
        <v>2</v>
      </c>
      <c r="BX71" s="19">
        <v>5.1999999999999998E-2</v>
      </c>
      <c r="BY71" s="12">
        <f>(BY72)*(1+BX71)-(((VLOOKUP((BW$91+BW72),$A$138:$E$227,5,FALSE))/(VLOOKUP(BW$91,$A$138:$E$227,5,FALSE)))*(IF(BW71&lt;=$D$125,$B$125,$C$125)))</f>
        <v>408925.87450549449</v>
      </c>
      <c r="BZ71" s="12">
        <f t="shared" si="327"/>
        <v>346160.50772093021</v>
      </c>
      <c r="CA71">
        <v>1</v>
      </c>
      <c r="CB71" s="19">
        <v>5.1999999999999998E-2</v>
      </c>
      <c r="CC71" s="12">
        <f>($B$124)*(1+CB71)-$B$125</f>
        <v>462400</v>
      </c>
      <c r="CD71" s="12">
        <f>CC71</f>
        <v>462400</v>
      </c>
      <c r="CF71" s="19"/>
      <c r="CG71" s="20"/>
      <c r="CJ71" s="19"/>
      <c r="CK71" s="20"/>
      <c r="CN71" s="5"/>
      <c r="CO71" s="19"/>
      <c r="CP71" s="20"/>
      <c r="CR71" s="9"/>
      <c r="CV71" s="20"/>
    </row>
    <row r="72" spans="3:461" s="18" customFormat="1">
      <c r="C72" s="18">
        <v>19</v>
      </c>
      <c r="D72" s="19">
        <v>-8.43E-2</v>
      </c>
      <c r="E72" s="12">
        <f t="shared" si="339"/>
        <v>104491.52104336939</v>
      </c>
      <c r="F72" s="12">
        <f t="shared" si="291"/>
        <v>99324.35791485112</v>
      </c>
      <c r="G72">
        <v>18</v>
      </c>
      <c r="H72" s="19">
        <v>-8.43E-2</v>
      </c>
      <c r="I72" s="12">
        <f t="shared" si="292"/>
        <v>-107613.80492423027</v>
      </c>
      <c r="J72" s="12">
        <f t="shared" si="293"/>
        <v>-101109.67385738119</v>
      </c>
      <c r="K72">
        <v>17</v>
      </c>
      <c r="L72" s="19">
        <v>-8.43E-2</v>
      </c>
      <c r="M72" s="12">
        <f t="shared" si="294"/>
        <v>7109.9936719058969</v>
      </c>
      <c r="N72" s="12">
        <f t="shared" si="295"/>
        <v>6680.2687796478485</v>
      </c>
      <c r="O72">
        <v>16</v>
      </c>
      <c r="P72" s="19">
        <v>-8.43E-2</v>
      </c>
      <c r="Q72" s="12">
        <f t="shared" si="296"/>
        <v>259110.22198732456</v>
      </c>
      <c r="R72" s="12">
        <f t="shared" si="297"/>
        <v>226365.52360431102</v>
      </c>
      <c r="S72">
        <v>15</v>
      </c>
      <c r="T72" s="19">
        <v>-8.43E-2</v>
      </c>
      <c r="U72" s="12">
        <f t="shared" si="298"/>
        <v>997201.13779616996</v>
      </c>
      <c r="V72" s="12">
        <f t="shared" si="299"/>
        <v>783515.17969699076</v>
      </c>
      <c r="W72">
        <v>14</v>
      </c>
      <c r="X72" s="19">
        <v>-8.43E-2</v>
      </c>
      <c r="Y72" s="12">
        <f t="shared" si="300"/>
        <v>1160641.1443988099</v>
      </c>
      <c r="Z72" s="12">
        <f t="shared" si="301"/>
        <v>822652.23971124436</v>
      </c>
      <c r="AA72">
        <v>13</v>
      </c>
      <c r="AB72" s="19">
        <v>-8.43E-2</v>
      </c>
      <c r="AC72" s="12">
        <f t="shared" si="302"/>
        <v>638277.47785417538</v>
      </c>
      <c r="AD72" s="12">
        <f t="shared" si="303"/>
        <v>462926.52239973156</v>
      </c>
      <c r="AE72">
        <v>12</v>
      </c>
      <c r="AF72" s="19">
        <v>-8.43E-2</v>
      </c>
      <c r="AG72" s="12">
        <f t="shared" si="304"/>
        <v>733336.65255606279</v>
      </c>
      <c r="AH72" s="12">
        <f t="shared" si="305"/>
        <v>547987.82828365138</v>
      </c>
      <c r="AI72">
        <v>11</v>
      </c>
      <c r="AJ72" s="19">
        <v>-8.43E-2</v>
      </c>
      <c r="AK72" s="12">
        <f t="shared" si="306"/>
        <v>399697.93509629677</v>
      </c>
      <c r="AL72" s="12">
        <f t="shared" si="307"/>
        <v>303067.66507301625</v>
      </c>
      <c r="AM72">
        <v>10</v>
      </c>
      <c r="AN72" s="19">
        <v>-8.43E-2</v>
      </c>
      <c r="AO72" s="12">
        <f t="shared" si="308"/>
        <v>256214.16168572084</v>
      </c>
      <c r="AP72" s="12">
        <f t="shared" si="309"/>
        <v>198495.58680047604</v>
      </c>
      <c r="AQ72">
        <v>9</v>
      </c>
      <c r="AR72" s="19">
        <v>-8.43E-2</v>
      </c>
      <c r="AS72" s="12">
        <f t="shared" si="310"/>
        <v>674112.38599135901</v>
      </c>
      <c r="AT72" s="12">
        <f t="shared" si="311"/>
        <v>525955.81764160981</v>
      </c>
      <c r="AU72">
        <v>8</v>
      </c>
      <c r="AV72" s="19">
        <v>-8.43E-2</v>
      </c>
      <c r="AW72" s="12">
        <f t="shared" si="312"/>
        <v>504001.54428681184</v>
      </c>
      <c r="AX72" s="12">
        <f t="shared" si="313"/>
        <v>387693.49560523988</v>
      </c>
      <c r="AY72">
        <v>7</v>
      </c>
      <c r="AZ72" s="19">
        <v>-8.43E-2</v>
      </c>
      <c r="BA72" s="12">
        <f t="shared" si="314"/>
        <v>563877.8439976034</v>
      </c>
      <c r="BB72" s="12">
        <f t="shared" si="315"/>
        <v>430653.95777838945</v>
      </c>
      <c r="BC72">
        <v>6</v>
      </c>
      <c r="BD72" s="19">
        <v>-8.43E-2</v>
      </c>
      <c r="BE72" s="12">
        <f t="shared" si="316"/>
        <v>709289.80154868949</v>
      </c>
      <c r="BF72" s="12">
        <f t="shared" si="317"/>
        <v>549504.73636464402</v>
      </c>
      <c r="BG72">
        <v>5</v>
      </c>
      <c r="BH72" s="19">
        <v>-8.43E-2</v>
      </c>
      <c r="BI72" s="12">
        <f t="shared" si="318"/>
        <v>893568.66843520117</v>
      </c>
      <c r="BJ72" s="12">
        <f t="shared" si="319"/>
        <v>770825.71947432193</v>
      </c>
      <c r="BK72">
        <v>4</v>
      </c>
      <c r="BL72" s="19">
        <v>-8.43E-2</v>
      </c>
      <c r="BM72" s="12">
        <f t="shared" si="320"/>
        <v>780288.81592383317</v>
      </c>
      <c r="BN72" s="12">
        <f t="shared" si="321"/>
        <v>724553.90050070221</v>
      </c>
      <c r="BO72">
        <v>3</v>
      </c>
      <c r="BP72" s="19">
        <v>-8.43E-2</v>
      </c>
      <c r="BQ72" s="12">
        <f t="shared" si="322"/>
        <v>630680.50818662404</v>
      </c>
      <c r="BR72" s="12">
        <f t="shared" si="323"/>
        <v>602958.28804655257</v>
      </c>
      <c r="BS72">
        <v>2</v>
      </c>
      <c r="BT72" s="19">
        <v>-8.43E-2</v>
      </c>
      <c r="BU72" s="12">
        <f>(BU73)*(1+BT72)-(((VLOOKUP((BS$91+BS73),$A$138:$E$227,5,FALSE))/(VLOOKUP(BS$91,$A$138:$E$227,5,FALSE)))*(IF(BS72&lt;=$D$125,$B$125,$C$125)))</f>
        <v>538346.79198876407</v>
      </c>
      <c r="BV72" s="12">
        <f t="shared" si="325"/>
        <v>526514.9943626374</v>
      </c>
      <c r="BW72">
        <v>1</v>
      </c>
      <c r="BX72" s="19">
        <v>-8.43E-2</v>
      </c>
      <c r="BY72" s="12">
        <f>($B$124)*(1+BX72)-$B$125</f>
        <v>401065</v>
      </c>
      <c r="BZ72" s="12">
        <f>BY72</f>
        <v>401065</v>
      </c>
      <c r="CB72" s="19"/>
      <c r="CC72" s="20"/>
      <c r="CF72" s="19"/>
      <c r="CG72" s="20"/>
      <c r="CJ72" s="19"/>
      <c r="CK72" s="20"/>
      <c r="CN72" s="5"/>
      <c r="CO72" s="19"/>
      <c r="CP72" s="20"/>
      <c r="CR72" s="9"/>
      <c r="CV72" s="20"/>
      <c r="CY72" s="9"/>
      <c r="DC72" s="18">
        <f>CW72+1</f>
        <v>1</v>
      </c>
      <c r="DI72" s="18">
        <f>DC72+1</f>
        <v>2</v>
      </c>
      <c r="DO72" s="18">
        <f>DI72+1</f>
        <v>3</v>
      </c>
      <c r="DU72" s="18">
        <f>DO72+1</f>
        <v>4</v>
      </c>
      <c r="EA72" s="18">
        <f>DU72+1</f>
        <v>5</v>
      </c>
      <c r="EG72" s="18">
        <f>EA72+1</f>
        <v>6</v>
      </c>
      <c r="EM72" s="18">
        <f>EG72+1</f>
        <v>7</v>
      </c>
      <c r="ES72" s="18">
        <f>EM72+1</f>
        <v>8</v>
      </c>
      <c r="EY72" s="18">
        <f>ES72+1</f>
        <v>9</v>
      </c>
      <c r="FE72" s="18">
        <f>EY72+1</f>
        <v>10</v>
      </c>
      <c r="FK72" s="18">
        <f>FE72+1</f>
        <v>11</v>
      </c>
      <c r="FQ72" s="18">
        <f>FK72+1</f>
        <v>12</v>
      </c>
      <c r="FW72" s="18">
        <f>FQ72+1</f>
        <v>13</v>
      </c>
      <c r="GC72" s="18">
        <f>FW72+1</f>
        <v>14</v>
      </c>
      <c r="GI72" s="18">
        <f>GC72+1</f>
        <v>15</v>
      </c>
      <c r="GO72" s="18">
        <f>GI72+1</f>
        <v>16</v>
      </c>
      <c r="GU72" s="18">
        <f>GO72+1</f>
        <v>17</v>
      </c>
      <c r="HA72" s="18">
        <f>GU72+1</f>
        <v>18</v>
      </c>
      <c r="HG72" s="18">
        <f>HA72+1</f>
        <v>19</v>
      </c>
      <c r="HM72" s="18">
        <f>HG72+1</f>
        <v>20</v>
      </c>
      <c r="HS72" s="18">
        <f>HM72+1</f>
        <v>21</v>
      </c>
      <c r="HY72" s="18">
        <f>HS72+1</f>
        <v>22</v>
      </c>
      <c r="IE72" s="18">
        <f>HY72+1</f>
        <v>23</v>
      </c>
      <c r="IK72" s="18">
        <f>IE72+1</f>
        <v>24</v>
      </c>
      <c r="IQ72" s="18">
        <f>IK72+1</f>
        <v>25</v>
      </c>
      <c r="IW72" s="18">
        <f>IQ72+1</f>
        <v>26</v>
      </c>
      <c r="JC72" s="18">
        <f>IW72+1</f>
        <v>27</v>
      </c>
      <c r="JI72" s="18">
        <f>JC72+1</f>
        <v>28</v>
      </c>
      <c r="JO72" s="18">
        <f>JI72+1</f>
        <v>29</v>
      </c>
      <c r="JU72" s="18">
        <f>JO72+1</f>
        <v>30</v>
      </c>
      <c r="KA72" s="18">
        <f>JU72+1</f>
        <v>31</v>
      </c>
      <c r="KG72" s="18">
        <f>KA72+1</f>
        <v>32</v>
      </c>
      <c r="KM72" s="18">
        <f>KG72+1</f>
        <v>33</v>
      </c>
      <c r="KS72" s="18">
        <f>KM72+1</f>
        <v>34</v>
      </c>
      <c r="KY72" s="18">
        <f>KS72+1</f>
        <v>35</v>
      </c>
      <c r="LE72" s="18">
        <f>KY72+1</f>
        <v>36</v>
      </c>
      <c r="LK72" s="18">
        <f>LE72+1</f>
        <v>37</v>
      </c>
      <c r="LQ72" s="18">
        <f>LK72+1</f>
        <v>38</v>
      </c>
      <c r="LW72" s="18">
        <f>LQ72+1</f>
        <v>39</v>
      </c>
      <c r="MC72" s="18">
        <f>LW72+1</f>
        <v>40</v>
      </c>
      <c r="MI72" s="18">
        <f>MC72+1</f>
        <v>41</v>
      </c>
      <c r="MO72" s="18">
        <f>MI72+1</f>
        <v>42</v>
      </c>
      <c r="MU72" s="18">
        <f>MO72+1</f>
        <v>43</v>
      </c>
      <c r="NA72" s="18">
        <f>MU72+1</f>
        <v>44</v>
      </c>
      <c r="NG72" s="18">
        <f>NA72+1</f>
        <v>45</v>
      </c>
      <c r="NM72" s="18">
        <f>NG72+1</f>
        <v>46</v>
      </c>
      <c r="NS72" s="18">
        <f>NM72+1</f>
        <v>47</v>
      </c>
      <c r="NY72" s="18">
        <f>NS72+1</f>
        <v>48</v>
      </c>
      <c r="OE72" s="18">
        <f>NY72+1</f>
        <v>49</v>
      </c>
      <c r="OK72" s="18">
        <f>OE72+1</f>
        <v>50</v>
      </c>
      <c r="OQ72" s="18">
        <f>OK72+1</f>
        <v>51</v>
      </c>
      <c r="OW72" s="18">
        <f>OQ72+1</f>
        <v>52</v>
      </c>
      <c r="PC72" s="18">
        <f>OW72+1</f>
        <v>53</v>
      </c>
      <c r="PI72" s="18">
        <f>PC72+1</f>
        <v>54</v>
      </c>
      <c r="PO72" s="18">
        <f>PI72+1</f>
        <v>55</v>
      </c>
      <c r="PU72" s="18">
        <f>PO72+1</f>
        <v>56</v>
      </c>
      <c r="QA72" s="18">
        <f>PU72+1</f>
        <v>57</v>
      </c>
      <c r="QG72" s="18">
        <f>QA72+1</f>
        <v>58</v>
      </c>
      <c r="QM72" s="18">
        <f>QG72+1</f>
        <v>59</v>
      </c>
      <c r="QS72" s="18">
        <f>QM72+1</f>
        <v>60</v>
      </c>
    </row>
    <row r="73" spans="3:461" s="16" customFormat="1">
      <c r="C73">
        <v>18</v>
      </c>
      <c r="D73" s="11">
        <v>0.35820000000000002</v>
      </c>
      <c r="E73" s="12">
        <f t="shared" si="339"/>
        <v>148577.27933273767</v>
      </c>
      <c r="F73" s="12">
        <f t="shared" si="291"/>
        <v>144403.76025035742</v>
      </c>
      <c r="G73">
        <v>17</v>
      </c>
      <c r="H73" s="11">
        <v>0.35820000000000002</v>
      </c>
      <c r="I73" s="12">
        <f t="shared" si="292"/>
        <v>-82651.501979716893</v>
      </c>
      <c r="J73" s="12">
        <f t="shared" si="293"/>
        <v>-79401.162014222413</v>
      </c>
      <c r="K73">
        <v>16</v>
      </c>
      <c r="L73" s="11">
        <v>0.35820000000000002</v>
      </c>
      <c r="M73" s="12">
        <f t="shared" si="294"/>
        <v>42633.851952942452</v>
      </c>
      <c r="N73" s="12">
        <f t="shared" si="295"/>
        <v>40957.239797489659</v>
      </c>
      <c r="O73">
        <v>15</v>
      </c>
      <c r="P73" s="11">
        <v>0.35820000000000002</v>
      </c>
      <c r="Q73" s="12">
        <f t="shared" si="296"/>
        <v>320465.04819136619</v>
      </c>
      <c r="R73" s="12">
        <f t="shared" si="297"/>
        <v>286258.10484509676</v>
      </c>
      <c r="S73">
        <v>14</v>
      </c>
      <c r="T73" s="11">
        <v>0.35820000000000002</v>
      </c>
      <c r="U73" s="12">
        <f t="shared" si="298"/>
        <v>1130701.054906616</v>
      </c>
      <c r="V73" s="12">
        <f t="shared" si="299"/>
        <v>908372.19579576445</v>
      </c>
      <c r="W73">
        <v>13</v>
      </c>
      <c r="X73" s="11">
        <v>0.35820000000000002</v>
      </c>
      <c r="Y73" s="12">
        <f t="shared" si="300"/>
        <v>1313712.7069937303</v>
      </c>
      <c r="Z73" s="12">
        <f t="shared" si="301"/>
        <v>952072.69214714156</v>
      </c>
      <c r="AA73">
        <v>12</v>
      </c>
      <c r="AB73" s="11">
        <v>0.35820000000000002</v>
      </c>
      <c r="AC73" s="12">
        <f t="shared" si="302"/>
        <v>742209.36356646474</v>
      </c>
      <c r="AD73" s="12">
        <f t="shared" si="303"/>
        <v>550402.44938636711</v>
      </c>
      <c r="AE73">
        <v>11</v>
      </c>
      <c r="AF73" s="11">
        <v>0.35820000000000002</v>
      </c>
      <c r="AG73" s="12">
        <f t="shared" si="304"/>
        <v>844691.17765599233</v>
      </c>
      <c r="AH73" s="12">
        <f t="shared" si="305"/>
        <v>645382.02337761212</v>
      </c>
      <c r="AI73">
        <v>10</v>
      </c>
      <c r="AJ73" s="11">
        <v>0.35820000000000002</v>
      </c>
      <c r="AK73" s="12">
        <f t="shared" si="306"/>
        <v>479702.03394954803</v>
      </c>
      <c r="AL73" s="12">
        <f t="shared" si="307"/>
        <v>371903.82407324511</v>
      </c>
      <c r="AM73">
        <v>9</v>
      </c>
      <c r="AN73" s="11">
        <v>0.35820000000000002</v>
      </c>
      <c r="AO73" s="12">
        <f t="shared" si="308"/>
        <v>322089.73019661463</v>
      </c>
      <c r="AP73" s="12">
        <f t="shared" si="309"/>
        <v>255138.49414450931</v>
      </c>
      <c r="AQ73">
        <v>8</v>
      </c>
      <c r="AR73" s="11">
        <v>0.35820000000000002</v>
      </c>
      <c r="AS73" s="12">
        <f t="shared" si="310"/>
        <v>778162.1603327631</v>
      </c>
      <c r="AT73" s="12">
        <f t="shared" si="311"/>
        <v>620781.04925422673</v>
      </c>
      <c r="AU73">
        <v>7</v>
      </c>
      <c r="AV73" s="11">
        <v>0.35820000000000002</v>
      </c>
      <c r="AW73" s="12">
        <f t="shared" si="312"/>
        <v>592990.65664170787</v>
      </c>
      <c r="AX73" s="12">
        <f t="shared" si="313"/>
        <v>466397.14567325334</v>
      </c>
      <c r="AY73">
        <v>6</v>
      </c>
      <c r="AZ73" s="11">
        <v>0.35820000000000002</v>
      </c>
      <c r="BA73" s="12">
        <f t="shared" si="314"/>
        <v>658685.61705489981</v>
      </c>
      <c r="BB73" s="12">
        <f t="shared" si="315"/>
        <v>514366.85826197232</v>
      </c>
      <c r="BC73">
        <v>5</v>
      </c>
      <c r="BD73" s="11">
        <v>0.35820000000000002</v>
      </c>
      <c r="BE73" s="12">
        <f t="shared" si="316"/>
        <v>816875.83903462777</v>
      </c>
      <c r="BF73" s="12">
        <f t="shared" si="317"/>
        <v>647075.80507799156</v>
      </c>
      <c r="BG73">
        <v>4</v>
      </c>
      <c r="BH73" s="11">
        <v>0.35820000000000002</v>
      </c>
      <c r="BI73" s="12">
        <f t="shared" si="318"/>
        <v>1013809.9142720274</v>
      </c>
      <c r="BJ73" s="12">
        <f t="shared" si="319"/>
        <v>894203.12663319265</v>
      </c>
      <c r="BK73">
        <v>3</v>
      </c>
      <c r="BL73" s="11">
        <v>0.35820000000000002</v>
      </c>
      <c r="BM73" s="12">
        <f t="shared" si="320"/>
        <v>865059.48429615272</v>
      </c>
      <c r="BN73" s="12">
        <f t="shared" si="321"/>
        <v>821320.52160702134</v>
      </c>
      <c r="BO73">
        <v>2</v>
      </c>
      <c r="BP73" s="11">
        <v>0.35820000000000002</v>
      </c>
      <c r="BQ73" s="12">
        <f>(BQ74)*(1+BP73)-(((VLOOKUP((BO$91+BO74),$A$138:$E$227,5,FALSE))/(VLOOKUP(BO$91,$A$138:$E$227,5,FALSE)))*(IF(BO73&lt;=$D$125,$B$125,$C$125)))</f>
        <v>701306.38343678159</v>
      </c>
      <c r="BR73" s="12">
        <f t="shared" si="323"/>
        <v>685546.68942696613</v>
      </c>
      <c r="BS73">
        <v>1</v>
      </c>
      <c r="BT73" s="11">
        <v>0.35820000000000002</v>
      </c>
      <c r="BU73" s="12">
        <f>($B$124)*(1+BT73)-$B$125</f>
        <v>600190</v>
      </c>
      <c r="BV73" s="12">
        <f>BU73</f>
        <v>600190</v>
      </c>
      <c r="BW73"/>
      <c r="BX73" s="11"/>
      <c r="BY73" s="12"/>
      <c r="CA73"/>
      <c r="CB73" s="11"/>
      <c r="CC73" s="12"/>
      <c r="CE73"/>
      <c r="CF73" s="11"/>
      <c r="CG73" s="12"/>
      <c r="CI73"/>
      <c r="CJ73" s="11"/>
      <c r="CK73" s="12"/>
      <c r="CY73" s="17"/>
      <c r="KA73" s="16">
        <v>8</v>
      </c>
      <c r="KG73" s="16">
        <v>9</v>
      </c>
      <c r="KM73" s="16">
        <v>10</v>
      </c>
      <c r="KS73" s="16">
        <v>11</v>
      </c>
      <c r="KY73" s="16">
        <v>13</v>
      </c>
      <c r="LE73" s="16">
        <v>14</v>
      </c>
      <c r="LK73" s="16">
        <v>16</v>
      </c>
      <c r="LQ73" s="16">
        <v>18</v>
      </c>
      <c r="LW73" s="16">
        <v>20</v>
      </c>
      <c r="MC73" s="16">
        <v>21</v>
      </c>
      <c r="MI73" s="16">
        <v>24</v>
      </c>
      <c r="MO73" s="16">
        <v>26</v>
      </c>
      <c r="MU73" s="16">
        <v>28</v>
      </c>
      <c r="NA73" s="16">
        <v>30</v>
      </c>
      <c r="NG73" s="16">
        <v>33</v>
      </c>
      <c r="NM73" s="16">
        <v>36</v>
      </c>
      <c r="NS73" s="16">
        <v>38</v>
      </c>
      <c r="NY73" s="16">
        <v>40</v>
      </c>
      <c r="OE73" s="16">
        <v>42</v>
      </c>
      <c r="OK73" s="16">
        <v>43</v>
      </c>
      <c r="OQ73" s="16">
        <v>45</v>
      </c>
      <c r="OW73" s="16">
        <v>47</v>
      </c>
      <c r="PC73" s="16">
        <v>50</v>
      </c>
      <c r="PI73" s="16">
        <v>53</v>
      </c>
      <c r="PO73" s="16">
        <v>55</v>
      </c>
      <c r="PU73" s="16">
        <v>58</v>
      </c>
      <c r="QA73" s="16">
        <v>61</v>
      </c>
      <c r="QG73" s="16">
        <v>64</v>
      </c>
      <c r="QM73" s="16">
        <v>69</v>
      </c>
      <c r="QS73" s="16">
        <v>74</v>
      </c>
    </row>
    <row r="74" spans="3:461">
      <c r="C74">
        <v>17</v>
      </c>
      <c r="D74" s="11">
        <v>0.1903</v>
      </c>
      <c r="E74" s="12">
        <f t="shared" si="339"/>
        <v>132119.22497118174</v>
      </c>
      <c r="F74" s="12">
        <f t="shared" si="291"/>
        <v>131359.91908054278</v>
      </c>
      <c r="G74">
        <v>16</v>
      </c>
      <c r="H74" s="11">
        <v>0.1903</v>
      </c>
      <c r="I74" s="12">
        <f t="shared" si="292"/>
        <v>-37861.457667706003</v>
      </c>
      <c r="J74" s="12">
        <f t="shared" si="293"/>
        <v>-37208.673914814528</v>
      </c>
      <c r="K74">
        <v>15</v>
      </c>
      <c r="L74" s="11">
        <v>0.1903</v>
      </c>
      <c r="M74" s="12">
        <f t="shared" si="294"/>
        <v>54382.213317906819</v>
      </c>
      <c r="N74" s="12">
        <f t="shared" si="295"/>
        <v>53444.588950356709</v>
      </c>
      <c r="O74">
        <v>14</v>
      </c>
      <c r="P74" s="11">
        <v>0.1903</v>
      </c>
      <c r="Q74" s="12">
        <f t="shared" si="296"/>
        <v>260675.86058882604</v>
      </c>
      <c r="R74" s="12">
        <f t="shared" si="297"/>
        <v>238203.80364151346</v>
      </c>
      <c r="S74">
        <v>13</v>
      </c>
      <c r="T74" s="11">
        <v>0.1903</v>
      </c>
      <c r="U74" s="12">
        <f t="shared" si="298"/>
        <v>859993.89798945177</v>
      </c>
      <c r="V74" s="12">
        <f t="shared" si="299"/>
        <v>706776.59432466456</v>
      </c>
      <c r="W74">
        <v>12</v>
      </c>
      <c r="X74" s="11">
        <v>0.1903</v>
      </c>
      <c r="Y74" s="12">
        <f t="shared" si="300"/>
        <v>997723.49862386961</v>
      </c>
      <c r="Z74" s="12">
        <f t="shared" si="301"/>
        <v>739691.55932459305</v>
      </c>
      <c r="AA74">
        <v>11</v>
      </c>
      <c r="AB74" s="11">
        <v>0.1903</v>
      </c>
      <c r="AC74" s="12">
        <f t="shared" si="302"/>
        <v>576250.85335076577</v>
      </c>
      <c r="AD74" s="12">
        <f t="shared" si="303"/>
        <v>437155.81978333957</v>
      </c>
      <c r="AE74">
        <v>10</v>
      </c>
      <c r="AF74" s="11">
        <v>0.1903</v>
      </c>
      <c r="AG74" s="12">
        <f t="shared" si="304"/>
        <v>650828.95268616197</v>
      </c>
      <c r="AH74" s="12">
        <f t="shared" si="305"/>
        <v>508693.89405355189</v>
      </c>
      <c r="AI74">
        <v>9</v>
      </c>
      <c r="AJ74" s="11">
        <v>0.1903</v>
      </c>
      <c r="AK74" s="12">
        <f t="shared" si="306"/>
        <v>381679.93382672733</v>
      </c>
      <c r="AL74" s="12">
        <f t="shared" si="307"/>
        <v>302711.67165568034</v>
      </c>
      <c r="AM74">
        <v>8</v>
      </c>
      <c r="AN74" s="11">
        <v>0.1903</v>
      </c>
      <c r="AO74" s="12">
        <f t="shared" si="308"/>
        <v>265028.76647190878</v>
      </c>
      <c r="AP74" s="12">
        <f t="shared" si="309"/>
        <v>214764.69007206403</v>
      </c>
      <c r="AQ74">
        <v>7</v>
      </c>
      <c r="AR74" s="11">
        <v>0.1903</v>
      </c>
      <c r="AS74" s="12">
        <f t="shared" si="310"/>
        <v>600624.20419347659</v>
      </c>
      <c r="AT74" s="12">
        <f t="shared" si="311"/>
        <v>490164.58043375675</v>
      </c>
      <c r="AU74">
        <v>6</v>
      </c>
      <c r="AV74" s="11">
        <v>0.1903</v>
      </c>
      <c r="AW74" s="12">
        <f t="shared" si="312"/>
        <v>464683.78278940142</v>
      </c>
      <c r="AX74" s="12">
        <f t="shared" si="313"/>
        <v>373883.50339377124</v>
      </c>
      <c r="AY74">
        <v>5</v>
      </c>
      <c r="AZ74" s="11">
        <v>0.1903</v>
      </c>
      <c r="BA74" s="12">
        <f t="shared" si="314"/>
        <v>513254.95747456205</v>
      </c>
      <c r="BB74" s="12">
        <f t="shared" si="315"/>
        <v>410014.01775266742</v>
      </c>
      <c r="BC74">
        <v>4</v>
      </c>
      <c r="BD74" s="11">
        <v>0.1903</v>
      </c>
      <c r="BE74" s="12">
        <f t="shared" si="316"/>
        <v>629324.23756454105</v>
      </c>
      <c r="BF74" s="12">
        <f t="shared" si="317"/>
        <v>509969.64078505919</v>
      </c>
      <c r="BG74">
        <v>3</v>
      </c>
      <c r="BH74" s="11">
        <v>0.1903</v>
      </c>
      <c r="BI74" s="12">
        <f t="shared" si="318"/>
        <v>755618.65104671277</v>
      </c>
      <c r="BJ74" s="12">
        <f t="shared" si="319"/>
        <v>681793.84031226381</v>
      </c>
      <c r="BK74">
        <v>2</v>
      </c>
      <c r="BL74" s="11">
        <v>0.1903</v>
      </c>
      <c r="BM74" s="12">
        <f>(BM75)*(1+BL74)-(((VLOOKUP((BK$91+BK75),$A$138:$E$227,5,FALSE))/(VLOOKUP(BK$91,$A$138:$E$227,5,FALSE)))*(IF(BK74&lt;=$D$125,$B$125,$C$125)))</f>
        <v>645446.38721301779</v>
      </c>
      <c r="BN74" s="12">
        <f t="shared" si="321"/>
        <v>626899.07723563223</v>
      </c>
      <c r="BO74">
        <v>1</v>
      </c>
      <c r="BP74" s="11">
        <v>0.1903</v>
      </c>
      <c r="BQ74" s="12">
        <f>($B$124)*(1+BP74)-$B$125</f>
        <v>524635</v>
      </c>
      <c r="BR74" s="12">
        <f>BQ74</f>
        <v>524635</v>
      </c>
      <c r="BT74" s="11"/>
      <c r="BU74" s="12"/>
      <c r="BX74" s="11"/>
      <c r="BY74" s="12"/>
      <c r="CB74" s="11"/>
      <c r="CC74" s="12"/>
      <c r="CF74" s="11"/>
      <c r="CG74" s="12"/>
      <c r="CJ74" s="11"/>
      <c r="CK74" s="12"/>
      <c r="CM74" s="16"/>
      <c r="CN74" s="16"/>
      <c r="CO74" s="16"/>
      <c r="CP74" s="16"/>
      <c r="CQ74" s="16"/>
      <c r="CR74" s="17"/>
      <c r="CS74" s="16">
        <f>VLOOKUP(30, CS1:CW68, 4, FALSE)</f>
        <v>5949734.3198185796</v>
      </c>
      <c r="CT74" s="12"/>
      <c r="CV74" s="12"/>
      <c r="CY74" s="16">
        <f>VLOOKUP(30, CY1:DC68, 4, FALSE)</f>
        <v>4221894.3270040248</v>
      </c>
      <c r="DE74" s="16">
        <f>VLOOKUP(30, DE1:DI68, 4, FALSE)</f>
        <v>3910484.9415556123</v>
      </c>
      <c r="DK74" s="16">
        <f>VLOOKUP(30, DK1:DO68, 4, FALSE)</f>
        <v>5300912.4631183213</v>
      </c>
      <c r="DQ74" s="16">
        <f>VLOOKUP(30, DQ1:DU68, 4, FALSE)</f>
        <v>2240249.8525459864</v>
      </c>
      <c r="DW74" s="16">
        <f>VLOOKUP(30, DW1:EA68, 4, FALSE)</f>
        <v>1013860.5295964704</v>
      </c>
      <c r="EC74" s="16">
        <f>VLOOKUP(30, EC1:EG68, 4, FALSE)</f>
        <v>1132338.6865424388</v>
      </c>
      <c r="EI74" s="16">
        <f>VLOOKUP(30, EI1:EM68, 4, FALSE)</f>
        <v>2626046.5722105959</v>
      </c>
      <c r="EO74" s="16">
        <f>VLOOKUP(30, EO1:ES68, 4, FALSE)</f>
        <v>342388.7695492382</v>
      </c>
      <c r="EU74" s="16">
        <f>VLOOKUP(30, EU1:EY68, 4, FALSE)</f>
        <v>-129570.41036221558</v>
      </c>
      <c r="FA74" s="16">
        <f>VLOOKUP(30, FA1:FE68, 4, FALSE)</f>
        <v>264109.54545737797</v>
      </c>
      <c r="FG74" s="16">
        <f>VLOOKUP(30, FG1:FK68, 4, FALSE)</f>
        <v>-1480313.8072721527</v>
      </c>
      <c r="FM74" s="16">
        <f>VLOOKUP(30, FM1:FQ68, 4, FALSE)</f>
        <v>-194769.72752802112</v>
      </c>
      <c r="FS74" s="16">
        <f>VLOOKUP(30, FS1:FW68, 4, FALSE)</f>
        <v>-1675217.7609637037</v>
      </c>
      <c r="FY74" s="16">
        <f>VLOOKUP(30, FY1:GC68, 4, FALSE)</f>
        <v>-2550250.9653750635</v>
      </c>
      <c r="GE74" s="16">
        <f>VLOOKUP(30, GE1:GI68, 4, FALSE)</f>
        <v>-3919981.2638871679</v>
      </c>
      <c r="GK74" s="16">
        <f>VLOOKUP(30, GK1:GO68, 4, FALSE)</f>
        <v>-2371521.2817374226</v>
      </c>
      <c r="GQ74" s="16">
        <f>VLOOKUP(30, GQ1:GU68, 4, FALSE)</f>
        <v>-4956064.3522963943</v>
      </c>
      <c r="GW74" s="16">
        <f>VLOOKUP(30, GW1:HA68, 4, FALSE)</f>
        <v>-6231630.924702134</v>
      </c>
      <c r="HC74" s="16">
        <f>VLOOKUP(30, HC1:HG68, 4, FALSE)</f>
        <v>-3098909.3076131605</v>
      </c>
      <c r="HI74" s="16">
        <f>VLOOKUP(30, HI1:HM68, 4, FALSE)</f>
        <v>-1031105.0198641348</v>
      </c>
      <c r="HO74" s="16">
        <f>VLOOKUP(30, HO1:HS68, 4, FALSE)</f>
        <v>-1439432.4728045347</v>
      </c>
      <c r="HU74" s="16">
        <f>VLOOKUP(30, HU1:HY68, 4, FALSE)</f>
        <v>-1866653.2614452341</v>
      </c>
      <c r="IA74" s="16">
        <f>VLOOKUP(30, IA1:IE68, 4, FALSE)</f>
        <v>1639293.8016246092</v>
      </c>
      <c r="IG74" s="16">
        <f>VLOOKUP(30, IG1:IK68, 4, FALSE)</f>
        <v>9591140.4315604605</v>
      </c>
      <c r="IM74" s="16">
        <f>VLOOKUP(30, IM1:IQ68, 4, FALSE)</f>
        <v>5744246.1299289688</v>
      </c>
      <c r="IS74" s="16">
        <f>VLOOKUP(30, IS1:IW68, 4, FALSE)</f>
        <v>4470487.4423830463</v>
      </c>
      <c r="IY74" s="16">
        <f>VLOOKUP(30, IY1:JC68, 4, FALSE)</f>
        <v>7497531.8223214224</v>
      </c>
      <c r="JE74" s="16">
        <f>VLOOKUP(30, JE1:JI68, 4, FALSE)</f>
        <v>5063802.9201189205</v>
      </c>
      <c r="JK74" s="16">
        <f>VLOOKUP(30, JK1:JO68, 4, FALSE)</f>
        <v>5620159.1382865589</v>
      </c>
      <c r="JQ74" s="16">
        <f>VLOOKUP(30, JQ1:JU68, 4, FALSE)</f>
        <v>4555170.6985883862</v>
      </c>
      <c r="JW74" s="16">
        <f>VLOOKUP(30, JW1:KA68, 4, FALSE)</f>
        <v>5872965.2870328659</v>
      </c>
      <c r="KC74" s="16">
        <f>VLOOKUP(30, KC1:KG68, 4, FALSE)</f>
        <v>5402338.7058886215</v>
      </c>
      <c r="KI74" s="16">
        <f>VLOOKUP(30, KI1:KM68, 4, FALSE)</f>
        <v>5500318.6083791964</v>
      </c>
      <c r="KO74" s="16">
        <f>VLOOKUP(30, KO1:KS68, 4, FALSE)</f>
        <v>6212611.8041387629</v>
      </c>
      <c r="KU74" s="16">
        <f>VLOOKUP(30, KU1:KY68, 4, FALSE)</f>
        <v>4160617.559930014</v>
      </c>
      <c r="LA74" s="16">
        <f>VLOOKUP(30, LA1:LE68, 4, FALSE)</f>
        <v>3610223.0414246088</v>
      </c>
      <c r="LG74" s="16"/>
    </row>
    <row r="75" spans="3:461">
      <c r="C75">
        <v>16</v>
      </c>
      <c r="D75" s="11">
        <v>0.25059999999999999</v>
      </c>
      <c r="E75" s="12">
        <f t="shared" si="339"/>
        <v>136345.99292262961</v>
      </c>
      <c r="F75" s="12">
        <f t="shared" si="291"/>
        <v>139573.11701547293</v>
      </c>
      <c r="G75">
        <v>15</v>
      </c>
      <c r="H75" s="11">
        <v>0.25059999999999999</v>
      </c>
      <c r="I75" s="12">
        <f t="shared" si="292"/>
        <v>-6162.431217535348</v>
      </c>
      <c r="J75" s="12">
        <f t="shared" si="293"/>
        <v>-6235.3593976245238</v>
      </c>
      <c r="K75">
        <v>14</v>
      </c>
      <c r="L75" s="11">
        <v>0.25059999999999999</v>
      </c>
      <c r="M75" s="12">
        <f t="shared" si="294"/>
        <v>71333.721841032093</v>
      </c>
      <c r="N75" s="12">
        <f t="shared" si="295"/>
        <v>72177.907898322417</v>
      </c>
      <c r="O75">
        <v>13</v>
      </c>
      <c r="P75" s="11">
        <v>0.25059999999999999</v>
      </c>
      <c r="Q75" s="12">
        <f t="shared" si="296"/>
        <v>246581.57545834774</v>
      </c>
      <c r="R75" s="12">
        <f t="shared" si="297"/>
        <v>231990.94969158163</v>
      </c>
      <c r="S75">
        <v>12</v>
      </c>
      <c r="T75" s="11">
        <v>0.25059999999999999</v>
      </c>
      <c r="U75" s="12">
        <f t="shared" si="298"/>
        <v>753169.28042757988</v>
      </c>
      <c r="V75" s="12">
        <f t="shared" si="299"/>
        <v>637297.08343872149</v>
      </c>
      <c r="W75">
        <v>11</v>
      </c>
      <c r="X75" s="11">
        <v>0.25059999999999999</v>
      </c>
      <c r="Y75" s="12">
        <f t="shared" si="300"/>
        <v>872207.52323190751</v>
      </c>
      <c r="Z75" s="12">
        <f t="shared" si="301"/>
        <v>665767.87276281707</v>
      </c>
      <c r="AA75">
        <v>10</v>
      </c>
      <c r="AB75" s="11">
        <v>0.25059999999999999</v>
      </c>
      <c r="AC75" s="12">
        <f t="shared" si="302"/>
        <v>517345.46576175792</v>
      </c>
      <c r="AD75" s="12">
        <f t="shared" si="303"/>
        <v>404080.48213344405</v>
      </c>
      <c r="AE75">
        <v>9</v>
      </c>
      <c r="AF75" s="11">
        <v>0.25059999999999999</v>
      </c>
      <c r="AG75" s="12">
        <f t="shared" si="304"/>
        <v>579023.19215940393</v>
      </c>
      <c r="AH75" s="12">
        <f t="shared" si="305"/>
        <v>465959.49191525998</v>
      </c>
      <c r="AI75">
        <v>8</v>
      </c>
      <c r="AJ75" s="11">
        <v>0.25059999999999999</v>
      </c>
      <c r="AK75" s="12">
        <f t="shared" si="306"/>
        <v>352437.21816621785</v>
      </c>
      <c r="AL75" s="12">
        <f t="shared" si="307"/>
        <v>287788.97104697081</v>
      </c>
      <c r="AM75">
        <v>7</v>
      </c>
      <c r="AN75" s="11">
        <v>0.25059999999999999</v>
      </c>
      <c r="AO75" s="12">
        <f t="shared" si="308"/>
        <v>253759.59259653318</v>
      </c>
      <c r="AP75" s="12">
        <f t="shared" si="309"/>
        <v>211716.58317225552</v>
      </c>
      <c r="AQ75">
        <v>6</v>
      </c>
      <c r="AR75" s="11">
        <v>0.25059999999999999</v>
      </c>
      <c r="AS75" s="12">
        <f t="shared" si="310"/>
        <v>535482.45616546948</v>
      </c>
      <c r="AT75" s="12">
        <f t="shared" si="311"/>
        <v>449932.00458873773</v>
      </c>
      <c r="AU75">
        <v>5</v>
      </c>
      <c r="AV75" s="11">
        <v>0.25059999999999999</v>
      </c>
      <c r="AW75" s="12">
        <f t="shared" si="312"/>
        <v>421716.79162825819</v>
      </c>
      <c r="AX75" s="12">
        <f t="shared" si="313"/>
        <v>349351.1883311015</v>
      </c>
      <c r="AY75">
        <v>4</v>
      </c>
      <c r="AZ75" s="11">
        <v>0.25059999999999999</v>
      </c>
      <c r="BA75" s="12">
        <f t="shared" si="314"/>
        <v>462747.9747198979</v>
      </c>
      <c r="BB75" s="12">
        <f t="shared" si="315"/>
        <v>380603.36382287467</v>
      </c>
      <c r="BC75">
        <v>3</v>
      </c>
      <c r="BD75" s="11">
        <v>0.25059999999999999</v>
      </c>
      <c r="BE75" s="12">
        <f t="shared" si="316"/>
        <v>540114.84974346589</v>
      </c>
      <c r="BF75" s="12">
        <f t="shared" si="317"/>
        <v>450628.36576229997</v>
      </c>
      <c r="BG75">
        <v>2</v>
      </c>
      <c r="BH75" s="11">
        <v>0.25059999999999999</v>
      </c>
      <c r="BI75" s="12">
        <f>(BI76)*(1+BH75)-(((VLOOKUP((BG$91+BG76),$A$138:$E$227,5,FALSE))/(VLOOKUP(BG$91,$A$138:$E$227,5,FALSE)))*(IF(BG75&lt;=$D$125,$B$125,$C$125)))</f>
        <v>645055.64466878981</v>
      </c>
      <c r="BJ75" s="12">
        <f t="shared" si="319"/>
        <v>599252.87700000009</v>
      </c>
      <c r="BK75">
        <v>1</v>
      </c>
      <c r="BL75" s="11">
        <v>0.25059999999999999</v>
      </c>
      <c r="BM75" s="12">
        <f>($B$124)*(1+BL75)-$B$125</f>
        <v>551770</v>
      </c>
      <c r="BN75" s="12">
        <f>BM75</f>
        <v>551770</v>
      </c>
      <c r="BP75" s="11"/>
      <c r="BQ75" s="12"/>
      <c r="BT75" s="11"/>
      <c r="BU75" s="12"/>
      <c r="BX75" s="11"/>
      <c r="BY75" s="12"/>
      <c r="CB75" s="11"/>
      <c r="CC75" s="12"/>
      <c r="CF75" s="11"/>
      <c r="CG75" s="12"/>
      <c r="CJ75" s="11"/>
      <c r="CK75" s="12"/>
    </row>
    <row r="76" spans="3:461">
      <c r="C76">
        <v>15</v>
      </c>
      <c r="D76" s="11">
        <v>0.19170000000000001</v>
      </c>
      <c r="E76" s="12">
        <f t="shared" si="339"/>
        <v>132458.30105879778</v>
      </c>
      <c r="F76" s="12">
        <f t="shared" si="291"/>
        <v>145957.23619854791</v>
      </c>
      <c r="G76">
        <v>14</v>
      </c>
      <c r="H76" s="11">
        <v>0.19170000000000001</v>
      </c>
      <c r="I76" s="12">
        <f t="shared" si="292"/>
        <v>18780.338709005435</v>
      </c>
      <c r="J76" s="12">
        <f t="shared" si="293"/>
        <v>20455.018593884903</v>
      </c>
      <c r="K76">
        <v>13</v>
      </c>
      <c r="L76" s="11">
        <v>0.19170000000000001</v>
      </c>
      <c r="M76" s="12">
        <f t="shared" si="294"/>
        <v>80747.516910322753</v>
      </c>
      <c r="N76" s="12">
        <f t="shared" si="295"/>
        <v>87947.932430988498</v>
      </c>
      <c r="O76">
        <v>12</v>
      </c>
      <c r="P76" s="11">
        <v>0.19170000000000001</v>
      </c>
      <c r="Q76" s="12">
        <f t="shared" si="296"/>
        <v>222667.81377832877</v>
      </c>
      <c r="R76" s="12">
        <f t="shared" si="297"/>
        <v>225504.3464379253</v>
      </c>
      <c r="S76">
        <v>11</v>
      </c>
      <c r="T76" s="11">
        <v>0.19170000000000001</v>
      </c>
      <c r="U76" s="12">
        <f t="shared" si="298"/>
        <v>630596.37444596621</v>
      </c>
      <c r="V76" s="12">
        <f t="shared" si="299"/>
        <v>574364.85061002022</v>
      </c>
      <c r="W76">
        <v>10</v>
      </c>
      <c r="X76" s="11">
        <v>0.19170000000000001</v>
      </c>
      <c r="Y76" s="12">
        <f t="shared" si="300"/>
        <v>728858.02719758742</v>
      </c>
      <c r="Z76" s="12">
        <f t="shared" si="301"/>
        <v>598870.60833432351</v>
      </c>
      <c r="AA76">
        <v>9</v>
      </c>
      <c r="AB76" s="11">
        <v>0.19170000000000001</v>
      </c>
      <c r="AC76" s="12">
        <f t="shared" si="302"/>
        <v>444390.33797445137</v>
      </c>
      <c r="AD76" s="12">
        <f t="shared" si="303"/>
        <v>373627.54530336038</v>
      </c>
      <c r="AE76">
        <v>8</v>
      </c>
      <c r="AF76" s="11">
        <v>0.19170000000000001</v>
      </c>
      <c r="AG76" s="12">
        <f t="shared" si="304"/>
        <v>492805.53648177668</v>
      </c>
      <c r="AH76" s="12">
        <f t="shared" si="305"/>
        <v>426888.87236637983</v>
      </c>
      <c r="AI76">
        <v>7</v>
      </c>
      <c r="AJ76" s="11">
        <v>0.19170000000000001</v>
      </c>
      <c r="AK76" s="12">
        <f t="shared" si="306"/>
        <v>311191.70686150686</v>
      </c>
      <c r="AL76" s="12">
        <f t="shared" si="307"/>
        <v>273531.5639929169</v>
      </c>
      <c r="AM76">
        <v>6</v>
      </c>
      <c r="AN76" s="11">
        <v>0.19170000000000001</v>
      </c>
      <c r="AO76" s="12">
        <f t="shared" si="308"/>
        <v>231662.43355592823</v>
      </c>
      <c r="AP76" s="12">
        <f t="shared" si="309"/>
        <v>208053.52312984638</v>
      </c>
      <c r="AQ76">
        <v>5</v>
      </c>
      <c r="AR76" s="11">
        <v>0.19170000000000001</v>
      </c>
      <c r="AS76" s="12">
        <f t="shared" si="310"/>
        <v>456730.11475898139</v>
      </c>
      <c r="AT76" s="12">
        <f t="shared" si="311"/>
        <v>413093.47959092585</v>
      </c>
      <c r="AU76">
        <v>4</v>
      </c>
      <c r="AV76" s="11">
        <v>0.19170000000000001</v>
      </c>
      <c r="AW76" s="12">
        <f t="shared" si="312"/>
        <v>366169.10070569639</v>
      </c>
      <c r="AX76" s="12">
        <f t="shared" si="313"/>
        <v>326520.21718979295</v>
      </c>
      <c r="AY76">
        <v>3</v>
      </c>
      <c r="AZ76" s="11">
        <v>0.19170000000000001</v>
      </c>
      <c r="BA76" s="12">
        <f t="shared" si="314"/>
        <v>380714.91719120613</v>
      </c>
      <c r="BB76" s="12">
        <f t="shared" si="315"/>
        <v>337066.07318202325</v>
      </c>
      <c r="BC76">
        <v>2</v>
      </c>
      <c r="BD76" s="11">
        <v>0.19170000000000001</v>
      </c>
      <c r="BE76" s="12">
        <f>(BE77)*(1+BD76)-(((VLOOKUP((BC$91+BC77),$A$138:$E$227,5,FALSE))/(VLOOKUP(BC$91,$A$138:$E$227,5,FALSE)))*(IF(BC76&lt;=$D$125,$B$125,$C$125)))</f>
        <v>442427.0325496454</v>
      </c>
      <c r="BF76" s="12">
        <f t="shared" si="317"/>
        <v>397338.92732165608</v>
      </c>
      <c r="BG76">
        <v>1</v>
      </c>
      <c r="BH76" s="11">
        <v>0.19170000000000001</v>
      </c>
      <c r="BI76" s="12">
        <f>($B$124)*(1+BH76)-$B$125</f>
        <v>525265</v>
      </c>
      <c r="BJ76" s="12">
        <f>BI76</f>
        <v>525265</v>
      </c>
      <c r="BL76" s="11"/>
      <c r="BM76" s="12"/>
      <c r="BP76" s="11"/>
      <c r="BQ76" s="12"/>
      <c r="BT76" s="11"/>
      <c r="BU76" s="12"/>
      <c r="BX76" s="11"/>
      <c r="BY76" s="12"/>
      <c r="CB76" s="11"/>
      <c r="CC76" s="12"/>
      <c r="CF76" s="11"/>
      <c r="CG76" s="12"/>
      <c r="CJ76" s="11"/>
      <c r="CK76" s="12"/>
    </row>
    <row r="77" spans="3:461">
      <c r="C77">
        <v>14</v>
      </c>
      <c r="D77" s="11">
        <v>-0.12770000000000001</v>
      </c>
      <c r="E77" s="12">
        <f t="shared" si="339"/>
        <v>133996.58855820203</v>
      </c>
      <c r="F77" s="12">
        <f t="shared" si="291"/>
        <v>164407.16184800677</v>
      </c>
      <c r="G77">
        <v>13</v>
      </c>
      <c r="H77" s="11">
        <v>-0.12770000000000001</v>
      </c>
      <c r="I77" s="12">
        <f t="shared" si="292"/>
        <v>38872.365828755763</v>
      </c>
      <c r="J77" s="12">
        <f t="shared" si="293"/>
        <v>47143.081962533586</v>
      </c>
      <c r="K77">
        <v>12</v>
      </c>
      <c r="L77" s="11">
        <v>-0.12770000000000001</v>
      </c>
      <c r="M77" s="12">
        <f t="shared" si="294"/>
        <v>90871.34057182644</v>
      </c>
      <c r="N77" s="12">
        <f t="shared" si="295"/>
        <v>110205.66835306611</v>
      </c>
      <c r="O77">
        <v>11</v>
      </c>
      <c r="P77" s="11">
        <v>-0.12770000000000001</v>
      </c>
      <c r="Q77" s="12">
        <f t="shared" si="296"/>
        <v>211706.3483156522</v>
      </c>
      <c r="R77" s="12">
        <f t="shared" si="297"/>
        <v>238732.69065382055</v>
      </c>
      <c r="S77">
        <v>10</v>
      </c>
      <c r="T77" s="11">
        <v>-0.12770000000000001</v>
      </c>
      <c r="U77" s="12">
        <f t="shared" si="298"/>
        <v>556795.701420684</v>
      </c>
      <c r="V77" s="12">
        <f t="shared" si="299"/>
        <v>564693.51278835326</v>
      </c>
      <c r="W77">
        <v>9</v>
      </c>
      <c r="X77" s="11">
        <v>-0.12770000000000001</v>
      </c>
      <c r="Y77" s="12">
        <f t="shared" si="300"/>
        <v>642250.27700307476</v>
      </c>
      <c r="Z77" s="12">
        <f t="shared" si="301"/>
        <v>587590.67896026</v>
      </c>
      <c r="AA77">
        <v>8</v>
      </c>
      <c r="AB77" s="11">
        <v>-0.12770000000000001</v>
      </c>
      <c r="AC77" s="12">
        <f t="shared" si="302"/>
        <v>402846.48498470214</v>
      </c>
      <c r="AD77" s="12">
        <f t="shared" si="303"/>
        <v>377132.87956014671</v>
      </c>
      <c r="AE77">
        <v>7</v>
      </c>
      <c r="AF77" s="11">
        <v>-0.12770000000000001</v>
      </c>
      <c r="AG77" s="12">
        <f t="shared" si="304"/>
        <v>442592.84167403972</v>
      </c>
      <c r="AH77" s="12">
        <f t="shared" si="305"/>
        <v>426898.0600543929</v>
      </c>
      <c r="AI77">
        <v>6</v>
      </c>
      <c r="AJ77" s="11">
        <v>-0.12770000000000001</v>
      </c>
      <c r="AK77" s="12">
        <f t="shared" si="306"/>
        <v>289772.71263247088</v>
      </c>
      <c r="AL77" s="12">
        <f t="shared" si="307"/>
        <v>283607.33576795022</v>
      </c>
      <c r="AM77">
        <v>5</v>
      </c>
      <c r="AN77" s="11">
        <v>-0.12770000000000001</v>
      </c>
      <c r="AO77" s="12">
        <f t="shared" si="308"/>
        <v>222427.36332556614</v>
      </c>
      <c r="AP77" s="12">
        <f t="shared" si="309"/>
        <v>222427.36332556614</v>
      </c>
      <c r="AQ77">
        <v>4</v>
      </c>
      <c r="AR77" s="11">
        <v>-0.12770000000000001</v>
      </c>
      <c r="AS77" s="12">
        <f t="shared" si="310"/>
        <v>411092.66496894223</v>
      </c>
      <c r="AT77" s="12">
        <f t="shared" si="311"/>
        <v>414008.21578432474</v>
      </c>
      <c r="AU77">
        <v>3</v>
      </c>
      <c r="AV77" s="11">
        <v>-0.12770000000000001</v>
      </c>
      <c r="AW77" s="12">
        <f t="shared" si="312"/>
        <v>317617.53376807139</v>
      </c>
      <c r="AX77" s="12">
        <f t="shared" si="313"/>
        <v>315364.92714560276</v>
      </c>
      <c r="AY77">
        <v>2</v>
      </c>
      <c r="AZ77" s="11">
        <v>-0.12770000000000001</v>
      </c>
      <c r="BA77" s="12">
        <f>(BA78)*(1+AZ77)-(((VLOOKUP((AY$91+AY78),$A$138:$E$227,5,FALSE))/(VLOOKUP(AY$91,$A$138:$E$227,5,FALSE)))*(IF(AY77&lt;=$D$125,$B$125,$C$125)))</f>
        <v>329897.94211870502</v>
      </c>
      <c r="BB77" s="12">
        <f t="shared" si="315"/>
        <v>325218.53868439718</v>
      </c>
      <c r="BC77">
        <v>1</v>
      </c>
      <c r="BD77" s="11">
        <v>-0.12770000000000001</v>
      </c>
      <c r="BE77" s="12">
        <f>($B$124)*(1+BD77)-$B$125</f>
        <v>381535</v>
      </c>
      <c r="BF77" s="12">
        <f>BE77</f>
        <v>381535</v>
      </c>
      <c r="BH77" s="11"/>
      <c r="BI77" s="12"/>
      <c r="BL77" s="11"/>
      <c r="BM77" s="12"/>
      <c r="BP77" s="11"/>
      <c r="BQ77" s="12"/>
      <c r="BT77" s="11"/>
      <c r="BU77" s="12"/>
      <c r="BX77" s="11"/>
      <c r="BY77" s="12"/>
      <c r="CB77" s="11"/>
      <c r="CC77" s="12"/>
      <c r="CF77" s="11"/>
      <c r="CG77" s="12"/>
      <c r="CJ77" s="11"/>
      <c r="CK77" s="12"/>
    </row>
    <row r="78" spans="3:461">
      <c r="C78">
        <v>13</v>
      </c>
      <c r="D78" s="11">
        <v>-0.1067</v>
      </c>
      <c r="E78" s="12">
        <f t="shared" si="339"/>
        <v>181643.30575515894</v>
      </c>
      <c r="F78" s="12">
        <f t="shared" si="291"/>
        <v>226074.04241469424</v>
      </c>
      <c r="G78">
        <v>12</v>
      </c>
      <c r="H78" s="11">
        <v>-0.1067</v>
      </c>
      <c r="I78" s="12">
        <f t="shared" si="292"/>
        <v>72921.251787250862</v>
      </c>
      <c r="J78" s="12">
        <f t="shared" si="293"/>
        <v>89708.878097984882</v>
      </c>
      <c r="K78">
        <v>11</v>
      </c>
      <c r="L78" s="11">
        <v>-0.1067</v>
      </c>
      <c r="M78" s="12">
        <f t="shared" si="294"/>
        <v>132532.59506716681</v>
      </c>
      <c r="N78" s="12">
        <f t="shared" si="295"/>
        <v>163043.69608982393</v>
      </c>
      <c r="O78">
        <v>10</v>
      </c>
      <c r="P78" s="11">
        <v>-0.1067</v>
      </c>
      <c r="Q78" s="12">
        <f t="shared" si="296"/>
        <v>273197.43425490987</v>
      </c>
      <c r="R78" s="12">
        <f t="shared" si="297"/>
        <v>312506.41760094004</v>
      </c>
      <c r="S78">
        <v>9</v>
      </c>
      <c r="T78" s="11">
        <v>-0.1067</v>
      </c>
      <c r="U78" s="12">
        <f t="shared" si="298"/>
        <v>672218.41224475938</v>
      </c>
      <c r="V78" s="12">
        <f t="shared" si="299"/>
        <v>691562.82698561577</v>
      </c>
      <c r="W78">
        <v>8</v>
      </c>
      <c r="X78" s="11">
        <v>-0.1067</v>
      </c>
      <c r="Y78" s="12">
        <f t="shared" si="300"/>
        <v>773863.3207354045</v>
      </c>
      <c r="Z78" s="12">
        <f t="shared" si="301"/>
        <v>718189.70053861279</v>
      </c>
      <c r="AA78">
        <v>7</v>
      </c>
      <c r="AB78" s="11">
        <v>-0.1067</v>
      </c>
      <c r="AC78" s="12">
        <f t="shared" si="302"/>
        <v>498557.76628471474</v>
      </c>
      <c r="AD78" s="12">
        <f t="shared" si="303"/>
        <v>473450.5406444773</v>
      </c>
      <c r="AE78">
        <v>6</v>
      </c>
      <c r="AF78" s="11">
        <v>-0.1067</v>
      </c>
      <c r="AG78" s="12">
        <f t="shared" si="304"/>
        <v>543042.28230025258</v>
      </c>
      <c r="AH78" s="12">
        <f t="shared" si="305"/>
        <v>531321.94527218957</v>
      </c>
      <c r="AI78">
        <v>5</v>
      </c>
      <c r="AJ78" s="11">
        <v>-0.1067</v>
      </c>
      <c r="AK78" s="12">
        <f t="shared" si="306"/>
        <v>367333.35612233676</v>
      </c>
      <c r="AL78" s="12">
        <f t="shared" si="307"/>
        <v>364690.67010706814</v>
      </c>
      <c r="AM78">
        <v>4</v>
      </c>
      <c r="AN78" s="11">
        <v>-0.1067</v>
      </c>
      <c r="AO78" s="12">
        <f t="shared" si="308"/>
        <v>289381.36343639361</v>
      </c>
      <c r="AP78" s="12">
        <f t="shared" si="309"/>
        <v>293545.12406137766</v>
      </c>
      <c r="AQ78">
        <v>3</v>
      </c>
      <c r="AR78" s="11">
        <v>-0.1067</v>
      </c>
      <c r="AS78" s="12">
        <f t="shared" si="310"/>
        <v>483795.94196974649</v>
      </c>
      <c r="AT78" s="12">
        <f t="shared" si="311"/>
        <v>494237.58100506471</v>
      </c>
      <c r="AU78">
        <v>2</v>
      </c>
      <c r="AV78" s="11">
        <v>-0.1067</v>
      </c>
      <c r="AW78" s="12">
        <f>(AW79)*(1+AV78)-(((VLOOKUP((AU$91+AU79),$A$138:$E$227,5,FALSE))/(VLOOKUP(AU$91,$A$138:$E$227,5,FALSE)))*(IF(AU78&lt;=$D$125,$B$125,$C$125)))</f>
        <v>376815.43642857141</v>
      </c>
      <c r="AX78" s="12">
        <f t="shared" si="313"/>
        <v>379526.33884892083</v>
      </c>
      <c r="AY78">
        <v>1</v>
      </c>
      <c r="AZ78" s="11">
        <v>-0.1067</v>
      </c>
      <c r="BA78" s="12">
        <f>($B$124)*(1+AZ78)-$B$125</f>
        <v>390985</v>
      </c>
      <c r="BB78" s="12">
        <f>BA78</f>
        <v>390985</v>
      </c>
      <c r="BD78" s="11"/>
      <c r="BE78" s="12"/>
      <c r="BH78" s="11"/>
      <c r="BI78" s="12"/>
      <c r="BL78" s="11"/>
      <c r="BM78" s="12"/>
      <c r="BP78" s="11"/>
      <c r="BQ78" s="12"/>
      <c r="BT78" s="11"/>
      <c r="BU78" s="12"/>
      <c r="BX78" s="11"/>
      <c r="BY78" s="12"/>
      <c r="CB78" s="11"/>
      <c r="CC78" s="12"/>
      <c r="CF78" s="11"/>
      <c r="CG78" s="12"/>
      <c r="CJ78" s="11"/>
      <c r="CK78" s="12"/>
    </row>
    <row r="79" spans="3:461">
      <c r="C79">
        <v>12</v>
      </c>
      <c r="D79" s="11">
        <v>-1.0999999999999999E-2</v>
      </c>
      <c r="E79" s="12">
        <f t="shared" si="339"/>
        <v>230322.79413179617</v>
      </c>
      <c r="F79" s="12">
        <f t="shared" si="291"/>
        <v>284613.16703429096</v>
      </c>
      <c r="G79">
        <v>11</v>
      </c>
      <c r="H79" s="11">
        <v>-1.0999999999999999E-2</v>
      </c>
      <c r="I79" s="12">
        <f t="shared" si="292"/>
        <v>108930.05339699045</v>
      </c>
      <c r="J79" s="12">
        <f t="shared" si="293"/>
        <v>133050.27950632406</v>
      </c>
      <c r="K79">
        <v>10</v>
      </c>
      <c r="L79" s="11">
        <v>-1.0999999999999999E-2</v>
      </c>
      <c r="M79" s="12">
        <f t="shared" si="294"/>
        <v>175661.65899412014</v>
      </c>
      <c r="N79" s="12">
        <f t="shared" si="295"/>
        <v>214558.16919996103</v>
      </c>
      <c r="O79">
        <v>9</v>
      </c>
      <c r="P79" s="11">
        <v>-1.0999999999999999E-2</v>
      </c>
      <c r="Q79" s="12">
        <f t="shared" si="296"/>
        <v>335188.45779609261</v>
      </c>
      <c r="R79" s="12">
        <f t="shared" si="297"/>
        <v>380678.3199255623</v>
      </c>
      <c r="S79">
        <v>8</v>
      </c>
      <c r="T79" s="11">
        <v>-1.0999999999999999E-2</v>
      </c>
      <c r="U79" s="12">
        <f t="shared" si="298"/>
        <v>785155.32453330187</v>
      </c>
      <c r="V79" s="12">
        <f t="shared" si="299"/>
        <v>801980.08148758707</v>
      </c>
      <c r="W79">
        <v>7</v>
      </c>
      <c r="X79" s="11">
        <v>-1.0999999999999999E-2</v>
      </c>
      <c r="Y79" s="12">
        <f t="shared" si="300"/>
        <v>902483.9383530207</v>
      </c>
      <c r="Z79" s="12">
        <f t="shared" si="301"/>
        <v>831574.48605385481</v>
      </c>
      <c r="AA79">
        <v>6</v>
      </c>
      <c r="AB79" s="11">
        <v>-1.0999999999999999E-2</v>
      </c>
      <c r="AC79" s="12">
        <f t="shared" si="302"/>
        <v>593472.15423219954</v>
      </c>
      <c r="AD79" s="12">
        <f t="shared" si="303"/>
        <v>559559.45970464521</v>
      </c>
      <c r="AE79">
        <v>5</v>
      </c>
      <c r="AF79" s="11">
        <v>-1.0999999999999999E-2</v>
      </c>
      <c r="AG79" s="12">
        <f t="shared" si="304"/>
        <v>642229.98657353071</v>
      </c>
      <c r="AH79" s="12">
        <f t="shared" si="305"/>
        <v>623880.55838571559</v>
      </c>
      <c r="AI79">
        <v>4</v>
      </c>
      <c r="AJ79" s="11">
        <v>-1.0999999999999999E-2</v>
      </c>
      <c r="AK79" s="12">
        <f t="shared" si="306"/>
        <v>445036.09921267728</v>
      </c>
      <c r="AL79" s="12">
        <f t="shared" si="307"/>
        <v>438678.44065249618</v>
      </c>
      <c r="AM79">
        <v>3</v>
      </c>
      <c r="AN79" s="11">
        <v>-1.0999999999999999E-2</v>
      </c>
      <c r="AO79" s="12">
        <f t="shared" si="308"/>
        <v>336085.67678002833</v>
      </c>
      <c r="AP79" s="12">
        <f t="shared" si="309"/>
        <v>338486.28875702852</v>
      </c>
      <c r="AQ79">
        <v>2</v>
      </c>
      <c r="AR79" s="11">
        <v>-1.0999999999999999E-2</v>
      </c>
      <c r="AS79" s="12">
        <f>(AS80)*(1+AR79)-(((VLOOKUP((AQ$91+AQ80),$A$138:$E$227,5,FALSE))/(VLOOKUP(AQ$91,$A$138:$E$227,5,FALSE)))*(IF(AQ79&lt;=$D$125,$B$125,$C$125)))</f>
        <v>553636.56957746483</v>
      </c>
      <c r="AT79" s="12">
        <f t="shared" si="311"/>
        <v>561545.66342857142</v>
      </c>
      <c r="AU79">
        <v>1</v>
      </c>
      <c r="AV79" s="11">
        <v>-1.0999999999999999E-2</v>
      </c>
      <c r="AW79" s="12">
        <f>($B$124)*(1+AV79)-$B$125</f>
        <v>434050</v>
      </c>
      <c r="AX79" s="12">
        <f>AW79</f>
        <v>434050</v>
      </c>
      <c r="AZ79" s="11"/>
      <c r="BA79" s="12"/>
      <c r="BD79" s="11"/>
      <c r="BE79" s="12"/>
      <c r="BH79" s="11"/>
      <c r="BI79" s="12"/>
      <c r="BL79" s="11"/>
      <c r="BM79" s="12"/>
      <c r="BP79" s="11"/>
      <c r="BQ79" s="12"/>
      <c r="BT79" s="11"/>
      <c r="BU79" s="12"/>
      <c r="BX79" s="11"/>
      <c r="BY79" s="12"/>
      <c r="CB79" s="11"/>
      <c r="CC79" s="12"/>
      <c r="CF79" s="11"/>
      <c r="CG79" s="12"/>
      <c r="CJ79" s="11"/>
      <c r="CK79" s="12"/>
    </row>
    <row r="80" spans="3:461">
      <c r="C80">
        <v>11</v>
      </c>
      <c r="D80" s="15">
        <v>0.2928</v>
      </c>
      <c r="E80" s="12">
        <f t="shared" si="339"/>
        <v>257432.00281010618</v>
      </c>
      <c r="F80" s="12">
        <f t="shared" si="291"/>
        <v>313631.94708555192</v>
      </c>
      <c r="G80">
        <v>10</v>
      </c>
      <c r="H80" s="15">
        <v>0.2928</v>
      </c>
      <c r="I80" s="12">
        <f t="shared" si="292"/>
        <v>134976.19505132697</v>
      </c>
      <c r="J80" s="12">
        <f t="shared" si="293"/>
        <v>162541.75601251348</v>
      </c>
      <c r="K80">
        <v>9</v>
      </c>
      <c r="L80" s="15">
        <v>0.2928</v>
      </c>
      <c r="M80" s="12">
        <f t="shared" si="294"/>
        <v>202450.01264195357</v>
      </c>
      <c r="N80" s="12">
        <f t="shared" si="295"/>
        <v>243795.43775897229</v>
      </c>
      <c r="O80">
        <v>8</v>
      </c>
      <c r="P80" s="15">
        <v>0.2928</v>
      </c>
      <c r="Q80" s="12">
        <f t="shared" si="296"/>
        <v>365625.43188646639</v>
      </c>
      <c r="R80" s="12">
        <f t="shared" si="297"/>
        <v>409397.49063343776</v>
      </c>
      <c r="S80">
        <v>7</v>
      </c>
      <c r="T80" s="15">
        <v>0.2928</v>
      </c>
      <c r="U80" s="12">
        <f t="shared" si="298"/>
        <v>823585.39322945522</v>
      </c>
      <c r="V80" s="12">
        <f t="shared" si="299"/>
        <v>829385.29036487394</v>
      </c>
      <c r="W80">
        <v>6</v>
      </c>
      <c r="X80" s="15">
        <v>0.2928</v>
      </c>
      <c r="Y80" s="12">
        <f t="shared" si="300"/>
        <v>945441.93921931682</v>
      </c>
      <c r="Z80" s="12">
        <f t="shared" si="301"/>
        <v>858887.39548797102</v>
      </c>
      <c r="AA80">
        <v>5</v>
      </c>
      <c r="AB80" s="15">
        <v>0.2928</v>
      </c>
      <c r="AC80" s="12">
        <f t="shared" si="302"/>
        <v>632245.0313957344</v>
      </c>
      <c r="AD80" s="12">
        <f t="shared" si="303"/>
        <v>587720.73341011931</v>
      </c>
      <c r="AE80">
        <v>4</v>
      </c>
      <c r="AF80" s="15">
        <v>0.2928</v>
      </c>
      <c r="AG80" s="12">
        <f t="shared" si="304"/>
        <v>680598.92771962308</v>
      </c>
      <c r="AH80" s="12">
        <f t="shared" si="305"/>
        <v>651841.22654837149</v>
      </c>
      <c r="AI80">
        <v>3</v>
      </c>
      <c r="AJ80" s="15">
        <v>0.2928</v>
      </c>
      <c r="AK80" s="12">
        <f t="shared" si="306"/>
        <v>461269.48382460297</v>
      </c>
      <c r="AL80" s="12">
        <f t="shared" si="307"/>
        <v>448275.97723799449</v>
      </c>
      <c r="AM80">
        <v>2</v>
      </c>
      <c r="AN80" s="15">
        <v>0.2928</v>
      </c>
      <c r="AO80" s="12">
        <f>(AO81)*(1+AN80)-(((VLOOKUP((AM$91+AM81),$A$138:$E$227,5,FALSE))/(VLOOKUP(AM$91,$A$138:$E$227,5,FALSE)))*(IF(AM80&lt;=$D$125,$B$125,$C$125)))</f>
        <v>350867.20181560278</v>
      </c>
      <c r="AP80" s="12">
        <f t="shared" si="309"/>
        <v>348396.30602816894</v>
      </c>
      <c r="AQ80">
        <v>1</v>
      </c>
      <c r="AR80" s="15">
        <v>0.2928</v>
      </c>
      <c r="AS80" s="12">
        <f>($B$124)*(1+AR80)-$B$125</f>
        <v>570760</v>
      </c>
      <c r="AT80" s="12">
        <f>AS80</f>
        <v>570760</v>
      </c>
      <c r="AV80" s="15"/>
      <c r="AW80" s="12"/>
      <c r="AZ80" s="15"/>
      <c r="BA80" s="12"/>
      <c r="BD80" s="15"/>
      <c r="BE80" s="12"/>
      <c r="BH80" s="15"/>
      <c r="BI80" s="12"/>
      <c r="BL80" s="15"/>
      <c r="BM80" s="12"/>
      <c r="BP80" s="15"/>
      <c r="BQ80" s="12"/>
      <c r="BT80" s="15"/>
      <c r="BU80" s="12"/>
      <c r="BX80" s="15"/>
      <c r="BY80" s="12"/>
      <c r="CB80" s="15"/>
      <c r="CC80" s="12"/>
      <c r="CF80" s="15"/>
      <c r="CG80" s="12"/>
      <c r="CJ80" s="15"/>
      <c r="CK80" s="12"/>
    </row>
    <row r="81" spans="1:457">
      <c r="C81">
        <v>10</v>
      </c>
      <c r="D81" s="15">
        <v>-0.35339999999999999</v>
      </c>
      <c r="E81" s="12">
        <f t="shared" si="339"/>
        <v>218174.72174099134</v>
      </c>
      <c r="F81" s="12">
        <f t="shared" si="291"/>
        <v>267689.55220703193</v>
      </c>
      <c r="G81">
        <v>9</v>
      </c>
      <c r="H81" s="15">
        <v>-0.35339999999999999</v>
      </c>
      <c r="I81" s="12">
        <f t="shared" si="292"/>
        <v>123676.11057633148</v>
      </c>
      <c r="J81" s="12">
        <f t="shared" si="293"/>
        <v>149990.17665640204</v>
      </c>
      <c r="K81">
        <v>8</v>
      </c>
      <c r="L81" s="15">
        <v>-0.35339999999999999</v>
      </c>
      <c r="M81" s="12">
        <f t="shared" si="294"/>
        <v>175868.11056908104</v>
      </c>
      <c r="N81" s="12">
        <f t="shared" si="295"/>
        <v>213286.85749867276</v>
      </c>
      <c r="O81">
        <v>7</v>
      </c>
      <c r="P81" s="15">
        <v>-0.35339999999999999</v>
      </c>
      <c r="Q81" s="12">
        <f t="shared" si="296"/>
        <v>303541.06181671959</v>
      </c>
      <c r="R81" s="12">
        <f t="shared" si="297"/>
        <v>342290.98460183269</v>
      </c>
      <c r="S81">
        <v>6</v>
      </c>
      <c r="T81" s="15">
        <v>-0.35339999999999999</v>
      </c>
      <c r="U81" s="12">
        <f t="shared" si="298"/>
        <v>660098.70283080521</v>
      </c>
      <c r="V81" s="12">
        <f t="shared" si="299"/>
        <v>669461.80499861808</v>
      </c>
      <c r="W81">
        <v>5</v>
      </c>
      <c r="X81" s="15">
        <v>-0.35339999999999999</v>
      </c>
      <c r="Y81" s="12">
        <f t="shared" si="300"/>
        <v>756857.36001954693</v>
      </c>
      <c r="Z81" s="12">
        <f t="shared" si="301"/>
        <v>692443.96767745796</v>
      </c>
      <c r="AA81">
        <v>4</v>
      </c>
      <c r="AB81" s="15">
        <v>-0.35339999999999999</v>
      </c>
      <c r="AC81" s="12">
        <f t="shared" si="302"/>
        <v>514014.35540567897</v>
      </c>
      <c r="AD81" s="12">
        <f t="shared" si="303"/>
        <v>481204.92846489098</v>
      </c>
      <c r="AE81">
        <v>3</v>
      </c>
      <c r="AF81" s="15">
        <v>-0.35339999999999999</v>
      </c>
      <c r="AG81" s="12">
        <f t="shared" si="304"/>
        <v>535337.42406967061</v>
      </c>
      <c r="AH81" s="12">
        <f t="shared" si="305"/>
        <v>516353.82747145533</v>
      </c>
      <c r="AI81">
        <v>2</v>
      </c>
      <c r="AJ81" s="15">
        <v>-0.35339999999999999</v>
      </c>
      <c r="AK81" s="12">
        <f>(AK82)*(1+AJ81)-(((VLOOKUP((AI$91+AI82),$A$138:$E$227,5,FALSE))/(VLOOKUP(AI$91,$A$138:$E$227,5,FALSE)))*(IF(AI81&lt;=$D$125,$B$125,$C$125)))</f>
        <v>365554.08756521746</v>
      </c>
      <c r="AL81" s="12">
        <f t="shared" si="307"/>
        <v>357776.34102127672</v>
      </c>
      <c r="AM81">
        <v>1</v>
      </c>
      <c r="AN81" s="15">
        <v>-0.35339999999999999</v>
      </c>
      <c r="AO81" s="12">
        <f>($B$124)*(1+AN81)-$B$125</f>
        <v>279970</v>
      </c>
      <c r="AP81" s="12">
        <f>AO81</f>
        <v>279970</v>
      </c>
      <c r="AR81" s="15"/>
      <c r="AS81" s="12"/>
      <c r="AV81" s="15"/>
      <c r="AW81" s="12"/>
      <c r="AZ81" s="15"/>
      <c r="BA81" s="12"/>
      <c r="BD81" s="15"/>
      <c r="BE81" s="12"/>
      <c r="BH81" s="15"/>
      <c r="BI81" s="12"/>
      <c r="BL81" s="15"/>
      <c r="BM81" s="12"/>
      <c r="BP81" s="15"/>
      <c r="BQ81" s="12"/>
      <c r="BT81" s="15"/>
      <c r="BU81" s="12"/>
      <c r="BX81" s="15"/>
      <c r="BY81" s="12"/>
      <c r="CB81" s="15"/>
      <c r="CC81" s="12"/>
      <c r="CF81" s="15"/>
      <c r="CG81" s="12"/>
      <c r="CJ81" s="15"/>
      <c r="CK81" s="12"/>
    </row>
    <row r="82" spans="1:457">
      <c r="C82">
        <v>9</v>
      </c>
      <c r="D82" s="15">
        <v>0.31940000000000002</v>
      </c>
      <c r="E82" s="12">
        <f t="shared" si="339"/>
        <v>375232.89327716432</v>
      </c>
      <c r="F82" s="12">
        <f t="shared" si="291"/>
        <v>470400.65606485092</v>
      </c>
      <c r="G82">
        <v>8</v>
      </c>
      <c r="H82" s="15">
        <v>0.31940000000000002</v>
      </c>
      <c r="I82" s="12">
        <f t="shared" si="292"/>
        <v>229528.22870645628</v>
      </c>
      <c r="J82" s="12">
        <f t="shared" si="293"/>
        <v>284415.4138319132</v>
      </c>
      <c r="K82">
        <v>7</v>
      </c>
      <c r="L82" s="15">
        <v>0.31940000000000002</v>
      </c>
      <c r="M82" s="12">
        <f t="shared" si="294"/>
        <v>310245.82844779489</v>
      </c>
      <c r="N82" s="12">
        <f t="shared" si="295"/>
        <v>384435.04829400667</v>
      </c>
      <c r="O82">
        <v>6</v>
      </c>
      <c r="P82" s="15">
        <v>0.31940000000000002</v>
      </c>
      <c r="Q82" s="12">
        <f t="shared" si="296"/>
        <v>510585.88834151754</v>
      </c>
      <c r="R82" s="12">
        <f t="shared" si="297"/>
        <v>588283.74091522675</v>
      </c>
      <c r="S82">
        <v>5</v>
      </c>
      <c r="T82" s="15">
        <v>0.31940000000000002</v>
      </c>
      <c r="U82" s="12">
        <f t="shared" si="298"/>
        <v>1066624.0680656119</v>
      </c>
      <c r="V82" s="12">
        <f t="shared" si="299"/>
        <v>1105269.8676332065</v>
      </c>
      <c r="W82">
        <v>4</v>
      </c>
      <c r="X82" s="15">
        <v>0.31940000000000002</v>
      </c>
      <c r="Y82" s="12">
        <f t="shared" si="300"/>
        <v>1221231.1439745831</v>
      </c>
      <c r="Z82" s="12">
        <f t="shared" si="301"/>
        <v>1141585.6345849363</v>
      </c>
      <c r="AA82">
        <v>3</v>
      </c>
      <c r="AB82" s="15">
        <v>0.31940000000000002</v>
      </c>
      <c r="AC82" s="12">
        <f t="shared" si="302"/>
        <v>813121.48995620001</v>
      </c>
      <c r="AD82" s="12">
        <f t="shared" si="303"/>
        <v>777768.3816972347</v>
      </c>
      <c r="AE82">
        <v>2</v>
      </c>
      <c r="AF82" s="15">
        <v>0.31940000000000002</v>
      </c>
      <c r="AG82" s="12">
        <f>(AG83)*(1+AF82)-(((VLOOKUP((AE$91+AE83),$A$138:$E$227,5,FALSE))/(VLOOKUP(AE$91,$A$138:$E$227,5,FALSE)))*(IF(AE82&lt;=$D$125,$B$125,$C$125)))</f>
        <v>845564.23729411757</v>
      </c>
      <c r="AH82" s="12">
        <f t="shared" si="305"/>
        <v>833309.6831304346</v>
      </c>
      <c r="AI82">
        <v>1</v>
      </c>
      <c r="AJ82" s="15">
        <v>0.31940000000000002</v>
      </c>
      <c r="AK82" s="12">
        <f>($B$124)*(1+AJ82)-$B$125</f>
        <v>582730</v>
      </c>
      <c r="AL82" s="12">
        <f>AK82</f>
        <v>582730</v>
      </c>
      <c r="AN82" s="15"/>
      <c r="AO82" s="12"/>
      <c r="AR82" s="15"/>
      <c r="AS82" s="12"/>
      <c r="AV82" s="15"/>
      <c r="AW82" s="12"/>
      <c r="AZ82" s="15"/>
      <c r="BA82" s="12"/>
      <c r="BD82" s="15"/>
      <c r="BE82" s="12"/>
      <c r="BH82" s="15"/>
      <c r="BI82" s="12"/>
      <c r="BL82" s="15"/>
      <c r="BM82" s="12"/>
      <c r="BP82" s="15"/>
      <c r="BQ82" s="12"/>
      <c r="BT82" s="15"/>
      <c r="BU82" s="12"/>
      <c r="BX82" s="15"/>
      <c r="BY82" s="12"/>
      <c r="CB82" s="15"/>
      <c r="CC82" s="12"/>
      <c r="CF82" s="15"/>
      <c r="CG82" s="12"/>
      <c r="CJ82" s="15"/>
      <c r="CK82" s="12"/>
    </row>
    <row r="83" spans="1:457">
      <c r="C83">
        <v>8</v>
      </c>
      <c r="D83" s="15">
        <v>0.46739999999999998</v>
      </c>
      <c r="E83" s="12">
        <f t="shared" si="339"/>
        <v>302534.1284790925</v>
      </c>
      <c r="F83" s="12">
        <f>E83*((VLOOKUP(C$91, $A$138:$E$227, 5, FALSE)) / VLOOKUP((C$91+C84), $A$138:$E$227, 5, FALSE))</f>
        <v>384841.20755061036</v>
      </c>
      <c r="G83">
        <v>7</v>
      </c>
      <c r="H83" s="15">
        <v>0.46739999999999998</v>
      </c>
      <c r="I83" s="12">
        <f t="shared" si="292"/>
        <v>192313.74490089872</v>
      </c>
      <c r="J83" s="12">
        <f t="shared" si="293"/>
        <v>241806.2527798065</v>
      </c>
      <c r="K83">
        <v>6</v>
      </c>
      <c r="L83" s="15">
        <v>0.46739999999999998</v>
      </c>
      <c r="M83" s="12">
        <f t="shared" si="294"/>
        <v>253491.24963133578</v>
      </c>
      <c r="N83" s="12">
        <f t="shared" si="295"/>
        <v>318727.96828645898</v>
      </c>
      <c r="O83">
        <v>5</v>
      </c>
      <c r="P83" s="15">
        <v>0.46739999999999998</v>
      </c>
      <c r="Q83" s="12">
        <f t="shared" si="296"/>
        <v>406717.92041122797</v>
      </c>
      <c r="R83" s="12">
        <f t="shared" si="297"/>
        <v>475501.09812783275</v>
      </c>
      <c r="S83">
        <v>4</v>
      </c>
      <c r="T83" s="15">
        <v>0.46739999999999998</v>
      </c>
      <c r="U83" s="12">
        <f t="shared" si="298"/>
        <v>830358.58497548953</v>
      </c>
      <c r="V83" s="12">
        <f t="shared" si="299"/>
        <v>873097.62979040446</v>
      </c>
      <c r="W83">
        <v>3</v>
      </c>
      <c r="X83" s="15">
        <v>0.46739999999999998</v>
      </c>
      <c r="Y83" s="12">
        <f t="shared" si="300"/>
        <v>934514.61712524504</v>
      </c>
      <c r="Z83" s="12">
        <f t="shared" si="301"/>
        <v>886414.60006732808</v>
      </c>
      <c r="AA83">
        <v>2</v>
      </c>
      <c r="AB83" s="15">
        <v>0.46739999999999998</v>
      </c>
      <c r="AC83" s="12">
        <f>(AC84)*(1+AB83)-(((VLOOKUP((AA$91+AA84),$A$138:$E$227,5,FALSE))/(VLOOKUP(AA$91,$A$138:$E$227,5,FALSE)))*(IF(AA83&lt;=$D$125,$B$125,$C$125)))</f>
        <v>624997.3396666667</v>
      </c>
      <c r="AD83" s="12">
        <f t="shared" si="303"/>
        <v>606615.06497058831</v>
      </c>
      <c r="AE83">
        <v>1</v>
      </c>
      <c r="AF83" s="15">
        <v>0.46739999999999998</v>
      </c>
      <c r="AG83" s="12">
        <f>($B$124)*(1+AF83)-$B$125</f>
        <v>649330</v>
      </c>
      <c r="AH83" s="12">
        <f>AG83</f>
        <v>649330</v>
      </c>
      <c r="AJ83" s="15"/>
      <c r="AK83" s="12"/>
      <c r="AN83" s="15"/>
      <c r="AO83" s="12"/>
      <c r="AR83" s="15"/>
      <c r="AS83" s="12"/>
      <c r="AV83" s="15"/>
      <c r="AW83" s="12"/>
      <c r="AZ83" s="15"/>
      <c r="BA83" s="12"/>
      <c r="BD83" s="15"/>
      <c r="BE83" s="12"/>
      <c r="BH83" s="15"/>
      <c r="BI83" s="12"/>
      <c r="BL83" s="15"/>
      <c r="BM83" s="12"/>
      <c r="BP83" s="15"/>
      <c r="BQ83" s="12"/>
      <c r="BT83" s="15"/>
      <c r="BU83" s="12"/>
      <c r="BX83" s="15"/>
      <c r="BY83" s="12"/>
      <c r="CB83" s="15"/>
      <c r="CC83" s="12"/>
      <c r="CF83" s="15"/>
      <c r="CG83" s="12"/>
      <c r="CJ83" s="15"/>
      <c r="CK83" s="12"/>
    </row>
    <row r="84" spans="1:457">
      <c r="C84">
        <v>7</v>
      </c>
      <c r="D84" s="15">
        <v>-1.1900000000000001E-2</v>
      </c>
      <c r="E84" s="12">
        <f t="shared" si="339"/>
        <v>222242.02228976027</v>
      </c>
      <c r="F84" s="12">
        <f t="shared" si="291"/>
        <v>291271.74133430707</v>
      </c>
      <c r="G84">
        <v>6</v>
      </c>
      <c r="H84" s="15">
        <v>-1.1900000000000001E-2</v>
      </c>
      <c r="I84" s="12">
        <f t="shared" si="292"/>
        <v>147317.29182479606</v>
      </c>
      <c r="J84" s="12">
        <f t="shared" si="293"/>
        <v>190842.85531848585</v>
      </c>
      <c r="K84">
        <v>5</v>
      </c>
      <c r="L84" s="15">
        <v>-1.1900000000000001E-2</v>
      </c>
      <c r="M84" s="12">
        <f t="shared" si="294"/>
        <v>189008.38132352653</v>
      </c>
      <c r="N84" s="12">
        <f t="shared" si="295"/>
        <v>244851.76671456848</v>
      </c>
      <c r="O84">
        <v>4</v>
      </c>
      <c r="P84" s="15">
        <v>-1.1900000000000001E-2</v>
      </c>
      <c r="Q84" s="12">
        <f t="shared" si="296"/>
        <v>294656.05681458261</v>
      </c>
      <c r="R84" s="12">
        <f t="shared" si="297"/>
        <v>354926.61389029271</v>
      </c>
      <c r="S84">
        <v>3</v>
      </c>
      <c r="T84" s="15">
        <v>-1.1900000000000001E-2</v>
      </c>
      <c r="U84" s="12">
        <f t="shared" si="298"/>
        <v>572999.94782406162</v>
      </c>
      <c r="V84" s="12">
        <f t="shared" si="299"/>
        <v>620749.94347606681</v>
      </c>
      <c r="W84">
        <v>2</v>
      </c>
      <c r="X84" s="15">
        <v>-1.1900000000000001E-2</v>
      </c>
      <c r="Y84" s="12">
        <f>(Y85)*(1+X84)-(((VLOOKUP((W$91+W85),$A$138:$E$227,5,FALSE))/(VLOOKUP(W$91,$A$138:$E$227,5,FALSE)))*(IF(W84&lt;=$D$125,$B$125,$C$125)))</f>
        <v>644753.65704651165</v>
      </c>
      <c r="Z84" s="12">
        <f t="shared" si="301"/>
        <v>630100.16484090919</v>
      </c>
      <c r="AA84">
        <v>1</v>
      </c>
      <c r="AB84" s="15">
        <v>-1.1900000000000001E-2</v>
      </c>
      <c r="AC84" s="12">
        <f>($B$124)*(1+AB84)-$B$125</f>
        <v>433645</v>
      </c>
      <c r="AD84" s="12">
        <f>AC84</f>
        <v>433645</v>
      </c>
      <c r="AF84" s="15"/>
      <c r="AG84" s="12"/>
      <c r="AJ84" s="15"/>
      <c r="AK84" s="12"/>
      <c r="AN84" s="15"/>
      <c r="AO84" s="12"/>
      <c r="AR84" s="15"/>
      <c r="AS84" s="12"/>
      <c r="AV84" s="15"/>
      <c r="AW84" s="12"/>
      <c r="AZ84" s="15"/>
      <c r="BA84" s="12"/>
      <c r="BD84" s="15"/>
      <c r="BE84" s="12"/>
      <c r="BH84" s="15"/>
      <c r="BI84" s="12"/>
      <c r="BL84" s="15"/>
      <c r="BM84" s="12"/>
      <c r="BP84" s="15"/>
      <c r="BQ84" s="12"/>
      <c r="BT84" s="15"/>
      <c r="BU84" s="12"/>
      <c r="BX84" s="15"/>
      <c r="BY84" s="12"/>
      <c r="CB84" s="15"/>
      <c r="CC84" s="12"/>
      <c r="CF84" s="15"/>
      <c r="CG84" s="12"/>
      <c r="CJ84" s="15"/>
      <c r="CK84" s="12"/>
    </row>
    <row r="85" spans="1:457">
      <c r="C85">
        <v>6</v>
      </c>
      <c r="D85" s="15">
        <v>0.49980000000000002</v>
      </c>
      <c r="E85" s="12">
        <f t="shared" si="339"/>
        <v>248084.40006088949</v>
      </c>
      <c r="F85" s="12">
        <f>E85*((VLOOKUP(C$91, $A$138:$E$227, 5, FALSE)) / VLOOKUP((C$91+C86), $A$138:$E$227, 5, FALSE))</f>
        <v>332702.33496537892</v>
      </c>
      <c r="G85">
        <v>5</v>
      </c>
      <c r="H85" s="15">
        <v>0.49980000000000002</v>
      </c>
      <c r="I85" s="12">
        <f t="shared" si="292"/>
        <v>172528.27301046267</v>
      </c>
      <c r="J85" s="12">
        <f>I85*((VLOOKUP(G$91, $A$138:$E$227, 5, FALSE)) / VLOOKUP((G$91+G86), $A$138:$E$227, 5, FALSE))</f>
        <v>228700.26887433426</v>
      </c>
      <c r="K85">
        <v>4</v>
      </c>
      <c r="L85" s="15">
        <v>0.49980000000000002</v>
      </c>
      <c r="M85" s="12">
        <f t="shared" si="294"/>
        <v>214721.4614516432</v>
      </c>
      <c r="N85" s="12">
        <f t="shared" si="295"/>
        <v>284630.77448241081</v>
      </c>
      <c r="O85">
        <v>3</v>
      </c>
      <c r="P85" s="15">
        <v>0.49980000000000002</v>
      </c>
      <c r="Q85" s="12">
        <f t="shared" si="296"/>
        <v>307446.74859455595</v>
      </c>
      <c r="R85" s="12">
        <f t="shared" si="297"/>
        <v>378945.992453755</v>
      </c>
      <c r="S85">
        <v>2</v>
      </c>
      <c r="T85" s="15">
        <v>0.49980000000000002</v>
      </c>
      <c r="U85" s="12">
        <f>(U86)*(1+T85)-(((VLOOKUP((S$91+S86),$A$138:$E$227,5,FALSE))/(VLOOKUP(S$91,$A$138:$E$227,5,FALSE)))*(IF(S85&lt;=$D$125,$B$125,$C$125)))</f>
        <v>590176.89907692315</v>
      </c>
      <c r="V85" s="12">
        <f t="shared" si="299"/>
        <v>654227.10517829459</v>
      </c>
      <c r="W85">
        <v>1</v>
      </c>
      <c r="X85" s="15">
        <v>0.49980000000000002</v>
      </c>
      <c r="Y85" s="12">
        <f>($B$124)*(1+X85)-$B$125</f>
        <v>663910</v>
      </c>
      <c r="Z85" s="12">
        <f>Y85</f>
        <v>663910</v>
      </c>
      <c r="AB85" s="15"/>
      <c r="AC85" s="12"/>
      <c r="AF85" s="15"/>
      <c r="AG85" s="12"/>
      <c r="AJ85" s="15"/>
      <c r="AK85" s="12"/>
      <c r="AN85" s="15"/>
      <c r="AO85" s="12"/>
      <c r="AR85" s="15"/>
      <c r="AS85" s="12"/>
      <c r="AV85" s="15"/>
      <c r="AW85" s="12"/>
      <c r="AZ85" s="15"/>
      <c r="BA85" s="12"/>
      <c r="BD85" s="15"/>
      <c r="BE85" s="12"/>
      <c r="BH85" s="15"/>
      <c r="BI85" s="12"/>
      <c r="BL85" s="15"/>
      <c r="BM85" s="12"/>
      <c r="BP85" s="15"/>
      <c r="BQ85" s="12"/>
      <c r="BT85" s="15"/>
      <c r="BU85" s="12"/>
      <c r="BX85" s="15"/>
      <c r="BY85" s="12"/>
      <c r="CB85" s="15"/>
      <c r="CC85" s="12"/>
      <c r="CF85" s="15"/>
      <c r="CG85" s="12"/>
      <c r="CJ85" s="15"/>
      <c r="CK85" s="12"/>
    </row>
    <row r="86" spans="1:457">
      <c r="C86">
        <v>5</v>
      </c>
      <c r="D86" s="15">
        <v>-8.6400000000000005E-2</v>
      </c>
      <c r="E86" s="12">
        <f t="shared" si="339"/>
        <v>180326.93843007155</v>
      </c>
      <c r="F86" s="12">
        <f t="shared" si="291"/>
        <v>218157.7646741425</v>
      </c>
      <c r="G86">
        <v>4</v>
      </c>
      <c r="H86" s="15">
        <v>-8.6400000000000005E-2</v>
      </c>
      <c r="I86" s="12">
        <f t="shared" si="292"/>
        <v>130123.91782759775</v>
      </c>
      <c r="J86" s="12">
        <f>I86*((VLOOKUP(G$91, $A$138:$E$227, 5, FALSE)) / VLOOKUP((G$91+G87), $A$138:$E$227, 5, FALSE))</f>
        <v>155602.72691272179</v>
      </c>
      <c r="K86">
        <v>3</v>
      </c>
      <c r="L86" s="15">
        <v>-8.6400000000000005E-2</v>
      </c>
      <c r="M86" s="12">
        <f t="shared" si="294"/>
        <v>148699.63132796259</v>
      </c>
      <c r="N86" s="12">
        <f t="shared" si="295"/>
        <v>177815.6430565147</v>
      </c>
      <c r="O86">
        <v>2</v>
      </c>
      <c r="P86" s="15">
        <v>-8.6400000000000005E-2</v>
      </c>
      <c r="Q86" s="12">
        <f>(Q87)*(1+P86)-(((VLOOKUP((O$91+O87),$A$138:$E$227,5,FALSE))/(VLOOKUP(O$91,$A$138:$E$227,5,FALSE)))*(IF(O86&lt;=$D$125,$B$125,$C$125)))</f>
        <v>210942.3102389937</v>
      </c>
      <c r="R86" s="12">
        <f t="shared" si="297"/>
        <v>234544.24704895105</v>
      </c>
      <c r="S86">
        <v>1</v>
      </c>
      <c r="T86" s="15">
        <v>-8.6400000000000005E-2</v>
      </c>
      <c r="U86" s="12">
        <f>($B$124)*(1+T86)-$B$125</f>
        <v>400120</v>
      </c>
      <c r="V86" s="12">
        <f>U86</f>
        <v>400120</v>
      </c>
      <c r="X86" s="15"/>
      <c r="Y86" s="12"/>
      <c r="AB86" s="15"/>
      <c r="AC86" s="12"/>
      <c r="AF86" s="15"/>
      <c r="AG86" s="12"/>
      <c r="AJ86" s="15"/>
      <c r="AK86" s="12"/>
      <c r="AN86" s="15"/>
      <c r="AO86" s="12"/>
      <c r="AR86" s="15"/>
      <c r="AS86" s="12"/>
      <c r="AV86" s="15"/>
      <c r="AW86" s="12"/>
      <c r="AZ86" s="15"/>
      <c r="BA86" s="12"/>
      <c r="BD86" s="15"/>
      <c r="BE86" s="12"/>
      <c r="BH86" s="15"/>
      <c r="BI86" s="12"/>
      <c r="BL86" s="15"/>
      <c r="BM86" s="12"/>
      <c r="BP86" s="15"/>
      <c r="BQ86" s="12"/>
      <c r="BT86" s="15"/>
      <c r="BU86" s="12"/>
      <c r="BX86" s="15"/>
      <c r="BY86" s="12"/>
      <c r="CB86" s="15"/>
      <c r="CC86" s="12"/>
      <c r="CF86" s="15"/>
      <c r="CG86" s="12"/>
      <c r="CJ86" s="15"/>
      <c r="CK86" s="12"/>
    </row>
    <row r="87" spans="1:457">
      <c r="C87">
        <v>4</v>
      </c>
      <c r="D87" s="15">
        <v>-0.43840000000000001</v>
      </c>
      <c r="E87" s="12">
        <f t="shared" si="339"/>
        <v>224523.45259560336</v>
      </c>
      <c r="F87" s="12">
        <f t="shared" si="291"/>
        <v>244292.81320150555</v>
      </c>
      <c r="G87">
        <v>3</v>
      </c>
      <c r="H87" s="15">
        <v>-0.43840000000000001</v>
      </c>
      <c r="I87" s="12">
        <f t="shared" si="292"/>
        <v>152498.6298565614</v>
      </c>
      <c r="J87" s="12">
        <f>I87*((VLOOKUP(G$91, $A$138:$E$227, 5, FALSE)) / VLOOKUP((G$91+G88), $A$138:$E$227, 5, FALSE))</f>
        <v>164007.96041177359</v>
      </c>
      <c r="K87">
        <v>2</v>
      </c>
      <c r="L87" s="15">
        <v>-0.43840000000000001</v>
      </c>
      <c r="M87" s="12">
        <f>(M88)*(1+L87)-(((VLOOKUP((K$91+K88),$A$138:$E$227,5,FALSE))/(VLOOKUP(K$91,$A$138:$E$227,5,FALSE)))*(IF(K87&lt;=$D$125,$B$125,$C$125)))</f>
        <v>172831.0658245614</v>
      </c>
      <c r="N87" s="12">
        <f t="shared" si="295"/>
        <v>185874.91984905661</v>
      </c>
      <c r="O87">
        <v>1</v>
      </c>
      <c r="P87" s="15">
        <v>-0.43840000000000001</v>
      </c>
      <c r="Q87" s="12">
        <f>($B$124)*(1+P87)-$B$125</f>
        <v>241720</v>
      </c>
      <c r="R87" s="12">
        <f>Q87</f>
        <v>241720</v>
      </c>
      <c r="T87" s="15"/>
      <c r="U87" s="12"/>
      <c r="X87" s="15"/>
      <c r="Y87" s="12"/>
      <c r="AB87" s="15"/>
      <c r="AC87" s="12"/>
      <c r="AF87" s="15"/>
      <c r="AG87" s="12"/>
      <c r="AJ87" s="15"/>
      <c r="AK87" s="12"/>
      <c r="AN87" s="15"/>
      <c r="AO87" s="12"/>
      <c r="AR87" s="15"/>
      <c r="AS87" s="12"/>
      <c r="AV87" s="15"/>
      <c r="AW87" s="12"/>
      <c r="AZ87" s="15"/>
      <c r="BA87" s="12"/>
      <c r="BD87" s="15"/>
      <c r="BE87" s="12"/>
      <c r="BH87" s="15"/>
      <c r="BI87" s="12"/>
      <c r="BL87" s="15"/>
      <c r="BM87" s="12"/>
      <c r="BP87" s="15"/>
      <c r="BQ87" s="12"/>
      <c r="BT87" s="15"/>
      <c r="BU87" s="12"/>
      <c r="BX87" s="15"/>
      <c r="BY87" s="12"/>
      <c r="CB87" s="15"/>
      <c r="CC87" s="12"/>
      <c r="CF87" s="15"/>
      <c r="CG87" s="12"/>
      <c r="CJ87" s="15"/>
      <c r="CK87" s="12"/>
    </row>
    <row r="88" spans="1:457">
      <c r="C88">
        <v>3</v>
      </c>
      <c r="D88" s="15">
        <v>-0.25119999999999998</v>
      </c>
      <c r="E88" s="12">
        <f t="shared" si="339"/>
        <v>417794.30054344505</v>
      </c>
      <c r="F88" s="12">
        <f t="shared" si="291"/>
        <v>422680.78359073674</v>
      </c>
      <c r="G88">
        <v>2</v>
      </c>
      <c r="H88" s="15">
        <v>-0.25119999999999998</v>
      </c>
      <c r="I88" s="12">
        <f>(I89)*(1+H88)-(((VLOOKUP((G$91+G89),$A$138:$E$227,5,FALSE))/(VLOOKUP(G$91,$A$138:$E$227,5,FALSE)))*(IF(G88&lt;=$D$125,$B$125,$C$125)))</f>
        <v>289755.52000000002</v>
      </c>
      <c r="J88" s="12">
        <f t="shared" si="293"/>
        <v>289755.52000000002</v>
      </c>
      <c r="K88">
        <v>1</v>
      </c>
      <c r="L88" s="15">
        <v>-0.25119999999999998</v>
      </c>
      <c r="M88" s="12">
        <f>($B$124)*(1+L88)-$B$125</f>
        <v>325960</v>
      </c>
      <c r="N88" s="12">
        <f>M88</f>
        <v>325960</v>
      </c>
      <c r="P88" s="15"/>
      <c r="Q88" s="12"/>
      <c r="T88" s="15"/>
      <c r="U88" s="12"/>
      <c r="X88" s="15"/>
      <c r="Y88" s="12"/>
      <c r="AB88" s="15"/>
      <c r="AC88" s="12"/>
      <c r="AF88" s="15"/>
      <c r="AG88" s="12"/>
      <c r="AJ88" s="15"/>
      <c r="AK88" s="12"/>
      <c r="AN88" s="15"/>
      <c r="AO88" s="12"/>
      <c r="AR88" s="15"/>
      <c r="AS88" s="12"/>
      <c r="AV88" s="15"/>
      <c r="AW88" s="12"/>
      <c r="AZ88" s="15"/>
      <c r="BA88" s="12"/>
      <c r="BD88" s="15"/>
      <c r="BE88" s="12"/>
      <c r="BH88" s="15"/>
      <c r="BI88" s="12"/>
      <c r="BL88" s="15"/>
      <c r="BM88" s="12"/>
      <c r="BP88" s="15"/>
      <c r="BQ88" s="12"/>
      <c r="BT88" s="15"/>
      <c r="BU88" s="12"/>
      <c r="BX88" s="15"/>
      <c r="BY88" s="12"/>
      <c r="CB88" s="15"/>
      <c r="CC88" s="12"/>
      <c r="CF88" s="15"/>
      <c r="CG88" s="12"/>
      <c r="CJ88" s="15"/>
      <c r="CK88" s="12"/>
    </row>
    <row r="89" spans="1:457">
      <c r="C89">
        <v>2</v>
      </c>
      <c r="D89" s="15">
        <v>-8.3000000000000004E-2</v>
      </c>
      <c r="E89" s="12">
        <f>(E90)*(1+D89)-(((VLOOKUP((C$91+C90),$A$138:$E$227,5,FALSE))/(VLOOKUP(C$91,$A$138:$E$227,5,FALSE)))*(IF(C89&lt;=$D$125,$B$125,$C$125)))</f>
        <v>572472.13263005775</v>
      </c>
      <c r="F89" s="12">
        <f>E89*((VLOOKUP(C$91, $A$138:$E$227, 5, FALSE)) / VLOOKUP((C$91+C90), $A$138:$E$227, 5, FALSE))</f>
        <v>579167.71312865487</v>
      </c>
      <c r="G89">
        <v>1</v>
      </c>
      <c r="H89" s="15">
        <v>-8.3000000000000004E-2</v>
      </c>
      <c r="I89" s="12">
        <f>($B$124)*(1+H89)-$B$125</f>
        <v>401650</v>
      </c>
      <c r="J89" s="12">
        <f>I89</f>
        <v>401650</v>
      </c>
      <c r="L89" s="15"/>
      <c r="M89" s="12"/>
      <c r="P89" s="15"/>
      <c r="Q89" s="12"/>
      <c r="T89" s="15"/>
      <c r="U89" s="12"/>
      <c r="X89" s="15"/>
      <c r="Y89" s="12"/>
      <c r="AB89" s="15"/>
      <c r="AC89" s="12"/>
      <c r="AF89" s="15"/>
      <c r="AG89" s="12"/>
      <c r="AJ89" s="15"/>
      <c r="AK89" s="12"/>
      <c r="AN89" s="15"/>
      <c r="AO89" s="12"/>
      <c r="AR89" s="15"/>
      <c r="AS89" s="12"/>
      <c r="AV89" s="15"/>
      <c r="AW89" s="12"/>
      <c r="AZ89" s="15"/>
      <c r="BA89" s="12"/>
      <c r="BD89" s="15"/>
      <c r="BE89" s="12"/>
      <c r="BH89" s="15"/>
      <c r="BI89" s="12"/>
      <c r="BL89" s="15"/>
      <c r="BM89" s="12"/>
      <c r="BP89" s="15"/>
      <c r="BQ89" s="12"/>
      <c r="BT89" s="15"/>
      <c r="BU89" s="12"/>
      <c r="BX89" s="15"/>
      <c r="BY89" s="12"/>
      <c r="CB89" s="15"/>
      <c r="CC89" s="12"/>
      <c r="CF89" s="15"/>
      <c r="CG89" s="12"/>
      <c r="CJ89" s="15"/>
      <c r="CK89" s="12"/>
    </row>
    <row r="90" spans="1:457">
      <c r="C90">
        <v>1</v>
      </c>
      <c r="D90" s="15">
        <v>0.43809999999999999</v>
      </c>
      <c r="E90" s="12">
        <f>($B$124)*(1+D90)-$B$125</f>
        <v>636145</v>
      </c>
      <c r="F90" s="12">
        <f>E90</f>
        <v>636145</v>
      </c>
      <c r="H90" s="15"/>
      <c r="I90" s="12"/>
      <c r="L90" s="15"/>
      <c r="M90" s="12"/>
      <c r="P90" s="15"/>
      <c r="Q90" s="12"/>
      <c r="T90" s="15"/>
      <c r="U90" s="12"/>
      <c r="X90" s="15"/>
      <c r="Y90" s="12"/>
      <c r="AB90" s="15"/>
      <c r="AC90" s="12"/>
      <c r="AF90" s="15"/>
      <c r="AG90" s="12"/>
      <c r="AJ90" s="15"/>
      <c r="AK90" s="12"/>
      <c r="AN90" s="15"/>
      <c r="AO90" s="12"/>
      <c r="AR90" s="15"/>
      <c r="AS90" s="12"/>
      <c r="AV90" s="15"/>
      <c r="AW90" s="12"/>
      <c r="AZ90" s="15"/>
      <c r="BA90" s="12"/>
      <c r="BD90" s="15"/>
      <c r="BE90" s="12"/>
      <c r="BH90" s="15"/>
      <c r="BI90" s="12"/>
      <c r="BL90" s="15"/>
      <c r="BM90" s="12"/>
      <c r="BP90" s="15"/>
      <c r="BQ90" s="12"/>
      <c r="BT90" s="15"/>
      <c r="BU90" s="12"/>
      <c r="BX90" s="15"/>
      <c r="BY90" s="12"/>
      <c r="CB90" s="15"/>
      <c r="CC90" s="12"/>
      <c r="CF90" s="15"/>
      <c r="CG90" s="12"/>
      <c r="CJ90" s="15"/>
      <c r="CK90" s="12"/>
    </row>
    <row r="91" spans="1:457">
      <c r="A91" t="s">
        <v>5</v>
      </c>
      <c r="B91" s="11"/>
      <c r="C91" s="12">
        <v>1928</v>
      </c>
      <c r="G91" s="12">
        <f>C91+1</f>
        <v>1929</v>
      </c>
      <c r="H91" s="12"/>
      <c r="K91" s="12">
        <f>G91+1</f>
        <v>1930</v>
      </c>
      <c r="L91" s="12"/>
      <c r="O91" s="12">
        <f>K91+1</f>
        <v>1931</v>
      </c>
      <c r="P91" s="12"/>
      <c r="S91" s="12">
        <f>O91+1</f>
        <v>1932</v>
      </c>
      <c r="T91" s="12"/>
      <c r="W91" s="12">
        <f>S91+1</f>
        <v>1933</v>
      </c>
      <c r="X91" s="12"/>
      <c r="AA91" s="12">
        <f>W91+1</f>
        <v>1934</v>
      </c>
      <c r="AB91" s="12"/>
      <c r="AE91" s="12">
        <f>AA91+1</f>
        <v>1935</v>
      </c>
      <c r="AF91" s="12"/>
      <c r="AI91" s="12">
        <f>AE91+1</f>
        <v>1936</v>
      </c>
      <c r="AJ91" s="12"/>
      <c r="AM91" s="12">
        <f>AI91+1</f>
        <v>1937</v>
      </c>
      <c r="AN91" s="12"/>
      <c r="AQ91" s="12">
        <f>AM91+1</f>
        <v>1938</v>
      </c>
      <c r="AR91" s="12"/>
      <c r="AU91" s="12">
        <f>AQ91+1</f>
        <v>1939</v>
      </c>
      <c r="AV91" s="12"/>
      <c r="AY91" s="12">
        <f>AU91+1</f>
        <v>1940</v>
      </c>
      <c r="AZ91" s="12"/>
      <c r="BC91" s="12">
        <f>AY91+1</f>
        <v>1941</v>
      </c>
      <c r="BD91" s="12"/>
      <c r="BG91" s="12">
        <f>BC91+1</f>
        <v>1942</v>
      </c>
      <c r="BH91" s="12"/>
      <c r="BK91" s="12">
        <f>BG91+1</f>
        <v>1943</v>
      </c>
      <c r="BL91" s="12"/>
      <c r="BO91" s="12">
        <f>BK91+1</f>
        <v>1944</v>
      </c>
      <c r="BP91" s="12"/>
      <c r="BS91" s="12">
        <f>BO91+1</f>
        <v>1945</v>
      </c>
      <c r="BT91" s="12"/>
      <c r="BW91" s="12">
        <f>BS91+1</f>
        <v>1946</v>
      </c>
      <c r="BX91" s="12"/>
      <c r="CA91" s="12">
        <f>BW91+1</f>
        <v>1947</v>
      </c>
      <c r="CB91" s="12"/>
      <c r="CE91" s="12">
        <f>CA91+1</f>
        <v>1948</v>
      </c>
      <c r="CF91" s="12"/>
      <c r="CI91" s="12">
        <f>CE91+1</f>
        <v>1949</v>
      </c>
      <c r="CJ91" s="12"/>
      <c r="CM91" s="12">
        <f>CI91+1</f>
        <v>1950</v>
      </c>
      <c r="CS91">
        <v>1951</v>
      </c>
      <c r="CY91">
        <v>1952</v>
      </c>
      <c r="DE91">
        <v>1953</v>
      </c>
      <c r="DK91">
        <v>1954</v>
      </c>
      <c r="DQ91">
        <v>1955</v>
      </c>
      <c r="DW91">
        <v>1956</v>
      </c>
      <c r="EC91">
        <v>1957</v>
      </c>
      <c r="EI91">
        <v>1958</v>
      </c>
      <c r="EO91">
        <v>1959</v>
      </c>
      <c r="EU91">
        <v>1960</v>
      </c>
      <c r="FA91">
        <v>1961</v>
      </c>
      <c r="FG91">
        <v>1962</v>
      </c>
      <c r="FM91">
        <v>1963</v>
      </c>
      <c r="FS91">
        <v>1964</v>
      </c>
      <c r="FY91">
        <v>1965</v>
      </c>
      <c r="GE91">
        <v>1966</v>
      </c>
      <c r="GK91">
        <v>1967</v>
      </c>
      <c r="GQ91">
        <v>1968</v>
      </c>
      <c r="GW91">
        <v>1969</v>
      </c>
      <c r="HC91">
        <v>1970</v>
      </c>
      <c r="HI91">
        <v>1971</v>
      </c>
      <c r="HO91">
        <v>1972</v>
      </c>
      <c r="HU91">
        <v>1973</v>
      </c>
      <c r="IA91">
        <v>1974</v>
      </c>
      <c r="IG91">
        <v>1975</v>
      </c>
      <c r="IM91">
        <v>1976</v>
      </c>
      <c r="IS91">
        <v>1977</v>
      </c>
      <c r="IY91">
        <v>1978</v>
      </c>
      <c r="JE91">
        <v>1979</v>
      </c>
      <c r="JK91">
        <v>1980</v>
      </c>
      <c r="JQ91">
        <v>1981</v>
      </c>
      <c r="JW91">
        <v>1982</v>
      </c>
      <c r="KC91">
        <v>1983</v>
      </c>
      <c r="KI91">
        <v>1984</v>
      </c>
      <c r="KO91">
        <v>1985</v>
      </c>
      <c r="KU91">
        <v>1986</v>
      </c>
      <c r="LA91">
        <v>1987</v>
      </c>
      <c r="LG91">
        <v>1988</v>
      </c>
      <c r="LM91">
        <v>1989</v>
      </c>
      <c r="LS91">
        <v>1990</v>
      </c>
      <c r="LY91">
        <v>1991</v>
      </c>
      <c r="ME91">
        <v>1992</v>
      </c>
      <c r="MK91">
        <v>1993</v>
      </c>
      <c r="MQ91">
        <v>1994</v>
      </c>
      <c r="MW91">
        <v>1995</v>
      </c>
      <c r="NC91">
        <v>1996</v>
      </c>
      <c r="NI91">
        <v>1997</v>
      </c>
      <c r="NO91">
        <v>1998</v>
      </c>
      <c r="NU91">
        <v>1999</v>
      </c>
      <c r="OA91">
        <v>2000</v>
      </c>
      <c r="OG91">
        <v>2001</v>
      </c>
      <c r="OM91">
        <v>2002</v>
      </c>
      <c r="OS91">
        <v>2003</v>
      </c>
      <c r="OY91">
        <v>2004</v>
      </c>
      <c r="PE91">
        <v>2005</v>
      </c>
      <c r="PK91">
        <v>2006</v>
      </c>
      <c r="PQ91">
        <v>2007</v>
      </c>
      <c r="PW91">
        <v>2008</v>
      </c>
      <c r="QC91">
        <v>2009</v>
      </c>
      <c r="QI91">
        <v>2010</v>
      </c>
      <c r="QO91">
        <v>2011</v>
      </c>
    </row>
    <row r="92" spans="1:457" s="21" customFormat="1">
      <c r="B92" s="22"/>
      <c r="HZ92" s="23"/>
    </row>
    <row r="93" spans="1:457" s="21" customFormat="1">
      <c r="A93" s="21" t="s">
        <v>6</v>
      </c>
      <c r="B93" s="22"/>
      <c r="C93" s="21">
        <f>VLOOKUP(50, C$1:F$90, 4, FALSE)</f>
        <v>-1447291.6328276822</v>
      </c>
      <c r="G93" s="21">
        <f>VLOOKUP(50, G$1:J$90, 4, FALSE)</f>
        <v>-2908272.7675948585</v>
      </c>
      <c r="K93" s="21">
        <f>VLOOKUP(50, K$1:N$90, 4, FALSE)</f>
        <v>-2346963.2819757503</v>
      </c>
      <c r="O93" s="21">
        <f>VLOOKUP(50, O$1:R$90, 4, FALSE)</f>
        <v>-770932.51169885276</v>
      </c>
      <c r="S93" s="21">
        <f>VLOOKUP(50, S$1:V$90, 4, FALSE)</f>
        <v>3578220.0562681626</v>
      </c>
      <c r="W93" s="21">
        <f>VLOOKUP(50, W$1:Z$90, 4, FALSE)</f>
        <v>4278192.6867129346</v>
      </c>
      <c r="AA93" s="21">
        <f>VLOOKUP(50, AA$1:AD$90, 4, FALSE)</f>
        <v>1407612.8409951639</v>
      </c>
      <c r="AE93" s="21">
        <f>VLOOKUP(50, AE$1:AH$90, 4, FALSE)</f>
        <v>2273491.5099060992</v>
      </c>
      <c r="AI93" s="21">
        <f>VLOOKUP(50, AI$1:AL$90, 4, FALSE)</f>
        <v>-321411.62933782878</v>
      </c>
      <c r="AM93" s="21">
        <f>VLOOKUP(50, AM$1:AP$90, 4, FALSE)</f>
        <v>-1941953.9286571743</v>
      </c>
      <c r="AQ93" s="21">
        <f>VLOOKUP(50, AQ$1:AT$90, 4, FALSE)</f>
        <v>2991454.7173644248</v>
      </c>
      <c r="AU93" s="21">
        <f>VLOOKUP(50, AU$1:AX$90, 4, FALSE)</f>
        <v>933954.67867630546</v>
      </c>
      <c r="AY93" s="21">
        <f>VLOOKUP(50, AY$1:BB$90, 4, FALSE)</f>
        <v>2074766.9533357872</v>
      </c>
      <c r="BC93" s="21">
        <f>VLOOKUP(50, BC$1:BF$90, 4, FALSE)</f>
        <v>4256590.1630387977</v>
      </c>
      <c r="BG93" s="21">
        <f>VLOOKUP(50, BG$1:BJ$90, 4, FALSE)</f>
        <v>10667849.722280888</v>
      </c>
      <c r="BK93" s="21">
        <f>VLOOKUP(50, BK$1:BN$90, 4, FALSE)</f>
        <v>9952292.6172576174</v>
      </c>
      <c r="BO93" s="21">
        <f>VLOOKUP(50, BO$1:BR$90, 4, FALSE)</f>
        <v>7813978.4335712614</v>
      </c>
      <c r="BS93" s="21">
        <f>VLOOKUP(50, BS$1:BV$90, 4, FALSE)</f>
        <v>6221048.4836431779</v>
      </c>
      <c r="BW93" s="21">
        <f>VLOOKUP(50, BW$1:BZ$90, 4, FALSE)</f>
        <v>4415613.6106866747</v>
      </c>
      <c r="CA93" s="21">
        <f>VLOOKUP(50, CA$1:CD$90, 4, FALSE)</f>
        <v>11510610.437980704</v>
      </c>
      <c r="CE93" s="21">
        <f>VLOOKUP(50, CE$1:CH$90, 4, FALSE)</f>
        <v>17647237.895109635</v>
      </c>
      <c r="CI93" s="21">
        <f>VLOOKUP(50, CI$1:CL$90, 4, FALSE)</f>
        <v>22304581.70907684</v>
      </c>
      <c r="CM93" s="21">
        <f>VLOOKUP(50, CM$1:CQ$90, 5, FALSE)</f>
        <v>20632098.639733698</v>
      </c>
      <c r="CS93" s="21">
        <f>VLOOKUP(50, CS$1:CW$90, 5, FALSE)</f>
        <v>13696130.01999077</v>
      </c>
      <c r="CY93" s="21">
        <f>VLOOKUP(50, CY$1:DC$90, 5, FALSE)</f>
        <v>8806220.4230201766</v>
      </c>
      <c r="DE93" s="21">
        <f>VLOOKUP(50, DE$1:DI$90, 5, FALSE)</f>
        <v>5068855.7317167297</v>
      </c>
      <c r="DK93" s="21">
        <f>VLOOKUP(50, DK$1:DO$90, 5, FALSE)</f>
        <v>7447775.9339375449</v>
      </c>
      <c r="DQ93" s="21">
        <f>VLOOKUP(50, DQ$1:DU$90, 5, FALSE)</f>
        <v>2430045.5502203535</v>
      </c>
      <c r="DW93" s="21">
        <f>VLOOKUP(50, DW$1:EA$90, 5, FALSE)</f>
        <v>66162.109963797819</v>
      </c>
      <c r="EC93" s="21">
        <f>VLOOKUP(50, EC$1:EG$90, 5, FALSE)</f>
        <v>152187.7426289765</v>
      </c>
      <c r="EI93" s="21">
        <f>VLOOKUP(50, EI$1:EM$90, 5, FALSE)</f>
        <v>2179861.0741739483</v>
      </c>
      <c r="EO93" s="21">
        <f>VLOOKUP(50, EO$1:ES$90, 5, FALSE)</f>
        <v>-454266.52804563777</v>
      </c>
      <c r="EU93" s="21">
        <f>VLOOKUP(50, EU$1:EY$90, 5, FALSE)</f>
        <v>-901167.21687727724</v>
      </c>
      <c r="FA93" s="21">
        <f>VLOOKUP(50, FA$1:FE$90, 5, FALSE)</f>
        <v>-636966.56737730885</v>
      </c>
      <c r="FG93" s="21">
        <f>VLOOKUP(50, FG$1:FK$90, 5, FALSE)</f>
        <v>-1689228.3215950101</v>
      </c>
      <c r="FM93" s="21">
        <f>VLOOKUP(50, FM$1:FQ$90, 5, FALSE)</f>
        <v>-962623.90088138054</v>
      </c>
      <c r="FS93" s="21">
        <f>VLOOKUP(50, FS$1:FW$90, 5, FALSE)</f>
        <v>-2304435.1179696708</v>
      </c>
      <c r="FY93" s="21">
        <f>VLOOKUP(50, FY$1:GC$90, 5, FALSE)</f>
        <v>-3230753.2956691417</v>
      </c>
      <c r="GE93" s="21">
        <f>VLOOKUP(50, GE$1:GI$90, 5, FALSE)</f>
        <v>-3531702.5124241444</v>
      </c>
      <c r="GK93" s="21">
        <f>VLOOKUP(50, GK$1:GO$90, 5, FALSE)</f>
        <v>-2498962.1694691707</v>
      </c>
      <c r="GQ93" s="21" t="e">
        <f>VLOOKUP(50, GQ$1:GU$90, 5, FALSE)</f>
        <v>#N/A</v>
      </c>
      <c r="GW93" s="21" t="e">
        <f>VLOOKUP(50, GW$1:HA$90, 5, FALSE)</f>
        <v>#N/A</v>
      </c>
      <c r="HC93" s="21" t="e">
        <f>VLOOKUP(50, HC$1:HG$90, 5, FALSE)</f>
        <v>#N/A</v>
      </c>
      <c r="HI93" s="21" t="e">
        <f>VLOOKUP(50, HI$1:HM$90, 5, FALSE)</f>
        <v>#N/A</v>
      </c>
      <c r="HO93" s="21" t="e">
        <f>VLOOKUP(50, HO$1:HS$90, 5, FALSE)</f>
        <v>#N/A</v>
      </c>
      <c r="HU93" s="21" t="e">
        <f>VLOOKUP(50, HU$1:HY$90, 5, FALSE)</f>
        <v>#N/A</v>
      </c>
      <c r="HZ93" s="23"/>
      <c r="IA93" s="21" t="e">
        <f>VLOOKUP(50, IA$1:IE$90, 5, FALSE)</f>
        <v>#N/A</v>
      </c>
      <c r="IG93" s="21" t="e">
        <f>VLOOKUP(50, IG$1:IK$90, 5, FALSE)</f>
        <v>#N/A</v>
      </c>
      <c r="IM93" s="21" t="e">
        <f>VLOOKUP(50, IM$1:IQ$90, 5, FALSE)</f>
        <v>#N/A</v>
      </c>
      <c r="IS93" s="21" t="e">
        <f>VLOOKUP(50, IS$1:IW$90, 5, FALSE)</f>
        <v>#N/A</v>
      </c>
      <c r="IY93" s="21" t="e">
        <f>VLOOKUP(50, IY$1:JC$90, 5, FALSE)</f>
        <v>#N/A</v>
      </c>
      <c r="JE93" s="21" t="e">
        <f>VLOOKUP(50, JE$1:JI$90, 5, FALSE)</f>
        <v>#N/A</v>
      </c>
      <c r="JK93" s="21" t="e">
        <f>VLOOKUP(50, JK$1:JO$90, 5, FALSE)</f>
        <v>#N/A</v>
      </c>
      <c r="JQ93" s="21" t="e">
        <f>VLOOKUP(50, JQ$1:JU$90, 5, FALSE)</f>
        <v>#N/A</v>
      </c>
      <c r="JW93" s="21" t="e">
        <f>VLOOKUP(50, JW$1:KA$90, 5, FALSE)</f>
        <v>#N/A</v>
      </c>
      <c r="KC93" s="21" t="e">
        <f>VLOOKUP(50, KC$1:KG$90, 5, FALSE)</f>
        <v>#N/A</v>
      </c>
      <c r="KI93" s="21" t="e">
        <f>VLOOKUP(50, KI$1:KM$90, 5, FALSE)</f>
        <v>#N/A</v>
      </c>
      <c r="KO93" s="21" t="e">
        <f>VLOOKUP(50, KO$1:KS$90, 5, FALSE)</f>
        <v>#N/A</v>
      </c>
      <c r="KU93" s="21" t="e">
        <f>VLOOKUP(50, KU$1:KY$90, 5, FALSE)</f>
        <v>#N/A</v>
      </c>
      <c r="LA93" s="21" t="e">
        <f>VLOOKUP(50, LA$1:LE$90, 5, FALSE)</f>
        <v>#N/A</v>
      </c>
      <c r="LG93" s="21" t="e">
        <f>VLOOKUP(50, LG$1:LK$90, 5, FALSE)</f>
        <v>#N/A</v>
      </c>
      <c r="LM93" s="21" t="e">
        <f>VLOOKUP(50, LM$1:LQ$90, 5, FALSE)</f>
        <v>#N/A</v>
      </c>
      <c r="LS93" s="21" t="e">
        <f>VLOOKUP(50, LS$1:LW$90, 5, FALSE)</f>
        <v>#N/A</v>
      </c>
      <c r="LY93" s="21" t="e">
        <f>VLOOKUP(50, LY$1:MC$90, 5, FALSE)</f>
        <v>#N/A</v>
      </c>
      <c r="ME93" s="21" t="e">
        <f>VLOOKUP(50, ME$1:MI$90, 5, FALSE)</f>
        <v>#N/A</v>
      </c>
      <c r="MK93" s="21" t="e">
        <f>VLOOKUP(50, MK$1:MO$90, 5, FALSE)</f>
        <v>#N/A</v>
      </c>
      <c r="MQ93" s="21" t="e">
        <f>VLOOKUP(50, MQ$1:MU$90, 5, FALSE)</f>
        <v>#N/A</v>
      </c>
      <c r="MW93" s="21" t="e">
        <f>VLOOKUP(50, MW$1:NA$90, 5, FALSE)</f>
        <v>#N/A</v>
      </c>
      <c r="NC93" s="21" t="e">
        <f>VLOOKUP(50, NC$1:NG$90, 5, FALSE)</f>
        <v>#N/A</v>
      </c>
      <c r="NI93" s="21" t="e">
        <f>VLOOKUP(50, NI$1:NM$90, 5, FALSE)</f>
        <v>#N/A</v>
      </c>
      <c r="NO93" s="21" t="e">
        <f>VLOOKUP(50, NO$1:NS$90, 5, FALSE)</f>
        <v>#N/A</v>
      </c>
      <c r="NU93" s="21" t="e">
        <f>VLOOKUP(50, NU$1:NY$90, 5, FALSE)</f>
        <v>#N/A</v>
      </c>
      <c r="OA93" s="21" t="e">
        <f>VLOOKUP(50, OA$1:OE$90, 5, FALSE)</f>
        <v>#N/A</v>
      </c>
      <c r="OG93" s="21" t="e">
        <f>VLOOKUP(50, OG$1:OK$90, 5, FALSE)</f>
        <v>#N/A</v>
      </c>
      <c r="OM93" s="21" t="e">
        <f>VLOOKUP(50, OM$1:OQ$90, 5, FALSE)</f>
        <v>#N/A</v>
      </c>
      <c r="OS93" s="21" t="e">
        <f>VLOOKUP(50, OS$1:OW$90, 5, FALSE)</f>
        <v>#N/A</v>
      </c>
      <c r="OY93" s="21" t="e">
        <f>VLOOKUP(50, OY$1:PC$90, 5, FALSE)</f>
        <v>#N/A</v>
      </c>
      <c r="PE93" s="21" t="e">
        <f>VLOOKUP(50, PE$1:PI$90, 5, FALSE)</f>
        <v>#N/A</v>
      </c>
      <c r="PK93" s="21" t="e">
        <f>VLOOKUP(50, PK$1:PO$90, 5, FALSE)</f>
        <v>#N/A</v>
      </c>
      <c r="PQ93" s="21" t="e">
        <f>VLOOKUP(50, PQ$1:PU$90, 5, FALSE)</f>
        <v>#N/A</v>
      </c>
      <c r="PW93" s="21" t="e">
        <f>VLOOKUP(50, PW$1:QA$90, 5, FALSE)</f>
        <v>#N/A</v>
      </c>
      <c r="QC93" s="21" t="e">
        <f>VLOOKUP(50, QC$1:QG$90, 5, FALSE)</f>
        <v>#N/A</v>
      </c>
    </row>
    <row r="94" spans="1:457" s="21" customFormat="1">
      <c r="A94" s="21" t="s">
        <v>7</v>
      </c>
      <c r="B94" s="22"/>
      <c r="C94" s="21">
        <f>VLOOKUP(40, C$1:F$90, 4, FALSE)</f>
        <v>-1461897.7358811696</v>
      </c>
      <c r="G94" s="21">
        <f>VLOOKUP(40, G$1:J$90, 4, FALSE)</f>
        <v>-3505350.4378376314</v>
      </c>
      <c r="K94" s="21">
        <f>VLOOKUP(40, K$1:N$90, 4, FALSE)</f>
        <v>-2207021.6186965611</v>
      </c>
      <c r="O94" s="21">
        <f>VLOOKUP(40, O$1:R$90, 4, FALSE)</f>
        <v>-385673.43741332937</v>
      </c>
      <c r="S94" s="21">
        <f>VLOOKUP(40, S$1:V$90, 4, FALSE)</f>
        <v>4495232.2450821102</v>
      </c>
      <c r="W94" s="21">
        <f>VLOOKUP(40, W$1:Z$90, 4, FALSE)</f>
        <v>5539045.9247693373</v>
      </c>
      <c r="AA94" s="21">
        <f>VLOOKUP(40, AA$1:AD$90, 4, FALSE)</f>
        <v>1514567.1807205596</v>
      </c>
      <c r="AE94" s="21">
        <f>VLOOKUP(40, AE$1:AH$90, 4, FALSE)</f>
        <v>1482053.9936641941</v>
      </c>
      <c r="AI94" s="21">
        <f>VLOOKUP(40, AI$1:AL$90, 4, FALSE)</f>
        <v>71002.218654903525</v>
      </c>
      <c r="AM94" s="21">
        <f>VLOOKUP(40, AM$1:AP$90, 4, FALSE)</f>
        <v>-797304.56915318826</v>
      </c>
      <c r="AQ94" s="21">
        <f>VLOOKUP(40, AQ$1:AT$90, 4, FALSE)</f>
        <v>1617450.260224432</v>
      </c>
      <c r="AU94" s="21">
        <f>VLOOKUP(40, AU$1:AX$90, 4, FALSE)</f>
        <v>592317.44749135897</v>
      </c>
      <c r="AY94" s="21">
        <f>VLOOKUP(40, AY$1:BB$90, 4, FALSE)</f>
        <v>946077.60976460006</v>
      </c>
      <c r="BC94" s="21">
        <f>VLOOKUP(40, BC$1:BF$90, 4, FALSE)</f>
        <v>2131797.519641703</v>
      </c>
      <c r="BG94" s="21">
        <f>VLOOKUP(40, BG$1:BJ$90, 4, FALSE)</f>
        <v>3481076.6389106414</v>
      </c>
      <c r="BK94" s="21">
        <f>VLOOKUP(40, BK$1:BN$90, 4, FALSE)</f>
        <v>3443862.2902206923</v>
      </c>
      <c r="BO94" s="21">
        <f>VLOOKUP(40, BO$1:BR$90, 4, FALSE)</f>
        <v>3026562.8706894075</v>
      </c>
      <c r="BS94" s="21">
        <f>VLOOKUP(40, BS$1:BV$90, 4, FALSE)</f>
        <v>2499515.9560841513</v>
      </c>
      <c r="BW94" s="21">
        <f>VLOOKUP(40, BW$1:BZ$90, 4, FALSE)</f>
        <v>1759804.4566527125</v>
      </c>
      <c r="CA94" s="21">
        <f>VLOOKUP(40, CA$1:CD$90, 4, FALSE)</f>
        <v>4116820.7983317534</v>
      </c>
      <c r="CE94" s="21">
        <f>VLOOKUP(40, CE$1:CH$90, 4, FALSE)</f>
        <v>5037639.6612409288</v>
      </c>
      <c r="CI94" s="21">
        <f>VLOOKUP(40, CI$1:CL$90, 4, FALSE)</f>
        <v>5621442.6743901633</v>
      </c>
      <c r="CM94" s="21">
        <f>VLOOKUP(40, CM$1:CQ$90, 5, FALSE)</f>
        <v>5519155.6672160579</v>
      </c>
      <c r="CS94" s="21">
        <f>VLOOKUP(40, CS$1:CW$90, 5, FALSE)</f>
        <v>3835433.9338777382</v>
      </c>
      <c r="CY94" s="21">
        <f>VLOOKUP(40, CY$1:DC$90, 5, FALSE)</f>
        <v>3605674.7581482963</v>
      </c>
      <c r="DE94" s="21">
        <f>VLOOKUP(40, DE$1:DI$90, 5, FALSE)</f>
        <v>2850597.6533048442</v>
      </c>
      <c r="DK94" s="21">
        <f>VLOOKUP(40, DK$1:DO$90, 5, FALSE)</f>
        <v>3517616.3642832716</v>
      </c>
      <c r="DQ94" s="21">
        <f>VLOOKUP(40, DQ$1:DU$90, 5, FALSE)</f>
        <v>1139020.9767776406</v>
      </c>
      <c r="DW94" s="21">
        <f>VLOOKUP(40, DW$1:EA$90, 5, FALSE)</f>
        <v>212909.90277849784</v>
      </c>
      <c r="EC94" s="21">
        <f>VLOOKUP(40, EC$1:EG$90, 5, FALSE)</f>
        <v>286936.93222267402</v>
      </c>
      <c r="EI94" s="21">
        <f>VLOOKUP(40, EI$1:EM$90, 5, FALSE)</f>
        <v>1820961.1825310239</v>
      </c>
      <c r="EO94" s="21">
        <f>VLOOKUP(40, EO$1:ES$90, 5, FALSE)</f>
        <v>-351280.81580573961</v>
      </c>
      <c r="EU94" s="21">
        <f>VLOOKUP(40, EU$1:EY$90, 5, FALSE)</f>
        <v>-870542.98841761635</v>
      </c>
      <c r="FA94" s="21">
        <f>VLOOKUP(40, FA$1:FE$90, 5, FALSE)</f>
        <v>-351635.39817104751</v>
      </c>
      <c r="FG94" s="21">
        <f>VLOOKUP(40, FG$1:FK$90, 5, FALSE)</f>
        <v>-1293986.3532493587</v>
      </c>
      <c r="FM94" s="21">
        <f>VLOOKUP(40, FM$1:FQ$90, 5, FALSE)</f>
        <v>-399379.53022883227</v>
      </c>
      <c r="FS94" s="21">
        <f>VLOOKUP(40, FS$1:FW$90, 5, FALSE)</f>
        <v>-1167592.635693694</v>
      </c>
      <c r="FY94" s="21">
        <f>VLOOKUP(40, FY$1:GC$90, 5, FALSE)</f>
        <v>-1677973.3773521441</v>
      </c>
      <c r="GE94" s="21">
        <f>VLOOKUP(40, GE$1:GI$90, 5, FALSE)</f>
        <v>-1874285.1748039115</v>
      </c>
      <c r="GK94" s="21">
        <f>VLOOKUP(40, GK$1:GO$90, 5, FALSE)</f>
        <v>-1220982.1122793716</v>
      </c>
      <c r="GQ94" s="21">
        <f>VLOOKUP(40, GQ$1:GU$90, 5, FALSE)</f>
        <v>-1817925.42477564</v>
      </c>
      <c r="GW94" s="21">
        <f>VLOOKUP(40, GW$1:HA$90, 5, FALSE)</f>
        <v>-1136022.1298982054</v>
      </c>
      <c r="HC94" s="21">
        <f>VLOOKUP(40, HC$1:HG$90, 5, FALSE)</f>
        <v>-789752.56534643215</v>
      </c>
      <c r="HI94" s="21">
        <f>VLOOKUP(40, HI$1:HM$90, 5, FALSE)</f>
        <v>-540020.74409519788</v>
      </c>
      <c r="HO94" s="21">
        <f>VLOOKUP(40, HO$1:HS$90, 5, FALSE)</f>
        <v>-679462.42123429198</v>
      </c>
      <c r="HU94" s="21">
        <f>VLOOKUP(40, HU$1:HY$90, 5, FALSE)</f>
        <v>-1039120.1993009176</v>
      </c>
      <c r="HZ94" s="23"/>
      <c r="IA94" s="21">
        <f>VLOOKUP(40, IA$1:IE$90, 5, FALSE)</f>
        <v>240409.01429698325</v>
      </c>
      <c r="IG94" s="21">
        <f>VLOOKUP(40, IG$1:IK$90, 5, FALSE)</f>
        <v>3982752.5407290631</v>
      </c>
      <c r="IM94" s="21">
        <f>VLOOKUP(40, IM$1:IQ$90, 5, FALSE)</f>
        <v>2299183.7924793279</v>
      </c>
      <c r="IS94" s="21">
        <f>VLOOKUP(40, IS$1:IW$90, 5, FALSE)</f>
        <v>1689583.2214648062</v>
      </c>
      <c r="IY94" s="21" t="e">
        <f>VLOOKUP(40, IY$1:JC$90, 5, FALSE)</f>
        <v>#N/A</v>
      </c>
      <c r="JE94" s="21" t="e">
        <f>VLOOKUP(40, JE$1:JI$90, 5, FALSE)</f>
        <v>#N/A</v>
      </c>
      <c r="JK94" s="21" t="e">
        <f>VLOOKUP(40, JK$1:JO$90, 5, FALSE)</f>
        <v>#N/A</v>
      </c>
      <c r="JQ94" s="21" t="e">
        <f>VLOOKUP(40, JQ$1:JU$90, 5, FALSE)</f>
        <v>#N/A</v>
      </c>
      <c r="JW94" s="21" t="e">
        <f>VLOOKUP(40, JW$1:KA$90, 5, FALSE)</f>
        <v>#N/A</v>
      </c>
      <c r="KC94" s="21" t="e">
        <f>VLOOKUP(40, KC$1:KG$90, 5, FALSE)</f>
        <v>#N/A</v>
      </c>
      <c r="KI94" s="21" t="e">
        <f>VLOOKUP(40, KI$1:KM$90, 5, FALSE)</f>
        <v>#N/A</v>
      </c>
      <c r="KO94" s="21" t="e">
        <f>VLOOKUP(40, KO$1:KS$90, 5, FALSE)</f>
        <v>#N/A</v>
      </c>
      <c r="KU94" s="21" t="e">
        <f>VLOOKUP(40, KU$1:KY$90, 5, FALSE)</f>
        <v>#N/A</v>
      </c>
      <c r="LA94" s="21" t="e">
        <f>VLOOKUP(40, LA$1:LE$90, 5, FALSE)</f>
        <v>#N/A</v>
      </c>
      <c r="LG94" s="21" t="e">
        <f>VLOOKUP(40, LG$1:LK$90, 5, FALSE)</f>
        <v>#N/A</v>
      </c>
      <c r="LM94" s="21" t="e">
        <f>VLOOKUP(40, LM$1:LQ$90, 5, FALSE)</f>
        <v>#N/A</v>
      </c>
      <c r="LS94" s="21" t="e">
        <f>VLOOKUP(40, LS$1:LW$90, 5, FALSE)</f>
        <v>#N/A</v>
      </c>
      <c r="LY94" s="21" t="e">
        <f>VLOOKUP(40, LY$1:MC$90, 5, FALSE)</f>
        <v>#N/A</v>
      </c>
      <c r="ME94" s="21" t="e">
        <f>VLOOKUP(40, ME$1:MI$90, 5, FALSE)</f>
        <v>#N/A</v>
      </c>
      <c r="MK94" s="21" t="e">
        <f>VLOOKUP(40, MK$1:MO$90, 5, FALSE)</f>
        <v>#N/A</v>
      </c>
      <c r="MQ94" s="21" t="e">
        <f>VLOOKUP(40, MQ$1:MU$90, 5, FALSE)</f>
        <v>#N/A</v>
      </c>
      <c r="MW94" s="21" t="e">
        <f>VLOOKUP(40, MW$1:NA$90, 5, FALSE)</f>
        <v>#N/A</v>
      </c>
      <c r="NC94" s="21" t="e">
        <f>VLOOKUP(40, NC$1:NG$90, 5, FALSE)</f>
        <v>#N/A</v>
      </c>
      <c r="NI94" s="21" t="e">
        <f>VLOOKUP(40, NI$1:NM$90, 5, FALSE)</f>
        <v>#N/A</v>
      </c>
      <c r="NO94" s="21" t="e">
        <f>VLOOKUP(40, NO$1:NS$90, 5, FALSE)</f>
        <v>#N/A</v>
      </c>
      <c r="NU94" s="21" t="e">
        <f>VLOOKUP(40, NU$1:NY$90, 5, FALSE)</f>
        <v>#N/A</v>
      </c>
      <c r="OA94" s="21" t="e">
        <f>VLOOKUP(40, OA$1:OE$90, 5, FALSE)</f>
        <v>#N/A</v>
      </c>
      <c r="OG94" s="21" t="e">
        <f>VLOOKUP(40, OG$1:OK$90, 5, FALSE)</f>
        <v>#N/A</v>
      </c>
      <c r="OM94" s="21" t="e">
        <f>VLOOKUP(40, OM$1:OQ$90, 5, FALSE)</f>
        <v>#N/A</v>
      </c>
      <c r="OS94" s="21" t="e">
        <f>VLOOKUP(40, OS$1:OW$90, 5, FALSE)</f>
        <v>#N/A</v>
      </c>
      <c r="OY94" s="21" t="e">
        <f>VLOOKUP(40, OY$1:PC$90, 5, FALSE)</f>
        <v>#N/A</v>
      </c>
      <c r="PE94" s="21" t="e">
        <f>VLOOKUP(40, PE$1:PI$90, 5, FALSE)</f>
        <v>#N/A</v>
      </c>
      <c r="PK94" s="21" t="e">
        <f>VLOOKUP(40, PK$1:PO$90, 5, FALSE)</f>
        <v>#N/A</v>
      </c>
      <c r="PQ94" s="21" t="e">
        <f>VLOOKUP(40, PQ$1:PU$90, 5, FALSE)</f>
        <v>#N/A</v>
      </c>
      <c r="PW94" s="21" t="e">
        <f>VLOOKUP(40, PW$1:QA$90, 5, FALSE)</f>
        <v>#N/A</v>
      </c>
      <c r="QC94" s="21" t="e">
        <f>VLOOKUP(40, QC$1:QG$90, 5, FALSE)</f>
        <v>#N/A</v>
      </c>
    </row>
    <row r="95" spans="1:457" s="21" customFormat="1">
      <c r="A95" s="21" t="s">
        <v>8</v>
      </c>
      <c r="B95" s="22"/>
      <c r="C95" s="21">
        <f>VLOOKUP(30, C$1:F$90, 4, FALSE)</f>
        <v>-366049.95735214645</v>
      </c>
      <c r="G95" s="21">
        <f>VLOOKUP(30, G$1:J$90, 4, FALSE)</f>
        <v>-1423876.3901751693</v>
      </c>
      <c r="K95" s="21">
        <f>VLOOKUP(30, K$1:N$90, 4, FALSE)</f>
        <v>-1076904.5957157998</v>
      </c>
      <c r="O95" s="21">
        <f>VLOOKUP(30, O$1:R$90, 4, FALSE)</f>
        <v>-33454.896279236433</v>
      </c>
      <c r="S95" s="21">
        <f>VLOOKUP(30, S$1:V$90, 4, FALSE)</f>
        <v>3294774.562077858</v>
      </c>
      <c r="W95" s="21">
        <f>VLOOKUP(30, W$1:Z$90, 4, FALSE)</f>
        <v>3168679.2331920373</v>
      </c>
      <c r="AA95" s="21">
        <f>VLOOKUP(30, AA$1:AD$90, 4, FALSE)</f>
        <v>1421759.7696479037</v>
      </c>
      <c r="AE95" s="21">
        <f>VLOOKUP(30, AE$1:AH$90, 4, FALSE)</f>
        <v>2243620.4671458262</v>
      </c>
      <c r="AI95" s="21">
        <f>VLOOKUP(30, AI$1:AL$90, 4, FALSE)</f>
        <v>399578.48144387122</v>
      </c>
      <c r="AM95" s="21">
        <f>VLOOKUP(30, AM$1:AP$90, 4, FALSE)</f>
        <v>-456979.51090952492</v>
      </c>
      <c r="AQ95" s="21">
        <f>VLOOKUP(30, AQ$1:AT$90, 4, FALSE)</f>
        <v>2345655.6445287354</v>
      </c>
      <c r="AU95" s="21">
        <f>VLOOKUP(30, AU$1:AX$90, 4, FALSE)</f>
        <v>1158532.1722515875</v>
      </c>
      <c r="AY95" s="21">
        <f>VLOOKUP(30, AY$1:BB$90, 4, FALSE)</f>
        <v>1348557.0274950368</v>
      </c>
      <c r="BC95" s="21">
        <f>VLOOKUP(30, BC$1:BF$90, 4, FALSE)</f>
        <v>2257412.5110621401</v>
      </c>
      <c r="BG95" s="21">
        <f>VLOOKUP(30, BG$1:BJ$90, 4, FALSE)</f>
        <v>4382638.1394488141</v>
      </c>
      <c r="BK95" s="21">
        <f>VLOOKUP(30, BK$1:BN$90, 4, FALSE)</f>
        <v>4538019.3643119298</v>
      </c>
      <c r="BO95" s="21">
        <f>VLOOKUP(30, BO$1:BR$90, 4, FALSE)</f>
        <v>2875892.8392512798</v>
      </c>
      <c r="BS95" s="21">
        <f>VLOOKUP(30, BS$1:BV$90, 4, FALSE)</f>
        <v>1608423.1892806434</v>
      </c>
      <c r="BW95" s="21">
        <f>VLOOKUP(30, BW$1:BZ$90, 4, FALSE)</f>
        <v>1195824.2024207008</v>
      </c>
      <c r="CA95" s="21">
        <f>VLOOKUP(30, CA$1:CD$90, 4, FALSE)</f>
        <v>2534017.5359597965</v>
      </c>
      <c r="CE95" s="21">
        <f>VLOOKUP(30, CE$1:CH$90, 4, FALSE)</f>
        <v>2571211.097096853</v>
      </c>
      <c r="CI95" s="21">
        <f>VLOOKUP(30, CI$1:CL$90, 4, FALSE)</f>
        <v>2537026.1637686202</v>
      </c>
      <c r="CM95" s="21">
        <f>VLOOKUP(30, CM$1:CQ$90, 5, FALSE)</f>
        <v>2179831.6701081987</v>
      </c>
      <c r="CS95" s="21">
        <f>VLOOKUP(30, CS$1:CW$90, 5, FALSE)</f>
        <v>1942458.2483726467</v>
      </c>
      <c r="CY95" s="21">
        <f>VLOOKUP(30, CY$1:DC$90, 5, FALSE)</f>
        <v>1285979.306501226</v>
      </c>
      <c r="DE95" s="21">
        <f>VLOOKUP(30, DE$1:DI$90, 5, FALSE)</f>
        <v>1103063.6208417739</v>
      </c>
      <c r="DK95" s="21">
        <f>VLOOKUP(30, DK$1:DO$90, 5, FALSE)</f>
        <v>1458021.9351521763</v>
      </c>
      <c r="DQ95" s="21">
        <f>VLOOKUP(30, DQ$1:DU$90, 5, FALSE)</f>
        <v>586993.82789968431</v>
      </c>
      <c r="DW95" s="21">
        <f>VLOOKUP(30, DW$1:EA$90, 5, FALSE)</f>
        <v>257549.40467474321</v>
      </c>
      <c r="EC95" s="21">
        <f>VLOOKUP(30, EC$1:EG$90, 5, FALSE)</f>
        <v>285150.98310740251</v>
      </c>
      <c r="EI95" s="21">
        <f>VLOOKUP(30, EI$1:EM$90, 5, FALSE)</f>
        <v>675404.06443545909</v>
      </c>
      <c r="EO95" s="21">
        <f>VLOOKUP(30, EO$1:ES$90, 5, FALSE)</f>
        <v>85819.138434986235</v>
      </c>
      <c r="EU95" s="21">
        <f>VLOOKUP(30, EU$1:EY$90, 5, FALSE)</f>
        <v>-31349.405645028215</v>
      </c>
      <c r="FA95" s="21">
        <f>VLOOKUP(30, FA$1:FE$90, 5, FALSE)</f>
        <v>61777.585986105682</v>
      </c>
      <c r="FG95" s="21">
        <f>VLOOKUP(30, FG$1:FK$90, 5, FALSE)</f>
        <v>-329936.21261637879</v>
      </c>
      <c r="FM95" s="21">
        <f>VLOOKUP(30, FM$1:FQ$90, 5, FALSE)</f>
        <v>-42874.726407326874</v>
      </c>
      <c r="FS95" s="21">
        <f>VLOOKUP(30, FS$1:FW$90, 5, FALSE)</f>
        <v>-363003.00710924575</v>
      </c>
      <c r="FY95" s="21">
        <f>VLOOKUP(30, FY$1:GC$90, 5, FALSE)</f>
        <v>-544239.60410192877</v>
      </c>
      <c r="GE95" s="21">
        <f>VLOOKUP(30, GE$1:GI$90, 5, FALSE)</f>
        <v>-829377.27339728491</v>
      </c>
      <c r="GK95" s="21">
        <f>VLOOKUP(30, GK$1:GO$90, 5, FALSE)</f>
        <v>-505330.63581062952</v>
      </c>
      <c r="GQ95" s="21">
        <f>VLOOKUP(30, GQ$1:GU$90, 5, FALSE)</f>
        <v>-1062236.2942382593</v>
      </c>
      <c r="GW95" s="21">
        <f>VLOOKUP(30, GW$1:HA$90, 5, FALSE)</f>
        <v>-1372809.7829170544</v>
      </c>
      <c r="HC95" s="21">
        <f>VLOOKUP(30, HC$1:HG$90, 5, FALSE)</f>
        <v>-712956.61489821936</v>
      </c>
      <c r="HI95" s="21">
        <f>VLOOKUP(30, HI$1:HM$90, 5, FALSE)</f>
        <v>-243115.99402009809</v>
      </c>
      <c r="HO95" s="21">
        <f>VLOOKUP(30, HO$1:HS$90, 5, FALSE)</f>
        <v>-337867.9305098023</v>
      </c>
      <c r="HU95" s="21">
        <f>VLOOKUP(30, HU$1:HY$90, 5, FALSE)</f>
        <v>-449008.6331878429</v>
      </c>
      <c r="HZ95" s="23"/>
      <c r="IA95" s="21">
        <f>VLOOKUP(30, IA$1:IE$90, 5, FALSE)</f>
        <v>420424.27713652613</v>
      </c>
      <c r="IG95" s="21">
        <f>VLOOKUP(30, IG$1:IK$90, 5, FALSE)</f>
        <v>2698155.5965674948</v>
      </c>
      <c r="IM95" s="21">
        <f>VLOOKUP(30, IM$1:IQ$90, 5, FALSE)</f>
        <v>1674777.5816678065</v>
      </c>
      <c r="IS95" s="21">
        <f>VLOOKUP(30, IS$1:IW$90, 5, FALSE)</f>
        <v>1318827.6115956036</v>
      </c>
      <c r="IY95" s="21">
        <f>VLOOKUP(30, IY$1:JC$90, 5, FALSE)</f>
        <v>2315013.3334078775</v>
      </c>
      <c r="JE95" s="21">
        <f>VLOOKUP(30, JE$1:JI$90, 5, FALSE)</f>
        <v>1637739.0825083922</v>
      </c>
      <c r="JK95" s="21">
        <f>VLOOKUP(30, JK$1:JO$90, 5, FALSE)</f>
        <v>2070863.7319669335</v>
      </c>
      <c r="JQ95" s="21">
        <f>VLOOKUP(30, JQ$1:JU$90, 5, FALSE)</f>
        <v>1828904.5986939205</v>
      </c>
      <c r="JW95" s="21">
        <f>VLOOKUP(30, JW$1:KA$90, 5, FALSE)</f>
        <v>2514817.3740581102</v>
      </c>
      <c r="KC95" s="21">
        <f>VLOOKUP(30, KC$1:KG$90, 5, FALSE)</f>
        <v>2330967.3987422283</v>
      </c>
      <c r="KI95" s="21">
        <f>VLOOKUP(30, KI$1:KM$90, 5, FALSE)</f>
        <v>2433917.2580937995</v>
      </c>
      <c r="KO95" s="21">
        <f>VLOOKUP(30, KO$1:KS$90, 5, FALSE)</f>
        <v>2801991.0794329564</v>
      </c>
      <c r="KU95" s="21">
        <f>VLOOKUP(30, KU$1:KY$90, 5, FALSE)</f>
        <v>1951176.8349614239</v>
      </c>
      <c r="LA95" s="21">
        <f>VLOOKUP(30, LA$1:LE$90, 5, FALSE)</f>
        <v>1715627.359856481</v>
      </c>
      <c r="LG95" s="21" t="e">
        <f>VLOOKUP(30, LG$1:LK$90, 5, FALSE)</f>
        <v>#N/A</v>
      </c>
      <c r="LM95" s="21" t="e">
        <f>VLOOKUP(30, LM$1:LQ$90, 5, FALSE)</f>
        <v>#N/A</v>
      </c>
      <c r="LS95" s="21" t="e">
        <f>VLOOKUP(30, LS$1:LW$90, 5, FALSE)</f>
        <v>#N/A</v>
      </c>
      <c r="LY95" s="21" t="e">
        <f>VLOOKUP(30, LY$1:MC$90, 5, FALSE)</f>
        <v>#N/A</v>
      </c>
      <c r="ME95" s="21" t="e">
        <f>VLOOKUP(30, ME$1:MI$90, 5, FALSE)</f>
        <v>#N/A</v>
      </c>
      <c r="MK95" s="21" t="e">
        <f>VLOOKUP(30, MK$1:MO$90, 5, FALSE)</f>
        <v>#N/A</v>
      </c>
      <c r="MQ95" s="21" t="e">
        <f>VLOOKUP(30, MQ$1:MU$90, 5, FALSE)</f>
        <v>#N/A</v>
      </c>
      <c r="MW95" s="21" t="e">
        <f>VLOOKUP(30, MW$1:NA$90, 5, FALSE)</f>
        <v>#N/A</v>
      </c>
      <c r="NC95" s="21" t="e">
        <f>VLOOKUP(30, NC$1:NG$90, 5, FALSE)</f>
        <v>#N/A</v>
      </c>
      <c r="NI95" s="21" t="e">
        <f>VLOOKUP(30, NI$1:NM$90, 5, FALSE)</f>
        <v>#N/A</v>
      </c>
      <c r="NO95" s="21" t="e">
        <f>VLOOKUP(30, NO$1:NS$90, 5, FALSE)</f>
        <v>#N/A</v>
      </c>
      <c r="NU95" s="21" t="e">
        <f>VLOOKUP(30, NU$1:NY$90, 5, FALSE)</f>
        <v>#N/A</v>
      </c>
      <c r="OA95" s="21" t="e">
        <f>VLOOKUP(30, OA$1:OE$90, 5, FALSE)</f>
        <v>#N/A</v>
      </c>
      <c r="OG95" s="21" t="e">
        <f>VLOOKUP(30, OG$1:OK$90, 5, FALSE)</f>
        <v>#N/A</v>
      </c>
      <c r="OM95" s="21" t="e">
        <f>VLOOKUP(30, OM$1:OQ$90, 5, FALSE)</f>
        <v>#N/A</v>
      </c>
      <c r="OS95" s="21" t="e">
        <f>VLOOKUP(30, OS$1:OW$90, 5, FALSE)</f>
        <v>#N/A</v>
      </c>
      <c r="OY95" s="21" t="e">
        <f>VLOOKUP(30, OY$1:PC$90, 5, FALSE)</f>
        <v>#N/A</v>
      </c>
      <c r="PE95" s="21" t="e">
        <f>VLOOKUP(30, PE$1:PI$90, 5, FALSE)</f>
        <v>#N/A</v>
      </c>
      <c r="PK95" s="21" t="e">
        <f>VLOOKUP(30, PK$1:PO$90, 5, FALSE)</f>
        <v>#N/A</v>
      </c>
      <c r="PQ95" s="21" t="e">
        <f>VLOOKUP(30, PQ$1:PU$90, 5, FALSE)</f>
        <v>#N/A</v>
      </c>
      <c r="PW95" s="21" t="e">
        <f>VLOOKUP(30, PW$1:QA$90, 5, FALSE)</f>
        <v>#N/A</v>
      </c>
      <c r="QC95" s="21" t="e">
        <f>VLOOKUP(30, QC$1:QG$90, 5, FALSE)</f>
        <v>#N/A</v>
      </c>
    </row>
    <row r="96" spans="1:457" s="21" customFormat="1">
      <c r="A96" s="21" t="s">
        <v>9</v>
      </c>
      <c r="B96" s="22"/>
      <c r="C96" s="21">
        <f>VLOOKUP(20, C$1:F$90, 4, FALSE)</f>
        <v>58451.343552600258</v>
      </c>
      <c r="G96" s="21">
        <f>VLOOKUP(20, G$1:J$90, 4, FALSE)</f>
        <v>-145105.34921252794</v>
      </c>
      <c r="K96" s="21">
        <f>VLOOKUP(20, K$1:N$90, 4, FALSE)</f>
        <v>-91987.791502557506</v>
      </c>
      <c r="O96" s="21">
        <f>VLOOKUP(20, O$1:R$90, 4, FALSE)</f>
        <v>139876.71665869965</v>
      </c>
      <c r="S96" s="21">
        <f>VLOOKUP(20, S$1:V$90, 4, FALSE)</f>
        <v>979679.99318406696</v>
      </c>
      <c r="W96" s="21">
        <f>VLOOKUP(20, W$1:Z$90, 4, FALSE)</f>
        <v>1147032.1031554721</v>
      </c>
      <c r="AA96" s="21">
        <f>VLOOKUP(20, AA$1:AD$90, 4, FALSE)</f>
        <v>487495.27990002168</v>
      </c>
      <c r="AE96" s="21">
        <f>VLOOKUP(20, AE$1:AH$90, 4, FALSE)</f>
        <v>923527.87684955646</v>
      </c>
      <c r="AI96" s="21">
        <f>VLOOKUP(20, AI$1:AL$90, 4, FALSE)</f>
        <v>364829.87323784403</v>
      </c>
      <c r="AM96" s="21">
        <f>VLOOKUP(20, AM$1:AP$90, 4, FALSE)</f>
        <v>-22900.877439720651</v>
      </c>
      <c r="AQ96" s="21">
        <f>VLOOKUP(20, AQ$1:AT$90, 4, FALSE)</f>
        <v>993969.37627388455</v>
      </c>
      <c r="AU96" s="21">
        <f>VLOOKUP(20, AU$1:AX$90, 4, FALSE)</f>
        <v>737281.39583455806</v>
      </c>
      <c r="AY96" s="21">
        <f>VLOOKUP(20, AY$1:BB$90, 4, FALSE)</f>
        <v>994715.05475979741</v>
      </c>
      <c r="BC96" s="21">
        <f>VLOOKUP(20, BC$1:BF$90, 4, FALSE)</f>
        <v>1534614.4059071073</v>
      </c>
      <c r="BG96" s="21">
        <f>VLOOKUP(20, BG$1:BJ$90, 4, FALSE)</f>
        <v>3218101.8197091422</v>
      </c>
      <c r="BK96" s="21">
        <f>VLOOKUP(20, BK$1:BN$90, 4, FALSE)</f>
        <v>2631768.94207566</v>
      </c>
      <c r="BO96" s="21">
        <f>VLOOKUP(20, BO$1:BR$90, 4, FALSE)</f>
        <v>2490394.6749372189</v>
      </c>
      <c r="BS96" s="21">
        <f>VLOOKUP(20, BS$1:BV$90, 4, FALSE)</f>
        <v>2411349.9296138533</v>
      </c>
      <c r="BW96" s="21">
        <f>VLOOKUP(20, BW$1:BZ$90, 4, FALSE)</f>
        <v>1755870.9992378766</v>
      </c>
      <c r="CA96" s="21">
        <f>VLOOKUP(20, CA$1:CD$90, 4, FALSE)</f>
        <v>2600841.8934385418</v>
      </c>
      <c r="CE96" s="21">
        <f>VLOOKUP(20, CE$1:CH$90, 4, FALSE)</f>
        <v>3530582.6058395403</v>
      </c>
      <c r="CI96" s="21">
        <f>VLOOKUP(20, CI$1:CL$90, 4, FALSE)</f>
        <v>3749493.2977345553</v>
      </c>
      <c r="CM96" s="21">
        <f>VLOOKUP(20, CM$1:CQ$90, 5, FALSE)</f>
        <v>2680672.1562845651</v>
      </c>
      <c r="CS96" s="21">
        <f>VLOOKUP(20, CS$1:CW$90, 5, FALSE)</f>
        <v>2085009.3037426106</v>
      </c>
      <c r="CY96" s="21">
        <f>VLOOKUP(20, CY$1:DC$90, 5, FALSE)</f>
        <v>1838409.949379476</v>
      </c>
      <c r="DE96" s="21">
        <f>VLOOKUP(20, DE$1:DI$90, 5, FALSE)</f>
        <v>1729537.6757828754</v>
      </c>
      <c r="DK96" s="21">
        <f>VLOOKUP(20, DK$1:DO$90, 5, FALSE)</f>
        <v>1556954.6491665081</v>
      </c>
      <c r="DQ96" s="21">
        <f>VLOOKUP(20, DQ$1:DU$90, 5, FALSE)</f>
        <v>539141.14026306535</v>
      </c>
      <c r="DW96" s="21">
        <f>VLOOKUP(20, DW$1:EA$90, 5, FALSE)</f>
        <v>383909.70730290242</v>
      </c>
      <c r="EC96" s="21">
        <f>VLOOKUP(20, EC$1:EG$90, 5, FALSE)</f>
        <v>427234.08053749142</v>
      </c>
      <c r="EI96" s="21">
        <f>VLOOKUP(20, EI$1:EM$90, 5, FALSE)</f>
        <v>537900.52764181816</v>
      </c>
      <c r="EO96" s="21">
        <f>VLOOKUP(20, EO$1:ES$90, 5, FALSE)</f>
        <v>240449.54314686303</v>
      </c>
      <c r="EU96" s="21">
        <f>VLOOKUP(20, EU$1:EY$90, 5, FALSE)</f>
        <v>191682.61393342385</v>
      </c>
      <c r="FA96" s="21">
        <f>VLOOKUP(20, FA$1:FE$90, 5, FALSE)</f>
        <v>245934.97872297146</v>
      </c>
      <c r="FG96" s="21">
        <f>VLOOKUP(20, FG$1:FK$90, 5, FALSE)</f>
        <v>62694.810265601671</v>
      </c>
      <c r="FM96" s="21">
        <f>VLOOKUP(20, FM$1:FQ$90, 5, FALSE)</f>
        <v>149342.52599133394</v>
      </c>
      <c r="FS96" s="21">
        <f>VLOOKUP(20, FS$1:FW$90, 5, FALSE)</f>
        <v>41262.76981566078</v>
      </c>
      <c r="FY96" s="21">
        <f>VLOOKUP(20, FY$1:GC$90, 5, FALSE)</f>
        <v>-46468.526265804889</v>
      </c>
      <c r="GE96" s="21">
        <f>VLOOKUP(20, GE$1:GI$90, 5, FALSE)</f>
        <v>-115015.80211716326</v>
      </c>
      <c r="GK96" s="21">
        <f>VLOOKUP(20, GK$1:GO$90, 5, FALSE)</f>
        <v>14677.352129361361</v>
      </c>
      <c r="GQ96" s="21">
        <f>VLOOKUP(20, GQ$1:GU$90, 5, FALSE)</f>
        <v>-119298.75128028198</v>
      </c>
      <c r="GW96" s="21">
        <f>VLOOKUP(20, GW$1:HA$90, 5, FALSE)</f>
        <v>-163776.29351075404</v>
      </c>
      <c r="HC96" s="21">
        <f>VLOOKUP(20, HC$1:HG$90, 5, FALSE)</f>
        <v>9328.5715430423206</v>
      </c>
      <c r="HI96" s="21">
        <f>VLOOKUP(20, HI$1:HM$90, 5, FALSE)</f>
        <v>90929.193103220678</v>
      </c>
      <c r="HO96" s="21">
        <f>VLOOKUP(20, HO$1:HS$90, 5, FALSE)</f>
        <v>42621.521817829424</v>
      </c>
      <c r="HU96" s="21">
        <f>VLOOKUP(20, HU$1:HY$90, 5, FALSE)</f>
        <v>-69135.564093139415</v>
      </c>
      <c r="IA96" s="21">
        <f>VLOOKUP(20, IA$1:IE$90, 5, FALSE)</f>
        <v>352287.24939241738</v>
      </c>
      <c r="IG96" s="21">
        <f>VLOOKUP(20, IG$1:IK$90, 5, FALSE)</f>
        <v>1248879.0568670172</v>
      </c>
      <c r="IM96" s="21">
        <f>VLOOKUP(20, IM$1:IQ$90, 5, FALSE)</f>
        <v>1076957.7389225017</v>
      </c>
      <c r="IS96" s="21">
        <f>VLOOKUP(20, IS$1:IW$90, 5, FALSE)</f>
        <v>960044.43487650505</v>
      </c>
      <c r="IY96" s="21">
        <f>VLOOKUP(20, IY$1:JC$90, 5, FALSE)</f>
        <v>1918432.7841048741</v>
      </c>
      <c r="JE96" s="21">
        <f>VLOOKUP(20, JE$1:JI$90, 5, FALSE)</f>
        <v>2783338.5767349899</v>
      </c>
      <c r="JK96" s="21">
        <f>VLOOKUP(20, JK$1:JO$90, 5, FALSE)</f>
        <v>3333137.3424956803</v>
      </c>
      <c r="JQ96" s="21">
        <f>VLOOKUP(20, JQ$1:JU$90, 5, FALSE)</f>
        <v>2408616.2619377016</v>
      </c>
      <c r="JW96" s="21">
        <f>VLOOKUP(20, JW$1:KA$90, 5, FALSE)</f>
        <v>2686704.1594892638</v>
      </c>
      <c r="KC96" s="21">
        <f>VLOOKUP(20, KC$1:KG$90, 5, FALSE)</f>
        <v>1737429.5061698998</v>
      </c>
      <c r="KI96" s="21">
        <f>VLOOKUP(20, KI$1:KM$90, 5, FALSE)</f>
        <v>1789202.8775293566</v>
      </c>
      <c r="KO96" s="21">
        <f>VLOOKUP(20, KO$1:KS$90, 5, FALSE)</f>
        <v>1981837.5455037672</v>
      </c>
      <c r="KU96" s="21">
        <f>VLOOKUP(20, KU$1:KY$90, 5, FALSE)</f>
        <v>1462957.5482569039</v>
      </c>
      <c r="LA96" s="21">
        <f>VLOOKUP(20, LA$1:LE$90, 5, FALSE)</f>
        <v>1334620.0048403547</v>
      </c>
      <c r="LG96" s="21">
        <f>VLOOKUP(20, LG$1:LK$90, 5, FALSE)</f>
        <v>1424360.2163442457</v>
      </c>
      <c r="LM96" s="21">
        <f>VLOOKUP(20, LM$1:LQ$90, 5, FALSE)</f>
        <v>755081.26221214083</v>
      </c>
      <c r="LS96" s="21">
        <f>VLOOKUP(20, LS$1:LW$90, 5, FALSE)</f>
        <v>668428.9443704834</v>
      </c>
      <c r="LY96" s="21">
        <f>VLOOKUP(20, LY$1:MC$90, 5, FALSE)</f>
        <v>931287.50669437065</v>
      </c>
      <c r="ME96" s="21">
        <f>VLOOKUP(20, ME$1:MI$90, 5, FALSE)</f>
        <v>633393.54105945316</v>
      </c>
      <c r="MK96" s="21">
        <f>VLOOKUP(20, MK$1:MO$90, 5, FALSE)</f>
        <v>692743.99768101028</v>
      </c>
      <c r="MQ96" s="21">
        <f>VLOOKUP(20, MQ$1:MU$90, 5, FALSE)</f>
        <v>824246.84698869986</v>
      </c>
      <c r="MW96" s="21">
        <f>VLOOKUP(20, MW$1:NA$90, 5, FALSE)</f>
        <v>991467.42749971664</v>
      </c>
      <c r="NC96" s="21">
        <f>VLOOKUP(20, NC$1:NG$90, 5, FALSE)</f>
        <v>560292.64959843794</v>
      </c>
      <c r="NI96" s="21">
        <f>VLOOKUP(20, NI$1:NM$90, 5, FALSE)</f>
        <v>405766.07348056172</v>
      </c>
      <c r="NO96" s="21" t="e">
        <f>VLOOKUP(20, NO$1:NS$90, 5, FALSE)</f>
        <v>#N/A</v>
      </c>
      <c r="NU96" s="21" t="e">
        <f>VLOOKUP(20, NU$1:NY$90, 5, FALSE)</f>
        <v>#N/A</v>
      </c>
      <c r="OA96" s="21" t="e">
        <f>VLOOKUP(20, OA$1:OE$90, 5, FALSE)</f>
        <v>#N/A</v>
      </c>
      <c r="OG96" s="21" t="e">
        <f>VLOOKUP(20, OG$1:OK$90, 5, FALSE)</f>
        <v>#N/A</v>
      </c>
      <c r="OM96" s="21" t="e">
        <f>VLOOKUP(20, OM$1:OQ$90, 5, FALSE)</f>
        <v>#N/A</v>
      </c>
      <c r="OS96" s="21" t="e">
        <f>VLOOKUP(20, OS$1:OW$90, 5, FALSE)</f>
        <v>#N/A</v>
      </c>
      <c r="OY96" s="21" t="e">
        <f>VLOOKUP(20, OY$1:PC$90, 5, FALSE)</f>
        <v>#N/A</v>
      </c>
      <c r="PE96" s="21" t="e">
        <f>VLOOKUP(20, PE$1:PI$90, 5, FALSE)</f>
        <v>#N/A</v>
      </c>
      <c r="PK96" s="21" t="e">
        <f>VLOOKUP(20, PK$1:PO$90, 5, FALSE)</f>
        <v>#N/A</v>
      </c>
      <c r="PQ96" s="21" t="e">
        <f>VLOOKUP(20, PQ$1:PU$90, 5, FALSE)</f>
        <v>#N/A</v>
      </c>
      <c r="PW96" s="21" t="e">
        <f>VLOOKUP(20, PW$1:QA$90, 5, FALSE)</f>
        <v>#N/A</v>
      </c>
      <c r="QC96" s="21" t="e">
        <f>VLOOKUP(20, QC$1:QG$90, 5, FALSE)</f>
        <v>#N/A</v>
      </c>
    </row>
    <row r="97" spans="1:445" s="21" customFormat="1">
      <c r="A97" s="21" t="s">
        <v>10</v>
      </c>
      <c r="B97" s="22"/>
      <c r="C97" s="21">
        <f>VLOOKUP(10, C$1:F$90, 4, FALSE)</f>
        <v>267689.55220703193</v>
      </c>
      <c r="G97" s="21">
        <f>VLOOKUP(10, G$1:J$90, 4, FALSE)</f>
        <v>162541.75601251348</v>
      </c>
      <c r="K97" s="21">
        <f>VLOOKUP(10, K$1:N$90, 4, FALSE)</f>
        <v>214558.16919996103</v>
      </c>
      <c r="O97" s="21">
        <f>VLOOKUP(10, O$1:R$90, 4, FALSE)</f>
        <v>312506.41760094004</v>
      </c>
      <c r="S97" s="21">
        <f>VLOOKUP(10, S$1:V$90, 4, FALSE)</f>
        <v>564693.51278835326</v>
      </c>
      <c r="W97" s="21">
        <f>VLOOKUP(10, W$1:Z$90, 4, FALSE)</f>
        <v>598870.60833432351</v>
      </c>
      <c r="AA97" s="21">
        <f>VLOOKUP(10, AA$1:AD$90, 4, FALSE)</f>
        <v>404080.48213344405</v>
      </c>
      <c r="AE97" s="21">
        <f>VLOOKUP(10, AE$1:AH$90, 4, FALSE)</f>
        <v>508693.89405355189</v>
      </c>
      <c r="AI97" s="21">
        <f>VLOOKUP(10, AI$1:AL$90, 4, FALSE)</f>
        <v>371903.82407324511</v>
      </c>
      <c r="AM97" s="21">
        <f>VLOOKUP(10, AM$1:AP$90, 4, FALSE)</f>
        <v>198495.58680047604</v>
      </c>
      <c r="AQ97" s="21">
        <f>VLOOKUP(10, AQ$1:AT$90, 4, FALSE)</f>
        <v>438379.55659968918</v>
      </c>
      <c r="AU97" s="21">
        <f>VLOOKUP(10, AU$1:AX$90, 4, FALSE)</f>
        <v>272290.16981766949</v>
      </c>
      <c r="AY97" s="21">
        <f>VLOOKUP(10, AY$1:BB$90, 4, FALSE)</f>
        <v>330948.08230608888</v>
      </c>
      <c r="BC97" s="21">
        <f>VLOOKUP(10, BC$1:BF$90, 4, FALSE)</f>
        <v>570511.99567256717</v>
      </c>
      <c r="BG97" s="21">
        <f>VLOOKUP(10, BG$1:BJ$90, 4, FALSE)</f>
        <v>960329.29166569328</v>
      </c>
      <c r="BK97" s="21">
        <f>VLOOKUP(10, BK$1:BN$90, 4, FALSE)</f>
        <v>977622.98221874319</v>
      </c>
      <c r="BO97" s="21">
        <f>VLOOKUP(10, BO$1:BR$90, 4, FALSE)</f>
        <v>761758.81874223286</v>
      </c>
      <c r="BS97" s="21">
        <f>VLOOKUP(10, BS$1:BV$90, 4, FALSE)</f>
        <v>980226.87857403245</v>
      </c>
      <c r="BW97" s="21">
        <f>VLOOKUP(10, BW$1:BZ$90, 4, FALSE)</f>
        <v>915046.57513718866</v>
      </c>
      <c r="CA97" s="21">
        <f>VLOOKUP(10, CA$1:CD$90, 4, FALSE)</f>
        <v>1480311.2213141345</v>
      </c>
      <c r="CE97" s="21">
        <f>VLOOKUP(10, CE$1:CH$90, 4, FALSE)</f>
        <v>1417213.2327116765</v>
      </c>
      <c r="CI97" s="21">
        <f>VLOOKUP(10, CI$1:CL$90, 4, FALSE)</f>
        <v>1937885.32987717</v>
      </c>
      <c r="CM97" s="21">
        <f>VLOOKUP(10, CM$1:CQ$90, 5, FALSE)</f>
        <v>1770857.6048485376</v>
      </c>
      <c r="CS97" s="21">
        <f>VLOOKUP(10, CS$1:CW$90, 5, FALSE)</f>
        <v>1432332.383200977</v>
      </c>
      <c r="CY97" s="21">
        <f>VLOOKUP(10, CY$1:DC$90, 5, FALSE)</f>
        <v>1485569.2732920162</v>
      </c>
      <c r="DE97" s="21">
        <f>VLOOKUP(10, DE$1:DI$90, 5, FALSE)</f>
        <v>1125412.586961431</v>
      </c>
      <c r="DK97" s="21">
        <f>VLOOKUP(10, DK$1:DO$90, 5, FALSE)</f>
        <v>1455033.7537562165</v>
      </c>
      <c r="DQ97" s="21">
        <f>VLOOKUP(10, DQ$1:DU$90, 5, FALSE)</f>
        <v>992095.00412721373</v>
      </c>
      <c r="DW97" s="21">
        <f>VLOOKUP(10, DW$1:EA$90, 5, FALSE)</f>
        <v>776877.37117054802</v>
      </c>
      <c r="EC97" s="21">
        <f>VLOOKUP(10, EC$1:EG$90, 5, FALSE)</f>
        <v>667024.82590576622</v>
      </c>
      <c r="EI97" s="21">
        <f>VLOOKUP(10, EI$1:EM$90, 5, FALSE)</f>
        <v>1004451.9226316097</v>
      </c>
      <c r="EO97" s="21">
        <f>VLOOKUP(10, EO$1:ES$90, 5, FALSE)</f>
        <v>689733.9127328248</v>
      </c>
      <c r="EU97" s="21">
        <f>VLOOKUP(10, EU$1:EY$90, 5, FALSE)</f>
        <v>534017.87473233102</v>
      </c>
      <c r="FA97" s="21">
        <f>VLOOKUP(10, FA$1:FE$90, 5, FALSE)</f>
        <v>540237.04905178712</v>
      </c>
      <c r="FG97" s="21">
        <f>VLOOKUP(10, FG$1:FK$90, 5, FALSE)</f>
        <v>420561.70463615173</v>
      </c>
      <c r="FM97" s="21">
        <f>VLOOKUP(10, FM$1:FQ$90, 5, FALSE)</f>
        <v>585266.59177630953</v>
      </c>
      <c r="FS97" s="21">
        <f>VLOOKUP(10, FS$1:FW$90, 5, FALSE)</f>
        <v>365645.11622470553</v>
      </c>
      <c r="FY97" s="21">
        <f>VLOOKUP(10, FY$1:GC$90, 5, FALSE)</f>
        <v>184975.34314333569</v>
      </c>
      <c r="GE97" s="21">
        <f>VLOOKUP(10, GE$1:GI$90, 5, FALSE)</f>
        <v>182551.6946454455</v>
      </c>
      <c r="GK97" s="21">
        <f>VLOOKUP(10, GK$1:GO$90, 5, FALSE)</f>
        <v>278518.40346937993</v>
      </c>
      <c r="GQ97" s="21">
        <f>VLOOKUP(10, GQ$1:GU$90, 5, FALSE)</f>
        <v>167476.3268137323</v>
      </c>
      <c r="GW97" s="21">
        <f>VLOOKUP(10, GW$1:HA$90, 5, FALSE)</f>
        <v>136899.32339340451</v>
      </c>
      <c r="HC97" s="21">
        <f>VLOOKUP(10, HC$1:HG$90, 5, FALSE)</f>
        <v>206253.15857610694</v>
      </c>
      <c r="HI97" s="21">
        <f>VLOOKUP(10, HI$1:HM$90, 5, FALSE)</f>
        <v>259040.67125628924</v>
      </c>
      <c r="HO97" s="21">
        <f>VLOOKUP(10, HO$1:HS$90, 5, FALSE)</f>
        <v>178494.89921531972</v>
      </c>
      <c r="HU97" s="21">
        <f>VLOOKUP(10, HU$1:HY$90, 5, FALSE)</f>
        <v>140686.65802970712</v>
      </c>
      <c r="IA97" s="21">
        <f>VLOOKUP(10, IA$1:IE$90, 5, FALSE)</f>
        <v>302405.11071239068</v>
      </c>
      <c r="IG97" s="21">
        <f>VLOOKUP(10, IG$1:IK$90, 5, FALSE)</f>
        <v>628336.77790279873</v>
      </c>
      <c r="IM97" s="21">
        <f>VLOOKUP(10, IM$1:IQ$90, 5, FALSE)</f>
        <v>566403.01825580362</v>
      </c>
      <c r="IS97" s="21">
        <f>VLOOKUP(10, IS$1:IW$90, 5, FALSE)</f>
        <v>514944.34790873691</v>
      </c>
      <c r="IY97" s="21">
        <f>VLOOKUP(10, IY$1:JC$90, 5, FALSE)</f>
        <v>702270.40184286376</v>
      </c>
      <c r="JE97" s="21">
        <f>VLOOKUP(10, JE$1:JI$90, 5, FALSE)</f>
        <v>851716.83341580944</v>
      </c>
      <c r="JK97" s="21">
        <f>VLOOKUP(10, JK$1:JO$90, 5, FALSE)</f>
        <v>1053752.1090857747</v>
      </c>
      <c r="JQ97" s="21">
        <f>VLOOKUP(10, JQ$1:JU$90, 5, FALSE)</f>
        <v>803264.99618168315</v>
      </c>
      <c r="JW97" s="21">
        <f>VLOOKUP(10, JW$1:KA$90, 5, FALSE)</f>
        <v>1221165.6212551168</v>
      </c>
      <c r="KC97" s="21">
        <f>VLOOKUP(10, KC$1:KG$90, 5, FALSE)</f>
        <v>1087800.4606253749</v>
      </c>
      <c r="KI97" s="21">
        <f>VLOOKUP(10, KI$1:KM$90, 5, FALSE)</f>
        <v>968826.0206477152</v>
      </c>
      <c r="KO97" s="21">
        <f>VLOOKUP(10, KO$1:KS$90, 5, FALSE)</f>
        <v>955367.76590503822</v>
      </c>
      <c r="KU97" s="21">
        <f>VLOOKUP(10, KU$1:KY$90, 5, FALSE)</f>
        <v>963181.23686836835</v>
      </c>
      <c r="LA97" s="21">
        <f>VLOOKUP(10, LA$1:LE$90, 5, FALSE)</f>
        <v>969156.05420365627</v>
      </c>
      <c r="LG97" s="21">
        <f>VLOOKUP(10, LG$1:LK$90, 5, FALSE)</f>
        <v>1276095.1253856609</v>
      </c>
      <c r="LM97" s="21">
        <f>VLOOKUP(10, LM$1:LQ$90, 5, FALSE)</f>
        <v>1460781.7410744845</v>
      </c>
      <c r="LS97" s="21">
        <f>VLOOKUP(10, LS$1:LW$90, 5, FALSE)</f>
        <v>1349514.8185443683</v>
      </c>
      <c r="LY97" s="21">
        <f>VLOOKUP(10, LY$1:MC$90, 5, FALSE)</f>
        <v>1403839.8963170757</v>
      </c>
      <c r="ME97" s="21">
        <f>VLOOKUP(10, ME$1:MI$90, 5, FALSE)</f>
        <v>905237.79479158449</v>
      </c>
      <c r="MK97" s="21">
        <f>VLOOKUP(10, MK$1:MO$90, 5, FALSE)</f>
        <v>674586.47296553152</v>
      </c>
      <c r="MQ97" s="21">
        <f>VLOOKUP(10, MQ$1:MU$90, 5, FALSE)</f>
        <v>784746.92499896814</v>
      </c>
      <c r="MW97" s="21">
        <f>VLOOKUP(10, MW$1:NA$90, 5, FALSE)</f>
        <v>883469.4023446925</v>
      </c>
      <c r="NC97" s="21">
        <f>VLOOKUP(10, NC$1:NG$90, 5, FALSE)</f>
        <v>616373.51236409682</v>
      </c>
      <c r="NI97" s="21">
        <f>VLOOKUP(10, NI$1:NM$90, 5, FALSE)</f>
        <v>540358.96155173937</v>
      </c>
      <c r="NO97" s="21">
        <f>VLOOKUP(10, NO$1:NS$90, 5, FALSE)</f>
        <v>370210.96951614716</v>
      </c>
      <c r="NU97" s="21">
        <f>VLOOKUP(10, NU$1:NY$90, 5, FALSE)</f>
        <v>140768.81098071134</v>
      </c>
      <c r="OA97" s="21">
        <f>VLOOKUP(10, OA$1:OE$90, 5, FALSE)</f>
        <v>115840.28267693431</v>
      </c>
      <c r="OG97" s="21">
        <f>VLOOKUP(10, OG$1:OK$90, 5, FALSE)</f>
        <v>179783.70018073302</v>
      </c>
      <c r="OM97" s="21">
        <f>VLOOKUP(10, OM$1:OQ$90, 5, FALSE)</f>
        <v>242769.56969728257</v>
      </c>
      <c r="OS97" s="21">
        <f>VLOOKUP(10, OS$1:OW$90, 5, FALSE)</f>
        <v>449741.68237402657</v>
      </c>
      <c r="OY97" s="21">
        <f>VLOOKUP(10, OY$1:PC$90, 5, FALSE)</f>
        <v>405967.94908771128</v>
      </c>
      <c r="PE97" s="21">
        <f>VLOOKUP(10, PE$1:PI$90, 5, FALSE)</f>
        <v>428215.18944985315</v>
      </c>
      <c r="PK97" s="21">
        <f>VLOOKUP(10, PK$1:PO$90, 5, FALSE)</f>
        <v>451808.41419658979</v>
      </c>
      <c r="PQ97" s="21">
        <f>VLOOKUP(10, PQ$1:PU$90, 5, FALSE)</f>
        <v>427296.81696074957</v>
      </c>
      <c r="PW97" s="21" t="e">
        <f>VLOOKUP(10, PW$1:QA$90, 5, FALSE)</f>
        <v>#N/A</v>
      </c>
      <c r="QC97" s="21" t="e">
        <f>VLOOKUP(10, QC$1:QG$90, 5, FALSE)</f>
        <v>#N/A</v>
      </c>
    </row>
    <row r="98" spans="1:445" s="21" customFormat="1">
      <c r="B98" s="22"/>
      <c r="Y98" s="21">
        <v>2</v>
      </c>
      <c r="Z98" s="21">
        <v>4</v>
      </c>
      <c r="AA98" s="21">
        <v>6</v>
      </c>
      <c r="AB98" s="21">
        <v>8</v>
      </c>
      <c r="AC98" s="21">
        <v>10</v>
      </c>
      <c r="AD98" s="21">
        <v>12</v>
      </c>
      <c r="AE98" s="21">
        <v>14</v>
      </c>
      <c r="AF98" s="21">
        <v>16</v>
      </c>
      <c r="AG98" s="21">
        <v>18</v>
      </c>
      <c r="AH98" s="21">
        <v>20</v>
      </c>
      <c r="AI98" s="21">
        <v>22</v>
      </c>
      <c r="AJ98" s="21">
        <v>24</v>
      </c>
      <c r="AK98" s="21">
        <v>26</v>
      </c>
      <c r="AL98" s="21">
        <v>28</v>
      </c>
      <c r="AM98" s="21">
        <v>30</v>
      </c>
      <c r="AN98" s="21">
        <v>32</v>
      </c>
      <c r="AO98" s="21">
        <v>34</v>
      </c>
      <c r="AP98" s="21">
        <v>36</v>
      </c>
      <c r="AQ98" s="21">
        <v>38</v>
      </c>
      <c r="AR98" s="21">
        <v>40</v>
      </c>
      <c r="AS98" s="21">
        <v>42</v>
      </c>
      <c r="AT98" s="21">
        <v>44</v>
      </c>
      <c r="AU98" s="21">
        <v>46</v>
      </c>
      <c r="AV98" s="21">
        <v>48</v>
      </c>
      <c r="AW98" s="21">
        <v>50</v>
      </c>
      <c r="AX98" s="21">
        <v>52</v>
      </c>
      <c r="AY98" s="21">
        <v>54</v>
      </c>
      <c r="AZ98" s="21">
        <v>56</v>
      </c>
      <c r="BA98" s="21">
        <v>58</v>
      </c>
      <c r="BB98" s="21">
        <v>60</v>
      </c>
      <c r="BC98" s="21">
        <v>62</v>
      </c>
      <c r="BD98" s="21">
        <v>64</v>
      </c>
      <c r="BE98" s="21">
        <v>66</v>
      </c>
      <c r="BF98" s="21">
        <v>68</v>
      </c>
      <c r="BG98" s="21">
        <v>70</v>
      </c>
      <c r="BH98" s="21">
        <v>72</v>
      </c>
      <c r="BI98" s="21">
        <v>74</v>
      </c>
      <c r="BJ98" s="21">
        <v>76</v>
      </c>
      <c r="BK98" s="21">
        <v>78</v>
      </c>
      <c r="BL98" s="21">
        <v>80</v>
      </c>
      <c r="BM98" s="21">
        <v>82</v>
      </c>
      <c r="BN98" s="21">
        <v>84</v>
      </c>
      <c r="BO98" s="21">
        <v>86</v>
      </c>
      <c r="BP98" s="21">
        <v>88</v>
      </c>
      <c r="BQ98" s="21">
        <v>90</v>
      </c>
      <c r="BR98" s="21">
        <v>92</v>
      </c>
      <c r="BS98" s="21">
        <v>94</v>
      </c>
      <c r="BT98" s="21">
        <v>96</v>
      </c>
      <c r="BU98" s="21">
        <v>98</v>
      </c>
      <c r="BV98" s="21">
        <v>100</v>
      </c>
      <c r="BW98" s="21">
        <v>102</v>
      </c>
      <c r="BX98" s="21">
        <v>104</v>
      </c>
      <c r="BY98" s="21">
        <v>106</v>
      </c>
      <c r="BZ98" s="21">
        <v>108</v>
      </c>
      <c r="CA98" s="21">
        <v>110</v>
      </c>
      <c r="CB98" s="21">
        <v>112</v>
      </c>
      <c r="CC98" s="21">
        <v>114</v>
      </c>
      <c r="CD98" s="21">
        <v>116</v>
      </c>
      <c r="CE98" s="21">
        <v>118</v>
      </c>
      <c r="CF98" s="21">
        <v>120</v>
      </c>
    </row>
    <row r="99" spans="1:445">
      <c r="A99" t="s">
        <v>5</v>
      </c>
      <c r="B99">
        <v>1928</v>
      </c>
      <c r="C99">
        <v>1929</v>
      </c>
      <c r="D99">
        <v>1930</v>
      </c>
      <c r="E99" s="12">
        <v>1931</v>
      </c>
      <c r="F99">
        <v>1932</v>
      </c>
      <c r="G99">
        <v>1933</v>
      </c>
      <c r="H99">
        <v>1934</v>
      </c>
      <c r="I99">
        <v>1935</v>
      </c>
      <c r="J99">
        <v>1936</v>
      </c>
      <c r="K99" s="12">
        <v>1937</v>
      </c>
      <c r="L99">
        <v>1938</v>
      </c>
      <c r="M99">
        <v>1939</v>
      </c>
      <c r="N99">
        <v>1940</v>
      </c>
      <c r="O99">
        <v>1941</v>
      </c>
      <c r="P99">
        <v>1942</v>
      </c>
      <c r="Q99">
        <v>1943</v>
      </c>
      <c r="R99">
        <v>1944</v>
      </c>
      <c r="S99">
        <v>1945</v>
      </c>
      <c r="T99">
        <v>1946</v>
      </c>
      <c r="U99">
        <v>1947</v>
      </c>
      <c r="V99">
        <v>1948</v>
      </c>
      <c r="W99">
        <v>1949</v>
      </c>
      <c r="X99">
        <v>1950</v>
      </c>
      <c r="Y99">
        <v>1951</v>
      </c>
      <c r="Z99">
        <v>1952</v>
      </c>
      <c r="AA99">
        <v>1953</v>
      </c>
      <c r="AB99">
        <v>1954</v>
      </c>
      <c r="AC99">
        <v>1955</v>
      </c>
      <c r="AD99">
        <v>1956</v>
      </c>
      <c r="AE99">
        <v>1957</v>
      </c>
      <c r="AF99">
        <v>1958</v>
      </c>
      <c r="AG99">
        <v>1959</v>
      </c>
      <c r="AH99">
        <v>1960</v>
      </c>
      <c r="AI99">
        <v>1961</v>
      </c>
      <c r="AJ99">
        <v>1962</v>
      </c>
      <c r="AK99">
        <v>1963</v>
      </c>
      <c r="AL99">
        <v>1964</v>
      </c>
      <c r="AM99">
        <v>1965</v>
      </c>
      <c r="AN99">
        <v>1966</v>
      </c>
      <c r="AO99">
        <v>1967</v>
      </c>
      <c r="AP99">
        <v>1968</v>
      </c>
      <c r="AQ99">
        <v>1969</v>
      </c>
      <c r="AR99">
        <v>1970</v>
      </c>
      <c r="AS99">
        <v>1971</v>
      </c>
      <c r="AT99">
        <v>1972</v>
      </c>
      <c r="AU99">
        <v>1973</v>
      </c>
      <c r="AV99">
        <v>1974</v>
      </c>
      <c r="AW99">
        <v>1975</v>
      </c>
      <c r="AX99">
        <v>1976</v>
      </c>
      <c r="AY99">
        <v>1977</v>
      </c>
      <c r="AZ99">
        <v>1978</v>
      </c>
      <c r="BA99">
        <v>1979</v>
      </c>
      <c r="BB99">
        <v>1980</v>
      </c>
      <c r="BC99">
        <v>1981</v>
      </c>
      <c r="BD99">
        <v>1982</v>
      </c>
      <c r="BE99">
        <v>1983</v>
      </c>
      <c r="BF99">
        <v>1984</v>
      </c>
      <c r="BG99">
        <v>1985</v>
      </c>
      <c r="BH99">
        <v>1986</v>
      </c>
      <c r="BI99">
        <v>1987</v>
      </c>
      <c r="BJ99">
        <v>1988</v>
      </c>
      <c r="BK99">
        <v>1989</v>
      </c>
      <c r="BL99">
        <v>1990</v>
      </c>
      <c r="BM99">
        <v>1991</v>
      </c>
      <c r="BN99">
        <v>1992</v>
      </c>
      <c r="BO99">
        <v>1993</v>
      </c>
      <c r="BP99">
        <v>1994</v>
      </c>
      <c r="BQ99">
        <v>1995</v>
      </c>
      <c r="BR99">
        <v>1996</v>
      </c>
      <c r="BS99">
        <v>1997</v>
      </c>
      <c r="BT99">
        <v>1998</v>
      </c>
      <c r="BU99">
        <v>1999</v>
      </c>
      <c r="BV99">
        <v>2000</v>
      </c>
      <c r="BW99">
        <v>2001</v>
      </c>
      <c r="BX99">
        <v>2002</v>
      </c>
      <c r="BY99">
        <v>2003</v>
      </c>
      <c r="BZ99">
        <v>2004</v>
      </c>
      <c r="CA99">
        <v>2005</v>
      </c>
      <c r="CB99">
        <v>2006</v>
      </c>
      <c r="CC99">
        <v>2007</v>
      </c>
      <c r="CD99">
        <v>2008</v>
      </c>
      <c r="CE99">
        <v>2009</v>
      </c>
      <c r="CF99">
        <v>2011</v>
      </c>
    </row>
    <row r="100" spans="1:445">
      <c r="A100" s="21"/>
      <c r="C100">
        <v>1</v>
      </c>
      <c r="D100">
        <v>2</v>
      </c>
      <c r="E100">
        <v>3</v>
      </c>
      <c r="F100">
        <v>4</v>
      </c>
      <c r="G100">
        <v>5</v>
      </c>
      <c r="H100">
        <v>6</v>
      </c>
      <c r="I100">
        <v>7</v>
      </c>
      <c r="J100">
        <v>8</v>
      </c>
      <c r="K100">
        <v>9</v>
      </c>
      <c r="L100">
        <v>10</v>
      </c>
      <c r="M100">
        <v>11</v>
      </c>
      <c r="N100">
        <v>12</v>
      </c>
      <c r="O100">
        <v>13</v>
      </c>
      <c r="P100">
        <v>14</v>
      </c>
      <c r="Q100">
        <v>15</v>
      </c>
      <c r="R100">
        <v>16</v>
      </c>
      <c r="S100">
        <v>17</v>
      </c>
      <c r="T100">
        <v>18</v>
      </c>
      <c r="U100">
        <v>19</v>
      </c>
      <c r="V100">
        <v>20</v>
      </c>
      <c r="W100">
        <v>21</v>
      </c>
      <c r="X100">
        <v>22</v>
      </c>
      <c r="Y100">
        <v>23</v>
      </c>
      <c r="Z100">
        <v>24</v>
      </c>
      <c r="AA100">
        <v>25</v>
      </c>
      <c r="AB100">
        <v>26</v>
      </c>
      <c r="AC100">
        <v>27</v>
      </c>
      <c r="AD100">
        <v>28</v>
      </c>
      <c r="AE100">
        <v>29</v>
      </c>
      <c r="AF100">
        <v>30</v>
      </c>
      <c r="AG100">
        <v>31</v>
      </c>
      <c r="AH100">
        <v>32</v>
      </c>
      <c r="AI100">
        <v>33</v>
      </c>
      <c r="AJ100">
        <v>34</v>
      </c>
      <c r="AK100">
        <v>35</v>
      </c>
      <c r="AL100">
        <v>36</v>
      </c>
      <c r="AM100">
        <v>37</v>
      </c>
      <c r="AN100">
        <v>38</v>
      </c>
      <c r="AO100">
        <v>39</v>
      </c>
      <c r="AP100">
        <v>40</v>
      </c>
      <c r="AQ100">
        <v>41</v>
      </c>
      <c r="AR100">
        <v>42</v>
      </c>
      <c r="AS100">
        <v>43</v>
      </c>
      <c r="AT100">
        <v>44</v>
      </c>
      <c r="AU100">
        <v>45</v>
      </c>
      <c r="AV100">
        <v>46</v>
      </c>
      <c r="AW100">
        <v>47</v>
      </c>
      <c r="AX100">
        <v>48</v>
      </c>
      <c r="AY100">
        <v>49</v>
      </c>
      <c r="AZ100">
        <v>50</v>
      </c>
      <c r="BA100">
        <v>51</v>
      </c>
      <c r="BB100">
        <v>52</v>
      </c>
      <c r="BC100">
        <v>53</v>
      </c>
      <c r="BD100">
        <v>54</v>
      </c>
      <c r="BE100">
        <v>55</v>
      </c>
      <c r="BF100">
        <v>56</v>
      </c>
      <c r="BG100">
        <v>57</v>
      </c>
      <c r="BH100">
        <v>58</v>
      </c>
      <c r="BI100">
        <v>59</v>
      </c>
      <c r="BJ100">
        <v>60</v>
      </c>
      <c r="BK100">
        <v>61</v>
      </c>
      <c r="BL100">
        <v>62</v>
      </c>
      <c r="BM100">
        <v>63</v>
      </c>
      <c r="BN100">
        <v>64</v>
      </c>
      <c r="BO100">
        <v>65</v>
      </c>
      <c r="BP100">
        <v>66</v>
      </c>
      <c r="BQ100">
        <v>67</v>
      </c>
      <c r="BR100">
        <v>68</v>
      </c>
      <c r="BS100">
        <v>69</v>
      </c>
      <c r="BT100">
        <v>70</v>
      </c>
      <c r="BU100">
        <v>71</v>
      </c>
      <c r="BV100">
        <v>72</v>
      </c>
      <c r="BW100">
        <v>73</v>
      </c>
      <c r="BX100">
        <v>74</v>
      </c>
      <c r="BY100">
        <v>75</v>
      </c>
      <c r="BZ100">
        <v>76</v>
      </c>
      <c r="CA100">
        <v>77</v>
      </c>
      <c r="CB100">
        <v>78</v>
      </c>
      <c r="CC100">
        <v>79</v>
      </c>
      <c r="CD100">
        <v>80</v>
      </c>
      <c r="CE100">
        <v>81</v>
      </c>
      <c r="CF100">
        <v>82</v>
      </c>
    </row>
    <row r="101" spans="1:445">
      <c r="A101" t="s">
        <v>6</v>
      </c>
      <c r="B101">
        <f>C93</f>
        <v>-1447291.6328276822</v>
      </c>
      <c r="C101">
        <f ca="1">OFFSET($C93, 0, 4*C$100)</f>
        <v>-2908272.7675948585</v>
      </c>
      <c r="D101">
        <f ca="1">OFFSET($C93, 0, 4*D$100)</f>
        <v>-2346963.2819757503</v>
      </c>
      <c r="E101">
        <f t="shared" ref="E101:X101" ca="1" si="340">OFFSET($C93, 0, 4*E$100)</f>
        <v>-770932.51169885276</v>
      </c>
      <c r="F101">
        <f t="shared" ca="1" si="340"/>
        <v>3578220.0562681626</v>
      </c>
      <c r="G101">
        <f t="shared" ca="1" si="340"/>
        <v>4278192.6867129346</v>
      </c>
      <c r="H101">
        <f t="shared" ca="1" si="340"/>
        <v>1407612.8409951639</v>
      </c>
      <c r="I101">
        <f t="shared" ca="1" si="340"/>
        <v>2273491.5099060992</v>
      </c>
      <c r="J101">
        <f t="shared" ca="1" si="340"/>
        <v>-321411.62933782878</v>
      </c>
      <c r="K101">
        <f t="shared" ca="1" si="340"/>
        <v>-1941953.9286571743</v>
      </c>
      <c r="L101">
        <f t="shared" ca="1" si="340"/>
        <v>2991454.7173644248</v>
      </c>
      <c r="M101">
        <f t="shared" ca="1" si="340"/>
        <v>933954.67867630546</v>
      </c>
      <c r="N101">
        <f t="shared" ca="1" si="340"/>
        <v>2074766.9533357872</v>
      </c>
      <c r="O101">
        <f t="shared" ca="1" si="340"/>
        <v>4256590.1630387977</v>
      </c>
      <c r="P101">
        <f t="shared" ca="1" si="340"/>
        <v>10667849.722280888</v>
      </c>
      <c r="Q101">
        <f t="shared" ca="1" si="340"/>
        <v>9952292.6172576174</v>
      </c>
      <c r="R101">
        <f t="shared" ca="1" si="340"/>
        <v>7813978.4335712614</v>
      </c>
      <c r="S101">
        <f t="shared" ca="1" si="340"/>
        <v>6221048.4836431779</v>
      </c>
      <c r="T101">
        <f t="shared" ca="1" si="340"/>
        <v>4415613.6106866747</v>
      </c>
      <c r="U101">
        <f t="shared" ca="1" si="340"/>
        <v>11510610.437980704</v>
      </c>
      <c r="V101">
        <f t="shared" ca="1" si="340"/>
        <v>17647237.895109635</v>
      </c>
      <c r="W101">
        <f t="shared" ca="1" si="340"/>
        <v>22304581.70907684</v>
      </c>
      <c r="X101">
        <f t="shared" ca="1" si="340"/>
        <v>20632098.639733698</v>
      </c>
      <c r="Y101">
        <f ca="1">OFFSET($C93, 0, 4*Y$100+Y$98)</f>
        <v>13696130.01999077</v>
      </c>
      <c r="Z101">
        <f ca="1">OFFSET($C93, 0, 4*Z$100+Z$98)</f>
        <v>8806220.4230201766</v>
      </c>
      <c r="AA101">
        <f t="shared" ref="AA101:CE101" ca="1" si="341">OFFSET($C93, 0, 4*AA$100+AA$98)</f>
        <v>5068855.7317167297</v>
      </c>
      <c r="AB101">
        <f t="shared" ca="1" si="341"/>
        <v>7447775.9339375449</v>
      </c>
      <c r="AC101">
        <f t="shared" ca="1" si="341"/>
        <v>2430045.5502203535</v>
      </c>
      <c r="AD101">
        <f t="shared" ca="1" si="341"/>
        <v>66162.109963797819</v>
      </c>
      <c r="AE101">
        <f t="shared" ca="1" si="341"/>
        <v>152187.7426289765</v>
      </c>
      <c r="AF101">
        <f t="shared" ca="1" si="341"/>
        <v>2179861.0741739483</v>
      </c>
      <c r="AG101">
        <f t="shared" ca="1" si="341"/>
        <v>-454266.52804563777</v>
      </c>
      <c r="AH101">
        <f t="shared" ca="1" si="341"/>
        <v>-901167.21687727724</v>
      </c>
      <c r="AI101">
        <f t="shared" ca="1" si="341"/>
        <v>-636966.56737730885</v>
      </c>
      <c r="AJ101">
        <f t="shared" ca="1" si="341"/>
        <v>-1689228.3215950101</v>
      </c>
      <c r="AK101">
        <f t="shared" ca="1" si="341"/>
        <v>-962623.90088138054</v>
      </c>
      <c r="AL101">
        <f t="shared" ca="1" si="341"/>
        <v>-2304435.1179696708</v>
      </c>
      <c r="AM101">
        <f t="shared" ca="1" si="341"/>
        <v>-3230753.2956691417</v>
      </c>
      <c r="AN101">
        <f t="shared" ca="1" si="341"/>
        <v>-3531702.5124241444</v>
      </c>
      <c r="AO101">
        <f ca="1">OFFSET($C93, 0, 4*AO$100+AO$98)</f>
        <v>-2498962.1694691707</v>
      </c>
      <c r="AP101" t="e">
        <f t="shared" ca="1" si="341"/>
        <v>#N/A</v>
      </c>
      <c r="AQ101" t="e">
        <f t="shared" ca="1" si="341"/>
        <v>#N/A</v>
      </c>
      <c r="AR101" t="e">
        <f t="shared" ca="1" si="341"/>
        <v>#N/A</v>
      </c>
      <c r="AS101" t="e">
        <f t="shared" ca="1" si="341"/>
        <v>#N/A</v>
      </c>
      <c r="AT101" t="e">
        <f t="shared" ca="1" si="341"/>
        <v>#N/A</v>
      </c>
      <c r="AU101" t="e">
        <f t="shared" ca="1" si="341"/>
        <v>#N/A</v>
      </c>
      <c r="AV101" t="e">
        <f t="shared" ca="1" si="341"/>
        <v>#N/A</v>
      </c>
      <c r="AW101" t="e">
        <f t="shared" ca="1" si="341"/>
        <v>#N/A</v>
      </c>
      <c r="AX101" t="e">
        <f t="shared" ca="1" si="341"/>
        <v>#N/A</v>
      </c>
      <c r="AY101" t="e">
        <f t="shared" ca="1" si="341"/>
        <v>#N/A</v>
      </c>
      <c r="AZ101" t="e">
        <f t="shared" ca="1" si="341"/>
        <v>#N/A</v>
      </c>
      <c r="BA101" t="e">
        <f t="shared" ca="1" si="341"/>
        <v>#N/A</v>
      </c>
      <c r="BB101" t="e">
        <f t="shared" ca="1" si="341"/>
        <v>#N/A</v>
      </c>
      <c r="BC101" t="e">
        <f t="shared" ca="1" si="341"/>
        <v>#N/A</v>
      </c>
      <c r="BD101" t="e">
        <f t="shared" ca="1" si="341"/>
        <v>#N/A</v>
      </c>
      <c r="BE101" t="e">
        <f t="shared" ca="1" si="341"/>
        <v>#N/A</v>
      </c>
      <c r="BF101" t="e">
        <f t="shared" ca="1" si="341"/>
        <v>#N/A</v>
      </c>
      <c r="BG101" t="e">
        <f t="shared" ca="1" si="341"/>
        <v>#N/A</v>
      </c>
      <c r="BH101" t="e">
        <f t="shared" ca="1" si="341"/>
        <v>#N/A</v>
      </c>
      <c r="BI101" t="e">
        <f t="shared" ca="1" si="341"/>
        <v>#N/A</v>
      </c>
      <c r="BJ101" t="e">
        <f t="shared" ca="1" si="341"/>
        <v>#N/A</v>
      </c>
      <c r="BK101" t="e">
        <f t="shared" ca="1" si="341"/>
        <v>#N/A</v>
      </c>
      <c r="BL101" t="e">
        <f t="shared" ca="1" si="341"/>
        <v>#N/A</v>
      </c>
      <c r="BM101" t="e">
        <f t="shared" ca="1" si="341"/>
        <v>#N/A</v>
      </c>
      <c r="BN101" t="e">
        <f t="shared" ca="1" si="341"/>
        <v>#N/A</v>
      </c>
      <c r="BO101" t="e">
        <f t="shared" ca="1" si="341"/>
        <v>#N/A</v>
      </c>
      <c r="BP101" t="e">
        <f t="shared" ca="1" si="341"/>
        <v>#N/A</v>
      </c>
      <c r="BQ101" t="e">
        <f t="shared" ca="1" si="341"/>
        <v>#N/A</v>
      </c>
      <c r="BR101" t="e">
        <f t="shared" ca="1" si="341"/>
        <v>#N/A</v>
      </c>
      <c r="BS101" t="e">
        <f t="shared" ca="1" si="341"/>
        <v>#N/A</v>
      </c>
      <c r="BT101" t="e">
        <f t="shared" ca="1" si="341"/>
        <v>#N/A</v>
      </c>
      <c r="BU101" t="e">
        <f t="shared" ca="1" si="341"/>
        <v>#N/A</v>
      </c>
      <c r="BV101" t="e">
        <f t="shared" ca="1" si="341"/>
        <v>#N/A</v>
      </c>
      <c r="BW101" t="e">
        <f t="shared" ca="1" si="341"/>
        <v>#N/A</v>
      </c>
      <c r="BX101" t="e">
        <f t="shared" ca="1" si="341"/>
        <v>#N/A</v>
      </c>
      <c r="BY101" t="e">
        <f t="shared" ca="1" si="341"/>
        <v>#N/A</v>
      </c>
      <c r="BZ101" t="e">
        <f t="shared" ca="1" si="341"/>
        <v>#N/A</v>
      </c>
      <c r="CA101" t="e">
        <f t="shared" ca="1" si="341"/>
        <v>#N/A</v>
      </c>
      <c r="CB101" t="e">
        <f t="shared" ca="1" si="341"/>
        <v>#N/A</v>
      </c>
      <c r="CC101" t="e">
        <f t="shared" ca="1" si="341"/>
        <v>#N/A</v>
      </c>
      <c r="CD101" t="e">
        <f t="shared" ca="1" si="341"/>
        <v>#N/A</v>
      </c>
      <c r="CE101" t="e">
        <f t="shared" ca="1" si="341"/>
        <v>#N/A</v>
      </c>
    </row>
    <row r="102" spans="1:445">
      <c r="A102" t="s">
        <v>7</v>
      </c>
      <c r="B102">
        <f t="shared" ref="B102:B105" si="342">C94</f>
        <v>-1461897.7358811696</v>
      </c>
      <c r="C102">
        <f t="shared" ref="C102:X105" ca="1" si="343">OFFSET($C94, 0, 4*C$100)</f>
        <v>-3505350.4378376314</v>
      </c>
      <c r="D102">
        <f t="shared" ca="1" si="343"/>
        <v>-2207021.6186965611</v>
      </c>
      <c r="E102">
        <f t="shared" ca="1" si="343"/>
        <v>-385673.43741332937</v>
      </c>
      <c r="F102">
        <f t="shared" ca="1" si="343"/>
        <v>4495232.2450821102</v>
      </c>
      <c r="G102">
        <f t="shared" ca="1" si="343"/>
        <v>5539045.9247693373</v>
      </c>
      <c r="H102">
        <f t="shared" ca="1" si="343"/>
        <v>1514567.1807205596</v>
      </c>
      <c r="I102">
        <f t="shared" ca="1" si="343"/>
        <v>1482053.9936641941</v>
      </c>
      <c r="J102">
        <f t="shared" ca="1" si="343"/>
        <v>71002.218654903525</v>
      </c>
      <c r="K102">
        <f t="shared" ca="1" si="343"/>
        <v>-797304.56915318826</v>
      </c>
      <c r="L102">
        <f t="shared" ca="1" si="343"/>
        <v>1617450.260224432</v>
      </c>
      <c r="M102">
        <f t="shared" ca="1" si="343"/>
        <v>592317.44749135897</v>
      </c>
      <c r="N102">
        <f t="shared" ca="1" si="343"/>
        <v>946077.60976460006</v>
      </c>
      <c r="O102">
        <f t="shared" ca="1" si="343"/>
        <v>2131797.519641703</v>
      </c>
      <c r="P102">
        <f t="shared" ca="1" si="343"/>
        <v>3481076.6389106414</v>
      </c>
      <c r="Q102">
        <f t="shared" ca="1" si="343"/>
        <v>3443862.2902206923</v>
      </c>
      <c r="R102">
        <f t="shared" ca="1" si="343"/>
        <v>3026562.8706894075</v>
      </c>
      <c r="S102">
        <f t="shared" ca="1" si="343"/>
        <v>2499515.9560841513</v>
      </c>
      <c r="T102">
        <f t="shared" ca="1" si="343"/>
        <v>1759804.4566527125</v>
      </c>
      <c r="U102">
        <f t="shared" ca="1" si="343"/>
        <v>4116820.7983317534</v>
      </c>
      <c r="V102">
        <f t="shared" ca="1" si="343"/>
        <v>5037639.6612409288</v>
      </c>
      <c r="W102">
        <f t="shared" ca="1" si="343"/>
        <v>5621442.6743901633</v>
      </c>
      <c r="X102">
        <f t="shared" ca="1" si="343"/>
        <v>5519155.6672160579</v>
      </c>
      <c r="Y102">
        <f t="shared" ref="Y102:CE105" ca="1" si="344">OFFSET($C94, 0, 4*Y$100+Y$98)</f>
        <v>3835433.9338777382</v>
      </c>
      <c r="Z102">
        <f t="shared" ca="1" si="344"/>
        <v>3605674.7581482963</v>
      </c>
      <c r="AA102">
        <f t="shared" ca="1" si="344"/>
        <v>2850597.6533048442</v>
      </c>
      <c r="AB102">
        <f t="shared" ca="1" si="344"/>
        <v>3517616.3642832716</v>
      </c>
      <c r="AC102">
        <f t="shared" ca="1" si="344"/>
        <v>1139020.9767776406</v>
      </c>
      <c r="AD102">
        <f t="shared" ca="1" si="344"/>
        <v>212909.90277849784</v>
      </c>
      <c r="AE102">
        <f t="shared" ca="1" si="344"/>
        <v>286936.93222267402</v>
      </c>
      <c r="AF102">
        <f t="shared" ca="1" si="344"/>
        <v>1820961.1825310239</v>
      </c>
      <c r="AG102">
        <f t="shared" ca="1" si="344"/>
        <v>-351280.81580573961</v>
      </c>
      <c r="AH102">
        <f t="shared" ca="1" si="344"/>
        <v>-870542.98841761635</v>
      </c>
      <c r="AI102">
        <f t="shared" ca="1" si="344"/>
        <v>-351635.39817104751</v>
      </c>
      <c r="AJ102">
        <f t="shared" ca="1" si="344"/>
        <v>-1293986.3532493587</v>
      </c>
      <c r="AK102">
        <f t="shared" ca="1" si="344"/>
        <v>-399379.53022883227</v>
      </c>
      <c r="AL102">
        <f t="shared" ca="1" si="344"/>
        <v>-1167592.635693694</v>
      </c>
      <c r="AM102">
        <f t="shared" ca="1" si="344"/>
        <v>-1677973.3773521441</v>
      </c>
      <c r="AN102">
        <f t="shared" ca="1" si="344"/>
        <v>-1874285.1748039115</v>
      </c>
      <c r="AO102">
        <f t="shared" ca="1" si="344"/>
        <v>-1220982.1122793716</v>
      </c>
      <c r="AP102">
        <f t="shared" ca="1" si="344"/>
        <v>-1817925.42477564</v>
      </c>
      <c r="AQ102">
        <f t="shared" ca="1" si="344"/>
        <v>-1136022.1298982054</v>
      </c>
      <c r="AR102">
        <f t="shared" ca="1" si="344"/>
        <v>-789752.56534643215</v>
      </c>
      <c r="AS102">
        <f t="shared" ca="1" si="344"/>
        <v>-540020.74409519788</v>
      </c>
      <c r="AT102">
        <f t="shared" ca="1" si="344"/>
        <v>-679462.42123429198</v>
      </c>
      <c r="AU102">
        <f t="shared" ca="1" si="344"/>
        <v>-1039120.1993009176</v>
      </c>
      <c r="AV102">
        <f t="shared" ca="1" si="344"/>
        <v>240409.01429698325</v>
      </c>
      <c r="AW102">
        <f t="shared" ca="1" si="344"/>
        <v>3982752.5407290631</v>
      </c>
      <c r="AX102">
        <f t="shared" ca="1" si="344"/>
        <v>2299183.7924793279</v>
      </c>
      <c r="AY102">
        <f t="shared" ca="1" si="344"/>
        <v>1689583.2214648062</v>
      </c>
      <c r="AZ102" t="e">
        <f t="shared" ca="1" si="344"/>
        <v>#N/A</v>
      </c>
      <c r="BA102" t="e">
        <f t="shared" ca="1" si="344"/>
        <v>#N/A</v>
      </c>
      <c r="BB102" t="e">
        <f t="shared" ca="1" si="344"/>
        <v>#N/A</v>
      </c>
      <c r="BC102" t="e">
        <f t="shared" ca="1" si="344"/>
        <v>#N/A</v>
      </c>
      <c r="BD102" t="e">
        <f t="shared" ca="1" si="344"/>
        <v>#N/A</v>
      </c>
      <c r="BE102" t="e">
        <f t="shared" ca="1" si="344"/>
        <v>#N/A</v>
      </c>
      <c r="BF102" t="e">
        <f t="shared" ca="1" si="344"/>
        <v>#N/A</v>
      </c>
      <c r="BG102" t="e">
        <f t="shared" ca="1" si="344"/>
        <v>#N/A</v>
      </c>
      <c r="BH102" t="e">
        <f t="shared" ca="1" si="344"/>
        <v>#N/A</v>
      </c>
      <c r="BI102" t="e">
        <f t="shared" ca="1" si="344"/>
        <v>#N/A</v>
      </c>
      <c r="BJ102" t="e">
        <f t="shared" ca="1" si="344"/>
        <v>#N/A</v>
      </c>
      <c r="BK102" t="e">
        <f t="shared" ca="1" si="344"/>
        <v>#N/A</v>
      </c>
      <c r="BL102" t="e">
        <f t="shared" ca="1" si="344"/>
        <v>#N/A</v>
      </c>
      <c r="BM102" t="e">
        <f t="shared" ca="1" si="344"/>
        <v>#N/A</v>
      </c>
      <c r="BN102" t="e">
        <f t="shared" ca="1" si="344"/>
        <v>#N/A</v>
      </c>
      <c r="BO102" t="e">
        <f t="shared" ca="1" si="344"/>
        <v>#N/A</v>
      </c>
      <c r="BP102" t="e">
        <f t="shared" ca="1" si="344"/>
        <v>#N/A</v>
      </c>
      <c r="BQ102" t="e">
        <f t="shared" ca="1" si="344"/>
        <v>#N/A</v>
      </c>
      <c r="BR102" t="e">
        <f t="shared" ca="1" si="344"/>
        <v>#N/A</v>
      </c>
      <c r="BS102" t="e">
        <f t="shared" ca="1" si="344"/>
        <v>#N/A</v>
      </c>
      <c r="BT102" t="e">
        <f t="shared" ca="1" si="344"/>
        <v>#N/A</v>
      </c>
      <c r="BU102" t="e">
        <f t="shared" ca="1" si="344"/>
        <v>#N/A</v>
      </c>
      <c r="BV102" t="e">
        <f t="shared" ca="1" si="344"/>
        <v>#N/A</v>
      </c>
      <c r="BW102" t="e">
        <f t="shared" ca="1" si="344"/>
        <v>#N/A</v>
      </c>
      <c r="BX102" t="e">
        <f t="shared" ca="1" si="344"/>
        <v>#N/A</v>
      </c>
      <c r="BY102" t="e">
        <f t="shared" ca="1" si="344"/>
        <v>#N/A</v>
      </c>
      <c r="BZ102" t="e">
        <f t="shared" ca="1" si="344"/>
        <v>#N/A</v>
      </c>
      <c r="CA102" t="e">
        <f t="shared" ca="1" si="344"/>
        <v>#N/A</v>
      </c>
      <c r="CB102" t="e">
        <f t="shared" ca="1" si="344"/>
        <v>#N/A</v>
      </c>
      <c r="CC102" t="e">
        <f t="shared" ca="1" si="344"/>
        <v>#N/A</v>
      </c>
      <c r="CD102" t="e">
        <f t="shared" ca="1" si="344"/>
        <v>#N/A</v>
      </c>
      <c r="CE102" t="e">
        <f t="shared" ca="1" si="344"/>
        <v>#N/A</v>
      </c>
    </row>
    <row r="103" spans="1:445">
      <c r="A103" t="s">
        <v>8</v>
      </c>
      <c r="B103">
        <f>C95</f>
        <v>-366049.95735214645</v>
      </c>
      <c r="C103">
        <f t="shared" ca="1" si="343"/>
        <v>-1423876.3901751693</v>
      </c>
      <c r="D103">
        <f t="shared" ca="1" si="343"/>
        <v>-1076904.5957157998</v>
      </c>
      <c r="E103">
        <f t="shared" ca="1" si="343"/>
        <v>-33454.896279236433</v>
      </c>
      <c r="F103">
        <f t="shared" ca="1" si="343"/>
        <v>3294774.562077858</v>
      </c>
      <c r="G103">
        <f t="shared" ca="1" si="343"/>
        <v>3168679.2331920373</v>
      </c>
      <c r="H103">
        <f t="shared" ca="1" si="343"/>
        <v>1421759.7696479037</v>
      </c>
      <c r="I103">
        <f t="shared" ca="1" si="343"/>
        <v>2243620.4671458262</v>
      </c>
      <c r="J103">
        <f t="shared" ca="1" si="343"/>
        <v>399578.48144387122</v>
      </c>
      <c r="K103">
        <f t="shared" ca="1" si="343"/>
        <v>-456979.51090952492</v>
      </c>
      <c r="L103">
        <f t="shared" ca="1" si="343"/>
        <v>2345655.6445287354</v>
      </c>
      <c r="M103">
        <f t="shared" ca="1" si="343"/>
        <v>1158532.1722515875</v>
      </c>
      <c r="N103">
        <f t="shared" ca="1" si="343"/>
        <v>1348557.0274950368</v>
      </c>
      <c r="O103">
        <f t="shared" ca="1" si="343"/>
        <v>2257412.5110621401</v>
      </c>
      <c r="P103">
        <f t="shared" ca="1" si="343"/>
        <v>4382638.1394488141</v>
      </c>
      <c r="Q103">
        <f t="shared" ca="1" si="343"/>
        <v>4538019.3643119298</v>
      </c>
      <c r="R103">
        <f t="shared" ca="1" si="343"/>
        <v>2875892.8392512798</v>
      </c>
      <c r="S103">
        <f t="shared" ca="1" si="343"/>
        <v>1608423.1892806434</v>
      </c>
      <c r="T103">
        <f t="shared" ca="1" si="343"/>
        <v>1195824.2024207008</v>
      </c>
      <c r="U103">
        <f t="shared" ca="1" si="343"/>
        <v>2534017.5359597965</v>
      </c>
      <c r="V103">
        <f t="shared" ca="1" si="343"/>
        <v>2571211.097096853</v>
      </c>
      <c r="W103">
        <f t="shared" ca="1" si="343"/>
        <v>2537026.1637686202</v>
      </c>
      <c r="X103">
        <f t="shared" ca="1" si="343"/>
        <v>2179831.6701081987</v>
      </c>
      <c r="Y103">
        <f t="shared" ca="1" si="344"/>
        <v>1942458.2483726467</v>
      </c>
      <c r="Z103">
        <f t="shared" ca="1" si="344"/>
        <v>1285979.306501226</v>
      </c>
      <c r="AA103">
        <f t="shared" ca="1" si="344"/>
        <v>1103063.6208417739</v>
      </c>
      <c r="AB103">
        <f t="shared" ca="1" si="344"/>
        <v>1458021.9351521763</v>
      </c>
      <c r="AC103">
        <f t="shared" ca="1" si="344"/>
        <v>586993.82789968431</v>
      </c>
      <c r="AD103">
        <f t="shared" ca="1" si="344"/>
        <v>257549.40467474321</v>
      </c>
      <c r="AE103">
        <f t="shared" ca="1" si="344"/>
        <v>285150.98310740251</v>
      </c>
      <c r="AF103">
        <f t="shared" ca="1" si="344"/>
        <v>675404.06443545909</v>
      </c>
      <c r="AG103">
        <f t="shared" ca="1" si="344"/>
        <v>85819.138434986235</v>
      </c>
      <c r="AH103">
        <f t="shared" ca="1" si="344"/>
        <v>-31349.405645028215</v>
      </c>
      <c r="AI103">
        <f t="shared" ca="1" si="344"/>
        <v>61777.585986105682</v>
      </c>
      <c r="AJ103">
        <f t="shared" ca="1" si="344"/>
        <v>-329936.21261637879</v>
      </c>
      <c r="AK103">
        <f t="shared" ca="1" si="344"/>
        <v>-42874.726407326874</v>
      </c>
      <c r="AL103">
        <f t="shared" ca="1" si="344"/>
        <v>-363003.00710924575</v>
      </c>
      <c r="AM103">
        <f t="shared" ca="1" si="344"/>
        <v>-544239.60410192877</v>
      </c>
      <c r="AN103">
        <f t="shared" ca="1" si="344"/>
        <v>-829377.27339728491</v>
      </c>
      <c r="AO103">
        <f t="shared" ca="1" si="344"/>
        <v>-505330.63581062952</v>
      </c>
      <c r="AP103">
        <f t="shared" ca="1" si="344"/>
        <v>-1062236.2942382593</v>
      </c>
      <c r="AQ103">
        <f t="shared" ca="1" si="344"/>
        <v>-1372809.7829170544</v>
      </c>
      <c r="AR103">
        <f t="shared" ca="1" si="344"/>
        <v>-712956.61489821936</v>
      </c>
      <c r="AS103">
        <f t="shared" ca="1" si="344"/>
        <v>-243115.99402009809</v>
      </c>
      <c r="AT103">
        <f t="shared" ca="1" si="344"/>
        <v>-337867.9305098023</v>
      </c>
      <c r="AU103">
        <f t="shared" ca="1" si="344"/>
        <v>-449008.6331878429</v>
      </c>
      <c r="AV103">
        <f t="shared" ca="1" si="344"/>
        <v>420424.27713652613</v>
      </c>
      <c r="AW103">
        <f t="shared" ca="1" si="344"/>
        <v>2698155.5965674948</v>
      </c>
      <c r="AX103">
        <f t="shared" ca="1" si="344"/>
        <v>1674777.5816678065</v>
      </c>
      <c r="AY103">
        <f t="shared" ca="1" si="344"/>
        <v>1318827.6115956036</v>
      </c>
      <c r="AZ103">
        <f t="shared" ca="1" si="344"/>
        <v>2315013.3334078775</v>
      </c>
      <c r="BA103">
        <f t="shared" ca="1" si="344"/>
        <v>1637739.0825083922</v>
      </c>
      <c r="BB103">
        <f t="shared" ca="1" si="344"/>
        <v>2070863.7319669335</v>
      </c>
      <c r="BC103">
        <f t="shared" ca="1" si="344"/>
        <v>1828904.5986939205</v>
      </c>
      <c r="BD103">
        <f t="shared" ca="1" si="344"/>
        <v>2514817.3740581102</v>
      </c>
      <c r="BE103">
        <f t="shared" ca="1" si="344"/>
        <v>2330967.3987422283</v>
      </c>
      <c r="BF103">
        <f t="shared" ca="1" si="344"/>
        <v>2433917.2580937995</v>
      </c>
      <c r="BG103">
        <f t="shared" ca="1" si="344"/>
        <v>2801991.0794329564</v>
      </c>
      <c r="BH103">
        <f t="shared" ca="1" si="344"/>
        <v>1951176.8349614239</v>
      </c>
      <c r="BI103">
        <f t="shared" ca="1" si="344"/>
        <v>1715627.359856481</v>
      </c>
      <c r="BJ103" t="e">
        <f t="shared" ca="1" si="344"/>
        <v>#N/A</v>
      </c>
      <c r="BK103" t="e">
        <f t="shared" ca="1" si="344"/>
        <v>#N/A</v>
      </c>
      <c r="BL103" t="e">
        <f t="shared" ca="1" si="344"/>
        <v>#N/A</v>
      </c>
      <c r="BM103" t="e">
        <f t="shared" ca="1" si="344"/>
        <v>#N/A</v>
      </c>
      <c r="BN103" t="e">
        <f t="shared" ca="1" si="344"/>
        <v>#N/A</v>
      </c>
      <c r="BO103" t="e">
        <f t="shared" ca="1" si="344"/>
        <v>#N/A</v>
      </c>
      <c r="BP103" t="e">
        <f t="shared" ca="1" si="344"/>
        <v>#N/A</v>
      </c>
      <c r="BQ103" t="e">
        <f t="shared" ca="1" si="344"/>
        <v>#N/A</v>
      </c>
      <c r="BR103" t="e">
        <f t="shared" ca="1" si="344"/>
        <v>#N/A</v>
      </c>
      <c r="BS103" t="e">
        <f t="shared" ca="1" si="344"/>
        <v>#N/A</v>
      </c>
      <c r="BT103" t="e">
        <f t="shared" ca="1" si="344"/>
        <v>#N/A</v>
      </c>
      <c r="BU103" t="e">
        <f t="shared" ca="1" si="344"/>
        <v>#N/A</v>
      </c>
      <c r="BV103" t="e">
        <f t="shared" ca="1" si="344"/>
        <v>#N/A</v>
      </c>
      <c r="BW103" t="e">
        <f t="shared" ca="1" si="344"/>
        <v>#N/A</v>
      </c>
      <c r="BX103" t="e">
        <f t="shared" ca="1" si="344"/>
        <v>#N/A</v>
      </c>
      <c r="BY103" t="e">
        <f t="shared" ca="1" si="344"/>
        <v>#N/A</v>
      </c>
      <c r="BZ103" t="e">
        <f t="shared" ca="1" si="344"/>
        <v>#N/A</v>
      </c>
      <c r="CA103" t="e">
        <f t="shared" ca="1" si="344"/>
        <v>#N/A</v>
      </c>
      <c r="CB103" t="e">
        <f t="shared" ca="1" si="344"/>
        <v>#N/A</v>
      </c>
      <c r="CC103" t="e">
        <f t="shared" ca="1" si="344"/>
        <v>#N/A</v>
      </c>
      <c r="CD103" t="e">
        <f t="shared" ca="1" si="344"/>
        <v>#N/A</v>
      </c>
      <c r="CE103" t="e">
        <f t="shared" ca="1" si="344"/>
        <v>#N/A</v>
      </c>
    </row>
    <row r="104" spans="1:445">
      <c r="A104" t="s">
        <v>9</v>
      </c>
      <c r="B104">
        <f t="shared" si="342"/>
        <v>58451.343552600258</v>
      </c>
      <c r="C104">
        <f t="shared" ca="1" si="343"/>
        <v>-145105.34921252794</v>
      </c>
      <c r="D104">
        <f t="shared" ca="1" si="343"/>
        <v>-91987.791502557506</v>
      </c>
      <c r="E104">
        <f t="shared" ca="1" si="343"/>
        <v>139876.71665869965</v>
      </c>
      <c r="F104">
        <f t="shared" ca="1" si="343"/>
        <v>979679.99318406696</v>
      </c>
      <c r="G104">
        <f t="shared" ca="1" si="343"/>
        <v>1147032.1031554721</v>
      </c>
      <c r="H104">
        <f t="shared" ca="1" si="343"/>
        <v>487495.27990002168</v>
      </c>
      <c r="I104">
        <f t="shared" ca="1" si="343"/>
        <v>923527.87684955646</v>
      </c>
      <c r="J104">
        <f t="shared" ca="1" si="343"/>
        <v>364829.87323784403</v>
      </c>
      <c r="K104">
        <f t="shared" ca="1" si="343"/>
        <v>-22900.877439720651</v>
      </c>
      <c r="L104">
        <f t="shared" ca="1" si="343"/>
        <v>993969.37627388455</v>
      </c>
      <c r="M104">
        <f t="shared" ca="1" si="343"/>
        <v>737281.39583455806</v>
      </c>
      <c r="N104">
        <f t="shared" ca="1" si="343"/>
        <v>994715.05475979741</v>
      </c>
      <c r="O104">
        <f t="shared" ca="1" si="343"/>
        <v>1534614.4059071073</v>
      </c>
      <c r="P104">
        <f t="shared" ca="1" si="343"/>
        <v>3218101.8197091422</v>
      </c>
      <c r="Q104">
        <f t="shared" ca="1" si="343"/>
        <v>2631768.94207566</v>
      </c>
      <c r="R104">
        <f t="shared" ca="1" si="343"/>
        <v>2490394.6749372189</v>
      </c>
      <c r="S104">
        <f t="shared" ca="1" si="343"/>
        <v>2411349.9296138533</v>
      </c>
      <c r="T104">
        <f t="shared" ca="1" si="343"/>
        <v>1755870.9992378766</v>
      </c>
      <c r="U104">
        <f t="shared" ca="1" si="343"/>
        <v>2600841.8934385418</v>
      </c>
      <c r="V104">
        <f t="shared" ca="1" si="343"/>
        <v>3530582.6058395403</v>
      </c>
      <c r="W104">
        <f t="shared" ca="1" si="343"/>
        <v>3749493.2977345553</v>
      </c>
      <c r="X104">
        <f t="shared" ca="1" si="343"/>
        <v>2680672.1562845651</v>
      </c>
      <c r="Y104">
        <f t="shared" ca="1" si="344"/>
        <v>2085009.3037426106</v>
      </c>
      <c r="Z104">
        <f t="shared" ca="1" si="344"/>
        <v>1838409.949379476</v>
      </c>
      <c r="AA104">
        <f t="shared" ca="1" si="344"/>
        <v>1729537.6757828754</v>
      </c>
      <c r="AB104">
        <f t="shared" ca="1" si="344"/>
        <v>1556954.6491665081</v>
      </c>
      <c r="AC104">
        <f t="shared" ca="1" si="344"/>
        <v>539141.14026306535</v>
      </c>
      <c r="AD104">
        <f t="shared" ca="1" si="344"/>
        <v>383909.70730290242</v>
      </c>
      <c r="AE104">
        <f t="shared" ca="1" si="344"/>
        <v>427234.08053749142</v>
      </c>
      <c r="AF104">
        <f t="shared" ca="1" si="344"/>
        <v>537900.52764181816</v>
      </c>
      <c r="AG104">
        <f t="shared" ca="1" si="344"/>
        <v>240449.54314686303</v>
      </c>
      <c r="AH104">
        <f t="shared" ca="1" si="344"/>
        <v>191682.61393342385</v>
      </c>
      <c r="AI104">
        <f t="shared" ca="1" si="344"/>
        <v>245934.97872297146</v>
      </c>
      <c r="AJ104">
        <f t="shared" ca="1" si="344"/>
        <v>62694.810265601671</v>
      </c>
      <c r="AK104">
        <f t="shared" ca="1" si="344"/>
        <v>149342.52599133394</v>
      </c>
      <c r="AL104">
        <f t="shared" ca="1" si="344"/>
        <v>41262.76981566078</v>
      </c>
      <c r="AM104">
        <f t="shared" ca="1" si="344"/>
        <v>-46468.526265804889</v>
      </c>
      <c r="AN104">
        <f t="shared" ca="1" si="344"/>
        <v>-115015.80211716326</v>
      </c>
      <c r="AO104">
        <f t="shared" ca="1" si="344"/>
        <v>14677.352129361361</v>
      </c>
      <c r="AP104">
        <f t="shared" ca="1" si="344"/>
        <v>-119298.75128028198</v>
      </c>
      <c r="AQ104">
        <f t="shared" ca="1" si="344"/>
        <v>-163776.29351075404</v>
      </c>
      <c r="AR104">
        <f t="shared" ca="1" si="344"/>
        <v>9328.5715430423206</v>
      </c>
      <c r="AS104">
        <f t="shared" ca="1" si="344"/>
        <v>90929.193103220678</v>
      </c>
      <c r="AT104">
        <f t="shared" ca="1" si="344"/>
        <v>42621.521817829424</v>
      </c>
      <c r="AU104">
        <f t="shared" ca="1" si="344"/>
        <v>-69135.564093139415</v>
      </c>
      <c r="AV104">
        <f t="shared" ca="1" si="344"/>
        <v>352287.24939241738</v>
      </c>
      <c r="AW104">
        <f t="shared" ca="1" si="344"/>
        <v>1248879.0568670172</v>
      </c>
      <c r="AX104">
        <f t="shared" ca="1" si="344"/>
        <v>1076957.7389225017</v>
      </c>
      <c r="AY104">
        <f t="shared" ca="1" si="344"/>
        <v>960044.43487650505</v>
      </c>
      <c r="AZ104">
        <f t="shared" ca="1" si="344"/>
        <v>1918432.7841048741</v>
      </c>
      <c r="BA104">
        <f t="shared" ca="1" si="344"/>
        <v>2783338.5767349899</v>
      </c>
      <c r="BB104">
        <f t="shared" ca="1" si="344"/>
        <v>3333137.3424956803</v>
      </c>
      <c r="BC104">
        <f t="shared" ca="1" si="344"/>
        <v>2408616.2619377016</v>
      </c>
      <c r="BD104">
        <f t="shared" ca="1" si="344"/>
        <v>2686704.1594892638</v>
      </c>
      <c r="BE104">
        <f t="shared" ca="1" si="344"/>
        <v>1737429.5061698998</v>
      </c>
      <c r="BF104">
        <f t="shared" ca="1" si="344"/>
        <v>1789202.8775293566</v>
      </c>
      <c r="BG104">
        <f t="shared" ca="1" si="344"/>
        <v>1981837.5455037672</v>
      </c>
      <c r="BH104">
        <f t="shared" ca="1" si="344"/>
        <v>1462957.5482569039</v>
      </c>
      <c r="BI104">
        <f t="shared" ca="1" si="344"/>
        <v>1334620.0048403547</v>
      </c>
      <c r="BJ104">
        <f t="shared" ca="1" si="344"/>
        <v>1424360.2163442457</v>
      </c>
      <c r="BK104">
        <f t="shared" ca="1" si="344"/>
        <v>755081.26221214083</v>
      </c>
      <c r="BL104">
        <f t="shared" ca="1" si="344"/>
        <v>668428.9443704834</v>
      </c>
      <c r="BM104">
        <f t="shared" ca="1" si="344"/>
        <v>931287.50669437065</v>
      </c>
      <c r="BN104">
        <f t="shared" ca="1" si="344"/>
        <v>633393.54105945316</v>
      </c>
      <c r="BO104">
        <f t="shared" ca="1" si="344"/>
        <v>692743.99768101028</v>
      </c>
      <c r="BP104">
        <f t="shared" ca="1" si="344"/>
        <v>824246.84698869986</v>
      </c>
      <c r="BQ104">
        <f t="shared" ca="1" si="344"/>
        <v>991467.42749971664</v>
      </c>
      <c r="BR104">
        <f t="shared" ca="1" si="344"/>
        <v>560292.64959843794</v>
      </c>
      <c r="BS104">
        <f t="shared" ca="1" si="344"/>
        <v>405766.07348056172</v>
      </c>
      <c r="BT104" t="e">
        <f t="shared" ca="1" si="344"/>
        <v>#N/A</v>
      </c>
      <c r="BU104" t="e">
        <f t="shared" ca="1" si="344"/>
        <v>#N/A</v>
      </c>
      <c r="BV104" t="e">
        <f t="shared" ca="1" si="344"/>
        <v>#N/A</v>
      </c>
      <c r="BW104" t="e">
        <f t="shared" ca="1" si="344"/>
        <v>#N/A</v>
      </c>
      <c r="BX104" t="e">
        <f t="shared" ca="1" si="344"/>
        <v>#N/A</v>
      </c>
      <c r="BY104" t="e">
        <f t="shared" ca="1" si="344"/>
        <v>#N/A</v>
      </c>
      <c r="BZ104" t="e">
        <f t="shared" ca="1" si="344"/>
        <v>#N/A</v>
      </c>
      <c r="CA104" t="e">
        <f t="shared" ca="1" si="344"/>
        <v>#N/A</v>
      </c>
      <c r="CB104" t="e">
        <f t="shared" ca="1" si="344"/>
        <v>#N/A</v>
      </c>
      <c r="CC104" t="e">
        <f t="shared" ca="1" si="344"/>
        <v>#N/A</v>
      </c>
      <c r="CD104" t="e">
        <f t="shared" ca="1" si="344"/>
        <v>#N/A</v>
      </c>
      <c r="CE104" t="e">
        <f t="shared" ca="1" si="344"/>
        <v>#N/A</v>
      </c>
    </row>
    <row r="105" spans="1:445">
      <c r="A105" t="s">
        <v>10</v>
      </c>
      <c r="B105">
        <f t="shared" si="342"/>
        <v>267689.55220703193</v>
      </c>
      <c r="C105">
        <f t="shared" ca="1" si="343"/>
        <v>162541.75601251348</v>
      </c>
      <c r="D105">
        <f t="shared" ca="1" si="343"/>
        <v>214558.16919996103</v>
      </c>
      <c r="E105">
        <f t="shared" ca="1" si="343"/>
        <v>312506.41760094004</v>
      </c>
      <c r="F105">
        <f t="shared" ca="1" si="343"/>
        <v>564693.51278835326</v>
      </c>
      <c r="G105">
        <f t="shared" ca="1" si="343"/>
        <v>598870.60833432351</v>
      </c>
      <c r="H105">
        <f t="shared" ca="1" si="343"/>
        <v>404080.48213344405</v>
      </c>
      <c r="I105">
        <f t="shared" ca="1" si="343"/>
        <v>508693.89405355189</v>
      </c>
      <c r="J105">
        <f t="shared" ca="1" si="343"/>
        <v>371903.82407324511</v>
      </c>
      <c r="K105">
        <f t="shared" ca="1" si="343"/>
        <v>198495.58680047604</v>
      </c>
      <c r="L105">
        <f t="shared" ca="1" si="343"/>
        <v>438379.55659968918</v>
      </c>
      <c r="M105">
        <f t="shared" ca="1" si="343"/>
        <v>272290.16981766949</v>
      </c>
      <c r="N105">
        <f t="shared" ca="1" si="343"/>
        <v>330948.08230608888</v>
      </c>
      <c r="O105">
        <f t="shared" ca="1" si="343"/>
        <v>570511.99567256717</v>
      </c>
      <c r="P105">
        <f t="shared" ca="1" si="343"/>
        <v>960329.29166569328</v>
      </c>
      <c r="Q105">
        <f t="shared" ca="1" si="343"/>
        <v>977622.98221874319</v>
      </c>
      <c r="R105">
        <f t="shared" ca="1" si="343"/>
        <v>761758.81874223286</v>
      </c>
      <c r="S105">
        <f t="shared" ca="1" si="343"/>
        <v>980226.87857403245</v>
      </c>
      <c r="T105">
        <f t="shared" ca="1" si="343"/>
        <v>915046.57513718866</v>
      </c>
      <c r="U105">
        <f t="shared" ca="1" si="343"/>
        <v>1480311.2213141345</v>
      </c>
      <c r="V105">
        <f t="shared" ca="1" si="343"/>
        <v>1417213.2327116765</v>
      </c>
      <c r="W105">
        <f t="shared" ca="1" si="343"/>
        <v>1937885.32987717</v>
      </c>
      <c r="X105">
        <f t="shared" ca="1" si="343"/>
        <v>1770857.6048485376</v>
      </c>
      <c r="Y105">
        <f t="shared" ca="1" si="344"/>
        <v>1432332.383200977</v>
      </c>
      <c r="Z105">
        <f t="shared" ca="1" si="344"/>
        <v>1485569.2732920162</v>
      </c>
      <c r="AA105">
        <f t="shared" ca="1" si="344"/>
        <v>1125412.586961431</v>
      </c>
      <c r="AB105">
        <f t="shared" ca="1" si="344"/>
        <v>1455033.7537562165</v>
      </c>
      <c r="AC105">
        <f t="shared" ca="1" si="344"/>
        <v>992095.00412721373</v>
      </c>
      <c r="AD105">
        <f t="shared" ca="1" si="344"/>
        <v>776877.37117054802</v>
      </c>
      <c r="AE105">
        <f t="shared" ca="1" si="344"/>
        <v>667024.82590576622</v>
      </c>
      <c r="AF105">
        <f t="shared" ca="1" si="344"/>
        <v>1004451.9226316097</v>
      </c>
      <c r="AG105">
        <f t="shared" ca="1" si="344"/>
        <v>689733.9127328248</v>
      </c>
      <c r="AH105">
        <f t="shared" ca="1" si="344"/>
        <v>534017.87473233102</v>
      </c>
      <c r="AI105">
        <f t="shared" ca="1" si="344"/>
        <v>540237.04905178712</v>
      </c>
      <c r="AJ105">
        <f t="shared" ca="1" si="344"/>
        <v>420561.70463615173</v>
      </c>
      <c r="AK105">
        <f t="shared" ca="1" si="344"/>
        <v>585266.59177630953</v>
      </c>
      <c r="AL105">
        <f t="shared" ca="1" si="344"/>
        <v>365645.11622470553</v>
      </c>
      <c r="AM105">
        <f t="shared" ca="1" si="344"/>
        <v>184975.34314333569</v>
      </c>
      <c r="AN105">
        <f t="shared" ca="1" si="344"/>
        <v>182551.6946454455</v>
      </c>
      <c r="AO105">
        <f t="shared" ca="1" si="344"/>
        <v>278518.40346937993</v>
      </c>
      <c r="AP105">
        <f t="shared" ca="1" si="344"/>
        <v>167476.3268137323</v>
      </c>
      <c r="AQ105">
        <f t="shared" ca="1" si="344"/>
        <v>136899.32339340451</v>
      </c>
      <c r="AR105">
        <f t="shared" ca="1" si="344"/>
        <v>206253.15857610694</v>
      </c>
      <c r="AS105">
        <f t="shared" ca="1" si="344"/>
        <v>259040.67125628924</v>
      </c>
      <c r="AT105">
        <f t="shared" ca="1" si="344"/>
        <v>178494.89921531972</v>
      </c>
      <c r="AU105">
        <f t="shared" ca="1" si="344"/>
        <v>140686.65802970712</v>
      </c>
      <c r="AV105">
        <f t="shared" ca="1" si="344"/>
        <v>302405.11071239068</v>
      </c>
      <c r="AW105">
        <f t="shared" ca="1" si="344"/>
        <v>628336.77790279873</v>
      </c>
      <c r="AX105">
        <f t="shared" ca="1" si="344"/>
        <v>566403.01825580362</v>
      </c>
      <c r="AY105">
        <f t="shared" ca="1" si="344"/>
        <v>514944.34790873691</v>
      </c>
      <c r="AZ105">
        <f t="shared" ca="1" si="344"/>
        <v>702270.40184286376</v>
      </c>
      <c r="BA105">
        <f t="shared" ca="1" si="344"/>
        <v>851716.83341580944</v>
      </c>
      <c r="BB105">
        <f t="shared" ca="1" si="344"/>
        <v>1053752.1090857747</v>
      </c>
      <c r="BC105">
        <f t="shared" ca="1" si="344"/>
        <v>803264.99618168315</v>
      </c>
      <c r="BD105">
        <f t="shared" ca="1" si="344"/>
        <v>1221165.6212551168</v>
      </c>
      <c r="BE105">
        <f t="shared" ca="1" si="344"/>
        <v>1087800.4606253749</v>
      </c>
      <c r="BF105">
        <f t="shared" ca="1" si="344"/>
        <v>968826.0206477152</v>
      </c>
      <c r="BG105">
        <f t="shared" ca="1" si="344"/>
        <v>955367.76590503822</v>
      </c>
      <c r="BH105">
        <f t="shared" ca="1" si="344"/>
        <v>963181.23686836835</v>
      </c>
      <c r="BI105">
        <f t="shared" ca="1" si="344"/>
        <v>969156.05420365627</v>
      </c>
      <c r="BJ105">
        <f t="shared" ca="1" si="344"/>
        <v>1276095.1253856609</v>
      </c>
      <c r="BK105">
        <f t="shared" ca="1" si="344"/>
        <v>1460781.7410744845</v>
      </c>
      <c r="BL105">
        <f t="shared" ca="1" si="344"/>
        <v>1349514.8185443683</v>
      </c>
      <c r="BM105">
        <f t="shared" ca="1" si="344"/>
        <v>1403839.8963170757</v>
      </c>
      <c r="BN105">
        <f t="shared" ca="1" si="344"/>
        <v>905237.79479158449</v>
      </c>
      <c r="BO105">
        <f t="shared" ca="1" si="344"/>
        <v>674586.47296553152</v>
      </c>
      <c r="BP105">
        <f t="shared" ca="1" si="344"/>
        <v>784746.92499896814</v>
      </c>
      <c r="BQ105">
        <f t="shared" ca="1" si="344"/>
        <v>883469.4023446925</v>
      </c>
      <c r="BR105">
        <f t="shared" ca="1" si="344"/>
        <v>616373.51236409682</v>
      </c>
      <c r="BS105">
        <f t="shared" ca="1" si="344"/>
        <v>540358.96155173937</v>
      </c>
      <c r="BT105">
        <f t="shared" ca="1" si="344"/>
        <v>370210.96951614716</v>
      </c>
      <c r="BU105">
        <f t="shared" ca="1" si="344"/>
        <v>140768.81098071134</v>
      </c>
      <c r="BV105">
        <f t="shared" ca="1" si="344"/>
        <v>115840.28267693431</v>
      </c>
      <c r="BW105">
        <f t="shared" ca="1" si="344"/>
        <v>179783.70018073302</v>
      </c>
      <c r="BX105">
        <f t="shared" ca="1" si="344"/>
        <v>242769.56969728257</v>
      </c>
      <c r="BY105">
        <f t="shared" ca="1" si="344"/>
        <v>449741.68237402657</v>
      </c>
      <c r="BZ105">
        <f t="shared" ca="1" si="344"/>
        <v>405967.94908771128</v>
      </c>
      <c r="CA105">
        <f t="shared" ca="1" si="344"/>
        <v>428215.18944985315</v>
      </c>
      <c r="CB105">
        <f t="shared" ca="1" si="344"/>
        <v>451808.41419658979</v>
      </c>
      <c r="CC105">
        <f t="shared" ca="1" si="344"/>
        <v>427296.81696074957</v>
      </c>
      <c r="CD105" t="e">
        <f t="shared" ca="1" si="344"/>
        <v>#N/A</v>
      </c>
      <c r="CE105" t="e">
        <f t="shared" ca="1" si="344"/>
        <v>#N/A</v>
      </c>
    </row>
    <row r="106" spans="1:445" s="25" customFormat="1">
      <c r="A106" s="24" t="s">
        <v>5</v>
      </c>
      <c r="B106" s="25">
        <v>1928</v>
      </c>
      <c r="C106" s="25">
        <v>1929</v>
      </c>
      <c r="D106" s="25">
        <v>1930</v>
      </c>
      <c r="E106" s="26">
        <v>1931</v>
      </c>
      <c r="F106" s="25">
        <v>1932</v>
      </c>
      <c r="G106" s="25">
        <v>1933</v>
      </c>
      <c r="H106" s="25">
        <v>1934</v>
      </c>
      <c r="I106" s="25">
        <v>1935</v>
      </c>
      <c r="J106" s="25">
        <v>1936</v>
      </c>
      <c r="K106" s="26">
        <v>1937</v>
      </c>
      <c r="L106" s="25">
        <v>1938</v>
      </c>
      <c r="M106" s="25">
        <v>1939</v>
      </c>
      <c r="N106" s="25">
        <v>1940</v>
      </c>
      <c r="O106" s="25">
        <v>1941</v>
      </c>
      <c r="P106" s="25">
        <v>1942</v>
      </c>
      <c r="Q106" s="25">
        <v>1943</v>
      </c>
      <c r="R106" s="25">
        <v>1944</v>
      </c>
      <c r="S106" s="25">
        <v>1945</v>
      </c>
      <c r="T106" s="25">
        <v>1946</v>
      </c>
      <c r="U106" s="25">
        <v>1947</v>
      </c>
      <c r="V106" s="25">
        <v>1948</v>
      </c>
      <c r="W106" s="25">
        <v>1949</v>
      </c>
      <c r="X106" s="25">
        <v>1950</v>
      </c>
      <c r="Y106" s="25">
        <v>1951</v>
      </c>
      <c r="Z106" s="25">
        <v>1952</v>
      </c>
      <c r="AA106" s="25">
        <v>1953</v>
      </c>
      <c r="AB106" s="25">
        <v>1954</v>
      </c>
      <c r="AC106" s="25">
        <v>1955</v>
      </c>
      <c r="AD106" s="25">
        <v>1956</v>
      </c>
      <c r="AE106" s="25">
        <v>1957</v>
      </c>
      <c r="AF106" s="25">
        <v>1958</v>
      </c>
      <c r="AG106" s="25">
        <v>1959</v>
      </c>
      <c r="AH106" s="25">
        <v>1960</v>
      </c>
      <c r="AI106" s="25">
        <v>1961</v>
      </c>
      <c r="AJ106" s="25">
        <v>1962</v>
      </c>
      <c r="AK106" s="25">
        <v>1963</v>
      </c>
      <c r="AL106" s="25">
        <v>1964</v>
      </c>
      <c r="AM106" s="25">
        <v>1965</v>
      </c>
      <c r="AN106" s="25">
        <v>1966</v>
      </c>
      <c r="AO106" s="25">
        <v>1967</v>
      </c>
      <c r="AP106" s="25">
        <v>1968</v>
      </c>
      <c r="AQ106" s="25">
        <v>1969</v>
      </c>
      <c r="AR106" s="25">
        <v>1970</v>
      </c>
      <c r="AS106" s="25">
        <v>1971</v>
      </c>
      <c r="AT106" s="25">
        <v>1972</v>
      </c>
      <c r="AU106" s="25">
        <v>1973</v>
      </c>
      <c r="AV106" s="25">
        <v>1974</v>
      </c>
      <c r="AW106" s="25">
        <v>1975</v>
      </c>
      <c r="AX106" s="25">
        <v>1976</v>
      </c>
      <c r="AY106" s="25">
        <v>1977</v>
      </c>
      <c r="AZ106" s="25">
        <v>1978</v>
      </c>
      <c r="BA106" s="25">
        <v>1979</v>
      </c>
      <c r="BB106" s="25">
        <v>1980</v>
      </c>
      <c r="BC106" s="25">
        <v>1981</v>
      </c>
      <c r="BD106" s="25">
        <v>1982</v>
      </c>
      <c r="BE106" s="25">
        <v>1983</v>
      </c>
      <c r="BF106" s="25">
        <v>1984</v>
      </c>
      <c r="BG106" s="25">
        <v>1985</v>
      </c>
      <c r="BH106" s="25">
        <v>1986</v>
      </c>
      <c r="BI106" s="25">
        <v>1987</v>
      </c>
      <c r="BJ106" s="25">
        <v>1988</v>
      </c>
      <c r="BK106" s="25">
        <v>1989</v>
      </c>
      <c r="BL106" s="25">
        <v>1990</v>
      </c>
      <c r="BM106" s="25">
        <v>1991</v>
      </c>
      <c r="BN106" s="25">
        <v>1992</v>
      </c>
      <c r="BO106" s="25">
        <v>1993</v>
      </c>
      <c r="BP106" s="25">
        <v>1994</v>
      </c>
      <c r="BQ106" s="25">
        <v>1995</v>
      </c>
      <c r="BR106" s="25">
        <v>1996</v>
      </c>
      <c r="BS106" s="25">
        <v>1997</v>
      </c>
      <c r="BT106" s="25">
        <v>1998</v>
      </c>
      <c r="BU106" s="25">
        <v>1999</v>
      </c>
      <c r="BV106" s="25">
        <v>2000</v>
      </c>
      <c r="BW106" s="25">
        <v>2001</v>
      </c>
      <c r="BX106" s="25">
        <v>2002</v>
      </c>
      <c r="BY106" s="25">
        <v>2003</v>
      </c>
      <c r="BZ106" s="25">
        <v>2004</v>
      </c>
      <c r="CA106" s="25">
        <v>2005</v>
      </c>
      <c r="CB106" s="25">
        <v>2006</v>
      </c>
      <c r="CC106" s="25">
        <v>2007</v>
      </c>
      <c r="CD106" s="25">
        <v>2008</v>
      </c>
      <c r="CE106" s="25">
        <v>2009</v>
      </c>
      <c r="CF106" s="25">
        <v>2011</v>
      </c>
    </row>
    <row r="107" spans="1:445" s="28" customFormat="1">
      <c r="A107" s="27" t="s">
        <v>6</v>
      </c>
      <c r="B107" s="28">
        <f>IF(B101&lt;0, 0, IF(ISNA(B101), "", B101))</f>
        <v>0</v>
      </c>
      <c r="C107" s="28">
        <f t="shared" ref="C107:BN110" ca="1" si="345">IF(C101&lt;0, 0, IF(C101="#N/A", "", C101))</f>
        <v>0</v>
      </c>
      <c r="D107" s="28">
        <f t="shared" ca="1" si="345"/>
        <v>0</v>
      </c>
      <c r="E107" s="28">
        <f t="shared" ca="1" si="345"/>
        <v>0</v>
      </c>
      <c r="F107" s="28">
        <f t="shared" ca="1" si="345"/>
        <v>3578220.0562681626</v>
      </c>
      <c r="G107" s="28">
        <f t="shared" ca="1" si="345"/>
        <v>4278192.6867129346</v>
      </c>
      <c r="H107" s="28">
        <f t="shared" ca="1" si="345"/>
        <v>1407612.8409951639</v>
      </c>
      <c r="I107" s="28">
        <f t="shared" ca="1" si="345"/>
        <v>2273491.5099060992</v>
      </c>
      <c r="J107" s="28">
        <f t="shared" ca="1" si="345"/>
        <v>0</v>
      </c>
      <c r="K107" s="28">
        <f t="shared" ca="1" si="345"/>
        <v>0</v>
      </c>
      <c r="L107" s="28">
        <f t="shared" ca="1" si="345"/>
        <v>2991454.7173644248</v>
      </c>
      <c r="M107" s="28">
        <f t="shared" ca="1" si="345"/>
        <v>933954.67867630546</v>
      </c>
      <c r="N107" s="28">
        <f t="shared" ca="1" si="345"/>
        <v>2074766.9533357872</v>
      </c>
      <c r="O107" s="28">
        <f t="shared" ca="1" si="345"/>
        <v>4256590.1630387977</v>
      </c>
      <c r="P107" s="28">
        <f t="shared" ca="1" si="345"/>
        <v>10667849.722280888</v>
      </c>
      <c r="Q107" s="28">
        <f t="shared" ca="1" si="345"/>
        <v>9952292.6172576174</v>
      </c>
      <c r="R107" s="28">
        <f t="shared" ca="1" si="345"/>
        <v>7813978.4335712614</v>
      </c>
      <c r="S107" s="28">
        <f t="shared" ca="1" si="345"/>
        <v>6221048.4836431779</v>
      </c>
      <c r="T107" s="28">
        <f t="shared" ca="1" si="345"/>
        <v>4415613.6106866747</v>
      </c>
      <c r="U107" s="28">
        <f t="shared" ca="1" si="345"/>
        <v>11510610.437980704</v>
      </c>
      <c r="V107" s="28">
        <f t="shared" ca="1" si="345"/>
        <v>17647237.895109635</v>
      </c>
      <c r="W107" s="28">
        <f t="shared" ca="1" si="345"/>
        <v>22304581.70907684</v>
      </c>
      <c r="X107" s="28">
        <f t="shared" ca="1" si="345"/>
        <v>20632098.639733698</v>
      </c>
      <c r="Y107" s="28">
        <f t="shared" ca="1" si="345"/>
        <v>13696130.01999077</v>
      </c>
      <c r="Z107" s="28">
        <f t="shared" ca="1" si="345"/>
        <v>8806220.4230201766</v>
      </c>
      <c r="AA107" s="28">
        <f t="shared" ca="1" si="345"/>
        <v>5068855.7317167297</v>
      </c>
      <c r="AB107" s="28">
        <f t="shared" ca="1" si="345"/>
        <v>7447775.9339375449</v>
      </c>
      <c r="AC107" s="28">
        <f t="shared" ca="1" si="345"/>
        <v>2430045.5502203535</v>
      </c>
      <c r="AD107" s="28">
        <f t="shared" ca="1" si="345"/>
        <v>66162.109963797819</v>
      </c>
      <c r="AE107" s="28">
        <f t="shared" ca="1" si="345"/>
        <v>152187.7426289765</v>
      </c>
      <c r="AF107" s="28">
        <f t="shared" ca="1" si="345"/>
        <v>2179861.0741739483</v>
      </c>
      <c r="AG107" s="28">
        <f t="shared" ca="1" si="345"/>
        <v>0</v>
      </c>
      <c r="AH107" s="28">
        <f t="shared" ca="1" si="345"/>
        <v>0</v>
      </c>
      <c r="AI107" s="28">
        <f t="shared" ca="1" si="345"/>
        <v>0</v>
      </c>
      <c r="AJ107" s="28">
        <f t="shared" ca="1" si="345"/>
        <v>0</v>
      </c>
      <c r="AK107" s="28">
        <f t="shared" ca="1" si="345"/>
        <v>0</v>
      </c>
      <c r="AL107" s="28">
        <f t="shared" ca="1" si="345"/>
        <v>0</v>
      </c>
      <c r="AM107" s="28">
        <f t="shared" ca="1" si="345"/>
        <v>0</v>
      </c>
      <c r="AN107" s="28">
        <f t="shared" ca="1" si="345"/>
        <v>0</v>
      </c>
      <c r="AO107" s="28">
        <f t="shared" ca="1" si="345"/>
        <v>0</v>
      </c>
      <c r="AP107" s="28" t="e">
        <f t="shared" ca="1" si="345"/>
        <v>#N/A</v>
      </c>
      <c r="AQ107" s="28" t="e">
        <f t="shared" ca="1" si="345"/>
        <v>#N/A</v>
      </c>
      <c r="AR107" s="28" t="e">
        <f t="shared" ca="1" si="345"/>
        <v>#N/A</v>
      </c>
      <c r="AS107" s="28" t="e">
        <f t="shared" ca="1" si="345"/>
        <v>#N/A</v>
      </c>
      <c r="AT107" s="28" t="e">
        <f t="shared" ca="1" si="345"/>
        <v>#N/A</v>
      </c>
      <c r="AU107" s="28" t="e">
        <f t="shared" ca="1" si="345"/>
        <v>#N/A</v>
      </c>
      <c r="AV107" s="28" t="e">
        <f t="shared" ca="1" si="345"/>
        <v>#N/A</v>
      </c>
      <c r="AW107" s="28" t="e">
        <f t="shared" ca="1" si="345"/>
        <v>#N/A</v>
      </c>
      <c r="AX107" s="28" t="e">
        <f t="shared" ca="1" si="345"/>
        <v>#N/A</v>
      </c>
      <c r="AY107" s="28" t="e">
        <f t="shared" ca="1" si="345"/>
        <v>#N/A</v>
      </c>
      <c r="AZ107" s="28" t="e">
        <f t="shared" ca="1" si="345"/>
        <v>#N/A</v>
      </c>
      <c r="BA107" s="28" t="e">
        <f t="shared" ca="1" si="345"/>
        <v>#N/A</v>
      </c>
      <c r="BB107" s="28" t="e">
        <f t="shared" ca="1" si="345"/>
        <v>#N/A</v>
      </c>
      <c r="BC107" s="28" t="e">
        <f t="shared" ca="1" si="345"/>
        <v>#N/A</v>
      </c>
      <c r="BD107" s="28" t="e">
        <f t="shared" ca="1" si="345"/>
        <v>#N/A</v>
      </c>
      <c r="BE107" s="28" t="e">
        <f t="shared" ca="1" si="345"/>
        <v>#N/A</v>
      </c>
      <c r="BF107" s="28" t="e">
        <f t="shared" ca="1" si="345"/>
        <v>#N/A</v>
      </c>
      <c r="BG107" s="28" t="e">
        <f t="shared" ca="1" si="345"/>
        <v>#N/A</v>
      </c>
      <c r="BH107" s="28" t="e">
        <f t="shared" ca="1" si="345"/>
        <v>#N/A</v>
      </c>
      <c r="BI107" s="28" t="e">
        <f t="shared" ca="1" si="345"/>
        <v>#N/A</v>
      </c>
      <c r="BJ107" s="28" t="e">
        <f t="shared" ca="1" si="345"/>
        <v>#N/A</v>
      </c>
      <c r="BK107" s="28" t="e">
        <f t="shared" ca="1" si="345"/>
        <v>#N/A</v>
      </c>
      <c r="BL107" s="28" t="e">
        <f t="shared" ca="1" si="345"/>
        <v>#N/A</v>
      </c>
      <c r="BM107" s="28" t="e">
        <f t="shared" ca="1" si="345"/>
        <v>#N/A</v>
      </c>
      <c r="BN107" s="28" t="e">
        <f t="shared" ca="1" si="345"/>
        <v>#N/A</v>
      </c>
      <c r="BO107" s="28" t="e">
        <f t="shared" ref="BO107:CE111" ca="1" si="346">IF(BO101&lt;0, 0, IF(BO101="#N/A", "", BO101))</f>
        <v>#N/A</v>
      </c>
      <c r="BP107" s="28" t="e">
        <f t="shared" ca="1" si="346"/>
        <v>#N/A</v>
      </c>
      <c r="BQ107" s="28" t="e">
        <f t="shared" ca="1" si="346"/>
        <v>#N/A</v>
      </c>
      <c r="BR107" s="28" t="e">
        <f t="shared" ca="1" si="346"/>
        <v>#N/A</v>
      </c>
      <c r="BS107" s="28" t="e">
        <f t="shared" ca="1" si="346"/>
        <v>#N/A</v>
      </c>
      <c r="BT107" s="28" t="e">
        <f t="shared" ca="1" si="346"/>
        <v>#N/A</v>
      </c>
      <c r="BU107" s="28" t="e">
        <f ca="1">IF(BU101&lt;0, 0, IF(BU101="#N/A", "", BU101))</f>
        <v>#N/A</v>
      </c>
      <c r="BV107" s="28" t="e">
        <f t="shared" ca="1" si="346"/>
        <v>#N/A</v>
      </c>
      <c r="BW107" s="28" t="e">
        <f t="shared" ca="1" si="346"/>
        <v>#N/A</v>
      </c>
      <c r="BX107" s="28" t="e">
        <f t="shared" ca="1" si="346"/>
        <v>#N/A</v>
      </c>
      <c r="BY107" s="28" t="e">
        <f t="shared" ca="1" si="346"/>
        <v>#N/A</v>
      </c>
      <c r="BZ107" s="28" t="e">
        <f t="shared" ca="1" si="346"/>
        <v>#N/A</v>
      </c>
      <c r="CA107" s="28" t="e">
        <f t="shared" ca="1" si="346"/>
        <v>#N/A</v>
      </c>
      <c r="CB107" s="28" t="e">
        <f t="shared" ca="1" si="346"/>
        <v>#N/A</v>
      </c>
      <c r="CC107" s="28" t="e">
        <f t="shared" ca="1" si="346"/>
        <v>#N/A</v>
      </c>
      <c r="CD107" s="28" t="e">
        <f t="shared" ca="1" si="346"/>
        <v>#N/A</v>
      </c>
      <c r="CE107" s="28" t="e">
        <f t="shared" ca="1" si="346"/>
        <v>#N/A</v>
      </c>
      <c r="HZ107" s="29"/>
    </row>
    <row r="108" spans="1:445" s="28" customFormat="1">
      <c r="A108" s="27" t="s">
        <v>7</v>
      </c>
      <c r="B108" s="28">
        <f t="shared" ref="B108:B111" si="347">IF(B102&lt;0, 0, IF(ISNA(B102), "", B102))</f>
        <v>0</v>
      </c>
      <c r="C108" s="28">
        <f t="shared" ca="1" si="345"/>
        <v>0</v>
      </c>
      <c r="D108" s="28">
        <f t="shared" ca="1" si="345"/>
        <v>0</v>
      </c>
      <c r="E108" s="28">
        <f t="shared" ca="1" si="345"/>
        <v>0</v>
      </c>
      <c r="F108" s="28">
        <f t="shared" ca="1" si="345"/>
        <v>4495232.2450821102</v>
      </c>
      <c r="G108" s="28">
        <f t="shared" ca="1" si="345"/>
        <v>5539045.9247693373</v>
      </c>
      <c r="H108" s="28">
        <f t="shared" ca="1" si="345"/>
        <v>1514567.1807205596</v>
      </c>
      <c r="I108" s="28">
        <f t="shared" ca="1" si="345"/>
        <v>1482053.9936641941</v>
      </c>
      <c r="J108" s="28">
        <f t="shared" ca="1" si="345"/>
        <v>71002.218654903525</v>
      </c>
      <c r="K108" s="28">
        <f t="shared" ca="1" si="345"/>
        <v>0</v>
      </c>
      <c r="L108" s="28">
        <f t="shared" ca="1" si="345"/>
        <v>1617450.260224432</v>
      </c>
      <c r="M108" s="28">
        <f t="shared" ca="1" si="345"/>
        <v>592317.44749135897</v>
      </c>
      <c r="N108" s="28">
        <f t="shared" ca="1" si="345"/>
        <v>946077.60976460006</v>
      </c>
      <c r="O108" s="28">
        <f t="shared" ca="1" si="345"/>
        <v>2131797.519641703</v>
      </c>
      <c r="P108" s="28">
        <f t="shared" ca="1" si="345"/>
        <v>3481076.6389106414</v>
      </c>
      <c r="Q108" s="28">
        <f t="shared" ca="1" si="345"/>
        <v>3443862.2902206923</v>
      </c>
      <c r="R108" s="28">
        <f t="shared" ca="1" si="345"/>
        <v>3026562.8706894075</v>
      </c>
      <c r="S108" s="28">
        <f t="shared" ca="1" si="345"/>
        <v>2499515.9560841513</v>
      </c>
      <c r="T108" s="28">
        <f t="shared" ca="1" si="345"/>
        <v>1759804.4566527125</v>
      </c>
      <c r="U108" s="28">
        <f t="shared" ca="1" si="345"/>
        <v>4116820.7983317534</v>
      </c>
      <c r="V108" s="28">
        <f t="shared" ca="1" si="345"/>
        <v>5037639.6612409288</v>
      </c>
      <c r="W108" s="28">
        <f t="shared" ca="1" si="345"/>
        <v>5621442.6743901633</v>
      </c>
      <c r="X108" s="28">
        <f t="shared" ca="1" si="345"/>
        <v>5519155.6672160579</v>
      </c>
      <c r="Y108" s="28">
        <f t="shared" ca="1" si="345"/>
        <v>3835433.9338777382</v>
      </c>
      <c r="Z108" s="28">
        <f t="shared" ca="1" si="345"/>
        <v>3605674.7581482963</v>
      </c>
      <c r="AA108" s="28">
        <f t="shared" ca="1" si="345"/>
        <v>2850597.6533048442</v>
      </c>
      <c r="AB108" s="28">
        <f t="shared" ca="1" si="345"/>
        <v>3517616.3642832716</v>
      </c>
      <c r="AC108" s="28">
        <f t="shared" ca="1" si="345"/>
        <v>1139020.9767776406</v>
      </c>
      <c r="AD108" s="28">
        <f t="shared" ca="1" si="345"/>
        <v>212909.90277849784</v>
      </c>
      <c r="AE108" s="28">
        <f t="shared" ca="1" si="345"/>
        <v>286936.93222267402</v>
      </c>
      <c r="AF108" s="28">
        <f t="shared" ca="1" si="345"/>
        <v>1820961.1825310239</v>
      </c>
      <c r="AG108" s="28">
        <f t="shared" ca="1" si="345"/>
        <v>0</v>
      </c>
      <c r="AH108" s="28">
        <f t="shared" ca="1" si="345"/>
        <v>0</v>
      </c>
      <c r="AI108" s="28">
        <f t="shared" ca="1" si="345"/>
        <v>0</v>
      </c>
      <c r="AJ108" s="28">
        <f t="shared" ca="1" si="345"/>
        <v>0</v>
      </c>
      <c r="AK108" s="28">
        <f t="shared" ca="1" si="345"/>
        <v>0</v>
      </c>
      <c r="AL108" s="28">
        <f t="shared" ca="1" si="345"/>
        <v>0</v>
      </c>
      <c r="AM108" s="28">
        <f t="shared" ca="1" si="345"/>
        <v>0</v>
      </c>
      <c r="AN108" s="28">
        <f t="shared" ca="1" si="345"/>
        <v>0</v>
      </c>
      <c r="AO108" s="28">
        <f t="shared" ca="1" si="345"/>
        <v>0</v>
      </c>
      <c r="AP108" s="28">
        <f t="shared" ca="1" si="345"/>
        <v>0</v>
      </c>
      <c r="AQ108" s="28">
        <f t="shared" ca="1" si="345"/>
        <v>0</v>
      </c>
      <c r="AR108" s="28">
        <f t="shared" ca="1" si="345"/>
        <v>0</v>
      </c>
      <c r="AS108" s="28">
        <f t="shared" ca="1" si="345"/>
        <v>0</v>
      </c>
      <c r="AT108" s="28">
        <f t="shared" ca="1" si="345"/>
        <v>0</v>
      </c>
      <c r="AU108" s="28">
        <f t="shared" ca="1" si="345"/>
        <v>0</v>
      </c>
      <c r="AV108" s="28">
        <f t="shared" ca="1" si="345"/>
        <v>240409.01429698325</v>
      </c>
      <c r="AW108" s="28">
        <f t="shared" ca="1" si="345"/>
        <v>3982752.5407290631</v>
      </c>
      <c r="AX108" s="28">
        <f t="shared" ca="1" si="345"/>
        <v>2299183.7924793279</v>
      </c>
      <c r="AY108" s="28">
        <f t="shared" ca="1" si="345"/>
        <v>1689583.2214648062</v>
      </c>
      <c r="AZ108" s="28" t="e">
        <f t="shared" ca="1" si="345"/>
        <v>#N/A</v>
      </c>
      <c r="BA108" s="28" t="e">
        <f t="shared" ca="1" si="345"/>
        <v>#N/A</v>
      </c>
      <c r="BB108" s="28" t="e">
        <f t="shared" ca="1" si="345"/>
        <v>#N/A</v>
      </c>
      <c r="BC108" s="28" t="e">
        <f t="shared" ca="1" si="345"/>
        <v>#N/A</v>
      </c>
      <c r="BD108" s="28" t="e">
        <f t="shared" ca="1" si="345"/>
        <v>#N/A</v>
      </c>
      <c r="BE108" s="28" t="e">
        <f t="shared" ca="1" si="345"/>
        <v>#N/A</v>
      </c>
      <c r="BF108" s="28" t="e">
        <f t="shared" ca="1" si="345"/>
        <v>#N/A</v>
      </c>
      <c r="BG108" s="28" t="e">
        <f t="shared" ca="1" si="345"/>
        <v>#N/A</v>
      </c>
      <c r="BH108" s="28" t="e">
        <f t="shared" ca="1" si="345"/>
        <v>#N/A</v>
      </c>
      <c r="BI108" s="28" t="e">
        <f t="shared" ca="1" si="345"/>
        <v>#N/A</v>
      </c>
      <c r="BJ108" s="28" t="e">
        <f t="shared" ca="1" si="345"/>
        <v>#N/A</v>
      </c>
      <c r="BK108" s="28" t="e">
        <f t="shared" ca="1" si="345"/>
        <v>#N/A</v>
      </c>
      <c r="BL108" s="28" t="e">
        <f t="shared" ca="1" si="345"/>
        <v>#N/A</v>
      </c>
      <c r="BM108" s="28" t="e">
        <f t="shared" ca="1" si="345"/>
        <v>#N/A</v>
      </c>
      <c r="BN108" s="28" t="e">
        <f t="shared" ca="1" si="345"/>
        <v>#N/A</v>
      </c>
      <c r="BO108" s="28" t="e">
        <f t="shared" ca="1" si="346"/>
        <v>#N/A</v>
      </c>
      <c r="BP108" s="28" t="e">
        <f t="shared" ca="1" si="346"/>
        <v>#N/A</v>
      </c>
      <c r="BQ108" s="28" t="e">
        <f t="shared" ca="1" si="346"/>
        <v>#N/A</v>
      </c>
      <c r="BR108" s="28" t="e">
        <f t="shared" ca="1" si="346"/>
        <v>#N/A</v>
      </c>
      <c r="BS108" s="28" t="e">
        <f t="shared" ca="1" si="346"/>
        <v>#N/A</v>
      </c>
      <c r="BT108" s="28" t="e">
        <f t="shared" ca="1" si="346"/>
        <v>#N/A</v>
      </c>
      <c r="BU108" s="28" t="e">
        <f t="shared" ca="1" si="346"/>
        <v>#N/A</v>
      </c>
      <c r="BV108" s="28" t="e">
        <f t="shared" ca="1" si="346"/>
        <v>#N/A</v>
      </c>
      <c r="BW108" s="28" t="e">
        <f t="shared" ca="1" si="346"/>
        <v>#N/A</v>
      </c>
      <c r="BX108" s="28" t="e">
        <f t="shared" ca="1" si="346"/>
        <v>#N/A</v>
      </c>
      <c r="BY108" s="28" t="e">
        <f t="shared" ca="1" si="346"/>
        <v>#N/A</v>
      </c>
      <c r="BZ108" s="28" t="e">
        <f t="shared" ca="1" si="346"/>
        <v>#N/A</v>
      </c>
      <c r="CA108" s="28" t="e">
        <f t="shared" ca="1" si="346"/>
        <v>#N/A</v>
      </c>
      <c r="CB108" s="28" t="e">
        <f t="shared" ca="1" si="346"/>
        <v>#N/A</v>
      </c>
      <c r="CC108" s="28" t="e">
        <f t="shared" ca="1" si="346"/>
        <v>#N/A</v>
      </c>
      <c r="CD108" s="28" t="e">
        <f t="shared" ca="1" si="346"/>
        <v>#N/A</v>
      </c>
      <c r="CE108" s="28" t="e">
        <f t="shared" ca="1" si="346"/>
        <v>#N/A</v>
      </c>
      <c r="HZ108" s="29"/>
    </row>
    <row r="109" spans="1:445" s="28" customFormat="1">
      <c r="A109" s="27" t="s">
        <v>8</v>
      </c>
      <c r="B109" s="28">
        <f t="shared" si="347"/>
        <v>0</v>
      </c>
      <c r="C109" s="28">
        <f ca="1">IF(C103&lt;0, 0, IF(C103="#N/A", "", C103))</f>
        <v>0</v>
      </c>
      <c r="D109" s="28">
        <f t="shared" ca="1" si="345"/>
        <v>0</v>
      </c>
      <c r="E109" s="28">
        <f t="shared" ca="1" si="345"/>
        <v>0</v>
      </c>
      <c r="F109" s="28">
        <f t="shared" ca="1" si="345"/>
        <v>3294774.562077858</v>
      </c>
      <c r="G109" s="28">
        <f t="shared" ca="1" si="345"/>
        <v>3168679.2331920373</v>
      </c>
      <c r="H109" s="28">
        <f t="shared" ca="1" si="345"/>
        <v>1421759.7696479037</v>
      </c>
      <c r="I109" s="28">
        <f t="shared" ca="1" si="345"/>
        <v>2243620.4671458262</v>
      </c>
      <c r="J109" s="28">
        <f t="shared" ca="1" si="345"/>
        <v>399578.48144387122</v>
      </c>
      <c r="K109" s="28">
        <f t="shared" ca="1" si="345"/>
        <v>0</v>
      </c>
      <c r="L109" s="28">
        <f t="shared" ca="1" si="345"/>
        <v>2345655.6445287354</v>
      </c>
      <c r="M109" s="28">
        <f t="shared" ca="1" si="345"/>
        <v>1158532.1722515875</v>
      </c>
      <c r="N109" s="28">
        <f t="shared" ca="1" si="345"/>
        <v>1348557.0274950368</v>
      </c>
      <c r="O109" s="28">
        <f t="shared" ca="1" si="345"/>
        <v>2257412.5110621401</v>
      </c>
      <c r="P109" s="28">
        <f t="shared" ca="1" si="345"/>
        <v>4382638.1394488141</v>
      </c>
      <c r="Q109" s="28">
        <f t="shared" ca="1" si="345"/>
        <v>4538019.3643119298</v>
      </c>
      <c r="R109" s="28">
        <f t="shared" ca="1" si="345"/>
        <v>2875892.8392512798</v>
      </c>
      <c r="S109" s="28">
        <f t="shared" ca="1" si="345"/>
        <v>1608423.1892806434</v>
      </c>
      <c r="T109" s="28">
        <f t="shared" ca="1" si="345"/>
        <v>1195824.2024207008</v>
      </c>
      <c r="U109" s="28">
        <f t="shared" ca="1" si="345"/>
        <v>2534017.5359597965</v>
      </c>
      <c r="V109" s="28">
        <f t="shared" ca="1" si="345"/>
        <v>2571211.097096853</v>
      </c>
      <c r="W109" s="28">
        <f t="shared" ca="1" si="345"/>
        <v>2537026.1637686202</v>
      </c>
      <c r="X109" s="28">
        <f t="shared" ca="1" si="345"/>
        <v>2179831.6701081987</v>
      </c>
      <c r="Y109" s="28">
        <f t="shared" ca="1" si="345"/>
        <v>1942458.2483726467</v>
      </c>
      <c r="Z109" s="28">
        <f t="shared" ca="1" si="345"/>
        <v>1285979.306501226</v>
      </c>
      <c r="AA109" s="28">
        <f t="shared" ca="1" si="345"/>
        <v>1103063.6208417739</v>
      </c>
      <c r="AB109" s="28">
        <f t="shared" ca="1" si="345"/>
        <v>1458021.9351521763</v>
      </c>
      <c r="AC109" s="28">
        <f t="shared" ca="1" si="345"/>
        <v>586993.82789968431</v>
      </c>
      <c r="AD109" s="28">
        <f t="shared" ca="1" si="345"/>
        <v>257549.40467474321</v>
      </c>
      <c r="AE109" s="28">
        <f t="shared" ca="1" si="345"/>
        <v>285150.98310740251</v>
      </c>
      <c r="AF109" s="28">
        <f t="shared" ca="1" si="345"/>
        <v>675404.06443545909</v>
      </c>
      <c r="AG109" s="28">
        <f t="shared" ca="1" si="345"/>
        <v>85819.138434986235</v>
      </c>
      <c r="AH109" s="28">
        <f t="shared" ca="1" si="345"/>
        <v>0</v>
      </c>
      <c r="AI109" s="28">
        <f t="shared" ca="1" si="345"/>
        <v>61777.585986105682</v>
      </c>
      <c r="AJ109" s="28">
        <f t="shared" ca="1" si="345"/>
        <v>0</v>
      </c>
      <c r="AK109" s="28">
        <f t="shared" ca="1" si="345"/>
        <v>0</v>
      </c>
      <c r="AL109" s="28">
        <f t="shared" ca="1" si="345"/>
        <v>0</v>
      </c>
      <c r="AM109" s="28">
        <f t="shared" ca="1" si="345"/>
        <v>0</v>
      </c>
      <c r="AN109" s="28">
        <f t="shared" ca="1" si="345"/>
        <v>0</v>
      </c>
      <c r="AO109" s="28">
        <f t="shared" ca="1" si="345"/>
        <v>0</v>
      </c>
      <c r="AP109" s="28">
        <f t="shared" ca="1" si="345"/>
        <v>0</v>
      </c>
      <c r="AQ109" s="28">
        <f t="shared" ca="1" si="345"/>
        <v>0</v>
      </c>
      <c r="AR109" s="28">
        <f t="shared" ca="1" si="345"/>
        <v>0</v>
      </c>
      <c r="AS109" s="28">
        <f t="shared" ca="1" si="345"/>
        <v>0</v>
      </c>
      <c r="AT109" s="28">
        <f t="shared" ca="1" si="345"/>
        <v>0</v>
      </c>
      <c r="AU109" s="28">
        <f t="shared" ca="1" si="345"/>
        <v>0</v>
      </c>
      <c r="AV109" s="28">
        <f t="shared" ca="1" si="345"/>
        <v>420424.27713652613</v>
      </c>
      <c r="AW109" s="28">
        <f t="shared" ca="1" si="345"/>
        <v>2698155.5965674948</v>
      </c>
      <c r="AX109" s="28">
        <f t="shared" ca="1" si="345"/>
        <v>1674777.5816678065</v>
      </c>
      <c r="AY109" s="28">
        <f t="shared" ca="1" si="345"/>
        <v>1318827.6115956036</v>
      </c>
      <c r="AZ109" s="28">
        <f t="shared" ca="1" si="345"/>
        <v>2315013.3334078775</v>
      </c>
      <c r="BA109" s="28">
        <f t="shared" ca="1" si="345"/>
        <v>1637739.0825083922</v>
      </c>
      <c r="BB109" s="28">
        <f t="shared" ca="1" si="345"/>
        <v>2070863.7319669335</v>
      </c>
      <c r="BC109" s="28">
        <f t="shared" ca="1" si="345"/>
        <v>1828904.5986939205</v>
      </c>
      <c r="BD109" s="28">
        <f t="shared" ca="1" si="345"/>
        <v>2514817.3740581102</v>
      </c>
      <c r="BE109" s="28">
        <f t="shared" ca="1" si="345"/>
        <v>2330967.3987422283</v>
      </c>
      <c r="BF109" s="28">
        <f t="shared" ca="1" si="345"/>
        <v>2433917.2580937995</v>
      </c>
      <c r="BG109" s="28">
        <f t="shared" ca="1" si="345"/>
        <v>2801991.0794329564</v>
      </c>
      <c r="BH109" s="28">
        <f t="shared" ca="1" si="345"/>
        <v>1951176.8349614239</v>
      </c>
      <c r="BI109" s="28">
        <f t="shared" ca="1" si="345"/>
        <v>1715627.359856481</v>
      </c>
      <c r="BJ109" s="28" t="e">
        <f t="shared" ca="1" si="345"/>
        <v>#N/A</v>
      </c>
      <c r="BK109" s="28" t="e">
        <f t="shared" ca="1" si="345"/>
        <v>#N/A</v>
      </c>
      <c r="BL109" s="28" t="e">
        <f t="shared" ca="1" si="345"/>
        <v>#N/A</v>
      </c>
      <c r="BM109" s="28" t="e">
        <f t="shared" ca="1" si="345"/>
        <v>#N/A</v>
      </c>
      <c r="BN109" s="28" t="e">
        <f t="shared" ca="1" si="345"/>
        <v>#N/A</v>
      </c>
      <c r="BO109" s="28" t="e">
        <f t="shared" ca="1" si="346"/>
        <v>#N/A</v>
      </c>
      <c r="BP109" s="28" t="e">
        <f t="shared" ca="1" si="346"/>
        <v>#N/A</v>
      </c>
      <c r="BQ109" s="28" t="e">
        <f t="shared" ca="1" si="346"/>
        <v>#N/A</v>
      </c>
      <c r="BR109" s="28" t="e">
        <f t="shared" ca="1" si="346"/>
        <v>#N/A</v>
      </c>
      <c r="BS109" s="28" t="e">
        <f t="shared" ca="1" si="346"/>
        <v>#N/A</v>
      </c>
      <c r="BT109" s="28" t="e">
        <f t="shared" ca="1" si="346"/>
        <v>#N/A</v>
      </c>
      <c r="BU109" s="28" t="e">
        <f t="shared" ca="1" si="346"/>
        <v>#N/A</v>
      </c>
      <c r="BV109" s="28" t="e">
        <f t="shared" ca="1" si="346"/>
        <v>#N/A</v>
      </c>
      <c r="BW109" s="28" t="e">
        <f t="shared" ca="1" si="346"/>
        <v>#N/A</v>
      </c>
      <c r="BX109" s="28" t="e">
        <f t="shared" ca="1" si="346"/>
        <v>#N/A</v>
      </c>
      <c r="BY109" s="28" t="e">
        <f t="shared" ca="1" si="346"/>
        <v>#N/A</v>
      </c>
      <c r="BZ109" s="28" t="e">
        <f t="shared" ca="1" si="346"/>
        <v>#N/A</v>
      </c>
      <c r="CA109" s="28" t="e">
        <f t="shared" ca="1" si="346"/>
        <v>#N/A</v>
      </c>
      <c r="CB109" s="28" t="e">
        <f t="shared" ca="1" si="346"/>
        <v>#N/A</v>
      </c>
      <c r="CC109" s="28" t="e">
        <f t="shared" ca="1" si="346"/>
        <v>#N/A</v>
      </c>
      <c r="CD109" s="28" t="e">
        <f t="shared" ca="1" si="346"/>
        <v>#N/A</v>
      </c>
      <c r="CE109" s="28" t="e">
        <f t="shared" ca="1" si="346"/>
        <v>#N/A</v>
      </c>
      <c r="HZ109" s="29"/>
    </row>
    <row r="110" spans="1:445" s="28" customFormat="1">
      <c r="A110" s="27" t="s">
        <v>9</v>
      </c>
      <c r="B110" s="28">
        <f t="shared" si="347"/>
        <v>58451.343552600258</v>
      </c>
      <c r="C110" s="28">
        <f t="shared" ca="1" si="345"/>
        <v>0</v>
      </c>
      <c r="D110" s="28">
        <f t="shared" ca="1" si="345"/>
        <v>0</v>
      </c>
      <c r="E110" s="28">
        <f t="shared" ca="1" si="345"/>
        <v>139876.71665869965</v>
      </c>
      <c r="F110" s="28">
        <f t="shared" ca="1" si="345"/>
        <v>979679.99318406696</v>
      </c>
      <c r="G110" s="28">
        <f t="shared" ca="1" si="345"/>
        <v>1147032.1031554721</v>
      </c>
      <c r="H110" s="28">
        <f t="shared" ca="1" si="345"/>
        <v>487495.27990002168</v>
      </c>
      <c r="I110" s="28">
        <f t="shared" ca="1" si="345"/>
        <v>923527.87684955646</v>
      </c>
      <c r="J110" s="28">
        <f t="shared" ca="1" si="345"/>
        <v>364829.87323784403</v>
      </c>
      <c r="K110" s="28">
        <f t="shared" ca="1" si="345"/>
        <v>0</v>
      </c>
      <c r="L110" s="28">
        <f t="shared" ca="1" si="345"/>
        <v>993969.37627388455</v>
      </c>
      <c r="M110" s="28">
        <f t="shared" ca="1" si="345"/>
        <v>737281.39583455806</v>
      </c>
      <c r="N110" s="28">
        <f t="shared" ca="1" si="345"/>
        <v>994715.05475979741</v>
      </c>
      <c r="O110" s="28">
        <f t="shared" ca="1" si="345"/>
        <v>1534614.4059071073</v>
      </c>
      <c r="P110" s="28">
        <f t="shared" ca="1" si="345"/>
        <v>3218101.8197091422</v>
      </c>
      <c r="Q110" s="28">
        <f t="shared" ca="1" si="345"/>
        <v>2631768.94207566</v>
      </c>
      <c r="R110" s="28">
        <f t="shared" ca="1" si="345"/>
        <v>2490394.6749372189</v>
      </c>
      <c r="S110" s="28">
        <f t="shared" ca="1" si="345"/>
        <v>2411349.9296138533</v>
      </c>
      <c r="T110" s="28">
        <f t="shared" ca="1" si="345"/>
        <v>1755870.9992378766</v>
      </c>
      <c r="U110" s="28">
        <f t="shared" ca="1" si="345"/>
        <v>2600841.8934385418</v>
      </c>
      <c r="V110" s="28">
        <f t="shared" ca="1" si="345"/>
        <v>3530582.6058395403</v>
      </c>
      <c r="W110" s="28">
        <f t="shared" ca="1" si="345"/>
        <v>3749493.2977345553</v>
      </c>
      <c r="X110" s="28">
        <f t="shared" ca="1" si="345"/>
        <v>2680672.1562845651</v>
      </c>
      <c r="Y110" s="28">
        <f t="shared" ca="1" si="345"/>
        <v>2085009.3037426106</v>
      </c>
      <c r="Z110" s="28">
        <f t="shared" ca="1" si="345"/>
        <v>1838409.949379476</v>
      </c>
      <c r="AA110" s="28">
        <f t="shared" ca="1" si="345"/>
        <v>1729537.6757828754</v>
      </c>
      <c r="AB110" s="28">
        <f t="shared" ca="1" si="345"/>
        <v>1556954.6491665081</v>
      </c>
      <c r="AC110" s="28">
        <f t="shared" ca="1" si="345"/>
        <v>539141.14026306535</v>
      </c>
      <c r="AD110" s="28">
        <f t="shared" ca="1" si="345"/>
        <v>383909.70730290242</v>
      </c>
      <c r="AE110" s="28">
        <f t="shared" ca="1" si="345"/>
        <v>427234.08053749142</v>
      </c>
      <c r="AF110" s="28">
        <f t="shared" ca="1" si="345"/>
        <v>537900.52764181816</v>
      </c>
      <c r="AG110" s="28">
        <f t="shared" ca="1" si="345"/>
        <v>240449.54314686303</v>
      </c>
      <c r="AH110" s="28">
        <f t="shared" ca="1" si="345"/>
        <v>191682.61393342385</v>
      </c>
      <c r="AI110" s="28">
        <f t="shared" ca="1" si="345"/>
        <v>245934.97872297146</v>
      </c>
      <c r="AJ110" s="28">
        <f t="shared" ca="1" si="345"/>
        <v>62694.810265601671</v>
      </c>
      <c r="AK110" s="28">
        <f t="shared" ca="1" si="345"/>
        <v>149342.52599133394</v>
      </c>
      <c r="AL110" s="28">
        <f t="shared" ca="1" si="345"/>
        <v>41262.76981566078</v>
      </c>
      <c r="AM110" s="28">
        <f t="shared" ca="1" si="345"/>
        <v>0</v>
      </c>
      <c r="AN110" s="28">
        <f t="shared" ca="1" si="345"/>
        <v>0</v>
      </c>
      <c r="AO110" s="28">
        <f t="shared" ca="1" si="345"/>
        <v>14677.352129361361</v>
      </c>
      <c r="AP110" s="28">
        <f t="shared" ca="1" si="345"/>
        <v>0</v>
      </c>
      <c r="AQ110" s="28">
        <f t="shared" ca="1" si="345"/>
        <v>0</v>
      </c>
      <c r="AR110" s="28">
        <f t="shared" ca="1" si="345"/>
        <v>9328.5715430423206</v>
      </c>
      <c r="AS110" s="28">
        <f t="shared" ca="1" si="345"/>
        <v>90929.193103220678</v>
      </c>
      <c r="AT110" s="28">
        <f t="shared" ca="1" si="345"/>
        <v>42621.521817829424</v>
      </c>
      <c r="AU110" s="28">
        <f t="shared" ca="1" si="345"/>
        <v>0</v>
      </c>
      <c r="AV110" s="28">
        <f t="shared" ca="1" si="345"/>
        <v>352287.24939241738</v>
      </c>
      <c r="AW110" s="28">
        <f t="shared" ca="1" si="345"/>
        <v>1248879.0568670172</v>
      </c>
      <c r="AX110" s="28">
        <f t="shared" ca="1" si="345"/>
        <v>1076957.7389225017</v>
      </c>
      <c r="AY110" s="28">
        <f t="shared" ca="1" si="345"/>
        <v>960044.43487650505</v>
      </c>
      <c r="AZ110" s="28">
        <f t="shared" ca="1" si="345"/>
        <v>1918432.7841048741</v>
      </c>
      <c r="BA110" s="28">
        <f t="shared" ca="1" si="345"/>
        <v>2783338.5767349899</v>
      </c>
      <c r="BB110" s="28">
        <f t="shared" ca="1" si="345"/>
        <v>3333137.3424956803</v>
      </c>
      <c r="BC110" s="28">
        <f t="shared" ca="1" si="345"/>
        <v>2408616.2619377016</v>
      </c>
      <c r="BD110" s="28">
        <f t="shared" ca="1" si="345"/>
        <v>2686704.1594892638</v>
      </c>
      <c r="BE110" s="28">
        <f t="shared" ca="1" si="345"/>
        <v>1737429.5061698998</v>
      </c>
      <c r="BF110" s="28">
        <f t="shared" ca="1" si="345"/>
        <v>1789202.8775293566</v>
      </c>
      <c r="BG110" s="28">
        <f t="shared" ca="1" si="345"/>
        <v>1981837.5455037672</v>
      </c>
      <c r="BH110" s="28">
        <f t="shared" ca="1" si="345"/>
        <v>1462957.5482569039</v>
      </c>
      <c r="BI110" s="28">
        <f t="shared" ca="1" si="345"/>
        <v>1334620.0048403547</v>
      </c>
      <c r="BJ110" s="28">
        <f t="shared" ca="1" si="345"/>
        <v>1424360.2163442457</v>
      </c>
      <c r="BK110" s="28">
        <f t="shared" ca="1" si="345"/>
        <v>755081.26221214083</v>
      </c>
      <c r="BL110" s="28">
        <f t="shared" ca="1" si="345"/>
        <v>668428.9443704834</v>
      </c>
      <c r="BM110" s="28">
        <f t="shared" ca="1" si="345"/>
        <v>931287.50669437065</v>
      </c>
      <c r="BN110" s="28">
        <f t="shared" ca="1" si="345"/>
        <v>633393.54105945316</v>
      </c>
      <c r="BO110" s="28">
        <f t="shared" ca="1" si="346"/>
        <v>692743.99768101028</v>
      </c>
      <c r="BP110" s="28">
        <f t="shared" ca="1" si="346"/>
        <v>824246.84698869986</v>
      </c>
      <c r="BQ110" s="28">
        <f t="shared" ca="1" si="346"/>
        <v>991467.42749971664</v>
      </c>
      <c r="BR110" s="28">
        <f t="shared" ca="1" si="346"/>
        <v>560292.64959843794</v>
      </c>
      <c r="BS110" s="28">
        <f t="shared" ca="1" si="346"/>
        <v>405766.07348056172</v>
      </c>
      <c r="BT110" s="28" t="e">
        <f t="shared" ca="1" si="346"/>
        <v>#N/A</v>
      </c>
      <c r="BU110" s="28" t="e">
        <f t="shared" ca="1" si="346"/>
        <v>#N/A</v>
      </c>
      <c r="BV110" s="28" t="e">
        <f t="shared" ca="1" si="346"/>
        <v>#N/A</v>
      </c>
      <c r="BW110" s="28" t="e">
        <f t="shared" ca="1" si="346"/>
        <v>#N/A</v>
      </c>
      <c r="BX110" s="28" t="e">
        <f t="shared" ca="1" si="346"/>
        <v>#N/A</v>
      </c>
      <c r="BY110" s="28" t="e">
        <f t="shared" ca="1" si="346"/>
        <v>#N/A</v>
      </c>
      <c r="BZ110" s="28" t="e">
        <f t="shared" ca="1" si="346"/>
        <v>#N/A</v>
      </c>
      <c r="CA110" s="28" t="e">
        <f t="shared" ca="1" si="346"/>
        <v>#N/A</v>
      </c>
      <c r="CB110" s="28" t="e">
        <f t="shared" ca="1" si="346"/>
        <v>#N/A</v>
      </c>
      <c r="CC110" s="28" t="e">
        <f t="shared" ca="1" si="346"/>
        <v>#N/A</v>
      </c>
      <c r="CD110" s="28" t="e">
        <f t="shared" ca="1" si="346"/>
        <v>#N/A</v>
      </c>
      <c r="CE110" s="28" t="e">
        <f t="shared" ca="1" si="346"/>
        <v>#N/A</v>
      </c>
      <c r="HZ110" s="29"/>
    </row>
    <row r="111" spans="1:445" s="31" customFormat="1">
      <c r="A111" s="30" t="s">
        <v>10</v>
      </c>
      <c r="B111" s="31">
        <f t="shared" si="347"/>
        <v>267689.55220703193</v>
      </c>
      <c r="C111" s="31">
        <f t="shared" ref="C111:BN111" ca="1" si="348">IF(C105&lt;0, 0, IF(C105="#N/A", "", C105))</f>
        <v>162541.75601251348</v>
      </c>
      <c r="D111" s="31">
        <f t="shared" ca="1" si="348"/>
        <v>214558.16919996103</v>
      </c>
      <c r="E111" s="31">
        <f t="shared" ca="1" si="348"/>
        <v>312506.41760094004</v>
      </c>
      <c r="F111" s="31">
        <f t="shared" ca="1" si="348"/>
        <v>564693.51278835326</v>
      </c>
      <c r="G111" s="31">
        <f t="shared" ca="1" si="348"/>
        <v>598870.60833432351</v>
      </c>
      <c r="H111" s="31">
        <f t="shared" ca="1" si="348"/>
        <v>404080.48213344405</v>
      </c>
      <c r="I111" s="31">
        <f t="shared" ca="1" si="348"/>
        <v>508693.89405355189</v>
      </c>
      <c r="J111" s="31">
        <f t="shared" ca="1" si="348"/>
        <v>371903.82407324511</v>
      </c>
      <c r="K111" s="31">
        <f t="shared" ca="1" si="348"/>
        <v>198495.58680047604</v>
      </c>
      <c r="L111" s="31">
        <f t="shared" ca="1" si="348"/>
        <v>438379.55659968918</v>
      </c>
      <c r="M111" s="31">
        <f t="shared" ca="1" si="348"/>
        <v>272290.16981766949</v>
      </c>
      <c r="N111" s="31">
        <f t="shared" ca="1" si="348"/>
        <v>330948.08230608888</v>
      </c>
      <c r="O111" s="31">
        <f t="shared" ca="1" si="348"/>
        <v>570511.99567256717</v>
      </c>
      <c r="P111" s="31">
        <f t="shared" ca="1" si="348"/>
        <v>960329.29166569328</v>
      </c>
      <c r="Q111" s="31">
        <f t="shared" ca="1" si="348"/>
        <v>977622.98221874319</v>
      </c>
      <c r="R111" s="31">
        <f t="shared" ca="1" si="348"/>
        <v>761758.81874223286</v>
      </c>
      <c r="S111" s="31">
        <f t="shared" ca="1" si="348"/>
        <v>980226.87857403245</v>
      </c>
      <c r="T111" s="31">
        <f t="shared" ca="1" si="348"/>
        <v>915046.57513718866</v>
      </c>
      <c r="U111" s="31">
        <f t="shared" ca="1" si="348"/>
        <v>1480311.2213141345</v>
      </c>
      <c r="V111" s="31">
        <f t="shared" ca="1" si="348"/>
        <v>1417213.2327116765</v>
      </c>
      <c r="W111" s="31">
        <f t="shared" ca="1" si="348"/>
        <v>1937885.32987717</v>
      </c>
      <c r="X111" s="31">
        <f t="shared" ca="1" si="348"/>
        <v>1770857.6048485376</v>
      </c>
      <c r="Y111" s="31">
        <f t="shared" ca="1" si="348"/>
        <v>1432332.383200977</v>
      </c>
      <c r="Z111" s="31">
        <f t="shared" ca="1" si="348"/>
        <v>1485569.2732920162</v>
      </c>
      <c r="AA111" s="31">
        <f t="shared" ca="1" si="348"/>
        <v>1125412.586961431</v>
      </c>
      <c r="AB111" s="31">
        <f t="shared" ca="1" si="348"/>
        <v>1455033.7537562165</v>
      </c>
      <c r="AC111" s="31">
        <f t="shared" ca="1" si="348"/>
        <v>992095.00412721373</v>
      </c>
      <c r="AD111" s="31">
        <f t="shared" ca="1" si="348"/>
        <v>776877.37117054802</v>
      </c>
      <c r="AE111" s="31">
        <f t="shared" ca="1" si="348"/>
        <v>667024.82590576622</v>
      </c>
      <c r="AF111" s="31">
        <f t="shared" ca="1" si="348"/>
        <v>1004451.9226316097</v>
      </c>
      <c r="AG111" s="31">
        <f t="shared" ca="1" si="348"/>
        <v>689733.9127328248</v>
      </c>
      <c r="AH111" s="31">
        <f t="shared" ca="1" si="348"/>
        <v>534017.87473233102</v>
      </c>
      <c r="AI111" s="31">
        <f t="shared" ca="1" si="348"/>
        <v>540237.04905178712</v>
      </c>
      <c r="AJ111" s="31">
        <f t="shared" ca="1" si="348"/>
        <v>420561.70463615173</v>
      </c>
      <c r="AK111" s="31">
        <f t="shared" ca="1" si="348"/>
        <v>585266.59177630953</v>
      </c>
      <c r="AL111" s="31">
        <f t="shared" ca="1" si="348"/>
        <v>365645.11622470553</v>
      </c>
      <c r="AM111" s="31">
        <f t="shared" ca="1" si="348"/>
        <v>184975.34314333569</v>
      </c>
      <c r="AN111" s="31">
        <f t="shared" ca="1" si="348"/>
        <v>182551.6946454455</v>
      </c>
      <c r="AO111" s="31">
        <f t="shared" ca="1" si="348"/>
        <v>278518.40346937993</v>
      </c>
      <c r="AP111" s="31">
        <f t="shared" ca="1" si="348"/>
        <v>167476.3268137323</v>
      </c>
      <c r="AQ111" s="31">
        <f t="shared" ca="1" si="348"/>
        <v>136899.32339340451</v>
      </c>
      <c r="AR111" s="31">
        <f t="shared" ca="1" si="348"/>
        <v>206253.15857610694</v>
      </c>
      <c r="AS111" s="31">
        <f t="shared" ca="1" si="348"/>
        <v>259040.67125628924</v>
      </c>
      <c r="AT111" s="31">
        <f t="shared" ca="1" si="348"/>
        <v>178494.89921531972</v>
      </c>
      <c r="AU111" s="31">
        <f t="shared" ca="1" si="348"/>
        <v>140686.65802970712</v>
      </c>
      <c r="AV111" s="31">
        <f t="shared" ca="1" si="348"/>
        <v>302405.11071239068</v>
      </c>
      <c r="AW111" s="31">
        <f t="shared" ca="1" si="348"/>
        <v>628336.77790279873</v>
      </c>
      <c r="AX111" s="31">
        <f t="shared" ca="1" si="348"/>
        <v>566403.01825580362</v>
      </c>
      <c r="AY111" s="31">
        <f t="shared" ca="1" si="348"/>
        <v>514944.34790873691</v>
      </c>
      <c r="AZ111" s="31">
        <f t="shared" ca="1" si="348"/>
        <v>702270.40184286376</v>
      </c>
      <c r="BA111" s="31">
        <f t="shared" ca="1" si="348"/>
        <v>851716.83341580944</v>
      </c>
      <c r="BB111" s="31">
        <f t="shared" ca="1" si="348"/>
        <v>1053752.1090857747</v>
      </c>
      <c r="BC111" s="31">
        <f t="shared" ca="1" si="348"/>
        <v>803264.99618168315</v>
      </c>
      <c r="BD111" s="31">
        <f t="shared" ca="1" si="348"/>
        <v>1221165.6212551168</v>
      </c>
      <c r="BE111" s="31">
        <f t="shared" ca="1" si="348"/>
        <v>1087800.4606253749</v>
      </c>
      <c r="BF111" s="31">
        <f t="shared" ca="1" si="348"/>
        <v>968826.0206477152</v>
      </c>
      <c r="BG111" s="31">
        <f t="shared" ca="1" si="348"/>
        <v>955367.76590503822</v>
      </c>
      <c r="BH111" s="31">
        <f t="shared" ca="1" si="348"/>
        <v>963181.23686836835</v>
      </c>
      <c r="BI111" s="31">
        <f t="shared" ca="1" si="348"/>
        <v>969156.05420365627</v>
      </c>
      <c r="BJ111" s="31">
        <f t="shared" ca="1" si="348"/>
        <v>1276095.1253856609</v>
      </c>
      <c r="BK111" s="31">
        <f t="shared" ca="1" si="348"/>
        <v>1460781.7410744845</v>
      </c>
      <c r="BL111" s="31">
        <f t="shared" ca="1" si="348"/>
        <v>1349514.8185443683</v>
      </c>
      <c r="BM111" s="31">
        <f t="shared" ca="1" si="348"/>
        <v>1403839.8963170757</v>
      </c>
      <c r="BN111" s="31">
        <f t="shared" ca="1" si="348"/>
        <v>905237.79479158449</v>
      </c>
      <c r="BO111" s="31">
        <f t="shared" ca="1" si="346"/>
        <v>674586.47296553152</v>
      </c>
      <c r="BP111" s="31">
        <f t="shared" ca="1" si="346"/>
        <v>784746.92499896814</v>
      </c>
      <c r="BQ111" s="31">
        <f t="shared" ca="1" si="346"/>
        <v>883469.4023446925</v>
      </c>
      <c r="BR111" s="31">
        <f t="shared" ca="1" si="346"/>
        <v>616373.51236409682</v>
      </c>
      <c r="BS111" s="31">
        <f t="shared" ca="1" si="346"/>
        <v>540358.96155173937</v>
      </c>
      <c r="BT111" s="31">
        <f t="shared" ca="1" si="346"/>
        <v>370210.96951614716</v>
      </c>
      <c r="BU111" s="31">
        <f t="shared" ca="1" si="346"/>
        <v>140768.81098071134</v>
      </c>
      <c r="BV111" s="31">
        <f t="shared" ca="1" si="346"/>
        <v>115840.28267693431</v>
      </c>
      <c r="BW111" s="31">
        <f t="shared" ca="1" si="346"/>
        <v>179783.70018073302</v>
      </c>
      <c r="BX111" s="31">
        <f t="shared" ca="1" si="346"/>
        <v>242769.56969728257</v>
      </c>
      <c r="BY111" s="31">
        <f t="shared" ca="1" si="346"/>
        <v>449741.68237402657</v>
      </c>
      <c r="BZ111" s="31">
        <f t="shared" ca="1" si="346"/>
        <v>405967.94908771128</v>
      </c>
      <c r="CA111" s="31">
        <f t="shared" ca="1" si="346"/>
        <v>428215.18944985315</v>
      </c>
      <c r="CB111" s="31">
        <f t="shared" ca="1" si="346"/>
        <v>451808.41419658979</v>
      </c>
      <c r="CC111" s="31">
        <f t="shared" ca="1" si="346"/>
        <v>427296.81696074957</v>
      </c>
      <c r="CD111" s="31" t="e">
        <f t="shared" ca="1" si="346"/>
        <v>#N/A</v>
      </c>
      <c r="CE111" s="31" t="e">
        <f t="shared" ca="1" si="346"/>
        <v>#N/A</v>
      </c>
      <c r="HZ111" s="32"/>
    </row>
    <row r="112" spans="1:445">
      <c r="A112" s="21" t="s">
        <v>18</v>
      </c>
      <c r="B112" s="33">
        <f>B106+49</f>
        <v>1977</v>
      </c>
      <c r="C112" s="33">
        <f t="shared" ref="C112:BN112" si="349">C106+49</f>
        <v>1978</v>
      </c>
      <c r="D112" s="33">
        <f t="shared" si="349"/>
        <v>1979</v>
      </c>
      <c r="E112" s="33">
        <f t="shared" si="349"/>
        <v>1980</v>
      </c>
      <c r="F112" s="33">
        <f t="shared" si="349"/>
        <v>1981</v>
      </c>
      <c r="G112" s="33">
        <f t="shared" si="349"/>
        <v>1982</v>
      </c>
      <c r="H112" s="33">
        <f t="shared" si="349"/>
        <v>1983</v>
      </c>
      <c r="I112" s="33">
        <f t="shared" si="349"/>
        <v>1984</v>
      </c>
      <c r="J112" s="33">
        <f t="shared" si="349"/>
        <v>1985</v>
      </c>
      <c r="K112" s="33">
        <f t="shared" si="349"/>
        <v>1986</v>
      </c>
      <c r="L112" s="33">
        <f t="shared" si="349"/>
        <v>1987</v>
      </c>
      <c r="M112" s="33">
        <f t="shared" si="349"/>
        <v>1988</v>
      </c>
      <c r="N112" s="33">
        <f t="shared" si="349"/>
        <v>1989</v>
      </c>
      <c r="O112" s="33">
        <f t="shared" si="349"/>
        <v>1990</v>
      </c>
      <c r="P112" s="33">
        <f t="shared" si="349"/>
        <v>1991</v>
      </c>
      <c r="Q112" s="33">
        <f t="shared" si="349"/>
        <v>1992</v>
      </c>
      <c r="R112" s="33">
        <f t="shared" si="349"/>
        <v>1993</v>
      </c>
      <c r="S112" s="33">
        <f t="shared" si="349"/>
        <v>1994</v>
      </c>
      <c r="T112" s="33">
        <f t="shared" si="349"/>
        <v>1995</v>
      </c>
      <c r="U112" s="33">
        <f t="shared" si="349"/>
        <v>1996</v>
      </c>
      <c r="V112" s="33">
        <f t="shared" si="349"/>
        <v>1997</v>
      </c>
      <c r="W112" s="33">
        <f t="shared" si="349"/>
        <v>1998</v>
      </c>
      <c r="X112" s="33">
        <f t="shared" si="349"/>
        <v>1999</v>
      </c>
      <c r="Y112" s="33">
        <f t="shared" si="349"/>
        <v>2000</v>
      </c>
      <c r="Z112" s="33">
        <f t="shared" si="349"/>
        <v>2001</v>
      </c>
      <c r="AA112" s="33">
        <f t="shared" si="349"/>
        <v>2002</v>
      </c>
      <c r="AB112" s="33">
        <f t="shared" si="349"/>
        <v>2003</v>
      </c>
      <c r="AC112" s="33">
        <f t="shared" si="349"/>
        <v>2004</v>
      </c>
      <c r="AD112" s="33">
        <f t="shared" si="349"/>
        <v>2005</v>
      </c>
      <c r="AE112" s="33">
        <f t="shared" si="349"/>
        <v>2006</v>
      </c>
      <c r="AF112" s="33">
        <f t="shared" si="349"/>
        <v>2007</v>
      </c>
      <c r="AG112" s="33">
        <f t="shared" si="349"/>
        <v>2008</v>
      </c>
      <c r="AH112" s="33">
        <f t="shared" si="349"/>
        <v>2009</v>
      </c>
      <c r="AI112" s="33">
        <f t="shared" si="349"/>
        <v>2010</v>
      </c>
      <c r="AJ112" s="33">
        <f t="shared" si="349"/>
        <v>2011</v>
      </c>
      <c r="AK112" s="33">
        <f t="shared" si="349"/>
        <v>2012</v>
      </c>
      <c r="AL112" s="33">
        <f t="shared" si="349"/>
        <v>2013</v>
      </c>
      <c r="AM112" s="33">
        <f t="shared" si="349"/>
        <v>2014</v>
      </c>
      <c r="AN112" s="33">
        <f t="shared" si="349"/>
        <v>2015</v>
      </c>
      <c r="AO112" s="33">
        <f t="shared" si="349"/>
        <v>2016</v>
      </c>
      <c r="AP112" s="33">
        <f t="shared" si="349"/>
        <v>2017</v>
      </c>
      <c r="AQ112" s="33">
        <f t="shared" si="349"/>
        <v>2018</v>
      </c>
      <c r="AR112" s="33">
        <f t="shared" si="349"/>
        <v>2019</v>
      </c>
      <c r="AS112" s="33">
        <f t="shared" si="349"/>
        <v>2020</v>
      </c>
      <c r="AT112" s="33">
        <f t="shared" si="349"/>
        <v>2021</v>
      </c>
      <c r="AU112" s="33">
        <f t="shared" si="349"/>
        <v>2022</v>
      </c>
      <c r="AV112" s="33">
        <f t="shared" si="349"/>
        <v>2023</v>
      </c>
      <c r="AW112" s="33">
        <f t="shared" si="349"/>
        <v>2024</v>
      </c>
      <c r="AX112" s="33">
        <f t="shared" si="349"/>
        <v>2025</v>
      </c>
      <c r="AY112" s="33">
        <f t="shared" si="349"/>
        <v>2026</v>
      </c>
      <c r="AZ112" s="33">
        <f t="shared" si="349"/>
        <v>2027</v>
      </c>
      <c r="BA112" s="33">
        <f t="shared" si="349"/>
        <v>2028</v>
      </c>
      <c r="BB112" s="33">
        <f t="shared" si="349"/>
        <v>2029</v>
      </c>
      <c r="BC112" s="33">
        <f t="shared" si="349"/>
        <v>2030</v>
      </c>
      <c r="BD112" s="33">
        <f t="shared" si="349"/>
        <v>2031</v>
      </c>
      <c r="BE112" s="33">
        <f t="shared" si="349"/>
        <v>2032</v>
      </c>
      <c r="BF112" s="33">
        <f t="shared" si="349"/>
        <v>2033</v>
      </c>
      <c r="BG112" s="33">
        <f t="shared" si="349"/>
        <v>2034</v>
      </c>
      <c r="BH112" s="33">
        <f t="shared" si="349"/>
        <v>2035</v>
      </c>
      <c r="BI112" s="33">
        <f t="shared" si="349"/>
        <v>2036</v>
      </c>
      <c r="BJ112" s="33">
        <f t="shared" si="349"/>
        <v>2037</v>
      </c>
      <c r="BK112" s="33">
        <f t="shared" si="349"/>
        <v>2038</v>
      </c>
      <c r="BL112" s="33">
        <f t="shared" si="349"/>
        <v>2039</v>
      </c>
      <c r="BM112" s="33">
        <f t="shared" si="349"/>
        <v>2040</v>
      </c>
      <c r="BN112" s="33">
        <f t="shared" si="349"/>
        <v>2041</v>
      </c>
      <c r="BO112" s="33">
        <f t="shared" ref="BO112:CE112" si="350">BO106+49</f>
        <v>2042</v>
      </c>
      <c r="BP112" s="33">
        <f t="shared" si="350"/>
        <v>2043</v>
      </c>
      <c r="BQ112" s="33">
        <f t="shared" si="350"/>
        <v>2044</v>
      </c>
      <c r="BR112" s="33">
        <f t="shared" si="350"/>
        <v>2045</v>
      </c>
      <c r="BS112" s="33">
        <f t="shared" si="350"/>
        <v>2046</v>
      </c>
      <c r="BT112" s="33">
        <f t="shared" si="350"/>
        <v>2047</v>
      </c>
      <c r="BU112" s="33">
        <f t="shared" si="350"/>
        <v>2048</v>
      </c>
      <c r="BV112" s="33">
        <f t="shared" si="350"/>
        <v>2049</v>
      </c>
      <c r="BW112" s="33">
        <f t="shared" si="350"/>
        <v>2050</v>
      </c>
      <c r="BX112" s="33">
        <f t="shared" si="350"/>
        <v>2051</v>
      </c>
      <c r="BY112" s="33">
        <f t="shared" si="350"/>
        <v>2052</v>
      </c>
      <c r="BZ112" s="33">
        <f t="shared" si="350"/>
        <v>2053</v>
      </c>
      <c r="CA112" s="33">
        <f t="shared" si="350"/>
        <v>2054</v>
      </c>
      <c r="CB112" s="33">
        <f t="shared" si="350"/>
        <v>2055</v>
      </c>
      <c r="CC112" s="33">
        <f t="shared" si="350"/>
        <v>2056</v>
      </c>
      <c r="CD112" s="33">
        <f t="shared" si="350"/>
        <v>2057</v>
      </c>
      <c r="CE112" s="33">
        <f t="shared" si="350"/>
        <v>2058</v>
      </c>
      <c r="HZ112" s="15"/>
    </row>
    <row r="113" spans="1:234">
      <c r="A113" s="21" t="s">
        <v>19</v>
      </c>
      <c r="B113" s="33">
        <f>B106+39</f>
        <v>1967</v>
      </c>
      <c r="C113" s="33">
        <f t="shared" ref="C113:BN113" si="351">C106+39</f>
        <v>1968</v>
      </c>
      <c r="D113" s="33">
        <f t="shared" si="351"/>
        <v>1969</v>
      </c>
      <c r="E113" s="33">
        <f t="shared" si="351"/>
        <v>1970</v>
      </c>
      <c r="F113" s="33">
        <f t="shared" si="351"/>
        <v>1971</v>
      </c>
      <c r="G113" s="33">
        <f t="shared" si="351"/>
        <v>1972</v>
      </c>
      <c r="H113" s="33">
        <f t="shared" si="351"/>
        <v>1973</v>
      </c>
      <c r="I113" s="33">
        <f t="shared" si="351"/>
        <v>1974</v>
      </c>
      <c r="J113" s="33">
        <f t="shared" si="351"/>
        <v>1975</v>
      </c>
      <c r="K113" s="33">
        <f t="shared" si="351"/>
        <v>1976</v>
      </c>
      <c r="L113" s="33">
        <f t="shared" si="351"/>
        <v>1977</v>
      </c>
      <c r="M113" s="33">
        <f t="shared" si="351"/>
        <v>1978</v>
      </c>
      <c r="N113" s="33">
        <f t="shared" si="351"/>
        <v>1979</v>
      </c>
      <c r="O113" s="33">
        <f t="shared" si="351"/>
        <v>1980</v>
      </c>
      <c r="P113" s="33">
        <f t="shared" si="351"/>
        <v>1981</v>
      </c>
      <c r="Q113" s="33">
        <f t="shared" si="351"/>
        <v>1982</v>
      </c>
      <c r="R113" s="33">
        <f t="shared" si="351"/>
        <v>1983</v>
      </c>
      <c r="S113" s="33">
        <f t="shared" si="351"/>
        <v>1984</v>
      </c>
      <c r="T113" s="33">
        <f t="shared" si="351"/>
        <v>1985</v>
      </c>
      <c r="U113" s="33">
        <f t="shared" si="351"/>
        <v>1986</v>
      </c>
      <c r="V113" s="33">
        <f t="shared" si="351"/>
        <v>1987</v>
      </c>
      <c r="W113" s="33">
        <f t="shared" si="351"/>
        <v>1988</v>
      </c>
      <c r="X113" s="33">
        <f t="shared" si="351"/>
        <v>1989</v>
      </c>
      <c r="Y113" s="33">
        <f t="shared" si="351"/>
        <v>1990</v>
      </c>
      <c r="Z113" s="33">
        <f t="shared" si="351"/>
        <v>1991</v>
      </c>
      <c r="AA113" s="33">
        <f t="shared" si="351"/>
        <v>1992</v>
      </c>
      <c r="AB113" s="33">
        <f t="shared" si="351"/>
        <v>1993</v>
      </c>
      <c r="AC113" s="33">
        <f t="shared" si="351"/>
        <v>1994</v>
      </c>
      <c r="AD113" s="33">
        <f t="shared" si="351"/>
        <v>1995</v>
      </c>
      <c r="AE113" s="33">
        <f t="shared" si="351"/>
        <v>1996</v>
      </c>
      <c r="AF113" s="33">
        <f t="shared" si="351"/>
        <v>1997</v>
      </c>
      <c r="AG113" s="33">
        <f t="shared" si="351"/>
        <v>1998</v>
      </c>
      <c r="AH113" s="33">
        <f t="shared" si="351"/>
        <v>1999</v>
      </c>
      <c r="AI113" s="33">
        <f t="shared" si="351"/>
        <v>2000</v>
      </c>
      <c r="AJ113" s="33">
        <f t="shared" si="351"/>
        <v>2001</v>
      </c>
      <c r="AK113" s="33">
        <f t="shared" si="351"/>
        <v>2002</v>
      </c>
      <c r="AL113" s="33">
        <f t="shared" si="351"/>
        <v>2003</v>
      </c>
      <c r="AM113" s="33">
        <f t="shared" si="351"/>
        <v>2004</v>
      </c>
      <c r="AN113" s="33">
        <f t="shared" si="351"/>
        <v>2005</v>
      </c>
      <c r="AO113" s="33">
        <f t="shared" si="351"/>
        <v>2006</v>
      </c>
      <c r="AP113" s="33">
        <f t="shared" si="351"/>
        <v>2007</v>
      </c>
      <c r="AQ113" s="33">
        <f t="shared" si="351"/>
        <v>2008</v>
      </c>
      <c r="AR113" s="33">
        <f t="shared" si="351"/>
        <v>2009</v>
      </c>
      <c r="AS113" s="33">
        <f t="shared" si="351"/>
        <v>2010</v>
      </c>
      <c r="AT113" s="33">
        <f t="shared" si="351"/>
        <v>2011</v>
      </c>
      <c r="AU113" s="33">
        <f t="shared" si="351"/>
        <v>2012</v>
      </c>
      <c r="AV113" s="33">
        <f t="shared" si="351"/>
        <v>2013</v>
      </c>
      <c r="AW113" s="33">
        <f t="shared" si="351"/>
        <v>2014</v>
      </c>
      <c r="AX113" s="33">
        <f t="shared" si="351"/>
        <v>2015</v>
      </c>
      <c r="AY113" s="33">
        <f t="shared" si="351"/>
        <v>2016</v>
      </c>
      <c r="AZ113" s="33">
        <f t="shared" si="351"/>
        <v>2017</v>
      </c>
      <c r="BA113" s="33">
        <f t="shared" si="351"/>
        <v>2018</v>
      </c>
      <c r="BB113" s="33">
        <f t="shared" si="351"/>
        <v>2019</v>
      </c>
      <c r="BC113" s="33">
        <f t="shared" si="351"/>
        <v>2020</v>
      </c>
      <c r="BD113" s="33">
        <f t="shared" si="351"/>
        <v>2021</v>
      </c>
      <c r="BE113" s="33">
        <f t="shared" si="351"/>
        <v>2022</v>
      </c>
      <c r="BF113" s="33">
        <f t="shared" si="351"/>
        <v>2023</v>
      </c>
      <c r="BG113" s="33">
        <f t="shared" si="351"/>
        <v>2024</v>
      </c>
      <c r="BH113" s="33">
        <f t="shared" si="351"/>
        <v>2025</v>
      </c>
      <c r="BI113" s="33">
        <f t="shared" si="351"/>
        <v>2026</v>
      </c>
      <c r="BJ113" s="33">
        <f t="shared" si="351"/>
        <v>2027</v>
      </c>
      <c r="BK113" s="33">
        <f t="shared" si="351"/>
        <v>2028</v>
      </c>
      <c r="BL113" s="33">
        <f t="shared" si="351"/>
        <v>2029</v>
      </c>
      <c r="BM113" s="33">
        <f t="shared" si="351"/>
        <v>2030</v>
      </c>
      <c r="BN113" s="33">
        <f t="shared" si="351"/>
        <v>2031</v>
      </c>
      <c r="BO113" s="33">
        <f t="shared" ref="BO113:CE113" si="352">BO106+39</f>
        <v>2032</v>
      </c>
      <c r="BP113" s="33">
        <f t="shared" si="352"/>
        <v>2033</v>
      </c>
      <c r="BQ113" s="33">
        <f t="shared" si="352"/>
        <v>2034</v>
      </c>
      <c r="BR113" s="33">
        <f t="shared" si="352"/>
        <v>2035</v>
      </c>
      <c r="BS113" s="33">
        <f t="shared" si="352"/>
        <v>2036</v>
      </c>
      <c r="BT113" s="33">
        <f t="shared" si="352"/>
        <v>2037</v>
      </c>
      <c r="BU113" s="33">
        <f t="shared" si="352"/>
        <v>2038</v>
      </c>
      <c r="BV113" s="33">
        <f t="shared" si="352"/>
        <v>2039</v>
      </c>
      <c r="BW113" s="33">
        <f t="shared" si="352"/>
        <v>2040</v>
      </c>
      <c r="BX113" s="33">
        <f t="shared" si="352"/>
        <v>2041</v>
      </c>
      <c r="BY113" s="33">
        <f t="shared" si="352"/>
        <v>2042</v>
      </c>
      <c r="BZ113" s="33">
        <f t="shared" si="352"/>
        <v>2043</v>
      </c>
      <c r="CA113" s="33">
        <f t="shared" si="352"/>
        <v>2044</v>
      </c>
      <c r="CB113" s="33">
        <f t="shared" si="352"/>
        <v>2045</v>
      </c>
      <c r="CC113" s="33">
        <f t="shared" si="352"/>
        <v>2046</v>
      </c>
      <c r="CD113" s="33">
        <f t="shared" si="352"/>
        <v>2047</v>
      </c>
      <c r="CE113" s="33">
        <f t="shared" si="352"/>
        <v>2048</v>
      </c>
      <c r="HZ113" s="15"/>
    </row>
    <row r="114" spans="1:234">
      <c r="A114" s="21" t="s">
        <v>20</v>
      </c>
      <c r="B114">
        <f>B106+29</f>
        <v>1957</v>
      </c>
      <c r="C114">
        <f t="shared" ref="C114:BN114" si="353">C106+29</f>
        <v>1958</v>
      </c>
      <c r="D114">
        <f t="shared" si="353"/>
        <v>1959</v>
      </c>
      <c r="E114">
        <f t="shared" si="353"/>
        <v>1960</v>
      </c>
      <c r="F114">
        <f t="shared" si="353"/>
        <v>1961</v>
      </c>
      <c r="G114">
        <f t="shared" si="353"/>
        <v>1962</v>
      </c>
      <c r="H114">
        <f t="shared" si="353"/>
        <v>1963</v>
      </c>
      <c r="I114">
        <f t="shared" si="353"/>
        <v>1964</v>
      </c>
      <c r="J114">
        <f t="shared" si="353"/>
        <v>1965</v>
      </c>
      <c r="K114">
        <f t="shared" si="353"/>
        <v>1966</v>
      </c>
      <c r="L114">
        <f t="shared" si="353"/>
        <v>1967</v>
      </c>
      <c r="M114">
        <f t="shared" si="353"/>
        <v>1968</v>
      </c>
      <c r="N114">
        <f t="shared" si="353"/>
        <v>1969</v>
      </c>
      <c r="O114">
        <f t="shared" si="353"/>
        <v>1970</v>
      </c>
      <c r="P114">
        <f t="shared" si="353"/>
        <v>1971</v>
      </c>
      <c r="Q114">
        <f t="shared" si="353"/>
        <v>1972</v>
      </c>
      <c r="R114">
        <f t="shared" si="353"/>
        <v>1973</v>
      </c>
      <c r="S114">
        <f t="shared" si="353"/>
        <v>1974</v>
      </c>
      <c r="T114">
        <f t="shared" si="353"/>
        <v>1975</v>
      </c>
      <c r="U114">
        <f t="shared" si="353"/>
        <v>1976</v>
      </c>
      <c r="V114">
        <f t="shared" si="353"/>
        <v>1977</v>
      </c>
      <c r="W114">
        <f t="shared" si="353"/>
        <v>1978</v>
      </c>
      <c r="X114">
        <f t="shared" si="353"/>
        <v>1979</v>
      </c>
      <c r="Y114">
        <f t="shared" si="353"/>
        <v>1980</v>
      </c>
      <c r="Z114">
        <f t="shared" si="353"/>
        <v>1981</v>
      </c>
      <c r="AA114">
        <f t="shared" si="353"/>
        <v>1982</v>
      </c>
      <c r="AB114">
        <f t="shared" si="353"/>
        <v>1983</v>
      </c>
      <c r="AC114">
        <f t="shared" si="353"/>
        <v>1984</v>
      </c>
      <c r="AD114">
        <f t="shared" si="353"/>
        <v>1985</v>
      </c>
      <c r="AE114">
        <f t="shared" si="353"/>
        <v>1986</v>
      </c>
      <c r="AF114">
        <f t="shared" si="353"/>
        <v>1987</v>
      </c>
      <c r="AG114">
        <f t="shared" si="353"/>
        <v>1988</v>
      </c>
      <c r="AH114">
        <f t="shared" si="353"/>
        <v>1989</v>
      </c>
      <c r="AI114">
        <f t="shared" si="353"/>
        <v>1990</v>
      </c>
      <c r="AJ114">
        <f t="shared" si="353"/>
        <v>1991</v>
      </c>
      <c r="AK114">
        <f t="shared" si="353"/>
        <v>1992</v>
      </c>
      <c r="AL114">
        <f t="shared" si="353"/>
        <v>1993</v>
      </c>
      <c r="AM114">
        <f t="shared" si="353"/>
        <v>1994</v>
      </c>
      <c r="AN114">
        <f t="shared" si="353"/>
        <v>1995</v>
      </c>
      <c r="AO114">
        <f t="shared" si="353"/>
        <v>1996</v>
      </c>
      <c r="AP114">
        <f t="shared" si="353"/>
        <v>1997</v>
      </c>
      <c r="AQ114">
        <f t="shared" si="353"/>
        <v>1998</v>
      </c>
      <c r="AR114">
        <f t="shared" si="353"/>
        <v>1999</v>
      </c>
      <c r="AS114">
        <f t="shared" si="353"/>
        <v>2000</v>
      </c>
      <c r="AT114">
        <f t="shared" si="353"/>
        <v>2001</v>
      </c>
      <c r="AU114">
        <f t="shared" si="353"/>
        <v>2002</v>
      </c>
      <c r="AV114">
        <f t="shared" si="353"/>
        <v>2003</v>
      </c>
      <c r="AW114">
        <f t="shared" si="353"/>
        <v>2004</v>
      </c>
      <c r="AX114">
        <f t="shared" si="353"/>
        <v>2005</v>
      </c>
      <c r="AY114">
        <f t="shared" si="353"/>
        <v>2006</v>
      </c>
      <c r="AZ114">
        <f t="shared" si="353"/>
        <v>2007</v>
      </c>
      <c r="BA114">
        <f t="shared" si="353"/>
        <v>2008</v>
      </c>
      <c r="BB114">
        <f t="shared" si="353"/>
        <v>2009</v>
      </c>
      <c r="BC114">
        <f t="shared" si="353"/>
        <v>2010</v>
      </c>
      <c r="BD114">
        <f t="shared" si="353"/>
        <v>2011</v>
      </c>
      <c r="BE114">
        <f t="shared" si="353"/>
        <v>2012</v>
      </c>
      <c r="BF114">
        <f t="shared" si="353"/>
        <v>2013</v>
      </c>
      <c r="BG114">
        <f t="shared" si="353"/>
        <v>2014</v>
      </c>
      <c r="BH114">
        <f t="shared" si="353"/>
        <v>2015</v>
      </c>
      <c r="BI114">
        <f t="shared" si="353"/>
        <v>2016</v>
      </c>
      <c r="BJ114">
        <f t="shared" si="353"/>
        <v>2017</v>
      </c>
      <c r="BK114">
        <f t="shared" si="353"/>
        <v>2018</v>
      </c>
      <c r="BL114">
        <f t="shared" si="353"/>
        <v>2019</v>
      </c>
      <c r="BM114">
        <f t="shared" si="353"/>
        <v>2020</v>
      </c>
      <c r="BN114">
        <f t="shared" si="353"/>
        <v>2021</v>
      </c>
      <c r="BO114">
        <f t="shared" ref="BO114:CE114" si="354">BO106+29</f>
        <v>2022</v>
      </c>
      <c r="BP114">
        <f t="shared" si="354"/>
        <v>2023</v>
      </c>
      <c r="BQ114">
        <f t="shared" si="354"/>
        <v>2024</v>
      </c>
      <c r="BR114">
        <f t="shared" si="354"/>
        <v>2025</v>
      </c>
      <c r="BS114">
        <f t="shared" si="354"/>
        <v>2026</v>
      </c>
      <c r="BT114">
        <f t="shared" si="354"/>
        <v>2027</v>
      </c>
      <c r="BU114">
        <f t="shared" si="354"/>
        <v>2028</v>
      </c>
      <c r="BV114">
        <f t="shared" si="354"/>
        <v>2029</v>
      </c>
      <c r="BW114">
        <f t="shared" si="354"/>
        <v>2030</v>
      </c>
      <c r="BX114">
        <f t="shared" si="354"/>
        <v>2031</v>
      </c>
      <c r="BY114">
        <f t="shared" si="354"/>
        <v>2032</v>
      </c>
      <c r="BZ114">
        <f t="shared" si="354"/>
        <v>2033</v>
      </c>
      <c r="CA114">
        <f t="shared" si="354"/>
        <v>2034</v>
      </c>
      <c r="CB114">
        <f t="shared" si="354"/>
        <v>2035</v>
      </c>
      <c r="CC114">
        <f t="shared" si="354"/>
        <v>2036</v>
      </c>
      <c r="CD114">
        <f t="shared" si="354"/>
        <v>2037</v>
      </c>
      <c r="CE114">
        <f t="shared" si="354"/>
        <v>2038</v>
      </c>
      <c r="HZ114" s="15"/>
    </row>
    <row r="115" spans="1:234">
      <c r="A115" s="21" t="s">
        <v>21</v>
      </c>
      <c r="B115">
        <f>B106+19</f>
        <v>1947</v>
      </c>
      <c r="C115">
        <f t="shared" ref="C115:BN115" si="355">C106+19</f>
        <v>1948</v>
      </c>
      <c r="D115">
        <f t="shared" si="355"/>
        <v>1949</v>
      </c>
      <c r="E115">
        <f t="shared" si="355"/>
        <v>1950</v>
      </c>
      <c r="F115">
        <f t="shared" si="355"/>
        <v>1951</v>
      </c>
      <c r="G115">
        <f t="shared" si="355"/>
        <v>1952</v>
      </c>
      <c r="H115">
        <f t="shared" si="355"/>
        <v>1953</v>
      </c>
      <c r="I115">
        <f t="shared" si="355"/>
        <v>1954</v>
      </c>
      <c r="J115">
        <f t="shared" si="355"/>
        <v>1955</v>
      </c>
      <c r="K115">
        <f t="shared" si="355"/>
        <v>1956</v>
      </c>
      <c r="L115">
        <f t="shared" si="355"/>
        <v>1957</v>
      </c>
      <c r="M115">
        <f t="shared" si="355"/>
        <v>1958</v>
      </c>
      <c r="N115">
        <f t="shared" si="355"/>
        <v>1959</v>
      </c>
      <c r="O115">
        <f t="shared" si="355"/>
        <v>1960</v>
      </c>
      <c r="P115">
        <f t="shared" si="355"/>
        <v>1961</v>
      </c>
      <c r="Q115">
        <f t="shared" si="355"/>
        <v>1962</v>
      </c>
      <c r="R115">
        <f t="shared" si="355"/>
        <v>1963</v>
      </c>
      <c r="S115">
        <f t="shared" si="355"/>
        <v>1964</v>
      </c>
      <c r="T115">
        <f t="shared" si="355"/>
        <v>1965</v>
      </c>
      <c r="U115">
        <f t="shared" si="355"/>
        <v>1966</v>
      </c>
      <c r="V115">
        <f t="shared" si="355"/>
        <v>1967</v>
      </c>
      <c r="W115">
        <f t="shared" si="355"/>
        <v>1968</v>
      </c>
      <c r="X115">
        <f t="shared" si="355"/>
        <v>1969</v>
      </c>
      <c r="Y115">
        <f t="shared" si="355"/>
        <v>1970</v>
      </c>
      <c r="Z115">
        <f t="shared" si="355"/>
        <v>1971</v>
      </c>
      <c r="AA115">
        <f t="shared" si="355"/>
        <v>1972</v>
      </c>
      <c r="AB115">
        <f t="shared" si="355"/>
        <v>1973</v>
      </c>
      <c r="AC115">
        <f t="shared" si="355"/>
        <v>1974</v>
      </c>
      <c r="AD115">
        <f t="shared" si="355"/>
        <v>1975</v>
      </c>
      <c r="AE115">
        <f t="shared" si="355"/>
        <v>1976</v>
      </c>
      <c r="AF115">
        <f t="shared" si="355"/>
        <v>1977</v>
      </c>
      <c r="AG115">
        <f t="shared" si="355"/>
        <v>1978</v>
      </c>
      <c r="AH115">
        <f t="shared" si="355"/>
        <v>1979</v>
      </c>
      <c r="AI115">
        <f t="shared" si="355"/>
        <v>1980</v>
      </c>
      <c r="AJ115">
        <f t="shared" si="355"/>
        <v>1981</v>
      </c>
      <c r="AK115">
        <f t="shared" si="355"/>
        <v>1982</v>
      </c>
      <c r="AL115">
        <f t="shared" si="355"/>
        <v>1983</v>
      </c>
      <c r="AM115">
        <f t="shared" si="355"/>
        <v>1984</v>
      </c>
      <c r="AN115">
        <f t="shared" si="355"/>
        <v>1985</v>
      </c>
      <c r="AO115">
        <f t="shared" si="355"/>
        <v>1986</v>
      </c>
      <c r="AP115">
        <f t="shared" si="355"/>
        <v>1987</v>
      </c>
      <c r="AQ115">
        <f t="shared" si="355"/>
        <v>1988</v>
      </c>
      <c r="AR115">
        <f t="shared" si="355"/>
        <v>1989</v>
      </c>
      <c r="AS115">
        <f t="shared" si="355"/>
        <v>1990</v>
      </c>
      <c r="AT115">
        <f t="shared" si="355"/>
        <v>1991</v>
      </c>
      <c r="AU115">
        <f t="shared" si="355"/>
        <v>1992</v>
      </c>
      <c r="AV115">
        <f t="shared" si="355"/>
        <v>1993</v>
      </c>
      <c r="AW115">
        <f t="shared" si="355"/>
        <v>1994</v>
      </c>
      <c r="AX115">
        <f t="shared" si="355"/>
        <v>1995</v>
      </c>
      <c r="AY115">
        <f t="shared" si="355"/>
        <v>1996</v>
      </c>
      <c r="AZ115">
        <f t="shared" si="355"/>
        <v>1997</v>
      </c>
      <c r="BA115">
        <f t="shared" si="355"/>
        <v>1998</v>
      </c>
      <c r="BB115">
        <f t="shared" si="355"/>
        <v>1999</v>
      </c>
      <c r="BC115">
        <f t="shared" si="355"/>
        <v>2000</v>
      </c>
      <c r="BD115">
        <f t="shared" si="355"/>
        <v>2001</v>
      </c>
      <c r="BE115">
        <f t="shared" si="355"/>
        <v>2002</v>
      </c>
      <c r="BF115">
        <f t="shared" si="355"/>
        <v>2003</v>
      </c>
      <c r="BG115">
        <f t="shared" si="355"/>
        <v>2004</v>
      </c>
      <c r="BH115">
        <f t="shared" si="355"/>
        <v>2005</v>
      </c>
      <c r="BI115">
        <f t="shared" si="355"/>
        <v>2006</v>
      </c>
      <c r="BJ115">
        <f t="shared" si="355"/>
        <v>2007</v>
      </c>
      <c r="BK115">
        <f t="shared" si="355"/>
        <v>2008</v>
      </c>
      <c r="BL115">
        <f t="shared" si="355"/>
        <v>2009</v>
      </c>
      <c r="BM115">
        <f t="shared" si="355"/>
        <v>2010</v>
      </c>
      <c r="BN115">
        <f t="shared" si="355"/>
        <v>2011</v>
      </c>
      <c r="BO115">
        <f t="shared" ref="BO115:CE115" si="356">BO106+19</f>
        <v>2012</v>
      </c>
      <c r="BP115">
        <f t="shared" si="356"/>
        <v>2013</v>
      </c>
      <c r="BQ115">
        <f t="shared" si="356"/>
        <v>2014</v>
      </c>
      <c r="BR115">
        <f t="shared" si="356"/>
        <v>2015</v>
      </c>
      <c r="BS115">
        <f t="shared" si="356"/>
        <v>2016</v>
      </c>
      <c r="BT115">
        <f t="shared" si="356"/>
        <v>2017</v>
      </c>
      <c r="BU115">
        <f t="shared" si="356"/>
        <v>2018</v>
      </c>
      <c r="BV115">
        <f t="shared" si="356"/>
        <v>2019</v>
      </c>
      <c r="BW115">
        <f t="shared" si="356"/>
        <v>2020</v>
      </c>
      <c r="BX115">
        <f t="shared" si="356"/>
        <v>2021</v>
      </c>
      <c r="BY115">
        <f t="shared" si="356"/>
        <v>2022</v>
      </c>
      <c r="BZ115">
        <f t="shared" si="356"/>
        <v>2023</v>
      </c>
      <c r="CA115">
        <f t="shared" si="356"/>
        <v>2024</v>
      </c>
      <c r="CB115">
        <f t="shared" si="356"/>
        <v>2025</v>
      </c>
      <c r="CC115">
        <f t="shared" si="356"/>
        <v>2026</v>
      </c>
      <c r="CD115">
        <f t="shared" si="356"/>
        <v>2027</v>
      </c>
      <c r="CE115">
        <f t="shared" si="356"/>
        <v>2028</v>
      </c>
      <c r="HZ115" s="15"/>
    </row>
    <row r="116" spans="1:234">
      <c r="A116" s="21" t="s">
        <v>22</v>
      </c>
      <c r="B116">
        <f>B106+9</f>
        <v>1937</v>
      </c>
      <c r="C116">
        <f t="shared" ref="C116:BN116" si="357">C106+9</f>
        <v>1938</v>
      </c>
      <c r="D116">
        <f t="shared" si="357"/>
        <v>1939</v>
      </c>
      <c r="E116">
        <f t="shared" si="357"/>
        <v>1940</v>
      </c>
      <c r="F116">
        <f t="shared" si="357"/>
        <v>1941</v>
      </c>
      <c r="G116">
        <f t="shared" si="357"/>
        <v>1942</v>
      </c>
      <c r="H116">
        <f t="shared" si="357"/>
        <v>1943</v>
      </c>
      <c r="I116">
        <f t="shared" si="357"/>
        <v>1944</v>
      </c>
      <c r="J116">
        <f t="shared" si="357"/>
        <v>1945</v>
      </c>
      <c r="K116">
        <f t="shared" si="357"/>
        <v>1946</v>
      </c>
      <c r="L116">
        <f t="shared" si="357"/>
        <v>1947</v>
      </c>
      <c r="M116">
        <f t="shared" si="357"/>
        <v>1948</v>
      </c>
      <c r="N116">
        <f t="shared" si="357"/>
        <v>1949</v>
      </c>
      <c r="O116">
        <f t="shared" si="357"/>
        <v>1950</v>
      </c>
      <c r="P116">
        <f t="shared" si="357"/>
        <v>1951</v>
      </c>
      <c r="Q116">
        <f t="shared" si="357"/>
        <v>1952</v>
      </c>
      <c r="R116">
        <f t="shared" si="357"/>
        <v>1953</v>
      </c>
      <c r="S116">
        <f t="shared" si="357"/>
        <v>1954</v>
      </c>
      <c r="T116">
        <f t="shared" si="357"/>
        <v>1955</v>
      </c>
      <c r="U116">
        <f t="shared" si="357"/>
        <v>1956</v>
      </c>
      <c r="V116">
        <f t="shared" si="357"/>
        <v>1957</v>
      </c>
      <c r="W116">
        <f t="shared" si="357"/>
        <v>1958</v>
      </c>
      <c r="X116">
        <f t="shared" si="357"/>
        <v>1959</v>
      </c>
      <c r="Y116">
        <f t="shared" si="357"/>
        <v>1960</v>
      </c>
      <c r="Z116">
        <f t="shared" si="357"/>
        <v>1961</v>
      </c>
      <c r="AA116">
        <f t="shared" si="357"/>
        <v>1962</v>
      </c>
      <c r="AB116">
        <f t="shared" si="357"/>
        <v>1963</v>
      </c>
      <c r="AC116">
        <f t="shared" si="357"/>
        <v>1964</v>
      </c>
      <c r="AD116">
        <f t="shared" si="357"/>
        <v>1965</v>
      </c>
      <c r="AE116">
        <f t="shared" si="357"/>
        <v>1966</v>
      </c>
      <c r="AF116">
        <f t="shared" si="357"/>
        <v>1967</v>
      </c>
      <c r="AG116">
        <f t="shared" si="357"/>
        <v>1968</v>
      </c>
      <c r="AH116">
        <f t="shared" si="357"/>
        <v>1969</v>
      </c>
      <c r="AI116">
        <f t="shared" si="357"/>
        <v>1970</v>
      </c>
      <c r="AJ116">
        <f t="shared" si="357"/>
        <v>1971</v>
      </c>
      <c r="AK116">
        <f t="shared" si="357"/>
        <v>1972</v>
      </c>
      <c r="AL116">
        <f t="shared" si="357"/>
        <v>1973</v>
      </c>
      <c r="AM116">
        <f t="shared" si="357"/>
        <v>1974</v>
      </c>
      <c r="AN116">
        <f t="shared" si="357"/>
        <v>1975</v>
      </c>
      <c r="AO116">
        <f t="shared" si="357"/>
        <v>1976</v>
      </c>
      <c r="AP116">
        <f t="shared" si="357"/>
        <v>1977</v>
      </c>
      <c r="AQ116">
        <f t="shared" si="357"/>
        <v>1978</v>
      </c>
      <c r="AR116">
        <f t="shared" si="357"/>
        <v>1979</v>
      </c>
      <c r="AS116">
        <f t="shared" si="357"/>
        <v>1980</v>
      </c>
      <c r="AT116">
        <f t="shared" si="357"/>
        <v>1981</v>
      </c>
      <c r="AU116">
        <f t="shared" si="357"/>
        <v>1982</v>
      </c>
      <c r="AV116">
        <f t="shared" si="357"/>
        <v>1983</v>
      </c>
      <c r="AW116">
        <f t="shared" si="357"/>
        <v>1984</v>
      </c>
      <c r="AX116">
        <f t="shared" si="357"/>
        <v>1985</v>
      </c>
      <c r="AY116">
        <f t="shared" si="357"/>
        <v>1986</v>
      </c>
      <c r="AZ116">
        <f t="shared" si="357"/>
        <v>1987</v>
      </c>
      <c r="BA116">
        <f t="shared" si="357"/>
        <v>1988</v>
      </c>
      <c r="BB116">
        <f t="shared" si="357"/>
        <v>1989</v>
      </c>
      <c r="BC116">
        <f t="shared" si="357"/>
        <v>1990</v>
      </c>
      <c r="BD116">
        <f t="shared" si="357"/>
        <v>1991</v>
      </c>
      <c r="BE116">
        <f t="shared" si="357"/>
        <v>1992</v>
      </c>
      <c r="BF116">
        <f t="shared" si="357"/>
        <v>1993</v>
      </c>
      <c r="BG116">
        <f t="shared" si="357"/>
        <v>1994</v>
      </c>
      <c r="BH116">
        <f t="shared" si="357"/>
        <v>1995</v>
      </c>
      <c r="BI116">
        <f t="shared" si="357"/>
        <v>1996</v>
      </c>
      <c r="BJ116">
        <f t="shared" si="357"/>
        <v>1997</v>
      </c>
      <c r="BK116">
        <f t="shared" si="357"/>
        <v>1998</v>
      </c>
      <c r="BL116">
        <f t="shared" si="357"/>
        <v>1999</v>
      </c>
      <c r="BM116">
        <f t="shared" si="357"/>
        <v>2000</v>
      </c>
      <c r="BN116">
        <f t="shared" si="357"/>
        <v>2001</v>
      </c>
      <c r="BO116">
        <f t="shared" ref="BO116:CE116" si="358">BO106+9</f>
        <v>2002</v>
      </c>
      <c r="BP116">
        <f t="shared" si="358"/>
        <v>2003</v>
      </c>
      <c r="BQ116">
        <f t="shared" si="358"/>
        <v>2004</v>
      </c>
      <c r="BR116">
        <f t="shared" si="358"/>
        <v>2005</v>
      </c>
      <c r="BS116">
        <f t="shared" si="358"/>
        <v>2006</v>
      </c>
      <c r="BT116">
        <f t="shared" si="358"/>
        <v>2007</v>
      </c>
      <c r="BU116">
        <f t="shared" si="358"/>
        <v>2008</v>
      </c>
      <c r="BV116">
        <f t="shared" si="358"/>
        <v>2009</v>
      </c>
      <c r="BW116">
        <f t="shared" si="358"/>
        <v>2010</v>
      </c>
      <c r="BX116">
        <f t="shared" si="358"/>
        <v>2011</v>
      </c>
      <c r="BY116">
        <f t="shared" si="358"/>
        <v>2012</v>
      </c>
      <c r="BZ116">
        <f t="shared" si="358"/>
        <v>2013</v>
      </c>
      <c r="CA116">
        <f t="shared" si="358"/>
        <v>2014</v>
      </c>
      <c r="CB116">
        <f t="shared" si="358"/>
        <v>2015</v>
      </c>
      <c r="CC116">
        <f t="shared" si="358"/>
        <v>2016</v>
      </c>
      <c r="CD116">
        <f t="shared" si="358"/>
        <v>2017</v>
      </c>
      <c r="CE116">
        <f t="shared" si="358"/>
        <v>2018</v>
      </c>
      <c r="HZ116" s="15"/>
    </row>
    <row r="117" spans="1:234">
      <c r="A117" s="44" t="s">
        <v>39</v>
      </c>
      <c r="HZ117" s="15"/>
    </row>
    <row r="118" spans="1:234">
      <c r="A118" t="s">
        <v>11</v>
      </c>
      <c r="B118" s="15">
        <f>COUNTIF(93:93, "&lt;=0")</f>
        <v>15</v>
      </c>
      <c r="C118" s="21">
        <f>COUNTIF(93:93, "&gt;=0")</f>
        <v>25</v>
      </c>
      <c r="D118" s="13">
        <f>B118/(SUM(B118:C118))</f>
        <v>0.375</v>
      </c>
      <c r="E118" s="43">
        <f>1-D118</f>
        <v>0.625</v>
      </c>
      <c r="F118" s="43"/>
    </row>
    <row r="119" spans="1:234">
      <c r="A119" t="s">
        <v>12</v>
      </c>
      <c r="B119" s="15">
        <f>COUNTIF(94:94, "&lt;0")</f>
        <v>20</v>
      </c>
      <c r="C119" s="21">
        <f>COUNTIF(94:94, "&gt;=0")</f>
        <v>30</v>
      </c>
      <c r="D119" s="13">
        <f>B119/(SUM(B119:C119))</f>
        <v>0.4</v>
      </c>
      <c r="E119" s="43">
        <f t="shared" ref="E119:E122" si="359">1-D119</f>
        <v>0.6</v>
      </c>
      <c r="F119" s="43"/>
    </row>
    <row r="120" spans="1:234">
      <c r="A120" t="s">
        <v>13</v>
      </c>
      <c r="B120" s="15">
        <f>COUNTIF(95:95, "&lt;0")</f>
        <v>18</v>
      </c>
      <c r="C120" s="21">
        <f>COUNTIF(95:95, "&gt;=0")</f>
        <v>42</v>
      </c>
      <c r="D120" s="13">
        <f>B120/(SUM(B120:C120))</f>
        <v>0.3</v>
      </c>
      <c r="E120" s="43">
        <f t="shared" si="359"/>
        <v>0.7</v>
      </c>
      <c r="F120" s="43"/>
    </row>
    <row r="121" spans="1:234">
      <c r="A121" t="s">
        <v>14</v>
      </c>
      <c r="B121" s="15">
        <f>COUNTIF(96:96, "&lt;0")</f>
        <v>8</v>
      </c>
      <c r="C121" s="21">
        <f>COUNTIF(96:96, "&gt;=0")</f>
        <v>62</v>
      </c>
      <c r="D121" s="13">
        <f t="shared" ref="D121:D122" si="360">B121/(SUM(B121:C121))</f>
        <v>0.11428571428571428</v>
      </c>
      <c r="E121" s="43">
        <f t="shared" si="359"/>
        <v>0.88571428571428568</v>
      </c>
      <c r="F121" s="43"/>
    </row>
    <row r="122" spans="1:234">
      <c r="A122" t="s">
        <v>15</v>
      </c>
      <c r="B122" s="15">
        <f>COUNTIF(97:97, "&lt;0")</f>
        <v>0</v>
      </c>
      <c r="C122" s="21">
        <f>COUNTIF(97:97, "&gt;=0")</f>
        <v>80</v>
      </c>
      <c r="D122" s="13">
        <f t="shared" si="360"/>
        <v>0</v>
      </c>
      <c r="E122" s="43">
        <f t="shared" si="359"/>
        <v>1</v>
      </c>
      <c r="F122" s="43"/>
    </row>
    <row r="123" spans="1:234">
      <c r="D123" s="42"/>
    </row>
    <row r="124" spans="1:234" ht="42.75" customHeight="1">
      <c r="A124" t="s">
        <v>4</v>
      </c>
      <c r="B124" s="1">
        <f>C125*15</f>
        <v>450000</v>
      </c>
      <c r="C124" s="21"/>
      <c r="G124" s="68"/>
      <c r="H124" s="68"/>
      <c r="I124" s="68"/>
      <c r="J124" s="68"/>
      <c r="K124" s="68"/>
      <c r="L124" s="68"/>
    </row>
    <row r="125" spans="1:234" ht="50.25" customHeight="1">
      <c r="A125" t="s">
        <v>16</v>
      </c>
      <c r="B125" s="14">
        <f>C125-Results!K3</f>
        <v>11000</v>
      </c>
      <c r="C125" s="21">
        <f>Results!K2</f>
        <v>30000</v>
      </c>
      <c r="D125">
        <f>Results!K4</f>
        <v>4</v>
      </c>
      <c r="G125" s="46"/>
      <c r="H125" s="46"/>
      <c r="I125" s="46"/>
      <c r="J125" s="46"/>
      <c r="K125" s="46"/>
      <c r="L125" s="46"/>
    </row>
    <row r="126" spans="1:234" ht="63" customHeight="1">
      <c r="B126" s="51" t="s">
        <v>46</v>
      </c>
      <c r="C126" s="51" t="s">
        <v>47</v>
      </c>
      <c r="D126" s="52" t="s">
        <v>45</v>
      </c>
      <c r="G126" s="46"/>
      <c r="H126" s="47"/>
      <c r="I126" s="47"/>
      <c r="J126" s="47"/>
      <c r="K126" s="47"/>
      <c r="L126" s="47"/>
    </row>
    <row r="127" spans="1:234" ht="24.75" customHeight="1">
      <c r="A127" s="45" t="s">
        <v>38</v>
      </c>
      <c r="G127" s="46"/>
      <c r="H127" s="47"/>
      <c r="I127" s="47"/>
      <c r="J127" s="47"/>
      <c r="K127" s="47"/>
      <c r="L127" s="47"/>
    </row>
    <row r="128" spans="1:234" ht="24.75" customHeight="1">
      <c r="A128" t="s">
        <v>32</v>
      </c>
      <c r="B128" s="16">
        <f ca="1">MEDIAN(B107:AO107)</f>
        <v>2127314.0137548679</v>
      </c>
      <c r="C128" s="37">
        <f ca="1">B128/$B$124</f>
        <v>4.7273644750108179</v>
      </c>
      <c r="D128" s="16"/>
      <c r="E128" s="11"/>
      <c r="G128" s="46"/>
      <c r="H128" s="47"/>
      <c r="I128" s="47"/>
      <c r="J128" s="47"/>
      <c r="K128" s="47"/>
      <c r="L128" s="47"/>
    </row>
    <row r="129" spans="1:12" ht="24.75" customHeight="1">
      <c r="A129" t="s">
        <v>33</v>
      </c>
      <c r="B129" s="16">
        <f ca="1">MEDIAN(B108:AY108)</f>
        <v>769197.52862797957</v>
      </c>
      <c r="C129" s="37">
        <f t="shared" ref="C129:C131" ca="1" si="361">B129/$B$124</f>
        <v>1.7093278413955102</v>
      </c>
      <c r="D129" s="16"/>
      <c r="E129" s="11"/>
      <c r="G129" s="46"/>
      <c r="H129" s="47"/>
      <c r="I129" s="47"/>
      <c r="J129" s="47"/>
      <c r="K129" s="47"/>
      <c r="L129" s="47"/>
    </row>
    <row r="130" spans="1:12" ht="24.75" customHeight="1">
      <c r="A130" t="s">
        <v>34</v>
      </c>
      <c r="B130" s="16">
        <f ca="1">MEDIAN(B109:BI109)</f>
        <v>1302403.4590484148</v>
      </c>
      <c r="C130" s="37">
        <f t="shared" ca="1" si="361"/>
        <v>2.8942299089964774</v>
      </c>
      <c r="D130" s="16"/>
      <c r="E130" s="11"/>
      <c r="G130" s="46"/>
      <c r="H130" s="47"/>
      <c r="I130" s="47"/>
      <c r="J130" s="47"/>
      <c r="K130" s="47"/>
      <c r="L130" s="47"/>
    </row>
    <row r="131" spans="1:12">
      <c r="A131" t="s">
        <v>35</v>
      </c>
      <c r="B131" s="16">
        <f ca="1">MEDIAN(B110:BS110)</f>
        <v>873887.3619191281</v>
      </c>
      <c r="C131" s="37">
        <f t="shared" ca="1" si="361"/>
        <v>1.9419719153758401</v>
      </c>
      <c r="D131" s="16"/>
      <c r="E131" s="11"/>
      <c r="G131" s="33"/>
      <c r="H131" s="33"/>
      <c r="I131" s="33"/>
      <c r="J131" s="48"/>
      <c r="K131" s="33"/>
      <c r="L131" s="33"/>
    </row>
    <row r="132" spans="1:12" ht="42.75" customHeight="1">
      <c r="A132" t="s">
        <v>36</v>
      </c>
      <c r="B132" s="16">
        <f ca="1">MEDIAN(B111:CC111)</f>
        <v>577889.29372443841</v>
      </c>
      <c r="C132" s="37">
        <f ca="1">B132/$B$124</f>
        <v>1.2841984304987519</v>
      </c>
      <c r="D132" s="16"/>
      <c r="E132" s="11"/>
      <c r="G132" s="68"/>
      <c r="H132" s="68"/>
      <c r="I132" s="68"/>
      <c r="J132" s="68"/>
      <c r="K132" s="68"/>
      <c r="L132" s="68"/>
    </row>
    <row r="133" spans="1:12" ht="15.75">
      <c r="G133" s="46"/>
      <c r="H133" s="46"/>
      <c r="I133" s="46"/>
      <c r="J133" s="46"/>
      <c r="K133" s="46"/>
      <c r="L133" s="46"/>
    </row>
    <row r="134" spans="1:12" ht="24.75" customHeight="1">
      <c r="G134" s="46"/>
      <c r="H134" s="49"/>
      <c r="I134" s="49"/>
      <c r="J134" s="49"/>
      <c r="K134" s="49"/>
      <c r="L134" s="49"/>
    </row>
    <row r="135" spans="1:12" ht="24.75" customHeight="1">
      <c r="G135" s="46"/>
      <c r="H135" s="49"/>
      <c r="I135" s="49"/>
      <c r="J135" s="49"/>
      <c r="K135" s="49"/>
      <c r="L135" s="49"/>
    </row>
    <row r="136" spans="1:12" ht="24.75" customHeight="1">
      <c r="G136" s="46"/>
      <c r="H136" s="49"/>
      <c r="I136" s="49"/>
      <c r="J136" s="49"/>
      <c r="K136" s="49"/>
      <c r="L136" s="49"/>
    </row>
    <row r="137" spans="1:12" ht="24.75" customHeight="1">
      <c r="G137" s="46"/>
      <c r="H137" s="49"/>
      <c r="I137" s="49"/>
      <c r="J137" s="49"/>
      <c r="K137" s="49"/>
      <c r="L137" s="49"/>
    </row>
    <row r="138" spans="1:12" ht="24.75" customHeight="1">
      <c r="A138" t="s">
        <v>17</v>
      </c>
      <c r="B138" t="s">
        <v>26</v>
      </c>
      <c r="C138" t="s">
        <v>23</v>
      </c>
      <c r="D138" t="s">
        <v>24</v>
      </c>
      <c r="E138" s="12" t="s">
        <v>25</v>
      </c>
      <c r="G138" s="46"/>
      <c r="H138" s="49"/>
      <c r="I138" s="49"/>
      <c r="J138" s="49"/>
      <c r="K138" s="49"/>
      <c r="L138" s="49"/>
    </row>
    <row r="139" spans="1:12">
      <c r="A139">
        <v>2016</v>
      </c>
      <c r="B139">
        <v>89</v>
      </c>
      <c r="C139">
        <f t="shared" ref="C139:C202" si="362">C140*(1+D139)</f>
        <v>148957.72761482568</v>
      </c>
      <c r="D139" s="34">
        <v>1.37E-2</v>
      </c>
      <c r="E139" s="12">
        <v>234</v>
      </c>
      <c r="F139">
        <f t="shared" ref="F139:F202" si="363">F140*(1.02)</f>
        <v>228494.16094984434</v>
      </c>
    </row>
    <row r="140" spans="1:12">
      <c r="A140">
        <v>2015</v>
      </c>
      <c r="B140">
        <v>88</v>
      </c>
      <c r="C140">
        <f t="shared" si="362"/>
        <v>146944.58677599454</v>
      </c>
      <c r="D140" s="35">
        <v>-8.9999999999999998E-4</v>
      </c>
      <c r="E140" s="41">
        <v>233.70699999999999</v>
      </c>
      <c r="F140">
        <f t="shared" si="363"/>
        <v>224013.88328416113</v>
      </c>
    </row>
    <row r="141" spans="1:12">
      <c r="A141">
        <v>2014</v>
      </c>
      <c r="B141">
        <v>87</v>
      </c>
      <c r="C141">
        <f t="shared" si="362"/>
        <v>147076.95603642732</v>
      </c>
      <c r="D141" s="34">
        <v>1.5800000000000002E-2</v>
      </c>
      <c r="E141" s="41">
        <v>233.916</v>
      </c>
      <c r="F141">
        <f t="shared" si="363"/>
        <v>219621.45420015795</v>
      </c>
    </row>
    <row r="142" spans="1:12">
      <c r="A142">
        <v>2013</v>
      </c>
      <c r="B142">
        <v>86</v>
      </c>
      <c r="C142">
        <f t="shared" si="362"/>
        <v>144789.28532824109</v>
      </c>
      <c r="D142" s="35">
        <v>1.5900000000000001E-2</v>
      </c>
      <c r="E142" s="40">
        <v>230.28</v>
      </c>
      <c r="F142">
        <f t="shared" si="363"/>
        <v>215315.15117662546</v>
      </c>
    </row>
    <row r="143" spans="1:12">
      <c r="A143">
        <v>2012</v>
      </c>
      <c r="B143">
        <v>85</v>
      </c>
      <c r="C143">
        <f t="shared" si="362"/>
        <v>142523.1669733646</v>
      </c>
      <c r="D143" s="34">
        <v>2.93E-2</v>
      </c>
      <c r="E143" s="40">
        <v>226.66499999999999</v>
      </c>
      <c r="F143">
        <f t="shared" si="363"/>
        <v>211093.28546727984</v>
      </c>
      <c r="K143" s="12"/>
      <c r="L143" s="12"/>
    </row>
    <row r="144" spans="1:12">
      <c r="A144">
        <v>2011</v>
      </c>
      <c r="B144">
        <v>84</v>
      </c>
      <c r="C144">
        <f t="shared" si="362"/>
        <v>138466.1099517775</v>
      </c>
      <c r="D144" s="35">
        <v>1.6299999999999999E-2</v>
      </c>
      <c r="E144" s="40">
        <v>220.22300000000001</v>
      </c>
      <c r="F144">
        <f t="shared" si="363"/>
        <v>206954.20143850966</v>
      </c>
    </row>
    <row r="145" spans="1:12">
      <c r="A145">
        <v>2010</v>
      </c>
      <c r="B145">
        <v>83</v>
      </c>
      <c r="C145">
        <f t="shared" si="362"/>
        <v>136245.3113763431</v>
      </c>
      <c r="D145" s="34">
        <v>2.63E-2</v>
      </c>
      <c r="E145" s="40">
        <v>216.68700000000001</v>
      </c>
      <c r="F145">
        <f t="shared" si="363"/>
        <v>202896.2759201075</v>
      </c>
    </row>
    <row r="146" spans="1:12">
      <c r="A146">
        <v>2009</v>
      </c>
      <c r="B146">
        <v>82</v>
      </c>
      <c r="C146">
        <f t="shared" si="362"/>
        <v>132753.88422132234</v>
      </c>
      <c r="D146" s="35">
        <v>2.9999999999999997E-4</v>
      </c>
      <c r="E146" s="40">
        <v>211.143</v>
      </c>
      <c r="F146">
        <f t="shared" si="363"/>
        <v>198917.91756873284</v>
      </c>
    </row>
    <row r="147" spans="1:12">
      <c r="A147">
        <v>2008</v>
      </c>
      <c r="B147">
        <v>81</v>
      </c>
      <c r="C147">
        <f t="shared" si="362"/>
        <v>132714.07000032224</v>
      </c>
      <c r="D147" s="34">
        <v>4.2799999999999998E-2</v>
      </c>
      <c r="E147" s="40">
        <v>211.18</v>
      </c>
      <c r="F147">
        <f t="shared" si="363"/>
        <v>195017.56624385572</v>
      </c>
    </row>
    <row r="148" spans="1:12">
      <c r="A148">
        <v>2007</v>
      </c>
      <c r="B148">
        <v>80</v>
      </c>
      <c r="C148">
        <f t="shared" si="362"/>
        <v>127267.04066007122</v>
      </c>
      <c r="D148" s="35">
        <v>2.0799999999999999E-2</v>
      </c>
      <c r="E148" s="39">
        <v>202.416</v>
      </c>
      <c r="F148">
        <f t="shared" si="363"/>
        <v>191193.69239593699</v>
      </c>
    </row>
    <row r="149" spans="1:12">
      <c r="A149">
        <v>2006</v>
      </c>
      <c r="B149">
        <v>79</v>
      </c>
      <c r="C149">
        <f t="shared" si="362"/>
        <v>124673.82509803216</v>
      </c>
      <c r="D149" s="34">
        <v>3.9899999999999998E-2</v>
      </c>
      <c r="E149" s="38">
        <v>198.3</v>
      </c>
      <c r="F149">
        <f t="shared" si="363"/>
        <v>187444.79646660489</v>
      </c>
    </row>
    <row r="150" spans="1:12">
      <c r="A150">
        <v>2005</v>
      </c>
      <c r="B150">
        <v>78</v>
      </c>
      <c r="C150">
        <f t="shared" si="362"/>
        <v>119890.20588328893</v>
      </c>
      <c r="D150" s="35">
        <v>2.9700000000000001E-2</v>
      </c>
      <c r="E150" s="38">
        <v>190.7</v>
      </c>
      <c r="F150">
        <f t="shared" si="363"/>
        <v>183769.40830059303</v>
      </c>
    </row>
    <row r="151" spans="1:12">
      <c r="A151">
        <v>2004</v>
      </c>
      <c r="B151">
        <v>77</v>
      </c>
      <c r="C151">
        <f t="shared" si="362"/>
        <v>116432.17042176258</v>
      </c>
      <c r="D151" s="34">
        <v>1.9300000000000001E-2</v>
      </c>
      <c r="E151" s="38">
        <v>185.2</v>
      </c>
      <c r="F151">
        <f t="shared" si="363"/>
        <v>180166.08656920886</v>
      </c>
    </row>
    <row r="152" spans="1:12">
      <c r="A152">
        <v>2003</v>
      </c>
      <c r="B152">
        <v>76</v>
      </c>
      <c r="C152">
        <f t="shared" si="362"/>
        <v>114227.57816321257</v>
      </c>
      <c r="D152" s="35">
        <v>2.5999999999999999E-2</v>
      </c>
      <c r="E152" s="38">
        <v>181.7</v>
      </c>
      <c r="F152">
        <f t="shared" si="363"/>
        <v>176633.41820510672</v>
      </c>
    </row>
    <row r="153" spans="1:12">
      <c r="A153">
        <v>2002</v>
      </c>
      <c r="B153">
        <v>75</v>
      </c>
      <c r="C153">
        <f t="shared" si="362"/>
        <v>111332.92218636702</v>
      </c>
      <c r="D153" s="34">
        <v>1.14E-2</v>
      </c>
      <c r="E153" s="38">
        <v>177.1</v>
      </c>
      <c r="F153">
        <f t="shared" si="363"/>
        <v>173170.01784814385</v>
      </c>
    </row>
    <row r="154" spans="1:12">
      <c r="A154">
        <v>2001</v>
      </c>
      <c r="B154">
        <v>74</v>
      </c>
      <c r="C154">
        <f t="shared" si="362"/>
        <v>110078.03261456102</v>
      </c>
      <c r="D154" s="35">
        <v>3.73E-2</v>
      </c>
      <c r="E154" s="38">
        <v>175.1</v>
      </c>
      <c r="F154">
        <f t="shared" si="363"/>
        <v>169774.52730210181</v>
      </c>
    </row>
    <row r="155" spans="1:12">
      <c r="A155">
        <v>2000</v>
      </c>
      <c r="B155">
        <v>73</v>
      </c>
      <c r="C155">
        <f t="shared" si="362"/>
        <v>106119.76536639449</v>
      </c>
      <c r="D155" s="34">
        <v>2.7400000000000001E-2</v>
      </c>
      <c r="E155" s="38">
        <v>168.8</v>
      </c>
      <c r="F155">
        <f t="shared" si="363"/>
        <v>166445.6150020606</v>
      </c>
    </row>
    <row r="156" spans="1:12">
      <c r="A156">
        <v>1999</v>
      </c>
      <c r="B156">
        <v>72</v>
      </c>
      <c r="C156">
        <f t="shared" si="362"/>
        <v>103289.62951761192</v>
      </c>
      <c r="D156" s="35">
        <v>1.67E-2</v>
      </c>
      <c r="E156" s="38">
        <v>164.3</v>
      </c>
      <c r="F156">
        <f t="shared" si="363"/>
        <v>163181.97549221627</v>
      </c>
      <c r="J156"/>
      <c r="K156" s="12"/>
      <c r="L156" s="12"/>
    </row>
    <row r="157" spans="1:12">
      <c r="A157">
        <v>1998</v>
      </c>
      <c r="B157">
        <v>71</v>
      </c>
      <c r="C157">
        <f t="shared" si="362"/>
        <v>101593.02598368439</v>
      </c>
      <c r="D157" s="34">
        <v>1.5699999999999999E-2</v>
      </c>
      <c r="E157" s="38">
        <v>161.6</v>
      </c>
      <c r="F157">
        <f t="shared" si="363"/>
        <v>159982.32891393753</v>
      </c>
    </row>
    <row r="158" spans="1:12">
      <c r="A158">
        <v>1997</v>
      </c>
      <c r="B158">
        <v>70</v>
      </c>
      <c r="C158">
        <f t="shared" si="362"/>
        <v>100022.67006368453</v>
      </c>
      <c r="D158" s="35">
        <v>3.04E-2</v>
      </c>
      <c r="E158" s="38">
        <v>159.1</v>
      </c>
      <c r="F158">
        <f t="shared" si="363"/>
        <v>156845.42050386031</v>
      </c>
    </row>
    <row r="159" spans="1:12">
      <c r="A159">
        <v>1996</v>
      </c>
      <c r="B159">
        <v>69</v>
      </c>
      <c r="C159">
        <f t="shared" si="362"/>
        <v>97071.690667395713</v>
      </c>
      <c r="D159" s="34">
        <v>2.7300000000000001E-2</v>
      </c>
      <c r="E159" s="38">
        <v>154.4</v>
      </c>
      <c r="F159">
        <f t="shared" si="363"/>
        <v>153770.02010182384</v>
      </c>
    </row>
    <row r="160" spans="1:12">
      <c r="A160">
        <v>1995</v>
      </c>
      <c r="B160">
        <v>68</v>
      </c>
      <c r="C160">
        <f t="shared" si="362"/>
        <v>94492.057497708272</v>
      </c>
      <c r="D160" s="35">
        <v>2.8000000000000001E-2</v>
      </c>
      <c r="E160" s="38">
        <v>150.30000000000001</v>
      </c>
      <c r="F160">
        <f t="shared" si="363"/>
        <v>150754.92166845474</v>
      </c>
    </row>
    <row r="161" spans="1:12">
      <c r="A161">
        <v>1994</v>
      </c>
      <c r="B161">
        <v>67</v>
      </c>
      <c r="C161">
        <f t="shared" si="362"/>
        <v>91918.343869366028</v>
      </c>
      <c r="D161" s="34">
        <v>2.52E-2</v>
      </c>
      <c r="E161" s="38">
        <v>146.19999999999999</v>
      </c>
      <c r="F161">
        <f t="shared" si="363"/>
        <v>147798.94281221053</v>
      </c>
    </row>
    <row r="162" spans="1:12">
      <c r="A162">
        <v>1993</v>
      </c>
      <c r="B162">
        <v>66</v>
      </c>
      <c r="C162">
        <f t="shared" si="362"/>
        <v>89658.938616236876</v>
      </c>
      <c r="D162" s="35">
        <v>3.2599999999999997E-2</v>
      </c>
      <c r="E162" s="38">
        <v>142.6</v>
      </c>
      <c r="F162">
        <f t="shared" si="363"/>
        <v>144900.9243256966</v>
      </c>
    </row>
    <row r="163" spans="1:12">
      <c r="A163">
        <v>1992</v>
      </c>
      <c r="B163">
        <v>65</v>
      </c>
      <c r="C163">
        <f t="shared" si="362"/>
        <v>86828.33489854433</v>
      </c>
      <c r="D163" s="34">
        <v>2.5999999999999999E-2</v>
      </c>
      <c r="E163" s="38">
        <v>138.1</v>
      </c>
      <c r="F163">
        <f t="shared" si="363"/>
        <v>142059.72973107509</v>
      </c>
    </row>
    <row r="164" spans="1:12">
      <c r="A164">
        <v>1991</v>
      </c>
      <c r="B164">
        <v>64</v>
      </c>
      <c r="C164">
        <f t="shared" si="362"/>
        <v>84628.00672372742</v>
      </c>
      <c r="D164" s="35">
        <v>5.6500000000000002E-2</v>
      </c>
      <c r="E164" s="38">
        <v>134.6</v>
      </c>
      <c r="F164">
        <f t="shared" si="363"/>
        <v>139274.24483438733</v>
      </c>
    </row>
    <row r="165" spans="1:12">
      <c r="A165">
        <v>1990</v>
      </c>
      <c r="B165">
        <v>63</v>
      </c>
      <c r="C165">
        <f t="shared" si="362"/>
        <v>80102.230689756194</v>
      </c>
      <c r="D165" s="34">
        <v>5.1999999999999998E-2</v>
      </c>
      <c r="E165" s="38">
        <v>127.4</v>
      </c>
      <c r="F165">
        <f t="shared" si="363"/>
        <v>136543.37728861501</v>
      </c>
    </row>
    <row r="166" spans="1:12">
      <c r="A166">
        <v>1989</v>
      </c>
      <c r="B166">
        <v>62</v>
      </c>
      <c r="C166">
        <f t="shared" si="362"/>
        <v>76142.804838171287</v>
      </c>
      <c r="D166" s="35">
        <v>4.6699999999999998E-2</v>
      </c>
      <c r="E166" s="38">
        <v>121.1</v>
      </c>
      <c r="F166">
        <f t="shared" si="363"/>
        <v>133866.05616530884</v>
      </c>
      <c r="J166"/>
      <c r="K166" s="12"/>
      <c r="L166" s="12"/>
    </row>
    <row r="167" spans="1:12">
      <c r="A167">
        <v>1988</v>
      </c>
      <c r="B167">
        <v>61</v>
      </c>
      <c r="C167">
        <f t="shared" si="362"/>
        <v>72745.585973221823</v>
      </c>
      <c r="D167" s="34">
        <v>4.0500000000000001E-2</v>
      </c>
      <c r="E167" s="38">
        <v>115.7</v>
      </c>
      <c r="F167">
        <f t="shared" si="363"/>
        <v>131241.2315346165</v>
      </c>
    </row>
    <row r="168" spans="1:12">
      <c r="A168">
        <v>1987</v>
      </c>
      <c r="B168">
        <v>60</v>
      </c>
      <c r="C168">
        <f t="shared" si="362"/>
        <v>69914.066288536109</v>
      </c>
      <c r="D168" s="35">
        <v>1.46E-2</v>
      </c>
      <c r="E168" s="38">
        <v>111.2</v>
      </c>
      <c r="F168">
        <f t="shared" si="363"/>
        <v>128667.87405354559</v>
      </c>
    </row>
    <row r="169" spans="1:12">
      <c r="A169">
        <v>1986</v>
      </c>
      <c r="B169">
        <v>59</v>
      </c>
      <c r="C169">
        <f t="shared" si="362"/>
        <v>68908.009351996952</v>
      </c>
      <c r="D169" s="34">
        <v>3.8899999999999997E-2</v>
      </c>
      <c r="E169" s="38">
        <v>109.6</v>
      </c>
      <c r="F169">
        <f t="shared" si="363"/>
        <v>126144.9745622996</v>
      </c>
    </row>
    <row r="170" spans="1:12">
      <c r="A170">
        <v>1985</v>
      </c>
      <c r="B170">
        <v>58</v>
      </c>
      <c r="C170">
        <f t="shared" si="362"/>
        <v>66327.855762823136</v>
      </c>
      <c r="D170" s="35">
        <v>3.5299999999999998E-2</v>
      </c>
      <c r="E170" s="38">
        <v>105.5</v>
      </c>
      <c r="F170">
        <f t="shared" si="363"/>
        <v>123671.54368852901</v>
      </c>
    </row>
    <row r="171" spans="1:12">
      <c r="A171">
        <v>1984</v>
      </c>
      <c r="B171">
        <v>57</v>
      </c>
      <c r="C171">
        <f t="shared" si="362"/>
        <v>64066.314848665264</v>
      </c>
      <c r="D171" s="34">
        <v>4.19E-2</v>
      </c>
      <c r="E171" s="38">
        <v>101.9</v>
      </c>
      <c r="F171">
        <f t="shared" si="363"/>
        <v>121246.61145934217</v>
      </c>
    </row>
    <row r="172" spans="1:12">
      <c r="A172">
        <v>1983</v>
      </c>
      <c r="B172">
        <v>56</v>
      </c>
      <c r="C172">
        <f t="shared" si="362"/>
        <v>61489.888519690241</v>
      </c>
      <c r="D172" s="35">
        <v>3.7100000000000001E-2</v>
      </c>
      <c r="E172" s="38">
        <v>97.8</v>
      </c>
      <c r="F172">
        <f t="shared" si="363"/>
        <v>118869.22692092368</v>
      </c>
    </row>
    <row r="173" spans="1:12">
      <c r="A173">
        <v>1982</v>
      </c>
      <c r="B173">
        <v>55</v>
      </c>
      <c r="C173">
        <f t="shared" si="362"/>
        <v>59290.221309121829</v>
      </c>
      <c r="D173" s="34">
        <v>8.3900000000000002E-2</v>
      </c>
      <c r="E173" s="38">
        <v>94.3</v>
      </c>
      <c r="F173">
        <f t="shared" si="363"/>
        <v>116538.45776561146</v>
      </c>
    </row>
    <row r="174" spans="1:12">
      <c r="A174">
        <v>1981</v>
      </c>
      <c r="B174">
        <v>54</v>
      </c>
      <c r="C174">
        <f t="shared" si="362"/>
        <v>54700.822316746773</v>
      </c>
      <c r="D174" s="35">
        <v>0.1183</v>
      </c>
      <c r="E174" s="38">
        <v>87</v>
      </c>
      <c r="F174">
        <f t="shared" si="363"/>
        <v>114253.38996628574</v>
      </c>
    </row>
    <row r="175" spans="1:12">
      <c r="A175">
        <v>1980</v>
      </c>
      <c r="B175">
        <v>53</v>
      </c>
      <c r="C175">
        <f t="shared" si="362"/>
        <v>48914.2647918687</v>
      </c>
      <c r="D175" s="34">
        <v>0.1391</v>
      </c>
      <c r="E175" s="38">
        <v>77.8</v>
      </c>
      <c r="F175">
        <f t="shared" si="363"/>
        <v>112013.1274179272</v>
      </c>
    </row>
    <row r="176" spans="1:12">
      <c r="A176">
        <v>1979</v>
      </c>
      <c r="B176">
        <v>52</v>
      </c>
      <c r="C176">
        <f t="shared" si="362"/>
        <v>42941.150725896499</v>
      </c>
      <c r="D176" s="35">
        <v>9.2799999999999994E-2</v>
      </c>
      <c r="E176" s="38">
        <v>68.3</v>
      </c>
      <c r="F176">
        <f t="shared" si="363"/>
        <v>109816.79158620314</v>
      </c>
      <c r="J176"/>
      <c r="K176" s="12"/>
      <c r="L176" s="12"/>
    </row>
    <row r="177" spans="1:12">
      <c r="A177">
        <v>1978</v>
      </c>
      <c r="B177">
        <v>51</v>
      </c>
      <c r="C177">
        <f t="shared" si="362"/>
        <v>39294.610839949215</v>
      </c>
      <c r="D177" s="34">
        <v>6.8400000000000002E-2</v>
      </c>
      <c r="E177" s="38">
        <v>62.5</v>
      </c>
      <c r="F177">
        <f t="shared" si="363"/>
        <v>107663.52116294425</v>
      </c>
    </row>
    <row r="178" spans="1:12">
      <c r="A178">
        <v>1977</v>
      </c>
      <c r="B178">
        <v>50</v>
      </c>
      <c r="C178">
        <f t="shared" si="362"/>
        <v>36778.931898117946</v>
      </c>
      <c r="D178" s="35">
        <v>5.2200000000000003E-2</v>
      </c>
      <c r="E178" s="38">
        <v>58.5</v>
      </c>
      <c r="F178">
        <f t="shared" si="363"/>
        <v>105552.47172837671</v>
      </c>
    </row>
    <row r="179" spans="1:12">
      <c r="A179">
        <v>1976</v>
      </c>
      <c r="B179">
        <v>49</v>
      </c>
      <c r="C179">
        <f t="shared" si="362"/>
        <v>34954.316573006981</v>
      </c>
      <c r="D179" s="34">
        <v>6.7199999999999996E-2</v>
      </c>
      <c r="E179" s="38">
        <v>55.6</v>
      </c>
      <c r="F179">
        <f t="shared" si="363"/>
        <v>103482.81541997717</v>
      </c>
    </row>
    <row r="180" spans="1:12">
      <c r="A180">
        <v>1975</v>
      </c>
      <c r="B180">
        <v>48</v>
      </c>
      <c r="C180">
        <f t="shared" si="362"/>
        <v>32753.295139624235</v>
      </c>
      <c r="D180" s="35">
        <v>0.11799999999999999</v>
      </c>
      <c r="E180" s="38">
        <v>52.1</v>
      </c>
      <c r="F180">
        <f t="shared" si="363"/>
        <v>101453.74060782076</v>
      </c>
    </row>
    <row r="181" spans="1:12">
      <c r="A181">
        <v>1974</v>
      </c>
      <c r="B181">
        <v>47</v>
      </c>
      <c r="C181">
        <f t="shared" si="362"/>
        <v>29296.328389646009</v>
      </c>
      <c r="D181" s="34">
        <v>9.3899999999999997E-2</v>
      </c>
      <c r="E181" s="38">
        <v>46.6</v>
      </c>
      <c r="F181">
        <f t="shared" si="363"/>
        <v>99464.451576294858</v>
      </c>
    </row>
    <row r="182" spans="1:12">
      <c r="A182">
        <v>1973</v>
      </c>
      <c r="B182">
        <v>46</v>
      </c>
      <c r="C182">
        <f t="shared" si="362"/>
        <v>26781.541630538446</v>
      </c>
      <c r="D182" s="35">
        <v>3.6499999999999998E-2</v>
      </c>
      <c r="E182" s="38">
        <v>42.6</v>
      </c>
      <c r="F182">
        <f t="shared" si="363"/>
        <v>97514.168212053773</v>
      </c>
    </row>
    <row r="183" spans="1:12">
      <c r="A183">
        <v>1972</v>
      </c>
      <c r="B183">
        <v>45</v>
      </c>
      <c r="C183">
        <f t="shared" si="362"/>
        <v>25838.438620876455</v>
      </c>
      <c r="D183" s="34">
        <v>3.27E-2</v>
      </c>
      <c r="E183" s="38">
        <v>41.1</v>
      </c>
      <c r="F183">
        <f t="shared" si="363"/>
        <v>95602.125698091928</v>
      </c>
    </row>
    <row r="184" spans="1:12">
      <c r="A184">
        <v>1971</v>
      </c>
      <c r="B184">
        <v>44</v>
      </c>
      <c r="C184">
        <f t="shared" si="362"/>
        <v>25020.275608479187</v>
      </c>
      <c r="D184" s="35">
        <v>5.2900000000000003E-2</v>
      </c>
      <c r="E184" s="38">
        <v>39.799999999999997</v>
      </c>
      <c r="F184">
        <f t="shared" si="363"/>
        <v>93727.57421381562</v>
      </c>
    </row>
    <row r="185" spans="1:12">
      <c r="A185">
        <v>1970</v>
      </c>
      <c r="B185">
        <v>43</v>
      </c>
      <c r="C185">
        <f t="shared" si="362"/>
        <v>23763.202211491298</v>
      </c>
      <c r="D185" s="34">
        <v>6.1800000000000001E-2</v>
      </c>
      <c r="E185" s="38">
        <v>37.799999999999997</v>
      </c>
      <c r="F185">
        <f t="shared" si="363"/>
        <v>91889.778640995704</v>
      </c>
    </row>
    <row r="186" spans="1:12">
      <c r="A186">
        <v>1969</v>
      </c>
      <c r="B186">
        <v>42</v>
      </c>
      <c r="C186">
        <f t="shared" si="362"/>
        <v>22380.111331221789</v>
      </c>
      <c r="D186" s="35">
        <v>4.3999999999999997E-2</v>
      </c>
      <c r="E186" s="38">
        <v>35.6</v>
      </c>
      <c r="F186">
        <f t="shared" si="363"/>
        <v>90088.018275485985</v>
      </c>
      <c r="J186"/>
      <c r="K186" s="12"/>
      <c r="L186" s="12"/>
    </row>
    <row r="187" spans="1:12">
      <c r="A187">
        <v>1968</v>
      </c>
      <c r="B187">
        <v>41</v>
      </c>
      <c r="C187">
        <f t="shared" si="362"/>
        <v>21436.888248296731</v>
      </c>
      <c r="D187" s="34">
        <v>3.6499999999999998E-2</v>
      </c>
      <c r="E187" s="38">
        <v>34.1</v>
      </c>
      <c r="F187">
        <f t="shared" si="363"/>
        <v>88321.586544594102</v>
      </c>
    </row>
    <row r="188" spans="1:12">
      <c r="A188">
        <v>1967</v>
      </c>
      <c r="B188">
        <v>40</v>
      </c>
      <c r="C188">
        <f t="shared" si="362"/>
        <v>20681.99541562637</v>
      </c>
      <c r="D188" s="35">
        <v>3.4599999999999999E-2</v>
      </c>
      <c r="E188" s="38">
        <v>32.9</v>
      </c>
      <c r="F188">
        <f t="shared" si="363"/>
        <v>86589.790729994216</v>
      </c>
    </row>
    <row r="189" spans="1:12">
      <c r="A189">
        <v>1966</v>
      </c>
      <c r="B189">
        <v>39</v>
      </c>
      <c r="C189">
        <f t="shared" si="362"/>
        <v>19990.32999770575</v>
      </c>
      <c r="D189" s="34">
        <v>1.9199999999999998E-2</v>
      </c>
      <c r="E189" s="38">
        <v>31.8</v>
      </c>
      <c r="F189">
        <f t="shared" si="363"/>
        <v>84891.951696072763</v>
      </c>
    </row>
    <row r="190" spans="1:12">
      <c r="A190">
        <v>1965</v>
      </c>
      <c r="B190">
        <v>38</v>
      </c>
      <c r="C190">
        <f t="shared" si="362"/>
        <v>19613.746073102186</v>
      </c>
      <c r="D190" s="35">
        <v>9.7000000000000003E-3</v>
      </c>
      <c r="E190" s="38">
        <v>31.2</v>
      </c>
      <c r="F190">
        <f t="shared" si="363"/>
        <v>83227.403623600752</v>
      </c>
    </row>
    <row r="191" spans="1:12">
      <c r="A191">
        <v>1964</v>
      </c>
      <c r="B191">
        <v>37</v>
      </c>
      <c r="C191">
        <f t="shared" si="362"/>
        <v>19425.320464595607</v>
      </c>
      <c r="D191" s="34">
        <v>1.6400000000000001E-2</v>
      </c>
      <c r="E191" s="38">
        <v>30.9</v>
      </c>
      <c r="F191">
        <f t="shared" si="363"/>
        <v>81595.493748628185</v>
      </c>
    </row>
    <row r="192" spans="1:12">
      <c r="A192">
        <v>1963</v>
      </c>
      <c r="B192">
        <v>36</v>
      </c>
      <c r="C192">
        <f t="shared" si="362"/>
        <v>19111.885541711537</v>
      </c>
      <c r="D192" s="35">
        <v>1.3299999999999999E-2</v>
      </c>
      <c r="E192" s="38">
        <v>30.4</v>
      </c>
      <c r="F192">
        <f t="shared" si="363"/>
        <v>79995.582106498216</v>
      </c>
    </row>
    <row r="193" spans="1:10">
      <c r="A193">
        <v>1962</v>
      </c>
      <c r="B193">
        <v>35</v>
      </c>
      <c r="C193">
        <f t="shared" si="362"/>
        <v>18861.033792274287</v>
      </c>
      <c r="D193" s="34">
        <v>6.7000000000000002E-3</v>
      </c>
      <c r="E193" s="38">
        <v>30</v>
      </c>
      <c r="F193">
        <f t="shared" si="363"/>
        <v>78427.0412808806</v>
      </c>
    </row>
    <row r="194" spans="1:10">
      <c r="A194">
        <v>1961</v>
      </c>
      <c r="B194">
        <v>34</v>
      </c>
      <c r="C194">
        <f t="shared" si="362"/>
        <v>18735.505902726025</v>
      </c>
      <c r="D194" s="35">
        <v>1.7100000000000001E-2</v>
      </c>
      <c r="E194" s="38">
        <v>29.8</v>
      </c>
      <c r="F194">
        <f t="shared" si="363"/>
        <v>76889.256157726079</v>
      </c>
    </row>
    <row r="195" spans="1:10">
      <c r="A195">
        <v>1960</v>
      </c>
      <c r="B195">
        <v>33</v>
      </c>
      <c r="C195">
        <f t="shared" si="362"/>
        <v>18420.515094608225</v>
      </c>
      <c r="D195" s="34">
        <v>1.03E-2</v>
      </c>
      <c r="E195" s="38">
        <v>29.3</v>
      </c>
      <c r="F195">
        <f t="shared" si="363"/>
        <v>75381.623684045175</v>
      </c>
    </row>
    <row r="196" spans="1:10">
      <c r="A196">
        <v>1959</v>
      </c>
      <c r="B196">
        <v>32</v>
      </c>
      <c r="C196">
        <f t="shared" si="362"/>
        <v>18232.718098196798</v>
      </c>
      <c r="D196" s="35">
        <v>1.4E-2</v>
      </c>
      <c r="E196" s="38">
        <v>29</v>
      </c>
      <c r="F196">
        <f t="shared" si="363"/>
        <v>73903.552631416838</v>
      </c>
      <c r="J196"/>
    </row>
    <row r="197" spans="1:10">
      <c r="A197">
        <v>1958</v>
      </c>
      <c r="B197">
        <v>31</v>
      </c>
      <c r="C197">
        <f t="shared" si="362"/>
        <v>17980.98431774832</v>
      </c>
      <c r="D197" s="34">
        <v>3.6200000000000003E-2</v>
      </c>
      <c r="E197" s="38">
        <v>28.6</v>
      </c>
      <c r="F197">
        <f t="shared" si="363"/>
        <v>72454.46336413415</v>
      </c>
    </row>
    <row r="198" spans="1:10">
      <c r="A198">
        <v>1957</v>
      </c>
      <c r="B198">
        <v>30</v>
      </c>
      <c r="C198">
        <f t="shared" si="362"/>
        <v>17352.812505064969</v>
      </c>
      <c r="D198" s="35">
        <v>2.9899999999999999E-2</v>
      </c>
      <c r="E198" s="38">
        <v>27.6</v>
      </c>
      <c r="F198">
        <f t="shared" si="363"/>
        <v>71033.78761189623</v>
      </c>
    </row>
    <row r="199" spans="1:10">
      <c r="A199">
        <v>1956</v>
      </c>
      <c r="B199">
        <v>29</v>
      </c>
      <c r="C199">
        <f t="shared" si="362"/>
        <v>16849.026609442633</v>
      </c>
      <c r="D199" s="34">
        <v>3.7000000000000002E-3</v>
      </c>
      <c r="E199" s="38">
        <v>26.8</v>
      </c>
      <c r="F199">
        <f t="shared" si="363"/>
        <v>69640.968246957083</v>
      </c>
    </row>
    <row r="200" spans="1:10">
      <c r="A200">
        <v>1955</v>
      </c>
      <c r="B200">
        <v>28</v>
      </c>
      <c r="C200">
        <f t="shared" si="362"/>
        <v>16786.91502385437</v>
      </c>
      <c r="D200" s="35">
        <v>-7.4000000000000003E-3</v>
      </c>
      <c r="E200" s="38">
        <v>26.7</v>
      </c>
      <c r="F200">
        <f t="shared" si="363"/>
        <v>68275.459065644201</v>
      </c>
    </row>
    <row r="201" spans="1:10">
      <c r="A201">
        <v>1954</v>
      </c>
      <c r="B201">
        <v>27</v>
      </c>
      <c r="C201">
        <f t="shared" si="362"/>
        <v>16912.06429967194</v>
      </c>
      <c r="D201" s="34">
        <v>1.1299999999999999E-2</v>
      </c>
      <c r="E201" s="38">
        <v>26.9</v>
      </c>
      <c r="F201">
        <f t="shared" si="363"/>
        <v>66936.72457416098</v>
      </c>
    </row>
    <row r="202" spans="1:10">
      <c r="A202">
        <v>1953</v>
      </c>
      <c r="B202">
        <v>26</v>
      </c>
      <c r="C202">
        <f t="shared" si="362"/>
        <v>16723.093344874851</v>
      </c>
      <c r="D202" s="35">
        <v>3.8E-3</v>
      </c>
      <c r="E202" s="38">
        <v>26.6</v>
      </c>
      <c r="F202">
        <f t="shared" si="363"/>
        <v>65624.239778589195</v>
      </c>
    </row>
    <row r="203" spans="1:10">
      <c r="A203">
        <v>1952</v>
      </c>
      <c r="B203">
        <v>25</v>
      </c>
      <c r="C203">
        <f t="shared" ref="C203:C224" si="364">C204*(1+D203)</f>
        <v>16659.786157476439</v>
      </c>
      <c r="D203" s="34">
        <v>4.3299999999999998E-2</v>
      </c>
      <c r="E203" s="38">
        <v>26.5</v>
      </c>
      <c r="F203">
        <f t="shared" ref="F203:F224" si="365">F204*(1.02)</f>
        <v>64337.489979009013</v>
      </c>
    </row>
    <row r="204" spans="1:10">
      <c r="A204">
        <v>1951</v>
      </c>
      <c r="B204">
        <v>24</v>
      </c>
      <c r="C204">
        <f t="shared" si="364"/>
        <v>15968.356328454367</v>
      </c>
      <c r="D204" s="35">
        <v>8.09E-2</v>
      </c>
      <c r="E204" s="38">
        <v>25.4</v>
      </c>
      <c r="F204">
        <f t="shared" si="365"/>
        <v>63075.970567655895</v>
      </c>
    </row>
    <row r="205" spans="1:10">
      <c r="A205">
        <v>1950</v>
      </c>
      <c r="B205">
        <v>23</v>
      </c>
      <c r="C205">
        <f t="shared" si="364"/>
        <v>14773.204115509638</v>
      </c>
      <c r="D205" s="34">
        <v>-2.0799999999999999E-2</v>
      </c>
      <c r="E205" s="38">
        <v>23.5</v>
      </c>
      <c r="F205">
        <f t="shared" si="365"/>
        <v>61839.186831035193</v>
      </c>
    </row>
    <row r="206" spans="1:10">
      <c r="A206">
        <v>1949</v>
      </c>
      <c r="B206">
        <v>22</v>
      </c>
      <c r="C206">
        <f t="shared" si="364"/>
        <v>15087.014006852163</v>
      </c>
      <c r="D206" s="35">
        <v>1.2699999999999999E-2</v>
      </c>
      <c r="E206" s="38">
        <v>24</v>
      </c>
      <c r="F206">
        <f t="shared" si="365"/>
        <v>60626.653755916857</v>
      </c>
    </row>
    <row r="207" spans="1:10">
      <c r="A207">
        <v>1948</v>
      </c>
      <c r="B207">
        <v>21</v>
      </c>
      <c r="C207">
        <f t="shared" si="364"/>
        <v>14897.811797029884</v>
      </c>
      <c r="D207" s="34">
        <v>0.1023</v>
      </c>
      <c r="E207" s="38">
        <v>23.7</v>
      </c>
      <c r="F207">
        <f t="shared" si="365"/>
        <v>59437.895839134173</v>
      </c>
    </row>
    <row r="208" spans="1:10">
      <c r="A208">
        <v>1947</v>
      </c>
      <c r="B208">
        <v>20</v>
      </c>
      <c r="C208">
        <f t="shared" si="364"/>
        <v>13515.206202512822</v>
      </c>
      <c r="D208" s="35">
        <v>0.18129999999999999</v>
      </c>
      <c r="E208" s="38">
        <v>21.5</v>
      </c>
      <c r="F208">
        <f t="shared" si="365"/>
        <v>58272.446901111936</v>
      </c>
    </row>
    <row r="209" spans="1:6">
      <c r="A209">
        <v>1946</v>
      </c>
      <c r="B209">
        <v>19</v>
      </c>
      <c r="C209">
        <f t="shared" si="364"/>
        <v>11440.960130798969</v>
      </c>
      <c r="D209" s="34">
        <v>2.2499999999999999E-2</v>
      </c>
      <c r="E209" s="38">
        <v>18.2</v>
      </c>
      <c r="F209">
        <f t="shared" si="365"/>
        <v>57129.849903050919</v>
      </c>
    </row>
    <row r="210" spans="1:6">
      <c r="A210">
        <v>1945</v>
      </c>
      <c r="B210">
        <v>18</v>
      </c>
      <c r="C210">
        <f t="shared" si="364"/>
        <v>11189.203061906082</v>
      </c>
      <c r="D210" s="35">
        <v>2.3E-2</v>
      </c>
      <c r="E210" s="38">
        <v>17.8</v>
      </c>
      <c r="F210">
        <f t="shared" si="365"/>
        <v>56009.656767696979</v>
      </c>
    </row>
    <row r="211" spans="1:6">
      <c r="A211">
        <v>1944</v>
      </c>
      <c r="B211">
        <v>17</v>
      </c>
      <c r="C211">
        <f t="shared" si="364"/>
        <v>10937.637401667725</v>
      </c>
      <c r="D211" s="34">
        <v>2.9600000000000001E-2</v>
      </c>
      <c r="E211" s="38">
        <v>17.399999999999999</v>
      </c>
      <c r="F211">
        <f t="shared" si="365"/>
        <v>54911.428203624491</v>
      </c>
    </row>
    <row r="212" spans="1:6">
      <c r="A212">
        <v>1943</v>
      </c>
      <c r="B212">
        <v>16</v>
      </c>
      <c r="C212">
        <f t="shared" si="364"/>
        <v>10623.190949560727</v>
      </c>
      <c r="D212" s="35">
        <v>7.6399999999999996E-2</v>
      </c>
      <c r="E212" s="38">
        <v>16.899999999999999</v>
      </c>
      <c r="F212">
        <f t="shared" si="365"/>
        <v>53834.733532965183</v>
      </c>
    </row>
    <row r="213" spans="1:6">
      <c r="A213">
        <v>1942</v>
      </c>
      <c r="B213">
        <v>15</v>
      </c>
      <c r="C213">
        <f t="shared" si="364"/>
        <v>9869.1852002608011</v>
      </c>
      <c r="D213" s="34">
        <v>0.1135</v>
      </c>
      <c r="E213" s="38">
        <v>15.7</v>
      </c>
      <c r="F213">
        <f t="shared" si="365"/>
        <v>52779.150522514887</v>
      </c>
    </row>
    <row r="214" spans="1:6">
      <c r="A214">
        <v>1941</v>
      </c>
      <c r="B214">
        <v>14</v>
      </c>
      <c r="C214">
        <f t="shared" si="364"/>
        <v>8863.2107770640341</v>
      </c>
      <c r="D214" s="35">
        <v>1.44E-2</v>
      </c>
      <c r="E214" s="38">
        <v>14.1</v>
      </c>
      <c r="F214">
        <f t="shared" si="365"/>
        <v>51744.26521815185</v>
      </c>
    </row>
    <row r="215" spans="1:6">
      <c r="A215">
        <v>1940</v>
      </c>
      <c r="B215">
        <v>13</v>
      </c>
      <c r="C215">
        <f t="shared" si="364"/>
        <v>8737.3923275473517</v>
      </c>
      <c r="D215" s="34">
        <v>-7.1000000000000004E-3</v>
      </c>
      <c r="E215" s="38">
        <v>13.9</v>
      </c>
      <c r="F215">
        <f t="shared" si="365"/>
        <v>50729.671782501813</v>
      </c>
    </row>
    <row r="216" spans="1:6">
      <c r="A216">
        <v>1939</v>
      </c>
      <c r="B216">
        <v>12</v>
      </c>
      <c r="C216">
        <f t="shared" si="364"/>
        <v>8799.8714145909471</v>
      </c>
      <c r="D216" s="35">
        <v>-1.41E-2</v>
      </c>
      <c r="E216" s="38">
        <v>14</v>
      </c>
      <c r="F216">
        <f t="shared" si="365"/>
        <v>49734.972335786093</v>
      </c>
    </row>
    <row r="217" spans="1:6">
      <c r="A217">
        <v>1938</v>
      </c>
      <c r="B217">
        <v>11</v>
      </c>
      <c r="C217">
        <f t="shared" si="364"/>
        <v>8925.7241247499205</v>
      </c>
      <c r="D217" s="34">
        <v>7.1000000000000004E-3</v>
      </c>
      <c r="E217" s="38">
        <v>14.2</v>
      </c>
      <c r="F217">
        <f t="shared" si="365"/>
        <v>48759.776799790285</v>
      </c>
    </row>
    <row r="218" spans="1:6">
      <c r="A218">
        <v>1937</v>
      </c>
      <c r="B218">
        <v>10</v>
      </c>
      <c r="C218">
        <f t="shared" si="364"/>
        <v>8862.7982571243374</v>
      </c>
      <c r="D218" s="35">
        <v>2.1700000000000001E-2</v>
      </c>
      <c r="E218" s="38">
        <v>14.1</v>
      </c>
      <c r="F218">
        <f t="shared" si="365"/>
        <v>47803.702744892435</v>
      </c>
    </row>
    <row r="219" spans="1:6">
      <c r="A219">
        <v>1936</v>
      </c>
      <c r="B219">
        <v>9</v>
      </c>
      <c r="C219">
        <f t="shared" si="364"/>
        <v>8674.560298643768</v>
      </c>
      <c r="D219" s="34">
        <v>1.47E-2</v>
      </c>
      <c r="E219" s="38">
        <v>13.8</v>
      </c>
      <c r="F219">
        <f t="shared" si="365"/>
        <v>46866.375240090623</v>
      </c>
    </row>
    <row r="220" spans="1:6">
      <c r="A220">
        <v>1935</v>
      </c>
      <c r="B220">
        <v>8</v>
      </c>
      <c r="C220">
        <f t="shared" si="364"/>
        <v>8548.891592237871</v>
      </c>
      <c r="D220" s="35">
        <v>3.0300000000000001E-2</v>
      </c>
      <c r="E220" s="38">
        <v>13.6</v>
      </c>
      <c r="F220">
        <f t="shared" si="365"/>
        <v>45947.4267059712</v>
      </c>
    </row>
    <row r="221" spans="1:6">
      <c r="A221">
        <v>1934</v>
      </c>
      <c r="B221">
        <v>7</v>
      </c>
      <c r="C221">
        <f t="shared" si="364"/>
        <v>8297.4780085779585</v>
      </c>
      <c r="D221" s="34">
        <v>2.3300000000000001E-2</v>
      </c>
      <c r="E221" s="38">
        <v>13.2</v>
      </c>
      <c r="F221">
        <f t="shared" si="365"/>
        <v>45046.496770559999</v>
      </c>
    </row>
    <row r="222" spans="1:6">
      <c r="A222">
        <v>1933</v>
      </c>
      <c r="B222">
        <v>6</v>
      </c>
      <c r="C222">
        <f t="shared" si="364"/>
        <v>8108.5488210475505</v>
      </c>
      <c r="D222" s="35">
        <v>-9.7900000000000001E-2</v>
      </c>
      <c r="E222" s="38">
        <v>12.9</v>
      </c>
      <c r="F222">
        <f t="shared" si="365"/>
        <v>44163.232127999996</v>
      </c>
    </row>
    <row r="223" spans="1:6">
      <c r="A223">
        <v>1932</v>
      </c>
      <c r="B223">
        <v>5</v>
      </c>
      <c r="C223">
        <f t="shared" si="364"/>
        <v>8988.5254639702362</v>
      </c>
      <c r="D223" s="34">
        <v>-0.10059999999999999</v>
      </c>
      <c r="E223" s="38">
        <v>14.3</v>
      </c>
      <c r="F223">
        <f t="shared" si="365"/>
        <v>43297.286399999997</v>
      </c>
    </row>
    <row r="224" spans="1:6">
      <c r="A224">
        <v>1931</v>
      </c>
      <c r="B224">
        <v>4</v>
      </c>
      <c r="C224">
        <f t="shared" si="364"/>
        <v>9993.9131242719995</v>
      </c>
      <c r="D224" s="35">
        <v>-7.0199999999999999E-2</v>
      </c>
      <c r="E224" s="38">
        <v>15.9</v>
      </c>
      <c r="F224">
        <f t="shared" si="365"/>
        <v>42448.32</v>
      </c>
    </row>
    <row r="225" spans="1:6">
      <c r="A225">
        <v>1930</v>
      </c>
      <c r="B225">
        <v>3</v>
      </c>
      <c r="C225">
        <f>C226*(1+D225)</f>
        <v>10748.45464</v>
      </c>
      <c r="D225" s="34">
        <v>0</v>
      </c>
      <c r="E225" s="38">
        <v>17.100000000000001</v>
      </c>
      <c r="F225">
        <f>F226*(1.02)</f>
        <v>41616</v>
      </c>
    </row>
    <row r="226" spans="1:6">
      <c r="A226">
        <v>1929</v>
      </c>
      <c r="B226">
        <v>2</v>
      </c>
      <c r="C226">
        <f>C227*(1+D226)</f>
        <v>10748.45464</v>
      </c>
      <c r="D226" s="35">
        <v>-1.1599999999999999E-2</v>
      </c>
      <c r="E226" s="38">
        <v>17.100000000000001</v>
      </c>
      <c r="F226">
        <f>F227*(1.02)</f>
        <v>40800</v>
      </c>
    </row>
    <row r="227" spans="1:6" ht="15.75" thickBot="1">
      <c r="A227">
        <v>1928</v>
      </c>
      <c r="B227">
        <v>1</v>
      </c>
      <c r="C227">
        <f>$B$125*(1+$D$227)</f>
        <v>10874.6</v>
      </c>
      <c r="D227" s="36">
        <v>-1.14E-2</v>
      </c>
      <c r="E227" s="38">
        <v>17.3</v>
      </c>
      <c r="F227">
        <f>40000</f>
        <v>40000</v>
      </c>
    </row>
  </sheetData>
  <sheetProtection sheet="1" objects="1" scenarios="1"/>
  <mergeCells count="2">
    <mergeCell ref="G124:L124"/>
    <mergeCell ref="G132:L132"/>
  </mergeCells>
  <conditionalFormatting sqref="H126:L13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34:L13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S227"/>
  <sheetViews>
    <sheetView topLeftCell="A117" workbookViewId="0">
      <selection activeCell="D122" sqref="D122"/>
    </sheetView>
  </sheetViews>
  <sheetFormatPr defaultRowHeight="15"/>
  <cols>
    <col min="1" max="1" width="15.85546875" bestFit="1" customWidth="1"/>
    <col min="2" max="2" width="22.85546875" bestFit="1" customWidth="1"/>
    <col min="3" max="3" width="22.28515625" bestFit="1" customWidth="1"/>
    <col min="4" max="4" width="16.85546875" style="12" customWidth="1"/>
    <col min="5" max="5" width="11.85546875" customWidth="1"/>
    <col min="6" max="6" width="32.140625" customWidth="1"/>
    <col min="7" max="7" width="20.5703125" bestFit="1" customWidth="1"/>
    <col min="8" max="9" width="11.140625" customWidth="1"/>
    <col min="10" max="10" width="11.140625" style="12" customWidth="1"/>
    <col min="11" max="12" width="11.140625" customWidth="1"/>
    <col min="13" max="13" width="13.5703125" customWidth="1"/>
    <col min="14" max="14" width="13.85546875" bestFit="1" customWidth="1"/>
    <col min="15" max="15" width="11.5703125" bestFit="1" customWidth="1"/>
    <col min="16" max="16" width="8.7109375" customWidth="1"/>
    <col min="18" max="18" width="13.85546875" bestFit="1" customWidth="1"/>
    <col min="61" max="61" width="11.7109375" bestFit="1" customWidth="1"/>
    <col min="67" max="67" width="13.140625" bestFit="1" customWidth="1"/>
    <col min="73" max="73" width="10.140625" bestFit="1" customWidth="1"/>
    <col min="79" max="79" width="13.140625" bestFit="1" customWidth="1"/>
    <col min="85" max="85" width="11.7109375" bestFit="1" customWidth="1"/>
    <col min="89" max="89" width="10" bestFit="1" customWidth="1"/>
    <col min="91" max="91" width="13.140625" bestFit="1" customWidth="1"/>
    <col min="93" max="93" width="14.28515625" bestFit="1" customWidth="1"/>
    <col min="94" max="94" width="17.28515625" bestFit="1" customWidth="1"/>
    <col min="97" max="97" width="12.42578125" bestFit="1" customWidth="1"/>
    <col min="99" max="99" width="12.85546875" customWidth="1"/>
    <col min="103" max="103" width="13.140625" bestFit="1" customWidth="1"/>
    <col min="124" max="124" width="9.7109375" bestFit="1" customWidth="1"/>
    <col min="136" max="136" width="10.7109375" bestFit="1" customWidth="1"/>
    <col min="223" max="223" width="13.85546875" customWidth="1"/>
    <col min="235" max="235" width="14.28515625" bestFit="1" customWidth="1"/>
  </cols>
  <sheetData>
    <row r="1" spans="3:461">
      <c r="C1" t="s">
        <v>0</v>
      </c>
      <c r="D1" t="s">
        <v>1</v>
      </c>
      <c r="E1" t="s">
        <v>3</v>
      </c>
      <c r="F1" s="12"/>
      <c r="G1" t="s">
        <v>0</v>
      </c>
      <c r="H1" t="s">
        <v>1</v>
      </c>
      <c r="I1" t="s">
        <v>3</v>
      </c>
      <c r="K1" t="s">
        <v>0</v>
      </c>
      <c r="L1" t="s">
        <v>1</v>
      </c>
      <c r="M1" t="s">
        <v>3</v>
      </c>
      <c r="O1" t="s">
        <v>0</v>
      </c>
      <c r="P1" t="s">
        <v>1</v>
      </c>
      <c r="Q1" t="s">
        <v>3</v>
      </c>
      <c r="S1" t="s">
        <v>0</v>
      </c>
      <c r="T1" t="s">
        <v>1</v>
      </c>
      <c r="U1" t="s">
        <v>3</v>
      </c>
      <c r="W1" t="s">
        <v>0</v>
      </c>
      <c r="X1" t="s">
        <v>1</v>
      </c>
      <c r="Y1" t="s">
        <v>3</v>
      </c>
      <c r="AA1" t="s">
        <v>0</v>
      </c>
      <c r="AB1" t="s">
        <v>1</v>
      </c>
      <c r="AC1" t="s">
        <v>3</v>
      </c>
      <c r="AE1" t="s">
        <v>0</v>
      </c>
      <c r="AF1" t="s">
        <v>1</v>
      </c>
      <c r="AG1" t="s">
        <v>3</v>
      </c>
      <c r="AI1" t="s">
        <v>0</v>
      </c>
      <c r="AJ1" t="s">
        <v>1</v>
      </c>
      <c r="AK1" t="s">
        <v>3</v>
      </c>
      <c r="AM1" t="s">
        <v>0</v>
      </c>
      <c r="AN1" t="s">
        <v>1</v>
      </c>
      <c r="AO1" t="s">
        <v>3</v>
      </c>
      <c r="AQ1" t="s">
        <v>0</v>
      </c>
      <c r="AR1" t="s">
        <v>1</v>
      </c>
      <c r="AS1" t="s">
        <v>3</v>
      </c>
      <c r="AU1" t="s">
        <v>0</v>
      </c>
      <c r="AV1" t="s">
        <v>1</v>
      </c>
      <c r="AW1" t="s">
        <v>3</v>
      </c>
      <c r="AY1" t="s">
        <v>0</v>
      </c>
      <c r="AZ1" t="s">
        <v>1</v>
      </c>
      <c r="BA1" t="s">
        <v>3</v>
      </c>
      <c r="BC1" t="s">
        <v>0</v>
      </c>
      <c r="BD1" t="s">
        <v>1</v>
      </c>
      <c r="BE1" t="s">
        <v>3</v>
      </c>
      <c r="BG1" t="s">
        <v>0</v>
      </c>
      <c r="BH1" t="s">
        <v>1</v>
      </c>
      <c r="BI1" t="s">
        <v>3</v>
      </c>
      <c r="BK1" t="s">
        <v>0</v>
      </c>
      <c r="BL1" t="s">
        <v>1</v>
      </c>
      <c r="BM1" t="s">
        <v>3</v>
      </c>
      <c r="BO1" t="s">
        <v>0</v>
      </c>
      <c r="BP1" t="s">
        <v>1</v>
      </c>
      <c r="BQ1" t="s">
        <v>3</v>
      </c>
      <c r="BS1" t="s">
        <v>0</v>
      </c>
      <c r="BT1" t="s">
        <v>1</v>
      </c>
      <c r="BU1" t="s">
        <v>3</v>
      </c>
      <c r="BW1" t="s">
        <v>0</v>
      </c>
      <c r="BX1" t="s">
        <v>1</v>
      </c>
      <c r="BY1" t="s">
        <v>3</v>
      </c>
      <c r="CA1" t="s">
        <v>0</v>
      </c>
      <c r="CB1" t="s">
        <v>1</v>
      </c>
      <c r="CC1" t="s">
        <v>3</v>
      </c>
      <c r="CE1" t="s">
        <v>0</v>
      </c>
      <c r="CF1" t="s">
        <v>1</v>
      </c>
      <c r="CG1" t="s">
        <v>3</v>
      </c>
      <c r="CI1" t="s">
        <v>0</v>
      </c>
      <c r="CJ1" t="s">
        <v>1</v>
      </c>
      <c r="CK1" t="s">
        <v>3</v>
      </c>
      <c r="CM1" t="s">
        <v>0</v>
      </c>
      <c r="CN1" s="1" t="s">
        <v>1</v>
      </c>
      <c r="CO1" t="s">
        <v>2</v>
      </c>
      <c r="CP1" s="12" t="s">
        <v>3</v>
      </c>
      <c r="CQ1" s="2"/>
      <c r="CR1" s="3"/>
      <c r="CS1" t="s">
        <v>0</v>
      </c>
      <c r="CT1" s="1" t="s">
        <v>1</v>
      </c>
      <c r="CU1" t="s">
        <v>2</v>
      </c>
      <c r="CV1" s="12" t="s">
        <v>3</v>
      </c>
      <c r="CW1" s="2"/>
      <c r="CY1" t="s">
        <v>0</v>
      </c>
      <c r="CZ1" s="1" t="s">
        <v>1</v>
      </c>
      <c r="DA1" t="s">
        <v>2</v>
      </c>
      <c r="DB1" t="s">
        <v>3</v>
      </c>
      <c r="DE1" t="s">
        <v>0</v>
      </c>
      <c r="DF1" s="1" t="s">
        <v>1</v>
      </c>
      <c r="DG1" t="s">
        <v>2</v>
      </c>
      <c r="DH1" t="s">
        <v>3</v>
      </c>
      <c r="DK1" t="s">
        <v>0</v>
      </c>
      <c r="DL1" s="1" t="s">
        <v>1</v>
      </c>
      <c r="DM1" t="s">
        <v>2</v>
      </c>
      <c r="DN1" t="s">
        <v>3</v>
      </c>
      <c r="DQ1" t="s">
        <v>0</v>
      </c>
      <c r="DR1" s="1" t="s">
        <v>1</v>
      </c>
      <c r="DS1" t="s">
        <v>2</v>
      </c>
      <c r="DT1" t="s">
        <v>3</v>
      </c>
      <c r="DW1" t="s">
        <v>0</v>
      </c>
      <c r="DX1" s="1" t="s">
        <v>1</v>
      </c>
      <c r="DY1" t="s">
        <v>2</v>
      </c>
      <c r="DZ1" t="s">
        <v>3</v>
      </c>
      <c r="EC1" t="s">
        <v>0</v>
      </c>
      <c r="ED1" s="1" t="s">
        <v>1</v>
      </c>
      <c r="EE1" t="s">
        <v>2</v>
      </c>
      <c r="EF1" t="s">
        <v>3</v>
      </c>
      <c r="EI1" t="s">
        <v>0</v>
      </c>
      <c r="EJ1" s="1" t="s">
        <v>1</v>
      </c>
      <c r="EK1" t="s">
        <v>2</v>
      </c>
      <c r="EL1" t="s">
        <v>3</v>
      </c>
      <c r="EO1" t="s">
        <v>0</v>
      </c>
      <c r="EP1" s="1" t="s">
        <v>1</v>
      </c>
      <c r="EQ1" t="s">
        <v>2</v>
      </c>
      <c r="ER1" t="s">
        <v>3</v>
      </c>
      <c r="EU1" t="s">
        <v>0</v>
      </c>
      <c r="EV1" s="1" t="s">
        <v>1</v>
      </c>
      <c r="EW1" t="s">
        <v>2</v>
      </c>
      <c r="EX1" t="s">
        <v>3</v>
      </c>
      <c r="FA1" t="s">
        <v>0</v>
      </c>
      <c r="FB1" s="1" t="s">
        <v>1</v>
      </c>
      <c r="FC1" t="s">
        <v>2</v>
      </c>
      <c r="FD1" t="s">
        <v>3</v>
      </c>
      <c r="FG1" t="s">
        <v>0</v>
      </c>
      <c r="FH1" s="1" t="s">
        <v>1</v>
      </c>
      <c r="FI1" t="s">
        <v>2</v>
      </c>
      <c r="FJ1" t="s">
        <v>3</v>
      </c>
      <c r="FM1" t="s">
        <v>0</v>
      </c>
      <c r="FN1" s="1" t="s">
        <v>1</v>
      </c>
      <c r="FO1" t="s">
        <v>2</v>
      </c>
      <c r="FP1" t="s">
        <v>3</v>
      </c>
      <c r="FS1" t="s">
        <v>0</v>
      </c>
      <c r="FT1" s="1" t="s">
        <v>1</v>
      </c>
      <c r="FU1" t="s">
        <v>2</v>
      </c>
      <c r="FV1" t="s">
        <v>3</v>
      </c>
      <c r="FY1" t="s">
        <v>0</v>
      </c>
      <c r="FZ1" s="1" t="s">
        <v>1</v>
      </c>
      <c r="GA1" t="s">
        <v>2</v>
      </c>
      <c r="GB1" t="s">
        <v>3</v>
      </c>
      <c r="GE1" t="s">
        <v>0</v>
      </c>
      <c r="GF1" s="1" t="s">
        <v>1</v>
      </c>
      <c r="GG1" t="s">
        <v>2</v>
      </c>
      <c r="GH1" t="s">
        <v>3</v>
      </c>
      <c r="GK1" t="s">
        <v>0</v>
      </c>
      <c r="GL1" s="1" t="s">
        <v>1</v>
      </c>
      <c r="GM1" t="s">
        <v>2</v>
      </c>
      <c r="GN1" t="s">
        <v>3</v>
      </c>
      <c r="GQ1" t="s">
        <v>0</v>
      </c>
      <c r="GR1" s="1" t="s">
        <v>1</v>
      </c>
      <c r="GS1" t="s">
        <v>2</v>
      </c>
      <c r="GT1" t="s">
        <v>3</v>
      </c>
      <c r="GW1" t="s">
        <v>0</v>
      </c>
      <c r="GX1" s="1" t="s">
        <v>1</v>
      </c>
      <c r="GY1" t="s">
        <v>2</v>
      </c>
      <c r="GZ1" t="s">
        <v>3</v>
      </c>
      <c r="HC1" t="s">
        <v>0</v>
      </c>
      <c r="HD1" s="1" t="s">
        <v>1</v>
      </c>
      <c r="HE1" t="s">
        <v>2</v>
      </c>
      <c r="HF1" t="s">
        <v>3</v>
      </c>
      <c r="HI1" t="s">
        <v>0</v>
      </c>
      <c r="HJ1" s="1" t="s">
        <v>1</v>
      </c>
      <c r="HK1" t="s">
        <v>2</v>
      </c>
      <c r="HL1" t="s">
        <v>3</v>
      </c>
      <c r="HO1" t="s">
        <v>0</v>
      </c>
      <c r="HP1" s="1" t="s">
        <v>1</v>
      </c>
      <c r="HQ1" t="s">
        <v>2</v>
      </c>
      <c r="HR1" t="s">
        <v>3</v>
      </c>
      <c r="HU1" t="s">
        <v>0</v>
      </c>
      <c r="HV1" s="1" t="s">
        <v>1</v>
      </c>
      <c r="HW1" t="s">
        <v>2</v>
      </c>
      <c r="HX1" t="s">
        <v>3</v>
      </c>
      <c r="IA1" t="s">
        <v>0</v>
      </c>
      <c r="IB1" s="1" t="s">
        <v>1</v>
      </c>
      <c r="IC1" t="s">
        <v>2</v>
      </c>
      <c r="ID1" t="s">
        <v>3</v>
      </c>
      <c r="IG1" t="s">
        <v>0</v>
      </c>
      <c r="IH1" s="1" t="s">
        <v>1</v>
      </c>
      <c r="II1" t="s">
        <v>2</v>
      </c>
      <c r="IJ1" t="s">
        <v>3</v>
      </c>
      <c r="IM1" t="s">
        <v>0</v>
      </c>
      <c r="IN1" s="1" t="s">
        <v>1</v>
      </c>
      <c r="IO1" t="s">
        <v>2</v>
      </c>
      <c r="IP1" t="s">
        <v>3</v>
      </c>
      <c r="IS1" t="s">
        <v>0</v>
      </c>
      <c r="IT1" s="1" t="s">
        <v>1</v>
      </c>
      <c r="IU1" t="s">
        <v>2</v>
      </c>
      <c r="IV1" t="s">
        <v>3</v>
      </c>
      <c r="IY1" t="s">
        <v>0</v>
      </c>
      <c r="IZ1" s="1" t="s">
        <v>1</v>
      </c>
      <c r="JA1" t="s">
        <v>2</v>
      </c>
      <c r="JB1" t="s">
        <v>3</v>
      </c>
      <c r="JE1" t="s">
        <v>0</v>
      </c>
      <c r="JF1" s="1" t="s">
        <v>1</v>
      </c>
      <c r="JG1" t="s">
        <v>2</v>
      </c>
      <c r="JH1" t="s">
        <v>3</v>
      </c>
      <c r="JK1" t="s">
        <v>0</v>
      </c>
      <c r="JL1" s="1" t="s">
        <v>1</v>
      </c>
      <c r="JM1" t="s">
        <v>2</v>
      </c>
      <c r="JN1" t="s">
        <v>3</v>
      </c>
      <c r="JQ1" t="s">
        <v>0</v>
      </c>
      <c r="JR1" s="1" t="s">
        <v>1</v>
      </c>
      <c r="JS1" t="s">
        <v>2</v>
      </c>
      <c r="JT1" t="s">
        <v>3</v>
      </c>
      <c r="JW1" t="s">
        <v>0</v>
      </c>
      <c r="JX1" s="1" t="s">
        <v>1</v>
      </c>
      <c r="JY1" t="s">
        <v>2</v>
      </c>
      <c r="JZ1" t="s">
        <v>3</v>
      </c>
      <c r="KC1" t="s">
        <v>0</v>
      </c>
      <c r="KD1" s="1" t="s">
        <v>1</v>
      </c>
      <c r="KE1" t="s">
        <v>2</v>
      </c>
      <c r="KF1" t="s">
        <v>3</v>
      </c>
      <c r="KI1" t="s">
        <v>0</v>
      </c>
      <c r="KJ1" s="1" t="s">
        <v>1</v>
      </c>
      <c r="KK1" t="s">
        <v>2</v>
      </c>
      <c r="KL1" t="s">
        <v>3</v>
      </c>
      <c r="KO1" t="s">
        <v>0</v>
      </c>
      <c r="KP1" s="1" t="s">
        <v>1</v>
      </c>
      <c r="KQ1" t="s">
        <v>2</v>
      </c>
      <c r="KR1" t="s">
        <v>3</v>
      </c>
      <c r="KT1" s="4">
        <v>1986</v>
      </c>
      <c r="KU1" t="s">
        <v>0</v>
      </c>
      <c r="KV1" s="1" t="s">
        <v>1</v>
      </c>
      <c r="KW1" t="s">
        <v>2</v>
      </c>
      <c r="KX1" t="s">
        <v>3</v>
      </c>
      <c r="LA1" t="s">
        <v>0</v>
      </c>
      <c r="LB1" s="1" t="s">
        <v>1</v>
      </c>
      <c r="LC1" t="s">
        <v>2</v>
      </c>
      <c r="LD1" t="s">
        <v>3</v>
      </c>
      <c r="LG1" t="s">
        <v>0</v>
      </c>
      <c r="LH1" s="1" t="s">
        <v>1</v>
      </c>
      <c r="LI1" t="s">
        <v>2</v>
      </c>
      <c r="LJ1" t="s">
        <v>3</v>
      </c>
      <c r="LM1" t="s">
        <v>0</v>
      </c>
      <c r="LN1" s="1" t="s">
        <v>1</v>
      </c>
      <c r="LO1" t="s">
        <v>2</v>
      </c>
      <c r="LP1" t="s">
        <v>3</v>
      </c>
      <c r="LS1" t="s">
        <v>0</v>
      </c>
      <c r="LT1" s="1" t="s">
        <v>1</v>
      </c>
      <c r="LU1" t="s">
        <v>2</v>
      </c>
      <c r="LV1" t="s">
        <v>3</v>
      </c>
      <c r="LY1" t="s">
        <v>0</v>
      </c>
      <c r="LZ1" s="1" t="s">
        <v>1</v>
      </c>
      <c r="MA1" t="s">
        <v>2</v>
      </c>
      <c r="MB1" t="s">
        <v>3</v>
      </c>
      <c r="ME1" t="s">
        <v>0</v>
      </c>
      <c r="MF1" s="1" t="s">
        <v>1</v>
      </c>
      <c r="MG1" t="s">
        <v>2</v>
      </c>
      <c r="MH1" t="s">
        <v>3</v>
      </c>
      <c r="MK1" t="s">
        <v>0</v>
      </c>
      <c r="ML1" s="1" t="s">
        <v>1</v>
      </c>
      <c r="MM1" t="s">
        <v>2</v>
      </c>
      <c r="MN1" t="s">
        <v>3</v>
      </c>
      <c r="MQ1" t="s">
        <v>0</v>
      </c>
      <c r="MR1" s="1" t="s">
        <v>1</v>
      </c>
      <c r="MS1" t="s">
        <v>2</v>
      </c>
      <c r="MT1" t="s">
        <v>3</v>
      </c>
      <c r="MW1" t="s">
        <v>0</v>
      </c>
      <c r="MX1" s="1" t="s">
        <v>1</v>
      </c>
      <c r="MY1" t="s">
        <v>2</v>
      </c>
      <c r="MZ1" t="s">
        <v>3</v>
      </c>
      <c r="NC1" t="s">
        <v>0</v>
      </c>
      <c r="ND1" s="1" t="s">
        <v>1</v>
      </c>
      <c r="NE1" t="s">
        <v>2</v>
      </c>
      <c r="NF1" t="s">
        <v>3</v>
      </c>
      <c r="NI1" t="s">
        <v>0</v>
      </c>
      <c r="NJ1" s="1" t="s">
        <v>1</v>
      </c>
      <c r="NK1" t="s">
        <v>2</v>
      </c>
      <c r="NL1" t="s">
        <v>3</v>
      </c>
      <c r="NO1" t="s">
        <v>0</v>
      </c>
      <c r="NP1" s="1" t="s">
        <v>1</v>
      </c>
      <c r="NQ1" t="s">
        <v>2</v>
      </c>
      <c r="NR1" t="s">
        <v>3</v>
      </c>
      <c r="NU1" t="s">
        <v>0</v>
      </c>
      <c r="NV1" s="1" t="s">
        <v>1</v>
      </c>
      <c r="NW1" t="s">
        <v>2</v>
      </c>
      <c r="NX1" t="s">
        <v>3</v>
      </c>
      <c r="OA1" t="s">
        <v>0</v>
      </c>
      <c r="OB1" s="1" t="s">
        <v>1</v>
      </c>
      <c r="OC1" t="s">
        <v>2</v>
      </c>
      <c r="OD1" t="s">
        <v>3</v>
      </c>
      <c r="OG1" t="s">
        <v>0</v>
      </c>
      <c r="OH1" s="1" t="s">
        <v>1</v>
      </c>
      <c r="OI1" t="s">
        <v>2</v>
      </c>
      <c r="OJ1" t="s">
        <v>3</v>
      </c>
      <c r="OM1" t="s">
        <v>0</v>
      </c>
      <c r="ON1" s="1" t="s">
        <v>1</v>
      </c>
      <c r="OO1" t="s">
        <v>2</v>
      </c>
      <c r="OP1" t="s">
        <v>3</v>
      </c>
      <c r="OS1" t="s">
        <v>0</v>
      </c>
      <c r="OT1" s="1" t="s">
        <v>1</v>
      </c>
      <c r="OU1" t="s">
        <v>2</v>
      </c>
      <c r="OV1" t="s">
        <v>3</v>
      </c>
      <c r="OY1" t="s">
        <v>0</v>
      </c>
      <c r="OZ1" s="1" t="s">
        <v>1</v>
      </c>
      <c r="PA1" t="s">
        <v>2</v>
      </c>
      <c r="PB1" t="s">
        <v>3</v>
      </c>
      <c r="PE1" t="s">
        <v>0</v>
      </c>
      <c r="PF1" s="1" t="s">
        <v>1</v>
      </c>
      <c r="PG1" t="s">
        <v>2</v>
      </c>
      <c r="PH1" t="s">
        <v>3</v>
      </c>
      <c r="PK1" t="s">
        <v>0</v>
      </c>
      <c r="PL1" s="1" t="s">
        <v>1</v>
      </c>
      <c r="PM1" t="s">
        <v>2</v>
      </c>
      <c r="PN1" t="s">
        <v>3</v>
      </c>
      <c r="PQ1" t="s">
        <v>0</v>
      </c>
      <c r="PR1" s="1" t="s">
        <v>1</v>
      </c>
      <c r="PS1" t="s">
        <v>2</v>
      </c>
      <c r="PT1" t="s">
        <v>3</v>
      </c>
      <c r="PW1" t="s">
        <v>0</v>
      </c>
      <c r="PX1" s="1" t="s">
        <v>1</v>
      </c>
      <c r="PY1" t="s">
        <v>2</v>
      </c>
      <c r="PZ1" t="s">
        <v>3</v>
      </c>
      <c r="QC1" t="s">
        <v>0</v>
      </c>
      <c r="QD1" s="1" t="s">
        <v>1</v>
      </c>
      <c r="QE1" t="s">
        <v>2</v>
      </c>
      <c r="QF1" t="s">
        <v>3</v>
      </c>
      <c r="QI1" t="s">
        <v>0</v>
      </c>
      <c r="QJ1" s="1" t="s">
        <v>1</v>
      </c>
      <c r="QK1" t="s">
        <v>2</v>
      </c>
      <c r="QL1" t="s">
        <v>3</v>
      </c>
      <c r="QO1" t="s">
        <v>0</v>
      </c>
      <c r="QP1" s="1" t="s">
        <v>1</v>
      </c>
      <c r="QQ1" t="s">
        <v>2</v>
      </c>
      <c r="QR1" t="s">
        <v>3</v>
      </c>
    </row>
    <row r="2" spans="3:461">
      <c r="C2">
        <v>89</v>
      </c>
      <c r="D2" s="6">
        <v>0.1174</v>
      </c>
      <c r="E2" s="12">
        <f>(E3)*(1+D2)-(((VLOOKUP((C$91+C3),$A$138:$E$227,5,FALSE))/(VLOOKUP(C$91,$A$138:$E$227,5,FALSE)))*(IF(C2&lt;=$D$125,$B$125,$C$125)))</f>
        <v>-914374595.07080519</v>
      </c>
      <c r="F2" s="12">
        <f t="shared" ref="F2:F65" si="0">E2*((VLOOKUP(C$91, $A$138:$E$227, 5, FALSE)) / VLOOKUP((C$91+C3), $A$138:$E$227, 5, FALSE))</f>
        <v>-67601198.695405677</v>
      </c>
      <c r="G2">
        <v>88</v>
      </c>
      <c r="H2" s="6">
        <v>0.1174</v>
      </c>
      <c r="I2" s="12">
        <f t="shared" ref="I2:I65" si="1">(I3)*(1+H2)-(((VLOOKUP((G$91+G3),$A$138:$E$227,5,FALSE))/(VLOOKUP(G$91,$A$138:$E$227,5,FALSE)))*(IF(G2&lt;=$D$125,$B$125,$C$125)))</f>
        <v>-1108475199.368783</v>
      </c>
      <c r="J2" s="12">
        <f t="shared" ref="J2:J65" si="2">I2*((VLOOKUP(G$91, $A$138:$E$227, 5, FALSE)) / VLOOKUP((G$91+G3), $A$138:$E$227, 5, FALSE))</f>
        <v>-81003956.876949534</v>
      </c>
      <c r="K2">
        <v>87</v>
      </c>
      <c r="L2" s="6">
        <v>0.1174</v>
      </c>
      <c r="M2" s="12">
        <f t="shared" ref="M2:M65" si="3">(M3)*(1+L2)-(((VLOOKUP((K$91+K3),$A$138:$E$227,5,FALSE))/(VLOOKUP(K$91,$A$138:$E$227,5,FALSE)))*(IF(K2&lt;=$D$125,$B$125,$C$125)))</f>
        <v>-957000877.90586007</v>
      </c>
      <c r="N2" s="12">
        <f t="shared" ref="N2:N65" si="4">M2*((VLOOKUP(K$91, $A$138:$E$227, 5, FALSE)) / VLOOKUP((K$91+K3), $A$138:$E$227, 5, FALSE))</f>
        <v>-69934679.539274395</v>
      </c>
      <c r="O2">
        <v>86</v>
      </c>
      <c r="P2" s="6">
        <v>0.1174</v>
      </c>
      <c r="Q2" s="12">
        <f t="shared" ref="Q2:Q65" si="5">(Q3)*(1+P2)-(((VLOOKUP((O$91+O3),$A$138:$E$227,5,FALSE))/(VLOOKUP(O$91,$A$138:$E$227,5,FALSE)))*(IF(O2&lt;=$D$125,$B$125,$C$125)))</f>
        <v>-726397160.64160812</v>
      </c>
      <c r="R2" s="12">
        <f t="shared" ref="R2:R65" si="6">Q2*((VLOOKUP(O$91, $A$138:$E$227, 5, FALSE)) / VLOOKUP((O$91+O3), $A$138:$E$227, 5, FALSE))</f>
        <v>-49357755.787186198</v>
      </c>
      <c r="S2">
        <v>85</v>
      </c>
      <c r="T2" s="6">
        <v>0.1174</v>
      </c>
      <c r="U2" s="12">
        <f t="shared" ref="U2:U65" si="7">(U3)*(1+T2)-(((VLOOKUP((S$91+S3),$A$138:$E$227,5,FALSE))/(VLOOKUP(S$91,$A$138:$E$227,5,FALSE)))*(IF(S2&lt;=$D$125,$B$125,$C$125)))</f>
        <v>-13509540.650042273</v>
      </c>
      <c r="V2" s="12">
        <f t="shared" ref="V2:V65" si="8">U2*((VLOOKUP(S$91, $A$138:$E$227, 5, FALSE)) / VLOOKUP((S$91+S3), $A$138:$E$227, 5, FALSE))</f>
        <v>-825583.03972480563</v>
      </c>
      <c r="W2">
        <v>84</v>
      </c>
      <c r="X2" s="6">
        <v>0.1174</v>
      </c>
      <c r="Y2" s="12">
        <f t="shared" ref="Y2:Y65" si="9">(Y3)*(1+X2)-(((VLOOKUP((W$91+W3),$A$138:$E$227,5,FALSE))/(VLOOKUP(W$91,$A$138:$E$227,5,FALSE)))*(IF(W2&lt;=$D$125,$B$125,$C$125)))</f>
        <v>85271117.108666956</v>
      </c>
      <c r="Z2" s="12">
        <f t="shared" ref="Z2:Z65" si="10">Y2*((VLOOKUP(W$91, $A$138:$E$227, 5, FALSE)) / VLOOKUP((W$91+W3), $A$138:$E$227, 5, FALSE))</f>
        <v>4700843.6354777934</v>
      </c>
      <c r="AA2">
        <v>83</v>
      </c>
      <c r="AB2" s="6">
        <v>0.1174</v>
      </c>
      <c r="AC2" s="12">
        <f t="shared" ref="AC2:AC65" si="11">(AC3)*(1+AB2)-(((VLOOKUP((AA$91+AA3),$A$138:$E$227,5,FALSE))/(VLOOKUP(AA$91,$A$138:$E$227,5,FALSE)))*(IF(AA2&lt;=$D$125,$B$125,$C$125)))</f>
        <v>-403525248.67437816</v>
      </c>
      <c r="AD2" s="12">
        <f t="shared" ref="AD2:AD65" si="12">AC2*((VLOOKUP(AA$91, $A$138:$E$227, 5, FALSE)) / VLOOKUP((AA$91+AA3), $A$138:$E$227, 5, FALSE))</f>
        <v>-22762962.745734151</v>
      </c>
      <c r="AE2">
        <v>82</v>
      </c>
      <c r="AF2" s="6">
        <v>0.1174</v>
      </c>
      <c r="AG2" s="12">
        <f t="shared" ref="AG2:AG65" si="13">(AG3)*(1+AF2)-(((VLOOKUP((AE$91+AE3),$A$138:$E$227,5,FALSE))/(VLOOKUP(AE$91,$A$138:$E$227,5,FALSE)))*(IF(AE2&lt;=$D$125,$B$125,$C$125)))</f>
        <v>-237467853.70911264</v>
      </c>
      <c r="AH2" s="12">
        <f t="shared" ref="AH2:AH65" si="14">AG2*((VLOOKUP(AE$91, $A$138:$E$227, 5, FALSE)) / VLOOKUP((AE$91+AE3), $A$138:$E$227, 5, FALSE))</f>
        <v>-13801550.471982615</v>
      </c>
      <c r="AI2">
        <v>81</v>
      </c>
      <c r="AJ2" s="6">
        <v>0.1174</v>
      </c>
      <c r="AK2" s="12">
        <f t="shared" ref="AK2:AK65" si="15">(AK3)*(1+AJ2)-(((VLOOKUP((AI$91+AI3),$A$138:$E$227,5,FALSE))/(VLOOKUP(AI$91,$A$138:$E$227,5,FALSE)))*(IF(AI2&lt;=$D$125,$B$125,$C$125)))</f>
        <v>-548241244.14497769</v>
      </c>
      <c r="AL2" s="12">
        <f t="shared" ref="AL2:AL65" si="16">AK2*((VLOOKUP(AI$91, $A$138:$E$227, 5, FALSE)) / VLOOKUP((AI$91+AI3), $A$138:$E$227, 5, FALSE))</f>
        <v>-32332175.936755098</v>
      </c>
      <c r="AM2">
        <v>80</v>
      </c>
      <c r="AN2" s="6">
        <v>0.1174</v>
      </c>
      <c r="AO2" s="12">
        <f t="shared" ref="AO2:AO65" si="17">(AO3)*(1+AN2)-(((VLOOKUP((AM$91+AM3),$A$138:$E$227,5,FALSE))/(VLOOKUP(AM$91,$A$138:$E$227,5,FALSE)))*(IF(AM2&lt;=$D$125,$B$125,$C$125)))</f>
        <v>-652499303.18701744</v>
      </c>
      <c r="AP2" s="12">
        <f t="shared" ref="AP2:AP65" si="18">AO2*((VLOOKUP(AM$91, $A$138:$E$227, 5, FALSE)) / VLOOKUP((AM$91+AM3), $A$138:$E$227, 5, FALSE))</f>
        <v>-39317265.704858743</v>
      </c>
      <c r="AQ2">
        <v>79</v>
      </c>
      <c r="AR2" s="6">
        <v>0.1174</v>
      </c>
      <c r="AS2" s="12">
        <f t="shared" ref="AS2:AS65" si="19">(AS3)*(1+AR2)-(((VLOOKUP((AQ$91+AQ3),$A$138:$E$227,5,FALSE))/(VLOOKUP(AQ$91,$A$138:$E$227,5,FALSE)))*(IF(AQ2&lt;=$D$125,$B$125,$C$125)))</f>
        <v>-167988119.23900384</v>
      </c>
      <c r="AT2" s="12">
        <f t="shared" ref="AT2:AT65" si="20">AS2*((VLOOKUP(AQ$91, $A$138:$E$227, 5, FALSE)) / VLOOKUP((AQ$91+AQ3), $A$138:$E$227, 5, FALSE))</f>
        <v>-10194150.825614763</v>
      </c>
      <c r="AU2">
        <v>78</v>
      </c>
      <c r="AV2" s="6">
        <v>0.1174</v>
      </c>
      <c r="AW2" s="12">
        <f t="shared" ref="AW2:AW65" si="21">(AW3)*(1+AV2)-(((VLOOKUP((AU$91+AU3),$A$138:$E$227,5,FALSE))/(VLOOKUP(AU$91,$A$138:$E$227,5,FALSE)))*(IF(AU2&lt;=$D$125,$B$125,$C$125)))</f>
        <v>-330034013.25553757</v>
      </c>
      <c r="AX2" s="12">
        <f t="shared" ref="AX2:AX65" si="22">AW2*((VLOOKUP(AU$91, $A$138:$E$227, 5, FALSE)) / VLOOKUP((AU$91+AU3), $A$138:$E$227, 5, FALSE))</f>
        <v>-19745624.724690285</v>
      </c>
      <c r="AY2">
        <v>77</v>
      </c>
      <c r="AZ2" s="6">
        <v>0.1174</v>
      </c>
      <c r="BA2" s="12">
        <f t="shared" ref="BA2:BA65" si="23">(BA3)*(1+AZ2)-(((VLOOKUP((AY$91+AY3),$A$138:$E$227,5,FALSE))/(VLOOKUP(AY$91,$A$138:$E$227,5,FALSE)))*(IF(AY2&lt;=$D$125,$B$125,$C$125)))</f>
        <v>-244518092.25595787</v>
      </c>
      <c r="BB2" s="12">
        <f t="shared" ref="BB2:BB65" si="24">BA2*((VLOOKUP(AY$91, $A$138:$E$227, 5, FALSE)) / VLOOKUP((AY$91+AY3), $A$138:$E$227, 5, FALSE))</f>
        <v>-14524792.65964878</v>
      </c>
      <c r="BC2">
        <v>76</v>
      </c>
      <c r="BD2" s="6">
        <v>0.1174</v>
      </c>
      <c r="BE2" s="12">
        <f t="shared" ref="BE2:BE65" si="25">(BE3)*(1+BD2)-(((VLOOKUP((BC$91+BC3),$A$138:$E$227,5,FALSE))/(VLOOKUP(BC$91,$A$138:$E$227,5,FALSE)))*(IF(BC2&lt;=$D$125,$B$125,$C$125)))</f>
        <v>-51821791.783035398</v>
      </c>
      <c r="BF2" s="12">
        <f t="shared" ref="BF2:BF65" si="26">BE2*((VLOOKUP(BC$91, $A$138:$E$227, 5, FALSE)) / VLOOKUP((BC$91+BC3), $A$138:$E$227, 5, FALSE))</f>
        <v>-3122595.1459008511</v>
      </c>
      <c r="BG2">
        <v>75</v>
      </c>
      <c r="BH2" s="6">
        <v>0.1174</v>
      </c>
      <c r="BI2" s="12">
        <f t="shared" ref="BI2:BI65" si="27">(BI3)*(1+BH2)-(((VLOOKUP((BG$91+BG3),$A$138:$E$227,5,FALSE))/(VLOOKUP(BG$91,$A$138:$E$227,5,FALSE)))*(IF(BG2&lt;=$D$125,$B$125,$C$125)))</f>
        <v>247573350.59175709</v>
      </c>
      <c r="BJ2" s="12">
        <f t="shared" ref="BJ2:BJ65" si="28">BI2*((VLOOKUP(BG$91, $A$138:$E$227, 5, FALSE)) / VLOOKUP((BG$91+BG3), $A$138:$E$227, 5, FALSE))</f>
        <v>16610690.616626436</v>
      </c>
      <c r="BK2">
        <v>74</v>
      </c>
      <c r="BL2" s="6">
        <v>0.1174</v>
      </c>
      <c r="BM2" s="12">
        <f t="shared" ref="BM2:BM65" si="29">(BM3)*(1+BL2)-(((VLOOKUP((BK$91+BK3),$A$138:$E$227,5,FALSE))/(VLOOKUP(BK$91,$A$138:$E$227,5,FALSE)))*(IF(BK2&lt;=$D$125,$B$125,$C$125)))</f>
        <v>198028400.06828302</v>
      </c>
      <c r="BN2" s="12">
        <f t="shared" ref="BN2:BN65" si="30">BM2*((VLOOKUP(BK$91, $A$138:$E$227, 5, FALSE)) / VLOOKUP((BK$91+BK3), $A$138:$E$227, 5, FALSE))</f>
        <v>14302051.116042661</v>
      </c>
      <c r="BO2">
        <v>73</v>
      </c>
      <c r="BP2" s="6">
        <v>0.1174</v>
      </c>
      <c r="BQ2" s="12">
        <f t="shared" ref="BQ2:BQ65" si="31">(BQ3)*(1+BP2)-(((VLOOKUP((BO$91+BO3),$A$138:$E$227,5,FALSE))/(VLOOKUP(BO$91,$A$138:$E$227,5,FALSE)))*(IF(BO2&lt;=$D$125,$B$125,$C$125)))</f>
        <v>101339825.56286079</v>
      </c>
      <c r="BR2" s="12">
        <f t="shared" ref="BR2:BR65" si="32">BQ2*((VLOOKUP(BO$91, $A$138:$E$227, 5, FALSE)) / VLOOKUP((BO$91+BO3), $A$138:$E$227, 5, FALSE))</f>
        <v>7535525.4905716991</v>
      </c>
      <c r="BS2">
        <v>72</v>
      </c>
      <c r="BT2" s="6">
        <v>0.1174</v>
      </c>
      <c r="BU2" s="12">
        <f t="shared" ref="BU2:BU65" si="33">(BU3)*(1+BT2)-(((VLOOKUP((BS$91+BS3),$A$138:$E$227,5,FALSE))/(VLOOKUP(BS$91,$A$138:$E$227,5,FALSE)))*(IF(BS2&lt;=$D$125,$B$125,$C$125)))</f>
        <v>59452606.640438341</v>
      </c>
      <c r="BV2" s="12">
        <f t="shared" ref="BV2:BV65" si="34">BU2*((VLOOKUP(BS$91, $A$138:$E$227, 5, FALSE)) / VLOOKUP((BS$91+BS3), $A$138:$E$227, 5, FALSE))</f>
        <v>4522463.240170096</v>
      </c>
      <c r="BW2">
        <v>71</v>
      </c>
      <c r="BX2" s="6">
        <v>0.1174</v>
      </c>
      <c r="BY2" s="12">
        <f t="shared" ref="BY2:BY65" si="35">(BY3)*(1+BX2)-(((VLOOKUP((BW$91+BW3),$A$138:$E$227,5,FALSE))/(VLOOKUP(BW$91,$A$138:$E$227,5,FALSE)))*(IF(BW2&lt;=$D$125,$B$125,$C$125)))</f>
        <v>-39375694.086632021</v>
      </c>
      <c r="BZ2" s="12">
        <f t="shared" ref="BZ2:BZ65" si="36">BY2*((VLOOKUP(BW$91, $A$138:$E$227, 5, FALSE)) / VLOOKUP((BW$91+BW3), $A$138:$E$227, 5, FALSE))</f>
        <v>-3062553.9845158239</v>
      </c>
      <c r="CA2">
        <v>70</v>
      </c>
      <c r="CB2" s="6">
        <v>0.1174</v>
      </c>
      <c r="CC2" s="12">
        <f t="shared" ref="CC2:CC65" si="37">(CC3)*(1+CB2)-(((VLOOKUP((CA$91+CA3),$A$138:$E$227,5,FALSE))/(VLOOKUP(CA$91,$A$138:$E$227,5,FALSE)))*(IF(CA2&lt;=$D$125,$B$125,$C$125)))</f>
        <v>107988562.14365295</v>
      </c>
      <c r="CD2" s="12">
        <f t="shared" ref="CD2:CD65" si="38">CC2*((VLOOKUP(CA$91, $A$138:$E$227, 5, FALSE)) / VLOOKUP((CA$91+CA3), $A$138:$E$227, 5, FALSE))</f>
        <v>9922026.0089253783</v>
      </c>
      <c r="CE2">
        <v>69</v>
      </c>
      <c r="CF2" s="6">
        <v>0.1174</v>
      </c>
      <c r="CG2" s="12">
        <f t="shared" ref="CG2:CG65" si="39">(CG3)*(1+CF2)-(((VLOOKUP((CE$91+CE3),$A$138:$E$227,5,FALSE))/(VLOOKUP(CE$91,$A$138:$E$227,5,FALSE)))*(IF(CE2&lt;=$D$125,$B$125,$C$125)))</f>
        <v>148986363.39950013</v>
      </c>
      <c r="CH2" s="12">
        <f t="shared" ref="CH2:CH65" si="40">CG2*((VLOOKUP(CE$91, $A$138:$E$227, 5, FALSE)) / VLOOKUP((CE$91+CE3), $A$138:$E$227, 5, FALSE))</f>
        <v>15089644.4981545</v>
      </c>
      <c r="CI2">
        <v>68</v>
      </c>
      <c r="CJ2" s="6">
        <v>0.1174</v>
      </c>
      <c r="CK2" s="12">
        <f>(CK3)*(1+CJ2)-(((VLOOKUP((CI$91+CI3),$A$138:$E$227,5,FALSE))/(VLOOKUP(CI$91,$A$138:$E$227,5,FALSE)))*(IF(CI2&lt;=$D$125,$B$125,$C$125)))</f>
        <v>157143799.14184651</v>
      </c>
      <c r="CL2" s="12">
        <f>CK2*((VLOOKUP(CI$91, $A$138:$E$227, 5, FALSE)) / VLOOKUP((CI$91+CI3), $A$138:$E$227, 5, FALSE))</f>
        <v>16117312.732497077</v>
      </c>
      <c r="CM2" s="5">
        <v>67</v>
      </c>
      <c r="CN2" s="6">
        <v>0.1174</v>
      </c>
      <c r="CO2" s="7">
        <f t="shared" ref="CO2:CO65" si="41">(CO3)*(1+CN2)</f>
        <v>362798574.77269036</v>
      </c>
      <c r="CP2" s="12">
        <f t="shared" ref="CP2:CP65" si="42">(CP3)*(1+CN2)-(((VLOOKUP((CM$91+CM3),$A$138:$E$227,5,FALSE))/(VLOOKUP(CM$91,$A$138:$E$227,5,FALSE)))*(IF(CM2&lt;=$D$125,$B$125,$C$125)))</f>
        <v>112321950.00560471</v>
      </c>
      <c r="CQ2" s="12">
        <f t="shared" ref="CQ2:CQ65" si="43">CP2*((VLOOKUP(CM$91, $A$138:$E$227, 5, FALSE)) / VLOOKUP((CM$91+CM3), $A$138:$E$227, 5, FALSE))</f>
        <v>11280195.833896201</v>
      </c>
      <c r="CR2" s="8"/>
      <c r="CS2" s="5">
        <v>66</v>
      </c>
      <c r="CT2" s="6">
        <v>0.1174</v>
      </c>
      <c r="CU2" s="7">
        <f t="shared" ref="CU2:CU65" si="44">(CU3)*(1+CT2)</f>
        <v>277347737.00228602</v>
      </c>
      <c r="CV2" s="12">
        <f t="shared" ref="CV2:CV65" si="45">(CV3)*(1+CT2)-(((VLOOKUP((CS$91+CS3),$A$138:$E$227,5,FALSE))/(VLOOKUP(CS$91,$A$138:$E$227,5,FALSE)))*(IF(CS2&lt;=$D$125,$B$125,$C$125)))</f>
        <v>63462996.361517705</v>
      </c>
      <c r="CW2" s="12">
        <f t="shared" ref="CW2:CW65" si="46">CV2*((VLOOKUP(CS$91, $A$138:$E$227, 5, FALSE)) / VLOOKUP((CS$91+CS3), $A$138:$E$227, 5, FALSE))</f>
        <v>6888718.4084724337</v>
      </c>
      <c r="CY2" s="5">
        <v>65</v>
      </c>
      <c r="CZ2" s="6">
        <v>0.1174</v>
      </c>
      <c r="DA2" s="7">
        <f t="shared" ref="DA2:DA65" si="47">(DA3)*(1+CZ2)</f>
        <v>224246229.78839436</v>
      </c>
      <c r="DB2" s="12">
        <f t="shared" ref="DB2:DB64" si="48">(DB3)*(1+CZ2)-(((VLOOKUP((CY$91+CY3),$A$138:$E$227,5,FALSE))/(VLOOKUP(CY$91,$A$138:$E$227,5,FALSE)))*(IF(CY2&lt;=$D$125,$B$125,$C$125)))</f>
        <v>33181049.767674722</v>
      </c>
      <c r="DC2" s="12">
        <f t="shared" ref="DC2:DC65" si="49">DB2*((VLOOKUP(CY$91, $A$138:$E$227, 5, FALSE)) / VLOOKUP((CY$91+CY3), $A$138:$E$227, 5, FALSE))</f>
        <v>3757682.9865101716</v>
      </c>
      <c r="DE2" s="5">
        <f t="shared" ref="DE2:DE65" si="50">CY2-1</f>
        <v>64</v>
      </c>
      <c r="DF2" s="6">
        <v>0.1174</v>
      </c>
      <c r="DG2" s="7">
        <f t="shared" ref="DG2:DG64" si="51">(DG3)*(1+DF2)</f>
        <v>189797909.25805697</v>
      </c>
      <c r="DH2" s="12">
        <f t="shared" ref="DH2:DH63" si="52">(DH3)*(1+DF2)-(((VLOOKUP((DE$91+DE3),$A$138:$E$227,5,FALSE))/(VLOOKUP(DE$91,$A$138:$E$227,5,FALSE)))*(IF(DE2&lt;=$D$125,$B$125,$C$125)))</f>
        <v>12024563.243706739</v>
      </c>
      <c r="DI2" s="12">
        <f t="shared" ref="DI2:DI64" si="53">DH2*((VLOOKUP(DE$91, $A$138:$E$227, 5, FALSE)) / VLOOKUP((DE$91+DE3), $A$138:$E$227, 5, FALSE))</f>
        <v>1366894.796079484</v>
      </c>
      <c r="DK2" s="5">
        <f t="shared" ref="DK2:DK64" si="54">DE2-1</f>
        <v>63</v>
      </c>
      <c r="DL2" s="6">
        <v>0.1174</v>
      </c>
      <c r="DM2" s="7">
        <f t="shared" ref="DM2:DM63" si="55">(DM3)*(1+DL2)</f>
        <v>192122592.6288662</v>
      </c>
      <c r="DN2" s="12">
        <f t="shared" ref="DN2:DN62" si="56">(DN3)*(1+DL2)-(((VLOOKUP((DK$91+DK3),$A$138:$E$227,5,FALSE))/(VLOOKUP(DK$91,$A$138:$E$227,5,FALSE)))*(IF(DK2&lt;=$D$125,$B$125,$C$125)))</f>
        <v>29712834.562704097</v>
      </c>
      <c r="DO2" s="12">
        <f t="shared" ref="DO2:DO63" si="57">DN2*((VLOOKUP(DK$91, $A$138:$E$227, 5, FALSE)) / VLOOKUP((DK$91+DK3), $A$138:$E$227, 5, FALSE))</f>
        <v>3415706.1954561546</v>
      </c>
      <c r="DQ2" s="5">
        <f t="shared" ref="DQ2:DQ63" si="58">DK2-1</f>
        <v>62</v>
      </c>
      <c r="DR2" s="6">
        <v>0.1174</v>
      </c>
      <c r="DS2" s="7">
        <f t="shared" ref="DS2:DS62" si="59">(DS3)*(1+DR2)</f>
        <v>125932480.74781483</v>
      </c>
      <c r="DT2" s="12">
        <f t="shared" ref="DT2:DT61" si="60">(DT3)*(1+DR2)-(((VLOOKUP((DQ$91+DQ3),$A$138:$E$227,5,FALSE))/(VLOOKUP(DQ$91,$A$138:$E$227,5,FALSE)))*(IF(DQ2&lt;=$D$125,$B$125,$C$125)))</f>
        <v>-28381769.495422453</v>
      </c>
      <c r="DU2" s="12">
        <f t="shared" ref="DU2:DU62" si="61">DT2*((VLOOKUP(DQ$91, $A$138:$E$227, 5, FALSE)) / VLOOKUP((DQ$91+DQ3), $A$138:$E$227, 5, FALSE))</f>
        <v>-3238432.6731956387</v>
      </c>
      <c r="DW2" s="5">
        <f t="shared" ref="DW2:DW62" si="62">DQ2-1</f>
        <v>61</v>
      </c>
      <c r="DX2" s="6">
        <v>0.1174</v>
      </c>
      <c r="DY2" s="7">
        <f t="shared" ref="DY2:DY61" si="63">(DY3)*(1+DX2)</f>
        <v>94971704.9380202</v>
      </c>
      <c r="DZ2" s="12">
        <f t="shared" ref="DZ2:DZ60" si="64">(DZ3)*(1+DX2)-(((VLOOKUP((DW$91+DW3),$A$138:$E$227,5,FALSE))/(VLOOKUP(DW$91,$A$138:$E$227,5,FALSE)))*(IF(DW2&lt;=$D$125,$B$125,$C$125)))</f>
        <v>-51096577.273170255</v>
      </c>
      <c r="EA2" s="12">
        <f t="shared" ref="EA2:EA61" si="65">DZ2*((VLOOKUP(DW$91, $A$138:$E$227, 5, FALSE)) / VLOOKUP((DW$91+DW3), $A$138:$E$227, 5, FALSE))</f>
        <v>-5852086.6278673634</v>
      </c>
      <c r="EC2" s="5">
        <f t="shared" ref="EC2:EC61" si="66">DW2-1</f>
        <v>60</v>
      </c>
      <c r="ED2" s="6">
        <v>0.1174</v>
      </c>
      <c r="EE2" s="7">
        <f t="shared" ref="EE2:EE60" si="67">(EE3)*(1+ED2)</f>
        <v>88395108.840301797</v>
      </c>
      <c r="EF2" s="12">
        <f t="shared" ref="EF2:EF59" si="68">(EF3)*(1+ED2)-(((VLOOKUP((EC$91+EC3),$A$138:$E$227,5,FALSE))/(VLOOKUP(EC$91,$A$138:$E$227,5,FALSE)))*(IF(EC2&lt;=$D$125,$B$125,$C$125)))</f>
        <v>-46184767.808754869</v>
      </c>
      <c r="EG2" s="12">
        <f t="shared" ref="EG2:EG60" si="69">EF2*((VLOOKUP(EC$91, $A$138:$E$227, 5, FALSE)) / VLOOKUP((EC$91+EC3), $A$138:$E$227, 5, FALSE))</f>
        <v>-5447434.1518018572</v>
      </c>
      <c r="EI2" s="5">
        <f t="shared" ref="EI2:EI61" si="70">EC2-1</f>
        <v>59</v>
      </c>
      <c r="EJ2" s="6">
        <v>0.1174</v>
      </c>
      <c r="EK2" s="7">
        <f t="shared" ref="EK2:EK60" si="71">(EK3)*(1+EJ2)</f>
        <v>88395108.840301797</v>
      </c>
      <c r="EL2" s="12">
        <f t="shared" ref="EL2:EL58" si="72">(EL3)*(1+EJ2)-(((VLOOKUP((EI$91+EI3),$A$138:$E$227,5,FALSE))/(VLOOKUP(EI$91,$A$138:$E$227,5,FALSE)))*(IF(EI2&lt;=$D$125,$B$125,$C$125)))</f>
        <v>-24476381.231682643</v>
      </c>
      <c r="EM2" s="12">
        <f t="shared" ref="EM2:EM59" si="73">EL2*((VLOOKUP(EI$91, $A$138:$E$227, 5, FALSE)) / VLOOKUP((EI$91+EI3), $A$138:$E$227, 5, FALSE))</f>
        <v>-2991557.7060945453</v>
      </c>
      <c r="EO2" s="5">
        <f t="shared" ref="EO2:EO60" si="74">EI2-1</f>
        <v>58</v>
      </c>
      <c r="EP2" s="6">
        <v>0.1174</v>
      </c>
      <c r="EQ2" s="7">
        <f t="shared" ref="EQ2:EQ59" si="75">(EQ3)*(1+EP2)</f>
        <v>98721363.458009556</v>
      </c>
      <c r="ER2" s="12">
        <f t="shared" ref="ER2:ER57" si="76">(ER3)*(1+EP2)-(((VLOOKUP((EO$91+EO3),$A$138:$E$227,5,FALSE))/(VLOOKUP(EO$91,$A$138:$E$227,5,FALSE)))*(IF(EO2&lt;=$D$125,$B$125,$C$125)))</f>
        <v>-46858677.454505004</v>
      </c>
      <c r="ES2" s="12">
        <f t="shared" ref="ES2:ES58" si="77">ER2*((VLOOKUP(EO$91, $A$138:$E$227, 5, FALSE)) / VLOOKUP((EO$91+EO3), $A$138:$E$227, 5, FALSE))</f>
        <v>-5807271.9922249792</v>
      </c>
      <c r="EU2" s="5">
        <f t="shared" ref="EU2:EU58" si="78">EO2-1</f>
        <v>57</v>
      </c>
      <c r="EV2" s="6">
        <v>0.1174</v>
      </c>
      <c r="EW2" s="7">
        <f t="shared" ref="EW2:EW57" si="79">(EW3)*(1+EV2)</f>
        <v>61297578.457463272</v>
      </c>
      <c r="EX2" s="12">
        <f t="shared" ref="EX2:EX56" si="80">(EX3)*(1+EV2)-(((VLOOKUP((EU$91+EU3),$A$138:$E$227,5,FALSE))/(VLOOKUP(EU$91,$A$138:$E$227,5,FALSE)))*(IF(EU2&lt;=$D$125,$B$125,$C$125)))</f>
        <v>-48008439.074512623</v>
      </c>
      <c r="EY2" s="12">
        <f t="shared" ref="EY2:EY57" si="81">EX2*((VLOOKUP(EU$91, $A$138:$E$227, 5, FALSE)) / VLOOKUP((EU$91+EU3), $A$138:$E$227, 5, FALSE))</f>
        <v>-6011313.0977915376</v>
      </c>
      <c r="FA2" s="5">
        <f t="shared" ref="FA2:FA57" si="82">EU2-1</f>
        <v>56</v>
      </c>
      <c r="FB2" s="6">
        <v>0.1174</v>
      </c>
      <c r="FC2" s="7">
        <f t="shared" ref="FC2:FC56" si="83">(FC3)*(1+FB2)</f>
        <v>61089872.889638476</v>
      </c>
      <c r="FD2" s="12">
        <f t="shared" ref="FD2:FD55" si="84">(FD3)*(1+FB2)-(((VLOOKUP((FA$91+FA3),$A$138:$E$227,5,FALSE))/(VLOOKUP(FA$91,$A$138:$E$227,5,FALSE)))*(IF(FA2&lt;=$D$125,$B$125,$C$125)))</f>
        <v>-41746043.527329244</v>
      </c>
      <c r="FE2" s="12">
        <f t="shared" ref="FE2:FE56" si="85">FD2*((VLOOKUP(FA$91, $A$138:$E$227, 5, FALSE)) / VLOOKUP((FA$91+FA3), $A$138:$E$227, 5, FALSE))</f>
        <v>-5316376.4833949208</v>
      </c>
      <c r="FG2" s="5">
        <f t="shared" ref="FG2:FG56" si="86">FA2-1</f>
        <v>55</v>
      </c>
      <c r="FH2" s="6">
        <v>0.1174</v>
      </c>
      <c r="FI2" s="7">
        <f t="shared" ref="FI2:FI55" si="87">(FI3)*(1+FH2)</f>
        <v>48239002.59762989</v>
      </c>
      <c r="FJ2" s="12">
        <f t="shared" ref="FJ2:FJ54" si="88">(FJ3)*(1+FH2)-(((VLOOKUP((FG$91+FG3),$A$138:$E$227,5,FALSE))/(VLOOKUP(FG$91,$A$138:$E$227,5,FALSE)))*(IF(FG2&lt;=$D$125,$B$125,$C$125)))</f>
        <v>-49982683.574779682</v>
      </c>
      <c r="FK2" s="12">
        <f t="shared" ref="FK2:FK55" si="89">FJ2*((VLOOKUP(FG$91, $A$138:$E$227, 5, FALSE)) / VLOOKUP((FG$91+FG3), $A$138:$E$227, 5, FALSE))</f>
        <v>-6408036.355740984</v>
      </c>
      <c r="FM2" s="5">
        <f t="shared" ref="FM2:FM55" si="90">FG2-1</f>
        <v>54</v>
      </c>
      <c r="FN2" s="6">
        <v>0.1174</v>
      </c>
      <c r="FO2" s="7">
        <f t="shared" ref="FO2:FO54" si="91">(FO3)*(1+FN2)</f>
        <v>52899443.576740757</v>
      </c>
      <c r="FP2" s="12">
        <f t="shared" ref="FP2:FP53" si="92">(FP3)*(1+FN2)-(((VLOOKUP((FM$91+FM3),$A$138:$E$227,5,FALSE))/(VLOOKUP(FM$91,$A$138:$E$227,5,FALSE)))*(IF(FM2&lt;=$D$125,$B$125,$C$125)))</f>
        <v>-39689508.729362302</v>
      </c>
      <c r="FQ2" s="12">
        <f t="shared" ref="FQ2:FQ54" si="93">FP2*((VLOOKUP(FM$91, $A$138:$E$227, 5, FALSE)) / VLOOKUP((FM$91+FM3), $A$138:$E$227, 5, FALSE))</f>
        <v>-5156243.869113734</v>
      </c>
      <c r="FS2" s="5">
        <f t="shared" ref="FS2:FS54" si="94">FM2-1</f>
        <v>53</v>
      </c>
      <c r="FT2" s="6">
        <v>0.1174</v>
      </c>
      <c r="FU2" s="7">
        <f t="shared" ref="FU2:FU53" si="95">(FU3)*(1+FT2)</f>
        <v>43144477.266732536</v>
      </c>
      <c r="FV2" s="12">
        <f t="shared" ref="FV2:FV52" si="96">(FV3)*(1+FT2)-(((VLOOKUP((FS$91+FS3),$A$138:$E$227,5,FALSE))/(VLOOKUP(FS$91,$A$138:$E$227,5,FALSE)))*(IF(FS2&lt;=$D$125,$B$125,$C$125)))</f>
        <v>-44395134.292353511</v>
      </c>
      <c r="FW2" s="12">
        <f t="shared" ref="FW2:FW53" si="97">FV2*((VLOOKUP(FS$91, $A$138:$E$227, 5, FALSE)) / VLOOKUP((FS$91+FS3), $A$138:$E$227, 5, FALSE))</f>
        <v>-5862434.4001441179</v>
      </c>
      <c r="FY2" s="5">
        <f t="shared" ref="FY2:FY53" si="98">FS2-1</f>
        <v>52</v>
      </c>
      <c r="FZ2" s="6">
        <v>0.1174</v>
      </c>
      <c r="GA2" s="7">
        <f t="shared" ref="GA2:GA52" si="99">(GA3)*(1+FZ2)</f>
        <v>37059334.535932414</v>
      </c>
      <c r="GB2" s="12">
        <f t="shared" ref="GB2:GB51" si="100">(GB3)*(1+FZ2)-(((VLOOKUP((FY$91+FY3),$A$138:$E$227,5,FALSE))/(VLOOKUP(FY$91,$A$138:$E$227,5,FALSE)))*(IF(FY2&lt;=$D$125,$B$125,$C$125)))</f>
        <v>-46444881.507161789</v>
      </c>
      <c r="GC2" s="12">
        <f t="shared" ref="GC2:GC52" si="101">GB2*((VLOOKUP(FY$91, $A$138:$E$227, 5, FALSE)) / VLOOKUP((FY$91+FY3), $A$138:$E$227, 5, FALSE))</f>
        <v>-6192650.8676215718</v>
      </c>
      <c r="GE2" s="5">
        <f t="shared" ref="GE2:GE52" si="102">FY2-1</f>
        <v>51</v>
      </c>
      <c r="GF2" s="6">
        <v>0.1174</v>
      </c>
      <c r="GG2" s="7">
        <f t="shared" ref="GG2:GG51" si="103">(GG3)*(1+GF2)</f>
        <v>32970938.199228138</v>
      </c>
      <c r="GH2" s="12">
        <f t="shared" ref="GH2:GH50" si="104">(GH3)*(1+GF2)-(((VLOOKUP((GE$91+GE3),$A$138:$E$227,5,FALSE))/(VLOOKUP(GE$91,$A$138:$E$227,5,FALSE)))*(IF(GE2&lt;=$D$125,$B$125,$C$125)))</f>
        <v>-45708853.804081284</v>
      </c>
      <c r="GI2" s="12">
        <f t="shared" ref="GI2:GI51" si="105">GH2*((VLOOKUP(GE$91, $A$138:$E$227, 5, FALSE)) / VLOOKUP((GE$91+GE3), $A$138:$E$227, 5, FALSE))</f>
        <v>-6211716.0297854058</v>
      </c>
      <c r="GK2" s="5">
        <f t="shared" ref="GK2:GK51" si="106">GE2-1</f>
        <v>50</v>
      </c>
      <c r="GL2" s="6">
        <v>0.1174</v>
      </c>
      <c r="GM2" s="7">
        <f t="shared" ref="GM2:GM50" si="107">(GM3)*(1+GL2)</f>
        <v>36622168.387457654</v>
      </c>
      <c r="GN2" s="12">
        <f t="shared" ref="GN2:GN49" si="108">(GN3)*(1+GL2)-(((VLOOKUP((GK$91+GK3),$A$138:$E$227,5,FALSE))/(VLOOKUP(GK$91,$A$138:$E$227,5,FALSE)))*(IF(GK2&lt;=$D$125,$B$125,$C$125)))</f>
        <v>-36084857.6787071</v>
      </c>
      <c r="GO2" s="12">
        <f t="shared" ref="GO2:GO50" si="109">GN2*((VLOOKUP(GK$91, $A$138:$E$227, 5, FALSE)) / VLOOKUP((GK$91+GK3), $A$138:$E$227, 5, FALSE))</f>
        <v>-5073469.3061088184</v>
      </c>
      <c r="GQ2" s="5">
        <f t="shared" ref="GQ2:GQ50" si="110">GK2-1</f>
        <v>49</v>
      </c>
      <c r="GR2" s="6">
        <v>0.1174</v>
      </c>
      <c r="GS2" s="7">
        <f t="shared" ref="GS2:GS49" si="111">(GS3)*(1+GR2)</f>
        <v>29581719.214424588</v>
      </c>
      <c r="GT2" s="12">
        <f t="shared" ref="GT2:GT48" si="112">(GT3)*(1+GR2)-(((VLOOKUP((GQ$91+GQ3),$A$138:$E$227,5,FALSE))/(VLOOKUP(GQ$91,$A$138:$E$227,5,FALSE)))*(IF(GQ2&lt;=$D$125,$B$125,$C$125)))</f>
        <v>-37702108.225387454</v>
      </c>
      <c r="GU2" s="12">
        <f t="shared" ref="GU2:GU49" si="113">GT2*((VLOOKUP(GQ$91, $A$138:$E$227, 5, FALSE)) / VLOOKUP((GQ$91+GQ3), $A$138:$E$227, 5, FALSE))</f>
        <v>-5494196.1131868046</v>
      </c>
      <c r="GW2" s="5">
        <f t="shared" ref="GW2:GW49" si="114">GQ2-1</f>
        <v>48</v>
      </c>
      <c r="GX2" s="6">
        <v>0.1174</v>
      </c>
      <c r="GY2" s="7">
        <f t="shared" ref="GY2:GY48" si="115">(GY3)*(1+GX2)</f>
        <v>26695893.163455088</v>
      </c>
      <c r="GZ2" s="12">
        <f t="shared" ref="GZ2:GZ47" si="116">(GZ3)*(1+GX2)-(((VLOOKUP((GW$91+GW3),$A$138:$E$227,5,FALSE))/(VLOOKUP(GW$91,$A$138:$E$227,5,FALSE)))*(IF(GW2&lt;=$D$125,$B$125,$C$125)))</f>
        <v>-35301039.580002837</v>
      </c>
      <c r="HA2" s="12">
        <f t="shared" ref="HA2:HA48" si="117">GZ2*((VLOOKUP(GW$91, $A$138:$E$227, 5, FALSE)) / VLOOKUP((GW$91+GW3), $A$138:$E$227, 5, FALSE))</f>
        <v>-5370585.5087525686</v>
      </c>
      <c r="HC2" s="5">
        <f t="shared" ref="HC2:HC48" si="118">GW2-1</f>
        <v>47</v>
      </c>
      <c r="HD2" s="6">
        <v>0.1174</v>
      </c>
      <c r="HE2" s="7">
        <f t="shared" ref="HE2:HE47" si="119">(HE3)*(1+HD2)</f>
        <v>29093170.404811569</v>
      </c>
      <c r="HF2" s="12">
        <f t="shared" ref="HF2:HF46" si="120">(HF3)*(1+HD2)-(((VLOOKUP((HC$91+HC3),$A$138:$E$227,5,FALSE))/(VLOOKUP(HC$91,$A$138:$E$227,5,FALSE)))*(IF(HC2&lt;=$D$125,$B$125,$C$125)))</f>
        <v>-26565741.842078608</v>
      </c>
      <c r="HG2" s="12">
        <f t="shared" ref="HG2:HG47" si="121">HF2*((VLOOKUP(HC$91, $A$138:$E$227, 5, FALSE)) / VLOOKUP((HC$91+HC3), $A$138:$E$227, 5, FALSE))</f>
        <v>-4291389.0667973133</v>
      </c>
      <c r="HI2" s="5">
        <f t="shared" ref="HI2:HI47" si="122">HC2-1</f>
        <v>46</v>
      </c>
      <c r="HJ2" s="6">
        <v>0.1174</v>
      </c>
      <c r="HK2" s="7">
        <f t="shared" ref="HK2:HK46" si="123">(HK3)*(1+HJ2)</f>
        <v>28093057.555824216</v>
      </c>
      <c r="HL2" s="12">
        <f t="shared" ref="HL2:HL45" si="124">(HL3)*(1+HJ2)-(((VLOOKUP((HI$91+HI3),$A$138:$E$227,5,FALSE))/(VLOOKUP(HI$91,$A$138:$E$227,5,FALSE)))*(IF(HI2&lt;=$D$125,$B$125,$C$125)))</f>
        <v>-21371955.743275229</v>
      </c>
      <c r="HM2" s="12">
        <f t="shared" ref="HM2:HM46" si="125">HL2*((VLOOKUP(HI$91, $A$138:$E$227, 5, FALSE)) / VLOOKUP((HI$91+HI3), $A$138:$E$227, 5, FALSE))</f>
        <v>-3635059.1392408293</v>
      </c>
      <c r="HO2" s="5">
        <f t="shared" ref="HO2:HO46" si="126">HI2-1</f>
        <v>45</v>
      </c>
      <c r="HP2" s="6">
        <v>0.1174</v>
      </c>
      <c r="HQ2" s="7">
        <f t="shared" ref="HQ2:HQ45" si="127">(HQ3)*(1+HP2)</f>
        <v>24595567.812838599</v>
      </c>
      <c r="HR2" s="12">
        <f t="shared" ref="HR2:HR44" si="128">(HR3)*(1+HP2)-(((VLOOKUP((HO$91+HO3),$A$138:$E$227,5,FALSE))/(VLOOKUP(HO$91,$A$138:$E$227,5,FALSE)))*(IF(HO2&lt;=$D$125,$B$125,$C$125)))</f>
        <v>-20520171.070302248</v>
      </c>
      <c r="HS2" s="12">
        <f t="shared" ref="HS2:HS45" si="129">HR2*((VLOOKUP(HO$91, $A$138:$E$227, 5, FALSE)) / VLOOKUP((HO$91+HO3), $A$138:$E$227, 5, FALSE))</f>
        <v>-3604183.8931171899</v>
      </c>
      <c r="HU2" s="5">
        <f t="shared" ref="HU2:HU45" si="130">HO2-1</f>
        <v>44</v>
      </c>
      <c r="HV2" s="6">
        <v>0.1174</v>
      </c>
      <c r="HW2" s="7">
        <f t="shared" ref="HW2:HW44" si="131">(HW3)*(1+HV2)</f>
        <v>20710313.079183709</v>
      </c>
      <c r="HX2" s="12">
        <f t="shared" ref="HX2:HX43" si="132">(HX3)*(1+HV2)-(((VLOOKUP((HU$91+HU3),$A$138:$E$227,5,FALSE))/(VLOOKUP(HU$91,$A$138:$E$227,5,FALSE)))*(IF(HU2&lt;=$D$125,$B$125,$C$125)))</f>
        <v>-20494964.245604746</v>
      </c>
      <c r="HY2" s="12">
        <f t="shared" ref="HY2:HY44" si="133">HX2*((VLOOKUP(HU$91, $A$138:$E$227, 5, FALSE)) / VLOOKUP((HU$91+HU3), $A$138:$E$227, 5, FALSE))</f>
        <v>-3731134.5165075311</v>
      </c>
      <c r="IA2" s="5">
        <f t="shared" ref="IA2:IA44" si="134">HU2-1</f>
        <v>43</v>
      </c>
      <c r="IB2" s="6">
        <v>0.1174</v>
      </c>
      <c r="IC2" s="7">
        <f t="shared" ref="IC2:IC43" si="135">(IC3)*(1+IB2)</f>
        <v>24168879.774983913</v>
      </c>
      <c r="ID2" s="12">
        <f t="shared" ref="ID2:ID42" si="136">(ID3)*(1+IB2)-(((VLOOKUP((IA$91+IA3),$A$138:$E$227,5,FALSE))/(VLOOKUP(IA$91,$A$138:$E$227,5,FALSE)))*(IF(IA2&lt;=$D$125,$B$125,$C$125)))</f>
        <v>-11046035.917921823</v>
      </c>
      <c r="IE2" s="12">
        <f t="shared" ref="IE2:IE43" si="137">ID2*((VLOOKUP(IA$91, $A$138:$E$227, 5, FALSE)) / VLOOKUP((IA$91+IA3), $A$138:$E$227, 5, FALSE))</f>
        <v>-2199766.1272442606</v>
      </c>
      <c r="IG2" s="5">
        <f t="shared" ref="IG2:IG43" si="138">IA2-1</f>
        <v>42</v>
      </c>
      <c r="IH2" s="6">
        <v>0.1174</v>
      </c>
      <c r="II2" s="7">
        <f t="shared" ref="II2:II42" si="139">(II3)*(1+IH2)</f>
        <v>32616571.896064669</v>
      </c>
      <c r="IJ2" s="12">
        <f t="shared" ref="IJ2:IJ41" si="140">(IJ3)*(1+IH2)-(((VLOOKUP((IG$91+IG3),$A$138:$E$227,5,FALSE))/(VLOOKUP(IG$91,$A$138:$E$227,5,FALSE)))*(IF(IG2&lt;=$D$125,$B$125,$C$125)))</f>
        <v>3663198.9848297038</v>
      </c>
      <c r="IK2" s="12">
        <f t="shared" ref="IK2:IK42" si="141">IJ2*((VLOOKUP(IG$91, $A$138:$E$227, 5, FALSE)) / VLOOKUP((IG$91+IG3), $A$138:$E$227, 5, FALSE))</f>
        <v>815609.68850268202</v>
      </c>
      <c r="IM2" s="5">
        <f t="shared" ref="IM2:IM42" si="142">IG2-1</f>
        <v>41</v>
      </c>
      <c r="IN2" s="6">
        <v>0.1174</v>
      </c>
      <c r="IO2" s="7">
        <f t="shared" ref="IO2:IO41" si="143">(IO3)*(1+IN2)</f>
        <v>23807716.712455958</v>
      </c>
      <c r="IP2" s="12">
        <f t="shared" ref="IP2:IP40" si="144">(IP3)*(1+IN2)-(((VLOOKUP((IM$91+IM3),$A$138:$E$227,5,FALSE))/(VLOOKUP(IM$91,$A$138:$E$227,5,FALSE)))*(IF(IM2&lt;=$D$125,$B$125,$C$125)))</f>
        <v>-1231223.1713626746</v>
      </c>
      <c r="IQ2" s="12">
        <f t="shared" ref="IQ2:IQ41" si="145">IP2*((VLOOKUP(IM$91, $A$138:$E$227, 5, FALSE)) / VLOOKUP((IM$91+IM3), $A$138:$E$227, 5, FALSE))</f>
        <v>-292547.0441357466</v>
      </c>
      <c r="IS2" s="5">
        <f t="shared" ref="IS2:IS41" si="146">IM2-1</f>
        <v>40</v>
      </c>
      <c r="IT2" s="6">
        <v>0.1174</v>
      </c>
      <c r="IU2" s="7">
        <f t="shared" ref="IU2:IU40" si="147">(IU3)*(1+IT2)</f>
        <v>19226129.946261775</v>
      </c>
      <c r="IV2" s="12">
        <f t="shared" ref="IV2:IV39" si="148">(IV3)*(1+IT2)-(((VLOOKUP((IS$91+IS3),$A$138:$E$227,5,FALSE))/(VLOOKUP(IS$91,$A$138:$E$227,5,FALSE)))*(IF(IS2&lt;=$D$125,$B$125,$C$125)))</f>
        <v>-2854732.0872716624</v>
      </c>
      <c r="IW2" s="12">
        <f t="shared" ref="IW2:IW40" si="149">IV2*((VLOOKUP(IS$91, $A$138:$E$227, 5, FALSE)) / VLOOKUP((IS$91+IS3), $A$138:$E$227, 5, FALSE))</f>
        <v>-713683.02181791561</v>
      </c>
      <c r="IY2" s="5">
        <f t="shared" ref="IY2:IY40" si="150">IS2-1</f>
        <v>39</v>
      </c>
      <c r="IZ2" s="6">
        <v>0.1174</v>
      </c>
      <c r="JA2" s="7">
        <f t="shared" ref="JA2:JA39" si="151">(JA3)*(1+IZ2)</f>
        <v>20668813.10068994</v>
      </c>
      <c r="JB2" s="12">
        <f t="shared" ref="JB2:JB38" si="152">(JB3)*(1+IZ2)-(((VLOOKUP((IY$91+IY3),$A$138:$E$227,5,FALSE))/(VLOOKUP(IY$91,$A$138:$E$227,5,FALSE)))*(IF(IY2&lt;=$D$125,$B$125,$C$125)))</f>
        <v>1860206.3788123867</v>
      </c>
      <c r="JC2" s="12">
        <f t="shared" ref="JC2:JC39" si="153">JB2*((VLOOKUP(IY$91, $A$138:$E$227, 5, FALSE)) / VLOOKUP((IY$91+IY3), $A$138:$E$227, 5, FALSE))</f>
        <v>496849.99434091523</v>
      </c>
      <c r="JE2" s="5">
        <f t="shared" ref="JE2:JE39" si="154">IY2-1</f>
        <v>38</v>
      </c>
      <c r="JF2" s="6">
        <v>0.1174</v>
      </c>
      <c r="JG2" s="7">
        <f t="shared" ref="JG2:JG38" si="155">(JG3)*(1+JF2)</f>
        <v>19405514.13077639</v>
      </c>
      <c r="JH2" s="12">
        <f t="shared" ref="JH2:JH37" si="156">(JH3)*(1+JF2)-(((VLOOKUP((JE$91+JE3),$A$138:$E$227,5,FALSE))/(VLOOKUP(JE$91,$A$138:$E$227,5,FALSE)))*(IF(JE2&lt;=$D$125,$B$125,$C$125)))</f>
        <v>3792231.6254775096</v>
      </c>
      <c r="JI2" s="12">
        <f t="shared" ref="JI2:JI38" si="157">JH2*((VLOOKUP(JE$91, $A$138:$E$227, 5, FALSE)) / VLOOKUP((JE$91+JE3), $A$138:$E$227, 5, FALSE))</f>
        <v>1106877.8633338199</v>
      </c>
      <c r="JK2" s="5">
        <f t="shared" ref="JK2:JK38" si="158">JE2-1</f>
        <v>37</v>
      </c>
      <c r="JL2" s="6">
        <v>0.1174</v>
      </c>
      <c r="JM2" s="7">
        <f t="shared" ref="JM2:JM37" si="159">(JM3)*(1+JL2)</f>
        <v>16373197.882869044</v>
      </c>
      <c r="JN2" s="12">
        <f t="shared" ref="JN2:JN36" si="160">(JN3)*(1+JL2)-(((VLOOKUP((JK$91+JK3),$A$138:$E$227,5,FALSE))/(VLOOKUP(JK$91,$A$138:$E$227,5,FALSE)))*(IF(JK2&lt;=$D$125,$B$125,$C$125)))</f>
        <v>3898234.6697762371</v>
      </c>
      <c r="JO2" s="12">
        <f t="shared" ref="JO2:JO37" si="161">JN2*((VLOOKUP(JK$91, $A$138:$E$227, 5, FALSE)) / VLOOKUP((JK$91+JK3), $A$138:$E$227, 5, FALSE))</f>
        <v>1296079.7320879968</v>
      </c>
      <c r="JQ2" s="5">
        <f t="shared" ref="JQ2:JQ37" si="162">JK2-1</f>
        <v>36</v>
      </c>
      <c r="JR2" s="6">
        <v>0.1174</v>
      </c>
      <c r="JS2" s="7">
        <f t="shared" ref="JS2:JS36" si="163">(JS3)*(1+JR2)</f>
        <v>12428418.007339489</v>
      </c>
      <c r="JT2" s="12">
        <f t="shared" ref="JT2:JT35" si="164">(JT3)*(1+JR2)-(((VLOOKUP((JQ$91+JQ3),$A$138:$E$227,5,FALSE))/(VLOOKUP(JQ$91,$A$138:$E$227,5,FALSE)))*(IF(JQ2&lt;=$D$125,$B$125,$C$125)))</f>
        <v>2298783.9092984814</v>
      </c>
      <c r="JU2" s="12">
        <f t="shared" ref="JU2:JU36" si="165">JT2*((VLOOKUP(JQ$91, $A$138:$E$227, 5, FALSE)) / VLOOKUP((JQ$91+JQ3), $A$138:$E$227, 5, FALSE))</f>
        <v>854676.06884174317</v>
      </c>
      <c r="JW2" s="5">
        <f t="shared" ref="JW2:JW36" si="166">JQ2-1</f>
        <v>35</v>
      </c>
      <c r="JX2" s="6">
        <v>0.1174</v>
      </c>
      <c r="JY2" s="7">
        <f t="shared" ref="JY2:JY35" si="167">(JY3)*(1+JX2)</f>
        <v>13041362.022391912</v>
      </c>
      <c r="JZ2" s="12">
        <f t="shared" ref="JZ2:JZ34" si="168">(JZ3)*(1+JX2)-(((VLOOKUP((JW$91+JW3),$A$138:$E$227,5,FALSE))/(VLOOKUP(JW$91,$A$138:$E$227,5,FALSE)))*(IF(JW2&lt;=$D$125,$B$125,$C$125)))</f>
        <v>4587292.8835038655</v>
      </c>
      <c r="KA2" s="12">
        <f t="shared" ref="KA2:KA35" si="169">JZ2*((VLOOKUP(JW$91, $A$138:$E$227, 5, FALSE)) / VLOOKUP((JW$91+JW3), $A$138:$E$227, 5, FALSE))</f>
        <v>1848639.8244205748</v>
      </c>
      <c r="KC2" s="5">
        <f t="shared" ref="KC2:KC35" si="170">JW2-1</f>
        <v>34</v>
      </c>
      <c r="KD2" s="6">
        <v>0.1174</v>
      </c>
      <c r="KE2" s="7">
        <f t="shared" ref="KE2:KE34" si="171">(KE3)*(1+KD2)</f>
        <v>10829897.045666754</v>
      </c>
      <c r="KF2" s="12">
        <f t="shared" ref="KF2:KF33" si="172">(KF3)*(1+KD2)-(((VLOOKUP((KC$91+KC3),$A$138:$E$227,5,FALSE))/(VLOOKUP(KC$91,$A$138:$E$227,5,FALSE)))*(IF(KC2&lt;=$D$125,$B$125,$C$125)))</f>
        <v>3441881.9350206344</v>
      </c>
      <c r="KG2" s="12">
        <f t="shared" ref="KG2:KG34" si="173">KF2*((VLOOKUP(KC$91, $A$138:$E$227, 5, FALSE)) / VLOOKUP((KC$91+KC3), $A$138:$E$227, 5, FALSE))</f>
        <v>1438530.1420727267</v>
      </c>
      <c r="KI2" s="5">
        <f t="shared" ref="KI2:KI34" si="174">KC2-1</f>
        <v>33</v>
      </c>
      <c r="KJ2" s="6">
        <v>0.1174</v>
      </c>
      <c r="KK2" s="7">
        <f t="shared" ref="KK2:KK33" si="175">(KK3)*(1+KJ2)</f>
        <v>8852294.4626996554</v>
      </c>
      <c r="KL2" s="12">
        <f t="shared" ref="KL2:KL32" si="176">(KL3)*(1+KJ2)-(((VLOOKUP((KI$91+KI3),$A$138:$E$227,5,FALSE))/(VLOOKUP(KI$91,$A$138:$E$227,5,FALSE)))*(IF(KI2&lt;=$D$125,$B$125,$C$125)))</f>
        <v>2423351.455180034</v>
      </c>
      <c r="KM2" s="12">
        <f t="shared" ref="KM2:KM33" si="177">KL2*((VLOOKUP(KI$91, $A$138:$E$227, 5, FALSE)) / VLOOKUP((KI$91+KI3), $A$138:$E$227, 5, FALSE))</f>
        <v>1055297.0653113055</v>
      </c>
      <c r="KO2" s="5">
        <f t="shared" ref="KO2:KO33" si="178">KI2-1</f>
        <v>32</v>
      </c>
      <c r="KP2" s="6">
        <v>0.1174</v>
      </c>
      <c r="KQ2" s="7">
        <f t="shared" ref="KQ2:KQ32" si="179">(KQ3)*(1+KP2)</f>
        <v>8339420.1250114506</v>
      </c>
      <c r="KR2" s="12">
        <f t="shared" ref="KR2:KR31" si="180">(KR3)*(1+KP2)-(((VLOOKUP((KO$91+KO3),$A$138:$E$227,5,FALSE))/(VLOOKUP(KO$91,$A$138:$E$227,5,FALSE)))*(IF(KO2&lt;=$D$125,$B$125,$C$125)))</f>
        <v>2727262.2878821185</v>
      </c>
      <c r="KS2" s="12">
        <f t="shared" ref="KS2:KS32" si="181">KR2*((VLOOKUP(KO$91, $A$138:$E$227, 5, FALSE)) / VLOOKUP((KO$91+KO3), $A$138:$E$227, 5, FALSE))</f>
        <v>1229599.0229553997</v>
      </c>
      <c r="KU2" s="5">
        <f t="shared" ref="KU2:KU32" si="182">KO2-1</f>
        <v>31</v>
      </c>
      <c r="KV2" s="6">
        <v>0.1174</v>
      </c>
      <c r="KW2" s="7">
        <f t="shared" ref="KW2:KW31" si="183">(KW3)*(1+KV2)</f>
        <v>6354328.0440501748</v>
      </c>
      <c r="KX2" s="12">
        <f t="shared" ref="KX2:KX30" si="184">(KX3)*(1+KV2)-(((VLOOKUP((KU$91+KU3),$A$138:$E$227,5,FALSE))/(VLOOKUP(KU$91,$A$138:$E$227,5,FALSE)))*(IF(KU2&lt;=$D$125,$B$125,$C$125)))</f>
        <v>1407858.9445501941</v>
      </c>
      <c r="KY2" s="12">
        <f t="shared" ref="KY2:KY31" si="185">KX2*((VLOOKUP(KU$91, $A$138:$E$227, 5, FALSE)) / VLOOKUP((KU$91+KU3), $A$138:$E$227, 5, FALSE))</f>
        <v>659407.43727650121</v>
      </c>
      <c r="LA2" s="5">
        <f t="shared" ref="LA2:LA31" si="186">KU2-1</f>
        <v>30</v>
      </c>
      <c r="LB2" s="6">
        <v>0.1174</v>
      </c>
      <c r="LC2" s="7">
        <f t="shared" ref="LC2:LC30" si="187">(LC3)*(1+LB2)</f>
        <v>5362754.7000170266</v>
      </c>
      <c r="LD2" s="12">
        <f t="shared" ref="LD2:LD29" si="188">(LD3)*(1+LB2)-(((VLOOKUP((LA$91+LA3),$A$138:$E$227,5,FALSE))/(VLOOKUP(LA$91,$A$138:$E$227,5,FALSE)))*(IF(LA2&lt;=$D$125,$B$125,$C$125)))</f>
        <v>928845.69141609571</v>
      </c>
      <c r="LE2" s="12">
        <f t="shared" ref="LE2:LE30" si="189">LD2*((VLOOKUP(LA$91, $A$138:$E$227, 5, FALSE)) / VLOOKUP((LA$91+LA3), $A$138:$E$227, 5, FALSE))</f>
        <v>441400.17472423014</v>
      </c>
      <c r="LG2" s="5">
        <f t="shared" ref="LG2:LG30" si="190">LA2-1</f>
        <v>29</v>
      </c>
      <c r="LH2" s="6">
        <v>0.1174</v>
      </c>
      <c r="LI2" s="7">
        <f t="shared" ref="LI2:LI29" si="191">(LI3)*(1+LH2)</f>
        <v>5068287.2129449258</v>
      </c>
      <c r="LJ2" s="12">
        <f t="shared" ref="LJ2:LJ28" si="192">(LJ3)*(1+LH2)-(((VLOOKUP((LG$91+LG3),$A$138:$E$227,5,FALSE))/(VLOOKUP(LG$91,$A$138:$E$227,5,FALSE)))*(IF(LG2&lt;=$D$125,$B$125,$C$125)))</f>
        <v>1178482.6780550948</v>
      </c>
      <c r="LK2" s="12">
        <f t="shared" ref="LK2:LK29" si="193">LJ2*((VLOOKUP(LG$91, $A$138:$E$227, 5, FALSE)) / VLOOKUP((LG$91+LG3), $A$138:$E$227, 5, FALSE))</f>
        <v>582694.21303835243</v>
      </c>
      <c r="LM2" s="5">
        <f t="shared" ref="LM2:LM29" si="194">LG2-1</f>
        <v>28</v>
      </c>
      <c r="LN2" s="6">
        <v>0.1174</v>
      </c>
      <c r="LO2" s="7">
        <f t="shared" ref="LO2:LO28" si="195">(LO3)*(1+LN2)</f>
        <v>4348967.9191221278</v>
      </c>
      <c r="LP2" s="12">
        <f t="shared" ref="LP2:LP27" si="196">(LP3)*(1+LN2)-(((VLOOKUP((LM$91+LM3),$A$138:$E$227,5,FALSE))/(VLOOKUP(LM$91,$A$138:$E$227,5,FALSE)))*(IF(LM2&lt;=$D$125,$B$125,$C$125)))</f>
        <v>961012.20373691735</v>
      </c>
      <c r="LQ2" s="12">
        <f t="shared" ref="LQ2:LQ28" si="197">LP2*((VLOOKUP(LM$91, $A$138:$E$227, 5, FALSE)) / VLOOKUP((LM$91+LM3), $A$138:$E$227, 5, FALSE))</f>
        <v>497344.34988265246</v>
      </c>
      <c r="LS2" s="5">
        <f t="shared" ref="LS2:LS28" si="198">LM2-1</f>
        <v>27</v>
      </c>
      <c r="LT2" s="6">
        <v>0.1174</v>
      </c>
      <c r="LU2" s="7">
        <f t="shared" ref="LU2:LU27" si="199">(LU3)*(1+LT2)</f>
        <v>3307703.0111972373</v>
      </c>
      <c r="LV2" s="12">
        <f t="shared" ref="LV2:LV26" si="200">(LV3)*(1+LT2)-(((VLOOKUP((LS$91+LS3),$A$138:$E$227,5,FALSE))/(VLOOKUP(LS$91,$A$138:$E$227,5,FALSE)))*(IF(LS2&lt;=$D$125,$B$125,$C$125)))</f>
        <v>359696.17526773363</v>
      </c>
      <c r="LW2" s="12">
        <f t="shared" ref="LW2:LW27" si="201">LV2*((VLOOKUP(LS$91, $A$138:$E$227, 5, FALSE)) / VLOOKUP((LS$91+LS3), $A$138:$E$227, 5, FALSE))</f>
        <v>195834.58431243277</v>
      </c>
      <c r="LY2" s="5">
        <f t="shared" ref="LY2:LY27" si="202">LS2-1</f>
        <v>26</v>
      </c>
      <c r="LZ2" s="6">
        <v>0.1174</v>
      </c>
      <c r="MA2" s="7">
        <f t="shared" ref="MA2:MA26" si="203">(MA3)*(1+LZ2)</f>
        <v>3412113.6901147468</v>
      </c>
      <c r="MB2" s="12">
        <f t="shared" ref="MB2:MB25" si="204">(MB3)*(1+LZ2)-(((VLOOKUP((LY$91+LY3),$A$138:$E$227,5,FALSE))/(VLOOKUP(LY$91,$A$138:$E$227,5,FALSE)))*(IF(LY2&lt;=$D$125,$B$125,$C$125)))</f>
        <v>890695.39741880808</v>
      </c>
      <c r="MC2" s="12">
        <f t="shared" ref="MC2:MC26" si="205">MB2*((VLOOKUP(LY$91, $A$138:$E$227, 5, FALSE)) / VLOOKUP((LY$91+LY3), $A$138:$E$227, 5, FALSE))</f>
        <v>512340.17304517759</v>
      </c>
      <c r="ME2" s="5">
        <f t="shared" ref="ME2:ME26" si="206">LY2-1</f>
        <v>25</v>
      </c>
      <c r="MF2" s="6">
        <v>0.1174</v>
      </c>
      <c r="MG2" s="7">
        <f t="shared" ref="MG2:MG25" si="207">(MG3)*(1+MF2)</f>
        <v>2620067.3348036152</v>
      </c>
      <c r="MH2" s="12">
        <f t="shared" ref="MH2:MH24" si="208">(MH3)*(1+MF2)-(((VLOOKUP((ME$91+ME3),$A$138:$E$227,5,FALSE))/(VLOOKUP(ME$91,$A$138:$E$227,5,FALSE)))*(IF(ME2&lt;=$D$125,$B$125,$C$125)))</f>
        <v>366080.53883819078</v>
      </c>
      <c r="MI2" s="12">
        <f t="shared" ref="MI2:MI25" si="209">MH2*((VLOOKUP(ME$91, $A$138:$E$227, 5, FALSE)) / VLOOKUP((ME$91+ME3), $A$138:$E$227, 5, FALSE))</f>
        <v>216050.09578441945</v>
      </c>
      <c r="MK2" s="5">
        <f t="shared" ref="MK2:MK25" si="210">ME2-1</f>
        <v>24</v>
      </c>
      <c r="ML2" s="6">
        <v>0.1174</v>
      </c>
      <c r="MM2" s="7">
        <f t="shared" ref="MM2:MM24" si="211">(MM3)*(1+ML2)</f>
        <v>2437498.6834157729</v>
      </c>
      <c r="MN2" s="12">
        <f t="shared" ref="MN2:MN23" si="212">(MN3)*(1+ML2)-(((VLOOKUP((MK$91+MK3),$A$138:$E$227,5,FALSE))/(VLOOKUP(MK$91,$A$138:$E$227,5,FALSE)))*(IF(MK2&lt;=$D$125,$B$125,$C$125)))</f>
        <v>430312.84724439774</v>
      </c>
      <c r="MO2" s="12">
        <f t="shared" ref="MO2:MO24" si="213">MN2*((VLOOKUP(MK$91, $A$138:$E$227, 5, FALSE)) / VLOOKUP((MK$91+MK3), $A$138:$E$227, 5, FALSE))</f>
        <v>262233.38468825264</v>
      </c>
      <c r="MQ2" s="5">
        <f t="shared" ref="MQ2:MQ24" si="214">MK2-1</f>
        <v>23</v>
      </c>
      <c r="MR2" s="6">
        <v>0.1174</v>
      </c>
      <c r="MS2" s="7">
        <f t="shared" ref="MS2:MS23" si="215">(MS3)*(1+MR2)</f>
        <v>2216512.3973954474</v>
      </c>
      <c r="MT2" s="12">
        <f t="shared" ref="MT2:MT22" si="216">(MT3)*(1+MR2)-(((VLOOKUP((MQ$91+MQ3),$A$138:$E$227,5,FALSE))/(VLOOKUP(MQ$91,$A$138:$E$227,5,FALSE)))*(IF(MQ2&lt;=$D$125,$B$125,$C$125)))</f>
        <v>405316.77673904697</v>
      </c>
      <c r="MU2" s="12">
        <f t="shared" ref="MU2:MU23" si="217">MT2*((VLOOKUP(MQ$91, $A$138:$E$227, 5, FALSE)) / VLOOKUP((MQ$91+MQ3), $A$138:$E$227, 5, FALSE))</f>
        <v>253236.37931302848</v>
      </c>
      <c r="MW2" s="5">
        <f t="shared" ref="MW2:MW23" si="218">MQ2-1</f>
        <v>22</v>
      </c>
      <c r="MX2" s="6">
        <v>0.1174</v>
      </c>
      <c r="MY2" s="7">
        <f t="shared" ref="MY2:MY22" si="219">(MY3)*(1+MX2)</f>
        <v>2187419.7151835067</v>
      </c>
      <c r="MZ2" s="12">
        <f t="shared" ref="MZ2:MZ21" si="220">(MZ3)*(1+MX2)-(((VLOOKUP((MW$91+MW3),$A$138:$E$227,5,FALSE))/(VLOOKUP(MW$91,$A$138:$E$227,5,FALSE)))*(IF(MW2&lt;=$D$125,$B$125,$C$125)))</f>
        <v>555454.63698524237</v>
      </c>
      <c r="NA2" s="12">
        <f t="shared" ref="NA2:NA22" si="221">MZ2*((VLOOKUP(MW$91, $A$138:$E$227, 5, FALSE)) / VLOOKUP((MW$91+MW3), $A$138:$E$227, 5, FALSE))</f>
        <v>356772.786063598</v>
      </c>
      <c r="NC2" s="5">
        <f t="shared" ref="NC2:NC22" si="222">MW2-1</f>
        <v>21</v>
      </c>
      <c r="ND2" s="6">
        <v>0.1174</v>
      </c>
      <c r="NE2" s="7">
        <f t="shared" ref="NE2:NE21" si="223">(NE3)*(1+ND2)</f>
        <v>1594329.2384719444</v>
      </c>
      <c r="NF2" s="12">
        <f t="shared" ref="NF2:NF20" si="224">(NF3)*(1+ND2)-(((VLOOKUP((NC$91+NC3),$A$138:$E$227,5,FALSE))/(VLOOKUP(NC$91,$A$138:$E$227,5,FALSE)))*(IF(NC2&lt;=$D$125,$B$125,$C$125)))</f>
        <v>105019.1680295141</v>
      </c>
      <c r="NG2" s="12">
        <f t="shared" ref="NG2:NG21" si="225">NF2*((VLOOKUP(NC$91, $A$138:$E$227, 5, FALSE)) / VLOOKUP((NC$91+NC3), $A$138:$E$227, 5, FALSE))</f>
        <v>69294.698904944336</v>
      </c>
      <c r="NI2" s="5">
        <f t="shared" ref="NI2:NI21" si="226">NC2-1</f>
        <v>20</v>
      </c>
      <c r="NJ2" s="6">
        <v>0.1174</v>
      </c>
      <c r="NK2" s="7">
        <f t="shared" ref="NK2:NK20" si="227">(NK3)*(1+NJ2)</f>
        <v>1299583.663573479</v>
      </c>
      <c r="NL2" s="12">
        <f t="shared" ref="NL2:NL19" si="228">(NL3)*(1+NJ2)-(((VLOOKUP((NI$91+NI3),$A$138:$E$227,5,FALSE))/(VLOOKUP(NI$91,$A$138:$E$227,5,FALSE)))*(IF(NI2&lt;=$D$125,$B$125,$C$125)))</f>
        <v>-53002.006554486892</v>
      </c>
      <c r="NM2" s="12">
        <f t="shared" ref="NM2:NM20" si="229">NL2*((VLOOKUP(NI$91, $A$138:$E$227, 5, FALSE)) / VLOOKUP((NI$91+NI3), $A$138:$E$227, 5, FALSE))</f>
        <v>-36036.834371020792</v>
      </c>
      <c r="NO2" s="5">
        <f t="shared" ref="NO2:NO20" si="230">NI2-1</f>
        <v>19</v>
      </c>
      <c r="NP2" s="6">
        <v>0.1174</v>
      </c>
      <c r="NQ2" s="7">
        <f t="shared" ref="NQ2:NQ19" si="231">(NQ3)*(1+NP2)</f>
        <v>976396.44145265163</v>
      </c>
      <c r="NR2" s="12">
        <f t="shared" ref="NR2:NR18" si="232">(NR3)*(1+NP2)-(((VLOOKUP((NO$91+NO3),$A$138:$E$227,5,FALSE))/(VLOOKUP(NO$91,$A$138:$E$227,5,FALSE)))*(IF(NO2&lt;=$D$125,$B$125,$C$125)))</f>
        <v>-266161.43711881357</v>
      </c>
      <c r="NS2" s="12">
        <f t="shared" ref="NS2:NS19" si="233">NR2*((VLOOKUP(NO$91, $A$138:$E$227, 5, FALSE)) / VLOOKUP((NO$91+NO3), $A$138:$E$227, 5, FALSE))</f>
        <v>-183810.63349743705</v>
      </c>
      <c r="NU2" s="5">
        <f t="shared" ref="NU2:NU19" si="234">NO2-1</f>
        <v>18</v>
      </c>
      <c r="NV2" s="6">
        <v>0.1174</v>
      </c>
      <c r="NW2" s="7">
        <f t="shared" ref="NW2:NW18" si="235">(NW3)*(1+NV2)</f>
        <v>760788.87443716032</v>
      </c>
      <c r="NX2" s="12">
        <f t="shared" ref="NX2:NX17" si="236">(NX3)*(1+NV2)-(((VLOOKUP((NU$91+NU3),$A$138:$E$227,5,FALSE))/(VLOOKUP(NU$91,$A$138:$E$227,5,FALSE)))*(IF(NU2&lt;=$D$125,$B$125,$C$125)))</f>
        <v>-365252.24715096049</v>
      </c>
      <c r="NY2" s="12">
        <f t="shared" ref="NY2:NY18" si="237">NX2*((VLOOKUP(NU$91, $A$138:$E$227, 5, FALSE)) / VLOOKUP((NU$91+NU3), $A$138:$E$227, 5, FALSE))</f>
        <v>-256457.02652522569</v>
      </c>
      <c r="OA2" s="5">
        <f t="shared" ref="OA2:OA18" si="238">NU2-1</f>
        <v>17</v>
      </c>
      <c r="OB2" s="6">
        <v>0.1174</v>
      </c>
      <c r="OC2" s="7">
        <f t="shared" ref="OC2:OC17" si="239">(OC3)*(1+OB2)</f>
        <v>629323.24794206338</v>
      </c>
      <c r="OD2" s="12">
        <f t="shared" ref="OD2:OD16" si="240">(OD3)*(1+OB2)-(((VLOOKUP((OA$91+OA3),$A$138:$E$227,5,FALSE))/(VLOOKUP(OA$91,$A$138:$E$227,5,FALSE)))*(IF(OA2&lt;=$D$125,$B$125,$C$125)))</f>
        <v>-390822.30890909035</v>
      </c>
      <c r="OE2" s="12">
        <f t="shared" ref="OE2:OE17" si="241">OD2*((VLOOKUP(OA$91, $A$138:$E$227, 5, FALSE)) / VLOOKUP((OA$91+OA3), $A$138:$E$227, 5, FALSE))</f>
        <v>-281926.52027288231</v>
      </c>
      <c r="OG2" s="5">
        <f t="shared" ref="OG2:OG17" si="242">OA2-1</f>
        <v>16</v>
      </c>
      <c r="OH2" s="6">
        <v>0.1174</v>
      </c>
      <c r="OI2" s="7">
        <f t="shared" ref="OI2:OI16" si="243">(OI3)*(1+OH2)</f>
        <v>691792.0720479975</v>
      </c>
      <c r="OJ2" s="12">
        <f t="shared" ref="OJ2:OJ15" si="244">(OJ3)*(1+OH2)-(((VLOOKUP((OG$91+OG3),$A$138:$E$227,5,FALSE))/(VLOOKUP(OG$91,$A$138:$E$227,5,FALSE)))*(IF(OG2&lt;=$D$125,$B$125,$C$125)))</f>
        <v>-219799.83453476481</v>
      </c>
      <c r="OK2" s="12">
        <f t="shared" ref="OK2:OK16" si="245">OJ2*((VLOOKUP(OG$91, $A$138:$E$227, 5, FALSE)) / VLOOKUP((OG$91+OG3), $A$138:$E$227, 5, FALSE))</f>
        <v>-164474.14968819366</v>
      </c>
      <c r="OM2" s="5">
        <f t="shared" ref="OM2:OM16" si="246">OG2-1</f>
        <v>15</v>
      </c>
      <c r="ON2" s="6">
        <v>0.1174</v>
      </c>
      <c r="OO2" s="7">
        <f t="shared" ref="OO2:OO15" si="247">(OO3)*(1+ON2)</f>
        <v>784789.64497787564</v>
      </c>
      <c r="OP2" s="12">
        <f t="shared" ref="OP2:OP14" si="248">(OP3)*(1+ON2)-(((VLOOKUP((OM$91+OM3),$A$138:$E$227,5,FALSE))/(VLOOKUP(OM$91,$A$138:$E$227,5,FALSE)))*(IF(OM2&lt;=$D$125,$B$125,$C$125)))</f>
        <v>-42027.441781997666</v>
      </c>
      <c r="OQ2" s="12">
        <f t="shared" ref="OQ2:OQ15" si="249">OP2*((VLOOKUP(OM$91, $A$138:$E$227, 5, FALSE)) / VLOOKUP((OM$91+OM3), $A$138:$E$227, 5, FALSE))</f>
        <v>-31807.948459793959</v>
      </c>
      <c r="OS2" s="5">
        <f t="shared" ref="OS2:OS15" si="250">OM2-1</f>
        <v>14</v>
      </c>
      <c r="OT2" s="6">
        <v>0.1174</v>
      </c>
      <c r="OU2" s="7">
        <f t="shared" ref="OU2:OU14" si="251">(OU3)*(1+OT2)</f>
        <v>1005753.7421221016</v>
      </c>
      <c r="OV2" s="12">
        <f t="shared" ref="OV2:OV13" si="252">(OV3)*(1+OT2)-(((VLOOKUP((OS$91+OS3),$A$138:$E$227,5,FALSE))/(VLOOKUP(OS$91,$A$138:$E$227,5,FALSE)))*(IF(OS2&lt;=$D$125,$B$125,$C$125)))</f>
        <v>276165.82917699264</v>
      </c>
      <c r="OW2" s="12">
        <f t="shared" ref="OW2:OW14" si="253">OV2*((VLOOKUP(OS$91, $A$138:$E$227, 5, FALSE)) / VLOOKUP((OS$91+OS3), $A$138:$E$227, 5, FALSE))</f>
        <v>214441.58616008359</v>
      </c>
      <c r="OY2" s="5">
        <f t="shared" ref="OY2:OY14" si="254">OS2-1</f>
        <v>13</v>
      </c>
      <c r="OZ2" s="6">
        <v>0.1174</v>
      </c>
      <c r="PA2" s="7">
        <f t="shared" ref="PA2:PA13" si="255">(PA3)*(1+OZ2)</f>
        <v>783541.40084302088</v>
      </c>
      <c r="PB2" s="12">
        <f t="shared" ref="PB2:PB12" si="256">(PB3)*(1+OZ2)-(((VLOOKUP((OY$91+OY3),$A$138:$E$227,5,FALSE))/(VLOOKUP(OY$91,$A$138:$E$227,5,FALSE)))*(IF(OY2&lt;=$D$125,$B$125,$C$125)))</f>
        <v>134241.17625856289</v>
      </c>
      <c r="PC2" s="12">
        <f t="shared" ref="PC2:PC13" si="257">PB2*((VLOOKUP(OY$91, $A$138:$E$227, 5, FALSE)) / VLOOKUP((OY$91+OY3), $A$138:$E$227, 5, FALSE))</f>
        <v>106245.58052600789</v>
      </c>
      <c r="PE2" s="5">
        <f t="shared" ref="PE2:PE13" si="258">OY2-1</f>
        <v>12</v>
      </c>
      <c r="PF2" s="6">
        <v>0.1174</v>
      </c>
      <c r="PG2" s="7">
        <f t="shared" ref="PG2:PG12" si="259">(PG3)*(1+PF2)</f>
        <v>707550.47935978032</v>
      </c>
      <c r="PH2" s="12">
        <f t="shared" ref="PH2:PH11" si="260">(PH3)*(1+PF2)-(((VLOOKUP((PE$91+PE3),$A$138:$E$227,5,FALSE))/(VLOOKUP(PE$91,$A$138:$E$227,5,FALSE)))*(IF(PE2&lt;=$D$125,$B$125,$C$125)))</f>
        <v>163352.02501918562</v>
      </c>
      <c r="PI2" s="12">
        <f t="shared" ref="PI2:PI12" si="261">PH2*((VLOOKUP(PE$91, $A$138:$E$227, 5, FALSE)) / VLOOKUP((PE$91+PE3), $A$138:$E$227, 5, FALSE))</f>
        <v>133124.91953486623</v>
      </c>
      <c r="PK2" s="5">
        <f t="shared" ref="PK2:PK12" si="262">PE2-1</f>
        <v>11</v>
      </c>
      <c r="PL2" s="6">
        <v>0.1174</v>
      </c>
      <c r="PM2" s="7">
        <f t="shared" ref="PM2:PM11" si="263">(PM3)*(1+PL2)</f>
        <v>674950.37618981232</v>
      </c>
      <c r="PN2" s="12">
        <f t="shared" ref="PN2:PN10" si="264">(PN3)*(1+PL2)-(((VLOOKUP((PK$91+PK3),$A$138:$E$227,5,FALSE))/(VLOOKUP(PK$91,$A$138:$E$227,5,FALSE)))*(IF(PK2&lt;=$D$125,$B$125,$C$125)))</f>
        <v>222117.08468316862</v>
      </c>
      <c r="PO2" s="12">
        <f t="shared" ref="PO2:PO11" si="265">PN2*((VLOOKUP(PK$91, $A$138:$E$227, 5, FALSE)) / VLOOKUP((PK$91+PK3), $A$138:$E$227, 5, FALSE))</f>
        <v>188229.99099432625</v>
      </c>
      <c r="PQ2" s="5">
        <f t="shared" ref="PQ2:PQ11" si="266">PK2-1</f>
        <v>10</v>
      </c>
      <c r="PR2" s="6">
        <v>0.1174</v>
      </c>
      <c r="PS2" s="7">
        <f t="shared" ref="PS2:PS10" si="267">(PS3)*(1+PR2)</f>
        <v>583816.60426417482</v>
      </c>
      <c r="PT2" s="12">
        <f t="shared" ref="PT2:PT9" si="268">(PT3)*(1+PR2)-(((VLOOKUP((PQ$91+PQ3),$A$138:$E$227,5,FALSE))/(VLOOKUP(PQ$91,$A$138:$E$227,5,FALSE)))*(IF(PQ2&lt;=$D$125,$B$125,$C$125)))</f>
        <v>202061.81470065011</v>
      </c>
      <c r="PU2" s="12">
        <f t="shared" ref="PU2:PU10" si="269">PT2*((VLOOKUP(PQ$91, $A$138:$E$227, 5, FALSE)) / VLOOKUP((PQ$91+PQ3), $A$138:$E$227, 5, FALSE))</f>
        <v>174788.65078823417</v>
      </c>
      <c r="PW2" s="5">
        <f t="shared" ref="PW2:PW10" si="270">PQ2-1</f>
        <v>9</v>
      </c>
      <c r="PX2" s="6">
        <v>0.1174</v>
      </c>
      <c r="PY2" s="7">
        <f t="shared" ref="PY2:PY9" si="271">(PY3)*(1+PX2)</f>
        <v>553485.59372788668</v>
      </c>
      <c r="PZ2" s="12">
        <f t="shared" ref="PZ2:PZ8" si="272">(PZ3)*(1+PX2)-(((VLOOKUP((PW$91+PW3),$A$138:$E$227,5,FALSE))/(VLOOKUP(PW$91,$A$138:$E$227,5,FALSE)))*(IF(PW2&lt;=$D$125,$B$125,$C$125)))</f>
        <v>246047.96929280367</v>
      </c>
      <c r="QA2" s="12">
        <f t="shared" ref="QA2:QA9" si="273">PZ2*((VLOOKUP(PW$91, $A$138:$E$227, 5, FALSE)) / VLOOKUP((PW$91+PW3), $A$138:$E$227, 5, FALSE))</f>
        <v>222053.03485151401</v>
      </c>
      <c r="QC2" s="5">
        <f t="shared" ref="QC2:QC9" si="274">PW2-1</f>
        <v>8</v>
      </c>
      <c r="QD2" s="6">
        <v>0.1174</v>
      </c>
      <c r="QE2" s="7">
        <f t="shared" ref="QE2:QE8" si="275">(QE3)*(1+QD2)</f>
        <v>872317.72061132651</v>
      </c>
      <c r="QF2" s="12">
        <f t="shared" ref="QF2:QF7" si="276">(QF3)*(1+QD2)-(((VLOOKUP((QC$91+QC3),$A$138:$E$227,5,FALSE))/(VLOOKUP(QC$91,$A$138:$E$227,5,FALSE)))*(IF(QC2&lt;=$D$125,$B$125,$C$125)))</f>
        <v>631479.46939964092</v>
      </c>
      <c r="QG2" s="12">
        <f t="shared" ref="QG2:QG8" si="277">QF2*((VLOOKUP(QC$91, $A$138:$E$227, 5, FALSE)) / VLOOKUP((QC$91+QC3), $A$138:$E$227, 5, FALSE))</f>
        <v>569796.87866430939</v>
      </c>
      <c r="QI2" s="5">
        <f t="shared" ref="QI2:QI8" si="278">QC2-1</f>
        <v>7</v>
      </c>
      <c r="QJ2" s="6">
        <v>0.1174</v>
      </c>
      <c r="QK2" s="7">
        <f t="shared" ref="QK2:QK7" si="279">(QK3)*(1+QJ2)</f>
        <v>692645.48246095469</v>
      </c>
      <c r="QL2" s="12">
        <f t="shared" ref="QL2:QL6" si="280">(QL3)*(1+QJ2)-(((VLOOKUP((QI$91+QI3),$A$138:$E$227,5,FALSE))/(VLOOKUP(QI$91,$A$138:$E$227,5,FALSE)))*(IF(QI2&lt;=$D$125,$B$125,$C$125)))</f>
        <v>508682.67320280091</v>
      </c>
      <c r="QM2" s="12">
        <f t="shared" ref="QM2:QM7" si="281">QL2*((VLOOKUP(QI$91, $A$138:$E$227, 5, FALSE)) / VLOOKUP((QI$91+QI3), $A$138:$E$227, 5, FALSE))</f>
        <v>471046.67695852701</v>
      </c>
      <c r="QO2" s="5">
        <f t="shared" ref="QO2:QO7" si="282">QI2-1</f>
        <v>6</v>
      </c>
      <c r="QP2" s="6">
        <v>0.1174</v>
      </c>
      <c r="QQ2" s="7">
        <f>(QQ3)*(1+QP2)</f>
        <v>603244.62851502758</v>
      </c>
      <c r="QR2" s="12">
        <f t="shared" ref="QR2:QR5" si="283">(QR3)*(1+QP2)-(((VLOOKUP((QO$91+QO3),$A$138:$E$227,5,FALSE))/(VLOOKUP(QO$91,$A$138:$E$227,5,FALSE)))*(IF(QO2&lt;=$D$125,$B$125,$C$125)))</f>
        <v>466861.29985688668</v>
      </c>
      <c r="QS2" s="12">
        <f>QR2*((VLOOKUP(QO$91, $A$138:$E$227, 5, FALSE)) / VLOOKUP((QO$91+QO3), $A$138:$E$227, 5, FALSE))</f>
        <v>439374.34204437252</v>
      </c>
    </row>
    <row r="3" spans="3:461">
      <c r="C3">
        <v>88</v>
      </c>
      <c r="D3" s="6">
        <v>1.38E-2</v>
      </c>
      <c r="E3" s="12">
        <f>(E4)*(1+D3)-(((VLOOKUP((C$91+C4),$A$138:$E$227,5,FALSE))/(VLOOKUP(C$91,$A$138:$E$227,5,FALSE)))*(IF(C3&lt;=$D$125,$B$125,$C$125)))</f>
        <v>-817942379.38427103</v>
      </c>
      <c r="F3" s="12">
        <f t="shared" si="0"/>
        <v>-60547622.293503784</v>
      </c>
      <c r="G3">
        <v>87</v>
      </c>
      <c r="H3" s="6">
        <v>1.38E-2</v>
      </c>
      <c r="I3" s="12">
        <f t="shared" si="1"/>
        <v>-991645492.26149416</v>
      </c>
      <c r="J3" s="12">
        <f t="shared" si="2"/>
        <v>-72557252.960636839</v>
      </c>
      <c r="K3">
        <v>86</v>
      </c>
      <c r="L3" s="6">
        <v>1.38E-2</v>
      </c>
      <c r="M3" s="12">
        <f t="shared" si="3"/>
        <v>-856085870.40457368</v>
      </c>
      <c r="N3" s="12">
        <f t="shared" si="4"/>
        <v>-62638553.333525367</v>
      </c>
      <c r="O3">
        <v>85</v>
      </c>
      <c r="P3" s="6">
        <v>1.38E-2</v>
      </c>
      <c r="Q3" s="12">
        <f t="shared" si="5"/>
        <v>-649682880.98053157</v>
      </c>
      <c r="R3" s="12">
        <f t="shared" si="6"/>
        <v>-44200463.86111863</v>
      </c>
      <c r="S3">
        <v>84</v>
      </c>
      <c r="T3" s="6">
        <v>1.38E-2</v>
      </c>
      <c r="U3" s="12">
        <f t="shared" si="7"/>
        <v>-11650824.735218527</v>
      </c>
      <c r="V3" s="12">
        <f t="shared" si="8"/>
        <v>-712887.47754078801</v>
      </c>
      <c r="W3">
        <v>83</v>
      </c>
      <c r="X3" s="6">
        <v>1.38E-2</v>
      </c>
      <c r="Y3" s="12">
        <f t="shared" si="9"/>
        <v>76799089.990315557</v>
      </c>
      <c r="Z3" s="12">
        <f t="shared" si="10"/>
        <v>4239103.924465552</v>
      </c>
      <c r="AA3">
        <v>82</v>
      </c>
      <c r="AB3" s="6">
        <v>1.38E-2</v>
      </c>
      <c r="AC3" s="12">
        <f t="shared" si="11"/>
        <v>-360652792.63697869</v>
      </c>
      <c r="AD3" s="12">
        <f t="shared" si="12"/>
        <v>-20370022.561618257</v>
      </c>
      <c r="AE3">
        <v>81</v>
      </c>
      <c r="AF3" s="6">
        <v>1.38E-2</v>
      </c>
      <c r="AG3" s="12">
        <f t="shared" si="13"/>
        <v>-212056271.02069485</v>
      </c>
      <c r="AH3" s="12">
        <f t="shared" si="14"/>
        <v>-12340089.453381585</v>
      </c>
      <c r="AI3">
        <v>80</v>
      </c>
      <c r="AJ3" s="6">
        <v>1.38E-2</v>
      </c>
      <c r="AK3" s="12">
        <f t="shared" si="15"/>
        <v>-490184847.40719867</v>
      </c>
      <c r="AL3" s="12">
        <f t="shared" si="16"/>
        <v>-28944579.726834636</v>
      </c>
      <c r="AM3">
        <v>79</v>
      </c>
      <c r="AN3" s="6">
        <v>1.38E-2</v>
      </c>
      <c r="AO3" s="12">
        <f t="shared" si="17"/>
        <v>-583498685.20367992</v>
      </c>
      <c r="AP3" s="12">
        <f t="shared" si="18"/>
        <v>-35203615.900986649</v>
      </c>
      <c r="AQ3">
        <v>78</v>
      </c>
      <c r="AR3" s="6">
        <v>1.38E-2</v>
      </c>
      <c r="AS3" s="12">
        <f t="shared" si="19"/>
        <v>-149895966.56687018</v>
      </c>
      <c r="AT3" s="12">
        <f t="shared" si="20"/>
        <v>-9107654.9921463896</v>
      </c>
      <c r="AU3">
        <v>77</v>
      </c>
      <c r="AV3" s="6">
        <v>1.38E-2</v>
      </c>
      <c r="AW3" s="12">
        <f t="shared" si="21"/>
        <v>-294910134.85243332</v>
      </c>
      <c r="AX3" s="12">
        <f t="shared" si="22"/>
        <v>-17666316.746755838</v>
      </c>
      <c r="AY3">
        <v>76</v>
      </c>
      <c r="AZ3" s="6">
        <v>1.38E-2</v>
      </c>
      <c r="BA3" s="12">
        <f t="shared" si="23"/>
        <v>-218375743.94552967</v>
      </c>
      <c r="BB3" s="12">
        <f t="shared" si="24"/>
        <v>-12988155.428989558</v>
      </c>
      <c r="BC3">
        <v>75</v>
      </c>
      <c r="BD3" s="6">
        <v>1.38E-2</v>
      </c>
      <c r="BE3" s="12">
        <f t="shared" si="25"/>
        <v>-45931554.897628307</v>
      </c>
      <c r="BF3" s="12">
        <f t="shared" si="26"/>
        <v>-2771140.4624446812</v>
      </c>
      <c r="BG3">
        <v>74</v>
      </c>
      <c r="BH3" s="6">
        <v>1.38E-2</v>
      </c>
      <c r="BI3" s="12">
        <f t="shared" si="27"/>
        <v>221962130.25748959</v>
      </c>
      <c r="BJ3" s="12">
        <f t="shared" si="28"/>
        <v>14911001.574803434</v>
      </c>
      <c r="BK3">
        <v>73</v>
      </c>
      <c r="BL3" s="6">
        <v>1.38E-2</v>
      </c>
      <c r="BM3" s="12">
        <f t="shared" si="29"/>
        <v>177594222.91360983</v>
      </c>
      <c r="BN3" s="12">
        <f t="shared" si="30"/>
        <v>12842329.785757406</v>
      </c>
      <c r="BO3">
        <v>72</v>
      </c>
      <c r="BP3" s="6">
        <v>1.38E-2</v>
      </c>
      <c r="BQ3" s="12">
        <f t="shared" si="31"/>
        <v>91053583.174085245</v>
      </c>
      <c r="BR3" s="12">
        <f t="shared" si="32"/>
        <v>6779139.4662080435</v>
      </c>
      <c r="BS3">
        <v>71</v>
      </c>
      <c r="BT3" s="6">
        <v>1.38E-2</v>
      </c>
      <c r="BU3" s="12">
        <f t="shared" si="33"/>
        <v>53559145.03571707</v>
      </c>
      <c r="BV3" s="12">
        <f t="shared" si="34"/>
        <v>4079264.9840859021</v>
      </c>
      <c r="BW3">
        <v>70</v>
      </c>
      <c r="BX3" s="6">
        <v>1.38E-2</v>
      </c>
      <c r="BY3" s="12">
        <f t="shared" si="35"/>
        <v>-34893484.697438464</v>
      </c>
      <c r="BZ3" s="12">
        <f t="shared" si="36"/>
        <v>-2717340.1801973414</v>
      </c>
      <c r="CA3">
        <v>69</v>
      </c>
      <c r="CB3" s="6">
        <v>1.38E-2</v>
      </c>
      <c r="CC3" s="12">
        <f t="shared" si="37"/>
        <v>96934914.776767433</v>
      </c>
      <c r="CD3" s="12">
        <f t="shared" si="38"/>
        <v>8917579.1384104881</v>
      </c>
      <c r="CE3">
        <v>68</v>
      </c>
      <c r="CF3" s="6">
        <v>1.38E-2</v>
      </c>
      <c r="CG3" s="12">
        <f t="shared" si="39"/>
        <v>133598143.84387481</v>
      </c>
      <c r="CH3" s="12">
        <f t="shared" si="40"/>
        <v>13548058.077421015</v>
      </c>
      <c r="CI3">
        <v>67</v>
      </c>
      <c r="CJ3" s="6">
        <v>1.38E-2</v>
      </c>
      <c r="CK3" s="12">
        <f t="shared" ref="CK3:CK66" si="284">(CK4)*(1+CJ3)-(((VLOOKUP((CI$91+CI4),$A$138:$E$227,5,FALSE))/(VLOOKUP(CI$91,$A$138:$E$227,5,FALSE)))*(IF(CI3&lt;=$D$125,$B$125,$C$125)))</f>
        <v>140895202.38217872</v>
      </c>
      <c r="CL3" s="12">
        <f t="shared" ref="CL3:CL66" si="285">CK3*((VLOOKUP(CI$91, $A$138:$E$227, 5, FALSE)) / VLOOKUP((CI$91+CI4), $A$138:$E$227, 5, FALSE))</f>
        <v>14468907.038181525</v>
      </c>
      <c r="CM3" s="5">
        <v>66</v>
      </c>
      <c r="CN3" s="6">
        <v>1.38E-2</v>
      </c>
      <c r="CO3" s="7">
        <f t="shared" si="41"/>
        <v>324681022.7069003</v>
      </c>
      <c r="CP3" s="12">
        <f t="shared" si="42"/>
        <v>100788145.16722752</v>
      </c>
      <c r="CQ3" s="12">
        <f t="shared" si="43"/>
        <v>10134576.249020554</v>
      </c>
      <c r="CR3" s="8"/>
      <c r="CS3" s="5">
        <v>65</v>
      </c>
      <c r="CT3" s="6">
        <v>1.38E-2</v>
      </c>
      <c r="CU3" s="7">
        <f t="shared" si="44"/>
        <v>248208105.42534992</v>
      </c>
      <c r="CV3" s="12">
        <f t="shared" si="45"/>
        <v>57042575.903233945</v>
      </c>
      <c r="CW3" s="12">
        <f t="shared" si="46"/>
        <v>6199563.6756371958</v>
      </c>
      <c r="CY3" s="5">
        <v>64</v>
      </c>
      <c r="CZ3" s="6">
        <v>1.38E-2</v>
      </c>
      <c r="DA3" s="7">
        <f t="shared" si="47"/>
        <v>200685725.60264397</v>
      </c>
      <c r="DB3" s="12">
        <f t="shared" si="48"/>
        <v>29931945.076116055</v>
      </c>
      <c r="DC3" s="12">
        <f t="shared" si="49"/>
        <v>3393978.5479984577</v>
      </c>
      <c r="DE3" s="5">
        <f t="shared" si="50"/>
        <v>63</v>
      </c>
      <c r="DF3" s="6">
        <v>1.38E-2</v>
      </c>
      <c r="DG3" s="7">
        <f t="shared" si="51"/>
        <v>169856729.24472612</v>
      </c>
      <c r="DH3" s="12">
        <f t="shared" si="52"/>
        <v>10997380.542458232</v>
      </c>
      <c r="DI3" s="12">
        <f t="shared" si="53"/>
        <v>1251696.8786959271</v>
      </c>
      <c r="DK3" s="5">
        <f t="shared" si="54"/>
        <v>62</v>
      </c>
      <c r="DL3" s="6">
        <v>1.38E-2</v>
      </c>
      <c r="DM3" s="7">
        <f t="shared" si="55"/>
        <v>171937168.98949903</v>
      </c>
      <c r="DN3" s="12">
        <f t="shared" si="56"/>
        <v>26824593.794035286</v>
      </c>
      <c r="DO3" s="12">
        <f t="shared" si="57"/>
        <v>3087547.968437185</v>
      </c>
      <c r="DQ3" s="5">
        <f t="shared" si="58"/>
        <v>61</v>
      </c>
      <c r="DR3" s="6">
        <v>1.38E-2</v>
      </c>
      <c r="DS3" s="7">
        <f t="shared" si="59"/>
        <v>112701343.07125008</v>
      </c>
      <c r="DT3" s="12">
        <f t="shared" si="60"/>
        <v>-25164532.080819625</v>
      </c>
      <c r="DU3" s="12">
        <f t="shared" si="61"/>
        <v>-2874937.4497036203</v>
      </c>
      <c r="DW3" s="5">
        <f t="shared" si="62"/>
        <v>60</v>
      </c>
      <c r="DX3" s="6">
        <v>1.38E-2</v>
      </c>
      <c r="DY3" s="7">
        <f t="shared" si="63"/>
        <v>84993471.396116167</v>
      </c>
      <c r="DZ3" s="12">
        <f t="shared" si="64"/>
        <v>-45493679.053752281</v>
      </c>
      <c r="EA3" s="12">
        <f t="shared" si="65"/>
        <v>-5216919.4702792866</v>
      </c>
      <c r="EC3" s="5">
        <f t="shared" si="66"/>
        <v>59</v>
      </c>
      <c r="ED3" s="6">
        <v>1.38E-2</v>
      </c>
      <c r="EE3" s="7">
        <f t="shared" si="67"/>
        <v>79107847.539199755</v>
      </c>
      <c r="EF3" s="12">
        <f t="shared" si="68"/>
        <v>-41104725.239545301</v>
      </c>
      <c r="EG3" s="12">
        <f t="shared" si="69"/>
        <v>-4854327.9260417977</v>
      </c>
      <c r="EI3" s="5">
        <f t="shared" si="70"/>
        <v>58</v>
      </c>
      <c r="EJ3" s="6">
        <v>1.38E-2</v>
      </c>
      <c r="EK3" s="7">
        <f t="shared" si="71"/>
        <v>79107847.539199755</v>
      </c>
      <c r="EL3" s="12">
        <f t="shared" si="72"/>
        <v>-21685096.372138981</v>
      </c>
      <c r="EM3" s="12">
        <f t="shared" si="73"/>
        <v>-2653723.4924207442</v>
      </c>
      <c r="EO3" s="5">
        <f t="shared" si="74"/>
        <v>57</v>
      </c>
      <c r="EP3" s="6">
        <v>1.38E-2</v>
      </c>
      <c r="EQ3" s="7">
        <f t="shared" si="75"/>
        <v>88349170.805449754</v>
      </c>
      <c r="ER3" s="12">
        <f t="shared" si="76"/>
        <v>-41718819.123848014</v>
      </c>
      <c r="ES3" s="12">
        <f t="shared" si="77"/>
        <v>-5176763.0177598121</v>
      </c>
      <c r="EU3" s="5">
        <f t="shared" si="78"/>
        <v>56</v>
      </c>
      <c r="EV3" s="6">
        <v>1.38E-2</v>
      </c>
      <c r="EW3" s="7">
        <f t="shared" si="79"/>
        <v>54857328.134475812</v>
      </c>
      <c r="EX3" s="12">
        <f t="shared" si="80"/>
        <v>-42749998.774679273</v>
      </c>
      <c r="EY3" s="12">
        <f t="shared" si="81"/>
        <v>-5359595.4083450772</v>
      </c>
      <c r="FA3" s="5">
        <f t="shared" si="82"/>
        <v>55</v>
      </c>
      <c r="FB3" s="6">
        <v>1.38E-2</v>
      </c>
      <c r="FC3" s="7">
        <f t="shared" si="83"/>
        <v>54671445.220725328</v>
      </c>
      <c r="FD3" s="12">
        <f t="shared" si="84"/>
        <v>-37149161.49770055</v>
      </c>
      <c r="FE3" s="12">
        <f t="shared" si="85"/>
        <v>-4736892.8300456395</v>
      </c>
      <c r="FG3" s="5">
        <f t="shared" si="86"/>
        <v>54</v>
      </c>
      <c r="FH3" s="6">
        <v>1.38E-2</v>
      </c>
      <c r="FI3" s="7">
        <f t="shared" si="87"/>
        <v>43170755.859700993</v>
      </c>
      <c r="FJ3" s="12">
        <f t="shared" si="88"/>
        <v>-44521821.70644325</v>
      </c>
      <c r="FK3" s="12">
        <f t="shared" si="89"/>
        <v>-5715081.9239188274</v>
      </c>
      <c r="FM3" s="5">
        <f t="shared" si="90"/>
        <v>53</v>
      </c>
      <c r="FN3" s="6">
        <v>1.38E-2</v>
      </c>
      <c r="FO3" s="7">
        <f t="shared" si="91"/>
        <v>47341546.068319991</v>
      </c>
      <c r="FP3" s="12">
        <f t="shared" si="92"/>
        <v>-35312858.13203036</v>
      </c>
      <c r="FQ3" s="12">
        <f t="shared" si="93"/>
        <v>-4593404.935298142</v>
      </c>
      <c r="FS3" s="5">
        <f t="shared" si="94"/>
        <v>52</v>
      </c>
      <c r="FT3" s="6">
        <v>1.38E-2</v>
      </c>
      <c r="FU3" s="7">
        <f t="shared" si="95"/>
        <v>38611488.515064023</v>
      </c>
      <c r="FV3" s="12">
        <f t="shared" si="96"/>
        <v>-39527429.592208788</v>
      </c>
      <c r="FW3" s="12">
        <f t="shared" si="97"/>
        <v>-5226191.6604947718</v>
      </c>
      <c r="FY3" s="5">
        <f t="shared" si="98"/>
        <v>51</v>
      </c>
      <c r="FZ3" s="6">
        <v>1.38E-2</v>
      </c>
      <c r="GA3" s="7">
        <f t="shared" si="99"/>
        <v>33165683.314777534</v>
      </c>
      <c r="GB3" s="12">
        <f t="shared" si="100"/>
        <v>-41363774.393379085</v>
      </c>
      <c r="GC3" s="12">
        <f t="shared" si="101"/>
        <v>-5522084.3238474997</v>
      </c>
      <c r="GE3" s="5">
        <f t="shared" si="102"/>
        <v>50</v>
      </c>
      <c r="GF3" s="6">
        <v>1.38E-2</v>
      </c>
      <c r="GG3" s="7">
        <f t="shared" si="103"/>
        <v>29506835.689303864</v>
      </c>
      <c r="GH3" s="12">
        <f t="shared" si="104"/>
        <v>-40708876.934938386</v>
      </c>
      <c r="GI3" s="12">
        <f t="shared" si="105"/>
        <v>-5539167.7892876146</v>
      </c>
      <c r="GK3" s="5">
        <f t="shared" si="106"/>
        <v>49</v>
      </c>
      <c r="GL3" s="6">
        <v>1.38E-2</v>
      </c>
      <c r="GM3" s="7">
        <f t="shared" si="107"/>
        <v>32774448.172058042</v>
      </c>
      <c r="GN3" s="12">
        <f t="shared" si="108"/>
        <v>-32102634.525259294</v>
      </c>
      <c r="GO3" s="12">
        <f t="shared" si="109"/>
        <v>-4519234.2372330772</v>
      </c>
      <c r="GQ3" s="5">
        <f t="shared" si="110"/>
        <v>48</v>
      </c>
      <c r="GR3" s="6">
        <v>1.38E-2</v>
      </c>
      <c r="GS3" s="7">
        <f t="shared" si="111"/>
        <v>26473706.116363514</v>
      </c>
      <c r="GT3" s="12">
        <f t="shared" si="112"/>
        <v>-33556687.956638768</v>
      </c>
      <c r="GU3" s="12">
        <f t="shared" si="113"/>
        <v>-4896229.2927528154</v>
      </c>
      <c r="GW3" s="5">
        <f t="shared" si="114"/>
        <v>47</v>
      </c>
      <c r="GX3" s="6">
        <v>1.38E-2</v>
      </c>
      <c r="GY3" s="7">
        <f t="shared" si="115"/>
        <v>23891080.332428038</v>
      </c>
      <c r="GZ3" s="12">
        <f t="shared" si="116"/>
        <v>-31415651.126514129</v>
      </c>
      <c r="HA3" s="12">
        <f t="shared" si="117"/>
        <v>-4785467.1879913872</v>
      </c>
      <c r="HC3" s="5">
        <f t="shared" si="118"/>
        <v>46</v>
      </c>
      <c r="HD3" s="6">
        <v>1.38E-2</v>
      </c>
      <c r="HE3" s="7">
        <f t="shared" si="119"/>
        <v>26036486.848766394</v>
      </c>
      <c r="HF3" s="12">
        <f t="shared" si="120"/>
        <v>-23608401.249654844</v>
      </c>
      <c r="HG3" s="12">
        <f t="shared" si="121"/>
        <v>-3818446.0338669918</v>
      </c>
      <c r="HI3" s="5">
        <f t="shared" si="122"/>
        <v>45</v>
      </c>
      <c r="HJ3" s="6">
        <v>1.38E-2</v>
      </c>
      <c r="HK3" s="7">
        <f t="shared" si="123"/>
        <v>25141451.18652606</v>
      </c>
      <c r="HL3" s="12">
        <f t="shared" si="124"/>
        <v>-18968653.869453635</v>
      </c>
      <c r="HM3" s="12">
        <f t="shared" si="125"/>
        <v>-3230337.2342473892</v>
      </c>
      <c r="HO3" s="5">
        <f t="shared" si="126"/>
        <v>44</v>
      </c>
      <c r="HP3" s="6">
        <v>1.38E-2</v>
      </c>
      <c r="HQ3" s="7">
        <f t="shared" si="127"/>
        <v>22011426.358366385</v>
      </c>
      <c r="HR3" s="12">
        <f t="shared" si="128"/>
        <v>-18211355.065862019</v>
      </c>
      <c r="HS3" s="12">
        <f t="shared" si="129"/>
        <v>-3202671.2644761559</v>
      </c>
      <c r="HU3" s="5">
        <f t="shared" si="130"/>
        <v>43</v>
      </c>
      <c r="HV3" s="6">
        <v>1.38E-2</v>
      </c>
      <c r="HW3" s="7">
        <f t="shared" si="131"/>
        <v>18534377.196334086</v>
      </c>
      <c r="HX3" s="12">
        <f t="shared" si="132"/>
        <v>-18194178.909262914</v>
      </c>
      <c r="HY3" s="12">
        <f t="shared" si="133"/>
        <v>-3316426.2154518273</v>
      </c>
      <c r="IA3" s="5">
        <f t="shared" si="134"/>
        <v>42</v>
      </c>
      <c r="IB3" s="6">
        <v>1.38E-2</v>
      </c>
      <c r="IC3" s="7">
        <f t="shared" si="135"/>
        <v>21629568.440114476</v>
      </c>
      <c r="ID3" s="12">
        <f t="shared" si="136"/>
        <v>-9750664.1677982714</v>
      </c>
      <c r="IE3" s="12">
        <f t="shared" si="137"/>
        <v>-1944233.3786296495</v>
      </c>
      <c r="IG3" s="5">
        <f t="shared" si="138"/>
        <v>41</v>
      </c>
      <c r="IH3" s="6">
        <v>1.38E-2</v>
      </c>
      <c r="II3" s="7">
        <f t="shared" si="139"/>
        <v>29189700.998804968</v>
      </c>
      <c r="IJ3" s="12">
        <f t="shared" si="140"/>
        <v>3398908.0613452396</v>
      </c>
      <c r="IK3" s="12">
        <f t="shared" si="141"/>
        <v>757714.18911751464</v>
      </c>
      <c r="IM3" s="5">
        <f t="shared" si="142"/>
        <v>40</v>
      </c>
      <c r="IN3" s="6">
        <v>1.38E-2</v>
      </c>
      <c r="IO3" s="7">
        <f t="shared" si="143"/>
        <v>21306351.094018221</v>
      </c>
      <c r="IP3" s="12">
        <f t="shared" si="144"/>
        <v>-988870.75224352896</v>
      </c>
      <c r="IQ3" s="12">
        <f t="shared" si="145"/>
        <v>-235257.02621119699</v>
      </c>
      <c r="IS3" s="5">
        <f t="shared" si="146"/>
        <v>39</v>
      </c>
      <c r="IT3" s="6">
        <v>1.38E-2</v>
      </c>
      <c r="IU3" s="7">
        <f t="shared" si="147"/>
        <v>17206130.25439572</v>
      </c>
      <c r="IV3" s="12">
        <f t="shared" si="148"/>
        <v>-2447406.5574294454</v>
      </c>
      <c r="IW3" s="12">
        <f t="shared" si="149"/>
        <v>-612618.72177394154</v>
      </c>
      <c r="IY3" s="5">
        <f t="shared" si="150"/>
        <v>38</v>
      </c>
      <c r="IZ3" s="6">
        <v>1.38E-2</v>
      </c>
      <c r="JA3" s="7">
        <f t="shared" si="151"/>
        <v>18497237.426785342</v>
      </c>
      <c r="JB3" s="12">
        <f t="shared" si="152"/>
        <v>1765282.2434333155</v>
      </c>
      <c r="JC3" s="12">
        <f t="shared" si="153"/>
        <v>472087.4437418743</v>
      </c>
      <c r="JE3" s="5">
        <f t="shared" si="154"/>
        <v>37</v>
      </c>
      <c r="JF3" s="6">
        <v>1.38E-2</v>
      </c>
      <c r="JG3" s="7">
        <f t="shared" si="155"/>
        <v>17366667.380326107</v>
      </c>
      <c r="JH3" s="12">
        <f t="shared" si="156"/>
        <v>3485782.5937711229</v>
      </c>
      <c r="JI3" s="12">
        <f t="shared" si="157"/>
        <v>1018706.97563431</v>
      </c>
      <c r="JK3" s="5">
        <f t="shared" si="158"/>
        <v>36</v>
      </c>
      <c r="JL3" s="6">
        <v>1.38E-2</v>
      </c>
      <c r="JM3" s="7">
        <f t="shared" si="159"/>
        <v>14652942.440369649</v>
      </c>
      <c r="JN3" s="12">
        <f t="shared" si="160"/>
        <v>3569416.531451677</v>
      </c>
      <c r="JO3" s="12">
        <f t="shared" si="161"/>
        <v>1188242.5693151702</v>
      </c>
      <c r="JQ3" s="5">
        <f t="shared" si="162"/>
        <v>35</v>
      </c>
      <c r="JR3" s="6">
        <v>1.38E-2</v>
      </c>
      <c r="JS3" s="7">
        <f t="shared" si="163"/>
        <v>11122622.165150788</v>
      </c>
      <c r="JT3" s="12">
        <f t="shared" si="164"/>
        <v>2129473.3886440801</v>
      </c>
      <c r="JU3" s="12">
        <f t="shared" si="165"/>
        <v>792719.87921643327</v>
      </c>
      <c r="JW3" s="5">
        <f t="shared" si="166"/>
        <v>34</v>
      </c>
      <c r="JX3" s="6">
        <v>1.38E-2</v>
      </c>
      <c r="JY3" s="7">
        <f t="shared" si="167"/>
        <v>11671167.014848677</v>
      </c>
      <c r="JZ3" s="12">
        <f t="shared" si="168"/>
        <v>4171949.3016606933</v>
      </c>
      <c r="KA3" s="12">
        <f t="shared" si="169"/>
        <v>1683367.7174693244</v>
      </c>
      <c r="KC3" s="5">
        <f t="shared" si="170"/>
        <v>33</v>
      </c>
      <c r="KD3" s="6">
        <v>1.38E-2</v>
      </c>
      <c r="KE3" s="7">
        <f t="shared" si="171"/>
        <v>9692050.336197203</v>
      </c>
      <c r="KF3" s="12">
        <f t="shared" si="172"/>
        <v>3144497.1148424279</v>
      </c>
      <c r="KG3" s="12">
        <f t="shared" si="173"/>
        <v>1315886.2072235297</v>
      </c>
      <c r="KI3" s="5">
        <f t="shared" si="174"/>
        <v>32</v>
      </c>
      <c r="KJ3" s="6">
        <v>1.38E-2</v>
      </c>
      <c r="KK3" s="7">
        <f t="shared" si="175"/>
        <v>7922225.2216750104</v>
      </c>
      <c r="KL3" s="12">
        <f t="shared" si="176"/>
        <v>2230394.2409666968</v>
      </c>
      <c r="KM3" s="12">
        <f t="shared" si="177"/>
        <v>972487.65828369034</v>
      </c>
      <c r="KO3" s="5">
        <f t="shared" si="178"/>
        <v>31</v>
      </c>
      <c r="KP3" s="6">
        <v>1.38E-2</v>
      </c>
      <c r="KQ3" s="7">
        <f t="shared" si="179"/>
        <v>7463236.1956429668</v>
      </c>
      <c r="KR3" s="12">
        <f t="shared" si="180"/>
        <v>2500270.7823897512</v>
      </c>
      <c r="KS3" s="12">
        <f t="shared" si="181"/>
        <v>1128672.0874518896</v>
      </c>
      <c r="KU3" s="5">
        <f t="shared" si="182"/>
        <v>30</v>
      </c>
      <c r="KV3" s="6">
        <v>1.38E-2</v>
      </c>
      <c r="KW3" s="7">
        <f t="shared" si="183"/>
        <v>5686708.4697066182</v>
      </c>
      <c r="KX3" s="12">
        <f t="shared" si="184"/>
        <v>1317263.3250767004</v>
      </c>
      <c r="KY3" s="12">
        <f t="shared" si="185"/>
        <v>617748.12234296091</v>
      </c>
      <c r="LA3" s="5">
        <f t="shared" si="186"/>
        <v>29</v>
      </c>
      <c r="LB3" s="6">
        <v>1.38E-2</v>
      </c>
      <c r="LC3" s="7">
        <f t="shared" si="187"/>
        <v>4799315.1065124637</v>
      </c>
      <c r="LD3" s="12">
        <f t="shared" si="188"/>
        <v>887752.98712992074</v>
      </c>
      <c r="LE3" s="12">
        <f t="shared" si="189"/>
        <v>422401.26384253445</v>
      </c>
      <c r="LG3" s="5">
        <f t="shared" si="190"/>
        <v>28</v>
      </c>
      <c r="LH3" s="6">
        <v>1.38E-2</v>
      </c>
      <c r="LI3" s="7">
        <f t="shared" si="191"/>
        <v>4535785.9432118544</v>
      </c>
      <c r="LJ3" s="12">
        <f t="shared" si="192"/>
        <v>1108964.41324366</v>
      </c>
      <c r="LK3" s="12">
        <f t="shared" si="193"/>
        <v>549008.72721951618</v>
      </c>
      <c r="LM3" s="5">
        <f t="shared" si="194"/>
        <v>27</v>
      </c>
      <c r="LN3" s="6">
        <v>1.38E-2</v>
      </c>
      <c r="LO3" s="7">
        <f t="shared" si="195"/>
        <v>3892042.1685360014</v>
      </c>
      <c r="LP3" s="12">
        <f t="shared" si="196"/>
        <v>911921.26786407619</v>
      </c>
      <c r="LQ3" s="12">
        <f t="shared" si="197"/>
        <v>472530.41431510239</v>
      </c>
      <c r="LS3" s="5">
        <f t="shared" si="198"/>
        <v>26</v>
      </c>
      <c r="LT3" s="6">
        <v>1.38E-2</v>
      </c>
      <c r="LU3" s="7">
        <f t="shared" si="199"/>
        <v>2960178.1020200802</v>
      </c>
      <c r="LV3" s="12">
        <f t="shared" si="200"/>
        <v>371217.30453200301</v>
      </c>
      <c r="LW3" s="12">
        <f t="shared" si="201"/>
        <v>202360.58225631746</v>
      </c>
      <c r="LY3" s="5">
        <f t="shared" si="202"/>
        <v>25</v>
      </c>
      <c r="LZ3" s="6">
        <v>1.38E-2</v>
      </c>
      <c r="MA3" s="7">
        <f t="shared" si="203"/>
        <v>3053618.8384774895</v>
      </c>
      <c r="MB3" s="12">
        <f t="shared" si="204"/>
        <v>843789.09017837513</v>
      </c>
      <c r="MC3" s="12">
        <f t="shared" si="205"/>
        <v>485967.52146067208</v>
      </c>
      <c r="ME3" s="5">
        <f t="shared" si="206"/>
        <v>24</v>
      </c>
      <c r="MF3" s="6">
        <v>1.38E-2</v>
      </c>
      <c r="MG3" s="7">
        <f t="shared" si="207"/>
        <v>2344789.0950452974</v>
      </c>
      <c r="MH3" s="12">
        <f t="shared" si="208"/>
        <v>373110.13848582079</v>
      </c>
      <c r="MI3" s="12">
        <f t="shared" si="209"/>
        <v>220474.8258498541</v>
      </c>
      <c r="MK3" s="5">
        <f t="shared" si="210"/>
        <v>23</v>
      </c>
      <c r="ML3" s="6">
        <v>1.38E-2</v>
      </c>
      <c r="MM3" s="7">
        <f t="shared" si="211"/>
        <v>2181402.0793053275</v>
      </c>
      <c r="MN3" s="12">
        <f t="shared" si="212"/>
        <v>429158.27702264098</v>
      </c>
      <c r="MO3" s="12">
        <f t="shared" si="213"/>
        <v>261857.66923296521</v>
      </c>
      <c r="MQ3" s="5">
        <f t="shared" si="214"/>
        <v>22</v>
      </c>
      <c r="MR3" s="6">
        <v>1.38E-2</v>
      </c>
      <c r="MS3" s="7">
        <f t="shared" si="215"/>
        <v>1983633.7904022259</v>
      </c>
      <c r="MT3" s="12">
        <f t="shared" si="216"/>
        <v>405703.59102176485</v>
      </c>
      <c r="MU3" s="12">
        <f t="shared" si="217"/>
        <v>253795.84268927338</v>
      </c>
      <c r="MW3" s="5">
        <f t="shared" si="218"/>
        <v>21</v>
      </c>
      <c r="MX3" s="6">
        <v>1.38E-2</v>
      </c>
      <c r="MY3" s="7">
        <f t="shared" si="219"/>
        <v>1957597.7404541853</v>
      </c>
      <c r="MZ3" s="12">
        <f t="shared" si="220"/>
        <v>538894.95597958623</v>
      </c>
      <c r="NA3" s="12">
        <f t="shared" si="221"/>
        <v>346570.32901766663</v>
      </c>
      <c r="NC3" s="5">
        <f t="shared" si="222"/>
        <v>20</v>
      </c>
      <c r="ND3" s="6">
        <v>1.38E-2</v>
      </c>
      <c r="NE3" s="7">
        <f t="shared" si="223"/>
        <v>1426820.5105351212</v>
      </c>
      <c r="NF3" s="12">
        <f t="shared" si="224"/>
        <v>134674.6816476082</v>
      </c>
      <c r="NG3" s="12">
        <f t="shared" si="225"/>
        <v>88973.675783740779</v>
      </c>
      <c r="NI3" s="5">
        <f t="shared" si="226"/>
        <v>19</v>
      </c>
      <c r="NJ3" s="6">
        <v>1.38E-2</v>
      </c>
      <c r="NK3" s="7">
        <f t="shared" si="227"/>
        <v>1163042.4767974576</v>
      </c>
      <c r="NL3" s="12">
        <f t="shared" si="228"/>
        <v>-7945.9581117635826</v>
      </c>
      <c r="NM3" s="12">
        <f t="shared" si="229"/>
        <v>-5409.3456147294946</v>
      </c>
      <c r="NO3" s="5">
        <f t="shared" si="230"/>
        <v>18</v>
      </c>
      <c r="NP3" s="6">
        <v>1.38E-2</v>
      </c>
      <c r="NQ3" s="7">
        <f t="shared" si="231"/>
        <v>873811.02689515986</v>
      </c>
      <c r="NR3" s="12">
        <f t="shared" si="232"/>
        <v>-199320.60413406807</v>
      </c>
      <c r="NS3" s="12">
        <f t="shared" si="233"/>
        <v>-137823.04179192492</v>
      </c>
      <c r="NU3" s="5">
        <f t="shared" si="234"/>
        <v>17</v>
      </c>
      <c r="NV3" s="6">
        <v>1.38E-2</v>
      </c>
      <c r="NW3" s="7">
        <f t="shared" si="235"/>
        <v>680856.3401084306</v>
      </c>
      <c r="NX3" s="12">
        <f t="shared" si="236"/>
        <v>-288639.2766558596</v>
      </c>
      <c r="NY3" s="12">
        <f t="shared" si="237"/>
        <v>-202918.32574359234</v>
      </c>
      <c r="OA3" s="5">
        <f t="shared" si="238"/>
        <v>16</v>
      </c>
      <c r="OB3" s="6">
        <v>1.38E-2</v>
      </c>
      <c r="OC3" s="7">
        <f t="shared" si="239"/>
        <v>563203.19307505223</v>
      </c>
      <c r="OD3" s="12">
        <f t="shared" si="240"/>
        <v>-312542.1793305637</v>
      </c>
      <c r="OE3" s="12">
        <f t="shared" si="241"/>
        <v>-225740.43512175142</v>
      </c>
      <c r="OG3" s="5">
        <f t="shared" si="242"/>
        <v>15</v>
      </c>
      <c r="OH3" s="6">
        <v>1.38E-2</v>
      </c>
      <c r="OI3" s="7">
        <f t="shared" si="243"/>
        <v>619108.70954716089</v>
      </c>
      <c r="OJ3" s="12">
        <f t="shared" si="244"/>
        <v>-160827.32967459908</v>
      </c>
      <c r="OK3" s="12">
        <f t="shared" si="245"/>
        <v>-120496.4567857287</v>
      </c>
      <c r="OM3" s="5">
        <f t="shared" si="246"/>
        <v>14</v>
      </c>
      <c r="ON3" s="6">
        <v>1.38E-2</v>
      </c>
      <c r="OO3" s="7">
        <f t="shared" si="247"/>
        <v>702335.46176648978</v>
      </c>
      <c r="OP3" s="12">
        <f t="shared" si="248"/>
        <v>-2137.837421406628</v>
      </c>
      <c r="OQ3" s="12">
        <f t="shared" si="249"/>
        <v>-1620.0242497277095</v>
      </c>
      <c r="OS3" s="5">
        <f t="shared" si="250"/>
        <v>13</v>
      </c>
      <c r="OT3" s="6">
        <v>1.38E-2</v>
      </c>
      <c r="OU3" s="7">
        <f t="shared" si="251"/>
        <v>900083.89307508653</v>
      </c>
      <c r="OV3" s="12">
        <f t="shared" si="252"/>
        <v>281726.27707206714</v>
      </c>
      <c r="OW3" s="12">
        <f t="shared" si="253"/>
        <v>219033.51009595176</v>
      </c>
      <c r="OY3" s="5">
        <f t="shared" si="254"/>
        <v>12</v>
      </c>
      <c r="OZ3" s="6">
        <v>1.38E-2</v>
      </c>
      <c r="PA3" s="7">
        <f t="shared" si="255"/>
        <v>701218.36481387226</v>
      </c>
      <c r="PB3" s="12">
        <f t="shared" si="256"/>
        <v>154059.55240840762</v>
      </c>
      <c r="PC3" s="12">
        <f t="shared" si="257"/>
        <v>122083.75917724796</v>
      </c>
      <c r="PE3" s="5">
        <f t="shared" si="258"/>
        <v>11</v>
      </c>
      <c r="PF3" s="6">
        <v>1.38E-2</v>
      </c>
      <c r="PG3" s="7">
        <f t="shared" si="259"/>
        <v>633211.45459081826</v>
      </c>
      <c r="PH3" s="12">
        <f t="shared" si="260"/>
        <v>179133.49849418536</v>
      </c>
      <c r="PI3" s="12">
        <f t="shared" si="261"/>
        <v>146169.1697845642</v>
      </c>
      <c r="PK3" s="5">
        <f t="shared" si="262"/>
        <v>10</v>
      </c>
      <c r="PL3" s="6">
        <v>1.38E-2</v>
      </c>
      <c r="PM3" s="7">
        <f t="shared" si="263"/>
        <v>604036.49202596419</v>
      </c>
      <c r="PN3" s="12">
        <f t="shared" si="264"/>
        <v>230461.77948697965</v>
      </c>
      <c r="PO3" s="12">
        <f t="shared" si="265"/>
        <v>195546.4358032411</v>
      </c>
      <c r="PQ3" s="5">
        <f t="shared" si="266"/>
        <v>9</v>
      </c>
      <c r="PR3" s="6">
        <v>1.38E-2</v>
      </c>
      <c r="PS3" s="7">
        <f t="shared" si="267"/>
        <v>522477.71994288068</v>
      </c>
      <c r="PT3" s="12">
        <f t="shared" si="268"/>
        <v>211869.40001955008</v>
      </c>
      <c r="PU3" s="12">
        <f t="shared" si="269"/>
        <v>183502.23345623902</v>
      </c>
      <c r="PW3" s="5">
        <f t="shared" si="270"/>
        <v>8</v>
      </c>
      <c r="PX3" s="6">
        <v>1.38E-2</v>
      </c>
      <c r="PY3" s="7">
        <f t="shared" si="271"/>
        <v>495333.44704482431</v>
      </c>
      <c r="PZ3" s="12">
        <f t="shared" si="272"/>
        <v>249946.08336556001</v>
      </c>
      <c r="QA3" s="12">
        <f t="shared" si="273"/>
        <v>225853.79935191912</v>
      </c>
      <c r="QC3" s="5">
        <f t="shared" si="274"/>
        <v>7</v>
      </c>
      <c r="QD3" s="6">
        <v>1.38E-2</v>
      </c>
      <c r="QE3" s="7">
        <f t="shared" si="275"/>
        <v>780667.37122903753</v>
      </c>
      <c r="QF3" s="12">
        <f t="shared" si="276"/>
        <v>594887.30878797988</v>
      </c>
      <c r="QG3" s="12">
        <f t="shared" si="277"/>
        <v>537451.98491881043</v>
      </c>
      <c r="QI3" s="5">
        <f t="shared" si="278"/>
        <v>6</v>
      </c>
      <c r="QJ3" s="6">
        <v>1.38E-2</v>
      </c>
      <c r="QK3" s="7">
        <f t="shared" si="279"/>
        <v>619872.45611325826</v>
      </c>
      <c r="QL3" s="12">
        <f t="shared" si="280"/>
        <v>484230.92256375478</v>
      </c>
      <c r="QM3" s="12">
        <f t="shared" si="281"/>
        <v>448966.20947413787</v>
      </c>
      <c r="QO3" s="5">
        <f t="shared" si="282"/>
        <v>5</v>
      </c>
      <c r="QP3" s="6">
        <v>1.38E-2</v>
      </c>
      <c r="QQ3" s="7">
        <f>(QQ4)*(1+QP3)</f>
        <v>539864.5324100838</v>
      </c>
      <c r="QR3" s="12">
        <f t="shared" si="283"/>
        <v>446337.99830246577</v>
      </c>
      <c r="QS3" s="12">
        <f>QR3*((VLOOKUP(QO$91, $A$138:$E$227, 5, FALSE)) / VLOOKUP((QO$91+QO4), $A$138:$E$227, 5, FALSE))</f>
        <v>420586.00298734708</v>
      </c>
    </row>
    <row r="4" spans="3:461">
      <c r="C4">
        <v>87</v>
      </c>
      <c r="D4" s="6">
        <v>0.13519999999999999</v>
      </c>
      <c r="E4" s="12">
        <f>(E5)*(1+D4)-(((VLOOKUP((C$91+C5),$A$138:$E$227,5,FALSE))/(VLOOKUP(C$91,$A$138:$E$227,5,FALSE)))*(IF(C4&lt;=$D$125,$B$125,$C$125)))</f>
        <v>-806408667.51818478</v>
      </c>
      <c r="F4" s="12">
        <f t="shared" si="0"/>
        <v>-59640511.756633133</v>
      </c>
      <c r="G4">
        <v>86</v>
      </c>
      <c r="H4" s="6">
        <v>0.13519999999999999</v>
      </c>
      <c r="I4" s="12">
        <f t="shared" si="1"/>
        <v>-977742631.66383147</v>
      </c>
      <c r="J4" s="12">
        <f t="shared" si="2"/>
        <v>-71476081.163543835</v>
      </c>
      <c r="K4">
        <v>85</v>
      </c>
      <c r="L4" s="6">
        <v>0.13519999999999999</v>
      </c>
      <c r="M4" s="12">
        <f t="shared" si="3"/>
        <v>-844028268.02512515</v>
      </c>
      <c r="N4" s="12">
        <f t="shared" si="4"/>
        <v>-61701137.94366201</v>
      </c>
      <c r="O4">
        <v>84</v>
      </c>
      <c r="P4" s="6">
        <v>0.13519999999999999</v>
      </c>
      <c r="Q4" s="12">
        <f t="shared" si="5"/>
        <v>-640404344.4237107</v>
      </c>
      <c r="R4" s="12">
        <f t="shared" si="6"/>
        <v>-43530280.426892556</v>
      </c>
      <c r="S4">
        <v>83</v>
      </c>
      <c r="T4" s="6">
        <v>0.13519999999999999</v>
      </c>
      <c r="U4" s="12">
        <f t="shared" si="7"/>
        <v>-11008611.491047664</v>
      </c>
      <c r="V4" s="12">
        <f t="shared" si="8"/>
        <v>-672990.06618607359</v>
      </c>
      <c r="W4">
        <v>82</v>
      </c>
      <c r="X4" s="6">
        <v>0.13519999999999999</v>
      </c>
      <c r="Y4" s="12">
        <f t="shared" si="9"/>
        <v>76289795.46407412</v>
      </c>
      <c r="Z4" s="12">
        <f t="shared" si="10"/>
        <v>4207229.7811460355</v>
      </c>
      <c r="AA4">
        <v>81</v>
      </c>
      <c r="AB4" s="6">
        <v>0.13519999999999999</v>
      </c>
      <c r="AC4" s="12">
        <f t="shared" si="11"/>
        <v>-355219609.74970549</v>
      </c>
      <c r="AD4" s="12">
        <f t="shared" si="12"/>
        <v>-20045224.989723288</v>
      </c>
      <c r="AE4">
        <v>80</v>
      </c>
      <c r="AF4" s="6">
        <v>0.13519999999999999</v>
      </c>
      <c r="AG4" s="12">
        <f t="shared" si="13"/>
        <v>-208661216.09157234</v>
      </c>
      <c r="AH4" s="12">
        <f t="shared" si="14"/>
        <v>-12131673.501792882</v>
      </c>
      <c r="AI4">
        <v>79</v>
      </c>
      <c r="AJ4" s="6">
        <v>0.13519999999999999</v>
      </c>
      <c r="AK4" s="12">
        <f t="shared" si="15"/>
        <v>-483011233.68667042</v>
      </c>
      <c r="AL4" s="12">
        <f t="shared" si="16"/>
        <v>-28495507.040459193</v>
      </c>
      <c r="AM4">
        <v>78</v>
      </c>
      <c r="AN4" s="6">
        <v>0.13519999999999999</v>
      </c>
      <c r="AO4" s="12">
        <f t="shared" si="17"/>
        <v>-575065531.92691815</v>
      </c>
      <c r="AP4" s="12">
        <f t="shared" si="18"/>
        <v>-34663828.041559987</v>
      </c>
      <c r="AQ4">
        <v>77</v>
      </c>
      <c r="AR4" s="6">
        <v>0.13519999999999999</v>
      </c>
      <c r="AS4" s="12">
        <f t="shared" si="19"/>
        <v>-147368533.61981809</v>
      </c>
      <c r="AT4" s="12">
        <f t="shared" si="20"/>
        <v>-8946088.2427940667</v>
      </c>
      <c r="AU4">
        <v>76</v>
      </c>
      <c r="AV4" s="6">
        <v>0.13519999999999999</v>
      </c>
      <c r="AW4" s="12">
        <f t="shared" si="21"/>
        <v>-290401789.4438228</v>
      </c>
      <c r="AX4" s="12">
        <f t="shared" si="22"/>
        <v>-17380705.262630686</v>
      </c>
      <c r="AY4">
        <v>75</v>
      </c>
      <c r="AZ4" s="6">
        <v>0.13519999999999999</v>
      </c>
      <c r="BA4" s="12">
        <f t="shared" si="23"/>
        <v>-214905642.48215362</v>
      </c>
      <c r="BB4" s="12">
        <f t="shared" si="24"/>
        <v>-12770346.750551203</v>
      </c>
      <c r="BC4">
        <v>74</v>
      </c>
      <c r="BD4" s="6">
        <v>0.13519999999999999</v>
      </c>
      <c r="BE4" s="12">
        <f t="shared" si="25"/>
        <v>-44815847.269143909</v>
      </c>
      <c r="BF4" s="12">
        <f t="shared" si="26"/>
        <v>-2701411.8166133529</v>
      </c>
      <c r="BG4">
        <v>73</v>
      </c>
      <c r="BH4" s="6">
        <v>0.13519999999999999</v>
      </c>
      <c r="BI4" s="12">
        <f t="shared" si="27"/>
        <v>219381242.98958364</v>
      </c>
      <c r="BJ4" s="12">
        <f t="shared" si="28"/>
        <v>14724454.568889955</v>
      </c>
      <c r="BK4">
        <v>72</v>
      </c>
      <c r="BL4" s="6">
        <v>0.13519999999999999</v>
      </c>
      <c r="BM4" s="12">
        <f t="shared" si="29"/>
        <v>175586000.60233897</v>
      </c>
      <c r="BN4" s="12">
        <f t="shared" si="30"/>
        <v>12685765.018979156</v>
      </c>
      <c r="BO4">
        <v>71</v>
      </c>
      <c r="BP4" s="6">
        <v>0.13519999999999999</v>
      </c>
      <c r="BQ4" s="12">
        <f t="shared" si="31"/>
        <v>90211606.113171741</v>
      </c>
      <c r="BR4" s="12">
        <f t="shared" si="32"/>
        <v>6710451.3858358907</v>
      </c>
      <c r="BS4">
        <v>70</v>
      </c>
      <c r="BT4" s="6">
        <v>0.13519999999999999</v>
      </c>
      <c r="BU4" s="12">
        <f t="shared" si="33"/>
        <v>53218616.332574725</v>
      </c>
      <c r="BV4" s="12">
        <f t="shared" si="34"/>
        <v>4049707.4621651797</v>
      </c>
      <c r="BW4">
        <v>69</v>
      </c>
      <c r="BX4" s="6">
        <v>0.13519999999999999</v>
      </c>
      <c r="BY4" s="12">
        <f t="shared" si="35"/>
        <v>-34038521.778217733</v>
      </c>
      <c r="BZ4" s="12">
        <f t="shared" si="36"/>
        <v>-2648391.2873149454</v>
      </c>
      <c r="CA4">
        <v>68</v>
      </c>
      <c r="CB4" s="6">
        <v>0.13519999999999999</v>
      </c>
      <c r="CC4" s="12">
        <f t="shared" si="37"/>
        <v>95937085.783650726</v>
      </c>
      <c r="CD4" s="12">
        <f t="shared" si="38"/>
        <v>8817897.639958322</v>
      </c>
      <c r="CE4">
        <v>67</v>
      </c>
      <c r="CF4" s="6">
        <v>0.13519999999999999</v>
      </c>
      <c r="CG4" s="12">
        <f t="shared" si="39"/>
        <v>132071390.30325945</v>
      </c>
      <c r="CH4" s="12">
        <f t="shared" si="40"/>
        <v>13381264.856560683</v>
      </c>
      <c r="CI4">
        <v>66</v>
      </c>
      <c r="CJ4" s="6">
        <v>0.13519999999999999</v>
      </c>
      <c r="CK4" s="12">
        <f t="shared" si="284"/>
        <v>139265472.61015853</v>
      </c>
      <c r="CL4" s="12">
        <f t="shared" si="285"/>
        <v>14288767.517586676</v>
      </c>
      <c r="CM4" s="5">
        <v>65</v>
      </c>
      <c r="CN4" s="6">
        <v>0.13519999999999999</v>
      </c>
      <c r="CO4" s="7">
        <f t="shared" si="41"/>
        <v>320261415.17745143</v>
      </c>
      <c r="CP4" s="12">
        <f t="shared" si="42"/>
        <v>99710489.770102233</v>
      </c>
      <c r="CQ4" s="12">
        <f t="shared" si="43"/>
        <v>10017256.235560639</v>
      </c>
      <c r="CR4" s="8"/>
      <c r="CS4" s="5">
        <v>64</v>
      </c>
      <c r="CT4" s="6">
        <v>0.13519999999999999</v>
      </c>
      <c r="CU4" s="7">
        <f t="shared" si="44"/>
        <v>244829458.89263159</v>
      </c>
      <c r="CV4" s="12">
        <f t="shared" si="45"/>
        <v>56538378.174193852</v>
      </c>
      <c r="CW4" s="12">
        <f t="shared" si="46"/>
        <v>6139275.6614533579</v>
      </c>
      <c r="CY4" s="5">
        <v>63</v>
      </c>
      <c r="CZ4" s="6">
        <v>0.13519999999999999</v>
      </c>
      <c r="DA4" s="7">
        <f t="shared" si="47"/>
        <v>197953960.9416492</v>
      </c>
      <c r="DB4" s="12">
        <f t="shared" si="48"/>
        <v>29785479.422351751</v>
      </c>
      <c r="DC4" s="12">
        <f t="shared" si="49"/>
        <v>3374353.206673855</v>
      </c>
      <c r="DE4" s="5">
        <f t="shared" si="50"/>
        <v>62</v>
      </c>
      <c r="DF4" s="6">
        <v>0.13519999999999999</v>
      </c>
      <c r="DG4" s="7">
        <f t="shared" si="51"/>
        <v>167544613.57735857</v>
      </c>
      <c r="DH4" s="12">
        <f t="shared" si="52"/>
        <v>11107673.965048829</v>
      </c>
      <c r="DI4" s="12">
        <f t="shared" si="53"/>
        <v>1263120.6393333455</v>
      </c>
      <c r="DK4" s="5">
        <f t="shared" si="54"/>
        <v>61</v>
      </c>
      <c r="DL4" s="6">
        <v>0.13519999999999999</v>
      </c>
      <c r="DM4" s="7">
        <f t="shared" si="55"/>
        <v>169596734.05947822</v>
      </c>
      <c r="DN4" s="12">
        <f t="shared" si="56"/>
        <v>26716545.246584099</v>
      </c>
      <c r="DO4" s="12">
        <f t="shared" si="57"/>
        <v>3072363.8705052766</v>
      </c>
      <c r="DQ4" s="5">
        <f t="shared" si="58"/>
        <v>60</v>
      </c>
      <c r="DR4" s="6">
        <v>0.13519999999999999</v>
      </c>
      <c r="DS4" s="7">
        <f t="shared" si="59"/>
        <v>111167235.2251431</v>
      </c>
      <c r="DT4" s="12">
        <f t="shared" si="60"/>
        <v>-24562970.946920656</v>
      </c>
      <c r="DU4" s="12">
        <f t="shared" si="61"/>
        <v>-2803704.4250191585</v>
      </c>
      <c r="DW4" s="5">
        <f t="shared" si="62"/>
        <v>59</v>
      </c>
      <c r="DX4" s="6">
        <v>0.13519999999999999</v>
      </c>
      <c r="DY4" s="7">
        <f t="shared" si="63"/>
        <v>83836527.31911242</v>
      </c>
      <c r="DZ4" s="12">
        <f t="shared" si="64"/>
        <v>-44616360.959084086</v>
      </c>
      <c r="EA4" s="12">
        <f t="shared" si="65"/>
        <v>-5111742.9919434907</v>
      </c>
      <c r="EC4" s="5">
        <f t="shared" si="66"/>
        <v>58</v>
      </c>
      <c r="ED4" s="6">
        <v>0.13519999999999999</v>
      </c>
      <c r="EE4" s="7">
        <f t="shared" si="67"/>
        <v>78031019.470506757</v>
      </c>
      <c r="EF4" s="12">
        <f t="shared" si="68"/>
        <v>-40294629.99775026</v>
      </c>
      <c r="EG4" s="12">
        <f t="shared" si="69"/>
        <v>-4754406.6585351462</v>
      </c>
      <c r="EI4" s="5">
        <f t="shared" si="70"/>
        <v>57</v>
      </c>
      <c r="EJ4" s="6">
        <v>0.13519999999999999</v>
      </c>
      <c r="EK4" s="7">
        <f t="shared" si="71"/>
        <v>78031019.470506757</v>
      </c>
      <c r="EL4" s="12">
        <f t="shared" si="72"/>
        <v>-21148105.315981235</v>
      </c>
      <c r="EM4" s="12">
        <f t="shared" si="73"/>
        <v>-2585696.6262977449</v>
      </c>
      <c r="EO4" s="5">
        <f t="shared" si="74"/>
        <v>56</v>
      </c>
      <c r="EP4" s="6">
        <v>0.13519999999999999</v>
      </c>
      <c r="EQ4" s="7">
        <f t="shared" si="75"/>
        <v>87146548.437018886</v>
      </c>
      <c r="ER4" s="12">
        <f t="shared" si="76"/>
        <v>-40912461.295895688</v>
      </c>
      <c r="ES4" s="12">
        <f t="shared" si="77"/>
        <v>-5072168.5458924351</v>
      </c>
      <c r="EU4" s="5">
        <f t="shared" si="78"/>
        <v>55</v>
      </c>
      <c r="EV4" s="6">
        <v>0.13519999999999999</v>
      </c>
      <c r="EW4" s="7">
        <f t="shared" si="79"/>
        <v>54110601.829232402</v>
      </c>
      <c r="EX4" s="12">
        <f t="shared" si="80"/>
        <v>-41932046.094883867</v>
      </c>
      <c r="EY4" s="12">
        <f t="shared" si="81"/>
        <v>-5252351.0601245631</v>
      </c>
      <c r="FA4" s="5">
        <f t="shared" si="82"/>
        <v>54</v>
      </c>
      <c r="FB4" s="6">
        <v>0.13519999999999999</v>
      </c>
      <c r="FC4" s="7">
        <f t="shared" si="83"/>
        <v>53927249.182013541</v>
      </c>
      <c r="FD4" s="12">
        <f t="shared" si="84"/>
        <v>-36411408.556268342</v>
      </c>
      <c r="FE4" s="12">
        <f t="shared" si="85"/>
        <v>-4638673.6049556108</v>
      </c>
      <c r="FG4" s="5">
        <f t="shared" si="86"/>
        <v>53</v>
      </c>
      <c r="FH4" s="6">
        <v>0.13519999999999999</v>
      </c>
      <c r="FI4" s="7">
        <f t="shared" si="87"/>
        <v>42583108.956106715</v>
      </c>
      <c r="FJ4" s="12">
        <f t="shared" si="88"/>
        <v>-43685258.144055285</v>
      </c>
      <c r="FK4" s="12">
        <f t="shared" si="89"/>
        <v>-5602685.3414116977</v>
      </c>
      <c r="FM4" s="5">
        <f t="shared" si="90"/>
        <v>52</v>
      </c>
      <c r="FN4" s="6">
        <v>0.13519999999999999</v>
      </c>
      <c r="FO4" s="7">
        <f t="shared" si="91"/>
        <v>46697125.733201802</v>
      </c>
      <c r="FP4" s="12">
        <f t="shared" si="92"/>
        <v>-34604681.617809847</v>
      </c>
      <c r="FQ4" s="12">
        <f t="shared" si="93"/>
        <v>-4497265.3481652355</v>
      </c>
      <c r="FS4" s="5">
        <f t="shared" si="94"/>
        <v>51</v>
      </c>
      <c r="FT4" s="6">
        <v>0.13519999999999999</v>
      </c>
      <c r="FU4" s="7">
        <f t="shared" si="95"/>
        <v>38085903.052933536</v>
      </c>
      <c r="FV4" s="12">
        <f t="shared" si="96"/>
        <v>-38765564.797996439</v>
      </c>
      <c r="FW4" s="12">
        <f t="shared" si="97"/>
        <v>-5120880.7959185774</v>
      </c>
      <c r="FY4" s="5">
        <f t="shared" si="98"/>
        <v>50</v>
      </c>
      <c r="FZ4" s="6">
        <v>0.13519999999999999</v>
      </c>
      <c r="GA4" s="7">
        <f t="shared" si="99"/>
        <v>32714226.982420135</v>
      </c>
      <c r="GB4" s="12">
        <f t="shared" si="100"/>
        <v>-40579065.026778765</v>
      </c>
      <c r="GC4" s="12">
        <f t="shared" si="101"/>
        <v>-5412484.9468847681</v>
      </c>
      <c r="GE4" s="5">
        <f t="shared" si="102"/>
        <v>49</v>
      </c>
      <c r="GF4" s="6">
        <v>0.13519999999999999</v>
      </c>
      <c r="GG4" s="7">
        <f t="shared" si="103"/>
        <v>29105184.148060627</v>
      </c>
      <c r="GH4" s="12">
        <f t="shared" si="104"/>
        <v>-39937264.384544879</v>
      </c>
      <c r="GI4" s="12">
        <f t="shared" si="105"/>
        <v>-5429320.8135763574</v>
      </c>
      <c r="GK4" s="5">
        <f t="shared" si="106"/>
        <v>48</v>
      </c>
      <c r="GL4" s="6">
        <v>0.13519999999999999</v>
      </c>
      <c r="GM4" s="7">
        <f t="shared" si="107"/>
        <v>32328317.392047781</v>
      </c>
      <c r="GN4" s="12">
        <f t="shared" si="108"/>
        <v>-31455442.728673507</v>
      </c>
      <c r="GO4" s="12">
        <f t="shared" si="109"/>
        <v>-4424169.6411248408</v>
      </c>
      <c r="GQ4" s="5">
        <f t="shared" si="110"/>
        <v>47</v>
      </c>
      <c r="GR4" s="6">
        <v>0.13519999999999999</v>
      </c>
      <c r="GS4" s="7">
        <f t="shared" si="111"/>
        <v>26113341.996807568</v>
      </c>
      <c r="GT4" s="12">
        <f t="shared" si="112"/>
        <v>-32897100.636477083</v>
      </c>
      <c r="GU4" s="12">
        <f t="shared" si="113"/>
        <v>-4795700.7289106706</v>
      </c>
      <c r="GW4" s="5">
        <f t="shared" si="114"/>
        <v>46</v>
      </c>
      <c r="GX4" s="6">
        <v>0.13519999999999999</v>
      </c>
      <c r="GY4" s="7">
        <f t="shared" si="115"/>
        <v>23565871.308372498</v>
      </c>
      <c r="GZ4" s="12">
        <f t="shared" si="116"/>
        <v>-30793753.230805419</v>
      </c>
      <c r="HA4" s="12">
        <f t="shared" si="117"/>
        <v>-4686543.9517462375</v>
      </c>
      <c r="HC4" s="5">
        <f t="shared" si="118"/>
        <v>45</v>
      </c>
      <c r="HD4" s="6">
        <v>0.13519999999999999</v>
      </c>
      <c r="HE4" s="7">
        <f t="shared" si="119"/>
        <v>25682074.224468723</v>
      </c>
      <c r="HF4" s="12">
        <f t="shared" si="120"/>
        <v>-23104083.156069342</v>
      </c>
      <c r="HG4" s="12">
        <f t="shared" si="121"/>
        <v>-3733538.2928034896</v>
      </c>
      <c r="HI4" s="5">
        <f t="shared" si="122"/>
        <v>44</v>
      </c>
      <c r="HJ4" s="6">
        <v>0.13519999999999999</v>
      </c>
      <c r="HK4" s="7">
        <f t="shared" si="123"/>
        <v>24799221.923975203</v>
      </c>
      <c r="HL4" s="12">
        <f t="shared" si="124"/>
        <v>-18536686.539926268</v>
      </c>
      <c r="HM4" s="12">
        <f t="shared" si="125"/>
        <v>-3153953.2323101689</v>
      </c>
      <c r="HO4" s="5">
        <f t="shared" si="126"/>
        <v>43</v>
      </c>
      <c r="HP4" s="6">
        <v>0.13519999999999999</v>
      </c>
      <c r="HQ4" s="7">
        <f t="shared" si="127"/>
        <v>21711803.470473845</v>
      </c>
      <c r="HR4" s="12">
        <f t="shared" si="128"/>
        <v>-17795192.360196419</v>
      </c>
      <c r="HS4" s="12">
        <f t="shared" si="129"/>
        <v>-3126688.238530382</v>
      </c>
      <c r="HU4" s="5">
        <f t="shared" si="130"/>
        <v>42</v>
      </c>
      <c r="HV4" s="6">
        <v>0.13519999999999999</v>
      </c>
      <c r="HW4" s="7">
        <f t="shared" si="131"/>
        <v>18282084.431183752</v>
      </c>
      <c r="HX4" s="12">
        <f t="shared" si="132"/>
        <v>-17784174.901259337</v>
      </c>
      <c r="HY4" s="12">
        <f t="shared" si="133"/>
        <v>-3238794.4851726592</v>
      </c>
      <c r="IA4" s="5">
        <f t="shared" si="134"/>
        <v>41</v>
      </c>
      <c r="IB4" s="6">
        <v>0.13519999999999999</v>
      </c>
      <c r="IC4" s="7">
        <f t="shared" si="135"/>
        <v>21335143.460361488</v>
      </c>
      <c r="ID4" s="12">
        <f t="shared" si="136"/>
        <v>-9469529.5103409737</v>
      </c>
      <c r="IE4" s="12">
        <f t="shared" si="137"/>
        <v>-1886489.4884569219</v>
      </c>
      <c r="IG4" s="5">
        <f t="shared" si="138"/>
        <v>40</v>
      </c>
      <c r="IH4" s="6">
        <v>0.13519999999999999</v>
      </c>
      <c r="II4" s="7">
        <f t="shared" si="139"/>
        <v>28792366.343267869</v>
      </c>
      <c r="IJ4" s="12">
        <f t="shared" si="140"/>
        <v>3485381.9592140359</v>
      </c>
      <c r="IK4" s="12">
        <f t="shared" si="141"/>
        <v>776297.47462786327</v>
      </c>
      <c r="IM4" s="5">
        <f t="shared" si="142"/>
        <v>39</v>
      </c>
      <c r="IN4" s="6">
        <v>0.13519999999999999</v>
      </c>
      <c r="IO4" s="7">
        <f t="shared" si="143"/>
        <v>21016325.798005741</v>
      </c>
      <c r="IP4" s="12">
        <f t="shared" si="144"/>
        <v>-851025.6983260538</v>
      </c>
      <c r="IQ4" s="12">
        <f t="shared" si="145"/>
        <v>-202282.13900258465</v>
      </c>
      <c r="IS4" s="5">
        <f t="shared" si="146"/>
        <v>38</v>
      </c>
      <c r="IT4" s="6">
        <v>0.13519999999999999</v>
      </c>
      <c r="IU4" s="7">
        <f t="shared" si="147"/>
        <v>16971917.78890878</v>
      </c>
      <c r="IV4" s="12">
        <f t="shared" si="148"/>
        <v>-2295873.756006808</v>
      </c>
      <c r="IW4" s="12">
        <f t="shared" si="149"/>
        <v>-574174.55294378439</v>
      </c>
      <c r="IY4" s="5">
        <f t="shared" si="150"/>
        <v>37</v>
      </c>
      <c r="IZ4" s="6">
        <v>0.13519999999999999</v>
      </c>
      <c r="JA4" s="7">
        <f t="shared" si="151"/>
        <v>18245450.213834427</v>
      </c>
      <c r="JB4" s="12">
        <f t="shared" si="152"/>
        <v>1851905.3101532015</v>
      </c>
      <c r="JC4" s="12">
        <f t="shared" si="153"/>
        <v>494810.45283167926</v>
      </c>
      <c r="JE4" s="5">
        <f t="shared" si="154"/>
        <v>36</v>
      </c>
      <c r="JF4" s="6">
        <v>0.13519999999999999</v>
      </c>
      <c r="JG4" s="7">
        <f t="shared" si="155"/>
        <v>17130269.659031473</v>
      </c>
      <c r="JH4" s="12">
        <f t="shared" si="156"/>
        <v>3539589.4078202168</v>
      </c>
      <c r="JI4" s="12">
        <f t="shared" si="157"/>
        <v>1033507.569187746</v>
      </c>
      <c r="JK4" s="5">
        <f t="shared" si="158"/>
        <v>35</v>
      </c>
      <c r="JL4" s="6">
        <v>0.13519999999999999</v>
      </c>
      <c r="JM4" s="7">
        <f t="shared" si="159"/>
        <v>14453484.356253352</v>
      </c>
      <c r="JN4" s="12">
        <f t="shared" si="160"/>
        <v>3609720.7653525365</v>
      </c>
      <c r="JO4" s="12">
        <f t="shared" si="161"/>
        <v>1200586.0032850567</v>
      </c>
      <c r="JQ4" s="5">
        <f t="shared" si="162"/>
        <v>34</v>
      </c>
      <c r="JR4" s="6">
        <v>0.13519999999999999</v>
      </c>
      <c r="JS4" s="7">
        <f t="shared" si="163"/>
        <v>10971219.338282488</v>
      </c>
      <c r="JT4" s="12">
        <f t="shared" si="164"/>
        <v>2179978.3086740337</v>
      </c>
      <c r="JU4" s="12">
        <f t="shared" si="165"/>
        <v>810795.8106954674</v>
      </c>
      <c r="JW4" s="5">
        <f t="shared" si="166"/>
        <v>33</v>
      </c>
      <c r="JX4" s="6">
        <v>0.13519999999999999</v>
      </c>
      <c r="JY4" s="7">
        <f t="shared" si="167"/>
        <v>11512297.311943851</v>
      </c>
      <c r="JZ4" s="12">
        <f t="shared" si="168"/>
        <v>4188498.0811629137</v>
      </c>
      <c r="KA4" s="12">
        <f t="shared" si="169"/>
        <v>1688535.0683735304</v>
      </c>
      <c r="KC4" s="5">
        <f t="shared" si="170"/>
        <v>32</v>
      </c>
      <c r="KD4" s="6">
        <v>0.13519999999999999</v>
      </c>
      <c r="KE4" s="7">
        <f t="shared" si="171"/>
        <v>9560120.6709382553</v>
      </c>
      <c r="KF4" s="12">
        <f t="shared" si="172"/>
        <v>3172407.1598403123</v>
      </c>
      <c r="KG4" s="12">
        <f t="shared" si="173"/>
        <v>1326379.6415481735</v>
      </c>
      <c r="KI4" s="5">
        <f t="shared" si="174"/>
        <v>31</v>
      </c>
      <c r="KJ4" s="6">
        <v>0.13519999999999999</v>
      </c>
      <c r="KK4" s="7">
        <f t="shared" si="175"/>
        <v>7814386.6854162654</v>
      </c>
      <c r="KL4" s="12">
        <f t="shared" si="176"/>
        <v>2267902.0019753543</v>
      </c>
      <c r="KM4" s="12">
        <f t="shared" si="177"/>
        <v>987958.1302744943</v>
      </c>
      <c r="KO4" s="5">
        <f t="shared" si="178"/>
        <v>30</v>
      </c>
      <c r="KP4" s="6">
        <v>0.13519999999999999</v>
      </c>
      <c r="KQ4" s="7">
        <f t="shared" si="179"/>
        <v>7361645.4879098115</v>
      </c>
      <c r="KR4" s="12">
        <f t="shared" si="180"/>
        <v>2531789.0601838585</v>
      </c>
      <c r="KS4" s="12">
        <f t="shared" si="181"/>
        <v>1141878.9046042045</v>
      </c>
      <c r="KU4" s="5">
        <f t="shared" si="182"/>
        <v>29</v>
      </c>
      <c r="KV4" s="6">
        <v>0.13519999999999999</v>
      </c>
      <c r="KW4" s="7">
        <f t="shared" si="183"/>
        <v>5609300.1279410319</v>
      </c>
      <c r="KX4" s="12">
        <f t="shared" si="184"/>
        <v>1362432.6486854253</v>
      </c>
      <c r="KY4" s="12">
        <f t="shared" si="185"/>
        <v>638360.00229108997</v>
      </c>
      <c r="LA4" s="5">
        <f t="shared" si="186"/>
        <v>28</v>
      </c>
      <c r="LB4" s="6">
        <v>0.13519999999999999</v>
      </c>
      <c r="LC4" s="7">
        <f t="shared" si="187"/>
        <v>4733986.098355162</v>
      </c>
      <c r="LD4" s="12">
        <f t="shared" si="188"/>
        <v>937860.95558316086</v>
      </c>
      <c r="LE4" s="12">
        <f t="shared" si="189"/>
        <v>445844.39824914705</v>
      </c>
      <c r="LG4" s="5">
        <f t="shared" si="190"/>
        <v>27</v>
      </c>
      <c r="LH4" s="6">
        <v>0.13519999999999999</v>
      </c>
      <c r="LI4" s="7">
        <f t="shared" si="191"/>
        <v>4474044.1341604404</v>
      </c>
      <c r="LJ4" s="12">
        <f t="shared" si="192"/>
        <v>1153642.3339956268</v>
      </c>
      <c r="LK4" s="12">
        <f t="shared" si="193"/>
        <v>570616.87974868761</v>
      </c>
      <c r="LM4" s="5">
        <f t="shared" si="194"/>
        <v>26</v>
      </c>
      <c r="LN4" s="6">
        <v>0.13519999999999999</v>
      </c>
      <c r="LO4" s="7">
        <f t="shared" si="195"/>
        <v>3839063.0977865467</v>
      </c>
      <c r="LP4" s="12">
        <f t="shared" si="196"/>
        <v>956616.00335143495</v>
      </c>
      <c r="LQ4" s="12">
        <f t="shared" si="197"/>
        <v>495247.00322277559</v>
      </c>
      <c r="LS4" s="5">
        <f t="shared" si="198"/>
        <v>25</v>
      </c>
      <c r="LT4" s="6">
        <v>0.13519999999999999</v>
      </c>
      <c r="LU4" s="7">
        <f t="shared" si="199"/>
        <v>2919883.7068653386</v>
      </c>
      <c r="LV4" s="12">
        <f t="shared" si="200"/>
        <v>420448.16537572071</v>
      </c>
      <c r="LW4" s="12">
        <f t="shared" si="201"/>
        <v>228992.87038452615</v>
      </c>
      <c r="LY4" s="5">
        <f t="shared" si="202"/>
        <v>24</v>
      </c>
      <c r="LZ4" s="6">
        <v>0.13519999999999999</v>
      </c>
      <c r="MA4" s="7">
        <f t="shared" si="203"/>
        <v>3012052.5137872258</v>
      </c>
      <c r="MB4" s="12">
        <f t="shared" si="204"/>
        <v>883683.4854198487</v>
      </c>
      <c r="MC4" s="12">
        <f t="shared" si="205"/>
        <v>508489.36001603835</v>
      </c>
      <c r="ME4" s="5">
        <f t="shared" si="206"/>
        <v>23</v>
      </c>
      <c r="MF4" s="6">
        <v>0.13519999999999999</v>
      </c>
      <c r="MG4" s="7">
        <f t="shared" si="207"/>
        <v>2312871.468776186</v>
      </c>
      <c r="MH4" s="12">
        <f t="shared" si="208"/>
        <v>418109.31037912756</v>
      </c>
      <c r="MI4" s="12">
        <f t="shared" si="209"/>
        <v>246844.57567399199</v>
      </c>
      <c r="MK4" s="5">
        <f t="shared" si="210"/>
        <v>22</v>
      </c>
      <c r="ML4" s="6">
        <v>0.13519999999999999</v>
      </c>
      <c r="MM4" s="7">
        <f t="shared" si="211"/>
        <v>2151708.5019780304</v>
      </c>
      <c r="MN4" s="12">
        <f t="shared" si="212"/>
        <v>471814.21145159355</v>
      </c>
      <c r="MO4" s="12">
        <f t="shared" si="213"/>
        <v>287627.63792556833</v>
      </c>
      <c r="MQ4" s="5">
        <f t="shared" si="214"/>
        <v>21</v>
      </c>
      <c r="MR4" s="6">
        <v>0.13519999999999999</v>
      </c>
      <c r="MS4" s="7">
        <f t="shared" si="215"/>
        <v>1956632.265143249</v>
      </c>
      <c r="MT4" s="12">
        <f t="shared" si="216"/>
        <v>447484.59634190454</v>
      </c>
      <c r="MU4" s="12">
        <f t="shared" si="217"/>
        <v>279682.65524883481</v>
      </c>
      <c r="MW4" s="5">
        <f t="shared" si="218"/>
        <v>20</v>
      </c>
      <c r="MX4" s="6">
        <v>0.13519999999999999</v>
      </c>
      <c r="MY4" s="7">
        <f t="shared" si="219"/>
        <v>1930950.6218723468</v>
      </c>
      <c r="MZ4" s="12">
        <f t="shared" si="220"/>
        <v>577572.55846518185</v>
      </c>
      <c r="NA4" s="12">
        <f t="shared" si="221"/>
        <v>371112.51704593457</v>
      </c>
      <c r="NC4" s="5">
        <f t="shared" si="222"/>
        <v>19</v>
      </c>
      <c r="ND4" s="6">
        <v>0.13519999999999999</v>
      </c>
      <c r="NE4" s="7">
        <f t="shared" si="223"/>
        <v>1407398.4124434022</v>
      </c>
      <c r="NF4" s="12">
        <f t="shared" si="224"/>
        <v>177632.74101333405</v>
      </c>
      <c r="NG4" s="12">
        <f t="shared" si="225"/>
        <v>117249.33400220069</v>
      </c>
      <c r="NI4" s="5">
        <f t="shared" si="226"/>
        <v>18</v>
      </c>
      <c r="NJ4" s="6">
        <v>0.13519999999999999</v>
      </c>
      <c r="NK4" s="7">
        <f t="shared" si="227"/>
        <v>1147210.9654739175</v>
      </c>
      <c r="NL4" s="12">
        <f t="shared" si="228"/>
        <v>35630.288594507139</v>
      </c>
      <c r="NM4" s="12">
        <f t="shared" si="229"/>
        <v>24234.25039495411</v>
      </c>
      <c r="NO4" s="5">
        <f t="shared" si="230"/>
        <v>17</v>
      </c>
      <c r="NP4" s="6">
        <v>0.13519999999999999</v>
      </c>
      <c r="NQ4" s="7">
        <f t="shared" si="231"/>
        <v>861916.57811714325</v>
      </c>
      <c r="NR4" s="12">
        <f t="shared" si="232"/>
        <v>-153811.80078814219</v>
      </c>
      <c r="NS4" s="12">
        <f t="shared" si="233"/>
        <v>-106260.31142531412</v>
      </c>
      <c r="NU4" s="5">
        <f t="shared" si="234"/>
        <v>16</v>
      </c>
      <c r="NV4" s="6">
        <v>0.13519999999999999</v>
      </c>
      <c r="NW4" s="7">
        <f t="shared" si="235"/>
        <v>671588.41991362255</v>
      </c>
      <c r="NX4" s="12">
        <f t="shared" si="236"/>
        <v>-242617.92950861633</v>
      </c>
      <c r="NY4" s="12">
        <f t="shared" si="237"/>
        <v>-170412.13862354719</v>
      </c>
      <c r="OA4" s="5">
        <f t="shared" si="238"/>
        <v>15</v>
      </c>
      <c r="OB4" s="6">
        <v>0.13519999999999999</v>
      </c>
      <c r="OC4" s="7">
        <f t="shared" si="239"/>
        <v>555536.7854360349</v>
      </c>
      <c r="OD4" s="12">
        <f t="shared" si="240"/>
        <v>-267317.59229153761</v>
      </c>
      <c r="OE4" s="12">
        <f t="shared" si="241"/>
        <v>-192903.47637105436</v>
      </c>
      <c r="OG4" s="5">
        <f t="shared" si="242"/>
        <v>14</v>
      </c>
      <c r="OH4" s="6">
        <v>0.13519999999999999</v>
      </c>
      <c r="OI4" s="7">
        <f t="shared" si="243"/>
        <v>610681.30750361108</v>
      </c>
      <c r="OJ4" s="12">
        <f t="shared" si="244"/>
        <v>-119141.99369107402</v>
      </c>
      <c r="OK4" s="12">
        <f t="shared" si="245"/>
        <v>-89184.848814561905</v>
      </c>
      <c r="OM4" s="5">
        <f t="shared" si="246"/>
        <v>13</v>
      </c>
      <c r="ON4" s="6">
        <v>0.13519999999999999</v>
      </c>
      <c r="OO4" s="7">
        <f t="shared" si="247"/>
        <v>692775.16449643893</v>
      </c>
      <c r="OP4" s="12">
        <f t="shared" si="248"/>
        <v>36941.361067460391</v>
      </c>
      <c r="OQ4" s="12">
        <f t="shared" si="249"/>
        <v>27968.651332304053</v>
      </c>
      <c r="OS4" s="5">
        <f t="shared" si="250"/>
        <v>12</v>
      </c>
      <c r="OT4" s="6">
        <v>0.13519999999999999</v>
      </c>
      <c r="OU4" s="7">
        <f t="shared" si="251"/>
        <v>887831.81404131628</v>
      </c>
      <c r="OV4" s="12">
        <f t="shared" si="252"/>
        <v>315952.86392849992</v>
      </c>
      <c r="OW4" s="12">
        <f t="shared" si="253"/>
        <v>245424.14959134231</v>
      </c>
      <c r="OY4" s="5">
        <f t="shared" si="254"/>
        <v>11</v>
      </c>
      <c r="OZ4" s="6">
        <v>0.13519999999999999</v>
      </c>
      <c r="PA4" s="7">
        <f t="shared" si="255"/>
        <v>691673.2736376723</v>
      </c>
      <c r="PB4" s="12">
        <f t="shared" si="256"/>
        <v>189304.65358845497</v>
      </c>
      <c r="PC4" s="12">
        <f t="shared" si="257"/>
        <v>149879.53728937678</v>
      </c>
      <c r="PE4" s="5">
        <f t="shared" si="258"/>
        <v>10</v>
      </c>
      <c r="PF4" s="6">
        <v>0.13519999999999999</v>
      </c>
      <c r="PG4" s="7">
        <f t="shared" si="259"/>
        <v>624592.08383391029</v>
      </c>
      <c r="PH4" s="12">
        <f t="shared" si="260"/>
        <v>212960.29922280266</v>
      </c>
      <c r="PI4" s="12">
        <f t="shared" si="261"/>
        <v>173615.86664353215</v>
      </c>
      <c r="PK4" s="5">
        <f t="shared" si="262"/>
        <v>9</v>
      </c>
      <c r="PL4" s="6">
        <v>0.13519999999999999</v>
      </c>
      <c r="PM4" s="7">
        <f t="shared" si="263"/>
        <v>595814.25530278578</v>
      </c>
      <c r="PN4" s="12">
        <f t="shared" si="264"/>
        <v>262200.00041916786</v>
      </c>
      <c r="PO4" s="12">
        <f t="shared" si="265"/>
        <v>222277.48458045191</v>
      </c>
      <c r="PQ4" s="5">
        <f t="shared" si="266"/>
        <v>8</v>
      </c>
      <c r="PR4" s="6">
        <v>0.13519999999999999</v>
      </c>
      <c r="PS4" s="7">
        <f t="shared" si="267"/>
        <v>515365.67364655813</v>
      </c>
      <c r="PT4" s="12">
        <f t="shared" si="268"/>
        <v>243151.53627917726</v>
      </c>
      <c r="PU4" s="12">
        <f t="shared" si="269"/>
        <v>210407.8445573879</v>
      </c>
      <c r="PW4" s="5">
        <f t="shared" si="270"/>
        <v>7</v>
      </c>
      <c r="PX4" s="6">
        <v>0.13519999999999999</v>
      </c>
      <c r="PY4" s="7">
        <f t="shared" si="271"/>
        <v>488590.89272521628</v>
      </c>
      <c r="PZ4" s="12">
        <f t="shared" si="272"/>
        <v>279292.01456466236</v>
      </c>
      <c r="QA4" s="12">
        <f t="shared" si="273"/>
        <v>252145.5891677585</v>
      </c>
      <c r="QC4" s="5">
        <f t="shared" si="274"/>
        <v>6</v>
      </c>
      <c r="QD4" s="6">
        <v>0.13519999999999999</v>
      </c>
      <c r="QE4" s="7">
        <f t="shared" si="275"/>
        <v>770040.80807756702</v>
      </c>
      <c r="QF4" s="12">
        <f t="shared" si="276"/>
        <v>619543.58618497441</v>
      </c>
      <c r="QG4" s="12">
        <f t="shared" si="277"/>
        <v>559227.63478280255</v>
      </c>
      <c r="QI4" s="5">
        <f t="shared" si="278"/>
        <v>5</v>
      </c>
      <c r="QJ4" s="6">
        <v>0.13519999999999999</v>
      </c>
      <c r="QK4" s="7">
        <f t="shared" si="279"/>
        <v>611434.65783513337</v>
      </c>
      <c r="QL4" s="12">
        <f t="shared" si="280"/>
        <v>509555.45157805603</v>
      </c>
      <c r="QM4" s="12">
        <f t="shared" si="281"/>
        <v>472024.3255531654</v>
      </c>
      <c r="QO4" s="5">
        <f t="shared" si="282"/>
        <v>4</v>
      </c>
      <c r="QP4" s="6">
        <v>0.13519999999999999</v>
      </c>
      <c r="QQ4" s="7">
        <f>(QQ5)*(1+QP4)</f>
        <v>532515.81417447596</v>
      </c>
      <c r="QR4" s="12">
        <f t="shared" si="283"/>
        <v>471665.87459229614</v>
      </c>
      <c r="QS4" s="12">
        <f>QR4*((VLOOKUP(QO$91, $A$138:$E$227, 5, FALSE)) / VLOOKUP((QO$91+QO5), $A$138:$E$227, 5, FALSE))</f>
        <v>444055.44682851643</v>
      </c>
    </row>
    <row r="5" spans="3:461">
      <c r="C5">
        <v>86</v>
      </c>
      <c r="D5" s="6">
        <v>0.32150000000000001</v>
      </c>
      <c r="E5" s="12">
        <f t="shared" ref="E5:E68" si="286">(E6)*(1+D5)-(((VLOOKUP((C$91+C6),$A$138:$E$227,5,FALSE))/(VLOOKUP(C$91,$A$138:$E$227,5,FALSE)))*(IF(C5&lt;=$D$125,$B$125,$C$125)))</f>
        <v>-710009718.84787154</v>
      </c>
      <c r="F5" s="12">
        <f t="shared" si="0"/>
        <v>-53340143.0261776</v>
      </c>
      <c r="G5">
        <v>85</v>
      </c>
      <c r="H5" s="6">
        <v>0.32150000000000001</v>
      </c>
      <c r="I5" s="12">
        <f t="shared" si="1"/>
        <v>-860933978.7847631</v>
      </c>
      <c r="J5" s="12">
        <f t="shared" si="2"/>
        <v>-63930740.998868555</v>
      </c>
      <c r="K5">
        <v>84</v>
      </c>
      <c r="L5" s="6">
        <v>0.32150000000000001</v>
      </c>
      <c r="M5" s="12">
        <f t="shared" si="3"/>
        <v>-743144722.58435237</v>
      </c>
      <c r="N5" s="12">
        <f t="shared" si="4"/>
        <v>-55184014.053293504</v>
      </c>
      <c r="O5">
        <v>83</v>
      </c>
      <c r="P5" s="6">
        <v>0.32150000000000001</v>
      </c>
      <c r="Q5" s="12">
        <f t="shared" si="5"/>
        <v>-563744708.84453356</v>
      </c>
      <c r="R5" s="12">
        <f t="shared" si="6"/>
        <v>-38924530.443929493</v>
      </c>
      <c r="S5">
        <v>82</v>
      </c>
      <c r="T5" s="6">
        <v>0.32150000000000001</v>
      </c>
      <c r="U5" s="12">
        <f t="shared" si="7"/>
        <v>-9265220.7751187421</v>
      </c>
      <c r="V5" s="12">
        <f t="shared" si="8"/>
        <v>-575354.59911498183</v>
      </c>
      <c r="W5">
        <v>81</v>
      </c>
      <c r="X5" s="6">
        <v>0.32150000000000001</v>
      </c>
      <c r="Y5" s="12">
        <f t="shared" si="9"/>
        <v>67683039.254535362</v>
      </c>
      <c r="Z5" s="12">
        <f t="shared" si="10"/>
        <v>3791519.9165516165</v>
      </c>
      <c r="AA5">
        <v>80</v>
      </c>
      <c r="AB5" s="6">
        <v>0.32150000000000001</v>
      </c>
      <c r="AC5" s="12">
        <f t="shared" si="11"/>
        <v>-312445368.63722539</v>
      </c>
      <c r="AD5" s="12">
        <f t="shared" si="12"/>
        <v>-17909843.95523439</v>
      </c>
      <c r="AE5">
        <v>79</v>
      </c>
      <c r="AF5" s="6">
        <v>0.32150000000000001</v>
      </c>
      <c r="AG5" s="12">
        <f t="shared" si="13"/>
        <v>-183355554.01259845</v>
      </c>
      <c r="AH5" s="12">
        <f t="shared" si="14"/>
        <v>-10828710.850144776</v>
      </c>
      <c r="AI5">
        <v>78</v>
      </c>
      <c r="AJ5" s="6">
        <v>0.32150000000000001</v>
      </c>
      <c r="AK5" s="12">
        <f t="shared" si="15"/>
        <v>-425037632.70189583</v>
      </c>
      <c r="AL5" s="12">
        <f t="shared" si="16"/>
        <v>-25471249.48448047</v>
      </c>
      <c r="AM5">
        <v>77</v>
      </c>
      <c r="AN5" s="6">
        <v>0.32150000000000001</v>
      </c>
      <c r="AO5" s="12">
        <f t="shared" si="17"/>
        <v>-506137983.00730866</v>
      </c>
      <c r="AP5" s="12">
        <f t="shared" si="18"/>
        <v>-30990731.11170337</v>
      </c>
      <c r="AQ5">
        <v>76</v>
      </c>
      <c r="AR5" s="6">
        <v>0.32150000000000001</v>
      </c>
      <c r="AS5" s="12">
        <f t="shared" si="19"/>
        <v>-129381910.5773641</v>
      </c>
      <c r="AT5" s="12">
        <f t="shared" si="20"/>
        <v>-7978214.0446350966</v>
      </c>
      <c r="AU5">
        <v>75</v>
      </c>
      <c r="AV5" s="6">
        <v>0.32150000000000001</v>
      </c>
      <c r="AW5" s="12">
        <f t="shared" si="21"/>
        <v>-255373978.92212313</v>
      </c>
      <c r="AX5" s="12">
        <f t="shared" si="22"/>
        <v>-15525602.331551693</v>
      </c>
      <c r="AY5">
        <v>74</v>
      </c>
      <c r="AZ5" s="6">
        <v>0.32150000000000001</v>
      </c>
      <c r="BA5" s="12">
        <f t="shared" si="23"/>
        <v>-188866092.14754638</v>
      </c>
      <c r="BB5" s="12">
        <f t="shared" si="24"/>
        <v>-11400202.713439703</v>
      </c>
      <c r="BC5">
        <v>73</v>
      </c>
      <c r="BD5" s="6">
        <v>0.32150000000000001</v>
      </c>
      <c r="BE5" s="12">
        <f t="shared" si="25"/>
        <v>-39039952.124843754</v>
      </c>
      <c r="BF5" s="12">
        <f t="shared" si="26"/>
        <v>-2390408.7413596357</v>
      </c>
      <c r="BG5">
        <v>72</v>
      </c>
      <c r="BH5" s="6">
        <v>0.32150000000000001</v>
      </c>
      <c r="BI5" s="12">
        <f t="shared" si="27"/>
        <v>193647124.9453764</v>
      </c>
      <c r="BJ5" s="12">
        <f t="shared" si="28"/>
        <v>13202448.591464344</v>
      </c>
      <c r="BK5">
        <v>71</v>
      </c>
      <c r="BL5" s="6">
        <v>0.32150000000000001</v>
      </c>
      <c r="BM5" s="12">
        <f t="shared" si="29"/>
        <v>155039848.57760531</v>
      </c>
      <c r="BN5" s="12">
        <f t="shared" si="30"/>
        <v>11378206.709056495</v>
      </c>
      <c r="BO5">
        <v>70</v>
      </c>
      <c r="BP5" s="6">
        <v>0.32150000000000001</v>
      </c>
      <c r="BQ5" s="12">
        <f t="shared" si="31"/>
        <v>79822859.021712124</v>
      </c>
      <c r="BR5" s="12">
        <f t="shared" si="32"/>
        <v>6031430.2022658978</v>
      </c>
      <c r="BS5">
        <v>69</v>
      </c>
      <c r="BT5" s="6">
        <v>0.32150000000000001</v>
      </c>
      <c r="BU5" s="12">
        <f t="shared" si="33"/>
        <v>47227675.107481435</v>
      </c>
      <c r="BV5" s="12">
        <f t="shared" si="34"/>
        <v>3650567.2091070418</v>
      </c>
      <c r="BW5">
        <v>68</v>
      </c>
      <c r="BX5" s="6">
        <v>0.32150000000000001</v>
      </c>
      <c r="BY5" s="12">
        <f t="shared" si="35"/>
        <v>-29644948.867196884</v>
      </c>
      <c r="BZ5" s="12">
        <f t="shared" si="36"/>
        <v>-2342965.387280629</v>
      </c>
      <c r="CA5">
        <v>67</v>
      </c>
      <c r="CB5" s="6">
        <v>0.32150000000000001</v>
      </c>
      <c r="CC5" s="12">
        <f t="shared" si="37"/>
        <v>84798696.443142518</v>
      </c>
      <c r="CD5" s="12">
        <f t="shared" si="38"/>
        <v>7917196.3415301554</v>
      </c>
      <c r="CE5">
        <v>66</v>
      </c>
      <c r="CF5" s="6">
        <v>0.32150000000000001</v>
      </c>
      <c r="CG5" s="12">
        <f t="shared" si="39"/>
        <v>116602789.38142274</v>
      </c>
      <c r="CH5" s="12">
        <f t="shared" si="40"/>
        <v>12000547.630448667</v>
      </c>
      <c r="CI5">
        <v>65</v>
      </c>
      <c r="CJ5" s="6">
        <v>0.32150000000000001</v>
      </c>
      <c r="CK5" s="12">
        <f t="shared" si="284"/>
        <v>122936810.7911897</v>
      </c>
      <c r="CL5" s="12">
        <f t="shared" si="285"/>
        <v>12812591.015236029</v>
      </c>
      <c r="CM5" s="5">
        <v>64</v>
      </c>
      <c r="CN5" s="6">
        <v>0.32150000000000001</v>
      </c>
      <c r="CO5" s="7">
        <f t="shared" si="41"/>
        <v>282118935.14574653</v>
      </c>
      <c r="CP5" s="12">
        <f t="shared" si="42"/>
        <v>88098225.810707361</v>
      </c>
      <c r="CQ5" s="12">
        <f t="shared" si="43"/>
        <v>8990395.633800691</v>
      </c>
      <c r="CR5" s="8"/>
      <c r="CS5" s="5">
        <v>63</v>
      </c>
      <c r="CT5" s="6">
        <v>0.32150000000000001</v>
      </c>
      <c r="CU5" s="7">
        <f t="shared" si="44"/>
        <v>215670770.69470719</v>
      </c>
      <c r="CV5" s="12">
        <f t="shared" si="45"/>
        <v>50048147.387554027</v>
      </c>
      <c r="CW5" s="12">
        <f t="shared" si="46"/>
        <v>5520335.8678299123</v>
      </c>
      <c r="CY5" s="5">
        <v>62</v>
      </c>
      <c r="CZ5" s="6">
        <v>0.32150000000000001</v>
      </c>
      <c r="DA5" s="7">
        <f t="shared" si="47"/>
        <v>174378048.75057188</v>
      </c>
      <c r="DB5" s="12">
        <f t="shared" si="48"/>
        <v>26471361.864331827</v>
      </c>
      <c r="DC5" s="12">
        <f t="shared" si="49"/>
        <v>3046252.7766405828</v>
      </c>
      <c r="DE5" s="5">
        <f t="shared" si="50"/>
        <v>61</v>
      </c>
      <c r="DF5" s="6">
        <v>0.32150000000000001</v>
      </c>
      <c r="DG5" s="7">
        <f t="shared" si="51"/>
        <v>147590392.5100058</v>
      </c>
      <c r="DH5" s="12">
        <f t="shared" si="52"/>
        <v>10017167.902257588</v>
      </c>
      <c r="DI5" s="12">
        <f t="shared" si="53"/>
        <v>1157098.6025710085</v>
      </c>
      <c r="DK5" s="5">
        <f t="shared" si="54"/>
        <v>60</v>
      </c>
      <c r="DL5" s="6">
        <v>0.32150000000000001</v>
      </c>
      <c r="DM5" s="7">
        <f t="shared" si="55"/>
        <v>149398109.63660872</v>
      </c>
      <c r="DN5" s="12">
        <f t="shared" si="56"/>
        <v>23764462.74580482</v>
      </c>
      <c r="DO5" s="12">
        <f t="shared" si="57"/>
        <v>2776029.389708831</v>
      </c>
      <c r="DQ5" s="5">
        <f t="shared" si="58"/>
        <v>59</v>
      </c>
      <c r="DR5" s="6">
        <v>0.32150000000000001</v>
      </c>
      <c r="DS5" s="7">
        <f t="shared" si="59"/>
        <v>97927444.701500267</v>
      </c>
      <c r="DT5" s="12">
        <f t="shared" si="60"/>
        <v>-21406046.494563531</v>
      </c>
      <c r="DU5" s="12">
        <f t="shared" si="61"/>
        <v>-2481941.2949663289</v>
      </c>
      <c r="DW5" s="5">
        <f t="shared" si="62"/>
        <v>58</v>
      </c>
      <c r="DX5" s="6">
        <v>0.32150000000000001</v>
      </c>
      <c r="DY5" s="7">
        <f t="shared" si="63"/>
        <v>73851768.251508474</v>
      </c>
      <c r="DZ5" s="12">
        <f t="shared" si="64"/>
        <v>-39071982.637797192</v>
      </c>
      <c r="EA5" s="12">
        <f t="shared" si="65"/>
        <v>-4547199.6469209865</v>
      </c>
      <c r="EC5" s="5">
        <f t="shared" si="66"/>
        <v>57</v>
      </c>
      <c r="ED5" s="6">
        <v>0.32150000000000001</v>
      </c>
      <c r="EE5" s="7">
        <f t="shared" si="67"/>
        <v>68737684.522997499</v>
      </c>
      <c r="EF5" s="12">
        <f t="shared" si="68"/>
        <v>-35271646.825238839</v>
      </c>
      <c r="EG5" s="12">
        <f t="shared" si="69"/>
        <v>-4227451.1567508774</v>
      </c>
      <c r="EI5" s="5">
        <f t="shared" si="70"/>
        <v>56</v>
      </c>
      <c r="EJ5" s="6">
        <v>0.32150000000000001</v>
      </c>
      <c r="EK5" s="7">
        <f t="shared" si="71"/>
        <v>68737684.522997499</v>
      </c>
      <c r="EL5" s="12">
        <f t="shared" si="72"/>
        <v>-18413265.40029493</v>
      </c>
      <c r="EM5" s="12">
        <f t="shared" si="73"/>
        <v>-2286865.5134985019</v>
      </c>
      <c r="EO5" s="5">
        <f t="shared" si="74"/>
        <v>55</v>
      </c>
      <c r="EP5" s="6">
        <v>0.32150000000000001</v>
      </c>
      <c r="EQ5" s="7">
        <f t="shared" si="75"/>
        <v>76767572.618938416</v>
      </c>
      <c r="ER5" s="12">
        <f t="shared" si="76"/>
        <v>-35826708.268965974</v>
      </c>
      <c r="ES5" s="12">
        <f t="shared" si="77"/>
        <v>-4511787.9963523243</v>
      </c>
      <c r="EU5" s="5">
        <f t="shared" si="78"/>
        <v>54</v>
      </c>
      <c r="EV5" s="6">
        <v>0.32150000000000001</v>
      </c>
      <c r="EW5" s="7">
        <f t="shared" si="79"/>
        <v>47666139.736815013</v>
      </c>
      <c r="EX5" s="12">
        <f t="shared" si="80"/>
        <v>-36727045.153297916</v>
      </c>
      <c r="EY5" s="12">
        <f t="shared" si="81"/>
        <v>-4673017.2962985458</v>
      </c>
      <c r="FA5" s="5">
        <f t="shared" si="82"/>
        <v>53</v>
      </c>
      <c r="FB5" s="6">
        <v>0.32150000000000001</v>
      </c>
      <c r="FC5" s="7">
        <f t="shared" si="83"/>
        <v>47504624.015163444</v>
      </c>
      <c r="FD5" s="12">
        <f t="shared" si="84"/>
        <v>-31867444.195056446</v>
      </c>
      <c r="FE5" s="12">
        <f t="shared" si="85"/>
        <v>-4123891.9446442677</v>
      </c>
      <c r="FG5" s="5">
        <f t="shared" si="86"/>
        <v>52</v>
      </c>
      <c r="FH5" s="6">
        <v>0.32150000000000001</v>
      </c>
      <c r="FI5" s="7">
        <f t="shared" si="87"/>
        <v>37511547.706225082</v>
      </c>
      <c r="FJ5" s="12">
        <f t="shared" si="88"/>
        <v>-38276376.095890842</v>
      </c>
      <c r="FK5" s="12">
        <f t="shared" si="89"/>
        <v>-4986500.2730446644</v>
      </c>
      <c r="FM5" s="5">
        <f t="shared" si="90"/>
        <v>51</v>
      </c>
      <c r="FN5" s="6">
        <v>0.32150000000000001</v>
      </c>
      <c r="FO5" s="7">
        <f t="shared" si="91"/>
        <v>41135593.492954373</v>
      </c>
      <c r="FP5" s="12">
        <f t="shared" si="92"/>
        <v>-30279988.953413591</v>
      </c>
      <c r="FQ5" s="12">
        <f t="shared" si="93"/>
        <v>-3997358.2776783616</v>
      </c>
      <c r="FS5" s="5">
        <f t="shared" si="94"/>
        <v>50</v>
      </c>
      <c r="FT5" s="6">
        <v>0.32150000000000001</v>
      </c>
      <c r="FU5" s="7">
        <f t="shared" si="95"/>
        <v>33549949.835212767</v>
      </c>
      <c r="FV5" s="12">
        <f t="shared" si="96"/>
        <v>-33948609.835601732</v>
      </c>
      <c r="FW5" s="12">
        <f t="shared" si="97"/>
        <v>-4555376.2546469234</v>
      </c>
      <c r="FY5" s="5">
        <f t="shared" si="98"/>
        <v>49</v>
      </c>
      <c r="FZ5" s="6">
        <v>0.32150000000000001</v>
      </c>
      <c r="GA5" s="7">
        <f t="shared" si="99"/>
        <v>28818029.40664212</v>
      </c>
      <c r="GB5" s="12">
        <f t="shared" si="100"/>
        <v>-35548049.503179647</v>
      </c>
      <c r="GC5" s="12">
        <f t="shared" si="101"/>
        <v>-4816306.8633802542</v>
      </c>
      <c r="GE5" s="5">
        <f t="shared" si="102"/>
        <v>48</v>
      </c>
      <c r="GF5" s="6">
        <v>0.32150000000000001</v>
      </c>
      <c r="GG5" s="7">
        <f t="shared" si="103"/>
        <v>25638816.198080186</v>
      </c>
      <c r="GH5" s="12">
        <f t="shared" si="104"/>
        <v>-34986424.341831192</v>
      </c>
      <c r="GI5" s="12">
        <f t="shared" si="105"/>
        <v>-4831371.7824832024</v>
      </c>
      <c r="GK5" s="5">
        <f t="shared" si="106"/>
        <v>47</v>
      </c>
      <c r="GL5" s="6">
        <v>0.32150000000000001</v>
      </c>
      <c r="GM5" s="7">
        <f t="shared" si="107"/>
        <v>28478080.859802485</v>
      </c>
      <c r="GN5" s="12">
        <f t="shared" si="108"/>
        <v>-27521269.788791239</v>
      </c>
      <c r="GO5" s="12">
        <f t="shared" si="109"/>
        <v>-3931951.4332605167</v>
      </c>
      <c r="GQ5" s="5">
        <f t="shared" si="110"/>
        <v>46</v>
      </c>
      <c r="GR5" s="6">
        <v>0.32150000000000001</v>
      </c>
      <c r="GS5" s="7">
        <f t="shared" si="111"/>
        <v>23003296.33263528</v>
      </c>
      <c r="GT5" s="12">
        <f t="shared" si="112"/>
        <v>-28797841.291517831</v>
      </c>
      <c r="GU5" s="12">
        <f t="shared" si="113"/>
        <v>-4264401.5461210618</v>
      </c>
      <c r="GW5" s="5">
        <f t="shared" si="114"/>
        <v>45</v>
      </c>
      <c r="GX5" s="6">
        <v>0.32150000000000001</v>
      </c>
      <c r="GY5" s="7">
        <f t="shared" si="115"/>
        <v>20759224.19694547</v>
      </c>
      <c r="GZ5" s="12">
        <f t="shared" si="116"/>
        <v>-26952636.545178223</v>
      </c>
      <c r="HA5" s="12">
        <f t="shared" si="117"/>
        <v>-4166726.8586431509</v>
      </c>
      <c r="HC5" s="5">
        <f t="shared" si="118"/>
        <v>44</v>
      </c>
      <c r="HD5" s="6">
        <v>0.32150000000000001</v>
      </c>
      <c r="HE5" s="7">
        <f t="shared" si="119"/>
        <v>22623391.670603175</v>
      </c>
      <c r="HF5" s="12">
        <f t="shared" si="120"/>
        <v>-20188896.702802785</v>
      </c>
      <c r="HG5" s="12">
        <f t="shared" si="121"/>
        <v>-3313966.8897253135</v>
      </c>
      <c r="HI5" s="5">
        <f t="shared" si="122"/>
        <v>43</v>
      </c>
      <c r="HJ5" s="6">
        <v>0.32150000000000001</v>
      </c>
      <c r="HK5" s="7">
        <f t="shared" si="123"/>
        <v>21845685.274819594</v>
      </c>
      <c r="HL5" s="12">
        <f t="shared" si="124"/>
        <v>-16173685.647429038</v>
      </c>
      <c r="HM5" s="12">
        <f t="shared" si="125"/>
        <v>-2795347.7886385084</v>
      </c>
      <c r="HO5" s="5">
        <f t="shared" si="126"/>
        <v>42</v>
      </c>
      <c r="HP5" s="6">
        <v>0.32150000000000001</v>
      </c>
      <c r="HQ5" s="7">
        <f t="shared" si="127"/>
        <v>19125972.049395565</v>
      </c>
      <c r="HR5" s="12">
        <f t="shared" si="128"/>
        <v>-15525414.68847516</v>
      </c>
      <c r="HS5" s="12">
        <f t="shared" si="129"/>
        <v>-2770950.7716533314</v>
      </c>
      <c r="HU5" s="5">
        <f t="shared" si="130"/>
        <v>41</v>
      </c>
      <c r="HV5" s="6">
        <v>0.32150000000000001</v>
      </c>
      <c r="HW5" s="7">
        <f t="shared" si="131"/>
        <v>16104725.538393017</v>
      </c>
      <c r="HX5" s="12">
        <f t="shared" si="132"/>
        <v>-15521005.394463131</v>
      </c>
      <c r="HY5" s="12">
        <f t="shared" si="133"/>
        <v>-2871264.6769329919</v>
      </c>
      <c r="IA5" s="5">
        <f t="shared" si="134"/>
        <v>40</v>
      </c>
      <c r="IB5" s="6">
        <v>0.32150000000000001</v>
      </c>
      <c r="IC5" s="7">
        <f t="shared" si="135"/>
        <v>18794171.47671026</v>
      </c>
      <c r="ID5" s="12">
        <f t="shared" si="136"/>
        <v>-8209073.1243570801</v>
      </c>
      <c r="IE5" s="12">
        <f t="shared" si="137"/>
        <v>-1661207.2589675176</v>
      </c>
      <c r="IG5" s="5">
        <f t="shared" si="138"/>
        <v>39</v>
      </c>
      <c r="IH5" s="6">
        <v>0.32150000000000001</v>
      </c>
      <c r="II5" s="7">
        <f t="shared" si="139"/>
        <v>25363254.354534768</v>
      </c>
      <c r="IJ5" s="12">
        <f t="shared" si="140"/>
        <v>3188931.0021224711</v>
      </c>
      <c r="IK5" s="12">
        <f t="shared" si="141"/>
        <v>721483.86838014913</v>
      </c>
      <c r="IM5" s="5">
        <f t="shared" si="142"/>
        <v>38</v>
      </c>
      <c r="IN5" s="6">
        <v>0.32150000000000001</v>
      </c>
      <c r="IO5" s="7">
        <f t="shared" si="143"/>
        <v>18513324.346375741</v>
      </c>
      <c r="IP5" s="12">
        <f t="shared" si="144"/>
        <v>-638488.39786936715</v>
      </c>
      <c r="IQ5" s="12">
        <f t="shared" si="145"/>
        <v>-154159.95710238325</v>
      </c>
      <c r="IS5" s="5">
        <f t="shared" si="146"/>
        <v>37</v>
      </c>
      <c r="IT5" s="6">
        <v>0.32150000000000001</v>
      </c>
      <c r="IU5" s="7">
        <f t="shared" si="147"/>
        <v>14950597.065634936</v>
      </c>
      <c r="IV5" s="12">
        <f t="shared" si="148"/>
        <v>-1916769.585033373</v>
      </c>
      <c r="IW5" s="12">
        <f t="shared" si="149"/>
        <v>-486933.38858977036</v>
      </c>
      <c r="IY5" s="5">
        <f t="shared" si="150"/>
        <v>36</v>
      </c>
      <c r="IZ5" s="6">
        <v>0.32150000000000001</v>
      </c>
      <c r="JA5" s="7">
        <f t="shared" si="151"/>
        <v>16072454.381460911</v>
      </c>
      <c r="JB5" s="12">
        <f t="shared" si="152"/>
        <v>1730254.5720165621</v>
      </c>
      <c r="JC5" s="12">
        <f t="shared" si="153"/>
        <v>469606.17835259304</v>
      </c>
      <c r="JE5" s="5">
        <f t="shared" si="154"/>
        <v>35</v>
      </c>
      <c r="JF5" s="6">
        <v>0.32150000000000001</v>
      </c>
      <c r="JG5" s="7">
        <f t="shared" si="155"/>
        <v>15090089.551648583</v>
      </c>
      <c r="JH5" s="12">
        <f t="shared" si="156"/>
        <v>3208539.7785198269</v>
      </c>
      <c r="JI5" s="12">
        <f t="shared" si="157"/>
        <v>951638.29630408261</v>
      </c>
      <c r="JK5" s="5">
        <f t="shared" si="158"/>
        <v>34</v>
      </c>
      <c r="JL5" s="6">
        <v>0.32150000000000001</v>
      </c>
      <c r="JM5" s="7">
        <f t="shared" si="159"/>
        <v>12732103.907904644</v>
      </c>
      <c r="JN5" s="12">
        <f t="shared" si="160"/>
        <v>3259266.8578883908</v>
      </c>
      <c r="JO5" s="12">
        <f t="shared" si="161"/>
        <v>1101141.9208950703</v>
      </c>
      <c r="JQ5" s="5">
        <f t="shared" si="162"/>
        <v>33</v>
      </c>
      <c r="JR5" s="6">
        <v>0.32150000000000001</v>
      </c>
      <c r="JS5" s="7">
        <f t="shared" si="163"/>
        <v>9664569.5368943699</v>
      </c>
      <c r="JT5" s="12">
        <f t="shared" si="164"/>
        <v>1991401.5136797098</v>
      </c>
      <c r="JU5" s="12">
        <f t="shared" si="165"/>
        <v>752353.35977998411</v>
      </c>
      <c r="JW5" s="5">
        <f t="shared" si="166"/>
        <v>32</v>
      </c>
      <c r="JX5" s="6">
        <v>0.32150000000000001</v>
      </c>
      <c r="JY5" s="7">
        <f t="shared" si="167"/>
        <v>10141206.229689792</v>
      </c>
      <c r="JZ5" s="12">
        <f t="shared" si="168"/>
        <v>3755210.2044670121</v>
      </c>
      <c r="KA5" s="12">
        <f t="shared" si="169"/>
        <v>1537764.1231598021</v>
      </c>
      <c r="KC5" s="5">
        <f t="shared" si="170"/>
        <v>31</v>
      </c>
      <c r="KD5" s="6">
        <v>0.32150000000000001</v>
      </c>
      <c r="KE5" s="7">
        <f t="shared" si="171"/>
        <v>8421529.8369787317</v>
      </c>
      <c r="KF5" s="12">
        <f t="shared" si="172"/>
        <v>2857787.6445326298</v>
      </c>
      <c r="KG5" s="12">
        <f t="shared" si="173"/>
        <v>1213703.4550776931</v>
      </c>
      <c r="KI5" s="5">
        <f t="shared" si="174"/>
        <v>30</v>
      </c>
      <c r="KJ5" s="6">
        <v>0.32150000000000001</v>
      </c>
      <c r="KK5" s="7">
        <f t="shared" si="175"/>
        <v>6883709.2013885351</v>
      </c>
      <c r="KL5" s="12">
        <f t="shared" si="176"/>
        <v>2058464.0076849291</v>
      </c>
      <c r="KM5" s="12">
        <f t="shared" si="177"/>
        <v>910880.15625800891</v>
      </c>
      <c r="KO5" s="5">
        <f t="shared" si="178"/>
        <v>29</v>
      </c>
      <c r="KP5" s="6">
        <v>0.32150000000000001</v>
      </c>
      <c r="KQ5" s="7">
        <f t="shared" si="179"/>
        <v>6484888.5552412011</v>
      </c>
      <c r="KR5" s="12">
        <f t="shared" si="180"/>
        <v>2288852.5883440133</v>
      </c>
      <c r="KS5" s="12">
        <f t="shared" si="181"/>
        <v>1048610.161847722</v>
      </c>
      <c r="KU5" s="5">
        <f t="shared" si="182"/>
        <v>28</v>
      </c>
      <c r="KV5" s="6">
        <v>0.32150000000000001</v>
      </c>
      <c r="KW5" s="7">
        <f t="shared" si="183"/>
        <v>4941243.9463892104</v>
      </c>
      <c r="KX5" s="12">
        <f t="shared" si="184"/>
        <v>1256572.1906934516</v>
      </c>
      <c r="KY5" s="12">
        <f t="shared" si="185"/>
        <v>598055.8976029281</v>
      </c>
      <c r="LA5" s="5">
        <f t="shared" si="186"/>
        <v>27</v>
      </c>
      <c r="LB5" s="6">
        <v>0.32150000000000001</v>
      </c>
      <c r="LC5" s="7">
        <f t="shared" si="187"/>
        <v>4170178.0288540893</v>
      </c>
      <c r="LD5" s="12">
        <f t="shared" si="188"/>
        <v>881754.57198338176</v>
      </c>
      <c r="LE5" s="12">
        <f t="shared" si="189"/>
        <v>425790.81294316507</v>
      </c>
      <c r="LG5" s="5">
        <f t="shared" si="190"/>
        <v>26</v>
      </c>
      <c r="LH5" s="6">
        <v>0.32150000000000001</v>
      </c>
      <c r="LI5" s="7">
        <f t="shared" si="191"/>
        <v>3941194.6213534535</v>
      </c>
      <c r="LJ5" s="12">
        <f t="shared" si="192"/>
        <v>1069674.692417436</v>
      </c>
      <c r="LK5" s="12">
        <f t="shared" si="193"/>
        <v>537438.60479719192</v>
      </c>
      <c r="LM5" s="5">
        <f t="shared" si="194"/>
        <v>25</v>
      </c>
      <c r="LN5" s="6">
        <v>0.32150000000000001</v>
      </c>
      <c r="LO5" s="7">
        <f t="shared" si="195"/>
        <v>3381838.5287055555</v>
      </c>
      <c r="LP5" s="12">
        <f t="shared" si="196"/>
        <v>893731.33815828164</v>
      </c>
      <c r="LQ5" s="12">
        <f t="shared" si="197"/>
        <v>469996.80845478509</v>
      </c>
      <c r="LS5" s="5">
        <f t="shared" si="198"/>
        <v>24</v>
      </c>
      <c r="LT5" s="6">
        <v>0.32150000000000001</v>
      </c>
      <c r="LU5" s="7">
        <f t="shared" si="199"/>
        <v>2572131.5247228141</v>
      </c>
      <c r="LV5" s="12">
        <f t="shared" si="200"/>
        <v>418895.72407704988</v>
      </c>
      <c r="LW5" s="12">
        <f t="shared" si="201"/>
        <v>231749.67538395067</v>
      </c>
      <c r="LY5" s="5">
        <f t="shared" si="202"/>
        <v>23</v>
      </c>
      <c r="LZ5" s="6">
        <v>0.32150000000000001</v>
      </c>
      <c r="MA5" s="7">
        <f t="shared" si="203"/>
        <v>2653323.2151050265</v>
      </c>
      <c r="MB5" s="12">
        <f t="shared" si="204"/>
        <v>824365.1296922866</v>
      </c>
      <c r="MC5" s="12">
        <f t="shared" si="205"/>
        <v>481846.21528826549</v>
      </c>
      <c r="ME5" s="5">
        <f t="shared" si="206"/>
        <v>22</v>
      </c>
      <c r="MF5" s="6">
        <v>0.32150000000000001</v>
      </c>
      <c r="MG5" s="7">
        <f t="shared" si="207"/>
        <v>2037413.2036435746</v>
      </c>
      <c r="MH5" s="12">
        <f t="shared" si="208"/>
        <v>413075.92727128259</v>
      </c>
      <c r="MI5" s="12">
        <f t="shared" si="209"/>
        <v>247723.57806220307</v>
      </c>
      <c r="MK5" s="5">
        <f t="shared" si="210"/>
        <v>21</v>
      </c>
      <c r="ML5" s="6">
        <v>0.32150000000000001</v>
      </c>
      <c r="MM5" s="7">
        <f t="shared" si="211"/>
        <v>1895444.416823494</v>
      </c>
      <c r="MN5" s="12">
        <f t="shared" si="212"/>
        <v>458972.12045722175</v>
      </c>
      <c r="MO5" s="12">
        <f t="shared" si="213"/>
        <v>284216.71173006698</v>
      </c>
      <c r="MQ5" s="5">
        <f t="shared" si="214"/>
        <v>20</v>
      </c>
      <c r="MR5" s="6">
        <v>0.32150000000000001</v>
      </c>
      <c r="MS5" s="7">
        <f t="shared" si="215"/>
        <v>1723601.3611198459</v>
      </c>
      <c r="MT5" s="12">
        <f t="shared" si="216"/>
        <v>436472.67049724358</v>
      </c>
      <c r="MU5" s="12">
        <f t="shared" si="217"/>
        <v>277107.45365075994</v>
      </c>
      <c r="MW5" s="5">
        <f t="shared" si="218"/>
        <v>19</v>
      </c>
      <c r="MX5" s="6">
        <v>0.32150000000000001</v>
      </c>
      <c r="MY5" s="7">
        <f t="shared" si="219"/>
        <v>1700978.3490771202</v>
      </c>
      <c r="MZ5" s="12">
        <f t="shared" si="220"/>
        <v>549914.00530696195</v>
      </c>
      <c r="NA5" s="12">
        <f t="shared" si="221"/>
        <v>358919.90184834279</v>
      </c>
      <c r="NC5" s="5">
        <f t="shared" si="222"/>
        <v>18</v>
      </c>
      <c r="ND5" s="6">
        <v>0.32150000000000001</v>
      </c>
      <c r="NE5" s="7">
        <f t="shared" si="223"/>
        <v>1239780.1378113127</v>
      </c>
      <c r="NF5" s="12">
        <f t="shared" si="224"/>
        <v>196514.0424712245</v>
      </c>
      <c r="NG5" s="12">
        <f t="shared" si="225"/>
        <v>131760.32724316945</v>
      </c>
      <c r="NI5" s="5">
        <f t="shared" si="226"/>
        <v>17</v>
      </c>
      <c r="NJ5" s="6">
        <v>0.32150000000000001</v>
      </c>
      <c r="NK5" s="7">
        <f t="shared" si="227"/>
        <v>1010580.4840326969</v>
      </c>
      <c r="NL5" s="12">
        <f t="shared" si="228"/>
        <v>70241.052202255582</v>
      </c>
      <c r="NM5" s="12">
        <f t="shared" si="229"/>
        <v>48529.405095444083</v>
      </c>
      <c r="NO5" s="5">
        <f t="shared" si="230"/>
        <v>16</v>
      </c>
      <c r="NP5" s="6">
        <v>0.32150000000000001</v>
      </c>
      <c r="NQ5" s="7">
        <f t="shared" si="231"/>
        <v>759264.07515604584</v>
      </c>
      <c r="NR5" s="12">
        <f t="shared" si="232"/>
        <v>-97239.958410977983</v>
      </c>
      <c r="NS5" s="12">
        <f t="shared" si="233"/>
        <v>-68238.567305949458</v>
      </c>
      <c r="NU5" s="5">
        <f t="shared" si="234"/>
        <v>15</v>
      </c>
      <c r="NV5" s="6">
        <v>0.32150000000000001</v>
      </c>
      <c r="NW5" s="7">
        <f t="shared" si="235"/>
        <v>591603.61162228906</v>
      </c>
      <c r="NX5" s="12">
        <f t="shared" si="236"/>
        <v>-176098.086583533</v>
      </c>
      <c r="NY5" s="12">
        <f t="shared" si="237"/>
        <v>-125642.32944968941</v>
      </c>
      <c r="OA5" s="5">
        <f t="shared" si="238"/>
        <v>14</v>
      </c>
      <c r="OB5" s="6">
        <v>0.32150000000000001</v>
      </c>
      <c r="OC5" s="7">
        <f t="shared" si="239"/>
        <v>489373.48963709915</v>
      </c>
      <c r="OD5" s="12">
        <f t="shared" si="240"/>
        <v>-198859.0939714339</v>
      </c>
      <c r="OE5" s="12">
        <f t="shared" si="241"/>
        <v>-145767.82639559687</v>
      </c>
      <c r="OG5" s="5">
        <f t="shared" si="242"/>
        <v>13</v>
      </c>
      <c r="OH5" s="6">
        <v>0.32150000000000001</v>
      </c>
      <c r="OI5" s="7">
        <f t="shared" si="243"/>
        <v>537950.41182488645</v>
      </c>
      <c r="OJ5" s="12">
        <f t="shared" si="244"/>
        <v>-69648.528110319021</v>
      </c>
      <c r="OK5" s="12">
        <f t="shared" si="245"/>
        <v>-52959.255133389182</v>
      </c>
      <c r="OM5" s="5">
        <f t="shared" si="246"/>
        <v>12</v>
      </c>
      <c r="ON5" s="6">
        <v>0.32150000000000001</v>
      </c>
      <c r="OO5" s="7">
        <f t="shared" si="247"/>
        <v>610267.05822448817</v>
      </c>
      <c r="OP5" s="12">
        <f t="shared" si="248"/>
        <v>67446.929233409479</v>
      </c>
      <c r="OQ5" s="12">
        <f t="shared" si="249"/>
        <v>51870.988219718682</v>
      </c>
      <c r="OS5" s="5">
        <f t="shared" si="250"/>
        <v>11</v>
      </c>
      <c r="OT5" s="6">
        <v>0.32150000000000001</v>
      </c>
      <c r="OU5" s="7">
        <f t="shared" si="251"/>
        <v>782092.8594444294</v>
      </c>
      <c r="OV5" s="12">
        <f t="shared" si="252"/>
        <v>312345.05614603189</v>
      </c>
      <c r="OW5" s="12">
        <f t="shared" si="253"/>
        <v>246452.56514562268</v>
      </c>
      <c r="OY5" s="5">
        <f t="shared" si="254"/>
        <v>10</v>
      </c>
      <c r="OZ5" s="6">
        <v>0.32150000000000001</v>
      </c>
      <c r="PA5" s="7">
        <f t="shared" si="255"/>
        <v>609296.40031507425</v>
      </c>
      <c r="PB5" s="12">
        <f t="shared" si="256"/>
        <v>200137.4332977446</v>
      </c>
      <c r="PC5" s="12">
        <f t="shared" si="257"/>
        <v>160958.19283803325</v>
      </c>
      <c r="PE5" s="5">
        <f t="shared" si="258"/>
        <v>9</v>
      </c>
      <c r="PF5" s="6">
        <v>0.32150000000000001</v>
      </c>
      <c r="PG5" s="7">
        <f t="shared" si="259"/>
        <v>550204.44312359963</v>
      </c>
      <c r="PH5" s="12">
        <f t="shared" si="260"/>
        <v>220013.06461242557</v>
      </c>
      <c r="PI5" s="12">
        <f t="shared" si="261"/>
        <v>182197.72199752284</v>
      </c>
      <c r="PK5" s="5">
        <f t="shared" si="262"/>
        <v>8</v>
      </c>
      <c r="PL5" s="6">
        <v>0.32150000000000001</v>
      </c>
      <c r="PM5" s="7">
        <f t="shared" si="263"/>
        <v>524853.99515749281</v>
      </c>
      <c r="PN5" s="12">
        <f t="shared" si="264"/>
        <v>262146.05366155395</v>
      </c>
      <c r="PO5" s="12">
        <f t="shared" si="265"/>
        <v>225740.6741405513</v>
      </c>
      <c r="PQ5" s="5">
        <f t="shared" si="266"/>
        <v>7</v>
      </c>
      <c r="PR5" s="6">
        <v>0.32150000000000001</v>
      </c>
      <c r="PS5" s="7">
        <f t="shared" si="267"/>
        <v>453986.67516433942</v>
      </c>
      <c r="PT5" s="12">
        <f t="shared" si="268"/>
        <v>244732.32871004744</v>
      </c>
      <c r="PU5" s="12">
        <f t="shared" si="269"/>
        <v>215119.58940495469</v>
      </c>
      <c r="PW5" s="5">
        <f t="shared" si="270"/>
        <v>6</v>
      </c>
      <c r="PX5" s="6">
        <v>0.32150000000000001</v>
      </c>
      <c r="PY5" s="7">
        <f t="shared" si="271"/>
        <v>430400.71593130397</v>
      </c>
      <c r="PZ5" s="12">
        <f t="shared" si="272"/>
        <v>275301.15034913638</v>
      </c>
      <c r="QA5" s="12">
        <f t="shared" si="273"/>
        <v>252466.9833712464</v>
      </c>
      <c r="QC5" s="5">
        <f t="shared" si="274"/>
        <v>5</v>
      </c>
      <c r="QD5" s="6">
        <v>0.32150000000000001</v>
      </c>
      <c r="QE5" s="7">
        <f t="shared" si="275"/>
        <v>678330.52156233881</v>
      </c>
      <c r="QF5" s="12">
        <f t="shared" si="276"/>
        <v>575034.58473021141</v>
      </c>
      <c r="QG5" s="12">
        <f t="shared" si="277"/>
        <v>527247.38285431231</v>
      </c>
      <c r="QI5" s="5">
        <f t="shared" si="278"/>
        <v>4</v>
      </c>
      <c r="QJ5" s="6">
        <v>0.32150000000000001</v>
      </c>
      <c r="QK5" s="7">
        <f t="shared" si="279"/>
        <v>538614.03967154108</v>
      </c>
      <c r="QL5" s="12">
        <f t="shared" si="280"/>
        <v>477396.74204559944</v>
      </c>
      <c r="QM5" s="12">
        <f t="shared" si="281"/>
        <v>449216.90048477863</v>
      </c>
      <c r="QO5" s="5">
        <f t="shared" si="282"/>
        <v>3</v>
      </c>
      <c r="QP5" s="6">
        <v>0.32150000000000001</v>
      </c>
      <c r="QQ5" s="7">
        <f>(QQ6)*(1+QP5)</f>
        <v>469094.26900499995</v>
      </c>
      <c r="QR5" s="12">
        <f t="shared" si="283"/>
        <v>425783.85421854921</v>
      </c>
      <c r="QS5" s="12">
        <f>QR5*((VLOOKUP(QO$91, $A$138:$E$227, 5, FALSE)) / VLOOKUP((QO$91+QO6), $A$138:$E$227, 5, FALSE))</f>
        <v>407188.63004851301</v>
      </c>
    </row>
    <row r="6" spans="3:461">
      <c r="C6">
        <v>85</v>
      </c>
      <c r="D6" s="6">
        <v>0.15890000000000001</v>
      </c>
      <c r="E6" s="12">
        <f t="shared" si="286"/>
        <v>-536973431.22822762</v>
      </c>
      <c r="F6" s="12">
        <f t="shared" si="0"/>
        <v>-40984008.82468991</v>
      </c>
      <c r="G6">
        <v>84</v>
      </c>
      <c r="H6" s="6">
        <v>0.15890000000000001</v>
      </c>
      <c r="I6" s="12">
        <f t="shared" si="1"/>
        <v>-651176677.09781551</v>
      </c>
      <c r="J6" s="12">
        <f t="shared" si="2"/>
        <v>-49125895.830289841</v>
      </c>
      <c r="K6">
        <v>83</v>
      </c>
      <c r="L6" s="6">
        <v>0.15890000000000001</v>
      </c>
      <c r="M6" s="12">
        <f t="shared" si="3"/>
        <v>-562043679.59466696</v>
      </c>
      <c r="N6" s="12">
        <f t="shared" si="4"/>
        <v>-42401548.192569681</v>
      </c>
      <c r="O6">
        <v>82</v>
      </c>
      <c r="P6" s="6">
        <v>0.15890000000000001</v>
      </c>
      <c r="Q6" s="12">
        <f t="shared" si="5"/>
        <v>-426265772.43927044</v>
      </c>
      <c r="R6" s="12">
        <f t="shared" si="6"/>
        <v>-29901510.077799398</v>
      </c>
      <c r="S6">
        <v>81</v>
      </c>
      <c r="T6" s="6">
        <v>0.15890000000000001</v>
      </c>
      <c r="U6" s="12">
        <f t="shared" si="7"/>
        <v>-6645566.3110206956</v>
      </c>
      <c r="V6" s="12">
        <f t="shared" si="8"/>
        <v>-419260.13388743723</v>
      </c>
      <c r="W6">
        <v>80</v>
      </c>
      <c r="X6" s="6">
        <v>0.15890000000000001</v>
      </c>
      <c r="Y6" s="12">
        <f t="shared" si="9"/>
        <v>51622076.53292191</v>
      </c>
      <c r="Z6" s="12">
        <f t="shared" si="10"/>
        <v>2937925.0756609654</v>
      </c>
      <c r="AA6">
        <v>79</v>
      </c>
      <c r="AB6" s="6">
        <v>0.15890000000000001</v>
      </c>
      <c r="AC6" s="12">
        <f t="shared" si="11"/>
        <v>-236036326.14518484</v>
      </c>
      <c r="AD6" s="12">
        <f t="shared" si="12"/>
        <v>-13745745.947175082</v>
      </c>
      <c r="AE6">
        <v>78</v>
      </c>
      <c r="AF6" s="6">
        <v>0.15890000000000001</v>
      </c>
      <c r="AG6" s="12">
        <f t="shared" si="13"/>
        <v>-138363665.09599939</v>
      </c>
      <c r="AH6" s="12">
        <f t="shared" si="14"/>
        <v>-8301880.9490022352</v>
      </c>
      <c r="AI6">
        <v>77</v>
      </c>
      <c r="AJ6" s="6">
        <v>0.15890000000000001</v>
      </c>
      <c r="AK6" s="12">
        <f t="shared" si="15"/>
        <v>-321253896.33465278</v>
      </c>
      <c r="AL6" s="12">
        <f t="shared" si="16"/>
        <v>-19558836.915351767</v>
      </c>
      <c r="AM6">
        <v>76</v>
      </c>
      <c r="AN6" s="6">
        <v>0.15890000000000001</v>
      </c>
      <c r="AO6" s="12">
        <f t="shared" si="17"/>
        <v>-382631877.07945532</v>
      </c>
      <c r="AP6" s="12">
        <f t="shared" si="18"/>
        <v>-23802128.54574072</v>
      </c>
      <c r="AQ6">
        <v>75</v>
      </c>
      <c r="AR6" s="6">
        <v>0.15890000000000001</v>
      </c>
      <c r="AS6" s="12">
        <f t="shared" si="19"/>
        <v>-97537195.259258866</v>
      </c>
      <c r="AT6" s="12">
        <f t="shared" si="20"/>
        <v>-6110463.3387663551</v>
      </c>
      <c r="AU6">
        <v>74</v>
      </c>
      <c r="AV6" s="6">
        <v>0.15890000000000001</v>
      </c>
      <c r="AW6" s="12">
        <f t="shared" si="21"/>
        <v>-192872131.50152555</v>
      </c>
      <c r="AX6" s="12">
        <f t="shared" si="22"/>
        <v>-11912778.069050616</v>
      </c>
      <c r="AY6">
        <v>73</v>
      </c>
      <c r="AZ6" s="6">
        <v>0.15890000000000001</v>
      </c>
      <c r="BA6" s="12">
        <f t="shared" si="23"/>
        <v>-142541872.83639941</v>
      </c>
      <c r="BB6" s="12">
        <f t="shared" si="24"/>
        <v>-8741235.0050777663</v>
      </c>
      <c r="BC6">
        <v>72</v>
      </c>
      <c r="BD6" s="6">
        <v>0.15890000000000001</v>
      </c>
      <c r="BE6" s="12">
        <f t="shared" si="25"/>
        <v>-29171392.113534052</v>
      </c>
      <c r="BF6" s="12">
        <f t="shared" si="26"/>
        <v>-1814645.5288678452</v>
      </c>
      <c r="BG6">
        <v>71</v>
      </c>
      <c r="BH6" s="6">
        <v>0.15890000000000001</v>
      </c>
      <c r="BI6" s="12">
        <f t="shared" si="27"/>
        <v>146868823.62700221</v>
      </c>
      <c r="BJ6" s="12">
        <f t="shared" si="28"/>
        <v>10172900.672551716</v>
      </c>
      <c r="BK6">
        <v>70</v>
      </c>
      <c r="BL6" s="6">
        <v>0.15890000000000001</v>
      </c>
      <c r="BM6" s="12">
        <f t="shared" si="29"/>
        <v>117630442.40839505</v>
      </c>
      <c r="BN6" s="12">
        <f t="shared" si="30"/>
        <v>8770451.8858309668</v>
      </c>
      <c r="BO6">
        <v>69</v>
      </c>
      <c r="BP6" s="6">
        <v>0.15890000000000001</v>
      </c>
      <c r="BQ6" s="12">
        <f t="shared" si="31"/>
        <v>60703665.156618051</v>
      </c>
      <c r="BR6" s="12">
        <f t="shared" si="32"/>
        <v>4659933.2659438113</v>
      </c>
      <c r="BS6">
        <v>68</v>
      </c>
      <c r="BT6" s="6">
        <v>0.15890000000000001</v>
      </c>
      <c r="BU6" s="12">
        <f t="shared" si="33"/>
        <v>36031621.238768071</v>
      </c>
      <c r="BV6" s="12">
        <f t="shared" si="34"/>
        <v>2829562.8264181577</v>
      </c>
      <c r="BW6">
        <v>67</v>
      </c>
      <c r="BX6" s="6">
        <v>0.15890000000000001</v>
      </c>
      <c r="BY6" s="12">
        <f t="shared" si="35"/>
        <v>-22145566.742046513</v>
      </c>
      <c r="BZ6" s="12">
        <f t="shared" si="36"/>
        <v>-1778171.8161394417</v>
      </c>
      <c r="CA6">
        <v>66</v>
      </c>
      <c r="CB6" s="6">
        <v>0.15890000000000001</v>
      </c>
      <c r="CC6" s="12">
        <f t="shared" si="37"/>
        <v>64411666.570847578</v>
      </c>
      <c r="CD6" s="12">
        <f t="shared" si="38"/>
        <v>6109680.9444476347</v>
      </c>
      <c r="CE6">
        <v>65</v>
      </c>
      <c r="CF6" s="6">
        <v>0.15890000000000001</v>
      </c>
      <c r="CG6" s="12">
        <f t="shared" si="39"/>
        <v>88455757.133794039</v>
      </c>
      <c r="CH6" s="12">
        <f t="shared" si="40"/>
        <v>9248897.9069151338</v>
      </c>
      <c r="CI6">
        <v>64</v>
      </c>
      <c r="CJ6" s="6">
        <v>0.15890000000000001</v>
      </c>
      <c r="CK6" s="12">
        <f t="shared" si="284"/>
        <v>93246054.325531378</v>
      </c>
      <c r="CL6" s="12">
        <f t="shared" si="285"/>
        <v>9873184.2314109076</v>
      </c>
      <c r="CM6" s="5">
        <v>63</v>
      </c>
      <c r="CN6" s="6">
        <v>0.15890000000000001</v>
      </c>
      <c r="CO6" s="7">
        <f t="shared" si="41"/>
        <v>213483870.71187782</v>
      </c>
      <c r="CP6" s="12">
        <f t="shared" si="42"/>
        <v>66887779.249937557</v>
      </c>
      <c r="CQ6" s="12">
        <f t="shared" si="43"/>
        <v>6934739.8688528566</v>
      </c>
      <c r="CR6" s="8"/>
      <c r="CS6" s="5">
        <v>62</v>
      </c>
      <c r="CT6" s="6">
        <v>0.15890000000000001</v>
      </c>
      <c r="CU6" s="7">
        <f t="shared" si="44"/>
        <v>163201491.25592676</v>
      </c>
      <c r="CV6" s="12">
        <f t="shared" si="45"/>
        <v>38078041.346592911</v>
      </c>
      <c r="CW6" s="12">
        <f t="shared" si="46"/>
        <v>4267011.8906909311</v>
      </c>
      <c r="CY6" s="5">
        <v>61</v>
      </c>
      <c r="CZ6" s="6">
        <v>0.15890000000000001</v>
      </c>
      <c r="DA6" s="7">
        <f t="shared" si="47"/>
        <v>131954633.93913877</v>
      </c>
      <c r="DB6" s="12">
        <f t="shared" si="48"/>
        <v>20228570.718088891</v>
      </c>
      <c r="DC6" s="12">
        <f t="shared" si="49"/>
        <v>2364975.2896536984</v>
      </c>
      <c r="DE6" s="5">
        <f t="shared" si="50"/>
        <v>60</v>
      </c>
      <c r="DF6" s="6">
        <v>0.15890000000000001</v>
      </c>
      <c r="DG6" s="7">
        <f t="shared" si="51"/>
        <v>111683989.79190755</v>
      </c>
      <c r="DH6" s="12">
        <f t="shared" si="52"/>
        <v>7776679.6730774678</v>
      </c>
      <c r="DI6" s="12">
        <f t="shared" si="53"/>
        <v>912622.94268572854</v>
      </c>
      <c r="DK6" s="5">
        <f t="shared" si="54"/>
        <v>59</v>
      </c>
      <c r="DL6" s="6">
        <v>0.15890000000000001</v>
      </c>
      <c r="DM6" s="7">
        <f t="shared" si="55"/>
        <v>113051917.99970391</v>
      </c>
      <c r="DN6" s="12">
        <f t="shared" si="56"/>
        <v>18177283.83630041</v>
      </c>
      <c r="DO6" s="12">
        <f t="shared" si="57"/>
        <v>2157231.7525708913</v>
      </c>
      <c r="DQ6" s="5">
        <f t="shared" si="58"/>
        <v>58</v>
      </c>
      <c r="DR6" s="6">
        <v>0.15890000000000001</v>
      </c>
      <c r="DS6" s="7">
        <f t="shared" si="59"/>
        <v>74103249.868710011</v>
      </c>
      <c r="DT6" s="12">
        <f t="shared" si="60"/>
        <v>-16002500.886515189</v>
      </c>
      <c r="DU6" s="12">
        <f t="shared" si="61"/>
        <v>-1885014.3324728368</v>
      </c>
      <c r="DW6" s="5">
        <f t="shared" si="62"/>
        <v>57</v>
      </c>
      <c r="DX6" s="6">
        <v>0.15890000000000001</v>
      </c>
      <c r="DY6" s="7">
        <f t="shared" si="63"/>
        <v>55884803.822556548</v>
      </c>
      <c r="DZ6" s="12">
        <f t="shared" si="64"/>
        <v>-29371325.401736069</v>
      </c>
      <c r="EA6" s="12">
        <f t="shared" si="65"/>
        <v>-3472752.8324466799</v>
      </c>
      <c r="EC6" s="5">
        <f t="shared" si="66"/>
        <v>56</v>
      </c>
      <c r="ED6" s="6">
        <v>0.15890000000000001</v>
      </c>
      <c r="EE6" s="7">
        <f t="shared" si="67"/>
        <v>52014895.590614833</v>
      </c>
      <c r="EF6" s="12">
        <f t="shared" si="68"/>
        <v>-26501205.052904088</v>
      </c>
      <c r="EG6" s="12">
        <f t="shared" si="69"/>
        <v>-3226935.1662592497</v>
      </c>
      <c r="EI6" s="5">
        <f t="shared" si="70"/>
        <v>55</v>
      </c>
      <c r="EJ6" s="6">
        <v>0.15890000000000001</v>
      </c>
      <c r="EK6" s="7">
        <f t="shared" si="71"/>
        <v>52014895.590614833</v>
      </c>
      <c r="EL6" s="12">
        <f t="shared" si="72"/>
        <v>-13750823.271087768</v>
      </c>
      <c r="EM6" s="12">
        <f t="shared" si="73"/>
        <v>-1735043.1056983222</v>
      </c>
      <c r="EO6" s="5">
        <f t="shared" si="74"/>
        <v>54</v>
      </c>
      <c r="EP6" s="6">
        <v>0.15890000000000001</v>
      </c>
      <c r="EQ6" s="7">
        <f t="shared" si="75"/>
        <v>58091239.212212197</v>
      </c>
      <c r="ER6" s="12">
        <f t="shared" si="76"/>
        <v>-26930372.742573448</v>
      </c>
      <c r="ES6" s="12">
        <f t="shared" si="77"/>
        <v>-3445528.9062476782</v>
      </c>
      <c r="EU6" s="5">
        <f t="shared" si="78"/>
        <v>53</v>
      </c>
      <c r="EV6" s="6">
        <v>0.15890000000000001</v>
      </c>
      <c r="EW6" s="7">
        <f t="shared" si="79"/>
        <v>36069723.599557333</v>
      </c>
      <c r="EX6" s="12">
        <f t="shared" si="80"/>
        <v>-27613517.656702273</v>
      </c>
      <c r="EY6" s="12">
        <f t="shared" si="81"/>
        <v>-3569479.4844434587</v>
      </c>
      <c r="FA6" s="5">
        <f t="shared" si="82"/>
        <v>52</v>
      </c>
      <c r="FB6" s="6">
        <v>0.15890000000000001</v>
      </c>
      <c r="FC6" s="7">
        <f t="shared" si="83"/>
        <v>35947502.092443019</v>
      </c>
      <c r="FD6" s="12">
        <f t="shared" si="84"/>
        <v>-23939174.189709228</v>
      </c>
      <c r="FE6" s="12">
        <f t="shared" si="85"/>
        <v>-3147320.4546504095</v>
      </c>
      <c r="FG6" s="5">
        <f t="shared" si="86"/>
        <v>51</v>
      </c>
      <c r="FH6" s="6">
        <v>0.15890000000000001</v>
      </c>
      <c r="FI6" s="7">
        <f t="shared" si="87"/>
        <v>28385582.827260755</v>
      </c>
      <c r="FJ6" s="12">
        <f t="shared" si="88"/>
        <v>-28790084.068021826</v>
      </c>
      <c r="FK6" s="12">
        <f t="shared" si="89"/>
        <v>-3810480.3213581927</v>
      </c>
      <c r="FM6" s="5">
        <f t="shared" si="90"/>
        <v>50</v>
      </c>
      <c r="FN6" s="6">
        <v>0.15890000000000001</v>
      </c>
      <c r="FO6" s="7">
        <f t="shared" si="91"/>
        <v>31127955.72679105</v>
      </c>
      <c r="FP6" s="12">
        <f t="shared" si="92"/>
        <v>-22741383.998042826</v>
      </c>
      <c r="FQ6" s="12">
        <f t="shared" si="93"/>
        <v>-3050043.339467946</v>
      </c>
      <c r="FS6" s="5">
        <f t="shared" si="94"/>
        <v>49</v>
      </c>
      <c r="FT6" s="6">
        <v>0.15890000000000001</v>
      </c>
      <c r="FU6" s="7">
        <f t="shared" si="95"/>
        <v>25387778.914273757</v>
      </c>
      <c r="FV6" s="12">
        <f t="shared" si="96"/>
        <v>-25520270.162745178</v>
      </c>
      <c r="FW6" s="12">
        <f t="shared" si="97"/>
        <v>-3479038.8812954184</v>
      </c>
      <c r="FY6" s="5">
        <f t="shared" si="98"/>
        <v>48</v>
      </c>
      <c r="FZ6" s="6">
        <v>0.15890000000000001</v>
      </c>
      <c r="GA6" s="7">
        <f t="shared" si="99"/>
        <v>21807059.709907018</v>
      </c>
      <c r="GB6" s="12">
        <f t="shared" si="100"/>
        <v>-26732218.256720822</v>
      </c>
      <c r="GC6" s="12">
        <f t="shared" si="101"/>
        <v>-3679638.2750300649</v>
      </c>
      <c r="GE6" s="5">
        <f t="shared" si="102"/>
        <v>47</v>
      </c>
      <c r="GF6" s="6">
        <v>0.15890000000000001</v>
      </c>
      <c r="GG6" s="7">
        <f t="shared" si="103"/>
        <v>19401298.674294505</v>
      </c>
      <c r="GH6" s="12">
        <f t="shared" si="104"/>
        <v>-26310388.996452764</v>
      </c>
      <c r="GI6" s="12">
        <f t="shared" si="105"/>
        <v>-3691219.9505313919</v>
      </c>
      <c r="GK6" s="5">
        <f t="shared" si="106"/>
        <v>46</v>
      </c>
      <c r="GL6" s="6">
        <v>0.15890000000000001</v>
      </c>
      <c r="GM6" s="7">
        <f t="shared" si="107"/>
        <v>21549815.255242139</v>
      </c>
      <c r="GN6" s="12">
        <f t="shared" si="108"/>
        <v>-20666884.620411132</v>
      </c>
      <c r="GO6" s="12">
        <f t="shared" si="109"/>
        <v>-2999759.5747536062</v>
      </c>
      <c r="GQ6" s="5">
        <f t="shared" si="110"/>
        <v>45</v>
      </c>
      <c r="GR6" s="6">
        <v>0.15890000000000001</v>
      </c>
      <c r="GS6" s="7">
        <f t="shared" si="111"/>
        <v>17406959.010696393</v>
      </c>
      <c r="GT6" s="12">
        <f t="shared" si="112"/>
        <v>-21638478.180969555</v>
      </c>
      <c r="GU6" s="12">
        <f t="shared" si="113"/>
        <v>-3255342.050916824</v>
      </c>
      <c r="GW6" s="5">
        <f t="shared" si="114"/>
        <v>44</v>
      </c>
      <c r="GX6" s="6">
        <v>0.15890000000000001</v>
      </c>
      <c r="GY6" s="7">
        <f t="shared" si="115"/>
        <v>15708834.049901983</v>
      </c>
      <c r="GZ6" s="12">
        <f t="shared" si="116"/>
        <v>-20248641.971549712</v>
      </c>
      <c r="HA6" s="12">
        <f t="shared" si="117"/>
        <v>-3180251.2703203838</v>
      </c>
      <c r="HC6" s="5">
        <f t="shared" si="118"/>
        <v>43</v>
      </c>
      <c r="HD6" s="6">
        <v>0.15890000000000001</v>
      </c>
      <c r="HE6" s="7">
        <f t="shared" si="119"/>
        <v>17119479.130233202</v>
      </c>
      <c r="HF6" s="12">
        <f t="shared" si="120"/>
        <v>-15138959.362876188</v>
      </c>
      <c r="HG6" s="12">
        <f t="shared" si="121"/>
        <v>-2524662.6692110379</v>
      </c>
      <c r="HI6" s="5">
        <f t="shared" si="122"/>
        <v>42</v>
      </c>
      <c r="HJ6" s="6">
        <v>0.15890000000000001</v>
      </c>
      <c r="HK6" s="7">
        <f t="shared" si="123"/>
        <v>16530976.371410968</v>
      </c>
      <c r="HL6" s="12">
        <f t="shared" si="124"/>
        <v>-12107535.193327131</v>
      </c>
      <c r="HM6" s="12">
        <f t="shared" si="125"/>
        <v>-2125956.3703898694</v>
      </c>
      <c r="HO6" s="5">
        <f t="shared" si="126"/>
        <v>41</v>
      </c>
      <c r="HP6" s="6">
        <v>0.15890000000000001</v>
      </c>
      <c r="HQ6" s="7">
        <f t="shared" si="127"/>
        <v>14472926.257582722</v>
      </c>
      <c r="HR6" s="12">
        <f t="shared" si="128"/>
        <v>-11621132.877210962</v>
      </c>
      <c r="HS6" s="12">
        <f t="shared" si="129"/>
        <v>-2107200.3231790112</v>
      </c>
      <c r="HU6" s="5">
        <f t="shared" si="130"/>
        <v>40</v>
      </c>
      <c r="HV6" s="6">
        <v>0.15890000000000001</v>
      </c>
      <c r="HW6" s="7">
        <f t="shared" si="131"/>
        <v>12186701.126290593</v>
      </c>
      <c r="HX6" s="12">
        <f t="shared" si="132"/>
        <v>-11622274.975693246</v>
      </c>
      <c r="HY6" s="12">
        <f t="shared" si="133"/>
        <v>-2184320.0933736232</v>
      </c>
      <c r="IA6" s="5">
        <f t="shared" si="134"/>
        <v>39</v>
      </c>
      <c r="IB6" s="6">
        <v>0.15890000000000001</v>
      </c>
      <c r="IC6" s="7">
        <f t="shared" si="135"/>
        <v>14221847.504131867</v>
      </c>
      <c r="ID6" s="12">
        <f t="shared" si="136"/>
        <v>-6099753.4599458603</v>
      </c>
      <c r="IE6" s="12">
        <f t="shared" si="137"/>
        <v>-1254046.7704915938</v>
      </c>
      <c r="IG6" s="5">
        <f t="shared" si="138"/>
        <v>38</v>
      </c>
      <c r="IH6" s="6">
        <v>0.15890000000000001</v>
      </c>
      <c r="II6" s="7">
        <f t="shared" si="139"/>
        <v>19192776.658747461</v>
      </c>
      <c r="IJ6" s="12">
        <f t="shared" si="140"/>
        <v>2513454.2947340095</v>
      </c>
      <c r="IK6" s="12">
        <f t="shared" si="141"/>
        <v>577729.1101654066</v>
      </c>
      <c r="IM6" s="5">
        <f t="shared" si="142"/>
        <v>37</v>
      </c>
      <c r="IN6" s="6">
        <v>0.15890000000000001</v>
      </c>
      <c r="IO6" s="7">
        <f t="shared" si="143"/>
        <v>14009326.028282816</v>
      </c>
      <c r="IP6" s="12">
        <f t="shared" si="144"/>
        <v>-389130.98699070455</v>
      </c>
      <c r="IQ6" s="12">
        <f t="shared" si="145"/>
        <v>-95452.243957748986</v>
      </c>
      <c r="IS6" s="5">
        <f t="shared" si="146"/>
        <v>36</v>
      </c>
      <c r="IT6" s="6">
        <v>0.15890000000000001</v>
      </c>
      <c r="IU6" s="7">
        <f t="shared" si="147"/>
        <v>11313353.814328367</v>
      </c>
      <c r="IV6" s="12">
        <f t="shared" si="148"/>
        <v>-1361087.6105494252</v>
      </c>
      <c r="IW6" s="12">
        <f t="shared" si="149"/>
        <v>-351283.2824527006</v>
      </c>
      <c r="IY6" s="5">
        <f t="shared" si="150"/>
        <v>35</v>
      </c>
      <c r="IZ6" s="6">
        <v>0.15890000000000001</v>
      </c>
      <c r="JA6" s="7">
        <f t="shared" si="151"/>
        <v>12162281.030239055</v>
      </c>
      <c r="JB6" s="12">
        <f t="shared" si="152"/>
        <v>1392954.1975153706</v>
      </c>
      <c r="JC6" s="12">
        <f t="shared" si="153"/>
        <v>384089.45953151421</v>
      </c>
      <c r="JE6" s="5">
        <f t="shared" si="154"/>
        <v>34</v>
      </c>
      <c r="JF6" s="6">
        <v>0.15890000000000001</v>
      </c>
      <c r="JG6" s="7">
        <f t="shared" si="155"/>
        <v>11418909.989896772</v>
      </c>
      <c r="JH6" s="12">
        <f t="shared" si="156"/>
        <v>2504493.1180726481</v>
      </c>
      <c r="JI6" s="12">
        <f t="shared" si="157"/>
        <v>754668.25475641084</v>
      </c>
      <c r="JK6" s="5">
        <f t="shared" si="158"/>
        <v>33</v>
      </c>
      <c r="JL6" s="6">
        <v>0.15890000000000001</v>
      </c>
      <c r="JM6" s="7">
        <f t="shared" si="159"/>
        <v>9634584.8716645055</v>
      </c>
      <c r="JN6" s="12">
        <f t="shared" si="160"/>
        <v>2533532.9345860658</v>
      </c>
      <c r="JO6" s="12">
        <f t="shared" si="161"/>
        <v>869604.31610877695</v>
      </c>
      <c r="JQ6" s="5">
        <f t="shared" si="162"/>
        <v>32</v>
      </c>
      <c r="JR6" s="6">
        <v>0.15890000000000001</v>
      </c>
      <c r="JS6" s="7">
        <f t="shared" si="163"/>
        <v>7313332.9828939615</v>
      </c>
      <c r="JT6" s="12">
        <f t="shared" si="164"/>
        <v>1567013.5529560605</v>
      </c>
      <c r="JU6" s="12">
        <f t="shared" si="165"/>
        <v>601461.09503971611</v>
      </c>
      <c r="JW6" s="5">
        <f t="shared" si="166"/>
        <v>31</v>
      </c>
      <c r="JX6" s="6">
        <v>0.15890000000000001</v>
      </c>
      <c r="JY6" s="7">
        <f t="shared" si="167"/>
        <v>7674011.5245477054</v>
      </c>
      <c r="JZ6" s="12">
        <f t="shared" si="168"/>
        <v>2897063.9527709745</v>
      </c>
      <c r="KA6" s="12">
        <f t="shared" si="169"/>
        <v>1205272.6744151188</v>
      </c>
      <c r="KC6" s="5">
        <f t="shared" si="170"/>
        <v>30</v>
      </c>
      <c r="KD6" s="6">
        <v>0.15890000000000001</v>
      </c>
      <c r="KE6" s="7">
        <f t="shared" si="171"/>
        <v>6372705.1358144023</v>
      </c>
      <c r="KF6" s="12">
        <f t="shared" si="172"/>
        <v>2215986.1379814195</v>
      </c>
      <c r="KG6" s="12">
        <f t="shared" si="173"/>
        <v>956139.87291634281</v>
      </c>
      <c r="KI6" s="5">
        <f t="shared" si="174"/>
        <v>29</v>
      </c>
      <c r="KJ6" s="6">
        <v>0.15890000000000001</v>
      </c>
      <c r="KK6" s="7">
        <f t="shared" si="175"/>
        <v>5209011.8814896224</v>
      </c>
      <c r="KL6" s="12">
        <f t="shared" si="176"/>
        <v>1608974.5637510403</v>
      </c>
      <c r="KM6" s="12">
        <f t="shared" si="177"/>
        <v>723334.03060124419</v>
      </c>
      <c r="KO6" s="5">
        <f t="shared" si="178"/>
        <v>28</v>
      </c>
      <c r="KP6" s="6">
        <v>0.15890000000000001</v>
      </c>
      <c r="KQ6" s="7">
        <f t="shared" si="179"/>
        <v>4907217.975967614</v>
      </c>
      <c r="KR6" s="12">
        <f t="shared" si="180"/>
        <v>1781562.6581906849</v>
      </c>
      <c r="KS6" s="12">
        <f t="shared" si="181"/>
        <v>829218.7167807878</v>
      </c>
      <c r="KU6" s="5">
        <f t="shared" si="182"/>
        <v>27</v>
      </c>
      <c r="KV6" s="6">
        <v>0.15890000000000001</v>
      </c>
      <c r="KW6" s="7">
        <f t="shared" si="183"/>
        <v>3739117.6287470381</v>
      </c>
      <c r="KX6" s="12">
        <f t="shared" si="184"/>
        <v>998566.05176600849</v>
      </c>
      <c r="KY6" s="12">
        <f t="shared" si="185"/>
        <v>482839.60590984288</v>
      </c>
      <c r="LA6" s="5">
        <f t="shared" si="186"/>
        <v>26</v>
      </c>
      <c r="LB6" s="6">
        <v>0.15890000000000001</v>
      </c>
      <c r="LC6" s="7">
        <f t="shared" si="187"/>
        <v>3155639.8250882253</v>
      </c>
      <c r="LD6" s="12">
        <f t="shared" si="188"/>
        <v>714249.31612860947</v>
      </c>
      <c r="LE6" s="12">
        <f t="shared" si="189"/>
        <v>350404.88806609483</v>
      </c>
      <c r="LG6" s="5">
        <f t="shared" si="190"/>
        <v>25</v>
      </c>
      <c r="LH6" s="6">
        <v>0.15890000000000001</v>
      </c>
      <c r="LI6" s="7">
        <f t="shared" si="191"/>
        <v>2982364.4505133969</v>
      </c>
      <c r="LJ6" s="12">
        <f t="shared" si="192"/>
        <v>854622.9937150554</v>
      </c>
      <c r="LK6" s="12">
        <f t="shared" si="193"/>
        <v>436237.97398289072</v>
      </c>
      <c r="LM6" s="5">
        <f t="shared" si="194"/>
        <v>24</v>
      </c>
      <c r="LN6" s="6">
        <v>0.15890000000000001</v>
      </c>
      <c r="LO6" s="7">
        <f t="shared" si="195"/>
        <v>2559090.8276243326</v>
      </c>
      <c r="LP6" s="12">
        <f t="shared" si="196"/>
        <v>719469.09322488063</v>
      </c>
      <c r="LQ6" s="12">
        <f t="shared" si="197"/>
        <v>384389.76987860078</v>
      </c>
      <c r="LS6" s="5">
        <f t="shared" si="198"/>
        <v>23</v>
      </c>
      <c r="LT6" s="6">
        <v>0.15890000000000001</v>
      </c>
      <c r="LU6" s="7">
        <f t="shared" si="199"/>
        <v>1946372.701265845</v>
      </c>
      <c r="LV6" s="12">
        <f t="shared" si="200"/>
        <v>358018.75424266438</v>
      </c>
      <c r="LW6" s="12">
        <f t="shared" si="201"/>
        <v>201229.07943668164</v>
      </c>
      <c r="LY6" s="5">
        <f t="shared" si="202"/>
        <v>22</v>
      </c>
      <c r="LZ6" s="6">
        <v>0.15890000000000001</v>
      </c>
      <c r="MA6" s="7">
        <f t="shared" si="203"/>
        <v>2007811.7405259379</v>
      </c>
      <c r="MB6" s="12">
        <f t="shared" si="204"/>
        <v>662648.91283421451</v>
      </c>
      <c r="MC6" s="12">
        <f t="shared" si="205"/>
        <v>393499.40955809352</v>
      </c>
      <c r="ME6" s="5">
        <f t="shared" si="206"/>
        <v>21</v>
      </c>
      <c r="MF6" s="6">
        <v>0.15890000000000001</v>
      </c>
      <c r="MG6" s="7">
        <f t="shared" si="207"/>
        <v>1541742.8707102344</v>
      </c>
      <c r="MH6" s="12">
        <f t="shared" si="208"/>
        <v>350435.5256238954</v>
      </c>
      <c r="MI6" s="12">
        <f t="shared" si="209"/>
        <v>213509.5673732599</v>
      </c>
      <c r="MK6" s="5">
        <f t="shared" si="210"/>
        <v>20</v>
      </c>
      <c r="ML6" s="6">
        <v>0.15890000000000001</v>
      </c>
      <c r="MM6" s="7">
        <f t="shared" si="211"/>
        <v>1434312.8390643164</v>
      </c>
      <c r="MN6" s="12">
        <f t="shared" si="212"/>
        <v>383971.33807209303</v>
      </c>
      <c r="MO6" s="12">
        <f t="shared" si="213"/>
        <v>241564.92095859733</v>
      </c>
      <c r="MQ6" s="5">
        <f t="shared" si="214"/>
        <v>19</v>
      </c>
      <c r="MR6" s="6">
        <v>0.15890000000000001</v>
      </c>
      <c r="MS6" s="7">
        <f t="shared" si="215"/>
        <v>1304276.4745515294</v>
      </c>
      <c r="MT6" s="12">
        <f t="shared" si="216"/>
        <v>366042.94246887614</v>
      </c>
      <c r="MU6" s="12">
        <f t="shared" si="217"/>
        <v>236099.43391767447</v>
      </c>
      <c r="MW6" s="5">
        <f t="shared" si="218"/>
        <v>18</v>
      </c>
      <c r="MX6" s="6">
        <v>0.15890000000000001</v>
      </c>
      <c r="MY6" s="7">
        <f t="shared" si="219"/>
        <v>1287157.2826917293</v>
      </c>
      <c r="MZ6" s="12">
        <f t="shared" si="220"/>
        <v>450910.38756205025</v>
      </c>
      <c r="NA6" s="12">
        <f t="shared" si="221"/>
        <v>298995.57166115701</v>
      </c>
      <c r="NC6" s="5">
        <f t="shared" si="222"/>
        <v>17</v>
      </c>
      <c r="ND6" s="6">
        <v>0.15890000000000001</v>
      </c>
      <c r="NE6" s="7">
        <f t="shared" si="223"/>
        <v>938161.28476073605</v>
      </c>
      <c r="NF6" s="12">
        <f t="shared" si="224"/>
        <v>182563.42473498805</v>
      </c>
      <c r="NG6" s="12">
        <f t="shared" si="225"/>
        <v>124358.8237225957</v>
      </c>
      <c r="NI6" s="5">
        <f t="shared" si="226"/>
        <v>16</v>
      </c>
      <c r="NJ6" s="6">
        <v>0.15890000000000001</v>
      </c>
      <c r="NK6" s="7">
        <f t="shared" si="227"/>
        <v>764722.27319916536</v>
      </c>
      <c r="NL6" s="12">
        <f t="shared" si="228"/>
        <v>86010.442323858995</v>
      </c>
      <c r="NM6" s="12">
        <f t="shared" si="229"/>
        <v>60372.185267800349</v>
      </c>
      <c r="NO6" s="5">
        <f t="shared" si="230"/>
        <v>15</v>
      </c>
      <c r="NP6" s="6">
        <v>0.15890000000000001</v>
      </c>
      <c r="NQ6" s="7">
        <f t="shared" si="231"/>
        <v>574547.16243363288</v>
      </c>
      <c r="NR6" s="12">
        <f t="shared" si="232"/>
        <v>-41233.415369639035</v>
      </c>
      <c r="NS6" s="12">
        <f t="shared" si="233"/>
        <v>-29397.21581952956</v>
      </c>
      <c r="NU6" s="5">
        <f t="shared" si="234"/>
        <v>14</v>
      </c>
      <c r="NV6" s="6">
        <v>0.15890000000000001</v>
      </c>
      <c r="NW6" s="7">
        <f t="shared" si="235"/>
        <v>447675.83172326075</v>
      </c>
      <c r="NX6" s="12">
        <f t="shared" si="236"/>
        <v>-101438.2235723412</v>
      </c>
      <c r="NY6" s="12">
        <f t="shared" si="237"/>
        <v>-73528.335353652583</v>
      </c>
      <c r="OA6" s="5">
        <f t="shared" si="238"/>
        <v>13</v>
      </c>
      <c r="OB6" s="6">
        <v>0.15890000000000001</v>
      </c>
      <c r="OC6" s="7">
        <f t="shared" si="239"/>
        <v>370316.67774279165</v>
      </c>
      <c r="OD6" s="12">
        <f t="shared" si="240"/>
        <v>-119510.06711091466</v>
      </c>
      <c r="OE6" s="12">
        <f t="shared" si="241"/>
        <v>-89000.504393366413</v>
      </c>
      <c r="OG6" s="5">
        <f t="shared" si="242"/>
        <v>12</v>
      </c>
      <c r="OH6" s="6">
        <v>0.15890000000000001</v>
      </c>
      <c r="OI6" s="7">
        <f t="shared" si="243"/>
        <v>407075.60486181342</v>
      </c>
      <c r="OJ6" s="12">
        <f t="shared" si="244"/>
        <v>-22848.658221427591</v>
      </c>
      <c r="OK6" s="12">
        <f t="shared" si="245"/>
        <v>-17650.718260745907</v>
      </c>
      <c r="OM6" s="5">
        <f t="shared" si="246"/>
        <v>11</v>
      </c>
      <c r="ON6" s="6">
        <v>0.15890000000000001</v>
      </c>
      <c r="OO6" s="7">
        <f t="shared" si="247"/>
        <v>461798.75764244288</v>
      </c>
      <c r="OP6" s="12">
        <f t="shared" si="248"/>
        <v>80556.488100255752</v>
      </c>
      <c r="OQ6" s="12">
        <f t="shared" si="249"/>
        <v>62941.142402026308</v>
      </c>
      <c r="OS6" s="5">
        <f t="shared" si="250"/>
        <v>10</v>
      </c>
      <c r="OT6" s="6">
        <v>0.15890000000000001</v>
      </c>
      <c r="OU6" s="7">
        <f t="shared" si="251"/>
        <v>591822.06541387015</v>
      </c>
      <c r="OV6" s="12">
        <f t="shared" si="252"/>
        <v>265127.48372294207</v>
      </c>
      <c r="OW6" s="12">
        <f t="shared" si="253"/>
        <v>212532.43241108494</v>
      </c>
      <c r="OY6" s="5">
        <f t="shared" si="254"/>
        <v>9</v>
      </c>
      <c r="OZ6" s="6">
        <v>0.15890000000000001</v>
      </c>
      <c r="PA6" s="7">
        <f t="shared" si="255"/>
        <v>461064.24541435816</v>
      </c>
      <c r="PB6" s="12">
        <f t="shared" si="256"/>
        <v>179674.46773188032</v>
      </c>
      <c r="PC6" s="12">
        <f t="shared" si="257"/>
        <v>146805.6886768766</v>
      </c>
      <c r="PE6" s="5">
        <f t="shared" si="258"/>
        <v>8</v>
      </c>
      <c r="PF6" s="6">
        <v>0.15890000000000001</v>
      </c>
      <c r="PG6" s="7">
        <f t="shared" si="259"/>
        <v>416348.42461112345</v>
      </c>
      <c r="PH6" s="12">
        <f t="shared" si="260"/>
        <v>193900.56635276871</v>
      </c>
      <c r="PI6" s="12">
        <f t="shared" si="261"/>
        <v>163134.30835582464</v>
      </c>
      <c r="PK6" s="5">
        <f t="shared" si="262"/>
        <v>7</v>
      </c>
      <c r="PL6" s="6">
        <v>0.15890000000000001</v>
      </c>
      <c r="PM6" s="7">
        <f t="shared" si="263"/>
        <v>397165.33874952164</v>
      </c>
      <c r="PN6" s="12">
        <f t="shared" si="264"/>
        <v>224732.63542642217</v>
      </c>
      <c r="PO6" s="12">
        <f t="shared" si="265"/>
        <v>196609.45273888568</v>
      </c>
      <c r="PQ6" s="5">
        <f t="shared" si="266"/>
        <v>6</v>
      </c>
      <c r="PR6" s="6">
        <v>0.15890000000000001</v>
      </c>
      <c r="PS6" s="7">
        <f t="shared" si="267"/>
        <v>343538.91423710895</v>
      </c>
      <c r="PT6" s="12">
        <f t="shared" si="268"/>
        <v>211019.32786697557</v>
      </c>
      <c r="PU6" s="12">
        <f t="shared" si="269"/>
        <v>188444.12798412517</v>
      </c>
      <c r="PW6" s="5">
        <f t="shared" si="270"/>
        <v>5</v>
      </c>
      <c r="PX6" s="6">
        <v>0.15890000000000001</v>
      </c>
      <c r="PY6" s="7">
        <f t="shared" si="271"/>
        <v>325691.0449726099</v>
      </c>
      <c r="PZ6" s="12">
        <f t="shared" si="272"/>
        <v>233079.43660584319</v>
      </c>
      <c r="QA6" s="12">
        <f t="shared" si="273"/>
        <v>217156.22360056458</v>
      </c>
      <c r="QC6" s="5">
        <f t="shared" si="274"/>
        <v>4</v>
      </c>
      <c r="QD6" s="6">
        <v>0.15890000000000001</v>
      </c>
      <c r="QE6" s="7">
        <f t="shared" si="275"/>
        <v>513303.45937369566</v>
      </c>
      <c r="QF6" s="12">
        <f t="shared" si="276"/>
        <v>459896.81606541277</v>
      </c>
      <c r="QG6" s="12">
        <f t="shared" si="277"/>
        <v>428403.12105750537</v>
      </c>
      <c r="QI6" s="5">
        <f t="shared" si="278"/>
        <v>3</v>
      </c>
      <c r="QJ6" s="6">
        <v>0.15890000000000001</v>
      </c>
      <c r="QK6" s="7">
        <f t="shared" si="279"/>
        <v>407577.78257400007</v>
      </c>
      <c r="QL6" s="12">
        <f t="shared" si="280"/>
        <v>370099.72261953435</v>
      </c>
      <c r="QM6" s="12">
        <f t="shared" si="281"/>
        <v>353807.59532904968</v>
      </c>
      <c r="QO6" s="5">
        <f t="shared" si="282"/>
        <v>2</v>
      </c>
      <c r="QP6" s="6">
        <v>0.15890000000000001</v>
      </c>
      <c r="QQ6" s="7">
        <f>(QQ7)*(1+QP6)</f>
        <v>354971.07</v>
      </c>
      <c r="QR6" s="12">
        <f>(QR7)*(1+QP6)-(((VLOOKUP((QO$91+QO7),$A$138:$E$227,5,FALSE))/(VLOOKUP(QO$91,$A$138:$E$227,5,FALSE)))*(IF(QO6&lt;=$D$125,$B$125,$C$125)))</f>
        <v>330901.3961616634</v>
      </c>
      <c r="QS6" s="12">
        <f>QR6*((VLOOKUP(QO$91, $A$138:$E$227, 5, FALSE)) / VLOOKUP((QO$91+QO7), $A$138:$E$227, 5, FALSE))</f>
        <v>321496.91468426981</v>
      </c>
    </row>
    <row r="7" spans="3:461">
      <c r="C7">
        <v>84</v>
      </c>
      <c r="D7" s="6">
        <v>2.1000000000000001E-2</v>
      </c>
      <c r="E7" s="12">
        <f t="shared" si="286"/>
        <v>-463008344.58071101</v>
      </c>
      <c r="F7" s="12">
        <f t="shared" si="0"/>
        <v>-36372424.139378265</v>
      </c>
      <c r="G7">
        <v>83</v>
      </c>
      <c r="H7" s="6">
        <v>2.1000000000000001E-2</v>
      </c>
      <c r="I7" s="12">
        <f t="shared" si="1"/>
        <v>-561548899.13114035</v>
      </c>
      <c r="J7" s="12">
        <f t="shared" si="2"/>
        <v>-43603466.373369269</v>
      </c>
      <c r="K7">
        <v>82</v>
      </c>
      <c r="L7" s="6">
        <v>2.1000000000000001E-2</v>
      </c>
      <c r="M7" s="12">
        <f t="shared" si="3"/>
        <v>-484637174.64831311</v>
      </c>
      <c r="N7" s="12">
        <f t="shared" si="4"/>
        <v>-37631381.311153486</v>
      </c>
      <c r="O7">
        <v>81</v>
      </c>
      <c r="P7" s="6">
        <v>2.1000000000000001E-2</v>
      </c>
      <c r="Q7" s="12">
        <f t="shared" si="5"/>
        <v>-367450256.81935424</v>
      </c>
      <c r="R7" s="12">
        <f t="shared" si="6"/>
        <v>-26529740.687520068</v>
      </c>
      <c r="S7">
        <v>80</v>
      </c>
      <c r="T7" s="6">
        <v>2.1000000000000001E-2</v>
      </c>
      <c r="U7" s="12">
        <f t="shared" si="7"/>
        <v>-5324053.2677536597</v>
      </c>
      <c r="V7" s="12">
        <f t="shared" si="8"/>
        <v>-345713.03510022722</v>
      </c>
      <c r="W7">
        <v>79</v>
      </c>
      <c r="X7" s="6">
        <v>2.1000000000000001E-2</v>
      </c>
      <c r="Y7" s="12">
        <f t="shared" si="9"/>
        <v>44998882.077744976</v>
      </c>
      <c r="Z7" s="12">
        <f t="shared" si="10"/>
        <v>2635898.9696939476</v>
      </c>
      <c r="AA7">
        <v>78</v>
      </c>
      <c r="AB7" s="6">
        <v>2.1000000000000001E-2</v>
      </c>
      <c r="AC7" s="12">
        <f t="shared" si="11"/>
        <v>-203228215.04695153</v>
      </c>
      <c r="AD7" s="12">
        <f t="shared" si="12"/>
        <v>-12181345.448112868</v>
      </c>
      <c r="AE7">
        <v>77</v>
      </c>
      <c r="AF7" s="6">
        <v>2.1000000000000001E-2</v>
      </c>
      <c r="AG7" s="12">
        <f t="shared" si="13"/>
        <v>-118960797.97434632</v>
      </c>
      <c r="AH7" s="12">
        <f t="shared" si="14"/>
        <v>-7346493.5653910348</v>
      </c>
      <c r="AI7">
        <v>76</v>
      </c>
      <c r="AJ7" s="6">
        <v>2.1000000000000001E-2</v>
      </c>
      <c r="AK7" s="12">
        <f t="shared" si="15"/>
        <v>-276780694.050093</v>
      </c>
      <c r="AL7" s="12">
        <f t="shared" si="16"/>
        <v>-17344117.453178294</v>
      </c>
      <c r="AM7">
        <v>75</v>
      </c>
      <c r="AN7" s="6">
        <v>2.1000000000000001E-2</v>
      </c>
      <c r="AO7" s="12">
        <f t="shared" si="17"/>
        <v>-329752015.80982697</v>
      </c>
      <c r="AP7" s="12">
        <f t="shared" si="18"/>
        <v>-21112705.861415744</v>
      </c>
      <c r="AQ7">
        <v>74</v>
      </c>
      <c r="AR7" s="6">
        <v>2.1000000000000001E-2</v>
      </c>
      <c r="AS7" s="12">
        <f t="shared" si="19"/>
        <v>-83750388.766027272</v>
      </c>
      <c r="AT7" s="12">
        <f t="shared" si="20"/>
        <v>-5400233.0386816412</v>
      </c>
      <c r="AU7">
        <v>73</v>
      </c>
      <c r="AV7" s="6">
        <v>2.1000000000000001E-2</v>
      </c>
      <c r="AW7" s="12">
        <f t="shared" si="21"/>
        <v>-166007783.92202938</v>
      </c>
      <c r="AX7" s="12">
        <f t="shared" si="22"/>
        <v>-10553434.359301304</v>
      </c>
      <c r="AY7">
        <v>72</v>
      </c>
      <c r="AZ7" s="6">
        <v>2.1000000000000001E-2</v>
      </c>
      <c r="BA7" s="12">
        <f t="shared" si="23"/>
        <v>-122575431.70284595</v>
      </c>
      <c r="BB7" s="12">
        <f t="shared" si="24"/>
        <v>-7736696.4425584916</v>
      </c>
      <c r="BC7">
        <v>71</v>
      </c>
      <c r="BD7" s="6">
        <v>2.1000000000000001E-2</v>
      </c>
      <c r="BE7" s="12">
        <f t="shared" si="25"/>
        <v>-24755480.331423972</v>
      </c>
      <c r="BF7" s="12">
        <f t="shared" si="26"/>
        <v>-1584994.6312286998</v>
      </c>
      <c r="BG7">
        <v>70</v>
      </c>
      <c r="BH7" s="6">
        <v>2.1000000000000001E-2</v>
      </c>
      <c r="BI7" s="12">
        <f t="shared" si="27"/>
        <v>127104962.86253957</v>
      </c>
      <c r="BJ7" s="12">
        <f t="shared" si="28"/>
        <v>9061487.2967032101</v>
      </c>
      <c r="BK7">
        <v>69</v>
      </c>
      <c r="BL7" s="6">
        <v>2.1000000000000001E-2</v>
      </c>
      <c r="BM7" s="12">
        <f t="shared" si="29"/>
        <v>101849000.18441668</v>
      </c>
      <c r="BN7" s="12">
        <f t="shared" si="30"/>
        <v>7815932.5007680478</v>
      </c>
      <c r="BO7">
        <v>68</v>
      </c>
      <c r="BP7" s="6">
        <v>2.1000000000000001E-2</v>
      </c>
      <c r="BQ7" s="12">
        <f t="shared" si="31"/>
        <v>52717634.723234087</v>
      </c>
      <c r="BR7" s="12">
        <f t="shared" si="32"/>
        <v>4165263.592741326</v>
      </c>
      <c r="BS7">
        <v>67</v>
      </c>
      <c r="BT7" s="6">
        <v>2.1000000000000001E-2</v>
      </c>
      <c r="BU7" s="12">
        <f t="shared" si="33"/>
        <v>31420865.391051356</v>
      </c>
      <c r="BV7" s="12">
        <f t="shared" si="34"/>
        <v>2539659.363285007</v>
      </c>
      <c r="BW7">
        <v>66</v>
      </c>
      <c r="BX7" s="6">
        <v>2.1000000000000001E-2</v>
      </c>
      <c r="BY7" s="12">
        <f t="shared" si="35"/>
        <v>-18786731.483020868</v>
      </c>
      <c r="BZ7" s="12">
        <f t="shared" si="36"/>
        <v>-1552601.2859282626</v>
      </c>
      <c r="CA7">
        <v>65</v>
      </c>
      <c r="CB7" s="6">
        <v>2.1000000000000001E-2</v>
      </c>
      <c r="CC7" s="12">
        <f t="shared" si="37"/>
        <v>55852915.104869805</v>
      </c>
      <c r="CD7" s="12">
        <f t="shared" si="38"/>
        <v>5452825.8844657494</v>
      </c>
      <c r="CE7">
        <v>64</v>
      </c>
      <c r="CF7" s="6">
        <v>2.1000000000000001E-2</v>
      </c>
      <c r="CG7" s="12">
        <f t="shared" si="39"/>
        <v>76574920.058083549</v>
      </c>
      <c r="CH7" s="12">
        <f t="shared" si="40"/>
        <v>8240854.0678157136</v>
      </c>
      <c r="CI7">
        <v>63</v>
      </c>
      <c r="CJ7" s="6">
        <v>2.1000000000000001E-2</v>
      </c>
      <c r="CK7" s="12">
        <f t="shared" si="284"/>
        <v>80705311.567461714</v>
      </c>
      <c r="CL7" s="12">
        <f t="shared" si="285"/>
        <v>8795300.5708717126</v>
      </c>
      <c r="CM7" s="5">
        <v>62</v>
      </c>
      <c r="CN7" s="6">
        <v>2.1000000000000001E-2</v>
      </c>
      <c r="CO7" s="7">
        <f t="shared" si="41"/>
        <v>184212503.85009736</v>
      </c>
      <c r="CP7" s="12">
        <f t="shared" si="42"/>
        <v>57966294.610756442</v>
      </c>
      <c r="CQ7" s="12">
        <f t="shared" si="43"/>
        <v>6185584.2639178298</v>
      </c>
      <c r="CR7" s="8"/>
      <c r="CS7" s="5">
        <v>61</v>
      </c>
      <c r="CT7" s="6">
        <v>2.1000000000000001E-2</v>
      </c>
      <c r="CU7" s="7">
        <f t="shared" si="44"/>
        <v>140824481.19417271</v>
      </c>
      <c r="CV7" s="12">
        <f t="shared" si="45"/>
        <v>33088062.743568935</v>
      </c>
      <c r="CW7" s="12">
        <f t="shared" si="46"/>
        <v>3816298.9046859359</v>
      </c>
      <c r="CY7" s="5">
        <v>60</v>
      </c>
      <c r="CZ7" s="6">
        <v>2.1000000000000001E-2</v>
      </c>
      <c r="DA7" s="7">
        <f t="shared" si="47"/>
        <v>113861967.33034667</v>
      </c>
      <c r="DB7" s="12">
        <f t="shared" si="48"/>
        <v>17676393.653362103</v>
      </c>
      <c r="DC7" s="12">
        <f t="shared" si="49"/>
        <v>2127045.9117081128</v>
      </c>
      <c r="DE7" s="5">
        <f t="shared" si="50"/>
        <v>59</v>
      </c>
      <c r="DF7" s="6">
        <v>2.1000000000000001E-2</v>
      </c>
      <c r="DG7" s="7">
        <f t="shared" si="51"/>
        <v>96370687.541554525</v>
      </c>
      <c r="DH7" s="12">
        <f t="shared" si="52"/>
        <v>6930983.5974825956</v>
      </c>
      <c r="DI7" s="12">
        <f t="shared" si="53"/>
        <v>837170.3395786864</v>
      </c>
      <c r="DK7" s="5">
        <f t="shared" si="54"/>
        <v>58</v>
      </c>
      <c r="DL7" s="6">
        <v>2.1000000000000001E-2</v>
      </c>
      <c r="DM7" s="7">
        <f t="shared" si="55"/>
        <v>97551055.310815349</v>
      </c>
      <c r="DN7" s="12">
        <f t="shared" si="56"/>
        <v>15903071.948963301</v>
      </c>
      <c r="DO7" s="12">
        <f t="shared" si="57"/>
        <v>1942542.9470450985</v>
      </c>
      <c r="DQ7" s="5">
        <f t="shared" si="58"/>
        <v>57</v>
      </c>
      <c r="DR7" s="6">
        <v>2.1000000000000001E-2</v>
      </c>
      <c r="DS7" s="7">
        <f t="shared" si="59"/>
        <v>63942747.319622062</v>
      </c>
      <c r="DT7" s="12">
        <f t="shared" si="60"/>
        <v>-13588593.589813003</v>
      </c>
      <c r="DU7" s="12">
        <f t="shared" si="61"/>
        <v>-1647491.1741644023</v>
      </c>
      <c r="DW7" s="5">
        <f t="shared" si="62"/>
        <v>56</v>
      </c>
      <c r="DX7" s="6">
        <v>2.1000000000000001E-2</v>
      </c>
      <c r="DY7" s="7">
        <f t="shared" si="63"/>
        <v>48222283.046472125</v>
      </c>
      <c r="DZ7" s="12">
        <f t="shared" si="64"/>
        <v>-25125201.418693699</v>
      </c>
      <c r="EA7" s="12">
        <f t="shared" si="65"/>
        <v>-3057607.0529462914</v>
      </c>
      <c r="EC7" s="5">
        <f t="shared" si="66"/>
        <v>55</v>
      </c>
      <c r="ED7" s="6">
        <v>2.1000000000000001E-2</v>
      </c>
      <c r="EE7" s="7">
        <f t="shared" si="67"/>
        <v>44882988.688079067</v>
      </c>
      <c r="EF7" s="12">
        <f t="shared" si="68"/>
        <v>-22654957.332732838</v>
      </c>
      <c r="EG7" s="12">
        <f t="shared" si="69"/>
        <v>-2839289.3675203151</v>
      </c>
      <c r="EI7" s="5">
        <f t="shared" si="70"/>
        <v>54</v>
      </c>
      <c r="EJ7" s="6">
        <v>2.1000000000000001E-2</v>
      </c>
      <c r="EK7" s="7">
        <f t="shared" si="71"/>
        <v>44882988.688079067</v>
      </c>
      <c r="EL7" s="12">
        <f t="shared" si="72"/>
        <v>-11660249.18593259</v>
      </c>
      <c r="EM7" s="12">
        <f t="shared" si="73"/>
        <v>-1514297.4472133797</v>
      </c>
      <c r="EO7" s="5">
        <f t="shared" si="74"/>
        <v>53</v>
      </c>
      <c r="EP7" s="6">
        <v>2.1000000000000001E-2</v>
      </c>
      <c r="EQ7" s="7">
        <f t="shared" si="75"/>
        <v>50126187.947374403</v>
      </c>
      <c r="ER7" s="12">
        <f t="shared" si="76"/>
        <v>-23035543.798507798</v>
      </c>
      <c r="ES7" s="12">
        <f t="shared" si="77"/>
        <v>-3033428.7070684084</v>
      </c>
      <c r="EU7" s="5">
        <f t="shared" si="78"/>
        <v>52</v>
      </c>
      <c r="EV7" s="6">
        <v>2.1000000000000001E-2</v>
      </c>
      <c r="EW7" s="7">
        <f t="shared" si="79"/>
        <v>31124103.546084501</v>
      </c>
      <c r="EX7" s="12">
        <f t="shared" si="80"/>
        <v>-23627092.460025985</v>
      </c>
      <c r="EY7" s="12">
        <f t="shared" si="81"/>
        <v>-3143512.753339848</v>
      </c>
      <c r="FA7" s="5">
        <f t="shared" si="82"/>
        <v>51</v>
      </c>
      <c r="FB7" s="6">
        <v>2.1000000000000001E-2</v>
      </c>
      <c r="FC7" s="7">
        <f t="shared" si="83"/>
        <v>31018640.169508167</v>
      </c>
      <c r="FD7" s="12">
        <f t="shared" si="84"/>
        <v>-20459908.48916946</v>
      </c>
      <c r="FE7" s="12">
        <f t="shared" si="85"/>
        <v>-2768581.2697913018</v>
      </c>
      <c r="FG7" s="5">
        <f t="shared" si="86"/>
        <v>50</v>
      </c>
      <c r="FH7" s="6">
        <v>2.1000000000000001E-2</v>
      </c>
      <c r="FI7" s="7">
        <f t="shared" si="87"/>
        <v>24493556.672068991</v>
      </c>
      <c r="FJ7" s="12">
        <f t="shared" si="88"/>
        <v>-24647009.291588426</v>
      </c>
      <c r="FK7" s="12">
        <f t="shared" si="89"/>
        <v>-3357552.4752076431</v>
      </c>
      <c r="FM7" s="5">
        <f t="shared" si="90"/>
        <v>49</v>
      </c>
      <c r="FN7" s="6">
        <v>2.1000000000000001E-2</v>
      </c>
      <c r="FO7" s="7">
        <f t="shared" si="91"/>
        <v>26859915.201303866</v>
      </c>
      <c r="FP7" s="12">
        <f t="shared" si="92"/>
        <v>-19430236.804084349</v>
      </c>
      <c r="FQ7" s="12">
        <f t="shared" si="93"/>
        <v>-2682186.6873313147</v>
      </c>
      <c r="FS7" s="5">
        <f t="shared" si="94"/>
        <v>48</v>
      </c>
      <c r="FT7" s="6">
        <v>2.1000000000000001E-2</v>
      </c>
      <c r="FU7" s="7">
        <f t="shared" si="95"/>
        <v>21906789.985567138</v>
      </c>
      <c r="FV7" s="12">
        <f t="shared" si="96"/>
        <v>-21831225.348131038</v>
      </c>
      <c r="FW7" s="12">
        <f t="shared" si="97"/>
        <v>-3063189.8723441646</v>
      </c>
      <c r="FY7" s="5">
        <f t="shared" si="98"/>
        <v>47</v>
      </c>
      <c r="FZ7" s="6">
        <v>2.1000000000000001E-2</v>
      </c>
      <c r="GA7" s="7">
        <f t="shared" si="99"/>
        <v>18817033.14341791</v>
      </c>
      <c r="GB7" s="12">
        <f t="shared" si="100"/>
        <v>-22878825.732449915</v>
      </c>
      <c r="GC7" s="12">
        <f t="shared" si="101"/>
        <v>-3241347.9193927851</v>
      </c>
      <c r="GE7" s="5">
        <f t="shared" si="102"/>
        <v>46</v>
      </c>
      <c r="GF7" s="6">
        <v>2.1000000000000001E-2</v>
      </c>
      <c r="GG7" s="7">
        <f t="shared" si="103"/>
        <v>16741132.689873591</v>
      </c>
      <c r="GH7" s="12">
        <f t="shared" si="104"/>
        <v>-22518383.027692109</v>
      </c>
      <c r="GI7" s="12">
        <f t="shared" si="105"/>
        <v>-3251633.9359676735</v>
      </c>
      <c r="GK7" s="5">
        <f t="shared" si="106"/>
        <v>45</v>
      </c>
      <c r="GL7" s="6">
        <v>2.1000000000000001E-2</v>
      </c>
      <c r="GM7" s="7">
        <f t="shared" si="107"/>
        <v>18595060.190907013</v>
      </c>
      <c r="GN7" s="12">
        <f t="shared" si="108"/>
        <v>-17654844.430129249</v>
      </c>
      <c r="GO7" s="12">
        <f t="shared" si="109"/>
        <v>-2637528.2406980749</v>
      </c>
      <c r="GQ7" s="5">
        <f t="shared" si="110"/>
        <v>44</v>
      </c>
      <c r="GR7" s="6">
        <v>2.1000000000000001E-2</v>
      </c>
      <c r="GS7" s="7">
        <f t="shared" si="111"/>
        <v>15020242.48053878</v>
      </c>
      <c r="GT7" s="12">
        <f t="shared" si="112"/>
        <v>-18499496.209775772</v>
      </c>
      <c r="GU7" s="12">
        <f t="shared" si="113"/>
        <v>-2864518.3325690497</v>
      </c>
      <c r="GW7" s="5">
        <f t="shared" si="114"/>
        <v>43</v>
      </c>
      <c r="GX7" s="6">
        <v>2.1000000000000001E-2</v>
      </c>
      <c r="GY7" s="7">
        <f t="shared" si="115"/>
        <v>13554952.152819037</v>
      </c>
      <c r="GZ7" s="12">
        <f t="shared" si="116"/>
        <v>-17307474.449986227</v>
      </c>
      <c r="HA7" s="12">
        <f t="shared" si="117"/>
        <v>-2797828.0670933994</v>
      </c>
      <c r="HC7" s="5">
        <f t="shared" si="118"/>
        <v>42</v>
      </c>
      <c r="HD7" s="6">
        <v>2.1000000000000001E-2</v>
      </c>
      <c r="HE7" s="7">
        <f t="shared" si="119"/>
        <v>14772179.765495902</v>
      </c>
      <c r="HF7" s="12">
        <f t="shared" si="120"/>
        <v>-12907987.320505075</v>
      </c>
      <c r="HG7" s="12">
        <f t="shared" si="121"/>
        <v>-2215581.118752772</v>
      </c>
      <c r="HI7" s="5">
        <f t="shared" si="122"/>
        <v>41</v>
      </c>
      <c r="HJ7" s="6">
        <v>2.1000000000000001E-2</v>
      </c>
      <c r="HK7" s="7">
        <f t="shared" si="123"/>
        <v>14264368.255596658</v>
      </c>
      <c r="HL7" s="12">
        <f t="shared" si="124"/>
        <v>-10300010.508457808</v>
      </c>
      <c r="HM7" s="12">
        <f t="shared" si="125"/>
        <v>-1861478.6749641078</v>
      </c>
      <c r="HO7" s="5">
        <f t="shared" si="126"/>
        <v>40</v>
      </c>
      <c r="HP7" s="6">
        <v>2.1000000000000001E-2</v>
      </c>
      <c r="HQ7" s="7">
        <f t="shared" si="127"/>
        <v>12488503.112937028</v>
      </c>
      <c r="HR7" s="12">
        <f t="shared" si="128"/>
        <v>-9884963.3032198399</v>
      </c>
      <c r="HS7" s="12">
        <f t="shared" si="129"/>
        <v>-1844820.8941043189</v>
      </c>
      <c r="HU7" s="5">
        <f t="shared" si="130"/>
        <v>39</v>
      </c>
      <c r="HV7" s="6">
        <v>2.1000000000000001E-2</v>
      </c>
      <c r="HW7" s="7">
        <f t="shared" si="131"/>
        <v>10515748.663638445</v>
      </c>
      <c r="HX7" s="12">
        <f t="shared" si="132"/>
        <v>-9890975.6978657581</v>
      </c>
      <c r="HY7" s="12">
        <f t="shared" si="133"/>
        <v>-1913313.1631531732</v>
      </c>
      <c r="IA7" s="5">
        <f t="shared" si="134"/>
        <v>38</v>
      </c>
      <c r="IB7" s="6">
        <v>2.1000000000000001E-2</v>
      </c>
      <c r="IC7" s="7">
        <f t="shared" si="135"/>
        <v>12271850.465209998</v>
      </c>
      <c r="ID7" s="12">
        <f t="shared" si="136"/>
        <v>-5137485.3620900149</v>
      </c>
      <c r="IE7" s="12">
        <f t="shared" si="137"/>
        <v>-1087110.8734028449</v>
      </c>
      <c r="IG7" s="5">
        <f t="shared" si="138"/>
        <v>37</v>
      </c>
      <c r="IH7" s="6">
        <v>2.1000000000000001E-2</v>
      </c>
      <c r="II7" s="7">
        <f t="shared" si="139"/>
        <v>16561201.707435897</v>
      </c>
      <c r="IJ7" s="12">
        <f t="shared" si="140"/>
        <v>2281449.2788041923</v>
      </c>
      <c r="IK7" s="12">
        <f t="shared" si="141"/>
        <v>539741.56843607803</v>
      </c>
      <c r="IM7" s="5">
        <f t="shared" si="142"/>
        <v>36</v>
      </c>
      <c r="IN7" s="6">
        <v>2.1000000000000001E-2</v>
      </c>
      <c r="IO7" s="7">
        <f t="shared" si="143"/>
        <v>12088468.399588244</v>
      </c>
      <c r="IP7" s="12">
        <f t="shared" si="144"/>
        <v>-230243.96237630409</v>
      </c>
      <c r="IQ7" s="12">
        <f t="shared" si="145"/>
        <v>-58130.005985398922</v>
      </c>
      <c r="IS7" s="5">
        <f t="shared" si="146"/>
        <v>35</v>
      </c>
      <c r="IT7" s="6">
        <v>2.1000000000000001E-2</v>
      </c>
      <c r="IU7" s="7">
        <f t="shared" si="147"/>
        <v>9762148.4289657138</v>
      </c>
      <c r="IV7" s="12">
        <f t="shared" si="148"/>
        <v>-1074164.4223064661</v>
      </c>
      <c r="IW7" s="12">
        <f t="shared" si="149"/>
        <v>-285340.85315760964</v>
      </c>
      <c r="IY7" s="5">
        <f t="shared" si="150"/>
        <v>34</v>
      </c>
      <c r="IZ7" s="6">
        <v>2.1000000000000001E-2</v>
      </c>
      <c r="JA7" s="7">
        <f t="shared" si="151"/>
        <v>10494676.874828763</v>
      </c>
      <c r="JB7" s="12">
        <f t="shared" si="152"/>
        <v>1295843.8152691091</v>
      </c>
      <c r="JC7" s="12">
        <f t="shared" si="153"/>
        <v>367764.66787901038</v>
      </c>
      <c r="JE7" s="5">
        <f t="shared" si="154"/>
        <v>33</v>
      </c>
      <c r="JF7" s="6">
        <v>2.1000000000000001E-2</v>
      </c>
      <c r="JG7" s="7">
        <f t="shared" si="155"/>
        <v>9853231.5039233509</v>
      </c>
      <c r="JH7" s="12">
        <f t="shared" si="156"/>
        <v>2247004.1827208772</v>
      </c>
      <c r="JI7" s="12">
        <f t="shared" si="157"/>
        <v>696886.27291352814</v>
      </c>
      <c r="JK7" s="5">
        <f t="shared" si="158"/>
        <v>32</v>
      </c>
      <c r="JL7" s="6">
        <v>2.1000000000000001E-2</v>
      </c>
      <c r="JM7" s="7">
        <f t="shared" si="159"/>
        <v>8313560.1619333038</v>
      </c>
      <c r="JN7" s="12">
        <f t="shared" si="160"/>
        <v>2261572.0863614343</v>
      </c>
      <c r="JO7" s="12">
        <f t="shared" si="161"/>
        <v>798964.2694855649</v>
      </c>
      <c r="JQ7" s="5">
        <f t="shared" si="162"/>
        <v>31</v>
      </c>
      <c r="JR7" s="6">
        <v>2.1000000000000001E-2</v>
      </c>
      <c r="JS7" s="7">
        <f t="shared" si="163"/>
        <v>6310581.5712261293</v>
      </c>
      <c r="JT7" s="12">
        <f t="shared" si="164"/>
        <v>1419599.5321284379</v>
      </c>
      <c r="JU7" s="12">
        <f t="shared" si="165"/>
        <v>560818.6215571221</v>
      </c>
      <c r="JW7" s="5">
        <f t="shared" si="166"/>
        <v>30</v>
      </c>
      <c r="JX7" s="6">
        <v>2.1000000000000001E-2</v>
      </c>
      <c r="JY7" s="7">
        <f t="shared" si="167"/>
        <v>6621806.4755783118</v>
      </c>
      <c r="JZ7" s="12">
        <f t="shared" si="168"/>
        <v>2562062.04924371</v>
      </c>
      <c r="KA7" s="12">
        <f t="shared" si="169"/>
        <v>1097080.9190851175</v>
      </c>
      <c r="KC7" s="5">
        <f t="shared" si="170"/>
        <v>29</v>
      </c>
      <c r="KD7" s="6">
        <v>2.1000000000000001E-2</v>
      </c>
      <c r="KE7" s="7">
        <f t="shared" si="171"/>
        <v>5498925.822602815</v>
      </c>
      <c r="KF7" s="12">
        <f t="shared" si="172"/>
        <v>1972141.9269011251</v>
      </c>
      <c r="KG7" s="12">
        <f t="shared" si="173"/>
        <v>875818.96736912138</v>
      </c>
      <c r="KI7" s="5">
        <f t="shared" si="174"/>
        <v>28</v>
      </c>
      <c r="KJ7" s="6">
        <v>2.1000000000000001E-2</v>
      </c>
      <c r="KK7" s="7">
        <f t="shared" si="175"/>
        <v>4494789.7847006833</v>
      </c>
      <c r="KL7" s="12">
        <f t="shared" si="176"/>
        <v>1445945.4339101722</v>
      </c>
      <c r="KM7" s="12">
        <f t="shared" si="177"/>
        <v>669057.45410536835</v>
      </c>
      <c r="KO7" s="5">
        <f t="shared" si="178"/>
        <v>27</v>
      </c>
      <c r="KP7" s="6">
        <v>2.1000000000000001E-2</v>
      </c>
      <c r="KQ7" s="7">
        <f t="shared" si="179"/>
        <v>4234375.6803586278</v>
      </c>
      <c r="KR7" s="12">
        <f t="shared" si="180"/>
        <v>1592904.6169301521</v>
      </c>
      <c r="KS7" s="12">
        <f t="shared" si="181"/>
        <v>763096.66604365129</v>
      </c>
      <c r="KU7" s="5">
        <f t="shared" si="182"/>
        <v>26</v>
      </c>
      <c r="KV7" s="6">
        <v>2.1000000000000001E-2</v>
      </c>
      <c r="KW7" s="7">
        <f t="shared" si="183"/>
        <v>3226436.8183165397</v>
      </c>
      <c r="KX7" s="12">
        <f t="shared" si="184"/>
        <v>915186.28974205442</v>
      </c>
      <c r="KY7" s="12">
        <f t="shared" si="185"/>
        <v>455467.49138704472</v>
      </c>
      <c r="LA7" s="5">
        <f t="shared" si="186"/>
        <v>25</v>
      </c>
      <c r="LB7" s="6">
        <v>2.1000000000000001E-2</v>
      </c>
      <c r="LC7" s="7">
        <f t="shared" si="187"/>
        <v>2722961.278012102</v>
      </c>
      <c r="LD7" s="12">
        <f t="shared" si="188"/>
        <v>669082.70396497741</v>
      </c>
      <c r="LE7" s="12">
        <f t="shared" si="189"/>
        <v>337848.43854141253</v>
      </c>
      <c r="LG7" s="5">
        <f t="shared" si="190"/>
        <v>24</v>
      </c>
      <c r="LH7" s="6">
        <v>2.1000000000000001E-2</v>
      </c>
      <c r="LI7" s="7">
        <f t="shared" si="191"/>
        <v>2573444.171639828</v>
      </c>
      <c r="LJ7" s="12">
        <f t="shared" si="192"/>
        <v>788157.08822944947</v>
      </c>
      <c r="LK7" s="12">
        <f t="shared" si="193"/>
        <v>414079.2519770746</v>
      </c>
      <c r="LM7" s="5">
        <f t="shared" si="194"/>
        <v>23</v>
      </c>
      <c r="LN7" s="6">
        <v>2.1000000000000001E-2</v>
      </c>
      <c r="LO7" s="7">
        <f t="shared" si="195"/>
        <v>2208206.771614749</v>
      </c>
      <c r="LP7" s="12">
        <f t="shared" si="196"/>
        <v>669273.12182929413</v>
      </c>
      <c r="LQ7" s="12">
        <f t="shared" si="197"/>
        <v>368031.38206966355</v>
      </c>
      <c r="LS7" s="5">
        <f t="shared" si="198"/>
        <v>22</v>
      </c>
      <c r="LT7" s="6">
        <v>2.1000000000000001E-2</v>
      </c>
      <c r="LU7" s="7">
        <f t="shared" si="199"/>
        <v>1679500.1305253645</v>
      </c>
      <c r="LV7" s="12">
        <f t="shared" si="200"/>
        <v>354986.24386083812</v>
      </c>
      <c r="LW7" s="12">
        <f t="shared" si="201"/>
        <v>205361.14514774011</v>
      </c>
      <c r="LY7" s="5">
        <f t="shared" si="202"/>
        <v>21</v>
      </c>
      <c r="LZ7" s="6">
        <v>2.1000000000000001E-2</v>
      </c>
      <c r="MA7" s="7">
        <f t="shared" si="203"/>
        <v>1732515.0923513139</v>
      </c>
      <c r="MB7" s="12">
        <f t="shared" si="204"/>
        <v>615384.07179096842</v>
      </c>
      <c r="MC7" s="12">
        <f t="shared" si="205"/>
        <v>376121.91307476663</v>
      </c>
      <c r="ME7" s="5">
        <f t="shared" si="206"/>
        <v>20</v>
      </c>
      <c r="MF7" s="6">
        <v>2.1000000000000001E-2</v>
      </c>
      <c r="MG7" s="7">
        <f t="shared" si="207"/>
        <v>1330350.2206490934</v>
      </c>
      <c r="MH7" s="12">
        <f t="shared" si="208"/>
        <v>344874.31612538738</v>
      </c>
      <c r="MI7" s="12">
        <f t="shared" si="209"/>
        <v>216267.79699175831</v>
      </c>
      <c r="MK7" s="5">
        <f t="shared" si="210"/>
        <v>19</v>
      </c>
      <c r="ML7" s="6">
        <v>2.1000000000000001E-2</v>
      </c>
      <c r="MM7" s="7">
        <f t="shared" si="211"/>
        <v>1237650.2192288518</v>
      </c>
      <c r="MN7" s="12">
        <f t="shared" si="212"/>
        <v>372471.1553568563</v>
      </c>
      <c r="MO7" s="12">
        <f t="shared" si="213"/>
        <v>241184.55726190133</v>
      </c>
      <c r="MQ7" s="5">
        <f t="shared" si="214"/>
        <v>18</v>
      </c>
      <c r="MR7" s="6">
        <v>2.1000000000000001E-2</v>
      </c>
      <c r="MS7" s="7">
        <f t="shared" si="215"/>
        <v>1125443.5020722491</v>
      </c>
      <c r="MT7" s="12">
        <f t="shared" si="216"/>
        <v>355987.77148898854</v>
      </c>
      <c r="MU7" s="12">
        <f t="shared" si="217"/>
        <v>236330.50222588066</v>
      </c>
      <c r="MW7" s="5">
        <f t="shared" si="218"/>
        <v>17</v>
      </c>
      <c r="MX7" s="6">
        <v>2.1000000000000001E-2</v>
      </c>
      <c r="MY7" s="7">
        <f t="shared" si="219"/>
        <v>1110671.5701887386</v>
      </c>
      <c r="MZ7" s="12">
        <f t="shared" si="220"/>
        <v>428123.99907853146</v>
      </c>
      <c r="NA7" s="12">
        <f t="shared" si="221"/>
        <v>292190.35732645221</v>
      </c>
      <c r="NC7" s="5">
        <f t="shared" si="222"/>
        <v>16</v>
      </c>
      <c r="ND7" s="6">
        <v>2.1000000000000001E-2</v>
      </c>
      <c r="NE7" s="7">
        <f t="shared" si="223"/>
        <v>809527.3835194892</v>
      </c>
      <c r="NF7" s="12">
        <f t="shared" si="224"/>
        <v>195534.17178185628</v>
      </c>
      <c r="NG7" s="12">
        <f t="shared" si="225"/>
        <v>137090.47703063989</v>
      </c>
      <c r="NI7" s="5">
        <f t="shared" si="226"/>
        <v>15</v>
      </c>
      <c r="NJ7" s="6">
        <v>2.1000000000000001E-2</v>
      </c>
      <c r="NK7" s="7">
        <f t="shared" si="227"/>
        <v>659869.07688253117</v>
      </c>
      <c r="NL7" s="12">
        <f t="shared" si="228"/>
        <v>111097.19810988088</v>
      </c>
      <c r="NM7" s="12">
        <f t="shared" si="229"/>
        <v>80262.117123470496</v>
      </c>
      <c r="NO7" s="5">
        <f t="shared" si="230"/>
        <v>14</v>
      </c>
      <c r="NP7" s="6">
        <v>2.1000000000000001E-2</v>
      </c>
      <c r="NQ7" s="7">
        <f t="shared" si="231"/>
        <v>495769.40411910677</v>
      </c>
      <c r="NR7" s="12">
        <f t="shared" si="232"/>
        <v>729.55660127056035</v>
      </c>
      <c r="NS7" s="12">
        <f t="shared" si="233"/>
        <v>535.34983523665801</v>
      </c>
      <c r="NU7" s="5">
        <f t="shared" si="234"/>
        <v>13</v>
      </c>
      <c r="NV7" s="6">
        <v>2.1000000000000001E-2</v>
      </c>
      <c r="NW7" s="7">
        <f t="shared" si="235"/>
        <v>386293.75418350223</v>
      </c>
      <c r="NX7" s="12">
        <f t="shared" si="236"/>
        <v>-51817.087304154193</v>
      </c>
      <c r="NY7" s="12">
        <f t="shared" si="237"/>
        <v>-38658.757005728439</v>
      </c>
      <c r="OA7" s="5">
        <f t="shared" si="238"/>
        <v>12</v>
      </c>
      <c r="OB7" s="6">
        <v>2.1000000000000001E-2</v>
      </c>
      <c r="OC7" s="7">
        <f t="shared" si="239"/>
        <v>319541.52881421318</v>
      </c>
      <c r="OD7" s="12">
        <f t="shared" si="240"/>
        <v>-68363.105643171977</v>
      </c>
      <c r="OE7" s="12">
        <f t="shared" si="241"/>
        <v>-52400.031933846287</v>
      </c>
      <c r="OG7" s="5">
        <f t="shared" si="242"/>
        <v>11</v>
      </c>
      <c r="OH7" s="6">
        <v>2.1000000000000001E-2</v>
      </c>
      <c r="OI7" s="7">
        <f t="shared" si="243"/>
        <v>351260.33726966381</v>
      </c>
      <c r="OJ7" s="12">
        <f t="shared" si="244"/>
        <v>13794.121739381684</v>
      </c>
      <c r="OK7" s="12">
        <f t="shared" si="245"/>
        <v>10967.749583675331</v>
      </c>
      <c r="OM7" s="5">
        <f t="shared" si="246"/>
        <v>10</v>
      </c>
      <c r="ON7" s="6">
        <v>2.1000000000000001E-2</v>
      </c>
      <c r="OO7" s="7">
        <f t="shared" si="247"/>
        <v>398480.24647721363</v>
      </c>
      <c r="OP7" s="12">
        <f t="shared" si="248"/>
        <v>102642.67149569388</v>
      </c>
      <c r="OQ7" s="12">
        <f t="shared" si="249"/>
        <v>82543.681277102689</v>
      </c>
      <c r="OS7" s="5">
        <f t="shared" si="250"/>
        <v>9</v>
      </c>
      <c r="OT7" s="6">
        <v>2.1000000000000001E-2</v>
      </c>
      <c r="OU7" s="7">
        <f t="shared" si="251"/>
        <v>510675.69713855395</v>
      </c>
      <c r="OV7" s="12">
        <f t="shared" si="252"/>
        <v>261067.85258076919</v>
      </c>
      <c r="OW7" s="12">
        <f t="shared" si="253"/>
        <v>215399.97554263522</v>
      </c>
      <c r="OY7" s="5">
        <f t="shared" si="254"/>
        <v>8</v>
      </c>
      <c r="OZ7" s="6">
        <v>2.1000000000000001E-2</v>
      </c>
      <c r="PA7" s="7">
        <f t="shared" si="255"/>
        <v>397846.44526219531</v>
      </c>
      <c r="PB7" s="12">
        <f t="shared" si="256"/>
        <v>186721.25324744824</v>
      </c>
      <c r="PC7" s="12">
        <f t="shared" si="257"/>
        <v>157026.17847103803</v>
      </c>
      <c r="PE7" s="5">
        <f t="shared" si="258"/>
        <v>7</v>
      </c>
      <c r="PF7" s="6">
        <v>2.1000000000000001E-2</v>
      </c>
      <c r="PG7" s="7">
        <f t="shared" si="259"/>
        <v>359261.7349306441</v>
      </c>
      <c r="PH7" s="12">
        <f t="shared" si="260"/>
        <v>198083.01483416249</v>
      </c>
      <c r="PI7" s="12">
        <f t="shared" si="261"/>
        <v>171528.09165652443</v>
      </c>
      <c r="PK7" s="5">
        <f t="shared" si="262"/>
        <v>6</v>
      </c>
      <c r="PL7" s="6">
        <v>2.1000000000000001E-2</v>
      </c>
      <c r="PM7" s="7">
        <f t="shared" si="263"/>
        <v>342708.89528822299</v>
      </c>
      <c r="PN7" s="12">
        <f t="shared" si="264"/>
        <v>223508.37936185906</v>
      </c>
      <c r="PO7" s="12">
        <f t="shared" si="265"/>
        <v>201258.32282484867</v>
      </c>
      <c r="PQ7" s="5">
        <f t="shared" si="266"/>
        <v>5</v>
      </c>
      <c r="PR7" s="6">
        <v>2.1000000000000001E-2</v>
      </c>
      <c r="PS7" s="7">
        <f t="shared" si="267"/>
        <v>296435.33888783236</v>
      </c>
      <c r="PT7" s="12">
        <f t="shared" si="268"/>
        <v>211073.65875313675</v>
      </c>
      <c r="PU7" s="12">
        <f t="shared" si="269"/>
        <v>194006.46485687201</v>
      </c>
      <c r="PW7" s="5">
        <f t="shared" si="270"/>
        <v>4</v>
      </c>
      <c r="PX7" s="6">
        <v>2.1000000000000001E-2</v>
      </c>
      <c r="PY7" s="7">
        <f t="shared" si="271"/>
        <v>281034.64058383805</v>
      </c>
      <c r="PZ7" s="12">
        <f t="shared" si="272"/>
        <v>228906.04778858024</v>
      </c>
      <c r="QA7" s="12">
        <f t="shared" si="273"/>
        <v>219506.49646945312</v>
      </c>
      <c r="QC7" s="5">
        <f t="shared" si="274"/>
        <v>3</v>
      </c>
      <c r="QD7" s="6">
        <v>2.1000000000000001E-2</v>
      </c>
      <c r="QE7" s="7">
        <f t="shared" si="275"/>
        <v>442922.99540400004</v>
      </c>
      <c r="QF7" s="12">
        <f t="shared" si="276"/>
        <v>407028.62353142741</v>
      </c>
      <c r="QG7" s="12">
        <f t="shared" si="277"/>
        <v>390246.45317835186</v>
      </c>
      <c r="QI7" s="5">
        <f t="shared" si="278"/>
        <v>2</v>
      </c>
      <c r="QJ7" s="6">
        <v>2.1000000000000001E-2</v>
      </c>
      <c r="QK7" s="7">
        <f t="shared" si="279"/>
        <v>351693.66000000003</v>
      </c>
      <c r="QL7" s="12">
        <f>(QL8)*(1+QJ7)-(((VLOOKUP((QI$91+QI8),$A$138:$E$227,5,FALSE))/(VLOOKUP(QI$91,$A$138:$E$227,5,FALSE)))*(IF(QI7&lt;=$D$125,$B$125,$C$125)))</f>
        <v>329283.15684568067</v>
      </c>
      <c r="QM7" s="12">
        <f t="shared" si="281"/>
        <v>323996.03768643603</v>
      </c>
      <c r="QO7" s="5">
        <f t="shared" si="282"/>
        <v>1</v>
      </c>
      <c r="QP7" s="6">
        <v>2.1000000000000001E-2</v>
      </c>
      <c r="QQ7" s="7">
        <f>(QQ8+$B$124)*(1+QP7)</f>
        <v>306300</v>
      </c>
      <c r="QR7" s="12">
        <f>($B$124)*(1+QP7)-$B$125</f>
        <v>295300</v>
      </c>
      <c r="QS7" s="12">
        <f>QR7</f>
        <v>295300</v>
      </c>
    </row>
    <row r="8" spans="3:461">
      <c r="C8">
        <v>83</v>
      </c>
      <c r="D8" s="6">
        <v>0.1482</v>
      </c>
      <c r="E8" s="12">
        <f t="shared" si="286"/>
        <v>-453111121.43519622</v>
      </c>
      <c r="F8" s="12">
        <f t="shared" si="0"/>
        <v>-36175785.353200212</v>
      </c>
      <c r="G8">
        <v>82</v>
      </c>
      <c r="H8" s="6">
        <v>0.1482</v>
      </c>
      <c r="I8" s="12">
        <f t="shared" si="1"/>
        <v>-549620512.23387814</v>
      </c>
      <c r="J8" s="12">
        <f t="shared" si="2"/>
        <v>-43373671.5132856</v>
      </c>
      <c r="K8">
        <v>81</v>
      </c>
      <c r="L8" s="6">
        <v>0.1482</v>
      </c>
      <c r="M8" s="12">
        <f t="shared" si="3"/>
        <v>-474290713.5239591</v>
      </c>
      <c r="N8" s="12">
        <f t="shared" si="4"/>
        <v>-37428969.9024847</v>
      </c>
      <c r="O8">
        <v>80</v>
      </c>
      <c r="P8" s="6">
        <v>0.1482</v>
      </c>
      <c r="Q8" s="12">
        <f t="shared" si="5"/>
        <v>-359485545.27425528</v>
      </c>
      <c r="R8" s="12">
        <f t="shared" si="6"/>
        <v>-26378232.980569482</v>
      </c>
      <c r="S8">
        <v>79</v>
      </c>
      <c r="T8" s="6">
        <v>0.1482</v>
      </c>
      <c r="U8" s="12">
        <f t="shared" si="7"/>
        <v>-4762044.0490179881</v>
      </c>
      <c r="V8" s="12">
        <f t="shared" si="8"/>
        <v>-314265.4146347369</v>
      </c>
      <c r="W8">
        <v>78</v>
      </c>
      <c r="X8" s="6">
        <v>0.1482</v>
      </c>
      <c r="Y8" s="12">
        <f t="shared" si="9"/>
        <v>44574954.543949939</v>
      </c>
      <c r="Z8" s="12">
        <f t="shared" si="10"/>
        <v>2653675.1794844833</v>
      </c>
      <c r="AA8">
        <v>77</v>
      </c>
      <c r="AB8" s="6">
        <v>0.1482</v>
      </c>
      <c r="AC8" s="12">
        <f t="shared" si="11"/>
        <v>-198557990.42974508</v>
      </c>
      <c r="AD8" s="12">
        <f t="shared" si="12"/>
        <v>-12095628.596420804</v>
      </c>
      <c r="AE8">
        <v>76</v>
      </c>
      <c r="AF8" s="6">
        <v>0.1482</v>
      </c>
      <c r="AG8" s="12">
        <f t="shared" si="13"/>
        <v>-116038209.54450007</v>
      </c>
      <c r="AH8" s="12">
        <f t="shared" si="14"/>
        <v>-7282945.6765066693</v>
      </c>
      <c r="AI8">
        <v>75</v>
      </c>
      <c r="AJ8" s="6">
        <v>0.1482</v>
      </c>
      <c r="AK8" s="12">
        <f t="shared" si="15"/>
        <v>-270618950.43870628</v>
      </c>
      <c r="AL8" s="12">
        <f t="shared" si="16"/>
        <v>-17234728.045771766</v>
      </c>
      <c r="AM8">
        <v>74</v>
      </c>
      <c r="AN8" s="6">
        <v>0.1482</v>
      </c>
      <c r="AO8" s="12">
        <f t="shared" si="17"/>
        <v>-322510730.88673747</v>
      </c>
      <c r="AP8" s="12">
        <f t="shared" si="18"/>
        <v>-20986036.566582203</v>
      </c>
      <c r="AQ8">
        <v>73</v>
      </c>
      <c r="AR8" s="6">
        <v>0.1482</v>
      </c>
      <c r="AS8" s="12">
        <f t="shared" si="19"/>
        <v>-81572114.502323553</v>
      </c>
      <c r="AT8" s="12">
        <f t="shared" si="20"/>
        <v>-5345609.2240558704</v>
      </c>
      <c r="AU8">
        <v>72</v>
      </c>
      <c r="AV8" s="6">
        <v>0.1482</v>
      </c>
      <c r="AW8" s="12">
        <f t="shared" si="21"/>
        <v>-162131123.89173159</v>
      </c>
      <c r="AX8" s="12">
        <f t="shared" si="22"/>
        <v>-10475181.872859204</v>
      </c>
      <c r="AY8">
        <v>71</v>
      </c>
      <c r="AZ8" s="6">
        <v>0.1482</v>
      </c>
      <c r="BA8" s="12">
        <f t="shared" si="23"/>
        <v>-119588766.17433597</v>
      </c>
      <c r="BB8" s="12">
        <f t="shared" si="24"/>
        <v>-7671359.3793041101</v>
      </c>
      <c r="BC8">
        <v>70</v>
      </c>
      <c r="BD8" s="6">
        <v>0.1482</v>
      </c>
      <c r="BE8" s="12">
        <f t="shared" si="25"/>
        <v>-23787385.658135053</v>
      </c>
      <c r="BF8" s="12">
        <f t="shared" si="26"/>
        <v>-1547864.6055356539</v>
      </c>
      <c r="BG8">
        <v>69</v>
      </c>
      <c r="BH8" s="6">
        <v>0.1482</v>
      </c>
      <c r="BI8" s="12">
        <f t="shared" si="27"/>
        <v>124902812.0889269</v>
      </c>
      <c r="BJ8" s="12">
        <f t="shared" si="28"/>
        <v>9049800.6331535913</v>
      </c>
      <c r="BK8">
        <v>68</v>
      </c>
      <c r="BL8" s="6">
        <v>0.1482</v>
      </c>
      <c r="BM8" s="12">
        <f t="shared" si="29"/>
        <v>100137050.52574295</v>
      </c>
      <c r="BN8" s="12">
        <f t="shared" si="30"/>
        <v>7809957.006581177</v>
      </c>
      <c r="BO8">
        <v>67</v>
      </c>
      <c r="BP8" s="6">
        <v>0.1482</v>
      </c>
      <c r="BQ8" s="12">
        <f t="shared" si="31"/>
        <v>52005219.932243191</v>
      </c>
      <c r="BR8" s="12">
        <f t="shared" si="32"/>
        <v>4176027.2966123093</v>
      </c>
      <c r="BS8">
        <v>66</v>
      </c>
      <c r="BT8" s="6">
        <v>0.1482</v>
      </c>
      <c r="BU8" s="12">
        <f t="shared" si="33"/>
        <v>31138127.081882391</v>
      </c>
      <c r="BV8" s="12">
        <f t="shared" si="34"/>
        <v>2557876.854899032</v>
      </c>
      <c r="BW8">
        <v>65</v>
      </c>
      <c r="BX8" s="6">
        <v>0.1482</v>
      </c>
      <c r="BY8" s="12">
        <f t="shared" si="35"/>
        <v>-18044786.031308446</v>
      </c>
      <c r="BZ8" s="12">
        <f t="shared" si="36"/>
        <v>-1515619.7915417799</v>
      </c>
      <c r="CA8">
        <v>64</v>
      </c>
      <c r="CB8" s="6">
        <v>0.1482</v>
      </c>
      <c r="CC8" s="12">
        <f t="shared" si="37"/>
        <v>55005095.995931983</v>
      </c>
      <c r="CD8" s="12">
        <f t="shared" si="38"/>
        <v>5457685.8044669842</v>
      </c>
      <c r="CE8">
        <v>63</v>
      </c>
      <c r="CF8" s="6">
        <v>0.1482</v>
      </c>
      <c r="CG8" s="12">
        <f t="shared" si="39"/>
        <v>75272951.370443493</v>
      </c>
      <c r="CH8" s="12">
        <f t="shared" si="40"/>
        <v>8232930.2056861306</v>
      </c>
      <c r="CI8">
        <v>62</v>
      </c>
      <c r="CJ8" s="6">
        <v>0.1482</v>
      </c>
      <c r="CK8" s="12">
        <f t="shared" si="284"/>
        <v>79314975.825133905</v>
      </c>
      <c r="CL8" s="12">
        <f t="shared" si="285"/>
        <v>8784834.4377060626</v>
      </c>
      <c r="CM8" s="5">
        <v>61</v>
      </c>
      <c r="CN8" s="6">
        <v>0.1482</v>
      </c>
      <c r="CO8" s="7">
        <f t="shared" si="41"/>
        <v>180423608.08040878</v>
      </c>
      <c r="CP8" s="12">
        <f t="shared" si="42"/>
        <v>57049393.10033036</v>
      </c>
      <c r="CQ8" s="12">
        <f t="shared" si="43"/>
        <v>6187084.3098929031</v>
      </c>
      <c r="CR8" s="8"/>
      <c r="CS8" s="5">
        <v>60</v>
      </c>
      <c r="CT8" s="6">
        <v>0.1482</v>
      </c>
      <c r="CU8" s="7">
        <f t="shared" si="44"/>
        <v>137927993.33415547</v>
      </c>
      <c r="CV8" s="12">
        <f t="shared" si="45"/>
        <v>32662261.164623652</v>
      </c>
      <c r="CW8" s="12">
        <f t="shared" si="46"/>
        <v>3828662.6958767287</v>
      </c>
      <c r="CY8" s="5">
        <v>59</v>
      </c>
      <c r="CZ8" s="6">
        <v>0.1482</v>
      </c>
      <c r="DA8" s="7">
        <f t="shared" si="47"/>
        <v>111520046.35685277</v>
      </c>
      <c r="DB8" s="12">
        <f t="shared" si="48"/>
        <v>17557005.592522897</v>
      </c>
      <c r="DC8" s="12">
        <f t="shared" si="49"/>
        <v>2147155.3355847686</v>
      </c>
      <c r="DE8" s="5">
        <f t="shared" si="50"/>
        <v>58</v>
      </c>
      <c r="DF8" s="6">
        <v>0.1482</v>
      </c>
      <c r="DG8" s="7">
        <f t="shared" si="51"/>
        <v>94388528.444225788</v>
      </c>
      <c r="DH8" s="12">
        <f t="shared" si="52"/>
        <v>7031689.91380399</v>
      </c>
      <c r="DI8" s="12">
        <f t="shared" si="53"/>
        <v>863194.15427407331</v>
      </c>
      <c r="DK8" s="5">
        <f t="shared" si="54"/>
        <v>57</v>
      </c>
      <c r="DL8" s="6">
        <v>0.1482</v>
      </c>
      <c r="DM8" s="7">
        <f t="shared" si="55"/>
        <v>95544618.325969994</v>
      </c>
      <c r="DN8" s="12">
        <f t="shared" si="56"/>
        <v>15816526.746032676</v>
      </c>
      <c r="DO8" s="12">
        <f t="shared" si="57"/>
        <v>1963498.3615458191</v>
      </c>
      <c r="DQ8" s="5">
        <f t="shared" si="58"/>
        <v>56</v>
      </c>
      <c r="DR8" s="6">
        <v>0.1482</v>
      </c>
      <c r="DS8" s="7">
        <f t="shared" si="59"/>
        <v>62627568.383567154</v>
      </c>
      <c r="DT8" s="12">
        <f t="shared" si="60"/>
        <v>-13066750.261292161</v>
      </c>
      <c r="DU8" s="12">
        <f t="shared" si="61"/>
        <v>-1610074.5867380169</v>
      </c>
      <c r="DW8" s="5">
        <f t="shared" si="62"/>
        <v>55</v>
      </c>
      <c r="DX8" s="6">
        <v>0.1482</v>
      </c>
      <c r="DY8" s="7">
        <f t="shared" si="63"/>
        <v>47230443.728180341</v>
      </c>
      <c r="DZ8" s="12">
        <f t="shared" si="64"/>
        <v>-24366976.625966318</v>
      </c>
      <c r="EA8" s="12">
        <f t="shared" si="65"/>
        <v>-3013724.7438743315</v>
      </c>
      <c r="EC8" s="5">
        <f t="shared" si="66"/>
        <v>54</v>
      </c>
      <c r="ED8" s="6">
        <v>0.1482</v>
      </c>
      <c r="EE8" s="7">
        <f t="shared" si="67"/>
        <v>43959832.21163474</v>
      </c>
      <c r="EF8" s="12">
        <f t="shared" si="68"/>
        <v>-21954539.18378637</v>
      </c>
      <c r="EG8" s="12">
        <f t="shared" si="69"/>
        <v>-2796408.0977285383</v>
      </c>
      <c r="EI8" s="5">
        <f t="shared" si="70"/>
        <v>53</v>
      </c>
      <c r="EJ8" s="6">
        <v>0.1482</v>
      </c>
      <c r="EK8" s="7">
        <f t="shared" si="71"/>
        <v>43959832.21163474</v>
      </c>
      <c r="EL8" s="12">
        <f t="shared" si="72"/>
        <v>-11194168.500567526</v>
      </c>
      <c r="EM8" s="12">
        <f t="shared" si="73"/>
        <v>-1477491.5851723049</v>
      </c>
      <c r="EO8" s="5">
        <f t="shared" si="74"/>
        <v>52</v>
      </c>
      <c r="EP8" s="6">
        <v>0.1482</v>
      </c>
      <c r="EQ8" s="7">
        <f t="shared" si="75"/>
        <v>49095188.978819206</v>
      </c>
      <c r="ER8" s="12">
        <f t="shared" si="76"/>
        <v>-22338615.966656294</v>
      </c>
      <c r="ES8" s="12">
        <f t="shared" si="77"/>
        <v>-2989657.2615479124</v>
      </c>
      <c r="EU8" s="5">
        <f t="shared" si="78"/>
        <v>51</v>
      </c>
      <c r="EV8" s="6">
        <v>0.1482</v>
      </c>
      <c r="EW8" s="7">
        <f t="shared" si="79"/>
        <v>30483940.789504901</v>
      </c>
      <c r="EX8" s="12">
        <f t="shared" si="80"/>
        <v>-22920282.232795976</v>
      </c>
      <c r="EY8" s="12">
        <f t="shared" si="81"/>
        <v>-3099236.5458976408</v>
      </c>
      <c r="FA8" s="5">
        <f t="shared" si="82"/>
        <v>50</v>
      </c>
      <c r="FB8" s="6">
        <v>0.1482</v>
      </c>
      <c r="FC8" s="7">
        <f t="shared" si="83"/>
        <v>30380646.591095172</v>
      </c>
      <c r="FD8" s="12">
        <f t="shared" si="84"/>
        <v>-19821946.603778701</v>
      </c>
      <c r="FE8" s="12">
        <f t="shared" si="85"/>
        <v>-2726024.2136935084</v>
      </c>
      <c r="FG8" s="5">
        <f t="shared" si="86"/>
        <v>49</v>
      </c>
      <c r="FH8" s="6">
        <v>0.1482</v>
      </c>
      <c r="FI8" s="7">
        <f t="shared" si="87"/>
        <v>23989771.471174333</v>
      </c>
      <c r="FJ8" s="12">
        <f t="shared" si="88"/>
        <v>-23924374.428588077</v>
      </c>
      <c r="FK8" s="12">
        <f t="shared" si="89"/>
        <v>-3312294.8439806835</v>
      </c>
      <c r="FM8" s="5">
        <f t="shared" si="90"/>
        <v>48</v>
      </c>
      <c r="FN8" s="6">
        <v>0.1482</v>
      </c>
      <c r="FO8" s="7">
        <f t="shared" si="91"/>
        <v>26307458.571306434</v>
      </c>
      <c r="FP8" s="12">
        <f t="shared" si="92"/>
        <v>-18817738.957039159</v>
      </c>
      <c r="FQ8" s="12">
        <f t="shared" si="93"/>
        <v>-2640025.7712460384</v>
      </c>
      <c r="FS8" s="5">
        <f t="shared" si="94"/>
        <v>47</v>
      </c>
      <c r="FT8" s="6">
        <v>0.1482</v>
      </c>
      <c r="FU8" s="7">
        <f t="shared" si="95"/>
        <v>21456209.584296905</v>
      </c>
      <c r="FV8" s="12">
        <f t="shared" si="96"/>
        <v>-21172788.060986251</v>
      </c>
      <c r="FW8" s="12">
        <f t="shared" si="97"/>
        <v>-3019281.9646978136</v>
      </c>
      <c r="FY8" s="5">
        <f t="shared" si="98"/>
        <v>46</v>
      </c>
      <c r="FZ8" s="6">
        <v>0.1482</v>
      </c>
      <c r="GA8" s="7">
        <f t="shared" si="99"/>
        <v>18430003.078763869</v>
      </c>
      <c r="GB8" s="12">
        <f t="shared" si="100"/>
        <v>-22200854.89503872</v>
      </c>
      <c r="GC8" s="12">
        <f t="shared" si="101"/>
        <v>-3196623.1141010211</v>
      </c>
      <c r="GE8" s="5">
        <f t="shared" si="102"/>
        <v>45</v>
      </c>
      <c r="GF8" s="6">
        <v>0.1482</v>
      </c>
      <c r="GG8" s="7">
        <f t="shared" si="103"/>
        <v>16396799.89213868</v>
      </c>
      <c r="GH8" s="12">
        <f t="shared" si="104"/>
        <v>-21851738.962313712</v>
      </c>
      <c r="GI8" s="12">
        <f t="shared" si="105"/>
        <v>-3206861.9668073123</v>
      </c>
      <c r="GK8" s="5">
        <f t="shared" si="106"/>
        <v>44</v>
      </c>
      <c r="GL8" s="6">
        <v>0.1482</v>
      </c>
      <c r="GM8" s="7">
        <f t="shared" si="107"/>
        <v>18212595.681593549</v>
      </c>
      <c r="GN8" s="12">
        <f t="shared" si="108"/>
        <v>-17095037.398558907</v>
      </c>
      <c r="GO8" s="12">
        <f t="shared" si="109"/>
        <v>-2595572.0943692424</v>
      </c>
      <c r="GQ8" s="5">
        <f t="shared" si="110"/>
        <v>43</v>
      </c>
      <c r="GR8" s="6">
        <v>0.1482</v>
      </c>
      <c r="GS8" s="7">
        <f t="shared" si="111"/>
        <v>14711305.073985094</v>
      </c>
      <c r="GT8" s="12">
        <f t="shared" si="112"/>
        <v>-17929237.644462012</v>
      </c>
      <c r="GU8" s="12">
        <f t="shared" si="113"/>
        <v>-2821521.3818833367</v>
      </c>
      <c r="GW8" s="5">
        <f t="shared" si="114"/>
        <v>42</v>
      </c>
      <c r="GX8" s="6">
        <v>0.1482</v>
      </c>
      <c r="GY8" s="7">
        <f t="shared" si="115"/>
        <v>13276152.941056846</v>
      </c>
      <c r="GZ8" s="12">
        <f t="shared" si="116"/>
        <v>-16769728.962008763</v>
      </c>
      <c r="HA8" s="12">
        <f t="shared" si="117"/>
        <v>-2755136.9073710553</v>
      </c>
      <c r="HC8" s="5">
        <f t="shared" si="118"/>
        <v>41</v>
      </c>
      <c r="HD8" s="6">
        <v>0.1482</v>
      </c>
      <c r="HE8" s="7">
        <f t="shared" si="119"/>
        <v>14468344.530358378</v>
      </c>
      <c r="HF8" s="12">
        <f t="shared" si="120"/>
        <v>-12471309.658937236</v>
      </c>
      <c r="HG8" s="12">
        <f t="shared" si="121"/>
        <v>-2175559.7018179563</v>
      </c>
      <c r="HI8" s="5">
        <f t="shared" si="122"/>
        <v>40</v>
      </c>
      <c r="HJ8" s="6">
        <v>0.1482</v>
      </c>
      <c r="HK8" s="7">
        <f t="shared" si="123"/>
        <v>13970977.723405151</v>
      </c>
      <c r="HL8" s="12">
        <f t="shared" si="124"/>
        <v>-9925576.1726512276</v>
      </c>
      <c r="HM8" s="12">
        <f t="shared" si="125"/>
        <v>-1823080.9031991712</v>
      </c>
      <c r="HO8" s="5">
        <f t="shared" si="126"/>
        <v>39</v>
      </c>
      <c r="HP8" s="6">
        <v>0.1482</v>
      </c>
      <c r="HQ8" s="7">
        <f t="shared" si="127"/>
        <v>12231638.700232154</v>
      </c>
      <c r="HR8" s="12">
        <f t="shared" si="128"/>
        <v>-9524208.2153686322</v>
      </c>
      <c r="HS8" s="12">
        <f t="shared" si="129"/>
        <v>-1806499.5022850968</v>
      </c>
      <c r="HU8" s="5">
        <f t="shared" si="130"/>
        <v>38</v>
      </c>
      <c r="HV8" s="6">
        <v>0.1482</v>
      </c>
      <c r="HW8" s="7">
        <f t="shared" si="131"/>
        <v>10299460.003563609</v>
      </c>
      <c r="HX8" s="12">
        <f t="shared" si="132"/>
        <v>-9535640.6250219885</v>
      </c>
      <c r="HY8" s="12">
        <f t="shared" si="133"/>
        <v>-1874677.7177492729</v>
      </c>
      <c r="IA8" s="5">
        <f t="shared" si="134"/>
        <v>37</v>
      </c>
      <c r="IB8" s="6">
        <v>0.1482</v>
      </c>
      <c r="IC8" s="7">
        <f t="shared" si="135"/>
        <v>12019442.179441724</v>
      </c>
      <c r="ID8" s="12">
        <f t="shared" si="136"/>
        <v>-4892958.7645158684</v>
      </c>
      <c r="IE8" s="12">
        <f t="shared" si="137"/>
        <v>-1052263.7649071678</v>
      </c>
      <c r="IG8" s="5">
        <f t="shared" si="138"/>
        <v>36</v>
      </c>
      <c r="IH8" s="6">
        <v>0.1482</v>
      </c>
      <c r="II8" s="7">
        <f t="shared" si="139"/>
        <v>16220569.742836336</v>
      </c>
      <c r="IJ8" s="12">
        <f t="shared" si="140"/>
        <v>2358723.9454318886</v>
      </c>
      <c r="IK8" s="12">
        <f t="shared" si="141"/>
        <v>567129.16583367437</v>
      </c>
      <c r="IM8" s="5">
        <f t="shared" si="142"/>
        <v>35</v>
      </c>
      <c r="IN8" s="6">
        <v>0.1482</v>
      </c>
      <c r="IO8" s="7">
        <f t="shared" si="143"/>
        <v>11839831.929077616</v>
      </c>
      <c r="IP8" s="12">
        <f t="shared" si="144"/>
        <v>-109126.93698733977</v>
      </c>
      <c r="IQ8" s="12">
        <f t="shared" si="145"/>
        <v>-28001.023118581597</v>
      </c>
      <c r="IS8" s="5">
        <f t="shared" si="146"/>
        <v>34</v>
      </c>
      <c r="IT8" s="6">
        <v>0.1482</v>
      </c>
      <c r="IU8" s="7">
        <f t="shared" si="147"/>
        <v>9561359.8716608379</v>
      </c>
      <c r="IV8" s="12">
        <f t="shared" si="148"/>
        <v>-941458.91333163017</v>
      </c>
      <c r="IW8" s="12">
        <f t="shared" si="149"/>
        <v>-254170.05371757588</v>
      </c>
      <c r="IY8" s="5">
        <f t="shared" si="150"/>
        <v>33</v>
      </c>
      <c r="IZ8" s="6">
        <v>0.1482</v>
      </c>
      <c r="JA8" s="7">
        <f t="shared" si="151"/>
        <v>10278821.62079213</v>
      </c>
      <c r="JB8" s="12">
        <f t="shared" si="152"/>
        <v>1372723.6584418309</v>
      </c>
      <c r="JC8" s="12">
        <f t="shared" si="153"/>
        <v>395940.82087349228</v>
      </c>
      <c r="JE8" s="5">
        <f t="shared" si="154"/>
        <v>32</v>
      </c>
      <c r="JF8" s="6">
        <v>0.1482</v>
      </c>
      <c r="JG8" s="7">
        <f t="shared" si="155"/>
        <v>9650569.5435096491</v>
      </c>
      <c r="JH8" s="12">
        <f t="shared" si="156"/>
        <v>2295528.5373171582</v>
      </c>
      <c r="JI8" s="12">
        <f t="shared" si="157"/>
        <v>723553.32391311834</v>
      </c>
      <c r="JK8" s="5">
        <f t="shared" si="158"/>
        <v>31</v>
      </c>
      <c r="JL8" s="6">
        <v>0.1482</v>
      </c>
      <c r="JM8" s="7">
        <f t="shared" si="159"/>
        <v>8142566.2702578893</v>
      </c>
      <c r="JN8" s="12">
        <f t="shared" si="160"/>
        <v>2298228.1889941008</v>
      </c>
      <c r="JO8" s="12">
        <f t="shared" si="161"/>
        <v>825163.26823363209</v>
      </c>
      <c r="JQ8" s="5">
        <f t="shared" si="162"/>
        <v>30</v>
      </c>
      <c r="JR8" s="6">
        <v>0.1482</v>
      </c>
      <c r="JS8" s="7">
        <f t="shared" si="163"/>
        <v>6180785.0844526244</v>
      </c>
      <c r="JT8" s="12">
        <f t="shared" si="164"/>
        <v>1464778.1563620758</v>
      </c>
      <c r="JU8" s="12">
        <f t="shared" si="165"/>
        <v>588109.57557906373</v>
      </c>
      <c r="JW8" s="5">
        <f t="shared" si="166"/>
        <v>29</v>
      </c>
      <c r="JX8" s="6">
        <v>0.1482</v>
      </c>
      <c r="JY8" s="7">
        <f t="shared" si="167"/>
        <v>6485608.6930247918</v>
      </c>
      <c r="JZ8" s="12">
        <f t="shared" si="168"/>
        <v>2577984.7096828935</v>
      </c>
      <c r="KA8" s="12">
        <f t="shared" si="169"/>
        <v>1121912.9810422261</v>
      </c>
      <c r="KC8" s="5">
        <f t="shared" si="170"/>
        <v>28</v>
      </c>
      <c r="KD8" s="6">
        <v>0.1482</v>
      </c>
      <c r="KE8" s="7">
        <f t="shared" si="171"/>
        <v>5385823.5285042264</v>
      </c>
      <c r="KF8" s="12">
        <f t="shared" si="172"/>
        <v>1997742.403903808</v>
      </c>
      <c r="KG8" s="12">
        <f t="shared" si="173"/>
        <v>901665.5687779719</v>
      </c>
      <c r="KI8" s="5">
        <f t="shared" si="174"/>
        <v>27</v>
      </c>
      <c r="KJ8" s="6">
        <v>0.1482</v>
      </c>
      <c r="KK8" s="7">
        <f t="shared" si="175"/>
        <v>4402340.6314404346</v>
      </c>
      <c r="KL8" s="12">
        <f t="shared" si="176"/>
        <v>1479706.6290475726</v>
      </c>
      <c r="KM8" s="12">
        <f t="shared" si="177"/>
        <v>695852.10695587483</v>
      </c>
      <c r="KO8" s="5">
        <f t="shared" si="178"/>
        <v>26</v>
      </c>
      <c r="KP8" s="6">
        <v>0.1482</v>
      </c>
      <c r="KQ8" s="7">
        <f t="shared" si="179"/>
        <v>4147282.7427606545</v>
      </c>
      <c r="KR8" s="12">
        <f t="shared" si="180"/>
        <v>1621476.2693032206</v>
      </c>
      <c r="KS8" s="12">
        <f t="shared" si="181"/>
        <v>789460.12641039735</v>
      </c>
      <c r="KU8" s="5">
        <f t="shared" si="182"/>
        <v>25</v>
      </c>
      <c r="KV8" s="6">
        <v>0.1482</v>
      </c>
      <c r="KW8" s="7">
        <f t="shared" si="183"/>
        <v>3160075.2383119883</v>
      </c>
      <c r="KX8" s="12">
        <f t="shared" si="184"/>
        <v>955402.84817848157</v>
      </c>
      <c r="KY8" s="12">
        <f t="shared" si="185"/>
        <v>483241.5057680505</v>
      </c>
      <c r="LA8" s="5">
        <f t="shared" si="186"/>
        <v>24</v>
      </c>
      <c r="LB8" s="6">
        <v>0.1482</v>
      </c>
      <c r="LC8" s="7">
        <f t="shared" si="187"/>
        <v>2666955.2184251738</v>
      </c>
      <c r="LD8" s="12">
        <f t="shared" si="188"/>
        <v>713511.63939382229</v>
      </c>
      <c r="LE8" s="12">
        <f t="shared" si="189"/>
        <v>366161.764667899</v>
      </c>
      <c r="LG8" s="5">
        <f t="shared" si="190"/>
        <v>23</v>
      </c>
      <c r="LH8" s="6">
        <v>0.1482</v>
      </c>
      <c r="LI8" s="7">
        <f t="shared" si="191"/>
        <v>2520513.3904405762</v>
      </c>
      <c r="LJ8" s="12">
        <f t="shared" si="192"/>
        <v>827873.64319174015</v>
      </c>
      <c r="LK8" s="12">
        <f t="shared" si="193"/>
        <v>442043.04142511706</v>
      </c>
      <c r="LM8" s="5">
        <f t="shared" si="194"/>
        <v>22</v>
      </c>
      <c r="LN8" s="6">
        <v>0.1482</v>
      </c>
      <c r="LO8" s="7">
        <f t="shared" si="195"/>
        <v>2162788.2190154251</v>
      </c>
      <c r="LP8" s="12">
        <f t="shared" si="196"/>
        <v>708941.01695547532</v>
      </c>
      <c r="LQ8" s="12">
        <f t="shared" si="197"/>
        <v>396206.3121152079</v>
      </c>
      <c r="LS8" s="5">
        <f t="shared" si="198"/>
        <v>21</v>
      </c>
      <c r="LT8" s="6">
        <v>0.1482</v>
      </c>
      <c r="LU8" s="7">
        <f t="shared" si="199"/>
        <v>1644956.0534038832</v>
      </c>
      <c r="LV8" s="12">
        <f t="shared" si="200"/>
        <v>398476.09515612316</v>
      </c>
      <c r="LW8" s="12">
        <f t="shared" si="201"/>
        <v>234281.95749117431</v>
      </c>
      <c r="LY8" s="5">
        <f t="shared" si="202"/>
        <v>20</v>
      </c>
      <c r="LZ8" s="6">
        <v>0.1482</v>
      </c>
      <c r="MA8" s="7">
        <f t="shared" si="203"/>
        <v>1696880.599756429</v>
      </c>
      <c r="MB8" s="12">
        <f t="shared" si="204"/>
        <v>650801.12629625085</v>
      </c>
      <c r="MC8" s="12">
        <f t="shared" si="205"/>
        <v>404259.74608294619</v>
      </c>
      <c r="ME8" s="5">
        <f t="shared" si="206"/>
        <v>19</v>
      </c>
      <c r="MF8" s="6">
        <v>0.1482</v>
      </c>
      <c r="MG8" s="7">
        <f t="shared" si="207"/>
        <v>1302987.4834956841</v>
      </c>
      <c r="MH8" s="12">
        <f t="shared" si="208"/>
        <v>384636.84108675102</v>
      </c>
      <c r="MI8" s="12">
        <f t="shared" si="209"/>
        <v>245138.59970409074</v>
      </c>
      <c r="MK8" s="5">
        <f t="shared" si="210"/>
        <v>18</v>
      </c>
      <c r="ML8" s="6">
        <v>0.1482</v>
      </c>
      <c r="MM8" s="7">
        <f t="shared" si="211"/>
        <v>1212194.1422417746</v>
      </c>
      <c r="MN8" s="12">
        <f t="shared" si="212"/>
        <v>410187.4434483677</v>
      </c>
      <c r="MO8" s="12">
        <f t="shared" si="213"/>
        <v>269941.11061456031</v>
      </c>
      <c r="MQ8" s="5">
        <f t="shared" si="214"/>
        <v>17</v>
      </c>
      <c r="MR8" s="6">
        <v>0.1482</v>
      </c>
      <c r="MS8" s="7">
        <f t="shared" si="215"/>
        <v>1102295.3007563655</v>
      </c>
      <c r="MT8" s="12">
        <f t="shared" si="216"/>
        <v>392925.72925935744</v>
      </c>
      <c r="MU8" s="12">
        <f t="shared" si="217"/>
        <v>265109.31259244005</v>
      </c>
      <c r="MW8" s="5">
        <f t="shared" si="218"/>
        <v>16</v>
      </c>
      <c r="MX8" s="6">
        <v>0.1482</v>
      </c>
      <c r="MY8" s="7">
        <f t="shared" si="219"/>
        <v>1087827.1990095384</v>
      </c>
      <c r="MZ8" s="12">
        <f t="shared" si="220"/>
        <v>462370.89687098726</v>
      </c>
      <c r="NA8" s="12">
        <f t="shared" si="221"/>
        <v>320713.0367752075</v>
      </c>
      <c r="NC8" s="5">
        <f t="shared" si="222"/>
        <v>15</v>
      </c>
      <c r="ND8" s="6">
        <v>0.1482</v>
      </c>
      <c r="NE8" s="7">
        <f t="shared" si="223"/>
        <v>792876.96720811876</v>
      </c>
      <c r="NF8" s="12">
        <f t="shared" si="224"/>
        <v>233421.7578717313</v>
      </c>
      <c r="NG8" s="12">
        <f t="shared" si="225"/>
        <v>166324.32686499564</v>
      </c>
      <c r="NI8" s="5">
        <f t="shared" si="226"/>
        <v>14</v>
      </c>
      <c r="NJ8" s="6">
        <v>0.1482</v>
      </c>
      <c r="NK8" s="7">
        <f t="shared" si="227"/>
        <v>646296.84317583859</v>
      </c>
      <c r="NL8" s="12">
        <f t="shared" si="228"/>
        <v>149483.43873122043</v>
      </c>
      <c r="NM8" s="12">
        <f t="shared" si="229"/>
        <v>109756.53870392396</v>
      </c>
      <c r="NO8" s="5">
        <f t="shared" si="230"/>
        <v>13</v>
      </c>
      <c r="NP8" s="6">
        <v>0.1482</v>
      </c>
      <c r="NQ8" s="7">
        <f t="shared" si="231"/>
        <v>485572.38405397336</v>
      </c>
      <c r="NR8" s="12">
        <f t="shared" si="232"/>
        <v>40756.649632260429</v>
      </c>
      <c r="NS8" s="12">
        <f t="shared" si="233"/>
        <v>30395.337886321213</v>
      </c>
      <c r="NU8" s="5">
        <f t="shared" si="234"/>
        <v>12</v>
      </c>
      <c r="NV8" s="6">
        <v>0.1482</v>
      </c>
      <c r="NW8" s="7">
        <f t="shared" si="235"/>
        <v>378348.43700636853</v>
      </c>
      <c r="NX8" s="12">
        <f t="shared" si="236"/>
        <v>-11367.237161856247</v>
      </c>
      <c r="NY8" s="12">
        <f t="shared" si="237"/>
        <v>-8619.0545150054277</v>
      </c>
      <c r="OA8" s="5">
        <f t="shared" si="238"/>
        <v>11</v>
      </c>
      <c r="OB8" s="6">
        <v>0.1482</v>
      </c>
      <c r="OC8" s="7">
        <f t="shared" si="239"/>
        <v>312969.17611578177</v>
      </c>
      <c r="OD8" s="12">
        <f t="shared" si="240"/>
        <v>-28622.866675219848</v>
      </c>
      <c r="OE8" s="12">
        <f t="shared" si="241"/>
        <v>-22297.322381024751</v>
      </c>
      <c r="OG8" s="5">
        <f t="shared" si="242"/>
        <v>10</v>
      </c>
      <c r="OH8" s="6">
        <v>0.1482</v>
      </c>
      <c r="OI8" s="7">
        <f t="shared" si="243"/>
        <v>344035.58988213894</v>
      </c>
      <c r="OJ8" s="12">
        <f t="shared" si="244"/>
        <v>50465.304094124665</v>
      </c>
      <c r="OK8" s="12">
        <f t="shared" si="245"/>
        <v>40779.902563980439</v>
      </c>
      <c r="OM8" s="5">
        <f t="shared" si="246"/>
        <v>9</v>
      </c>
      <c r="ON8" s="6">
        <v>0.1482</v>
      </c>
      <c r="OO8" s="7">
        <f t="shared" si="247"/>
        <v>390284.27666720242</v>
      </c>
      <c r="OP8" s="12">
        <f t="shared" si="248"/>
        <v>137069.07689446188</v>
      </c>
      <c r="OQ8" s="12">
        <f t="shared" si="249"/>
        <v>112027.6413352402</v>
      </c>
      <c r="OS8" s="5">
        <f t="shared" si="250"/>
        <v>8</v>
      </c>
      <c r="OT8" s="6">
        <v>0.1482</v>
      </c>
      <c r="OU8" s="7">
        <f t="shared" si="251"/>
        <v>500172.08338741824</v>
      </c>
      <c r="OV8" s="12">
        <f t="shared" si="252"/>
        <v>291310.75598413381</v>
      </c>
      <c r="OW8" s="12">
        <f t="shared" si="253"/>
        <v>244274.75742576667</v>
      </c>
      <c r="OY8" s="5">
        <f t="shared" si="254"/>
        <v>7</v>
      </c>
      <c r="OZ8" s="6">
        <v>0.1482</v>
      </c>
      <c r="PA8" s="7">
        <f t="shared" si="255"/>
        <v>389663.51152026968</v>
      </c>
      <c r="PB8" s="12">
        <f t="shared" si="256"/>
        <v>217820.29910448304</v>
      </c>
      <c r="PC8" s="12">
        <f t="shared" si="257"/>
        <v>186168.61830266815</v>
      </c>
      <c r="PE8" s="5">
        <f t="shared" si="258"/>
        <v>6</v>
      </c>
      <c r="PF8" s="6">
        <v>0.1482</v>
      </c>
      <c r="PG8" s="7">
        <f t="shared" si="259"/>
        <v>351872.41423177684</v>
      </c>
      <c r="PH8" s="12">
        <f t="shared" si="260"/>
        <v>227940.67595119579</v>
      </c>
      <c r="PI8" s="12">
        <f t="shared" si="261"/>
        <v>200604.03671606063</v>
      </c>
      <c r="PK8" s="5">
        <f t="shared" si="262"/>
        <v>5</v>
      </c>
      <c r="PL8" s="6">
        <v>0.1482</v>
      </c>
      <c r="PM8" s="7">
        <f t="shared" si="263"/>
        <v>335660.03456241236</v>
      </c>
      <c r="PN8" s="12">
        <f t="shared" si="264"/>
        <v>251542.62567502839</v>
      </c>
      <c r="PO8" s="12">
        <f t="shared" si="265"/>
        <v>230197.94759887824</v>
      </c>
      <c r="PQ8" s="5">
        <f t="shared" si="266"/>
        <v>4</v>
      </c>
      <c r="PR8" s="6">
        <v>0.1482</v>
      </c>
      <c r="PS8" s="7">
        <f t="shared" si="267"/>
        <v>290338.23593323445</v>
      </c>
      <c r="PT8" s="12">
        <f t="shared" si="268"/>
        <v>238700.12496919165</v>
      </c>
      <c r="PU8" s="12">
        <f t="shared" si="269"/>
        <v>222979.34114997159</v>
      </c>
      <c r="PW8" s="5">
        <f t="shared" si="270"/>
        <v>3</v>
      </c>
      <c r="PX8" s="6">
        <v>0.1482</v>
      </c>
      <c r="PY8" s="7">
        <f t="shared" si="271"/>
        <v>275254.30027800007</v>
      </c>
      <c r="PZ8" s="12">
        <f t="shared" si="272"/>
        <v>235432.98920413703</v>
      </c>
      <c r="QA8" s="12">
        <f t="shared" si="273"/>
        <v>229449.56854878075</v>
      </c>
      <c r="QC8" s="5">
        <f t="shared" si="274"/>
        <v>2</v>
      </c>
      <c r="QD8" s="6">
        <v>0.1482</v>
      </c>
      <c r="QE8" s="7">
        <f t="shared" si="275"/>
        <v>433812.92400000006</v>
      </c>
      <c r="QF8" s="12">
        <f>(QF9)*(1+QD8)-(((VLOOKUP((QC$91+QC9),$A$138:$E$227,5,FALSE))/(VLOOKUP(QC$91,$A$138:$E$227,5,FALSE)))*(IF(QC8&lt;=$D$125,$B$125,$C$125)))</f>
        <v>409893.89604927471</v>
      </c>
      <c r="QG8" s="12">
        <f t="shared" si="277"/>
        <v>399406.64134688285</v>
      </c>
      <c r="QI8" s="5">
        <f t="shared" si="278"/>
        <v>1</v>
      </c>
      <c r="QJ8" s="6">
        <v>0.1482</v>
      </c>
      <c r="QK8" s="7">
        <f>(QK9+$B$124)*(1+QJ8)</f>
        <v>344460.00000000006</v>
      </c>
      <c r="QL8" s="12">
        <f>($B$124)*(1+QJ8)-$B$125</f>
        <v>333460.00000000006</v>
      </c>
      <c r="QM8" s="12">
        <f>QL8</f>
        <v>333460.00000000006</v>
      </c>
      <c r="QO8" s="5"/>
      <c r="QP8" s="6"/>
      <c r="QQ8" s="7"/>
    </row>
    <row r="9" spans="3:461">
      <c r="C9">
        <v>82</v>
      </c>
      <c r="D9" s="6">
        <v>0.25940000000000002</v>
      </c>
      <c r="E9" s="12">
        <f t="shared" si="286"/>
        <v>-394300090.25581604</v>
      </c>
      <c r="F9" s="12">
        <f t="shared" si="0"/>
        <v>-32306974.711099196</v>
      </c>
      <c r="G9">
        <v>81</v>
      </c>
      <c r="H9" s="6">
        <v>0.25940000000000002</v>
      </c>
      <c r="I9" s="12">
        <f t="shared" si="1"/>
        <v>-478349032.92309624</v>
      </c>
      <c r="J9" s="12">
        <f t="shared" si="2"/>
        <v>-38740419.824407846</v>
      </c>
      <c r="K9">
        <v>80</v>
      </c>
      <c r="L9" s="6">
        <v>0.25940000000000002</v>
      </c>
      <c r="M9" s="12">
        <f t="shared" si="3"/>
        <v>-412742171.13079613</v>
      </c>
      <c r="N9" s="12">
        <f t="shared" si="4"/>
        <v>-33427066.615216296</v>
      </c>
      <c r="O9">
        <v>79</v>
      </c>
      <c r="P9" s="6">
        <v>0.25940000000000002</v>
      </c>
      <c r="Q9" s="12">
        <f t="shared" si="5"/>
        <v>-312730100.92146736</v>
      </c>
      <c r="R9" s="12">
        <f t="shared" si="6"/>
        <v>-23549957.160082653</v>
      </c>
      <c r="S9">
        <v>78</v>
      </c>
      <c r="T9" s="6">
        <v>0.25940000000000002</v>
      </c>
      <c r="U9" s="12">
        <f t="shared" si="7"/>
        <v>-3751485.7491115453</v>
      </c>
      <c r="V9" s="12">
        <f t="shared" si="8"/>
        <v>-254075.41908704099</v>
      </c>
      <c r="W9">
        <v>77</v>
      </c>
      <c r="X9" s="6">
        <v>0.25940000000000002</v>
      </c>
      <c r="Y9" s="12">
        <f t="shared" si="9"/>
        <v>39260475.352520369</v>
      </c>
      <c r="Z9" s="12">
        <f t="shared" si="10"/>
        <v>2398659.3543120669</v>
      </c>
      <c r="AA9">
        <v>76</v>
      </c>
      <c r="AB9" s="6">
        <v>0.25940000000000002</v>
      </c>
      <c r="AC9" s="12">
        <f t="shared" si="11"/>
        <v>-172500888.32537851</v>
      </c>
      <c r="AD9" s="12">
        <f t="shared" si="12"/>
        <v>-10784216.033186022</v>
      </c>
      <c r="AE9">
        <v>75</v>
      </c>
      <c r="AF9" s="6">
        <v>0.25940000000000002</v>
      </c>
      <c r="AG9" s="12">
        <f t="shared" si="13"/>
        <v>-100644681.68880709</v>
      </c>
      <c r="AH9" s="12">
        <f t="shared" si="14"/>
        <v>-6482657.1137464959</v>
      </c>
      <c r="AI9">
        <v>74</v>
      </c>
      <c r="AJ9" s="6">
        <v>0.25940000000000002</v>
      </c>
      <c r="AK9" s="12">
        <f t="shared" si="15"/>
        <v>-235279473.73545906</v>
      </c>
      <c r="AL9" s="12">
        <f t="shared" si="16"/>
        <v>-15377524.888579471</v>
      </c>
      <c r="AM9">
        <v>73</v>
      </c>
      <c r="AN9" s="6">
        <v>0.25940000000000002</v>
      </c>
      <c r="AO9" s="12">
        <f t="shared" si="17"/>
        <v>-280482228.45891368</v>
      </c>
      <c r="AP9" s="12">
        <f t="shared" si="18"/>
        <v>-18730431.135631692</v>
      </c>
      <c r="AQ9">
        <v>72</v>
      </c>
      <c r="AR9" s="6">
        <v>0.25940000000000002</v>
      </c>
      <c r="AS9" s="12">
        <f t="shared" si="19"/>
        <v>-70644770.132123172</v>
      </c>
      <c r="AT9" s="12">
        <f t="shared" si="20"/>
        <v>-4751072.6658053976</v>
      </c>
      <c r="AU9">
        <v>71</v>
      </c>
      <c r="AV9" s="6">
        <v>0.25940000000000002</v>
      </c>
      <c r="AW9" s="12">
        <f t="shared" si="21"/>
        <v>-140800204.32504553</v>
      </c>
      <c r="AX9" s="12">
        <f t="shared" si="22"/>
        <v>-9335866.5006684437</v>
      </c>
      <c r="AY9">
        <v>70</v>
      </c>
      <c r="AZ9" s="6">
        <v>0.25940000000000002</v>
      </c>
      <c r="BA9" s="12">
        <f t="shared" si="23"/>
        <v>-103745947.03898562</v>
      </c>
      <c r="BB9" s="12">
        <f t="shared" si="24"/>
        <v>-6829819.903297293</v>
      </c>
      <c r="BC9">
        <v>69</v>
      </c>
      <c r="BD9" s="6">
        <v>0.25940000000000002</v>
      </c>
      <c r="BE9" s="12">
        <f t="shared" si="25"/>
        <v>-20315580.463266231</v>
      </c>
      <c r="BF9" s="12">
        <f t="shared" si="26"/>
        <v>-1356661.999365614</v>
      </c>
      <c r="BG9">
        <v>68</v>
      </c>
      <c r="BH9" s="6">
        <v>0.25940000000000002</v>
      </c>
      <c r="BI9" s="12">
        <f t="shared" si="27"/>
        <v>109142016.79261763</v>
      </c>
      <c r="BJ9" s="12">
        <f t="shared" si="28"/>
        <v>8115493.5927030351</v>
      </c>
      <c r="BK9">
        <v>67</v>
      </c>
      <c r="BL9" s="6">
        <v>0.25940000000000002</v>
      </c>
      <c r="BM9" s="12">
        <f t="shared" si="29"/>
        <v>87547206.066045001</v>
      </c>
      <c r="BN9" s="12">
        <f t="shared" si="30"/>
        <v>7007325.7579752132</v>
      </c>
      <c r="BO9">
        <v>66</v>
      </c>
      <c r="BP9" s="6">
        <v>0.25940000000000002</v>
      </c>
      <c r="BQ9" s="12">
        <f t="shared" si="31"/>
        <v>45618200.84315037</v>
      </c>
      <c r="BR9" s="12">
        <f t="shared" si="32"/>
        <v>3759332.2756180237</v>
      </c>
      <c r="BS9">
        <v>65</v>
      </c>
      <c r="BT9" s="6">
        <v>0.25940000000000002</v>
      </c>
      <c r="BU9" s="12">
        <f t="shared" si="33"/>
        <v>27437145.001629639</v>
      </c>
      <c r="BV9" s="12">
        <f t="shared" si="34"/>
        <v>2313035.1516697574</v>
      </c>
      <c r="BW9">
        <v>64</v>
      </c>
      <c r="BX9" s="6">
        <v>0.25940000000000002</v>
      </c>
      <c r="BY9" s="12">
        <f t="shared" si="35"/>
        <v>-15404641.750289209</v>
      </c>
      <c r="BZ9" s="12">
        <f t="shared" si="36"/>
        <v>-1327841.6990156604</v>
      </c>
      <c r="CA9">
        <v>63</v>
      </c>
      <c r="CB9" s="6">
        <v>0.25940000000000002</v>
      </c>
      <c r="CC9" s="12">
        <f t="shared" si="37"/>
        <v>48168829.428166129</v>
      </c>
      <c r="CD9" s="12">
        <f t="shared" si="38"/>
        <v>4904874.1028855881</v>
      </c>
      <c r="CE9">
        <v>62</v>
      </c>
      <c r="CF9" s="6">
        <v>0.25940000000000002</v>
      </c>
      <c r="CG9" s="12">
        <f t="shared" si="39"/>
        <v>65796236.467702173</v>
      </c>
      <c r="CH9" s="12">
        <f t="shared" si="40"/>
        <v>7385377.7027158914</v>
      </c>
      <c r="CI9">
        <v>61</v>
      </c>
      <c r="CJ9" s="6">
        <v>0.25940000000000002</v>
      </c>
      <c r="CK9" s="12">
        <f t="shared" si="284"/>
        <v>69313564.339952886</v>
      </c>
      <c r="CL9" s="12">
        <f t="shared" si="285"/>
        <v>7878667.74725598</v>
      </c>
      <c r="CM9" s="5">
        <v>60</v>
      </c>
      <c r="CN9" s="6">
        <v>0.25940000000000002</v>
      </c>
      <c r="CO9" s="7">
        <f t="shared" si="41"/>
        <v>157136046.05505031</v>
      </c>
      <c r="CP9" s="12">
        <f t="shared" si="42"/>
        <v>49926854.905467696</v>
      </c>
      <c r="CQ9" s="12">
        <f t="shared" si="43"/>
        <v>5556807.8992838543</v>
      </c>
      <c r="CR9" s="8"/>
      <c r="CS9" s="5">
        <v>59</v>
      </c>
      <c r="CT9" s="6">
        <v>0.25940000000000002</v>
      </c>
      <c r="CU9" s="7">
        <f t="shared" si="44"/>
        <v>120125407.88552122</v>
      </c>
      <c r="CV9" s="12">
        <f t="shared" si="45"/>
        <v>28669387.469241165</v>
      </c>
      <c r="CW9" s="12">
        <f t="shared" si="46"/>
        <v>3448859.0278565972</v>
      </c>
      <c r="CY9" s="5">
        <v>58</v>
      </c>
      <c r="CZ9" s="6">
        <v>0.25940000000000002</v>
      </c>
      <c r="DA9" s="7">
        <f t="shared" si="47"/>
        <v>97125976.621540457</v>
      </c>
      <c r="DB9" s="12">
        <f t="shared" si="48"/>
        <v>15504538.956853114</v>
      </c>
      <c r="DC9" s="12">
        <f t="shared" si="49"/>
        <v>1945933.7148596332</v>
      </c>
      <c r="DE9" s="5">
        <f t="shared" si="50"/>
        <v>57</v>
      </c>
      <c r="DF9" s="6">
        <v>0.25940000000000002</v>
      </c>
      <c r="DG9" s="7">
        <f t="shared" si="51"/>
        <v>82205650.970410883</v>
      </c>
      <c r="DH9" s="12">
        <f t="shared" si="52"/>
        <v>6336939.3384344671</v>
      </c>
      <c r="DI9" s="12">
        <f t="shared" si="53"/>
        <v>798333.76622647594</v>
      </c>
      <c r="DK9" s="5">
        <f t="shared" si="54"/>
        <v>56</v>
      </c>
      <c r="DL9" s="6">
        <v>0.25940000000000002</v>
      </c>
      <c r="DM9" s="7">
        <f t="shared" si="55"/>
        <v>83212522.492570966</v>
      </c>
      <c r="DN9" s="12">
        <f t="shared" si="56"/>
        <v>13985529.620575633</v>
      </c>
      <c r="DO9" s="12">
        <f t="shared" si="57"/>
        <v>1781781.7630396674</v>
      </c>
      <c r="DQ9" s="5">
        <f t="shared" si="58"/>
        <v>55</v>
      </c>
      <c r="DR9" s="6">
        <v>0.25940000000000002</v>
      </c>
      <c r="DS9" s="7">
        <f t="shared" si="59"/>
        <v>54544128.534721434</v>
      </c>
      <c r="DT9" s="12">
        <f t="shared" si="60"/>
        <v>-11168160.357051313</v>
      </c>
      <c r="DU9" s="12">
        <f t="shared" si="61"/>
        <v>-1412265.0598564481</v>
      </c>
      <c r="DW9" s="5">
        <f t="shared" si="62"/>
        <v>54</v>
      </c>
      <c r="DX9" s="6">
        <v>0.25940000000000002</v>
      </c>
      <c r="DY9" s="7">
        <f t="shared" si="63"/>
        <v>41134335.244887941</v>
      </c>
      <c r="DZ9" s="12">
        <f t="shared" si="64"/>
        <v>-21010639.741629899</v>
      </c>
      <c r="EA9" s="12">
        <f t="shared" si="65"/>
        <v>-2666842.5904514063</v>
      </c>
      <c r="EC9" s="5">
        <f t="shared" si="66"/>
        <v>53</v>
      </c>
      <c r="ED9" s="6">
        <v>0.25940000000000002</v>
      </c>
      <c r="EE9" s="7">
        <f t="shared" si="67"/>
        <v>38285866.758086339</v>
      </c>
      <c r="EF9" s="12">
        <f t="shared" si="68"/>
        <v>-18915702.696359765</v>
      </c>
      <c r="EG9" s="12">
        <f t="shared" si="69"/>
        <v>-2472605.743119732</v>
      </c>
      <c r="EI9" s="5">
        <f t="shared" si="70"/>
        <v>52</v>
      </c>
      <c r="EJ9" s="6">
        <v>0.25940000000000002</v>
      </c>
      <c r="EK9" s="7">
        <f t="shared" si="71"/>
        <v>38285866.758086339</v>
      </c>
      <c r="EL9" s="12">
        <f t="shared" si="72"/>
        <v>-9551362.5192679577</v>
      </c>
      <c r="EM9" s="12">
        <f t="shared" si="73"/>
        <v>-1293762.8434334246</v>
      </c>
      <c r="EO9" s="5">
        <f t="shared" si="74"/>
        <v>51</v>
      </c>
      <c r="EP9" s="6">
        <v>0.25940000000000002</v>
      </c>
      <c r="EQ9" s="7">
        <f t="shared" si="75"/>
        <v>42758394.860493995</v>
      </c>
      <c r="ER9" s="12">
        <f t="shared" si="76"/>
        <v>-19260108.867043242</v>
      </c>
      <c r="ES9" s="12">
        <f t="shared" si="77"/>
        <v>-2645331.160134383</v>
      </c>
      <c r="EU9" s="5">
        <f t="shared" si="78"/>
        <v>50</v>
      </c>
      <c r="EV9" s="6">
        <v>0.25940000000000002</v>
      </c>
      <c r="EW9" s="7">
        <f t="shared" si="79"/>
        <v>26549330.072726786</v>
      </c>
      <c r="EX9" s="12">
        <f t="shared" si="80"/>
        <v>-19768697.448415238</v>
      </c>
      <c r="EY9" s="12">
        <f t="shared" si="81"/>
        <v>-2743272.7357220766</v>
      </c>
      <c r="FA9" s="5">
        <f t="shared" si="82"/>
        <v>49</v>
      </c>
      <c r="FB9" s="6">
        <v>0.25940000000000002</v>
      </c>
      <c r="FC9" s="7">
        <f t="shared" si="83"/>
        <v>26459368.220776144</v>
      </c>
      <c r="FD9" s="12">
        <f t="shared" si="84"/>
        <v>-17073510.998616021</v>
      </c>
      <c r="FE9" s="12">
        <f t="shared" si="85"/>
        <v>-2409696.8772763363</v>
      </c>
      <c r="FG9" s="5">
        <f t="shared" si="86"/>
        <v>48</v>
      </c>
      <c r="FH9" s="6">
        <v>0.25940000000000002</v>
      </c>
      <c r="FI9" s="7">
        <f t="shared" si="87"/>
        <v>20893373.516089819</v>
      </c>
      <c r="FJ9" s="12">
        <f t="shared" si="88"/>
        <v>-20647698.509482734</v>
      </c>
      <c r="FK9" s="12">
        <f t="shared" si="89"/>
        <v>-2933703.4866629816</v>
      </c>
      <c r="FM9" s="5">
        <f t="shared" si="90"/>
        <v>47</v>
      </c>
      <c r="FN9" s="6">
        <v>0.25940000000000002</v>
      </c>
      <c r="FO9" s="7">
        <f t="shared" si="91"/>
        <v>22911913.056354668</v>
      </c>
      <c r="FP9" s="12">
        <f t="shared" si="92"/>
        <v>-16202667.742358472</v>
      </c>
      <c r="FQ9" s="12">
        <f t="shared" si="93"/>
        <v>-2332831.7745210472</v>
      </c>
      <c r="FS9" s="5">
        <f t="shared" si="94"/>
        <v>46</v>
      </c>
      <c r="FT9" s="6">
        <v>0.25940000000000002</v>
      </c>
      <c r="FU9" s="7">
        <f t="shared" si="95"/>
        <v>18686822.491113834</v>
      </c>
      <c r="FV9" s="12">
        <f t="shared" si="96"/>
        <v>-18256760.436187867</v>
      </c>
      <c r="FW9" s="12">
        <f t="shared" si="97"/>
        <v>-2671809.6147075915</v>
      </c>
      <c r="FY9" s="5">
        <f t="shared" si="98"/>
        <v>45</v>
      </c>
      <c r="FZ9" s="6">
        <v>0.25940000000000002</v>
      </c>
      <c r="GA9" s="7">
        <f t="shared" si="99"/>
        <v>16051213.271872381</v>
      </c>
      <c r="GB9" s="12">
        <f t="shared" si="100"/>
        <v>-19153894.800926089</v>
      </c>
      <c r="GC9" s="12">
        <f t="shared" si="101"/>
        <v>-2830316.5048753405</v>
      </c>
      <c r="GE9" s="5">
        <f t="shared" si="102"/>
        <v>44</v>
      </c>
      <c r="GF9" s="6">
        <v>0.25940000000000002</v>
      </c>
      <c r="GG9" s="7">
        <f t="shared" si="103"/>
        <v>14280438.853978992</v>
      </c>
      <c r="GH9" s="12">
        <f t="shared" si="104"/>
        <v>-18853263.598850813</v>
      </c>
      <c r="GI9" s="12">
        <f t="shared" si="105"/>
        <v>-2839467.9550989419</v>
      </c>
      <c r="GK9" s="5">
        <f t="shared" si="106"/>
        <v>43</v>
      </c>
      <c r="GL9" s="6">
        <v>0.25940000000000002</v>
      </c>
      <c r="GM9" s="7">
        <f t="shared" si="107"/>
        <v>15861866.993201137</v>
      </c>
      <c r="GN9" s="12">
        <f t="shared" si="108"/>
        <v>-14716469.664228987</v>
      </c>
      <c r="GO9" s="12">
        <f t="shared" si="109"/>
        <v>-2293099.2358407979</v>
      </c>
      <c r="GQ9" s="5">
        <f t="shared" si="110"/>
        <v>42</v>
      </c>
      <c r="GR9" s="6">
        <v>0.25940000000000002</v>
      </c>
      <c r="GS9" s="7">
        <f t="shared" si="111"/>
        <v>12812493.532472646</v>
      </c>
      <c r="GT9" s="12">
        <f t="shared" si="112"/>
        <v>-15449054.102178918</v>
      </c>
      <c r="GU9" s="12">
        <f t="shared" si="113"/>
        <v>-2495051.907400677</v>
      </c>
      <c r="GW9" s="5">
        <f t="shared" si="114"/>
        <v>41</v>
      </c>
      <c r="GX9" s="6">
        <v>0.25940000000000002</v>
      </c>
      <c r="GY9" s="7">
        <f t="shared" si="115"/>
        <v>11562578.767685808</v>
      </c>
      <c r="GZ9" s="12">
        <f t="shared" si="116"/>
        <v>-14446200.624903657</v>
      </c>
      <c r="HA9" s="12">
        <f t="shared" si="117"/>
        <v>-2435717.6995996563</v>
      </c>
      <c r="HC9" s="5">
        <f t="shared" si="118"/>
        <v>40</v>
      </c>
      <c r="HD9" s="6">
        <v>0.25940000000000002</v>
      </c>
      <c r="HE9" s="7">
        <f t="shared" si="119"/>
        <v>12600892.292595694</v>
      </c>
      <c r="HF9" s="12">
        <f t="shared" si="120"/>
        <v>-10711841.011507947</v>
      </c>
      <c r="HG9" s="12">
        <f t="shared" si="121"/>
        <v>-1917693.6494934729</v>
      </c>
      <c r="HI9" s="5">
        <f t="shared" si="122"/>
        <v>39</v>
      </c>
      <c r="HJ9" s="6">
        <v>0.25940000000000002</v>
      </c>
      <c r="HK9" s="7">
        <f t="shared" si="123"/>
        <v>12167721.410385951</v>
      </c>
      <c r="HL9" s="12">
        <f t="shared" si="124"/>
        <v>-8502215.8710185401</v>
      </c>
      <c r="HM9" s="12">
        <f t="shared" si="125"/>
        <v>-1602649.3498081295</v>
      </c>
      <c r="HO9" s="5">
        <f t="shared" si="126"/>
        <v>38</v>
      </c>
      <c r="HP9" s="6">
        <v>0.25940000000000002</v>
      </c>
      <c r="HQ9" s="7">
        <f t="shared" si="127"/>
        <v>10652881.641031312</v>
      </c>
      <c r="HR9" s="12">
        <f t="shared" si="128"/>
        <v>-8157152.5186709417</v>
      </c>
      <c r="HS9" s="12">
        <f t="shared" si="129"/>
        <v>-1587828.9524984288</v>
      </c>
      <c r="HU9" s="5">
        <f t="shared" si="130"/>
        <v>37</v>
      </c>
      <c r="HV9" s="6">
        <v>0.25940000000000002</v>
      </c>
      <c r="HW9" s="7">
        <f t="shared" si="131"/>
        <v>8970092.321515074</v>
      </c>
      <c r="HX9" s="12">
        <f t="shared" si="132"/>
        <v>-8171959.7162068868</v>
      </c>
      <c r="HY9" s="12">
        <f t="shared" si="133"/>
        <v>-1648766.3995984399</v>
      </c>
      <c r="IA9" s="5">
        <f t="shared" si="134"/>
        <v>36</v>
      </c>
      <c r="IB9" s="6">
        <v>0.25940000000000002</v>
      </c>
      <c r="IC9" s="7">
        <f t="shared" si="135"/>
        <v>10468073.662638672</v>
      </c>
      <c r="ID9" s="12">
        <f t="shared" si="136"/>
        <v>-4139923.9643322942</v>
      </c>
      <c r="IE9" s="12">
        <f t="shared" si="137"/>
        <v>-913695.72629869299</v>
      </c>
      <c r="IG9" s="5">
        <f t="shared" si="138"/>
        <v>35</v>
      </c>
      <c r="IH9" s="6">
        <v>0.25940000000000002</v>
      </c>
      <c r="II9" s="7">
        <f t="shared" si="139"/>
        <v>14126955.010308599</v>
      </c>
      <c r="IJ9" s="12">
        <f t="shared" si="140"/>
        <v>2162946.9869889207</v>
      </c>
      <c r="IK9" s="12">
        <f t="shared" si="141"/>
        <v>533711.92993432307</v>
      </c>
      <c r="IM9" s="5">
        <f t="shared" si="142"/>
        <v>34</v>
      </c>
      <c r="IN9" s="6">
        <v>0.25940000000000002</v>
      </c>
      <c r="IO9" s="7">
        <f t="shared" si="143"/>
        <v>10311645.992925985</v>
      </c>
      <c r="IP9" s="12">
        <f t="shared" si="144"/>
        <v>6784.9756626247254</v>
      </c>
      <c r="IQ9" s="12">
        <f t="shared" si="145"/>
        <v>1786.6784446651548</v>
      </c>
      <c r="IS9" s="5">
        <f t="shared" si="146"/>
        <v>33</v>
      </c>
      <c r="IT9" s="6">
        <v>0.25940000000000002</v>
      </c>
      <c r="IU9" s="7">
        <f t="shared" si="147"/>
        <v>8327259.9474489084</v>
      </c>
      <c r="IV9" s="12">
        <f t="shared" si="148"/>
        <v>-723164.40939739731</v>
      </c>
      <c r="IW9" s="12">
        <f t="shared" si="149"/>
        <v>-200362.39870489549</v>
      </c>
      <c r="IY9" s="5">
        <f t="shared" si="150"/>
        <v>32</v>
      </c>
      <c r="IZ9" s="6">
        <v>0.25940000000000002</v>
      </c>
      <c r="JA9" s="7">
        <f t="shared" si="151"/>
        <v>8952117.7676294446</v>
      </c>
      <c r="JB9" s="12">
        <f t="shared" si="152"/>
        <v>1286129.0876518297</v>
      </c>
      <c r="JC9" s="12">
        <f t="shared" si="153"/>
        <v>380704.39454890462</v>
      </c>
      <c r="JE9" s="5">
        <f t="shared" si="154"/>
        <v>31</v>
      </c>
      <c r="JF9" s="6">
        <v>0.25940000000000002</v>
      </c>
      <c r="JG9" s="7">
        <f t="shared" si="155"/>
        <v>8404955.1850806903</v>
      </c>
      <c r="JH9" s="12">
        <f t="shared" si="156"/>
        <v>2082133.6381467397</v>
      </c>
      <c r="JI9" s="12">
        <f t="shared" si="157"/>
        <v>673523.28746594628</v>
      </c>
      <c r="JK9" s="5">
        <f t="shared" si="158"/>
        <v>30</v>
      </c>
      <c r="JL9" s="6">
        <v>0.25940000000000002</v>
      </c>
      <c r="JM9" s="7">
        <f t="shared" si="159"/>
        <v>7091592.2925081765</v>
      </c>
      <c r="JN9" s="12">
        <f t="shared" si="160"/>
        <v>2074362.9920324718</v>
      </c>
      <c r="JO9" s="12">
        <f t="shared" si="161"/>
        <v>764341.89520905877</v>
      </c>
      <c r="JQ9" s="5">
        <f t="shared" si="162"/>
        <v>29</v>
      </c>
      <c r="JR9" s="6">
        <v>0.25940000000000002</v>
      </c>
      <c r="JS9" s="7">
        <f t="shared" si="163"/>
        <v>5383021.3242053855</v>
      </c>
      <c r="JT9" s="12">
        <f t="shared" si="164"/>
        <v>1340792.3807128458</v>
      </c>
      <c r="JU9" s="12">
        <f t="shared" si="165"/>
        <v>552464.14573070186</v>
      </c>
      <c r="JW9" s="5">
        <f t="shared" si="166"/>
        <v>28</v>
      </c>
      <c r="JX9" s="6">
        <v>0.25940000000000002</v>
      </c>
      <c r="JY9" s="7">
        <f t="shared" si="167"/>
        <v>5648500.8648535023</v>
      </c>
      <c r="JZ9" s="12">
        <f t="shared" si="168"/>
        <v>2305277.938128219</v>
      </c>
      <c r="KA9" s="12">
        <f t="shared" si="169"/>
        <v>1029575.7357122473</v>
      </c>
      <c r="KC9" s="5">
        <f t="shared" si="170"/>
        <v>27</v>
      </c>
      <c r="KD9" s="6">
        <v>0.25940000000000002</v>
      </c>
      <c r="KE9" s="7">
        <f t="shared" si="171"/>
        <v>4690666.7205227539</v>
      </c>
      <c r="KF9" s="12">
        <f t="shared" si="172"/>
        <v>1797779.8369724641</v>
      </c>
      <c r="KG9" s="12">
        <f t="shared" si="173"/>
        <v>832719.38002162986</v>
      </c>
      <c r="KI9" s="5">
        <f t="shared" si="174"/>
        <v>26</v>
      </c>
      <c r="KJ9" s="6">
        <v>0.25940000000000002</v>
      </c>
      <c r="KK9" s="7">
        <f t="shared" si="175"/>
        <v>3834123.5250308607</v>
      </c>
      <c r="KL9" s="12">
        <f t="shared" si="176"/>
        <v>1344278.5601694237</v>
      </c>
      <c r="KM9" s="12">
        <f t="shared" si="177"/>
        <v>648764.03802761296</v>
      </c>
      <c r="KO9" s="5">
        <f t="shared" si="178"/>
        <v>25</v>
      </c>
      <c r="KP9" s="6">
        <v>0.25940000000000002</v>
      </c>
      <c r="KQ9" s="7">
        <f t="shared" si="179"/>
        <v>3611986.3636654364</v>
      </c>
      <c r="KR9" s="12">
        <f t="shared" si="180"/>
        <v>1465853.8805968687</v>
      </c>
      <c r="KS9" s="12">
        <f t="shared" si="181"/>
        <v>732430.5537146373</v>
      </c>
      <c r="KU9" s="5">
        <f t="shared" si="182"/>
        <v>24</v>
      </c>
      <c r="KV9" s="6">
        <v>0.25940000000000002</v>
      </c>
      <c r="KW9" s="7">
        <f t="shared" si="183"/>
        <v>2752199.3017871347</v>
      </c>
      <c r="KX9" s="12">
        <f t="shared" si="184"/>
        <v>883744.10661468189</v>
      </c>
      <c r="KY9" s="12">
        <f t="shared" si="185"/>
        <v>458733.43698331993</v>
      </c>
      <c r="LA9" s="5">
        <f t="shared" si="186"/>
        <v>23</v>
      </c>
      <c r="LB9" s="6">
        <v>0.25940000000000002</v>
      </c>
      <c r="LC9" s="7">
        <f t="shared" si="187"/>
        <v>2322727.0670834119</v>
      </c>
      <c r="LD9" s="12">
        <f t="shared" si="188"/>
        <v>672330.92006218852</v>
      </c>
      <c r="LE9" s="12">
        <f t="shared" si="189"/>
        <v>354087.97976212978</v>
      </c>
      <c r="LG9" s="5">
        <f t="shared" si="190"/>
        <v>22</v>
      </c>
      <c r="LH9" s="6">
        <v>0.25940000000000002</v>
      </c>
      <c r="LI9" s="7">
        <f t="shared" si="191"/>
        <v>2195186.7187254624</v>
      </c>
      <c r="LJ9" s="12">
        <f t="shared" si="192"/>
        <v>769951.8295841082</v>
      </c>
      <c r="LK9" s="12">
        <f t="shared" si="193"/>
        <v>421910.39571703214</v>
      </c>
      <c r="LM9" s="5">
        <f t="shared" si="194"/>
        <v>21</v>
      </c>
      <c r="LN9" s="6">
        <v>0.25940000000000002</v>
      </c>
      <c r="LO9" s="7">
        <f t="shared" si="195"/>
        <v>1883633.7040719604</v>
      </c>
      <c r="LP9" s="12">
        <f t="shared" si="196"/>
        <v>664188.03620033036</v>
      </c>
      <c r="LQ9" s="12">
        <f t="shared" si="197"/>
        <v>380941.68967884331</v>
      </c>
      <c r="LS9" s="5">
        <f t="shared" si="198"/>
        <v>20</v>
      </c>
      <c r="LT9" s="6">
        <v>0.25940000000000002</v>
      </c>
      <c r="LU9" s="7">
        <f t="shared" si="199"/>
        <v>1432638.9595923037</v>
      </c>
      <c r="LV9" s="12">
        <f t="shared" si="200"/>
        <v>391483.44486018305</v>
      </c>
      <c r="LW9" s="12">
        <f t="shared" si="201"/>
        <v>236214.27598919845</v>
      </c>
      <c r="LY9" s="5">
        <f t="shared" si="202"/>
        <v>19</v>
      </c>
      <c r="LZ9" s="6">
        <v>0.25940000000000002</v>
      </c>
      <c r="MA9" s="7">
        <f t="shared" si="203"/>
        <v>1477861.5221707271</v>
      </c>
      <c r="MB9" s="12">
        <f t="shared" si="204"/>
        <v>608863.34395276324</v>
      </c>
      <c r="MC9" s="12">
        <f t="shared" si="205"/>
        <v>388139.82038732956</v>
      </c>
      <c r="ME9" s="5">
        <f t="shared" si="206"/>
        <v>18</v>
      </c>
      <c r="MF9" s="6">
        <v>0.25940000000000002</v>
      </c>
      <c r="MG9" s="7">
        <f t="shared" si="207"/>
        <v>1134808.8168399965</v>
      </c>
      <c r="MH9" s="12">
        <f t="shared" si="208"/>
        <v>375987.28503853659</v>
      </c>
      <c r="MI9" s="12">
        <f t="shared" si="209"/>
        <v>245917.90428203586</v>
      </c>
      <c r="MK9" s="5">
        <f t="shared" si="210"/>
        <v>17</v>
      </c>
      <c r="ML9" s="6">
        <v>0.25940000000000002</v>
      </c>
      <c r="MM9" s="7">
        <f t="shared" si="211"/>
        <v>1055734.3165317667</v>
      </c>
      <c r="MN9" s="12">
        <f t="shared" si="212"/>
        <v>396946.32366666256</v>
      </c>
      <c r="MO9" s="12">
        <f t="shared" si="213"/>
        <v>268086.30053975777</v>
      </c>
      <c r="MQ9" s="5">
        <f t="shared" si="214"/>
        <v>16</v>
      </c>
      <c r="MR9" s="6">
        <v>0.25940000000000002</v>
      </c>
      <c r="MS9" s="7">
        <f t="shared" si="215"/>
        <v>960020.29329068586</v>
      </c>
      <c r="MT9" s="12">
        <f t="shared" si="216"/>
        <v>380934.98166593263</v>
      </c>
      <c r="MU9" s="12">
        <f t="shared" si="217"/>
        <v>263767.65660978266</v>
      </c>
      <c r="MW9" s="5">
        <f t="shared" si="218"/>
        <v>15</v>
      </c>
      <c r="MX9" s="6">
        <v>0.25940000000000002</v>
      </c>
      <c r="MY9" s="7">
        <f t="shared" si="219"/>
        <v>947419.61244516494</v>
      </c>
      <c r="MZ9" s="12">
        <f t="shared" si="220"/>
        <v>440360.38588623935</v>
      </c>
      <c r="NA9" s="12">
        <f t="shared" si="221"/>
        <v>313466.0680141031</v>
      </c>
      <c r="NC9" s="5">
        <f t="shared" si="222"/>
        <v>14</v>
      </c>
      <c r="ND9" s="6">
        <v>0.25940000000000002</v>
      </c>
      <c r="NE9" s="7">
        <f t="shared" si="223"/>
        <v>690539.07612621377</v>
      </c>
      <c r="NF9" s="12">
        <f t="shared" si="224"/>
        <v>239961.81348614203</v>
      </c>
      <c r="NG9" s="12">
        <f t="shared" si="225"/>
        <v>175473.98683480074</v>
      </c>
      <c r="NI9" s="5">
        <f t="shared" si="226"/>
        <v>13</v>
      </c>
      <c r="NJ9" s="6">
        <v>0.25940000000000002</v>
      </c>
      <c r="NK9" s="7">
        <f t="shared" si="227"/>
        <v>562878.28181139042</v>
      </c>
      <c r="NL9" s="12">
        <f t="shared" si="228"/>
        <v>165774.32598372578</v>
      </c>
      <c r="NM9" s="12">
        <f t="shared" si="229"/>
        <v>124913.8984669668</v>
      </c>
      <c r="NO9" s="5">
        <f t="shared" si="230"/>
        <v>12</v>
      </c>
      <c r="NP9" s="6">
        <v>0.25940000000000002</v>
      </c>
      <c r="NQ9" s="7">
        <f t="shared" si="231"/>
        <v>422898.78423094697</v>
      </c>
      <c r="NR9" s="12">
        <f t="shared" si="232"/>
        <v>70530.566679989017</v>
      </c>
      <c r="NS9" s="12">
        <f t="shared" si="233"/>
        <v>53981.138732926142</v>
      </c>
      <c r="NU9" s="5">
        <f t="shared" si="234"/>
        <v>11</v>
      </c>
      <c r="NV9" s="6">
        <v>0.25940000000000002</v>
      </c>
      <c r="NW9" s="7">
        <f t="shared" si="235"/>
        <v>329514.40254865744</v>
      </c>
      <c r="NX9" s="12">
        <f t="shared" si="236"/>
        <v>24558.659463106393</v>
      </c>
      <c r="NY9" s="12">
        <f t="shared" si="237"/>
        <v>19110.213219421817</v>
      </c>
      <c r="OA9" s="5">
        <f t="shared" si="238"/>
        <v>10</v>
      </c>
      <c r="OB9" s="6">
        <v>0.25940000000000002</v>
      </c>
      <c r="OC9" s="7">
        <f t="shared" si="239"/>
        <v>272573.74683485605</v>
      </c>
      <c r="OD9" s="12">
        <f t="shared" si="240"/>
        <v>8611.6147653678054</v>
      </c>
      <c r="OE9" s="12">
        <f t="shared" si="241"/>
        <v>6884.6259283712252</v>
      </c>
      <c r="OG9" s="5">
        <f t="shared" si="242"/>
        <v>9</v>
      </c>
      <c r="OH9" s="6">
        <v>0.25940000000000002</v>
      </c>
      <c r="OI9" s="7">
        <f t="shared" si="243"/>
        <v>299630.36917099712</v>
      </c>
      <c r="OJ9" s="12">
        <f t="shared" si="244"/>
        <v>76284.996161057134</v>
      </c>
      <c r="OK9" s="12">
        <f t="shared" si="245"/>
        <v>63262.82579958182</v>
      </c>
      <c r="OM9" s="5">
        <f t="shared" si="246"/>
        <v>8</v>
      </c>
      <c r="ON9" s="6">
        <v>0.25940000000000002</v>
      </c>
      <c r="OO9" s="7">
        <f t="shared" si="247"/>
        <v>339909.66440271935</v>
      </c>
      <c r="OP9" s="12">
        <f t="shared" si="248"/>
        <v>151345.54022203706</v>
      </c>
      <c r="OQ9" s="12">
        <f t="shared" si="249"/>
        <v>126943.80194144615</v>
      </c>
      <c r="OS9" s="5">
        <f t="shared" si="250"/>
        <v>7</v>
      </c>
      <c r="OT9" s="6">
        <v>0.25940000000000002</v>
      </c>
      <c r="OU9" s="7">
        <f t="shared" si="251"/>
        <v>435614.07715329924</v>
      </c>
      <c r="OV9" s="12">
        <f t="shared" si="252"/>
        <v>284869.67930717766</v>
      </c>
      <c r="OW9" s="12">
        <f t="shared" si="253"/>
        <v>245145.80511839926</v>
      </c>
      <c r="OY9" s="5">
        <f t="shared" si="254"/>
        <v>6</v>
      </c>
      <c r="OZ9" s="6">
        <v>0.25940000000000002</v>
      </c>
      <c r="PA9" s="7">
        <f t="shared" si="255"/>
        <v>339369.02240051352</v>
      </c>
      <c r="PB9" s="12">
        <f t="shared" si="256"/>
        <v>220275.89711340022</v>
      </c>
      <c r="PC9" s="12">
        <f t="shared" si="257"/>
        <v>193210.74411844919</v>
      </c>
      <c r="PE9" s="5">
        <f t="shared" si="258"/>
        <v>5</v>
      </c>
      <c r="PF9" s="6">
        <v>0.25940000000000002</v>
      </c>
      <c r="PG9" s="7">
        <f t="shared" si="259"/>
        <v>306455.6821388058</v>
      </c>
      <c r="PH9" s="12">
        <f t="shared" si="260"/>
        <v>228208.34774099363</v>
      </c>
      <c r="PI9" s="12">
        <f t="shared" si="261"/>
        <v>206113.06988253215</v>
      </c>
      <c r="PK9" s="5">
        <f t="shared" si="262"/>
        <v>4</v>
      </c>
      <c r="PL9" s="6">
        <v>0.25940000000000002</v>
      </c>
      <c r="PM9" s="7">
        <f t="shared" si="263"/>
        <v>292335.86009616125</v>
      </c>
      <c r="PN9" s="12">
        <f t="shared" si="264"/>
        <v>247626.12791974304</v>
      </c>
      <c r="PO9" s="12">
        <f t="shared" si="265"/>
        <v>232564.00243666637</v>
      </c>
      <c r="PQ9" s="5">
        <f t="shared" si="266"/>
        <v>3</v>
      </c>
      <c r="PR9" s="6">
        <v>0.25940000000000002</v>
      </c>
      <c r="PS9" s="7">
        <f t="shared" si="267"/>
        <v>252863.81809200003</v>
      </c>
      <c r="PT9" s="12">
        <f t="shared" si="268"/>
        <v>218146.3695245113</v>
      </c>
      <c r="PU9" s="12">
        <f t="shared" si="269"/>
        <v>209129.90501069644</v>
      </c>
      <c r="PW9" s="5">
        <f t="shared" si="270"/>
        <v>2</v>
      </c>
      <c r="PX9" s="6">
        <v>0.25940000000000002</v>
      </c>
      <c r="PY9" s="7">
        <f t="shared" si="271"/>
        <v>239726.79000000004</v>
      </c>
      <c r="PZ9" s="12">
        <f>(PZ10)*(1+PX9)-(((VLOOKUP((PW$91+PW10),$A$138:$E$227,5,FALSE))/(VLOOKUP(PW$91,$A$138:$E$227,5,FALSE)))*(IF(PW9&lt;=$D$125,$B$125,$C$125)))</f>
        <v>214875.31726583961</v>
      </c>
      <c r="QA9" s="12">
        <f t="shared" si="273"/>
        <v>214912.9713047556</v>
      </c>
      <c r="QC9" s="5">
        <f t="shared" si="274"/>
        <v>1</v>
      </c>
      <c r="QD9" s="6">
        <v>0.25940000000000002</v>
      </c>
      <c r="QE9" s="7">
        <f>(QE10+$B$124)*(1+QD9)</f>
        <v>377820</v>
      </c>
      <c r="QF9" s="12">
        <f>($B$124)*(1+QD9)-$B$125</f>
        <v>366820</v>
      </c>
      <c r="QG9" s="12">
        <f>QF9</f>
        <v>366820</v>
      </c>
      <c r="QI9" s="5"/>
      <c r="QJ9" s="6"/>
      <c r="QK9" s="7"/>
      <c r="QO9" s="5"/>
      <c r="QP9" s="6"/>
      <c r="QQ9" s="7"/>
    </row>
    <row r="10" spans="3:461">
      <c r="C10">
        <v>81</v>
      </c>
      <c r="D10" s="6">
        <v>-0.36549999999999999</v>
      </c>
      <c r="E10" s="12">
        <f t="shared" si="286"/>
        <v>-312794939.11797696</v>
      </c>
      <c r="F10" s="12">
        <f t="shared" si="0"/>
        <v>-25624360.482720908</v>
      </c>
      <c r="G10">
        <v>80</v>
      </c>
      <c r="H10" s="6">
        <v>-0.36549999999999999</v>
      </c>
      <c r="I10" s="12">
        <f t="shared" si="1"/>
        <v>-379528828.4955588</v>
      </c>
      <c r="J10" s="12">
        <f t="shared" si="2"/>
        <v>-30731806.834331166</v>
      </c>
      <c r="K10">
        <v>79</v>
      </c>
      <c r="L10" s="6">
        <v>-0.36549999999999999</v>
      </c>
      <c r="M10" s="12">
        <f t="shared" si="3"/>
        <v>-327435084.02017361</v>
      </c>
      <c r="N10" s="12">
        <f t="shared" si="4"/>
        <v>-26513590.002580591</v>
      </c>
      <c r="O10">
        <v>78</v>
      </c>
      <c r="P10" s="6">
        <v>-0.36549999999999999</v>
      </c>
      <c r="Q10" s="12">
        <f t="shared" si="5"/>
        <v>-248000411.22963271</v>
      </c>
      <c r="R10" s="12">
        <f t="shared" si="6"/>
        <v>-18672253.71034738</v>
      </c>
      <c r="S10">
        <v>77</v>
      </c>
      <c r="T10" s="6">
        <v>-0.36549999999999999</v>
      </c>
      <c r="U10" s="12">
        <f t="shared" si="7"/>
        <v>-2627067.1799699878</v>
      </c>
      <c r="V10" s="12">
        <f t="shared" si="8"/>
        <v>-177891.18606672427</v>
      </c>
      <c r="W10">
        <v>76</v>
      </c>
      <c r="X10" s="6">
        <v>-0.36549999999999999</v>
      </c>
      <c r="Y10" s="12">
        <f t="shared" si="9"/>
        <v>31563844.358486984</v>
      </c>
      <c r="Z10" s="12">
        <f t="shared" si="10"/>
        <v>1928087.850291136</v>
      </c>
      <c r="AA10">
        <v>75</v>
      </c>
      <c r="AB10" s="6">
        <v>-0.36549999999999999</v>
      </c>
      <c r="AC10" s="12">
        <f t="shared" si="11"/>
        <v>-136589660.05306736</v>
      </c>
      <c r="AD10" s="12">
        <f t="shared" si="12"/>
        <v>-8537662.244059518</v>
      </c>
      <c r="AE10">
        <v>74</v>
      </c>
      <c r="AF10" s="6">
        <v>-0.36549999999999999</v>
      </c>
      <c r="AG10" s="12">
        <f t="shared" si="13"/>
        <v>-79544961.943115786</v>
      </c>
      <c r="AH10" s="12">
        <f t="shared" si="14"/>
        <v>-5122698.5624887515</v>
      </c>
      <c r="AI10">
        <v>73</v>
      </c>
      <c r="AJ10" s="6">
        <v>-0.36549999999999999</v>
      </c>
      <c r="AK10" s="12">
        <f t="shared" si="15"/>
        <v>-186454237.90195325</v>
      </c>
      <c r="AL10" s="12">
        <f t="shared" si="16"/>
        <v>-12184243.219277181</v>
      </c>
      <c r="AM10">
        <v>72</v>
      </c>
      <c r="AN10" s="6">
        <v>-0.36549999999999999</v>
      </c>
      <c r="AO10" s="12">
        <f t="shared" si="17"/>
        <v>-222354286.19452259</v>
      </c>
      <c r="AP10" s="12">
        <f t="shared" si="18"/>
        <v>-14846081.235641483</v>
      </c>
      <c r="AQ10">
        <v>71</v>
      </c>
      <c r="AR10" s="6">
        <v>-0.36549999999999999</v>
      </c>
      <c r="AS10" s="12">
        <f t="shared" si="19"/>
        <v>-55739791.465427823</v>
      </c>
      <c r="AT10" s="12">
        <f t="shared" si="20"/>
        <v>-3748011.359073184</v>
      </c>
      <c r="AU10">
        <v>70</v>
      </c>
      <c r="AV10" s="6">
        <v>-0.36549999999999999</v>
      </c>
      <c r="AW10" s="12">
        <f t="shared" si="21"/>
        <v>-111440173.9235598</v>
      </c>
      <c r="AX10" s="12">
        <f t="shared" si="22"/>
        <v>-7387832.3464809032</v>
      </c>
      <c r="AY10">
        <v>69</v>
      </c>
      <c r="AZ10" s="6">
        <v>-0.36549999999999999</v>
      </c>
      <c r="BA10" s="12">
        <f t="shared" si="23"/>
        <v>-82015438.083562687</v>
      </c>
      <c r="BB10" s="12">
        <f t="shared" si="24"/>
        <v>-5398307.5545104705</v>
      </c>
      <c r="BC10">
        <v>68</v>
      </c>
      <c r="BD10" s="6">
        <v>-0.36549999999999999</v>
      </c>
      <c r="BE10" s="12">
        <f t="shared" si="25"/>
        <v>-15774448.179874793</v>
      </c>
      <c r="BF10" s="12">
        <f t="shared" si="26"/>
        <v>-1053223.4081647627</v>
      </c>
      <c r="BG10">
        <v>67</v>
      </c>
      <c r="BH10" s="6">
        <v>-0.36549999999999999</v>
      </c>
      <c r="BI10" s="12">
        <f t="shared" si="27"/>
        <v>86982273.109735638</v>
      </c>
      <c r="BJ10" s="12">
        <f t="shared" si="28"/>
        <v>6466624.1491753459</v>
      </c>
      <c r="BK10">
        <v>66</v>
      </c>
      <c r="BL10" s="6">
        <v>-0.36549999999999999</v>
      </c>
      <c r="BM10" s="12">
        <f t="shared" si="29"/>
        <v>69812621.98286216</v>
      </c>
      <c r="BN10" s="12">
        <f t="shared" si="30"/>
        <v>5586861.0261879452</v>
      </c>
      <c r="BO10">
        <v>65</v>
      </c>
      <c r="BP10" s="6">
        <v>-0.36549999999999999</v>
      </c>
      <c r="BQ10" s="12">
        <f t="shared" si="31"/>
        <v>36511227.96436619</v>
      </c>
      <c r="BR10" s="12">
        <f t="shared" si="32"/>
        <v>3008312.1819299725</v>
      </c>
      <c r="BS10">
        <v>64</v>
      </c>
      <c r="BT10" s="6">
        <v>-0.36549999999999999</v>
      </c>
      <c r="BU10" s="12">
        <f t="shared" si="33"/>
        <v>22068448.459896524</v>
      </c>
      <c r="BV10" s="12">
        <f t="shared" si="34"/>
        <v>1860111.670547202</v>
      </c>
      <c r="BW10">
        <v>63</v>
      </c>
      <c r="BX10" s="6">
        <v>-0.36549999999999999</v>
      </c>
      <c r="BY10" s="12">
        <f t="shared" si="35"/>
        <v>-11955378.623313718</v>
      </c>
      <c r="BZ10" s="12">
        <f t="shared" si="36"/>
        <v>-1030343.2661440934</v>
      </c>
      <c r="CA10">
        <v>62</v>
      </c>
      <c r="CB10" s="6">
        <v>-0.36549999999999999</v>
      </c>
      <c r="CC10" s="12">
        <f t="shared" si="37"/>
        <v>38481378.09091711</v>
      </c>
      <c r="CD10" s="12">
        <f t="shared" si="38"/>
        <v>3917746.1357833026</v>
      </c>
      <c r="CE10">
        <v>61</v>
      </c>
      <c r="CF10" s="6">
        <v>-0.36549999999999999</v>
      </c>
      <c r="CG10" s="12">
        <f t="shared" si="39"/>
        <v>52456333.244366631</v>
      </c>
      <c r="CH10" s="12">
        <f t="shared" si="40"/>
        <v>5886992.6029524058</v>
      </c>
      <c r="CI10">
        <v>60</v>
      </c>
      <c r="CJ10" s="6">
        <v>-0.36549999999999999</v>
      </c>
      <c r="CK10" s="12">
        <f t="shared" si="284"/>
        <v>55246540.487496339</v>
      </c>
      <c r="CL10" s="12">
        <f t="shared" si="285"/>
        <v>6278610.5298793074</v>
      </c>
      <c r="CM10" s="5">
        <v>59</v>
      </c>
      <c r="CN10" s="6">
        <v>-0.36549999999999999</v>
      </c>
      <c r="CO10" s="7">
        <f t="shared" si="41"/>
        <v>124770562.2161746</v>
      </c>
      <c r="CP10" s="12">
        <f t="shared" si="42"/>
        <v>39857391.742724188</v>
      </c>
      <c r="CQ10" s="12">
        <f t="shared" si="43"/>
        <v>4435309.7166115083</v>
      </c>
      <c r="CR10" s="8"/>
      <c r="CS10" s="5">
        <v>58</v>
      </c>
      <c r="CT10" s="6">
        <v>-0.36549999999999999</v>
      </c>
      <c r="CU10" s="7">
        <f t="shared" si="44"/>
        <v>95383045.803971112</v>
      </c>
      <c r="CV10" s="12">
        <f t="shared" si="45"/>
        <v>22962338.387568809</v>
      </c>
      <c r="CW10" s="12">
        <f t="shared" si="46"/>
        <v>2761830.6423157859</v>
      </c>
      <c r="CY10" s="5">
        <v>57</v>
      </c>
      <c r="CZ10" s="6">
        <v>-0.36549999999999999</v>
      </c>
      <c r="DA10" s="7">
        <f t="shared" si="47"/>
        <v>77120832.635811061</v>
      </c>
      <c r="DB10" s="12">
        <f t="shared" si="48"/>
        <v>12500848.632820286</v>
      </c>
      <c r="DC10" s="12">
        <f t="shared" si="49"/>
        <v>1568673.5901588104</v>
      </c>
      <c r="DE10" s="5">
        <f t="shared" si="50"/>
        <v>56</v>
      </c>
      <c r="DF10" s="6">
        <v>-0.36549999999999999</v>
      </c>
      <c r="DG10" s="7">
        <f t="shared" si="51"/>
        <v>65273662.831833318</v>
      </c>
      <c r="DH10" s="12">
        <f t="shared" si="52"/>
        <v>5220796.0468810424</v>
      </c>
      <c r="DI10" s="12">
        <f t="shared" si="53"/>
        <v>657605.71477903088</v>
      </c>
      <c r="DK10" s="5">
        <f t="shared" si="54"/>
        <v>55</v>
      </c>
      <c r="DL10" s="6">
        <v>-0.36549999999999999</v>
      </c>
      <c r="DM10" s="7">
        <f t="shared" si="55"/>
        <v>66073147.921685696</v>
      </c>
      <c r="DN10" s="12">
        <f t="shared" si="56"/>
        <v>11291889.062458033</v>
      </c>
      <c r="DO10" s="12">
        <f t="shared" si="57"/>
        <v>1438355.0325794159</v>
      </c>
      <c r="DQ10" s="5">
        <f t="shared" si="58"/>
        <v>54</v>
      </c>
      <c r="DR10" s="6">
        <v>-0.36549999999999999</v>
      </c>
      <c r="DS10" s="7">
        <f t="shared" si="59"/>
        <v>43309614.526537582</v>
      </c>
      <c r="DT10" s="12">
        <f t="shared" si="60"/>
        <v>-8679467.2313868627</v>
      </c>
      <c r="DU10" s="12">
        <f t="shared" si="61"/>
        <v>-1097366.1098495561</v>
      </c>
      <c r="DW10" s="5">
        <f t="shared" si="62"/>
        <v>53</v>
      </c>
      <c r="DX10" s="6">
        <v>-0.36549999999999999</v>
      </c>
      <c r="DY10" s="7">
        <f t="shared" si="63"/>
        <v>32661851.075820182</v>
      </c>
      <c r="DZ10" s="12">
        <f t="shared" si="64"/>
        <v>-16495383.227848411</v>
      </c>
      <c r="EA10" s="12">
        <f t="shared" si="65"/>
        <v>-2093362.3946696536</v>
      </c>
      <c r="EC10" s="5">
        <f t="shared" si="66"/>
        <v>52</v>
      </c>
      <c r="ED10" s="6">
        <v>-0.36549999999999999</v>
      </c>
      <c r="EE10" s="7">
        <f t="shared" si="67"/>
        <v>30400084.769006141</v>
      </c>
      <c r="EF10" s="12">
        <f t="shared" si="68"/>
        <v>-14837382.432499759</v>
      </c>
      <c r="EG10" s="12">
        <f t="shared" si="69"/>
        <v>-1939159.745889731</v>
      </c>
      <c r="EI10" s="5">
        <f t="shared" si="70"/>
        <v>51</v>
      </c>
      <c r="EJ10" s="6">
        <v>-0.36549999999999999</v>
      </c>
      <c r="EK10" s="7">
        <f t="shared" si="71"/>
        <v>30400084.769006141</v>
      </c>
      <c r="EL10" s="12">
        <f t="shared" si="72"/>
        <v>-7408197.4336503781</v>
      </c>
      <c r="EM10" s="12">
        <f t="shared" si="73"/>
        <v>-1003288.410845728</v>
      </c>
      <c r="EO10" s="5">
        <f t="shared" si="74"/>
        <v>50</v>
      </c>
      <c r="EP10" s="6">
        <v>-0.36549999999999999</v>
      </c>
      <c r="EQ10" s="7">
        <f t="shared" si="75"/>
        <v>33951401.350241378</v>
      </c>
      <c r="ER10" s="12">
        <f t="shared" si="76"/>
        <v>-15119648.303906457</v>
      </c>
      <c r="ES10" s="12">
        <f t="shared" si="77"/>
        <v>-2076284.6899009719</v>
      </c>
      <c r="EU10" s="5">
        <f t="shared" si="78"/>
        <v>49</v>
      </c>
      <c r="EV10" s="6">
        <v>-0.36549999999999999</v>
      </c>
      <c r="EW10" s="7">
        <f t="shared" si="79"/>
        <v>21080935.423794493</v>
      </c>
      <c r="EX10" s="12">
        <f t="shared" si="80"/>
        <v>-15525258.120058428</v>
      </c>
      <c r="EY10" s="12">
        <f t="shared" si="81"/>
        <v>-2154039.5061924043</v>
      </c>
      <c r="FA10" s="5">
        <f t="shared" si="82"/>
        <v>48</v>
      </c>
      <c r="FB10" s="6">
        <v>-0.36549999999999999</v>
      </c>
      <c r="FC10" s="7">
        <f t="shared" si="83"/>
        <v>21009503.113209579</v>
      </c>
      <c r="FD10" s="12">
        <f t="shared" si="84"/>
        <v>-13388082.365810646</v>
      </c>
      <c r="FE10" s="12">
        <f t="shared" si="85"/>
        <v>-1889217.0399713858</v>
      </c>
      <c r="FG10" s="5">
        <f t="shared" si="86"/>
        <v>47</v>
      </c>
      <c r="FH10" s="6">
        <v>-0.36549999999999999</v>
      </c>
      <c r="FI10" s="7">
        <f t="shared" si="87"/>
        <v>16589942.445680339</v>
      </c>
      <c r="FJ10" s="12">
        <f t="shared" si="88"/>
        <v>-16227215.745182414</v>
      </c>
      <c r="FK10" s="12">
        <f t="shared" si="89"/>
        <v>-2305220.5339306393</v>
      </c>
      <c r="FM10" s="5">
        <f t="shared" si="90"/>
        <v>46</v>
      </c>
      <c r="FN10" s="6">
        <v>-0.36549999999999999</v>
      </c>
      <c r="FO10" s="7">
        <f t="shared" si="91"/>
        <v>18192721.181796622</v>
      </c>
      <c r="FP10" s="12">
        <f t="shared" si="92"/>
        <v>-12699938.811915906</v>
      </c>
      <c r="FQ10" s="12">
        <f t="shared" si="93"/>
        <v>-1828194.6201451062</v>
      </c>
      <c r="FS10" s="5">
        <f t="shared" si="94"/>
        <v>45</v>
      </c>
      <c r="FT10" s="6">
        <v>-0.36549999999999999</v>
      </c>
      <c r="FU10" s="7">
        <f t="shared" si="95"/>
        <v>14837877.156672886</v>
      </c>
      <c r="FV10" s="12">
        <f t="shared" si="96"/>
        <v>-14333624.92639699</v>
      </c>
      <c r="FW10" s="12">
        <f t="shared" si="97"/>
        <v>-2097305.6644836962</v>
      </c>
      <c r="FY10" s="5">
        <f t="shared" si="98"/>
        <v>44</v>
      </c>
      <c r="FZ10" s="6">
        <v>-0.36549999999999999</v>
      </c>
      <c r="GA10" s="7">
        <f t="shared" si="99"/>
        <v>12745127.260498952</v>
      </c>
      <c r="GB10" s="12">
        <f t="shared" si="100"/>
        <v>-15047540.642799327</v>
      </c>
      <c r="GC10" s="12">
        <f t="shared" si="101"/>
        <v>-2223142.6652871436</v>
      </c>
      <c r="GE10" s="5">
        <f t="shared" si="102"/>
        <v>43</v>
      </c>
      <c r="GF10" s="6">
        <v>-0.36549999999999999</v>
      </c>
      <c r="GG10" s="7">
        <f t="shared" si="103"/>
        <v>11339081.19261473</v>
      </c>
      <c r="GH10" s="12">
        <f t="shared" si="104"/>
        <v>-14811872.391152017</v>
      </c>
      <c r="GI10" s="12">
        <f t="shared" si="105"/>
        <v>-2230407.9081287719</v>
      </c>
      <c r="GK10" s="5">
        <f t="shared" si="106"/>
        <v>42</v>
      </c>
      <c r="GL10" s="6">
        <v>-0.36549999999999999</v>
      </c>
      <c r="GM10" s="7">
        <f t="shared" si="107"/>
        <v>12594780.842624374</v>
      </c>
      <c r="GN10" s="12">
        <f t="shared" si="108"/>
        <v>-11532426.594637712</v>
      </c>
      <c r="GO10" s="12">
        <f t="shared" si="109"/>
        <v>-1796651.3635930521</v>
      </c>
      <c r="GQ10" s="5">
        <f t="shared" si="110"/>
        <v>41</v>
      </c>
      <c r="GR10" s="6">
        <v>-0.36549999999999999</v>
      </c>
      <c r="GS10" s="7">
        <f t="shared" si="111"/>
        <v>10173490.179825826</v>
      </c>
      <c r="GT10" s="12">
        <f t="shared" si="112"/>
        <v>-12119499.60075717</v>
      </c>
      <c r="GU10" s="12">
        <f t="shared" si="113"/>
        <v>-1956979.526403161</v>
      </c>
      <c r="GW10" s="5">
        <f t="shared" si="114"/>
        <v>40</v>
      </c>
      <c r="GX10" s="6">
        <v>-0.36549999999999999</v>
      </c>
      <c r="GY10" s="7">
        <f t="shared" si="115"/>
        <v>9181021.7307335306</v>
      </c>
      <c r="GZ10" s="12">
        <f t="shared" si="116"/>
        <v>-11329419.668510111</v>
      </c>
      <c r="HA10" s="12">
        <f t="shared" si="117"/>
        <v>-1909874.704986078</v>
      </c>
      <c r="HC10" s="5">
        <f t="shared" si="118"/>
        <v>39</v>
      </c>
      <c r="HD10" s="6">
        <v>-0.36549999999999999</v>
      </c>
      <c r="HE10" s="7">
        <f t="shared" si="119"/>
        <v>10005472.679526515</v>
      </c>
      <c r="HF10" s="12">
        <f t="shared" si="120"/>
        <v>-8372452.9156615352</v>
      </c>
      <c r="HG10" s="12">
        <f t="shared" si="121"/>
        <v>-1498620.7037219717</v>
      </c>
      <c r="HI10" s="5">
        <f t="shared" si="122"/>
        <v>38</v>
      </c>
      <c r="HJ10" s="6">
        <v>-0.36549999999999999</v>
      </c>
      <c r="HK10" s="7">
        <f t="shared" si="123"/>
        <v>9661522.4792646896</v>
      </c>
      <c r="HL10" s="12">
        <f t="shared" si="124"/>
        <v>-6624633.0442616818</v>
      </c>
      <c r="HM10" s="12">
        <f t="shared" si="125"/>
        <v>-1248510.2526830898</v>
      </c>
      <c r="HO10" s="5">
        <f t="shared" si="126"/>
        <v>37</v>
      </c>
      <c r="HP10" s="6">
        <v>-0.36549999999999999</v>
      </c>
      <c r="HQ10" s="7">
        <f t="shared" si="127"/>
        <v>8458695.919510331</v>
      </c>
      <c r="HR10" s="12">
        <f t="shared" si="128"/>
        <v>-6354639.9401054084</v>
      </c>
      <c r="HS10" s="12">
        <f t="shared" si="129"/>
        <v>-1236744.490663568</v>
      </c>
      <c r="HU10" s="5">
        <f t="shared" si="130"/>
        <v>36</v>
      </c>
      <c r="HV10" s="6">
        <v>-0.36549999999999999</v>
      </c>
      <c r="HW10" s="7">
        <f t="shared" si="131"/>
        <v>7122512.5627402524</v>
      </c>
      <c r="HX10" s="12">
        <f t="shared" si="132"/>
        <v>-6370706.2590803234</v>
      </c>
      <c r="HY10" s="12">
        <f t="shared" si="133"/>
        <v>-1285122.107381484</v>
      </c>
      <c r="IA10" s="5">
        <f t="shared" si="134"/>
        <v>35</v>
      </c>
      <c r="IB10" s="6">
        <v>-0.36549999999999999</v>
      </c>
      <c r="IC10" s="7">
        <f t="shared" si="135"/>
        <v>8311953.0432258779</v>
      </c>
      <c r="ID10" s="12">
        <f t="shared" si="136"/>
        <v>-3179287.751608077</v>
      </c>
      <c r="IE10" s="12">
        <f t="shared" si="137"/>
        <v>-701557.00930455723</v>
      </c>
      <c r="IG10" s="5">
        <f t="shared" si="138"/>
        <v>34</v>
      </c>
      <c r="IH10" s="6">
        <v>-0.36549999999999999</v>
      </c>
      <c r="II10" s="7">
        <f t="shared" si="139"/>
        <v>11217210.584650308</v>
      </c>
      <c r="IJ10" s="12">
        <f t="shared" si="140"/>
        <v>1813980.0298244385</v>
      </c>
      <c r="IK10" s="12">
        <f t="shared" si="141"/>
        <v>447525.14231391822</v>
      </c>
      <c r="IM10" s="5">
        <f t="shared" si="142"/>
        <v>33</v>
      </c>
      <c r="IN10" s="6">
        <v>-0.36549999999999999</v>
      </c>
      <c r="IO10" s="7">
        <f t="shared" si="143"/>
        <v>8187744.9522994952</v>
      </c>
      <c r="IP10" s="12">
        <f t="shared" si="144"/>
        <v>95848.066380272649</v>
      </c>
      <c r="IQ10" s="12">
        <f t="shared" si="145"/>
        <v>25235.119285648067</v>
      </c>
      <c r="IS10" s="5">
        <f t="shared" si="146"/>
        <v>32</v>
      </c>
      <c r="IT10" s="6">
        <v>-0.36549999999999999</v>
      </c>
      <c r="IU10" s="7">
        <f t="shared" si="147"/>
        <v>6612085.0781712784</v>
      </c>
      <c r="IV10" s="12">
        <f t="shared" si="148"/>
        <v>-488237.21443460038</v>
      </c>
      <c r="IW10" s="12">
        <f t="shared" si="149"/>
        <v>-135248.96791563652</v>
      </c>
      <c r="IY10" s="5">
        <f t="shared" si="150"/>
        <v>31</v>
      </c>
      <c r="IZ10" s="6">
        <v>-0.36549999999999999</v>
      </c>
      <c r="JA10" s="7">
        <f t="shared" si="151"/>
        <v>7108240.2474427857</v>
      </c>
      <c r="JB10" s="12">
        <f t="shared" si="152"/>
        <v>1101697.4175415512</v>
      </c>
      <c r="JC10" s="12">
        <f t="shared" si="153"/>
        <v>326054.02309095062</v>
      </c>
      <c r="JE10" s="5">
        <f t="shared" si="154"/>
        <v>30</v>
      </c>
      <c r="JF10" s="6">
        <v>-0.36549999999999999</v>
      </c>
      <c r="JG10" s="7">
        <f t="shared" si="155"/>
        <v>6673777.3424493335</v>
      </c>
      <c r="JH10" s="12">
        <f t="shared" si="156"/>
        <v>1726914.2488942572</v>
      </c>
      <c r="JI10" s="12">
        <f t="shared" si="157"/>
        <v>558519.95075043931</v>
      </c>
      <c r="JK10" s="5">
        <f t="shared" si="158"/>
        <v>29</v>
      </c>
      <c r="JL10" s="6">
        <v>-0.36549999999999999</v>
      </c>
      <c r="JM10" s="7">
        <f t="shared" si="159"/>
        <v>5630929.2460760493</v>
      </c>
      <c r="JN10" s="12">
        <f t="shared" si="160"/>
        <v>1711752.1051984839</v>
      </c>
      <c r="JO10" s="12">
        <f t="shared" si="161"/>
        <v>630619.91563804355</v>
      </c>
      <c r="JQ10" s="5">
        <f t="shared" si="162"/>
        <v>28</v>
      </c>
      <c r="JR10" s="6">
        <v>-0.36549999999999999</v>
      </c>
      <c r="JS10" s="7">
        <f t="shared" si="163"/>
        <v>4274274.5150114223</v>
      </c>
      <c r="JT10" s="12">
        <f t="shared" si="164"/>
        <v>1122439.5043253363</v>
      </c>
      <c r="JU10" s="12">
        <f t="shared" si="165"/>
        <v>462412.33486269653</v>
      </c>
      <c r="JW10" s="5">
        <f t="shared" si="166"/>
        <v>27</v>
      </c>
      <c r="JX10" s="6">
        <v>-0.36549999999999999</v>
      </c>
      <c r="JY10" s="7">
        <f t="shared" si="167"/>
        <v>4485072.9433488185</v>
      </c>
      <c r="JZ10" s="12">
        <f t="shared" si="168"/>
        <v>1883793.5717297001</v>
      </c>
      <c r="KA10" s="12">
        <f t="shared" si="169"/>
        <v>841186.35199408419</v>
      </c>
      <c r="KC10" s="5">
        <f t="shared" si="170"/>
        <v>26</v>
      </c>
      <c r="KD10" s="6">
        <v>-0.36549999999999999</v>
      </c>
      <c r="KE10" s="7">
        <f t="shared" si="171"/>
        <v>3724524.9488032027</v>
      </c>
      <c r="KF10" s="12">
        <f t="shared" si="172"/>
        <v>1478916.6495025463</v>
      </c>
      <c r="KG10" s="12">
        <f t="shared" si="173"/>
        <v>684904.10228880111</v>
      </c>
      <c r="KI10" s="5">
        <f t="shared" si="174"/>
        <v>25</v>
      </c>
      <c r="KJ10" s="6">
        <v>-0.36549999999999999</v>
      </c>
      <c r="KK10" s="7">
        <f t="shared" si="175"/>
        <v>3044404.8952126889</v>
      </c>
      <c r="KL10" s="12">
        <f t="shared" si="176"/>
        <v>1116754.3159348608</v>
      </c>
      <c r="KM10" s="12">
        <f t="shared" si="177"/>
        <v>538863.83556095429</v>
      </c>
      <c r="KO10" s="5">
        <f t="shared" si="178"/>
        <v>24</v>
      </c>
      <c r="KP10" s="6">
        <v>-0.36549999999999999</v>
      </c>
      <c r="KQ10" s="7">
        <f t="shared" si="179"/>
        <v>2868021.5687354584</v>
      </c>
      <c r="KR10" s="12">
        <f t="shared" si="180"/>
        <v>1211604.3704176415</v>
      </c>
      <c r="KS10" s="12">
        <f t="shared" si="181"/>
        <v>605285.82763074711</v>
      </c>
      <c r="KU10" s="5">
        <f t="shared" si="182"/>
        <v>23</v>
      </c>
      <c r="KV10" s="6">
        <v>-0.36549999999999999</v>
      </c>
      <c r="KW10" s="7">
        <f t="shared" si="183"/>
        <v>2185325.7914777948</v>
      </c>
      <c r="KX10" s="12">
        <f t="shared" si="184"/>
        <v>747608.95934810466</v>
      </c>
      <c r="KY10" s="12">
        <f t="shared" si="185"/>
        <v>388000.48273772263</v>
      </c>
      <c r="LA10" s="5">
        <f t="shared" si="186"/>
        <v>22</v>
      </c>
      <c r="LB10" s="6">
        <v>-0.36549999999999999</v>
      </c>
      <c r="LC10" s="7">
        <f t="shared" si="187"/>
        <v>1844312.4242364711</v>
      </c>
      <c r="LD10" s="12">
        <f t="shared" si="188"/>
        <v>579080.48247620591</v>
      </c>
      <c r="LE10" s="12">
        <f t="shared" si="189"/>
        <v>304923.52330407279</v>
      </c>
      <c r="LG10" s="5">
        <f t="shared" si="190"/>
        <v>21</v>
      </c>
      <c r="LH10" s="6">
        <v>-0.36549999999999999</v>
      </c>
      <c r="LI10" s="7">
        <f t="shared" si="191"/>
        <v>1743041.7013859476</v>
      </c>
      <c r="LJ10" s="12">
        <f t="shared" si="192"/>
        <v>654835.13285456423</v>
      </c>
      <c r="LK10" s="12">
        <f t="shared" si="193"/>
        <v>358767.04645929101</v>
      </c>
      <c r="LM10" s="5">
        <f t="shared" si="194"/>
        <v>20</v>
      </c>
      <c r="LN10" s="6">
        <v>-0.36549999999999999</v>
      </c>
      <c r="LO10" s="7">
        <f t="shared" si="195"/>
        <v>1495659.6030426873</v>
      </c>
      <c r="LP10" s="12">
        <f t="shared" si="196"/>
        <v>568917.19231812772</v>
      </c>
      <c r="LQ10" s="12">
        <f t="shared" si="197"/>
        <v>326242.40927041037</v>
      </c>
      <c r="LS10" s="5">
        <f t="shared" si="198"/>
        <v>19</v>
      </c>
      <c r="LT10" s="6">
        <v>-0.36549999999999999</v>
      </c>
      <c r="LU10" s="7">
        <f t="shared" si="199"/>
        <v>1137556.7409816608</v>
      </c>
      <c r="LV10" s="12">
        <f t="shared" si="200"/>
        <v>350328.05033113196</v>
      </c>
      <c r="LW10" s="12">
        <f t="shared" si="201"/>
        <v>211344.79407229004</v>
      </c>
      <c r="LY10" s="5">
        <f t="shared" si="202"/>
        <v>18</v>
      </c>
      <c r="LZ10" s="6">
        <v>-0.36549999999999999</v>
      </c>
      <c r="MA10" s="7">
        <f t="shared" si="203"/>
        <v>1173464.7627209204</v>
      </c>
      <c r="MB10" s="12">
        <f t="shared" si="204"/>
        <v>520822.17561112455</v>
      </c>
      <c r="MC10" s="12">
        <f t="shared" si="205"/>
        <v>331956.93170403142</v>
      </c>
      <c r="ME10" s="5">
        <f t="shared" si="206"/>
        <v>17</v>
      </c>
      <c r="MF10" s="6">
        <v>-0.36549999999999999</v>
      </c>
      <c r="MG10" s="7">
        <f t="shared" si="207"/>
        <v>901070.99955534097</v>
      </c>
      <c r="MH10" s="12">
        <f t="shared" si="208"/>
        <v>334964.8244840905</v>
      </c>
      <c r="MI10" s="12">
        <f t="shared" si="209"/>
        <v>219048.40544205368</v>
      </c>
      <c r="MK10" s="5">
        <f t="shared" si="210"/>
        <v>16</v>
      </c>
      <c r="ML10" s="6">
        <v>-0.36549999999999999</v>
      </c>
      <c r="MM10" s="7">
        <f t="shared" si="211"/>
        <v>838283.56084783748</v>
      </c>
      <c r="MN10" s="12">
        <f t="shared" si="212"/>
        <v>350457.60651216219</v>
      </c>
      <c r="MO10" s="12">
        <f t="shared" si="213"/>
        <v>236647.66875951475</v>
      </c>
      <c r="MQ10" s="5">
        <f t="shared" si="214"/>
        <v>15</v>
      </c>
      <c r="MR10" s="6">
        <v>-0.36549999999999999</v>
      </c>
      <c r="MS10" s="7">
        <f t="shared" si="215"/>
        <v>762283.86000530876</v>
      </c>
      <c r="MT10" s="12">
        <f t="shared" si="216"/>
        <v>336875.63812637498</v>
      </c>
      <c r="MU10" s="12">
        <f t="shared" si="217"/>
        <v>233219.14146261962</v>
      </c>
      <c r="MW10" s="5">
        <f t="shared" si="218"/>
        <v>14</v>
      </c>
      <c r="MX10" s="6">
        <v>-0.36549999999999999</v>
      </c>
      <c r="MY10" s="7">
        <f t="shared" si="219"/>
        <v>752278.555220871</v>
      </c>
      <c r="MZ10" s="12">
        <f t="shared" si="220"/>
        <v>383122.67529258761</v>
      </c>
      <c r="NA10" s="12">
        <f t="shared" si="221"/>
        <v>272674.20255931391</v>
      </c>
      <c r="NC10" s="5">
        <f t="shared" si="222"/>
        <v>13</v>
      </c>
      <c r="ND10" s="6">
        <v>-0.36549999999999999</v>
      </c>
      <c r="NE10" s="7">
        <f t="shared" si="223"/>
        <v>548307.98485486244</v>
      </c>
      <c r="NF10" s="12">
        <f t="shared" si="224"/>
        <v>223111.80545232663</v>
      </c>
      <c r="NG10" s="12">
        <f t="shared" si="225"/>
        <v>163123.69903323814</v>
      </c>
      <c r="NI10" s="5">
        <f t="shared" si="226"/>
        <v>12</v>
      </c>
      <c r="NJ10" s="6">
        <v>-0.36549999999999999</v>
      </c>
      <c r="NK10" s="7">
        <f t="shared" si="227"/>
        <v>446941.62443337333</v>
      </c>
      <c r="NL10" s="12">
        <f t="shared" si="228"/>
        <v>163242.48696445482</v>
      </c>
      <c r="NM10" s="12">
        <f t="shared" si="229"/>
        <v>122984.5613980716</v>
      </c>
      <c r="NO10" s="5">
        <f t="shared" si="230"/>
        <v>11</v>
      </c>
      <c r="NP10" s="6">
        <v>-0.36549999999999999</v>
      </c>
      <c r="NQ10" s="7">
        <f t="shared" si="231"/>
        <v>335793.85757578764</v>
      </c>
      <c r="NR10" s="12">
        <f t="shared" si="232"/>
        <v>87127.128623868426</v>
      </c>
      <c r="NS10" s="12">
        <f t="shared" si="233"/>
        <v>66671.768091756487</v>
      </c>
      <c r="NU10" s="5">
        <f t="shared" si="234"/>
        <v>10</v>
      </c>
      <c r="NV10" s="6">
        <v>-0.36549999999999999</v>
      </c>
      <c r="NW10" s="7">
        <f t="shared" si="235"/>
        <v>261643.95946375848</v>
      </c>
      <c r="NX10" s="12">
        <f t="shared" si="236"/>
        <v>50112.636840893814</v>
      </c>
      <c r="NY10" s="12">
        <f t="shared" si="237"/>
        <v>38988.096566714907</v>
      </c>
      <c r="OA10" s="5">
        <f t="shared" si="238"/>
        <v>9</v>
      </c>
      <c r="OB10" s="6">
        <v>-0.36549999999999999</v>
      </c>
      <c r="OC10" s="7">
        <f t="shared" si="239"/>
        <v>216431.43309104021</v>
      </c>
      <c r="OD10" s="12">
        <f t="shared" si="240"/>
        <v>36634.134871614209</v>
      </c>
      <c r="OE10" s="12">
        <f t="shared" si="241"/>
        <v>29282.327712512921</v>
      </c>
      <c r="OG10" s="5">
        <f t="shared" si="242"/>
        <v>8</v>
      </c>
      <c r="OH10" s="6">
        <v>-0.36549999999999999</v>
      </c>
      <c r="OI10" s="7">
        <f t="shared" si="243"/>
        <v>237915.17323407743</v>
      </c>
      <c r="OJ10" s="12">
        <f t="shared" si="244"/>
        <v>89296.702743064234</v>
      </c>
      <c r="OK10" s="12">
        <f t="shared" si="245"/>
        <v>74040.4046325909</v>
      </c>
      <c r="OM10" s="5">
        <f t="shared" si="246"/>
        <v>7</v>
      </c>
      <c r="ON10" s="6">
        <v>-0.36549999999999999</v>
      </c>
      <c r="OO10" s="7">
        <f t="shared" si="247"/>
        <v>269898.09782652004</v>
      </c>
      <c r="OP10" s="12">
        <f t="shared" si="248"/>
        <v>148572.56008872125</v>
      </c>
      <c r="OQ10" s="12">
        <f t="shared" si="249"/>
        <v>124596.08102903936</v>
      </c>
      <c r="OS10" s="5">
        <f t="shared" si="250"/>
        <v>6</v>
      </c>
      <c r="OT10" s="6">
        <v>-0.36549999999999999</v>
      </c>
      <c r="OU10" s="7">
        <f t="shared" si="251"/>
        <v>345890.16766182246</v>
      </c>
      <c r="OV10" s="12">
        <f t="shared" si="252"/>
        <v>253875.60276545005</v>
      </c>
      <c r="OW10" s="12">
        <f t="shared" si="253"/>
        <v>218435.44380378004</v>
      </c>
      <c r="OY10" s="5">
        <f t="shared" si="254"/>
        <v>5</v>
      </c>
      <c r="OZ10" s="6">
        <v>-0.36549999999999999</v>
      </c>
      <c r="PA10" s="7">
        <f t="shared" si="255"/>
        <v>269468.81245078094</v>
      </c>
      <c r="PB10" s="12">
        <f t="shared" si="256"/>
        <v>202063.14667223737</v>
      </c>
      <c r="PC10" s="12">
        <f t="shared" si="257"/>
        <v>177204.72944264777</v>
      </c>
      <c r="PE10" s="5">
        <f t="shared" si="258"/>
        <v>4</v>
      </c>
      <c r="PF10" s="6">
        <v>-0.36549999999999999</v>
      </c>
      <c r="PG10" s="7">
        <f t="shared" si="259"/>
        <v>243334.66900016338</v>
      </c>
      <c r="PH10" s="12">
        <f t="shared" si="260"/>
        <v>207578.48296679961</v>
      </c>
      <c r="PI10" s="12">
        <f t="shared" si="261"/>
        <v>187447.75405705409</v>
      </c>
      <c r="PK10" s="5">
        <f t="shared" si="262"/>
        <v>3</v>
      </c>
      <c r="PL10" s="6">
        <v>-0.36549999999999999</v>
      </c>
      <c r="PM10" s="7">
        <f t="shared" si="263"/>
        <v>232123.12219800003</v>
      </c>
      <c r="PN10" s="12">
        <f t="shared" si="264"/>
        <v>205922.30307656786</v>
      </c>
      <c r="PO10" s="12">
        <f t="shared" si="265"/>
        <v>193362.97329332042</v>
      </c>
      <c r="PQ10" s="5">
        <f t="shared" si="266"/>
        <v>2</v>
      </c>
      <c r="PR10" s="6">
        <v>-0.36549999999999999</v>
      </c>
      <c r="PS10" s="7">
        <f t="shared" si="267"/>
        <v>200781.18000000002</v>
      </c>
      <c r="PT10" s="12">
        <f>(PT11)*(1+PR10)-(((VLOOKUP((PQ$91+PQ11),$A$138:$E$227,5,FALSE))/(VLOOKUP(PQ$91,$A$138:$E$227,5,FALSE)))*(IF(PQ10&lt;=$D$125,$B$125,$C$125)))</f>
        <v>182325.41330171531</v>
      </c>
      <c r="PU10" s="12">
        <f t="shared" si="269"/>
        <v>174758.88274874515</v>
      </c>
      <c r="PW10" s="5">
        <f t="shared" si="270"/>
        <v>1</v>
      </c>
      <c r="PX10" s="6">
        <v>-0.36549999999999999</v>
      </c>
      <c r="PY10" s="7">
        <f>(PY11+$B$124)*(1+PX10)</f>
        <v>190350.00000000003</v>
      </c>
      <c r="PZ10" s="12">
        <f>($B$124)*(1+PX10)-$B$125</f>
        <v>179350.00000000003</v>
      </c>
      <c r="QA10" s="12">
        <f>PZ10</f>
        <v>179350.00000000003</v>
      </c>
      <c r="QC10" s="5"/>
      <c r="QD10" s="6"/>
      <c r="QE10" s="7"/>
      <c r="QI10" s="5"/>
      <c r="QJ10" s="6"/>
      <c r="QK10" s="7"/>
      <c r="QO10" s="5"/>
      <c r="QP10" s="6"/>
      <c r="QQ10" s="7"/>
    </row>
    <row r="11" spans="3:461">
      <c r="C11">
        <v>80</v>
      </c>
      <c r="D11" s="6">
        <v>5.4800000000000001E-2</v>
      </c>
      <c r="E11" s="12">
        <f t="shared" si="286"/>
        <v>-492401467.33725983</v>
      </c>
      <c r="F11" s="12">
        <f t="shared" si="0"/>
        <v>-42084348.000823036</v>
      </c>
      <c r="G11">
        <v>79</v>
      </c>
      <c r="H11" s="6">
        <v>5.4800000000000001E-2</v>
      </c>
      <c r="I11" s="12">
        <f t="shared" si="1"/>
        <v>-597570271.50116396</v>
      </c>
      <c r="J11" s="12">
        <f t="shared" si="2"/>
        <v>-50482430.453471586</v>
      </c>
      <c r="K11">
        <v>78</v>
      </c>
      <c r="L11" s="6">
        <v>5.4800000000000001E-2</v>
      </c>
      <c r="M11" s="12">
        <f t="shared" si="3"/>
        <v>-515468231.35083276</v>
      </c>
      <c r="N11" s="12">
        <f t="shared" si="4"/>
        <v>-43546492.15526066</v>
      </c>
      <c r="O11">
        <v>77</v>
      </c>
      <c r="P11" s="6">
        <v>5.4800000000000001E-2</v>
      </c>
      <c r="Q11" s="12">
        <f t="shared" si="5"/>
        <v>-390231612.92268556</v>
      </c>
      <c r="R11" s="12">
        <f t="shared" si="6"/>
        <v>-30653123.495527532</v>
      </c>
      <c r="S11">
        <v>76</v>
      </c>
      <c r="T11" s="6">
        <v>5.4800000000000001E-2</v>
      </c>
      <c r="U11" s="12">
        <f t="shared" si="7"/>
        <v>-3442131.1504098075</v>
      </c>
      <c r="V11" s="12">
        <f t="shared" si="8"/>
        <v>-243174.82536390526</v>
      </c>
      <c r="W11">
        <v>75</v>
      </c>
      <c r="X11" s="6">
        <v>5.4800000000000001E-2</v>
      </c>
      <c r="Y11" s="12">
        <f t="shared" si="9"/>
        <v>50520032.525700152</v>
      </c>
      <c r="Z11" s="12">
        <f t="shared" si="10"/>
        <v>3219648.7411149908</v>
      </c>
      <c r="AA11">
        <v>74</v>
      </c>
      <c r="AB11" s="6">
        <v>5.4800000000000001E-2</v>
      </c>
      <c r="AC11" s="12">
        <f t="shared" si="11"/>
        <v>-214514902.29726213</v>
      </c>
      <c r="AD11" s="12">
        <f t="shared" si="12"/>
        <v>-13988996.474210834</v>
      </c>
      <c r="AE11">
        <v>73</v>
      </c>
      <c r="AF11" s="6">
        <v>5.4800000000000001E-2</v>
      </c>
      <c r="AG11" s="12">
        <f t="shared" si="13"/>
        <v>-124632188.66480955</v>
      </c>
      <c r="AH11" s="12">
        <f t="shared" si="14"/>
        <v>-8373832.9274435313</v>
      </c>
      <c r="AI11">
        <v>72</v>
      </c>
      <c r="AJ11" s="6">
        <v>5.4800000000000001E-2</v>
      </c>
      <c r="AK11" s="12">
        <f t="shared" si="15"/>
        <v>-293136565.71384001</v>
      </c>
      <c r="AL11" s="12">
        <f t="shared" si="16"/>
        <v>-19985004.183715675</v>
      </c>
      <c r="AM11">
        <v>71</v>
      </c>
      <c r="AN11" s="6">
        <v>5.4800000000000001E-2</v>
      </c>
      <c r="AO11" s="12">
        <f t="shared" si="17"/>
        <v>-349732020.56041986</v>
      </c>
      <c r="AP11" s="12">
        <f t="shared" si="18"/>
        <v>-24361816.70372856</v>
      </c>
      <c r="AQ11">
        <v>70</v>
      </c>
      <c r="AR11" s="6">
        <v>5.4800000000000001E-2</v>
      </c>
      <c r="AS11" s="12">
        <f t="shared" si="19"/>
        <v>-87145211.246415064</v>
      </c>
      <c r="AT11" s="12">
        <f t="shared" si="20"/>
        <v>-6113459.4088367214</v>
      </c>
      <c r="AU11">
        <v>69</v>
      </c>
      <c r="AV11" s="6">
        <v>5.4800000000000001E-2</v>
      </c>
      <c r="AW11" s="12">
        <f t="shared" si="21"/>
        <v>-174921426.87491131</v>
      </c>
      <c r="AX11" s="12">
        <f t="shared" si="22"/>
        <v>-12098351.791601248</v>
      </c>
      <c r="AY11">
        <v>68</v>
      </c>
      <c r="AZ11" s="6">
        <v>5.4800000000000001E-2</v>
      </c>
      <c r="BA11" s="12">
        <f t="shared" si="23"/>
        <v>-128541613.72876407</v>
      </c>
      <c r="BB11" s="12">
        <f t="shared" si="24"/>
        <v>-8827011.8509891555</v>
      </c>
      <c r="BC11">
        <v>67</v>
      </c>
      <c r="BD11" s="6">
        <v>5.4800000000000001E-2</v>
      </c>
      <c r="BE11" s="12">
        <f t="shared" si="25"/>
        <v>-24153079.638989158</v>
      </c>
      <c r="BF11" s="12">
        <f t="shared" si="26"/>
        <v>-1682467.9022890837</v>
      </c>
      <c r="BG11">
        <v>66</v>
      </c>
      <c r="BH11" s="6">
        <v>5.4800000000000001E-2</v>
      </c>
      <c r="BI11" s="12">
        <f t="shared" si="27"/>
        <v>137723879.861554</v>
      </c>
      <c r="BJ11" s="12">
        <f t="shared" si="28"/>
        <v>10682282.5953798</v>
      </c>
      <c r="BK11">
        <v>65</v>
      </c>
      <c r="BL11" s="6">
        <v>5.4800000000000001E-2</v>
      </c>
      <c r="BM11" s="12">
        <f t="shared" si="29"/>
        <v>110618593.73129572</v>
      </c>
      <c r="BN11" s="12">
        <f t="shared" si="30"/>
        <v>9235703.8675741926</v>
      </c>
      <c r="BO11">
        <v>64</v>
      </c>
      <c r="BP11" s="6">
        <v>5.4800000000000001E-2</v>
      </c>
      <c r="BQ11" s="12">
        <f t="shared" si="31"/>
        <v>58117149.58651229</v>
      </c>
      <c r="BR11" s="12">
        <f t="shared" si="32"/>
        <v>4995842.2397701461</v>
      </c>
      <c r="BS11">
        <v>63</v>
      </c>
      <c r="BT11" s="6">
        <v>5.4800000000000001E-2</v>
      </c>
      <c r="BU11" s="12">
        <f t="shared" si="33"/>
        <v>35341796.388039604</v>
      </c>
      <c r="BV11" s="12">
        <f t="shared" si="34"/>
        <v>3107876.727665328</v>
      </c>
      <c r="BW11">
        <v>62</v>
      </c>
      <c r="BX11" s="6">
        <v>5.4800000000000001E-2</v>
      </c>
      <c r="BY11" s="12">
        <f t="shared" si="35"/>
        <v>-18293585.062592302</v>
      </c>
      <c r="BZ11" s="12">
        <f t="shared" si="36"/>
        <v>-1644846.4950358663</v>
      </c>
      <c r="CA11">
        <v>61</v>
      </c>
      <c r="CB11" s="6">
        <v>5.4800000000000001E-2</v>
      </c>
      <c r="CC11" s="12">
        <f t="shared" si="37"/>
        <v>61112762.582126029</v>
      </c>
      <c r="CD11" s="12">
        <f t="shared" si="38"/>
        <v>6491208.1827311562</v>
      </c>
      <c r="CE11">
        <v>60</v>
      </c>
      <c r="CF11" s="6">
        <v>5.4800000000000001E-2</v>
      </c>
      <c r="CG11" s="12">
        <f t="shared" si="39"/>
        <v>83094798.581659302</v>
      </c>
      <c r="CH11" s="12">
        <f t="shared" si="40"/>
        <v>9729204.8374897502</v>
      </c>
      <c r="CI11">
        <v>59</v>
      </c>
      <c r="CJ11" s="6">
        <v>5.4800000000000001E-2</v>
      </c>
      <c r="CK11" s="12">
        <f t="shared" si="284"/>
        <v>87487022.044911474</v>
      </c>
      <c r="CL11" s="12">
        <f t="shared" si="285"/>
        <v>10373135.172505511</v>
      </c>
      <c r="CM11" s="5">
        <v>58</v>
      </c>
      <c r="CN11" s="6">
        <v>5.4800000000000001E-2</v>
      </c>
      <c r="CO11" s="7">
        <f t="shared" si="41"/>
        <v>196643912.08222947</v>
      </c>
      <c r="CP11" s="12">
        <f t="shared" si="42"/>
        <v>63241896.346865073</v>
      </c>
      <c r="CQ11" s="12">
        <f t="shared" si="43"/>
        <v>7342228.6980837937</v>
      </c>
      <c r="CR11" s="9"/>
      <c r="CS11" s="5">
        <v>57</v>
      </c>
      <c r="CT11" s="6">
        <v>5.4800000000000001E-2</v>
      </c>
      <c r="CU11" s="7">
        <f t="shared" si="44"/>
        <v>150327889.36796075</v>
      </c>
      <c r="CV11" s="12">
        <f t="shared" si="45"/>
        <v>36582763.726429</v>
      </c>
      <c r="CW11" s="12">
        <f t="shared" si="46"/>
        <v>4590557.0639242781</v>
      </c>
      <c r="CY11" s="5">
        <v>56</v>
      </c>
      <c r="CZ11" s="6">
        <v>5.4800000000000001E-2</v>
      </c>
      <c r="DA11" s="7">
        <f t="shared" si="47"/>
        <v>121545835.5174327</v>
      </c>
      <c r="DB11" s="12">
        <f t="shared" si="48"/>
        <v>20078676.644497227</v>
      </c>
      <c r="DC11" s="12">
        <f t="shared" si="49"/>
        <v>2628670.3179549864</v>
      </c>
      <c r="DE11" s="5">
        <f t="shared" si="50"/>
        <v>55</v>
      </c>
      <c r="DF11" s="6">
        <v>5.4800000000000001E-2</v>
      </c>
      <c r="DG11" s="7">
        <f t="shared" si="51"/>
        <v>102874173.0998161</v>
      </c>
      <c r="DH11" s="12">
        <f t="shared" si="52"/>
        <v>8603576.0113662239</v>
      </c>
      <c r="DI11" s="12">
        <f t="shared" si="53"/>
        <v>1130617.7471264207</v>
      </c>
      <c r="DK11" s="5">
        <f t="shared" si="54"/>
        <v>54</v>
      </c>
      <c r="DL11" s="6">
        <v>5.4800000000000001E-2</v>
      </c>
      <c r="DM11" s="7">
        <f t="shared" si="55"/>
        <v>104134196.88208935</v>
      </c>
      <c r="DN11" s="12">
        <f t="shared" si="56"/>
        <v>18167700.222352352</v>
      </c>
      <c r="DO11" s="12">
        <f t="shared" si="57"/>
        <v>2414389.8505122038</v>
      </c>
      <c r="DQ11" s="5">
        <f t="shared" si="58"/>
        <v>53</v>
      </c>
      <c r="DR11" s="6">
        <v>5.4800000000000001E-2</v>
      </c>
      <c r="DS11" s="7">
        <f t="shared" si="59"/>
        <v>68257863.714007214</v>
      </c>
      <c r="DT11" s="12">
        <f t="shared" si="60"/>
        <v>-13305258.207266284</v>
      </c>
      <c r="DU11" s="12">
        <f t="shared" si="61"/>
        <v>-1755050.9551320537</v>
      </c>
      <c r="DW11" s="5">
        <f t="shared" si="62"/>
        <v>52</v>
      </c>
      <c r="DX11" s="6">
        <v>5.4800000000000001E-2</v>
      </c>
      <c r="DY11" s="7">
        <f t="shared" si="63"/>
        <v>51476518.638014466</v>
      </c>
      <c r="DZ11" s="12">
        <f t="shared" si="64"/>
        <v>-25624882.120504886</v>
      </c>
      <c r="EA11" s="12">
        <f t="shared" si="65"/>
        <v>-3392749.7867240282</v>
      </c>
      <c r="EC11" s="5">
        <f t="shared" si="66"/>
        <v>51</v>
      </c>
      <c r="ED11" s="6">
        <v>5.4800000000000001E-2</v>
      </c>
      <c r="EE11" s="7">
        <f t="shared" si="67"/>
        <v>47911875.128457271</v>
      </c>
      <c r="EF11" s="12">
        <f t="shared" si="68"/>
        <v>-23022598.824647579</v>
      </c>
      <c r="EG11" s="12">
        <f t="shared" si="69"/>
        <v>-3139197.1363937301</v>
      </c>
      <c r="EI11" s="5">
        <f t="shared" si="70"/>
        <v>50</v>
      </c>
      <c r="EJ11" s="6">
        <v>5.4800000000000001E-2</v>
      </c>
      <c r="EK11" s="7">
        <f t="shared" si="71"/>
        <v>47911875.128457271</v>
      </c>
      <c r="EL11" s="12">
        <f t="shared" si="72"/>
        <v>-11326524.745678321</v>
      </c>
      <c r="EM11" s="12">
        <f t="shared" si="73"/>
        <v>-1600360.6815982924</v>
      </c>
      <c r="EO11" s="5">
        <f t="shared" si="74"/>
        <v>49</v>
      </c>
      <c r="EP11" s="6">
        <v>5.4800000000000001E-2</v>
      </c>
      <c r="EQ11" s="7">
        <f t="shared" si="75"/>
        <v>53508906.77737017</v>
      </c>
      <c r="ER11" s="12">
        <f t="shared" si="76"/>
        <v>-23484927.084225278</v>
      </c>
      <c r="ES11" s="12">
        <f t="shared" si="77"/>
        <v>-3364669.2229988393</v>
      </c>
      <c r="EU11" s="5">
        <f t="shared" si="78"/>
        <v>48</v>
      </c>
      <c r="EV11" s="6">
        <v>5.4800000000000001E-2</v>
      </c>
      <c r="EW11" s="7">
        <f t="shared" si="79"/>
        <v>33224484.513466492</v>
      </c>
      <c r="EX11" s="12">
        <f t="shared" si="80"/>
        <v>-24127711.369717464</v>
      </c>
      <c r="EY11" s="12">
        <f t="shared" si="81"/>
        <v>-3492520.0731795989</v>
      </c>
      <c r="FA11" s="5">
        <f t="shared" si="82"/>
        <v>47</v>
      </c>
      <c r="FB11" s="6">
        <v>5.4800000000000001E-2</v>
      </c>
      <c r="FC11" s="7">
        <f t="shared" si="83"/>
        <v>33111904.039731406</v>
      </c>
      <c r="FD11" s="12">
        <f t="shared" si="84"/>
        <v>-20765145.863474235</v>
      </c>
      <c r="FE11" s="12">
        <f t="shared" si="85"/>
        <v>-3057077.2405913183</v>
      </c>
      <c r="FG11" s="5">
        <f t="shared" si="86"/>
        <v>46</v>
      </c>
      <c r="FH11" s="6">
        <v>5.4800000000000001E-2</v>
      </c>
      <c r="FI11" s="7">
        <f t="shared" si="87"/>
        <v>26146481.395871297</v>
      </c>
      <c r="FJ11" s="12">
        <f t="shared" si="88"/>
        <v>-25241979.109822556</v>
      </c>
      <c r="FK11" s="12">
        <f t="shared" si="89"/>
        <v>-3741104.3262127335</v>
      </c>
      <c r="FM11" s="5">
        <f t="shared" si="90"/>
        <v>45</v>
      </c>
      <c r="FN11" s="6">
        <v>5.4800000000000001E-2</v>
      </c>
      <c r="FO11" s="7">
        <f t="shared" si="91"/>
        <v>28672531.413391046</v>
      </c>
      <c r="FP11" s="12">
        <f t="shared" si="92"/>
        <v>-19687214.33589666</v>
      </c>
      <c r="FQ11" s="12">
        <f t="shared" si="93"/>
        <v>-2956739.1698840922</v>
      </c>
      <c r="FS11" s="5">
        <f t="shared" si="94"/>
        <v>44</v>
      </c>
      <c r="FT11" s="6">
        <v>5.4800000000000001E-2</v>
      </c>
      <c r="FU11" s="7">
        <f t="shared" si="95"/>
        <v>23385149.183093593</v>
      </c>
      <c r="FV11" s="12">
        <f t="shared" si="96"/>
        <v>-22267290.465222061</v>
      </c>
      <c r="FW11" s="12">
        <f t="shared" si="97"/>
        <v>-3399233.6345711886</v>
      </c>
      <c r="FY11" s="5">
        <f t="shared" si="98"/>
        <v>43</v>
      </c>
      <c r="FZ11" s="6">
        <v>5.4800000000000001E-2</v>
      </c>
      <c r="GA11" s="7">
        <f t="shared" si="99"/>
        <v>20086882.995270215</v>
      </c>
      <c r="GB11" s="12">
        <f t="shared" si="100"/>
        <v>-23395560.205660574</v>
      </c>
      <c r="GC11" s="12">
        <f t="shared" si="101"/>
        <v>-3606145.1585675534</v>
      </c>
      <c r="GE11" s="5">
        <f t="shared" si="102"/>
        <v>42</v>
      </c>
      <c r="GF11" s="6">
        <v>5.4800000000000001E-2</v>
      </c>
      <c r="GG11" s="7">
        <f t="shared" si="103"/>
        <v>17870892.34454646</v>
      </c>
      <c r="GH11" s="12">
        <f t="shared" si="104"/>
        <v>-23030174.903164186</v>
      </c>
      <c r="GI11" s="12">
        <f t="shared" si="105"/>
        <v>-3618091.2670965791</v>
      </c>
      <c r="GK11" s="5">
        <f t="shared" si="106"/>
        <v>41</v>
      </c>
      <c r="GL11" s="6">
        <v>5.4800000000000001E-2</v>
      </c>
      <c r="GM11" s="7">
        <f t="shared" si="107"/>
        <v>19849930.40602738</v>
      </c>
      <c r="GN11" s="12">
        <f t="shared" si="108"/>
        <v>-17872121.741676342</v>
      </c>
      <c r="GO11" s="12">
        <f t="shared" si="109"/>
        <v>-2904873.1587480814</v>
      </c>
      <c r="GQ11" s="5">
        <f t="shared" si="110"/>
        <v>40</v>
      </c>
      <c r="GR11" s="6">
        <v>5.4800000000000001E-2</v>
      </c>
      <c r="GS11" s="7">
        <f t="shared" si="111"/>
        <v>16033869.471750708</v>
      </c>
      <c r="GT11" s="12">
        <f t="shared" si="112"/>
        <v>-18808054.75878989</v>
      </c>
      <c r="GU11" s="12">
        <f t="shared" si="113"/>
        <v>-3168497.8819596041</v>
      </c>
      <c r="GW11" s="5">
        <f t="shared" si="114"/>
        <v>39</v>
      </c>
      <c r="GX11" s="6">
        <v>5.4800000000000001E-2</v>
      </c>
      <c r="GY11" s="7">
        <f t="shared" si="115"/>
        <v>14469695.399107218</v>
      </c>
      <c r="GZ11" s="12">
        <f t="shared" si="116"/>
        <v>-17575191.480461478</v>
      </c>
      <c r="HA11" s="12">
        <f t="shared" si="117"/>
        <v>-3091044.2687555761</v>
      </c>
      <c r="HC11" s="5">
        <f t="shared" si="118"/>
        <v>38</v>
      </c>
      <c r="HD11" s="6">
        <v>5.4800000000000001E-2</v>
      </c>
      <c r="HE11" s="7">
        <f t="shared" si="119"/>
        <v>15769066.476795137</v>
      </c>
      <c r="HF11" s="12">
        <f t="shared" si="120"/>
        <v>-12931205.265655413</v>
      </c>
      <c r="HG11" s="12">
        <f t="shared" si="121"/>
        <v>-2414826.6888080714</v>
      </c>
      <c r="HI11" s="5">
        <f t="shared" si="122"/>
        <v>37</v>
      </c>
      <c r="HJ11" s="6">
        <v>5.4800000000000001E-2</v>
      </c>
      <c r="HK11" s="7">
        <f t="shared" si="123"/>
        <v>15226985.782923073</v>
      </c>
      <c r="HL11" s="12">
        <f t="shared" si="124"/>
        <v>-10189837.887689628</v>
      </c>
      <c r="HM11" s="12">
        <f t="shared" si="125"/>
        <v>-2003574.5589777841</v>
      </c>
      <c r="HO11" s="5">
        <f t="shared" si="126"/>
        <v>36</v>
      </c>
      <c r="HP11" s="6">
        <v>5.4800000000000001E-2</v>
      </c>
      <c r="HQ11" s="7">
        <f t="shared" si="127"/>
        <v>13331278.044933539</v>
      </c>
      <c r="HR11" s="12">
        <f t="shared" si="128"/>
        <v>-9772252.0956721008</v>
      </c>
      <c r="HS11" s="12">
        <f t="shared" si="129"/>
        <v>-1984228.3274648415</v>
      </c>
      <c r="HU11" s="5">
        <f t="shared" si="130"/>
        <v>35</v>
      </c>
      <c r="HV11" s="6">
        <v>5.4800000000000001E-2</v>
      </c>
      <c r="HW11" s="7">
        <f t="shared" si="131"/>
        <v>11225394.109913714</v>
      </c>
      <c r="HX11" s="12">
        <f t="shared" si="132"/>
        <v>-9806127.5795447882</v>
      </c>
      <c r="HY11" s="12">
        <f t="shared" si="133"/>
        <v>-2063774.775159118</v>
      </c>
      <c r="IA11" s="5">
        <f t="shared" si="134"/>
        <v>34</v>
      </c>
      <c r="IB11" s="6">
        <v>5.4800000000000001E-2</v>
      </c>
      <c r="IC11" s="7">
        <f t="shared" si="135"/>
        <v>13100004.796258278</v>
      </c>
      <c r="ID11" s="12">
        <f t="shared" si="136"/>
        <v>-4796430.2000134056</v>
      </c>
      <c r="IE11" s="12">
        <f t="shared" si="137"/>
        <v>-1104229.1484893719</v>
      </c>
      <c r="IG11" s="5">
        <f t="shared" si="138"/>
        <v>33</v>
      </c>
      <c r="IH11" s="6">
        <v>5.4800000000000001E-2</v>
      </c>
      <c r="II11" s="7">
        <f t="shared" si="139"/>
        <v>17678818.888337757</v>
      </c>
      <c r="IJ11" s="12">
        <f t="shared" si="140"/>
        <v>3050560.7526851962</v>
      </c>
      <c r="IK11" s="12">
        <f t="shared" si="141"/>
        <v>785186.02884603362</v>
      </c>
      <c r="IM11" s="5">
        <f t="shared" si="142"/>
        <v>32</v>
      </c>
      <c r="IN11" s="6">
        <v>5.4800000000000001E-2</v>
      </c>
      <c r="IO11" s="7">
        <f t="shared" si="143"/>
        <v>12904247.363750188</v>
      </c>
      <c r="IP11" s="12">
        <f t="shared" si="144"/>
        <v>330644.77469777816</v>
      </c>
      <c r="IQ11" s="12">
        <f t="shared" si="145"/>
        <v>90822.116202259058</v>
      </c>
      <c r="IS11" s="5">
        <f t="shared" si="146"/>
        <v>31</v>
      </c>
      <c r="IT11" s="6">
        <v>5.4800000000000001E-2</v>
      </c>
      <c r="IU11" s="7">
        <f t="shared" si="147"/>
        <v>10420937.869458279</v>
      </c>
      <c r="IV11" s="12">
        <f t="shared" si="148"/>
        <v>-598801.85742657911</v>
      </c>
      <c r="IW11" s="12">
        <f t="shared" si="149"/>
        <v>-173058.99068974229</v>
      </c>
      <c r="IY11" s="5">
        <f t="shared" si="150"/>
        <v>30</v>
      </c>
      <c r="IZ11" s="6">
        <v>5.4800000000000001E-2</v>
      </c>
      <c r="JA11" s="7">
        <f t="shared" si="151"/>
        <v>11202900.311178543</v>
      </c>
      <c r="JB11" s="12">
        <f t="shared" si="152"/>
        <v>1896081.6667321529</v>
      </c>
      <c r="JC11" s="12">
        <f t="shared" si="153"/>
        <v>585453.24564638943</v>
      </c>
      <c r="JE11" s="5">
        <f t="shared" si="154"/>
        <v>29</v>
      </c>
      <c r="JF11" s="6">
        <v>5.4800000000000001E-2</v>
      </c>
      <c r="JG11" s="7">
        <f t="shared" si="155"/>
        <v>10518167.60039296</v>
      </c>
      <c r="JH11" s="12">
        <f t="shared" si="156"/>
        <v>2867884.4249568265</v>
      </c>
      <c r="JI11" s="12">
        <f t="shared" si="157"/>
        <v>967692.80207370583</v>
      </c>
      <c r="JK11" s="5">
        <f t="shared" si="158"/>
        <v>28</v>
      </c>
      <c r="JL11" s="6">
        <v>5.4800000000000001E-2</v>
      </c>
      <c r="JM11" s="7">
        <f t="shared" si="159"/>
        <v>8874592.9804193042</v>
      </c>
      <c r="JN11" s="12">
        <f t="shared" si="160"/>
        <v>2826137.0871633845</v>
      </c>
      <c r="JO11" s="12">
        <f t="shared" si="161"/>
        <v>1086245.4814901554</v>
      </c>
      <c r="JQ11" s="5">
        <f t="shared" si="162"/>
        <v>27</v>
      </c>
      <c r="JR11" s="6">
        <v>5.4800000000000001E-2</v>
      </c>
      <c r="JS11" s="7">
        <f t="shared" si="163"/>
        <v>6736445.2561251726</v>
      </c>
      <c r="JT11" s="12">
        <f t="shared" si="164"/>
        <v>1883782.8116320074</v>
      </c>
      <c r="JU11" s="12">
        <f t="shared" si="165"/>
        <v>809664.77260683267</v>
      </c>
      <c r="JW11" s="5">
        <f t="shared" si="166"/>
        <v>26</v>
      </c>
      <c r="JX11" s="6">
        <v>5.4800000000000001E-2</v>
      </c>
      <c r="JY11" s="7">
        <f t="shared" si="167"/>
        <v>7068672.8815584201</v>
      </c>
      <c r="JZ11" s="12">
        <f t="shared" si="168"/>
        <v>3074825.8924848884</v>
      </c>
      <c r="KA11" s="12">
        <f t="shared" si="169"/>
        <v>1432476.09705421</v>
      </c>
      <c r="KC11" s="5">
        <f t="shared" si="170"/>
        <v>25</v>
      </c>
      <c r="KD11" s="6">
        <v>5.4800000000000001E-2</v>
      </c>
      <c r="KE11" s="7">
        <f t="shared" si="171"/>
        <v>5870015.6797528798</v>
      </c>
      <c r="KF11" s="12">
        <f t="shared" si="172"/>
        <v>2432932.688111648</v>
      </c>
      <c r="KG11" s="12">
        <f t="shared" si="173"/>
        <v>1175503.9962123507</v>
      </c>
      <c r="KI11" s="5">
        <f t="shared" si="174"/>
        <v>24</v>
      </c>
      <c r="KJ11" s="6">
        <v>5.4800000000000001E-2</v>
      </c>
      <c r="KK11" s="7">
        <f t="shared" si="175"/>
        <v>4798116.4621161362</v>
      </c>
      <c r="KL11" s="12">
        <f t="shared" si="176"/>
        <v>1858041.0311839015</v>
      </c>
      <c r="KM11" s="12">
        <f t="shared" si="177"/>
        <v>935372.60432791663</v>
      </c>
      <c r="KO11" s="5">
        <f t="shared" si="178"/>
        <v>23</v>
      </c>
      <c r="KP11" s="6">
        <v>5.4800000000000001E-2</v>
      </c>
      <c r="KQ11" s="7">
        <f t="shared" si="179"/>
        <v>4520128.555926648</v>
      </c>
      <c r="KR11" s="12">
        <f t="shared" si="180"/>
        <v>2004185.2722644042</v>
      </c>
      <c r="KS11" s="12">
        <f t="shared" si="181"/>
        <v>1044589.0948536413</v>
      </c>
      <c r="KU11" s="5">
        <f t="shared" si="182"/>
        <v>22</v>
      </c>
      <c r="KV11" s="6">
        <v>5.4800000000000001E-2</v>
      </c>
      <c r="KW11" s="7">
        <f t="shared" si="183"/>
        <v>3444169.8841257594</v>
      </c>
      <c r="KX11" s="12">
        <f t="shared" si="184"/>
        <v>1269367.5395959844</v>
      </c>
      <c r="KY11" s="12">
        <f t="shared" si="185"/>
        <v>687310.69846118824</v>
      </c>
      <c r="LA11" s="5">
        <f t="shared" si="186"/>
        <v>21</v>
      </c>
      <c r="LB11" s="6">
        <v>5.4800000000000001E-2</v>
      </c>
      <c r="LC11" s="7">
        <f t="shared" si="187"/>
        <v>2906717.7686942015</v>
      </c>
      <c r="LD11" s="12">
        <f t="shared" si="188"/>
        <v>1002448.3909518356</v>
      </c>
      <c r="LE11" s="12">
        <f t="shared" si="189"/>
        <v>550708.74374478369</v>
      </c>
      <c r="LG11" s="5">
        <f t="shared" si="190"/>
        <v>20</v>
      </c>
      <c r="LH11" s="6">
        <v>5.4800000000000001E-2</v>
      </c>
      <c r="LI11" s="7">
        <f t="shared" si="191"/>
        <v>2747110.6404821868</v>
      </c>
      <c r="LJ11" s="12">
        <f t="shared" si="192"/>
        <v>1118348.720826641</v>
      </c>
      <c r="LK11" s="12">
        <f t="shared" si="193"/>
        <v>639242.68338294583</v>
      </c>
      <c r="LM11" s="5">
        <f t="shared" si="194"/>
        <v>19</v>
      </c>
      <c r="LN11" s="6">
        <v>5.4800000000000001E-2</v>
      </c>
      <c r="LO11" s="7">
        <f t="shared" si="195"/>
        <v>2357225.5367103028</v>
      </c>
      <c r="LP11" s="12">
        <f t="shared" si="196"/>
        <v>979090.04586568556</v>
      </c>
      <c r="LQ11" s="12">
        <f t="shared" si="197"/>
        <v>585763.00566326047</v>
      </c>
      <c r="LS11" s="5">
        <f t="shared" si="198"/>
        <v>18</v>
      </c>
      <c r="LT11" s="6">
        <v>5.4800000000000001E-2</v>
      </c>
      <c r="LU11" s="7">
        <f t="shared" si="199"/>
        <v>1792839.6232965495</v>
      </c>
      <c r="LV11" s="12">
        <f t="shared" si="200"/>
        <v>630506.6426695541</v>
      </c>
      <c r="LW11" s="12">
        <f t="shared" si="201"/>
        <v>396838.91726000514</v>
      </c>
      <c r="LY11" s="5">
        <f t="shared" si="202"/>
        <v>17</v>
      </c>
      <c r="LZ11" s="6">
        <v>5.4800000000000001E-2</v>
      </c>
      <c r="MA11" s="7">
        <f t="shared" si="203"/>
        <v>1849432.2501511746</v>
      </c>
      <c r="MB11" s="12">
        <f t="shared" si="204"/>
        <v>895020.52999176097</v>
      </c>
      <c r="MC11" s="12">
        <f t="shared" si="205"/>
        <v>595159.29243187804</v>
      </c>
      <c r="ME11" s="5">
        <f t="shared" si="206"/>
        <v>16</v>
      </c>
      <c r="MF11" s="6">
        <v>5.4800000000000001E-2</v>
      </c>
      <c r="MG11" s="7">
        <f t="shared" si="207"/>
        <v>1420127.6588736656</v>
      </c>
      <c r="MH11" s="12">
        <f t="shared" si="208"/>
        <v>600221.082828513</v>
      </c>
      <c r="MI11" s="12">
        <f t="shared" si="209"/>
        <v>409505.82729931251</v>
      </c>
      <c r="MK11" s="5">
        <f t="shared" si="210"/>
        <v>15</v>
      </c>
      <c r="ML11" s="6">
        <v>5.4800000000000001E-2</v>
      </c>
      <c r="MM11" s="7">
        <f t="shared" si="211"/>
        <v>1321171.8847089636</v>
      </c>
      <c r="MN11" s="12">
        <f t="shared" si="212"/>
        <v>622356.77935088566</v>
      </c>
      <c r="MO11" s="12">
        <f t="shared" si="213"/>
        <v>438443.98039402167</v>
      </c>
      <c r="MQ11" s="5">
        <f t="shared" si="214"/>
        <v>14</v>
      </c>
      <c r="MR11" s="6">
        <v>5.4800000000000001E-2</v>
      </c>
      <c r="MS11" s="7">
        <f t="shared" si="215"/>
        <v>1201393.002372433</v>
      </c>
      <c r="MT11" s="12">
        <f t="shared" si="216"/>
        <v>599226.83602215967</v>
      </c>
      <c r="MU11" s="12">
        <f t="shared" si="217"/>
        <v>432806.5144377902</v>
      </c>
      <c r="MW11" s="5">
        <f t="shared" si="218"/>
        <v>13</v>
      </c>
      <c r="MX11" s="6">
        <v>5.4800000000000001E-2</v>
      </c>
      <c r="MY11" s="7">
        <f t="shared" si="219"/>
        <v>1185624.2005057067</v>
      </c>
      <c r="MZ11" s="12">
        <f t="shared" si="220"/>
        <v>670251.17714637355</v>
      </c>
      <c r="NA11" s="12">
        <f t="shared" si="221"/>
        <v>497681.76391737786</v>
      </c>
      <c r="NC11" s="5">
        <f t="shared" si="222"/>
        <v>12</v>
      </c>
      <c r="ND11" s="6">
        <v>5.4800000000000001E-2</v>
      </c>
      <c r="NE11" s="7">
        <f t="shared" si="223"/>
        <v>864157.58054351842</v>
      </c>
      <c r="NF11" s="12">
        <f t="shared" si="224"/>
        <v>416302.89814344479</v>
      </c>
      <c r="NG11" s="12">
        <f t="shared" si="225"/>
        <v>317549.83535564324</v>
      </c>
      <c r="NI11" s="5">
        <f t="shared" si="226"/>
        <v>11</v>
      </c>
      <c r="NJ11" s="6">
        <v>5.4800000000000001E-2</v>
      </c>
      <c r="NK11" s="7">
        <f t="shared" si="227"/>
        <v>704399.72329924873</v>
      </c>
      <c r="NL11" s="12">
        <f t="shared" si="228"/>
        <v>320035.81687620084</v>
      </c>
      <c r="NM11" s="12">
        <f t="shared" si="229"/>
        <v>251549.77109024758</v>
      </c>
      <c r="NO11" s="5">
        <f t="shared" si="230"/>
        <v>10</v>
      </c>
      <c r="NP11" s="6">
        <v>5.4800000000000001E-2</v>
      </c>
      <c r="NQ11" s="7">
        <f t="shared" si="231"/>
        <v>529225.9378657015</v>
      </c>
      <c r="NR11" s="12">
        <f t="shared" si="232"/>
        <v>199103.76129970132</v>
      </c>
      <c r="NS11" s="12">
        <f t="shared" si="233"/>
        <v>158955.65481993384</v>
      </c>
      <c r="NU11" s="5">
        <f t="shared" si="234"/>
        <v>9</v>
      </c>
      <c r="NV11" s="6">
        <v>5.4800000000000001E-2</v>
      </c>
      <c r="NW11" s="7">
        <f t="shared" si="235"/>
        <v>412362.42626281868</v>
      </c>
      <c r="NX11" s="12">
        <f t="shared" si="236"/>
        <v>139751.911977109</v>
      </c>
      <c r="NY11" s="12">
        <f t="shared" si="237"/>
        <v>113435.89013634797</v>
      </c>
      <c r="OA11" s="5">
        <f t="shared" si="238"/>
        <v>8</v>
      </c>
      <c r="OB11" s="6">
        <v>5.4800000000000001E-2</v>
      </c>
      <c r="OC11" s="7">
        <f t="shared" si="239"/>
        <v>341105.48950518545</v>
      </c>
      <c r="OD11" s="12">
        <f t="shared" si="240"/>
        <v>116889.08651369772</v>
      </c>
      <c r="OE11" s="12">
        <f t="shared" si="241"/>
        <v>97476.86844672446</v>
      </c>
      <c r="OG11" s="5">
        <f t="shared" si="242"/>
        <v>7</v>
      </c>
      <c r="OH11" s="6">
        <v>5.4800000000000001E-2</v>
      </c>
      <c r="OI11" s="7">
        <f t="shared" si="243"/>
        <v>374964.81203164288</v>
      </c>
      <c r="OJ11" s="12">
        <f t="shared" si="244"/>
        <v>197759.35894617054</v>
      </c>
      <c r="OK11" s="12">
        <f t="shared" si="245"/>
        <v>171071.77175457703</v>
      </c>
      <c r="OM11" s="5">
        <f t="shared" si="246"/>
        <v>6</v>
      </c>
      <c r="ON11" s="6">
        <v>5.4800000000000001E-2</v>
      </c>
      <c r="OO11" s="7">
        <f t="shared" si="247"/>
        <v>425371.31257134752</v>
      </c>
      <c r="OP11" s="12">
        <f t="shared" si="248"/>
        <v>290536.75285708084</v>
      </c>
      <c r="OQ11" s="12">
        <f t="shared" si="249"/>
        <v>254199.56392275816</v>
      </c>
      <c r="OS11" s="5">
        <f t="shared" si="250"/>
        <v>5</v>
      </c>
      <c r="OT11" s="6">
        <v>5.4800000000000001E-2</v>
      </c>
      <c r="OU11" s="7">
        <f t="shared" si="251"/>
        <v>545138.16810373904</v>
      </c>
      <c r="OV11" s="12">
        <f t="shared" si="252"/>
        <v>455071.65729221632</v>
      </c>
      <c r="OW11" s="12">
        <f t="shared" si="253"/>
        <v>408497.94546871644</v>
      </c>
      <c r="OY11" s="5">
        <f t="shared" si="254"/>
        <v>4</v>
      </c>
      <c r="OZ11" s="6">
        <v>5.4800000000000001E-2</v>
      </c>
      <c r="PA11" s="7">
        <f t="shared" si="255"/>
        <v>424694.73987514724</v>
      </c>
      <c r="PB11" s="12">
        <f t="shared" si="256"/>
        <v>372374.42080121557</v>
      </c>
      <c r="PC11" s="12">
        <f t="shared" si="257"/>
        <v>340703.02116623742</v>
      </c>
      <c r="PE11" s="5">
        <f t="shared" si="258"/>
        <v>3</v>
      </c>
      <c r="PF11" s="6">
        <v>5.4800000000000001E-2</v>
      </c>
      <c r="PG11" s="7">
        <f t="shared" si="259"/>
        <v>383506.17651719996</v>
      </c>
      <c r="PH11" s="12">
        <f t="shared" si="260"/>
        <v>346351.16611785023</v>
      </c>
      <c r="PI11" s="12">
        <f t="shared" si="261"/>
        <v>326304.08356391801</v>
      </c>
      <c r="PK11" s="5">
        <f t="shared" si="262"/>
        <v>2</v>
      </c>
      <c r="PL11" s="6">
        <v>5.4800000000000001E-2</v>
      </c>
      <c r="PM11" s="7">
        <f t="shared" si="263"/>
        <v>365836.28399999999</v>
      </c>
      <c r="PN11" s="12">
        <f>(PN12)*(1+PL11)-(((VLOOKUP((PK$91+PK12),$A$138:$E$227,5,FALSE))/(VLOOKUP(PK$91,$A$138:$E$227,5,FALSE)))*(IF(PK11&lt;=$D$125,$B$125,$C$125)))</f>
        <v>343005.16327382752</v>
      </c>
      <c r="PO11" s="12">
        <f t="shared" si="265"/>
        <v>336030.37248636474</v>
      </c>
      <c r="PQ11" s="5">
        <f t="shared" si="266"/>
        <v>1</v>
      </c>
      <c r="PR11" s="6">
        <v>5.4800000000000001E-2</v>
      </c>
      <c r="PS11" s="7">
        <f>(PS12+$B$124)*(1+PR11)</f>
        <v>316440</v>
      </c>
      <c r="PT11" s="12">
        <f>($B$124)*(1+PR11)-$B$125</f>
        <v>305440</v>
      </c>
      <c r="PU11" s="12">
        <f>PT11</f>
        <v>305440</v>
      </c>
      <c r="PW11" s="5"/>
      <c r="PX11" s="6"/>
      <c r="PY11" s="7"/>
      <c r="QC11" s="5"/>
      <c r="QD11" s="6"/>
      <c r="QE11" s="7"/>
      <c r="QI11" s="5"/>
      <c r="QJ11" s="6"/>
      <c r="QK11" s="7"/>
      <c r="QO11" s="5"/>
      <c r="QP11" s="6"/>
      <c r="QQ11" s="7"/>
    </row>
    <row r="12" spans="3:461">
      <c r="C12">
        <v>79</v>
      </c>
      <c r="D12" s="6">
        <v>0.15609999999999999</v>
      </c>
      <c r="E12" s="12">
        <f t="shared" si="286"/>
        <v>-466486970.92589647</v>
      </c>
      <c r="F12" s="12">
        <f t="shared" si="0"/>
        <v>-40697047.892173514</v>
      </c>
      <c r="G12">
        <v>78</v>
      </c>
      <c r="H12" s="6">
        <v>0.15609999999999999</v>
      </c>
      <c r="I12" s="12">
        <f t="shared" si="1"/>
        <v>-566188050.54198933</v>
      </c>
      <c r="J12" s="12">
        <f t="shared" si="2"/>
        <v>-48824083.02707018</v>
      </c>
      <c r="K12">
        <v>77</v>
      </c>
      <c r="L12" s="6">
        <v>0.15609999999999999</v>
      </c>
      <c r="M12" s="12">
        <f t="shared" si="3"/>
        <v>-488351455.78437531</v>
      </c>
      <c r="N12" s="12">
        <f t="shared" si="4"/>
        <v>-42112001.482162468</v>
      </c>
      <c r="O12">
        <v>76</v>
      </c>
      <c r="P12" s="6">
        <v>0.15609999999999999</v>
      </c>
      <c r="Q12" s="12">
        <f t="shared" si="5"/>
        <v>-369595843.70644057</v>
      </c>
      <c r="R12" s="12">
        <f t="shared" si="6"/>
        <v>-29634765.077823523</v>
      </c>
      <c r="S12">
        <v>75</v>
      </c>
      <c r="T12" s="6">
        <v>0.15609999999999999</v>
      </c>
      <c r="U12" s="12">
        <f t="shared" si="7"/>
        <v>-2860715.0164589081</v>
      </c>
      <c r="V12" s="12">
        <f t="shared" si="8"/>
        <v>-206294.62801493891</v>
      </c>
      <c r="W12">
        <v>74</v>
      </c>
      <c r="X12" s="6">
        <v>0.15609999999999999</v>
      </c>
      <c r="Y12" s="12">
        <f t="shared" si="9"/>
        <v>48341645.249735571</v>
      </c>
      <c r="Z12" s="12">
        <f t="shared" si="10"/>
        <v>3144766.6350054909</v>
      </c>
      <c r="AA12">
        <v>73</v>
      </c>
      <c r="AB12" s="6">
        <v>0.15609999999999999</v>
      </c>
      <c r="AC12" s="12">
        <f t="shared" si="11"/>
        <v>-202934078.43536761</v>
      </c>
      <c r="AD12" s="12">
        <f t="shared" si="12"/>
        <v>-13508471.181779386</v>
      </c>
      <c r="AE12">
        <v>72</v>
      </c>
      <c r="AF12" s="6">
        <v>0.15609999999999999</v>
      </c>
      <c r="AG12" s="12">
        <f t="shared" si="13"/>
        <v>-117733866.87756599</v>
      </c>
      <c r="AH12" s="12">
        <f t="shared" si="14"/>
        <v>-8074536.5079924222</v>
      </c>
      <c r="AI12">
        <v>71</v>
      </c>
      <c r="AJ12" s="6">
        <v>0.15609999999999999</v>
      </c>
      <c r="AK12" s="12">
        <f t="shared" si="15"/>
        <v>-277490074.8305189</v>
      </c>
      <c r="AL12" s="12">
        <f t="shared" si="16"/>
        <v>-19310958.308931723</v>
      </c>
      <c r="AM12">
        <v>70</v>
      </c>
      <c r="AN12" s="6">
        <v>0.15609999999999999</v>
      </c>
      <c r="AO12" s="12">
        <f t="shared" si="17"/>
        <v>-331154103.35608107</v>
      </c>
      <c r="AP12" s="12">
        <f t="shared" si="18"/>
        <v>-23546509.618359774</v>
      </c>
      <c r="AQ12">
        <v>69</v>
      </c>
      <c r="AR12" s="6">
        <v>0.15609999999999999</v>
      </c>
      <c r="AS12" s="12">
        <f t="shared" si="19"/>
        <v>-82212335.807542056</v>
      </c>
      <c r="AT12" s="12">
        <f t="shared" si="20"/>
        <v>-5887116.3311502626</v>
      </c>
      <c r="AU12">
        <v>68</v>
      </c>
      <c r="AV12" s="6">
        <v>0.15609999999999999</v>
      </c>
      <c r="AW12" s="12">
        <f t="shared" si="21"/>
        <v>-165422523.98889148</v>
      </c>
      <c r="AX12" s="12">
        <f t="shared" si="22"/>
        <v>-11678846.877682706</v>
      </c>
      <c r="AY12">
        <v>67</v>
      </c>
      <c r="AZ12" s="6">
        <v>0.15609999999999999</v>
      </c>
      <c r="BA12" s="12">
        <f t="shared" si="23"/>
        <v>-121449321.82784972</v>
      </c>
      <c r="BB12" s="12">
        <f t="shared" si="24"/>
        <v>-8513089.1245946083</v>
      </c>
      <c r="BC12">
        <v>66</v>
      </c>
      <c r="BD12" s="6">
        <v>0.15609999999999999</v>
      </c>
      <c r="BE12" s="12">
        <f t="shared" si="25"/>
        <v>-22489957.620936316</v>
      </c>
      <c r="BF12" s="12">
        <f t="shared" si="26"/>
        <v>-1599134.6568593145</v>
      </c>
      <c r="BG12">
        <v>65</v>
      </c>
      <c r="BH12" s="6">
        <v>0.15609999999999999</v>
      </c>
      <c r="BI12" s="12">
        <f t="shared" si="27"/>
        <v>130935401.99768592</v>
      </c>
      <c r="BJ12" s="12">
        <f t="shared" si="28"/>
        <v>10366544.68665491</v>
      </c>
      <c r="BK12">
        <v>64</v>
      </c>
      <c r="BL12" s="6">
        <v>0.15609999999999999</v>
      </c>
      <c r="BM12" s="12">
        <f t="shared" si="29"/>
        <v>105212279.17566456</v>
      </c>
      <c r="BN12" s="12">
        <f t="shared" si="30"/>
        <v>8966654.1506239567</v>
      </c>
      <c r="BO12">
        <v>63</v>
      </c>
      <c r="BP12" s="6">
        <v>0.15609999999999999</v>
      </c>
      <c r="BQ12" s="12">
        <f t="shared" si="31"/>
        <v>55428652.531248175</v>
      </c>
      <c r="BR12" s="12">
        <f t="shared" si="32"/>
        <v>4863633.6562971156</v>
      </c>
      <c r="BS12">
        <v>62</v>
      </c>
      <c r="BT12" s="6">
        <v>0.15609999999999999</v>
      </c>
      <c r="BU12" s="12">
        <f t="shared" si="33"/>
        <v>33829111.63238278</v>
      </c>
      <c r="BV12" s="12">
        <f t="shared" si="34"/>
        <v>3036602.0527302749</v>
      </c>
      <c r="BW12">
        <v>61</v>
      </c>
      <c r="BX12" s="6">
        <v>0.15609999999999999</v>
      </c>
      <c r="BY12" s="12">
        <f t="shared" si="35"/>
        <v>-17026860.36721611</v>
      </c>
      <c r="BZ12" s="12">
        <f t="shared" si="36"/>
        <v>-1562727.4769709187</v>
      </c>
      <c r="CA12">
        <v>60</v>
      </c>
      <c r="CB12" s="6">
        <v>0.15609999999999999</v>
      </c>
      <c r="CC12" s="12">
        <f t="shared" si="37"/>
        <v>58205539.924496196</v>
      </c>
      <c r="CD12" s="12">
        <f t="shared" si="38"/>
        <v>6310736.80472349</v>
      </c>
      <c r="CE12">
        <v>59</v>
      </c>
      <c r="CF12" s="6">
        <v>0.15609999999999999</v>
      </c>
      <c r="CG12" s="12">
        <f t="shared" si="39"/>
        <v>79020687.681522027</v>
      </c>
      <c r="CH12" s="12">
        <f t="shared" si="40"/>
        <v>9444227.4233589098</v>
      </c>
      <c r="CI12">
        <v>58</v>
      </c>
      <c r="CJ12" s="6">
        <v>0.15609999999999999</v>
      </c>
      <c r="CK12" s="12">
        <f t="shared" si="284"/>
        <v>83181685.670185328</v>
      </c>
      <c r="CL12" s="12">
        <f t="shared" si="285"/>
        <v>10067374.96764724</v>
      </c>
      <c r="CM12" s="5">
        <v>57</v>
      </c>
      <c r="CN12" s="6">
        <v>0.15609999999999999</v>
      </c>
      <c r="CO12" s="7">
        <f t="shared" si="41"/>
        <v>186427675.46665668</v>
      </c>
      <c r="CP12" s="12">
        <f t="shared" si="42"/>
        <v>60201270.147061422</v>
      </c>
      <c r="CQ12" s="12">
        <f t="shared" si="43"/>
        <v>7134290.7133431332</v>
      </c>
      <c r="CR12" s="9"/>
      <c r="CS12" s="5">
        <v>56</v>
      </c>
      <c r="CT12" s="6">
        <v>0.15609999999999999</v>
      </c>
      <c r="CU12" s="7">
        <f t="shared" si="44"/>
        <v>142517908.00906405</v>
      </c>
      <c r="CV12" s="12">
        <f t="shared" si="45"/>
        <v>34908833.657733254</v>
      </c>
      <c r="CW12" s="12">
        <f t="shared" si="46"/>
        <v>4471429.0212124279</v>
      </c>
      <c r="CY12" s="5">
        <v>55</v>
      </c>
      <c r="CZ12" s="6">
        <v>0.15609999999999999</v>
      </c>
      <c r="DA12" s="7">
        <f t="shared" si="47"/>
        <v>115231167.53643602</v>
      </c>
      <c r="DB12" s="12">
        <f t="shared" si="48"/>
        <v>19252774.775480159</v>
      </c>
      <c r="DC12" s="12">
        <f t="shared" si="49"/>
        <v>2572861.9846203942</v>
      </c>
      <c r="DE12" s="5">
        <f t="shared" si="50"/>
        <v>54</v>
      </c>
      <c r="DF12" s="6">
        <v>0.15609999999999999</v>
      </c>
      <c r="DG12" s="7">
        <f t="shared" si="51"/>
        <v>97529553.564482465</v>
      </c>
      <c r="DH12" s="12">
        <f t="shared" si="52"/>
        <v>8373023.0689900788</v>
      </c>
      <c r="DI12" s="12">
        <f t="shared" si="53"/>
        <v>1123158.9189870707</v>
      </c>
      <c r="DK12" s="5">
        <f t="shared" si="54"/>
        <v>53</v>
      </c>
      <c r="DL12" s="6">
        <v>0.15609999999999999</v>
      </c>
      <c r="DM12" s="7">
        <f t="shared" si="55"/>
        <v>98724115.360342577</v>
      </c>
      <c r="DN12" s="12">
        <f t="shared" si="56"/>
        <v>17437848.855974328</v>
      </c>
      <c r="DO12" s="12">
        <f t="shared" si="57"/>
        <v>2365497.3990202188</v>
      </c>
      <c r="DQ12" s="5">
        <f t="shared" si="58"/>
        <v>52</v>
      </c>
      <c r="DR12" s="6">
        <v>0.15609999999999999</v>
      </c>
      <c r="DS12" s="7">
        <f t="shared" si="59"/>
        <v>64711664.499438018</v>
      </c>
      <c r="DT12" s="12">
        <f t="shared" si="60"/>
        <v>-12398392.585704509</v>
      </c>
      <c r="DU12" s="12">
        <f t="shared" si="61"/>
        <v>-1669375.0985290487</v>
      </c>
      <c r="DW12" s="5">
        <f t="shared" si="62"/>
        <v>51</v>
      </c>
      <c r="DX12" s="6">
        <v>0.15609999999999999</v>
      </c>
      <c r="DY12" s="7">
        <f t="shared" si="63"/>
        <v>48802160.255986415</v>
      </c>
      <c r="DZ12" s="12">
        <f t="shared" si="64"/>
        <v>-24078779.90697575</v>
      </c>
      <c r="EA12" s="12">
        <f t="shared" si="65"/>
        <v>-3254217.3550526979</v>
      </c>
      <c r="EC12" s="5">
        <f t="shared" si="66"/>
        <v>50</v>
      </c>
      <c r="ED12" s="6">
        <v>0.15609999999999999</v>
      </c>
      <c r="EE12" s="7">
        <f t="shared" si="67"/>
        <v>45422710.588222668</v>
      </c>
      <c r="EF12" s="12">
        <f t="shared" si="68"/>
        <v>-21617919.447613984</v>
      </c>
      <c r="EG12" s="12">
        <f t="shared" si="69"/>
        <v>-3008848.0925574685</v>
      </c>
      <c r="EI12" s="5">
        <f t="shared" si="70"/>
        <v>49</v>
      </c>
      <c r="EJ12" s="6">
        <v>0.15609999999999999</v>
      </c>
      <c r="EK12" s="7">
        <f t="shared" si="71"/>
        <v>45422710.588222668</v>
      </c>
      <c r="EL12" s="12">
        <f t="shared" si="72"/>
        <v>-10536784.480616083</v>
      </c>
      <c r="EM12" s="12">
        <f t="shared" si="73"/>
        <v>-1519677.4389592535</v>
      </c>
      <c r="EO12" s="5">
        <f t="shared" si="74"/>
        <v>48</v>
      </c>
      <c r="EP12" s="6">
        <v>0.15609999999999999</v>
      </c>
      <c r="EQ12" s="7">
        <f t="shared" si="75"/>
        <v>50728959.78135208</v>
      </c>
      <c r="ER12" s="12">
        <f t="shared" si="76"/>
        <v>-22066298.086989298</v>
      </c>
      <c r="ES12" s="12">
        <f t="shared" si="77"/>
        <v>-3227043.0888688331</v>
      </c>
      <c r="EU12" s="5">
        <f t="shared" si="78"/>
        <v>47</v>
      </c>
      <c r="EV12" s="6">
        <v>0.15609999999999999</v>
      </c>
      <c r="EW12" s="7">
        <f t="shared" si="79"/>
        <v>31498373.638098687</v>
      </c>
      <c r="EX12" s="12">
        <f t="shared" si="80"/>
        <v>-22677720.413902503</v>
      </c>
      <c r="EY12" s="12">
        <f t="shared" si="81"/>
        <v>-3350767.5649386956</v>
      </c>
      <c r="FA12" s="5">
        <f t="shared" si="82"/>
        <v>46</v>
      </c>
      <c r="FB12" s="6">
        <v>0.15609999999999999</v>
      </c>
      <c r="FC12" s="7">
        <f t="shared" si="83"/>
        <v>31391642.055111308</v>
      </c>
      <c r="FD12" s="12">
        <f t="shared" si="84"/>
        <v>-19493146.91584181</v>
      </c>
      <c r="FE12" s="12">
        <f t="shared" si="85"/>
        <v>-2929378.6086338172</v>
      </c>
      <c r="FG12" s="5">
        <f t="shared" si="86"/>
        <v>45</v>
      </c>
      <c r="FH12" s="6">
        <v>0.15609999999999999</v>
      </c>
      <c r="FI12" s="7">
        <f t="shared" si="87"/>
        <v>24788093.852741085</v>
      </c>
      <c r="FJ12" s="12">
        <f t="shared" si="88"/>
        <v>-23738683.266801819</v>
      </c>
      <c r="FK12" s="12">
        <f t="shared" si="89"/>
        <v>-3591328.7846901384</v>
      </c>
      <c r="FM12" s="5">
        <f t="shared" si="90"/>
        <v>44</v>
      </c>
      <c r="FN12" s="6">
        <v>0.15609999999999999</v>
      </c>
      <c r="FO12" s="7">
        <f t="shared" si="91"/>
        <v>27182908.0521341</v>
      </c>
      <c r="FP12" s="12">
        <f t="shared" si="92"/>
        <v>-18475030.057184026</v>
      </c>
      <c r="FQ12" s="12">
        <f t="shared" si="93"/>
        <v>-2832278.939679245</v>
      </c>
      <c r="FS12" s="5">
        <f t="shared" si="94"/>
        <v>43</v>
      </c>
      <c r="FT12" s="6">
        <v>0.15609999999999999</v>
      </c>
      <c r="FU12" s="7">
        <f t="shared" si="95"/>
        <v>22170221.068537727</v>
      </c>
      <c r="FV12" s="12">
        <f t="shared" si="96"/>
        <v>-20924127.869617507</v>
      </c>
      <c r="FW12" s="12">
        <f t="shared" si="97"/>
        <v>-3260491.9373231516</v>
      </c>
      <c r="FY12" s="5">
        <f t="shared" si="98"/>
        <v>42</v>
      </c>
      <c r="FZ12" s="6">
        <v>0.15609999999999999</v>
      </c>
      <c r="GA12" s="7">
        <f t="shared" si="99"/>
        <v>19043309.627673697</v>
      </c>
      <c r="GB12" s="12">
        <f t="shared" si="100"/>
        <v>-21995572.086110927</v>
      </c>
      <c r="GC12" s="12">
        <f t="shared" si="101"/>
        <v>-3460725.4114304632</v>
      </c>
      <c r="GE12" s="5">
        <f t="shared" si="102"/>
        <v>41</v>
      </c>
      <c r="GF12" s="6">
        <v>0.15609999999999999</v>
      </c>
      <c r="GG12" s="7">
        <f t="shared" si="103"/>
        <v>16942446.287965927</v>
      </c>
      <c r="GH12" s="12">
        <f t="shared" si="104"/>
        <v>-21652651.130639125</v>
      </c>
      <c r="GI12" s="12">
        <f t="shared" si="105"/>
        <v>-3472285.9604353206</v>
      </c>
      <c r="GK12" s="5">
        <f t="shared" si="106"/>
        <v>40</v>
      </c>
      <c r="GL12" s="6">
        <v>0.15609999999999999</v>
      </c>
      <c r="GM12" s="7">
        <f t="shared" si="107"/>
        <v>18818667.430818524</v>
      </c>
      <c r="GN12" s="12">
        <f t="shared" si="108"/>
        <v>-16768627.115561217</v>
      </c>
      <c r="GO12" s="12">
        <f t="shared" si="109"/>
        <v>-2782086.899152617</v>
      </c>
      <c r="GQ12" s="5">
        <f t="shared" si="110"/>
        <v>39</v>
      </c>
      <c r="GR12" s="6">
        <v>0.15609999999999999</v>
      </c>
      <c r="GS12" s="7">
        <f t="shared" si="111"/>
        <v>15200862.221985882</v>
      </c>
      <c r="GT12" s="12">
        <f t="shared" si="112"/>
        <v>-17662093.445595868</v>
      </c>
      <c r="GU12" s="12">
        <f t="shared" si="113"/>
        <v>-3037203.1593283867</v>
      </c>
      <c r="GW12" s="5">
        <f t="shared" si="114"/>
        <v>38</v>
      </c>
      <c r="GX12" s="6">
        <v>0.15609999999999999</v>
      </c>
      <c r="GY12" s="7">
        <f t="shared" si="115"/>
        <v>13717951.648755422</v>
      </c>
      <c r="GZ12" s="12">
        <f t="shared" si="116"/>
        <v>-16500394.576756353</v>
      </c>
      <c r="HA12" s="12">
        <f t="shared" si="117"/>
        <v>-2962249.3541731024</v>
      </c>
      <c r="HC12" s="5">
        <f t="shared" si="118"/>
        <v>37</v>
      </c>
      <c r="HD12" s="6">
        <v>0.15609999999999999</v>
      </c>
      <c r="HE12" s="7">
        <f t="shared" si="119"/>
        <v>14949816.530901723</v>
      </c>
      <c r="HF12" s="12">
        <f t="shared" si="120"/>
        <v>-12107089.160606556</v>
      </c>
      <c r="HG12" s="12">
        <f t="shared" si="121"/>
        <v>-2307856.6327328682</v>
      </c>
      <c r="HI12" s="5">
        <f t="shared" si="122"/>
        <v>36</v>
      </c>
      <c r="HJ12" s="6">
        <v>0.15609999999999999</v>
      </c>
      <c r="HK12" s="7">
        <f t="shared" si="123"/>
        <v>14435898.542778796</v>
      </c>
      <c r="HL12" s="12">
        <f t="shared" si="124"/>
        <v>-9515797.3201723248</v>
      </c>
      <c r="HM12" s="12">
        <f t="shared" si="125"/>
        <v>-1909877.6265398813</v>
      </c>
      <c r="HO12" s="5">
        <f t="shared" si="126"/>
        <v>35</v>
      </c>
      <c r="HP12" s="6">
        <v>0.15609999999999999</v>
      </c>
      <c r="HQ12" s="7">
        <f t="shared" si="127"/>
        <v>12638678.465048863</v>
      </c>
      <c r="HR12" s="12">
        <f t="shared" si="128"/>
        <v>-9124481.598940663</v>
      </c>
      <c r="HS12" s="12">
        <f t="shared" si="129"/>
        <v>-1891155.7928212872</v>
      </c>
      <c r="HU12" s="5">
        <f t="shared" si="130"/>
        <v>34</v>
      </c>
      <c r="HV12" s="6">
        <v>0.15609999999999999</v>
      </c>
      <c r="HW12" s="7">
        <f t="shared" si="131"/>
        <v>10642201.469391083</v>
      </c>
      <c r="HX12" s="12">
        <f t="shared" si="132"/>
        <v>-9161529.2952896748</v>
      </c>
      <c r="HY12" s="12">
        <f t="shared" si="133"/>
        <v>-1968134.8864313671</v>
      </c>
      <c r="IA12" s="5">
        <f t="shared" si="134"/>
        <v>33</v>
      </c>
      <c r="IB12" s="6">
        <v>0.15609999999999999</v>
      </c>
      <c r="IC12" s="7">
        <f t="shared" si="135"/>
        <v>12419420.550112134</v>
      </c>
      <c r="ID12" s="12">
        <f t="shared" si="136"/>
        <v>-4423700.6734922947</v>
      </c>
      <c r="IE12" s="12">
        <f t="shared" si="137"/>
        <v>-1039558.5042094853</v>
      </c>
      <c r="IG12" s="5">
        <f t="shared" si="138"/>
        <v>32</v>
      </c>
      <c r="IH12" s="6">
        <v>0.15609999999999999</v>
      </c>
      <c r="II12" s="7">
        <f t="shared" si="139"/>
        <v>16760351.619584525</v>
      </c>
      <c r="IJ12" s="12">
        <f t="shared" si="140"/>
        <v>3002574.0152666275</v>
      </c>
      <c r="IK12" s="12">
        <f t="shared" si="141"/>
        <v>788875.97677958303</v>
      </c>
      <c r="IM12" s="5">
        <f t="shared" si="142"/>
        <v>31</v>
      </c>
      <c r="IN12" s="6">
        <v>0.15609999999999999</v>
      </c>
      <c r="IO12" s="7">
        <f t="shared" si="143"/>
        <v>12233833.298966806</v>
      </c>
      <c r="IP12" s="12">
        <f t="shared" si="144"/>
        <v>417009.89844978059</v>
      </c>
      <c r="IQ12" s="12">
        <f t="shared" si="145"/>
        <v>116922.59381647906</v>
      </c>
      <c r="IS12" s="5">
        <f t="shared" si="146"/>
        <v>30</v>
      </c>
      <c r="IT12" s="6">
        <v>0.15609999999999999</v>
      </c>
      <c r="IU12" s="7">
        <f t="shared" si="147"/>
        <v>9879539.125387067</v>
      </c>
      <c r="IV12" s="12">
        <f t="shared" si="148"/>
        <v>-469282.12031048752</v>
      </c>
      <c r="IW12" s="12">
        <f t="shared" si="149"/>
        <v>-138441.77528070359</v>
      </c>
      <c r="IY12" s="5">
        <f t="shared" si="150"/>
        <v>29</v>
      </c>
      <c r="IZ12" s="6">
        <v>0.15609999999999999</v>
      </c>
      <c r="JA12" s="7">
        <f t="shared" si="151"/>
        <v>10620876.290461266</v>
      </c>
      <c r="JB12" s="12">
        <f t="shared" si="152"/>
        <v>1889686.5251537287</v>
      </c>
      <c r="JC12" s="12">
        <f t="shared" si="153"/>
        <v>595589.55028798804</v>
      </c>
      <c r="JE12" s="5">
        <f t="shared" si="154"/>
        <v>28</v>
      </c>
      <c r="JF12" s="6">
        <v>0.15609999999999999</v>
      </c>
      <c r="JG12" s="7">
        <f t="shared" si="155"/>
        <v>9971717.4823596515</v>
      </c>
      <c r="JH12" s="12">
        <f t="shared" si="156"/>
        <v>2803179.1393086566</v>
      </c>
      <c r="JI12" s="12">
        <f t="shared" si="157"/>
        <v>965492.36114362697</v>
      </c>
      <c r="JK12" s="5">
        <f t="shared" si="158"/>
        <v>27</v>
      </c>
      <c r="JL12" s="6">
        <v>0.15609999999999999</v>
      </c>
      <c r="JM12" s="7">
        <f t="shared" si="159"/>
        <v>8413531.4565977473</v>
      </c>
      <c r="JN12" s="12">
        <f t="shared" si="160"/>
        <v>2753308.237886583</v>
      </c>
      <c r="JO12" s="12">
        <f t="shared" si="161"/>
        <v>1080218.7640321539</v>
      </c>
      <c r="JQ12" s="5">
        <f t="shared" si="162"/>
        <v>26</v>
      </c>
      <c r="JR12" s="6">
        <v>0.15609999999999999</v>
      </c>
      <c r="JS12" s="7">
        <f t="shared" si="163"/>
        <v>6386466.8715634933</v>
      </c>
      <c r="JT12" s="12">
        <f t="shared" si="164"/>
        <v>1852087.0613591797</v>
      </c>
      <c r="JU12" s="12">
        <f t="shared" si="165"/>
        <v>812564.6713981271</v>
      </c>
      <c r="JW12" s="5">
        <f t="shared" si="166"/>
        <v>25</v>
      </c>
      <c r="JX12" s="6">
        <v>0.15609999999999999</v>
      </c>
      <c r="JY12" s="7">
        <f t="shared" si="167"/>
        <v>6701434.282857812</v>
      </c>
      <c r="JZ12" s="12">
        <f t="shared" si="168"/>
        <v>2976129.3387610782</v>
      </c>
      <c r="KA12" s="12">
        <f t="shared" si="169"/>
        <v>1415274.8191889545</v>
      </c>
      <c r="KC12" s="5">
        <f t="shared" si="170"/>
        <v>24</v>
      </c>
      <c r="KD12" s="6">
        <v>0.15609999999999999</v>
      </c>
      <c r="KE12" s="7">
        <f t="shared" si="171"/>
        <v>5565050.8909299206</v>
      </c>
      <c r="KF12" s="12">
        <f t="shared" si="172"/>
        <v>2365399.5882230378</v>
      </c>
      <c r="KG12" s="12">
        <f t="shared" si="173"/>
        <v>1166596.4686243725</v>
      </c>
      <c r="KI12" s="5">
        <f t="shared" si="174"/>
        <v>23</v>
      </c>
      <c r="KJ12" s="6">
        <v>0.15609999999999999</v>
      </c>
      <c r="KK12" s="7">
        <f t="shared" si="175"/>
        <v>4548840.0285515133</v>
      </c>
      <c r="KL12" s="12">
        <f t="shared" si="176"/>
        <v>1818006.8002383939</v>
      </c>
      <c r="KM12" s="12">
        <f t="shared" si="177"/>
        <v>934215.29472663824</v>
      </c>
      <c r="KO12" s="5">
        <f t="shared" si="178"/>
        <v>22</v>
      </c>
      <c r="KP12" s="6">
        <v>0.15609999999999999</v>
      </c>
      <c r="KQ12" s="7">
        <f t="shared" si="179"/>
        <v>4285294.4216217753</v>
      </c>
      <c r="KR12" s="12">
        <f t="shared" si="180"/>
        <v>1954630.5692046888</v>
      </c>
      <c r="KS12" s="12">
        <f t="shared" si="181"/>
        <v>1039906.8333388536</v>
      </c>
      <c r="KU12" s="5">
        <f t="shared" si="182"/>
        <v>21</v>
      </c>
      <c r="KV12" s="6">
        <v>0.15609999999999999</v>
      </c>
      <c r="KW12" s="7">
        <f t="shared" si="183"/>
        <v>3265235.0058075082</v>
      </c>
      <c r="KX12" s="12">
        <f t="shared" si="184"/>
        <v>1255947.4582973483</v>
      </c>
      <c r="KY12" s="12">
        <f t="shared" si="185"/>
        <v>694159.56343615416</v>
      </c>
      <c r="LA12" s="5">
        <f t="shared" si="186"/>
        <v>20</v>
      </c>
      <c r="LB12" s="6">
        <v>0.15609999999999999</v>
      </c>
      <c r="LC12" s="7">
        <f t="shared" si="187"/>
        <v>2755705.1276964368</v>
      </c>
      <c r="LD12" s="12">
        <f t="shared" si="188"/>
        <v>1002139.7649273424</v>
      </c>
      <c r="LE12" s="12">
        <f t="shared" si="189"/>
        <v>561966.42390277586</v>
      </c>
      <c r="LG12" s="5">
        <f t="shared" si="190"/>
        <v>19</v>
      </c>
      <c r="LH12" s="6">
        <v>0.15609999999999999</v>
      </c>
      <c r="LI12" s="7">
        <f t="shared" si="191"/>
        <v>2604390.0649243332</v>
      </c>
      <c r="LJ12" s="12">
        <f t="shared" si="192"/>
        <v>1110005.1409193021</v>
      </c>
      <c r="LK12" s="12">
        <f t="shared" si="193"/>
        <v>647642.93900334463</v>
      </c>
      <c r="LM12" s="5">
        <f t="shared" si="194"/>
        <v>18</v>
      </c>
      <c r="LN12" s="6">
        <v>0.15609999999999999</v>
      </c>
      <c r="LO12" s="7">
        <f t="shared" si="195"/>
        <v>2234760.6529297526</v>
      </c>
      <c r="LP12" s="12">
        <f t="shared" si="196"/>
        <v>975762.59896040906</v>
      </c>
      <c r="LQ12" s="12">
        <f t="shared" si="197"/>
        <v>595889.31282957911</v>
      </c>
      <c r="LS12" s="5">
        <f t="shared" si="198"/>
        <v>17</v>
      </c>
      <c r="LT12" s="6">
        <v>0.15609999999999999</v>
      </c>
      <c r="LU12" s="7">
        <f t="shared" si="199"/>
        <v>1699696.267820013</v>
      </c>
      <c r="LV12" s="12">
        <f t="shared" si="200"/>
        <v>642938.30190416949</v>
      </c>
      <c r="LW12" s="12">
        <f t="shared" si="201"/>
        <v>413062.73153096915</v>
      </c>
      <c r="LY12" s="5">
        <f t="shared" si="202"/>
        <v>16</v>
      </c>
      <c r="LZ12" s="6">
        <v>0.15609999999999999</v>
      </c>
      <c r="MA12" s="7">
        <f t="shared" si="203"/>
        <v>1753348.73924078</v>
      </c>
      <c r="MB12" s="12">
        <f t="shared" si="204"/>
        <v>891292.69759308069</v>
      </c>
      <c r="MC12" s="12">
        <f t="shared" si="205"/>
        <v>604982.33533045207</v>
      </c>
      <c r="ME12" s="5">
        <f t="shared" si="206"/>
        <v>15</v>
      </c>
      <c r="MF12" s="6">
        <v>0.15609999999999999</v>
      </c>
      <c r="MG12" s="7">
        <f t="shared" si="207"/>
        <v>1346347.7994630884</v>
      </c>
      <c r="MH12" s="12">
        <f t="shared" si="208"/>
        <v>610724.96928367217</v>
      </c>
      <c r="MI12" s="12">
        <f t="shared" si="209"/>
        <v>425320.81824546203</v>
      </c>
      <c r="MK12" s="5">
        <f t="shared" si="210"/>
        <v>14</v>
      </c>
      <c r="ML12" s="6">
        <v>0.15609999999999999</v>
      </c>
      <c r="MM12" s="7">
        <f t="shared" si="211"/>
        <v>1252533.0723444859</v>
      </c>
      <c r="MN12" s="12">
        <f t="shared" si="212"/>
        <v>630395.13706018403</v>
      </c>
      <c r="MO12" s="12">
        <f t="shared" si="213"/>
        <v>453324.99518296641</v>
      </c>
      <c r="MQ12" s="5">
        <f t="shared" si="214"/>
        <v>13</v>
      </c>
      <c r="MR12" s="6">
        <v>0.15609999999999999</v>
      </c>
      <c r="MS12" s="7">
        <f t="shared" si="215"/>
        <v>1138977.0595112182</v>
      </c>
      <c r="MT12" s="12">
        <f t="shared" si="216"/>
        <v>607472.75970678078</v>
      </c>
      <c r="MU12" s="12">
        <f t="shared" si="217"/>
        <v>447869.47790787357</v>
      </c>
      <c r="MW12" s="5">
        <f t="shared" si="218"/>
        <v>12</v>
      </c>
      <c r="MX12" s="6">
        <v>0.15609999999999999</v>
      </c>
      <c r="MY12" s="7">
        <f t="shared" si="219"/>
        <v>1124027.4938431047</v>
      </c>
      <c r="MZ12" s="12">
        <f t="shared" si="220"/>
        <v>673733.00375043089</v>
      </c>
      <c r="NA12" s="12">
        <f t="shared" si="221"/>
        <v>510650.88483958528</v>
      </c>
      <c r="NC12" s="5">
        <f t="shared" si="222"/>
        <v>11</v>
      </c>
      <c r="ND12" s="6">
        <v>0.15609999999999999</v>
      </c>
      <c r="NE12" s="7">
        <f t="shared" si="223"/>
        <v>819262.02175153431</v>
      </c>
      <c r="NF12" s="12">
        <f t="shared" si="224"/>
        <v>431960.97063159011</v>
      </c>
      <c r="NG12" s="12">
        <f t="shared" si="225"/>
        <v>336332.69725424866</v>
      </c>
      <c r="NI12" s="5">
        <f t="shared" si="226"/>
        <v>10</v>
      </c>
      <c r="NJ12" s="6">
        <v>0.15609999999999999</v>
      </c>
      <c r="NK12" s="7">
        <f t="shared" si="227"/>
        <v>667804.06076910195</v>
      </c>
      <c r="NL12" s="12">
        <f t="shared" si="228"/>
        <v>339593.7714740907</v>
      </c>
      <c r="NM12" s="12">
        <f t="shared" si="229"/>
        <v>272462.77882767434</v>
      </c>
      <c r="NO12" s="5">
        <f t="shared" si="230"/>
        <v>9</v>
      </c>
      <c r="NP12" s="6">
        <v>0.15609999999999999</v>
      </c>
      <c r="NQ12" s="7">
        <f t="shared" si="231"/>
        <v>501731.07495800295</v>
      </c>
      <c r="NR12" s="12">
        <f t="shared" si="232"/>
        <v>224384.70707477588</v>
      </c>
      <c r="NS12" s="12">
        <f t="shared" si="233"/>
        <v>182857.12891217237</v>
      </c>
      <c r="NU12" s="5">
        <f t="shared" si="234"/>
        <v>8</v>
      </c>
      <c r="NV12" s="6">
        <v>0.15609999999999999</v>
      </c>
      <c r="NW12" s="7">
        <f t="shared" si="235"/>
        <v>390938.97067009739</v>
      </c>
      <c r="NX12" s="12">
        <f t="shared" si="236"/>
        <v>167530.92513139948</v>
      </c>
      <c r="NY12" s="12">
        <f t="shared" si="237"/>
        <v>138806.51033327752</v>
      </c>
      <c r="OA12" s="5">
        <f t="shared" si="238"/>
        <v>7</v>
      </c>
      <c r="OB12" s="6">
        <v>0.15609999999999999</v>
      </c>
      <c r="OC12" s="7">
        <f t="shared" si="239"/>
        <v>323384.04389949323</v>
      </c>
      <c r="OD12" s="12">
        <f t="shared" si="240"/>
        <v>144921.78052392503</v>
      </c>
      <c r="OE12" s="12">
        <f t="shared" si="241"/>
        <v>123362.56456096089</v>
      </c>
      <c r="OG12" s="5">
        <f t="shared" si="242"/>
        <v>6</v>
      </c>
      <c r="OH12" s="6">
        <v>0.15609999999999999</v>
      </c>
      <c r="OI12" s="7">
        <f t="shared" si="243"/>
        <v>355484.27382597921</v>
      </c>
      <c r="OJ12" s="12">
        <f t="shared" si="244"/>
        <v>220363.50727952013</v>
      </c>
      <c r="OK12" s="12">
        <f t="shared" si="245"/>
        <v>194582.19931741792</v>
      </c>
      <c r="OM12" s="5">
        <f t="shared" si="246"/>
        <v>5</v>
      </c>
      <c r="ON12" s="6">
        <v>0.15609999999999999</v>
      </c>
      <c r="OO12" s="7">
        <f t="shared" si="247"/>
        <v>403272.00660916528</v>
      </c>
      <c r="OP12" s="12">
        <f t="shared" si="248"/>
        <v>307949.5425445016</v>
      </c>
      <c r="OQ12" s="12">
        <f t="shared" si="249"/>
        <v>275027.04984685441</v>
      </c>
      <c r="OS12" s="5">
        <f t="shared" si="250"/>
        <v>4</v>
      </c>
      <c r="OT12" s="6">
        <v>0.15609999999999999</v>
      </c>
      <c r="OU12" s="7">
        <f t="shared" si="251"/>
        <v>516816.61746657093</v>
      </c>
      <c r="OV12" s="12">
        <f t="shared" si="252"/>
        <v>463113.40588577912</v>
      </c>
      <c r="OW12" s="12">
        <f t="shared" si="253"/>
        <v>424345.46570572897</v>
      </c>
      <c r="OY12" s="5">
        <f t="shared" si="254"/>
        <v>3</v>
      </c>
      <c r="OZ12" s="6">
        <v>0.15609999999999999</v>
      </c>
      <c r="PA12" s="7">
        <f t="shared" si="255"/>
        <v>402630.58387859998</v>
      </c>
      <c r="PB12" s="12">
        <f t="shared" si="256"/>
        <v>364426.40253823274</v>
      </c>
      <c r="PC12" s="12">
        <f t="shared" si="257"/>
        <v>340351.83938517747</v>
      </c>
      <c r="PE12" s="5">
        <f t="shared" si="258"/>
        <v>2</v>
      </c>
      <c r="PF12" s="6">
        <v>0.15609999999999999</v>
      </c>
      <c r="PG12" s="7">
        <f t="shared" si="259"/>
        <v>363581.88899999997</v>
      </c>
      <c r="PH12" s="12">
        <f>(PH13)*(1+PF12)-(((VLOOKUP((PE$91+PE13),$A$138:$E$227,5,FALSE))/(VLOOKUP(PE$91,$A$138:$E$227,5,FALSE)))*(IF(PE12&lt;=$D$125,$B$125,$C$125)))</f>
        <v>339426.40410225483</v>
      </c>
      <c r="PI12" s="12">
        <f t="shared" si="261"/>
        <v>326417.62613363581</v>
      </c>
      <c r="PK12" s="5">
        <f t="shared" si="262"/>
        <v>1</v>
      </c>
      <c r="PL12" s="6">
        <v>0.15609999999999999</v>
      </c>
      <c r="PM12" s="7">
        <f>(PM13+$B$124)*(1+PL12)</f>
        <v>346830</v>
      </c>
      <c r="PN12" s="12">
        <f>($B$124)*(1+PL12)-$B$125</f>
        <v>335830</v>
      </c>
      <c r="PO12" s="12">
        <f>PN12</f>
        <v>335830</v>
      </c>
      <c r="PQ12" s="5"/>
      <c r="PR12" s="6"/>
      <c r="PS12" s="7"/>
      <c r="PW12" s="5"/>
      <c r="PX12" s="6"/>
      <c r="PY12" s="7"/>
      <c r="QC12" s="5"/>
      <c r="QD12" s="6"/>
      <c r="QE12" s="7"/>
      <c r="QI12" s="5"/>
      <c r="QJ12" s="6"/>
      <c r="QK12" s="7"/>
      <c r="QO12" s="5"/>
      <c r="QP12" s="6"/>
      <c r="QQ12" s="7"/>
    </row>
    <row r="13" spans="3:461">
      <c r="C13">
        <v>78</v>
      </c>
      <c r="D13" s="6">
        <v>4.8300000000000003E-2</v>
      </c>
      <c r="E13" s="12">
        <f t="shared" si="286"/>
        <v>-403203094.96888381</v>
      </c>
      <c r="F13" s="12">
        <f t="shared" si="0"/>
        <v>-36577942.018676929</v>
      </c>
      <c r="G13">
        <v>77</v>
      </c>
      <c r="H13" s="6">
        <v>4.8300000000000003E-2</v>
      </c>
      <c r="I13" s="12">
        <f t="shared" si="1"/>
        <v>-489438764.6441893</v>
      </c>
      <c r="J13" s="12">
        <f t="shared" si="2"/>
        <v>-43887796.934534021</v>
      </c>
      <c r="K13">
        <v>76</v>
      </c>
      <c r="L13" s="6">
        <v>4.8300000000000003E-2</v>
      </c>
      <c r="M13" s="12">
        <f t="shared" si="3"/>
        <v>-422111894.34091622</v>
      </c>
      <c r="N13" s="12">
        <f t="shared" si="4"/>
        <v>-37850620.834974661</v>
      </c>
      <c r="O13">
        <v>75</v>
      </c>
      <c r="P13" s="6">
        <v>4.8300000000000003E-2</v>
      </c>
      <c r="Q13" s="12">
        <f t="shared" si="5"/>
        <v>-319368300.98005742</v>
      </c>
      <c r="R13" s="12">
        <f t="shared" si="6"/>
        <v>-26627981.046580564</v>
      </c>
      <c r="S13">
        <v>74</v>
      </c>
      <c r="T13" s="6">
        <v>4.8300000000000003E-2</v>
      </c>
      <c r="U13" s="12">
        <f t="shared" si="7"/>
        <v>-2114610.3541604723</v>
      </c>
      <c r="V13" s="12">
        <f t="shared" si="8"/>
        <v>-158568.05487412037</v>
      </c>
      <c r="W13">
        <v>73</v>
      </c>
      <c r="X13" s="6">
        <v>4.8300000000000003E-2</v>
      </c>
      <c r="Y13" s="12">
        <f t="shared" si="9"/>
        <v>42213310.302251749</v>
      </c>
      <c r="Z13" s="12">
        <f t="shared" si="10"/>
        <v>2855541.1793342824</v>
      </c>
      <c r="AA13">
        <v>72</v>
      </c>
      <c r="AB13" s="6">
        <v>4.8300000000000003E-2</v>
      </c>
      <c r="AC13" s="12">
        <f t="shared" si="11"/>
        <v>-175143496.77120128</v>
      </c>
      <c r="AD13" s="12">
        <f t="shared" si="12"/>
        <v>-12123199.566753313</v>
      </c>
      <c r="AE13">
        <v>71</v>
      </c>
      <c r="AF13" s="6">
        <v>4.8300000000000003E-2</v>
      </c>
      <c r="AG13" s="12">
        <f t="shared" si="13"/>
        <v>-101458732.29562993</v>
      </c>
      <c r="AH13" s="12">
        <f t="shared" si="14"/>
        <v>-7235651.5952835195</v>
      </c>
      <c r="AI13">
        <v>70</v>
      </c>
      <c r="AJ13" s="6">
        <v>4.8300000000000003E-2</v>
      </c>
      <c r="AK13" s="12">
        <f t="shared" si="15"/>
        <v>-239649673.79465201</v>
      </c>
      <c r="AL13" s="12">
        <f t="shared" si="16"/>
        <v>-17342241.732386988</v>
      </c>
      <c r="AM13">
        <v>69</v>
      </c>
      <c r="AN13" s="6">
        <v>4.8300000000000003E-2</v>
      </c>
      <c r="AO13" s="12">
        <f t="shared" si="17"/>
        <v>-286075762.0123381</v>
      </c>
      <c r="AP13" s="12">
        <f t="shared" si="18"/>
        <v>-21151904.794829402</v>
      </c>
      <c r="AQ13">
        <v>68</v>
      </c>
      <c r="AR13" s="6">
        <v>4.8300000000000003E-2</v>
      </c>
      <c r="AS13" s="12">
        <f t="shared" si="19"/>
        <v>-70749409.346570566</v>
      </c>
      <c r="AT13" s="12">
        <f t="shared" si="20"/>
        <v>-5268178.3572171051</v>
      </c>
      <c r="AU13">
        <v>67</v>
      </c>
      <c r="AV13" s="6">
        <v>4.8300000000000003E-2</v>
      </c>
      <c r="AW13" s="12">
        <f t="shared" si="21"/>
        <v>-142719137.97894898</v>
      </c>
      <c r="AX13" s="12">
        <f t="shared" si="22"/>
        <v>-10477545.525460334</v>
      </c>
      <c r="AY13">
        <v>66</v>
      </c>
      <c r="AZ13" s="6">
        <v>4.8300000000000003E-2</v>
      </c>
      <c r="BA13" s="12">
        <f t="shared" si="23"/>
        <v>-104680681.78906576</v>
      </c>
      <c r="BB13" s="12">
        <f t="shared" si="24"/>
        <v>-7630107.3773886431</v>
      </c>
      <c r="BC13">
        <v>65</v>
      </c>
      <c r="BD13" s="6">
        <v>4.8300000000000003E-2</v>
      </c>
      <c r="BE13" s="12">
        <f t="shared" si="25"/>
        <v>-19088351.117826566</v>
      </c>
      <c r="BF13" s="12">
        <f t="shared" si="26"/>
        <v>-1411356.8472016496</v>
      </c>
      <c r="BG13">
        <v>64</v>
      </c>
      <c r="BH13" s="6">
        <v>4.8300000000000003E-2</v>
      </c>
      <c r="BI13" s="12">
        <f t="shared" si="27"/>
        <v>113583876.13107704</v>
      </c>
      <c r="BJ13" s="12">
        <f t="shared" si="28"/>
        <v>9351163.3731405847</v>
      </c>
      <c r="BK13">
        <v>63</v>
      </c>
      <c r="BL13" s="6">
        <v>4.8300000000000003E-2</v>
      </c>
      <c r="BM13" s="12">
        <f t="shared" si="29"/>
        <v>91310691.99029851</v>
      </c>
      <c r="BN13" s="12">
        <f t="shared" si="30"/>
        <v>8092033.0080547715</v>
      </c>
      <c r="BO13">
        <v>62</v>
      </c>
      <c r="BP13" s="6">
        <v>4.8300000000000003E-2</v>
      </c>
      <c r="BQ13" s="12">
        <f t="shared" si="31"/>
        <v>48240246.59023641</v>
      </c>
      <c r="BR13" s="12">
        <f t="shared" si="32"/>
        <v>4401574.6757740611</v>
      </c>
      <c r="BS13">
        <v>61</v>
      </c>
      <c r="BT13" s="6">
        <v>4.8300000000000003E-2</v>
      </c>
      <c r="BU13" s="12">
        <f t="shared" si="33"/>
        <v>29550493.136864327</v>
      </c>
      <c r="BV13" s="12">
        <f t="shared" si="34"/>
        <v>2758252.636791741</v>
      </c>
      <c r="BW13">
        <v>60</v>
      </c>
      <c r="BX13" s="6">
        <v>4.8300000000000003E-2</v>
      </c>
      <c r="BY13" s="12">
        <f t="shared" si="35"/>
        <v>-14445110.488148065</v>
      </c>
      <c r="BZ13" s="12">
        <f t="shared" si="36"/>
        <v>-1378610.4398756938</v>
      </c>
      <c r="CA13">
        <v>59</v>
      </c>
      <c r="CB13" s="6">
        <v>4.8300000000000003E-2</v>
      </c>
      <c r="CC13" s="12">
        <f t="shared" si="37"/>
        <v>50585794.999493822</v>
      </c>
      <c r="CD13" s="12">
        <f t="shared" si="38"/>
        <v>5703170.3853650615</v>
      </c>
      <c r="CE13">
        <v>58</v>
      </c>
      <c r="CF13" s="6">
        <v>4.8300000000000003E-2</v>
      </c>
      <c r="CG13" s="12">
        <f t="shared" si="39"/>
        <v>68568203.736484632</v>
      </c>
      <c r="CH13" s="12">
        <f t="shared" si="40"/>
        <v>8521585.8864954673</v>
      </c>
      <c r="CI13">
        <v>57</v>
      </c>
      <c r="CJ13" s="6">
        <v>4.8300000000000003E-2</v>
      </c>
      <c r="CK13" s="12">
        <f t="shared" si="284"/>
        <v>72164657.616283476</v>
      </c>
      <c r="CL13" s="12">
        <f t="shared" si="285"/>
        <v>9082075.4210320059</v>
      </c>
      <c r="CM13" s="5">
        <v>56</v>
      </c>
      <c r="CN13" s="6">
        <v>4.8300000000000003E-2</v>
      </c>
      <c r="CO13" s="7">
        <f t="shared" si="41"/>
        <v>161255666.00350896</v>
      </c>
      <c r="CP13" s="12">
        <f t="shared" si="42"/>
        <v>52291686.777295768</v>
      </c>
      <c r="CQ13" s="12">
        <f t="shared" si="43"/>
        <v>6443915.2557233907</v>
      </c>
      <c r="CR13" s="9"/>
      <c r="CS13" s="5">
        <v>55</v>
      </c>
      <c r="CT13" s="6">
        <v>4.8300000000000003E-2</v>
      </c>
      <c r="CU13" s="7">
        <f t="shared" si="44"/>
        <v>123274723.64766376</v>
      </c>
      <c r="CV13" s="12">
        <f t="shared" si="45"/>
        <v>30397929.466446202</v>
      </c>
      <c r="CW13" s="12">
        <f t="shared" si="46"/>
        <v>4048806.546658278</v>
      </c>
      <c r="CY13" s="5">
        <v>54</v>
      </c>
      <c r="CZ13" s="6">
        <v>4.8300000000000003E-2</v>
      </c>
      <c r="DA13" s="7">
        <f t="shared" si="47"/>
        <v>99672318.602574199</v>
      </c>
      <c r="DB13" s="12">
        <f t="shared" si="48"/>
        <v>16847388.064629268</v>
      </c>
      <c r="DC13" s="12">
        <f t="shared" si="49"/>
        <v>2341142.0226149745</v>
      </c>
      <c r="DE13" s="5">
        <f t="shared" si="50"/>
        <v>53</v>
      </c>
      <c r="DF13" s="6">
        <v>4.8300000000000003E-2</v>
      </c>
      <c r="DG13" s="7">
        <f t="shared" si="51"/>
        <v>84360828.271328151</v>
      </c>
      <c r="DH13" s="12">
        <f t="shared" si="52"/>
        <v>7435922.2260456989</v>
      </c>
      <c r="DI13" s="12">
        <f t="shared" si="53"/>
        <v>1037207.819679159</v>
      </c>
      <c r="DK13" s="5">
        <f t="shared" si="54"/>
        <v>52</v>
      </c>
      <c r="DL13" s="6">
        <v>4.8300000000000003E-2</v>
      </c>
      <c r="DM13" s="7">
        <f t="shared" si="55"/>
        <v>85394096.843129992</v>
      </c>
      <c r="DN13" s="12">
        <f t="shared" si="56"/>
        <v>15274631.322836436</v>
      </c>
      <c r="DO13" s="12">
        <f t="shared" si="57"/>
        <v>2154628.1205259576</v>
      </c>
      <c r="DQ13" s="5">
        <f t="shared" si="58"/>
        <v>51</v>
      </c>
      <c r="DR13" s="6">
        <v>4.8300000000000003E-2</v>
      </c>
      <c r="DS13" s="7">
        <f t="shared" si="59"/>
        <v>55974106.478192218</v>
      </c>
      <c r="DT13" s="12">
        <f t="shared" si="60"/>
        <v>-10531600.723934317</v>
      </c>
      <c r="DU13" s="12">
        <f t="shared" si="61"/>
        <v>-1474534.5533772747</v>
      </c>
      <c r="DW13" s="5">
        <f t="shared" si="62"/>
        <v>50</v>
      </c>
      <c r="DX13" s="6">
        <v>4.8300000000000003E-2</v>
      </c>
      <c r="DY13" s="7">
        <f t="shared" si="63"/>
        <v>42212749.983553685</v>
      </c>
      <c r="DZ13" s="12">
        <f t="shared" si="64"/>
        <v>-20635587.142146401</v>
      </c>
      <c r="EA13" s="12">
        <f t="shared" si="65"/>
        <v>-2900019.5878842347</v>
      </c>
      <c r="EC13" s="5">
        <f t="shared" si="66"/>
        <v>49</v>
      </c>
      <c r="ED13" s="6">
        <v>4.8300000000000003E-2</v>
      </c>
      <c r="EE13" s="7">
        <f t="shared" si="67"/>
        <v>39289603.484320275</v>
      </c>
      <c r="EF13" s="12">
        <f t="shared" si="68"/>
        <v>-18512564.630527735</v>
      </c>
      <c r="EG13" s="12">
        <f t="shared" si="69"/>
        <v>-2679322.4111303911</v>
      </c>
      <c r="EI13" s="5">
        <f t="shared" si="70"/>
        <v>48</v>
      </c>
      <c r="EJ13" s="6">
        <v>4.8300000000000003E-2</v>
      </c>
      <c r="EK13" s="7">
        <f t="shared" si="71"/>
        <v>39289603.484320275</v>
      </c>
      <c r="EL13" s="12">
        <f t="shared" si="72"/>
        <v>-8934155.7716539148</v>
      </c>
      <c r="EM13" s="12">
        <f t="shared" si="73"/>
        <v>-1339889.1193985422</v>
      </c>
      <c r="EO13" s="5">
        <f t="shared" si="74"/>
        <v>47</v>
      </c>
      <c r="EP13" s="6">
        <v>4.8300000000000003E-2</v>
      </c>
      <c r="EQ13" s="7">
        <f t="shared" si="75"/>
        <v>43879387.407103263</v>
      </c>
      <c r="ER13" s="12">
        <f t="shared" si="76"/>
        <v>-18909402.435736369</v>
      </c>
      <c r="ES13" s="12">
        <f t="shared" si="77"/>
        <v>-2875577.7170233601</v>
      </c>
      <c r="EU13" s="5">
        <f t="shared" si="78"/>
        <v>46</v>
      </c>
      <c r="EV13" s="6">
        <v>4.8300000000000003E-2</v>
      </c>
      <c r="EW13" s="7">
        <f t="shared" si="79"/>
        <v>27245371.194618709</v>
      </c>
      <c r="EX13" s="12">
        <f t="shared" si="80"/>
        <v>-19440085.52135662</v>
      </c>
      <c r="EY13" s="12">
        <f t="shared" si="81"/>
        <v>-2986861.5929509653</v>
      </c>
      <c r="FA13" s="5">
        <f t="shared" si="82"/>
        <v>45</v>
      </c>
      <c r="FB13" s="6">
        <v>4.8300000000000003E-2</v>
      </c>
      <c r="FC13" s="7">
        <f t="shared" si="83"/>
        <v>27153050.821824506</v>
      </c>
      <c r="FD13" s="12">
        <f t="shared" si="84"/>
        <v>-16688449.133603141</v>
      </c>
      <c r="FE13" s="12">
        <f t="shared" si="85"/>
        <v>-2607843.650662683</v>
      </c>
      <c r="FG13" s="5">
        <f t="shared" si="86"/>
        <v>44</v>
      </c>
      <c r="FH13" s="6">
        <v>4.8300000000000003E-2</v>
      </c>
      <c r="FI13" s="7">
        <f t="shared" si="87"/>
        <v>21441132.992596738</v>
      </c>
      <c r="FJ13" s="12">
        <f t="shared" si="88"/>
        <v>-20361891.935647279</v>
      </c>
      <c r="FK13" s="12">
        <f t="shared" si="89"/>
        <v>-3203234.1797032952</v>
      </c>
      <c r="FM13" s="5">
        <f t="shared" si="90"/>
        <v>43</v>
      </c>
      <c r="FN13" s="6">
        <v>4.8300000000000003E-2</v>
      </c>
      <c r="FO13" s="7">
        <f t="shared" si="91"/>
        <v>23512592.381397892</v>
      </c>
      <c r="FP13" s="12">
        <f t="shared" si="92"/>
        <v>-15811209.469518507</v>
      </c>
      <c r="FQ13" s="12">
        <f t="shared" si="93"/>
        <v>-2520507.4350989121</v>
      </c>
      <c r="FS13" s="5">
        <f t="shared" si="94"/>
        <v>42</v>
      </c>
      <c r="FT13" s="6">
        <v>4.8300000000000003E-2</v>
      </c>
      <c r="FU13" s="7">
        <f t="shared" si="95"/>
        <v>19176733.040859554</v>
      </c>
      <c r="FV13" s="12">
        <f t="shared" si="96"/>
        <v>-17932361.904483046</v>
      </c>
      <c r="FW13" s="12">
        <f t="shared" si="97"/>
        <v>-2905663.2556293979</v>
      </c>
      <c r="FY13" s="5">
        <f t="shared" si="98"/>
        <v>41</v>
      </c>
      <c r="FZ13" s="6">
        <v>4.8300000000000003E-2</v>
      </c>
      <c r="GA13" s="7">
        <f t="shared" si="99"/>
        <v>16472026.319240289</v>
      </c>
      <c r="GB13" s="12">
        <f t="shared" si="100"/>
        <v>-18860737.833394907</v>
      </c>
      <c r="GC13" s="12">
        <f t="shared" si="101"/>
        <v>-3085763.0854846416</v>
      </c>
      <c r="GE13" s="5">
        <f t="shared" si="102"/>
        <v>40</v>
      </c>
      <c r="GF13" s="6">
        <v>4.8300000000000003E-2</v>
      </c>
      <c r="GG13" s="7">
        <f t="shared" si="103"/>
        <v>14654827.686156845</v>
      </c>
      <c r="GH13" s="12">
        <f t="shared" si="104"/>
        <v>-18567230.913364772</v>
      </c>
      <c r="GI13" s="12">
        <f t="shared" si="105"/>
        <v>-3096161.2115626629</v>
      </c>
      <c r="GK13" s="5">
        <f t="shared" si="106"/>
        <v>39</v>
      </c>
      <c r="GL13" s="6">
        <v>4.8300000000000003E-2</v>
      </c>
      <c r="GM13" s="7">
        <f t="shared" si="107"/>
        <v>16277715.968184868</v>
      </c>
      <c r="GN13" s="12">
        <f t="shared" si="108"/>
        <v>-14348072.352623656</v>
      </c>
      <c r="GO13" s="12">
        <f t="shared" si="109"/>
        <v>-2475362.2464673221</v>
      </c>
      <c r="GQ13" s="5">
        <f t="shared" si="110"/>
        <v>38</v>
      </c>
      <c r="GR13" s="6">
        <v>4.8300000000000003E-2</v>
      </c>
      <c r="GS13" s="7">
        <f t="shared" si="111"/>
        <v>13148397.389486969</v>
      </c>
      <c r="GT13" s="12">
        <f t="shared" si="112"/>
        <v>-15126404.262252405</v>
      </c>
      <c r="GU13" s="12">
        <f t="shared" si="113"/>
        <v>-2704826.352086036</v>
      </c>
      <c r="GW13" s="5">
        <f t="shared" si="114"/>
        <v>37</v>
      </c>
      <c r="GX13" s="6">
        <v>4.8300000000000003E-2</v>
      </c>
      <c r="GY13" s="7">
        <f t="shared" si="115"/>
        <v>11865713.73475947</v>
      </c>
      <c r="GZ13" s="12">
        <f t="shared" si="116"/>
        <v>-14127919.587564502</v>
      </c>
      <c r="HA13" s="12">
        <f t="shared" si="117"/>
        <v>-2637409.2150880769</v>
      </c>
      <c r="HC13" s="5">
        <f t="shared" si="118"/>
        <v>36</v>
      </c>
      <c r="HD13" s="6">
        <v>4.8300000000000003E-2</v>
      </c>
      <c r="HE13" s="7">
        <f t="shared" si="119"/>
        <v>12931248.621141531</v>
      </c>
      <c r="HF13" s="12">
        <f t="shared" si="120"/>
        <v>-10336223.690187359</v>
      </c>
      <c r="HG13" s="12">
        <f t="shared" si="121"/>
        <v>-2048816.2322447938</v>
      </c>
      <c r="HI13" s="5">
        <f t="shared" si="122"/>
        <v>35</v>
      </c>
      <c r="HJ13" s="6">
        <v>4.8300000000000003E-2</v>
      </c>
      <c r="HK13" s="7">
        <f t="shared" si="123"/>
        <v>12486721.341388112</v>
      </c>
      <c r="HL13" s="12">
        <f t="shared" si="124"/>
        <v>-8101656.3950897679</v>
      </c>
      <c r="HM13" s="12">
        <f t="shared" si="125"/>
        <v>-1690854.3498928829</v>
      </c>
      <c r="HO13" s="5">
        <f t="shared" si="126"/>
        <v>34</v>
      </c>
      <c r="HP13" s="6">
        <v>4.8300000000000003E-2</v>
      </c>
      <c r="HQ13" s="7">
        <f t="shared" si="127"/>
        <v>10932167.169837266</v>
      </c>
      <c r="HR13" s="12">
        <f t="shared" si="128"/>
        <v>-7767266.7359166322</v>
      </c>
      <c r="HS13" s="12">
        <f t="shared" si="129"/>
        <v>-1674015.0123029554</v>
      </c>
      <c r="HU13" s="5">
        <f t="shared" si="130"/>
        <v>33</v>
      </c>
      <c r="HV13" s="6">
        <v>4.8300000000000003E-2</v>
      </c>
      <c r="HW13" s="7">
        <f t="shared" si="131"/>
        <v>9205260.3316245005</v>
      </c>
      <c r="HX13" s="12">
        <f t="shared" si="132"/>
        <v>-7803720.6192939468</v>
      </c>
      <c r="HY13" s="12">
        <f t="shared" si="133"/>
        <v>-1743253.7932979662</v>
      </c>
      <c r="IA13" s="5">
        <f t="shared" si="134"/>
        <v>32</v>
      </c>
      <c r="IB13" s="6">
        <v>4.8300000000000003E-2</v>
      </c>
      <c r="IC13" s="7">
        <f t="shared" si="135"/>
        <v>10742514.099223368</v>
      </c>
      <c r="ID13" s="12">
        <f t="shared" si="136"/>
        <v>-3715975.8924714872</v>
      </c>
      <c r="IE13" s="12">
        <f t="shared" si="137"/>
        <v>-908046.5473999544</v>
      </c>
      <c r="IG13" s="5">
        <f t="shared" si="138"/>
        <v>31</v>
      </c>
      <c r="IH13" s="6">
        <v>4.8300000000000003E-2</v>
      </c>
      <c r="II13" s="7">
        <f t="shared" si="139"/>
        <v>14497319.971961359</v>
      </c>
      <c r="IJ13" s="12">
        <f t="shared" si="140"/>
        <v>2695924.4670038023</v>
      </c>
      <c r="IK13" s="12">
        <f t="shared" si="141"/>
        <v>736537.30849972798</v>
      </c>
      <c r="IM13" s="5">
        <f t="shared" si="142"/>
        <v>30</v>
      </c>
      <c r="IN13" s="6">
        <v>4.8300000000000003E-2</v>
      </c>
      <c r="IO13" s="7">
        <f t="shared" si="143"/>
        <v>10581985.380993692</v>
      </c>
      <c r="IP13" s="12">
        <f t="shared" si="144"/>
        <v>453253.43943212391</v>
      </c>
      <c r="IQ13" s="12">
        <f t="shared" si="145"/>
        <v>132149.40342121705</v>
      </c>
      <c r="IS13" s="5">
        <f t="shared" si="146"/>
        <v>29</v>
      </c>
      <c r="IT13" s="6">
        <v>4.8300000000000003E-2</v>
      </c>
      <c r="IU13" s="7">
        <f t="shared" si="147"/>
        <v>8545574.8857253417</v>
      </c>
      <c r="IV13" s="12">
        <f t="shared" si="148"/>
        <v>-317956.76206053095</v>
      </c>
      <c r="IW13" s="12">
        <f t="shared" si="149"/>
        <v>-97537.863558159748</v>
      </c>
      <c r="IY13" s="5">
        <f t="shared" si="150"/>
        <v>28</v>
      </c>
      <c r="IZ13" s="6">
        <v>4.8300000000000003E-2</v>
      </c>
      <c r="JA13" s="7">
        <f t="shared" si="151"/>
        <v>9186814.5406636689</v>
      </c>
      <c r="JB13" s="12">
        <f t="shared" si="152"/>
        <v>1716867.5072690328</v>
      </c>
      <c r="JC13" s="12">
        <f t="shared" si="153"/>
        <v>562685.99477878632</v>
      </c>
      <c r="JE13" s="5">
        <f t="shared" si="154"/>
        <v>27</v>
      </c>
      <c r="JF13" s="6">
        <v>4.8300000000000003E-2</v>
      </c>
      <c r="JG13" s="7">
        <f t="shared" si="155"/>
        <v>8625307.0516042318</v>
      </c>
      <c r="JH13" s="12">
        <f t="shared" si="156"/>
        <v>2500026.0913405824</v>
      </c>
      <c r="JI13" s="12">
        <f t="shared" si="157"/>
        <v>895394.76685139898</v>
      </c>
      <c r="JK13" s="5">
        <f t="shared" si="158"/>
        <v>26</v>
      </c>
      <c r="JL13" s="6">
        <v>4.8300000000000003E-2</v>
      </c>
      <c r="JM13" s="7">
        <f t="shared" si="159"/>
        <v>7277511.8558928715</v>
      </c>
      <c r="JN13" s="12">
        <f t="shared" si="160"/>
        <v>2447689.2427267563</v>
      </c>
      <c r="JO13" s="12">
        <f t="shared" si="161"/>
        <v>998585.33342496923</v>
      </c>
      <c r="JQ13" s="5">
        <f t="shared" si="162"/>
        <v>25</v>
      </c>
      <c r="JR13" s="6">
        <v>4.8300000000000003E-2</v>
      </c>
      <c r="JS13" s="7">
        <f t="shared" si="163"/>
        <v>5524147.4539948916</v>
      </c>
      <c r="JT13" s="12">
        <f t="shared" si="164"/>
        <v>1661159.3908001103</v>
      </c>
      <c r="JU13" s="12">
        <f t="shared" si="165"/>
        <v>757844.08494813635</v>
      </c>
      <c r="JW13" s="5">
        <f t="shared" si="166"/>
        <v>24</v>
      </c>
      <c r="JX13" s="6">
        <v>4.8300000000000003E-2</v>
      </c>
      <c r="JY13" s="7">
        <f t="shared" si="167"/>
        <v>5796587.0451153126</v>
      </c>
      <c r="JZ13" s="12">
        <f t="shared" si="168"/>
        <v>2628851.5135692675</v>
      </c>
      <c r="KA13" s="12">
        <f t="shared" si="169"/>
        <v>1299951.2203963394</v>
      </c>
      <c r="KC13" s="5">
        <f t="shared" si="170"/>
        <v>23</v>
      </c>
      <c r="KD13" s="6">
        <v>4.8300000000000003E-2</v>
      </c>
      <c r="KE13" s="7">
        <f t="shared" si="171"/>
        <v>4813641.4591557141</v>
      </c>
      <c r="KF13" s="12">
        <f t="shared" si="172"/>
        <v>2098631.4411226828</v>
      </c>
      <c r="KG13" s="12">
        <f t="shared" si="173"/>
        <v>1076277.6871620261</v>
      </c>
      <c r="KI13" s="5">
        <f t="shared" si="174"/>
        <v>22</v>
      </c>
      <c r="KJ13" s="6">
        <v>4.8300000000000003E-2</v>
      </c>
      <c r="KK13" s="7">
        <f t="shared" si="175"/>
        <v>3934642.3566746078</v>
      </c>
      <c r="KL13" s="12">
        <f t="shared" si="176"/>
        <v>1623032.2339717359</v>
      </c>
      <c r="KM13" s="12">
        <f t="shared" si="177"/>
        <v>867262.63577199739</v>
      </c>
      <c r="KO13" s="5">
        <f t="shared" si="178"/>
        <v>21</v>
      </c>
      <c r="KP13" s="6">
        <v>4.8300000000000003E-2</v>
      </c>
      <c r="KQ13" s="7">
        <f t="shared" si="179"/>
        <v>3706681.4476444735</v>
      </c>
      <c r="KR13" s="12">
        <f t="shared" si="180"/>
        <v>1739485.5071335577</v>
      </c>
      <c r="KS13" s="12">
        <f t="shared" si="181"/>
        <v>962326.80127210473</v>
      </c>
      <c r="KU13" s="5">
        <f t="shared" si="182"/>
        <v>20</v>
      </c>
      <c r="KV13" s="6">
        <v>4.8300000000000003E-2</v>
      </c>
      <c r="KW13" s="7">
        <f t="shared" si="183"/>
        <v>2824353.4346574764</v>
      </c>
      <c r="KX13" s="12">
        <f t="shared" si="184"/>
        <v>1133316.0240270223</v>
      </c>
      <c r="KY13" s="12">
        <f t="shared" si="185"/>
        <v>651344.71019067464</v>
      </c>
      <c r="LA13" s="5">
        <f t="shared" si="186"/>
        <v>19</v>
      </c>
      <c r="LB13" s="6">
        <v>4.8300000000000003E-2</v>
      </c>
      <c r="LC13" s="7">
        <f t="shared" si="187"/>
        <v>2383621.7694805269</v>
      </c>
      <c r="LD13" s="12">
        <f t="shared" si="188"/>
        <v>913102.64368669793</v>
      </c>
      <c r="LE13" s="12">
        <f t="shared" si="189"/>
        <v>532443.70203440392</v>
      </c>
      <c r="LG13" s="5">
        <f t="shared" si="190"/>
        <v>18</v>
      </c>
      <c r="LH13" s="6">
        <v>4.8300000000000003E-2</v>
      </c>
      <c r="LI13" s="7">
        <f t="shared" si="191"/>
        <v>2252737.7086102702</v>
      </c>
      <c r="LJ13" s="12">
        <f t="shared" si="192"/>
        <v>1004603.9268790339</v>
      </c>
      <c r="LK13" s="12">
        <f t="shared" si="193"/>
        <v>609505.37147301645</v>
      </c>
      <c r="LM13" s="5">
        <f t="shared" si="194"/>
        <v>17</v>
      </c>
      <c r="LN13" s="6">
        <v>4.8300000000000003E-2</v>
      </c>
      <c r="LO13" s="7">
        <f t="shared" si="195"/>
        <v>1933016.7398406302</v>
      </c>
      <c r="LP13" s="12">
        <f t="shared" si="196"/>
        <v>886504.01288726949</v>
      </c>
      <c r="LQ13" s="12">
        <f t="shared" si="197"/>
        <v>562955.61594466877</v>
      </c>
      <c r="LS13" s="5">
        <f t="shared" si="198"/>
        <v>16</v>
      </c>
      <c r="LT13" s="6">
        <v>4.8300000000000003E-2</v>
      </c>
      <c r="LU13" s="7">
        <f t="shared" si="199"/>
        <v>1470198.311409059</v>
      </c>
      <c r="LV13" s="12">
        <f t="shared" si="200"/>
        <v>596517.38544581144</v>
      </c>
      <c r="LW13" s="12">
        <f t="shared" si="201"/>
        <v>398512.40118403977</v>
      </c>
      <c r="LY13" s="5">
        <f t="shared" si="202"/>
        <v>15</v>
      </c>
      <c r="LZ13" s="6">
        <v>4.8300000000000003E-2</v>
      </c>
      <c r="MA13" s="7">
        <f t="shared" si="203"/>
        <v>1516606.4693718364</v>
      </c>
      <c r="MB13" s="12">
        <f t="shared" si="204"/>
        <v>809177.6837457997</v>
      </c>
      <c r="MC13" s="12">
        <f t="shared" si="205"/>
        <v>571134.32738429285</v>
      </c>
      <c r="ME13" s="5">
        <f t="shared" si="206"/>
        <v>14</v>
      </c>
      <c r="MF13" s="6">
        <v>4.8300000000000003E-2</v>
      </c>
      <c r="MG13" s="7">
        <f t="shared" si="207"/>
        <v>1164559.9856959507</v>
      </c>
      <c r="MH13" s="12">
        <f t="shared" si="208"/>
        <v>565524.13231603301</v>
      </c>
      <c r="MI13" s="12">
        <f t="shared" si="209"/>
        <v>409537.92696824414</v>
      </c>
      <c r="MK13" s="5">
        <f t="shared" si="210"/>
        <v>13</v>
      </c>
      <c r="ML13" s="6">
        <v>4.8300000000000003E-2</v>
      </c>
      <c r="MM13" s="7">
        <f t="shared" si="211"/>
        <v>1083412.397149456</v>
      </c>
      <c r="MN13" s="12">
        <f t="shared" si="212"/>
        <v>581362.53751994122</v>
      </c>
      <c r="MO13" s="12">
        <f t="shared" si="213"/>
        <v>434726.26035838289</v>
      </c>
      <c r="MQ13" s="5">
        <f t="shared" si="214"/>
        <v>12</v>
      </c>
      <c r="MR13" s="6">
        <v>4.8300000000000003E-2</v>
      </c>
      <c r="MS13" s="7">
        <f t="shared" si="215"/>
        <v>985189.04896740627</v>
      </c>
      <c r="MT13" s="12">
        <f t="shared" si="216"/>
        <v>560646.65182951745</v>
      </c>
      <c r="MU13" s="12">
        <f t="shared" si="217"/>
        <v>429819.2999343233</v>
      </c>
      <c r="MW13" s="5">
        <f t="shared" si="218"/>
        <v>11</v>
      </c>
      <c r="MX13" s="6">
        <v>4.8300000000000003E-2</v>
      </c>
      <c r="MY13" s="7">
        <f t="shared" si="219"/>
        <v>972258.01733682619</v>
      </c>
      <c r="MZ13" s="12">
        <f t="shared" si="220"/>
        <v>617000.12289056682</v>
      </c>
      <c r="NA13" s="12">
        <f t="shared" si="221"/>
        <v>486287.98358915682</v>
      </c>
      <c r="NC13" s="5">
        <f t="shared" si="222"/>
        <v>10</v>
      </c>
      <c r="ND13" s="6">
        <v>4.8300000000000003E-2</v>
      </c>
      <c r="NE13" s="7">
        <f t="shared" si="223"/>
        <v>708642.86977902811</v>
      </c>
      <c r="NF13" s="12">
        <f t="shared" si="224"/>
        <v>406963.72578298079</v>
      </c>
      <c r="NG13" s="12">
        <f t="shared" si="225"/>
        <v>329497.63639691786</v>
      </c>
      <c r="NI13" s="5">
        <f t="shared" si="226"/>
        <v>9</v>
      </c>
      <c r="NJ13" s="6">
        <v>4.8300000000000003E-2</v>
      </c>
      <c r="NK13" s="7">
        <f t="shared" si="227"/>
        <v>577635.20523233456</v>
      </c>
      <c r="NL13" s="12">
        <f t="shared" si="228"/>
        <v>326083.6857522935</v>
      </c>
      <c r="NM13" s="12">
        <f t="shared" si="229"/>
        <v>272049.89199365443</v>
      </c>
      <c r="NO13" s="5">
        <f t="shared" si="230"/>
        <v>8</v>
      </c>
      <c r="NP13" s="6">
        <v>4.8300000000000003E-2</v>
      </c>
      <c r="NQ13" s="7">
        <f t="shared" si="231"/>
        <v>433985.87921287346</v>
      </c>
      <c r="NR13" s="12">
        <f t="shared" si="232"/>
        <v>225930.13224345393</v>
      </c>
      <c r="NS13" s="12">
        <f t="shared" si="233"/>
        <v>191454.16555082411</v>
      </c>
      <c r="NU13" s="5">
        <f t="shared" si="234"/>
        <v>7</v>
      </c>
      <c r="NV13" s="6">
        <v>4.8300000000000003E-2</v>
      </c>
      <c r="NW13" s="7">
        <f t="shared" si="235"/>
        <v>338153.24856854719</v>
      </c>
      <c r="NX13" s="12">
        <f t="shared" si="236"/>
        <v>176229.63493118028</v>
      </c>
      <c r="NY13" s="12">
        <f t="shared" si="237"/>
        <v>151832.873724137</v>
      </c>
      <c r="OA13" s="5">
        <f t="shared" si="238"/>
        <v>6</v>
      </c>
      <c r="OB13" s="6">
        <v>4.8300000000000003E-2</v>
      </c>
      <c r="OC13" s="7">
        <f t="shared" si="239"/>
        <v>279719.78539874859</v>
      </c>
      <c r="OD13" s="12">
        <f t="shared" si="240"/>
        <v>155838.31114885019</v>
      </c>
      <c r="OE13" s="12">
        <f t="shared" si="241"/>
        <v>137941.82969022504</v>
      </c>
      <c r="OG13" s="5">
        <f t="shared" si="242"/>
        <v>5</v>
      </c>
      <c r="OH13" s="6">
        <v>4.8300000000000003E-2</v>
      </c>
      <c r="OI13" s="7">
        <f t="shared" si="243"/>
        <v>307485.74848713714</v>
      </c>
      <c r="OJ13" s="12">
        <f t="shared" si="244"/>
        <v>219996.86772901911</v>
      </c>
      <c r="OK13" s="12">
        <f t="shared" si="245"/>
        <v>202000.27026403381</v>
      </c>
      <c r="OM13" s="5">
        <f t="shared" si="246"/>
        <v>4</v>
      </c>
      <c r="ON13" s="6">
        <v>4.8300000000000003E-2</v>
      </c>
      <c r="OO13" s="7">
        <f t="shared" si="247"/>
        <v>348821.04195931606</v>
      </c>
      <c r="OP13" s="12">
        <f t="shared" si="248"/>
        <v>295424.90611692762</v>
      </c>
      <c r="OQ13" s="12">
        <f t="shared" si="249"/>
        <v>274356.32340486569</v>
      </c>
      <c r="OS13" s="5">
        <f t="shared" si="250"/>
        <v>3</v>
      </c>
      <c r="OT13" s="6">
        <v>4.8300000000000003E-2</v>
      </c>
      <c r="OU13" s="7">
        <f t="shared" si="251"/>
        <v>447034.52769359999</v>
      </c>
      <c r="OV13" s="12">
        <f t="shared" si="252"/>
        <v>410966.49001416133</v>
      </c>
      <c r="OW13" s="12">
        <f t="shared" si="253"/>
        <v>391571.11292906723</v>
      </c>
      <c r="OY13" s="5">
        <f t="shared" si="254"/>
        <v>2</v>
      </c>
      <c r="OZ13" s="6">
        <v>4.8300000000000003E-2</v>
      </c>
      <c r="PA13" s="7">
        <f t="shared" si="255"/>
        <v>348266.22600000002</v>
      </c>
      <c r="PB13" s="12">
        <f>(PB14)*(1+OZ13)-(((VLOOKUP((OY$91+OY14),$A$138:$E$227,5,FALSE))/(VLOOKUP(OY$91,$A$138:$E$227,5,FALSE)))*(IF(OY13&lt;=$D$125,$B$125,$C$125)))</f>
        <v>325408.25213390926</v>
      </c>
      <c r="PC13" s="12">
        <f t="shared" si="257"/>
        <v>316023.11638804403</v>
      </c>
      <c r="PE13" s="5">
        <f t="shared" si="258"/>
        <v>1</v>
      </c>
      <c r="PF13" s="6">
        <v>4.8300000000000003E-2</v>
      </c>
      <c r="PG13" s="7">
        <f>(PG14+$B$124)*(1+PF13)</f>
        <v>314490</v>
      </c>
      <c r="PH13" s="12">
        <f>($B$124)*(1+PF13)-$B$125</f>
        <v>303490</v>
      </c>
      <c r="PI13" s="12">
        <f>PH13</f>
        <v>303490</v>
      </c>
      <c r="PK13" s="5"/>
      <c r="PL13" s="6"/>
      <c r="PM13" s="7"/>
      <c r="PQ13" s="5"/>
      <c r="PR13" s="6"/>
      <c r="PS13" s="7"/>
      <c r="PW13" s="5"/>
      <c r="PX13" s="6"/>
      <c r="PY13" s="7"/>
      <c r="QC13" s="5"/>
      <c r="QD13" s="6"/>
      <c r="QE13" s="7"/>
      <c r="QI13" s="5"/>
      <c r="QJ13" s="6"/>
      <c r="QK13" s="7"/>
      <c r="QO13" s="5"/>
      <c r="QP13" s="6"/>
      <c r="QQ13" s="7"/>
    </row>
    <row r="14" spans="3:461">
      <c r="C14">
        <v>77</v>
      </c>
      <c r="D14" s="6">
        <v>0.1074</v>
      </c>
      <c r="E14" s="12">
        <f t="shared" si="286"/>
        <v>-384310217.80717862</v>
      </c>
      <c r="F14" s="12">
        <f t="shared" si="0"/>
        <v>-35899388.596458912</v>
      </c>
      <c r="G14">
        <v>76</v>
      </c>
      <c r="H14" s="6">
        <v>0.1074</v>
      </c>
      <c r="I14" s="12">
        <f t="shared" si="1"/>
        <v>-466568924.20173663</v>
      </c>
      <c r="J14" s="12">
        <f t="shared" si="2"/>
        <v>-43079528.098540485</v>
      </c>
      <c r="K14">
        <v>75</v>
      </c>
      <c r="L14" s="6">
        <v>0.1074</v>
      </c>
      <c r="M14" s="12">
        <f t="shared" si="3"/>
        <v>-402344112.31270385</v>
      </c>
      <c r="N14" s="12">
        <f t="shared" si="4"/>
        <v>-37149483.372285299</v>
      </c>
      <c r="O14">
        <v>74</v>
      </c>
      <c r="P14" s="6">
        <v>0.1074</v>
      </c>
      <c r="Q14" s="12">
        <f t="shared" si="5"/>
        <v>-304310302.06935298</v>
      </c>
      <c r="R14" s="12">
        <f t="shared" si="6"/>
        <v>-26125992.456278145</v>
      </c>
      <c r="S14">
        <v>73</v>
      </c>
      <c r="T14" s="6">
        <v>0.1074</v>
      </c>
      <c r="U14" s="12">
        <f t="shared" si="7"/>
        <v>-1635543.6650677689</v>
      </c>
      <c r="V14" s="12">
        <f t="shared" si="8"/>
        <v>-126286.57889022191</v>
      </c>
      <c r="W14">
        <v>72</v>
      </c>
      <c r="X14" s="6">
        <v>0.1074</v>
      </c>
      <c r="Y14" s="12">
        <f t="shared" si="9"/>
        <v>40691403.867542468</v>
      </c>
      <c r="Z14" s="12">
        <f t="shared" si="10"/>
        <v>2834336.446497289</v>
      </c>
      <c r="AA14">
        <v>71</v>
      </c>
      <c r="AB14" s="6">
        <v>0.1074</v>
      </c>
      <c r="AC14" s="12">
        <f t="shared" si="11"/>
        <v>-166660390.80443785</v>
      </c>
      <c r="AD14" s="12">
        <f t="shared" si="12"/>
        <v>-11878602.368350862</v>
      </c>
      <c r="AE14">
        <v>70</v>
      </c>
      <c r="AF14" s="6">
        <v>0.1074</v>
      </c>
      <c r="AG14" s="12">
        <f t="shared" si="13"/>
        <v>-96382782.152937189</v>
      </c>
      <c r="AH14" s="12">
        <f t="shared" si="14"/>
        <v>-7077785.2984878281</v>
      </c>
      <c r="AI14">
        <v>69</v>
      </c>
      <c r="AJ14" s="6">
        <v>0.1074</v>
      </c>
      <c r="AK14" s="12">
        <f t="shared" si="15"/>
        <v>-228212447.36932242</v>
      </c>
      <c r="AL14" s="12">
        <f t="shared" si="16"/>
        <v>-17005031.175467871</v>
      </c>
      <c r="AM14">
        <v>68</v>
      </c>
      <c r="AN14" s="6">
        <v>0.1074</v>
      </c>
      <c r="AO14" s="12">
        <f t="shared" si="17"/>
        <v>-272507886.41752082</v>
      </c>
      <c r="AP14" s="12">
        <f t="shared" si="18"/>
        <v>-20747090.704573672</v>
      </c>
      <c r="AQ14">
        <v>67</v>
      </c>
      <c r="AR14" s="6">
        <v>0.1074</v>
      </c>
      <c r="AS14" s="12">
        <f t="shared" si="19"/>
        <v>-67105334.37243814</v>
      </c>
      <c r="AT14" s="12">
        <f t="shared" si="20"/>
        <v>-5145225.4216448255</v>
      </c>
      <c r="AU14">
        <v>66</v>
      </c>
      <c r="AV14" s="6">
        <v>0.1074</v>
      </c>
      <c r="AW14" s="12">
        <f t="shared" si="21"/>
        <v>-135753596.41496339</v>
      </c>
      <c r="AX14" s="12">
        <f t="shared" si="22"/>
        <v>-10262150.916897882</v>
      </c>
      <c r="AY14">
        <v>65</v>
      </c>
      <c r="AZ14" s="6">
        <v>0.1074</v>
      </c>
      <c r="BA14" s="12">
        <f t="shared" si="23"/>
        <v>-99464942.340220183</v>
      </c>
      <c r="BB14" s="12">
        <f t="shared" si="24"/>
        <v>-7465241.3527487079</v>
      </c>
      <c r="BC14">
        <v>64</v>
      </c>
      <c r="BD14" s="6">
        <v>0.1074</v>
      </c>
      <c r="BE14" s="12">
        <f t="shared" si="25"/>
        <v>-17821812.875107795</v>
      </c>
      <c r="BF14" s="12">
        <f t="shared" si="26"/>
        <v>-1356844.2847679262</v>
      </c>
      <c r="BG14">
        <v>63</v>
      </c>
      <c r="BH14" s="6">
        <v>0.1074</v>
      </c>
      <c r="BI14" s="12">
        <f t="shared" si="27"/>
        <v>108698150.37254186</v>
      </c>
      <c r="BJ14" s="12">
        <f t="shared" si="28"/>
        <v>9214692.0132230408</v>
      </c>
      <c r="BK14">
        <v>62</v>
      </c>
      <c r="BL14" s="6">
        <v>0.1074</v>
      </c>
      <c r="BM14" s="12">
        <f t="shared" si="29"/>
        <v>87426512.162890077</v>
      </c>
      <c r="BN14" s="12">
        <f t="shared" si="30"/>
        <v>7977905.2675639428</v>
      </c>
      <c r="BO14">
        <v>61</v>
      </c>
      <c r="BP14" s="6">
        <v>0.1074</v>
      </c>
      <c r="BQ14" s="12">
        <f t="shared" si="31"/>
        <v>46331240.764747389</v>
      </c>
      <c r="BR14" s="12">
        <f t="shared" si="32"/>
        <v>4352935.1474438692</v>
      </c>
      <c r="BS14">
        <v>60</v>
      </c>
      <c r="BT14" s="6">
        <v>0.1074</v>
      </c>
      <c r="BU14" s="12">
        <f t="shared" si="33"/>
        <v>28495561.987261616</v>
      </c>
      <c r="BV14" s="12">
        <f t="shared" si="34"/>
        <v>2738774.3162702853</v>
      </c>
      <c r="BW14">
        <v>59</v>
      </c>
      <c r="BX14" s="6">
        <v>0.1074</v>
      </c>
      <c r="BY14" s="12">
        <f t="shared" si="35"/>
        <v>-13479700.304118482</v>
      </c>
      <c r="BZ14" s="12">
        <f t="shared" si="36"/>
        <v>-1324678.9715710387</v>
      </c>
      <c r="CA14">
        <v>58</v>
      </c>
      <c r="CB14" s="6">
        <v>0.1074</v>
      </c>
      <c r="CC14" s="12">
        <f t="shared" si="37"/>
        <v>48508907.777114987</v>
      </c>
      <c r="CD14" s="12">
        <f t="shared" si="38"/>
        <v>5631433.6782287918</v>
      </c>
      <c r="CE14">
        <v>57</v>
      </c>
      <c r="CF14" s="6">
        <v>0.1074</v>
      </c>
      <c r="CG14" s="12">
        <f t="shared" si="39"/>
        <v>65639221.73189728</v>
      </c>
      <c r="CH14" s="12">
        <f t="shared" si="40"/>
        <v>8399835.6103993822</v>
      </c>
      <c r="CI14">
        <v>56</v>
      </c>
      <c r="CJ14" s="6">
        <v>0.1074</v>
      </c>
      <c r="CK14" s="12">
        <f t="shared" si="284"/>
        <v>69067092.069334611</v>
      </c>
      <c r="CL14" s="12">
        <f t="shared" si="285"/>
        <v>8950379.1018576175</v>
      </c>
      <c r="CM14" s="5">
        <v>55</v>
      </c>
      <c r="CN14" s="6">
        <v>0.1074</v>
      </c>
      <c r="CO14" s="7">
        <f t="shared" si="41"/>
        <v>153825876.18382996</v>
      </c>
      <c r="CP14" s="12">
        <f t="shared" si="42"/>
        <v>50114598.479258232</v>
      </c>
      <c r="CQ14" s="12">
        <f t="shared" si="43"/>
        <v>6359033.8243119242</v>
      </c>
      <c r="CR14" s="9"/>
      <c r="CS14" s="5">
        <v>54</v>
      </c>
      <c r="CT14" s="6">
        <v>0.1074</v>
      </c>
      <c r="CU14" s="7">
        <f t="shared" si="44"/>
        <v>117594890.43943886</v>
      </c>
      <c r="CV14" s="12">
        <f t="shared" si="45"/>
        <v>29212215.670054987</v>
      </c>
      <c r="CW14" s="12">
        <f t="shared" si="46"/>
        <v>4006426.9871457703</v>
      </c>
      <c r="CY14" s="5">
        <v>53</v>
      </c>
      <c r="CZ14" s="6">
        <v>0.1074</v>
      </c>
      <c r="DA14" s="7">
        <f t="shared" si="47"/>
        <v>95079956.694242299</v>
      </c>
      <c r="DB14" s="12">
        <f t="shared" si="48"/>
        <v>16277091.345113136</v>
      </c>
      <c r="DC14" s="12">
        <f t="shared" si="49"/>
        <v>2329065.4462499898</v>
      </c>
      <c r="DE14" s="5">
        <f t="shared" si="50"/>
        <v>52</v>
      </c>
      <c r="DF14" s="6">
        <v>0.1074</v>
      </c>
      <c r="DG14" s="7">
        <f t="shared" si="51"/>
        <v>80473937.108965129</v>
      </c>
      <c r="DH14" s="12">
        <f t="shared" si="52"/>
        <v>7298480.7917729886</v>
      </c>
      <c r="DI14" s="12">
        <f t="shared" si="53"/>
        <v>1048269.9193367253</v>
      </c>
      <c r="DK14" s="5">
        <f t="shared" si="54"/>
        <v>51</v>
      </c>
      <c r="DL14" s="6">
        <v>0.1074</v>
      </c>
      <c r="DM14" s="7">
        <f t="shared" si="55"/>
        <v>81459598.247763038</v>
      </c>
      <c r="DN14" s="12">
        <f t="shared" si="56"/>
        <v>14773736.433045967</v>
      </c>
      <c r="DO14" s="12">
        <f t="shared" si="57"/>
        <v>2145861.2853614283</v>
      </c>
      <c r="DQ14" s="5">
        <f t="shared" si="58"/>
        <v>50</v>
      </c>
      <c r="DR14" s="6">
        <v>0.1074</v>
      </c>
      <c r="DS14" s="7">
        <f t="shared" si="59"/>
        <v>53395122.081648588</v>
      </c>
      <c r="DT14" s="12">
        <f t="shared" si="60"/>
        <v>-9841964.1906066667</v>
      </c>
      <c r="DU14" s="12">
        <f t="shared" si="61"/>
        <v>-1418900.8849308749</v>
      </c>
      <c r="DW14" s="5">
        <f t="shared" si="62"/>
        <v>49</v>
      </c>
      <c r="DX14" s="6">
        <v>0.1074</v>
      </c>
      <c r="DY14" s="7">
        <f t="shared" si="63"/>
        <v>40267814.541213095</v>
      </c>
      <c r="DZ14" s="12">
        <f t="shared" si="64"/>
        <v>-19481176.183242079</v>
      </c>
      <c r="EA14" s="12">
        <f t="shared" si="65"/>
        <v>-2819090.2900155927</v>
      </c>
      <c r="EC14" s="5">
        <f t="shared" si="66"/>
        <v>48</v>
      </c>
      <c r="ED14" s="6">
        <v>0.1074</v>
      </c>
      <c r="EE14" s="7">
        <f t="shared" si="67"/>
        <v>37479350.838805951</v>
      </c>
      <c r="EF14" s="12">
        <f t="shared" si="68"/>
        <v>-17461873.530317735</v>
      </c>
      <c r="EG14" s="12">
        <f t="shared" si="69"/>
        <v>-2602309.4462028593</v>
      </c>
      <c r="EI14" s="5">
        <f t="shared" si="70"/>
        <v>47</v>
      </c>
      <c r="EJ14" s="6">
        <v>0.1074</v>
      </c>
      <c r="EK14" s="7">
        <f t="shared" si="71"/>
        <v>37479350.838805951</v>
      </c>
      <c r="EL14" s="12">
        <f t="shared" si="72"/>
        <v>-8331699.710597109</v>
      </c>
      <c r="EM14" s="12">
        <f t="shared" si="73"/>
        <v>-1286644.77172288</v>
      </c>
      <c r="EO14" s="5">
        <f t="shared" si="74"/>
        <v>46</v>
      </c>
      <c r="EP14" s="6">
        <v>0.1074</v>
      </c>
      <c r="EQ14" s="7">
        <f t="shared" si="75"/>
        <v>41857662.317183308</v>
      </c>
      <c r="ER14" s="12">
        <f t="shared" si="76"/>
        <v>-17849972.883399222</v>
      </c>
      <c r="ES14" s="12">
        <f t="shared" si="77"/>
        <v>-2795082.1469685608</v>
      </c>
      <c r="EU14" s="5">
        <f t="shared" si="78"/>
        <v>45</v>
      </c>
      <c r="EV14" s="6">
        <v>0.1074</v>
      </c>
      <c r="EW14" s="7">
        <f t="shared" si="79"/>
        <v>25990051.697623495</v>
      </c>
      <c r="EX14" s="12">
        <f t="shared" si="80"/>
        <v>-18358131.783516526</v>
      </c>
      <c r="EY14" s="12">
        <f t="shared" si="81"/>
        <v>-2904391.2594872261</v>
      </c>
      <c r="FA14" s="5">
        <f t="shared" si="82"/>
        <v>44</v>
      </c>
      <c r="FB14" s="6">
        <v>0.1074</v>
      </c>
      <c r="FC14" s="7">
        <f t="shared" si="83"/>
        <v>25901984.948797584</v>
      </c>
      <c r="FD14" s="12">
        <f t="shared" si="84"/>
        <v>-15736401.094945462</v>
      </c>
      <c r="FE14" s="12">
        <f t="shared" si="85"/>
        <v>-2532099.0962709221</v>
      </c>
      <c r="FG14" s="5">
        <f t="shared" si="86"/>
        <v>43</v>
      </c>
      <c r="FH14" s="6">
        <v>0.1074</v>
      </c>
      <c r="FI14" s="7">
        <f t="shared" si="87"/>
        <v>20453241.431457348</v>
      </c>
      <c r="FJ14" s="12">
        <f t="shared" si="88"/>
        <v>-19241812.396878067</v>
      </c>
      <c r="FK14" s="12">
        <f t="shared" si="89"/>
        <v>-3116924.2543538986</v>
      </c>
      <c r="FM14" s="5">
        <f t="shared" si="90"/>
        <v>42</v>
      </c>
      <c r="FN14" s="6">
        <v>0.1074</v>
      </c>
      <c r="FO14" s="7">
        <f t="shared" si="91"/>
        <v>22429259.163786981</v>
      </c>
      <c r="FP14" s="12">
        <f t="shared" si="92"/>
        <v>-14903194.390961388</v>
      </c>
      <c r="FQ14" s="12">
        <f t="shared" si="93"/>
        <v>-2446312.6862053252</v>
      </c>
      <c r="FS14" s="5">
        <f t="shared" si="94"/>
        <v>41</v>
      </c>
      <c r="FT14" s="6">
        <v>0.1074</v>
      </c>
      <c r="FU14" s="7">
        <f t="shared" si="95"/>
        <v>18293172.794867456</v>
      </c>
      <c r="FV14" s="12">
        <f t="shared" si="96"/>
        <v>-16929520.43633987</v>
      </c>
      <c r="FW14" s="12">
        <f t="shared" si="97"/>
        <v>-2824633.8093029265</v>
      </c>
      <c r="FY14" s="5">
        <f t="shared" si="98"/>
        <v>40</v>
      </c>
      <c r="FZ14" s="6">
        <v>0.1074</v>
      </c>
      <c r="GA14" s="7">
        <f t="shared" si="99"/>
        <v>15713084.345359428</v>
      </c>
      <c r="GB14" s="12">
        <f t="shared" si="100"/>
        <v>-17816820.040808473</v>
      </c>
      <c r="GC14" s="12">
        <f t="shared" si="101"/>
        <v>-3001537.7174580153</v>
      </c>
      <c r="GE14" s="5">
        <f t="shared" si="102"/>
        <v>39</v>
      </c>
      <c r="GF14" s="6">
        <v>0.1074</v>
      </c>
      <c r="GG14" s="7">
        <f t="shared" si="103"/>
        <v>13979612.40690341</v>
      </c>
      <c r="GH14" s="12">
        <f t="shared" si="104"/>
        <v>-17540136.652663756</v>
      </c>
      <c r="GI14" s="12">
        <f t="shared" si="105"/>
        <v>-3011751.3258893494</v>
      </c>
      <c r="GK14" s="5">
        <f t="shared" si="106"/>
        <v>38</v>
      </c>
      <c r="GL14" s="6">
        <v>0.1074</v>
      </c>
      <c r="GM14" s="7">
        <f t="shared" si="107"/>
        <v>15527726.765415309</v>
      </c>
      <c r="GN14" s="12">
        <f t="shared" si="108"/>
        <v>-13521112.062497431</v>
      </c>
      <c r="GO14" s="12">
        <f t="shared" si="109"/>
        <v>-2401968.6115343706</v>
      </c>
      <c r="GQ14" s="5">
        <f t="shared" si="110"/>
        <v>37</v>
      </c>
      <c r="GR14" s="6">
        <v>0.1074</v>
      </c>
      <c r="GS14" s="7">
        <f t="shared" si="111"/>
        <v>12542590.279010748</v>
      </c>
      <c r="GT14" s="12">
        <f t="shared" si="112"/>
        <v>-14269420.014552454</v>
      </c>
      <c r="GU14" s="12">
        <f t="shared" si="113"/>
        <v>-2627360.8126146798</v>
      </c>
      <c r="GW14" s="5">
        <f t="shared" si="114"/>
        <v>36</v>
      </c>
      <c r="GX14" s="6">
        <v>0.1074</v>
      </c>
      <c r="GY14" s="7">
        <f t="shared" si="115"/>
        <v>11319005.75671036</v>
      </c>
      <c r="GZ14" s="12">
        <f t="shared" si="116"/>
        <v>-13323683.430672031</v>
      </c>
      <c r="HA14" s="12">
        <f t="shared" si="117"/>
        <v>-2561140.0115114707</v>
      </c>
      <c r="HC14" s="5">
        <f t="shared" si="118"/>
        <v>35</v>
      </c>
      <c r="HD14" s="6">
        <v>0.1074</v>
      </c>
      <c r="HE14" s="7">
        <f t="shared" si="119"/>
        <v>12335446.552648602</v>
      </c>
      <c r="HF14" s="12">
        <f t="shared" si="120"/>
        <v>-9715610.4968407433</v>
      </c>
      <c r="HG14" s="12">
        <f t="shared" si="121"/>
        <v>-1982991.7752731107</v>
      </c>
      <c r="HI14" s="5">
        <f t="shared" si="122"/>
        <v>34</v>
      </c>
      <c r="HJ14" s="6">
        <v>0.1074</v>
      </c>
      <c r="HK14" s="7">
        <f t="shared" si="123"/>
        <v>11911400.688150445</v>
      </c>
      <c r="HL14" s="12">
        <f t="shared" si="124"/>
        <v>-7591255.057232474</v>
      </c>
      <c r="HM14" s="12">
        <f t="shared" si="125"/>
        <v>-1631382.0263382962</v>
      </c>
      <c r="HO14" s="5">
        <f t="shared" si="126"/>
        <v>33</v>
      </c>
      <c r="HP14" s="6">
        <v>0.1074</v>
      </c>
      <c r="HQ14" s="7">
        <f t="shared" si="127"/>
        <v>10428471.973516423</v>
      </c>
      <c r="HR14" s="12">
        <f t="shared" si="128"/>
        <v>-7276609.4206092358</v>
      </c>
      <c r="HS14" s="12">
        <f t="shared" si="129"/>
        <v>-1614841.5074894149</v>
      </c>
      <c r="HU14" s="5">
        <f t="shared" si="130"/>
        <v>32</v>
      </c>
      <c r="HV14" s="6">
        <v>0.1074</v>
      </c>
      <c r="HW14" s="7">
        <f t="shared" si="131"/>
        <v>8781131.671873033</v>
      </c>
      <c r="HX14" s="12">
        <f t="shared" si="132"/>
        <v>-7316059.1859639985</v>
      </c>
      <c r="HY14" s="12">
        <f t="shared" si="133"/>
        <v>-1682851.6270089976</v>
      </c>
      <c r="IA14" s="5">
        <f t="shared" si="134"/>
        <v>31</v>
      </c>
      <c r="IB14" s="6">
        <v>0.1074</v>
      </c>
      <c r="IC14" s="7">
        <f t="shared" si="135"/>
        <v>10247557.091694523</v>
      </c>
      <c r="ID14" s="12">
        <f t="shared" si="136"/>
        <v>-3427652.05773933</v>
      </c>
      <c r="IE14" s="12">
        <f t="shared" si="137"/>
        <v>-862465.36658019875</v>
      </c>
      <c r="IG14" s="5">
        <f t="shared" si="138"/>
        <v>30</v>
      </c>
      <c r="IH14" s="6">
        <v>0.1074</v>
      </c>
      <c r="II14" s="7">
        <f t="shared" si="139"/>
        <v>13829361.797158599</v>
      </c>
      <c r="IJ14" s="12">
        <f t="shared" si="140"/>
        <v>2676459.5329811582</v>
      </c>
      <c r="IK14" s="12">
        <f t="shared" si="141"/>
        <v>752934.89021770167</v>
      </c>
      <c r="IM14" s="5">
        <f t="shared" si="142"/>
        <v>29</v>
      </c>
      <c r="IN14" s="6">
        <v>0.1074</v>
      </c>
      <c r="IO14" s="7">
        <f t="shared" si="143"/>
        <v>10094424.669458831</v>
      </c>
      <c r="IP14" s="12">
        <f t="shared" si="144"/>
        <v>530524.77619513625</v>
      </c>
      <c r="IQ14" s="12">
        <f t="shared" si="145"/>
        <v>159272.01704346426</v>
      </c>
      <c r="IS14" s="5">
        <f t="shared" si="146"/>
        <v>28</v>
      </c>
      <c r="IT14" s="6">
        <v>0.1074</v>
      </c>
      <c r="IU14" s="7">
        <f t="shared" si="147"/>
        <v>8151840.9670183547</v>
      </c>
      <c r="IV14" s="12">
        <f t="shared" si="148"/>
        <v>-210018.01990428229</v>
      </c>
      <c r="IW14" s="12">
        <f t="shared" si="149"/>
        <v>-66339.385336935826</v>
      </c>
      <c r="IY14" s="5">
        <f t="shared" si="150"/>
        <v>27</v>
      </c>
      <c r="IZ14" s="6">
        <v>0.1074</v>
      </c>
      <c r="JA14" s="7">
        <f t="shared" si="151"/>
        <v>8763535.7632964496</v>
      </c>
      <c r="JB14" s="12">
        <f t="shared" si="152"/>
        <v>1725082.0445187758</v>
      </c>
      <c r="JC14" s="12">
        <f t="shared" si="153"/>
        <v>582168.61653576395</v>
      </c>
      <c r="JE14" s="5">
        <f t="shared" si="154"/>
        <v>26</v>
      </c>
      <c r="JF14" s="6">
        <v>0.1074</v>
      </c>
      <c r="JG14" s="7">
        <f t="shared" si="155"/>
        <v>8227899.5054891072</v>
      </c>
      <c r="JH14" s="12">
        <f t="shared" si="156"/>
        <v>2464741.8701401902</v>
      </c>
      <c r="JI14" s="12">
        <f t="shared" si="157"/>
        <v>908973.3786748111</v>
      </c>
      <c r="JK14" s="5">
        <f t="shared" si="158"/>
        <v>25</v>
      </c>
      <c r="JL14" s="6">
        <v>0.1074</v>
      </c>
      <c r="JM14" s="7">
        <f t="shared" si="159"/>
        <v>6942203.4302135566</v>
      </c>
      <c r="JN14" s="12">
        <f t="shared" si="160"/>
        <v>2405059.5698721134</v>
      </c>
      <c r="JO14" s="12">
        <f t="shared" si="161"/>
        <v>1010332.7998706826</v>
      </c>
      <c r="JQ14" s="5">
        <f t="shared" si="162"/>
        <v>24</v>
      </c>
      <c r="JR14" s="6">
        <v>0.1074</v>
      </c>
      <c r="JS14" s="7">
        <f t="shared" si="163"/>
        <v>5269624.5864684647</v>
      </c>
      <c r="JT14" s="12">
        <f t="shared" si="164"/>
        <v>1647350.9601161552</v>
      </c>
      <c r="JU14" s="12">
        <f t="shared" si="165"/>
        <v>773863.57197681163</v>
      </c>
      <c r="JW14" s="5">
        <f t="shared" si="166"/>
        <v>23</v>
      </c>
      <c r="JX14" s="6">
        <v>0.1074</v>
      </c>
      <c r="JY14" s="7">
        <f t="shared" si="167"/>
        <v>5529511.6332302894</v>
      </c>
      <c r="JZ14" s="12">
        <f t="shared" si="168"/>
        <v>2565601.0628285003</v>
      </c>
      <c r="KA14" s="12">
        <f t="shared" si="169"/>
        <v>1306350.8651443173</v>
      </c>
      <c r="KC14" s="5">
        <f t="shared" si="170"/>
        <v>22</v>
      </c>
      <c r="KD14" s="6">
        <v>0.1074</v>
      </c>
      <c r="KE14" s="7">
        <f t="shared" si="171"/>
        <v>4591854.8689837968</v>
      </c>
      <c r="KF14" s="12">
        <f t="shared" si="172"/>
        <v>2057739.5532176099</v>
      </c>
      <c r="KG14" s="12">
        <f t="shared" si="173"/>
        <v>1086646.4811267941</v>
      </c>
      <c r="KI14" s="5">
        <f t="shared" si="174"/>
        <v>21</v>
      </c>
      <c r="KJ14" s="6">
        <v>0.1074</v>
      </c>
      <c r="KK14" s="7">
        <f t="shared" si="175"/>
        <v>3753355.2958834376</v>
      </c>
      <c r="KL14" s="12">
        <f t="shared" si="176"/>
        <v>1601808.1767576018</v>
      </c>
      <c r="KM14" s="12">
        <f t="shared" si="177"/>
        <v>881340.46010582964</v>
      </c>
      <c r="KO14" s="5">
        <f t="shared" si="178"/>
        <v>20</v>
      </c>
      <c r="KP14" s="6">
        <v>0.1074</v>
      </c>
      <c r="KQ14" s="7">
        <f t="shared" si="179"/>
        <v>3535897.5938609876</v>
      </c>
      <c r="KR14" s="12">
        <f t="shared" si="180"/>
        <v>1711068.3919538457</v>
      </c>
      <c r="KS14" s="12">
        <f t="shared" si="181"/>
        <v>974717.6854812674</v>
      </c>
      <c r="KU14" s="5">
        <f t="shared" si="182"/>
        <v>19</v>
      </c>
      <c r="KV14" s="6">
        <v>0.1074</v>
      </c>
      <c r="KW14" s="7">
        <f t="shared" si="183"/>
        <v>2694222.4884646344</v>
      </c>
      <c r="KX14" s="12">
        <f t="shared" si="184"/>
        <v>1130892.8065787575</v>
      </c>
      <c r="KY14" s="12">
        <f t="shared" si="185"/>
        <v>669254.05832090625</v>
      </c>
      <c r="LA14" s="5">
        <f t="shared" si="186"/>
        <v>18</v>
      </c>
      <c r="LB14" s="6">
        <v>0.1074</v>
      </c>
      <c r="LC14" s="7">
        <f t="shared" si="187"/>
        <v>2273797.3571310951</v>
      </c>
      <c r="LD14" s="12">
        <f t="shared" si="188"/>
        <v>920109.2105440395</v>
      </c>
      <c r="LE14" s="12">
        <f t="shared" si="189"/>
        <v>552462.98170894815</v>
      </c>
      <c r="LG14" s="5">
        <f t="shared" si="190"/>
        <v>17</v>
      </c>
      <c r="LH14" s="6">
        <v>0.1074</v>
      </c>
      <c r="LI14" s="7">
        <f t="shared" si="191"/>
        <v>2148943.7266147765</v>
      </c>
      <c r="LJ14" s="12">
        <f t="shared" si="192"/>
        <v>1005485.8076586623</v>
      </c>
      <c r="LK14" s="12">
        <f t="shared" si="193"/>
        <v>628157.1703353523</v>
      </c>
      <c r="LM14" s="5">
        <f t="shared" si="194"/>
        <v>16</v>
      </c>
      <c r="LN14" s="6">
        <v>0.1074</v>
      </c>
      <c r="LO14" s="7">
        <f t="shared" si="195"/>
        <v>1843953.772622942</v>
      </c>
      <c r="LP14" s="12">
        <f t="shared" si="196"/>
        <v>890723.99283593614</v>
      </c>
      <c r="LQ14" s="12">
        <f t="shared" si="197"/>
        <v>582433.45319887623</v>
      </c>
      <c r="LS14" s="5">
        <f t="shared" si="198"/>
        <v>15</v>
      </c>
      <c r="LT14" s="6">
        <v>0.1074</v>
      </c>
      <c r="LU14" s="7">
        <f t="shared" si="199"/>
        <v>1402459.5167500323</v>
      </c>
      <c r="LV14" s="12">
        <f t="shared" si="200"/>
        <v>611869.87877806777</v>
      </c>
      <c r="LW14" s="12">
        <f t="shared" si="201"/>
        <v>420908.32913782855</v>
      </c>
      <c r="LY14" s="5">
        <f t="shared" si="202"/>
        <v>14</v>
      </c>
      <c r="LZ14" s="6">
        <v>0.1074</v>
      </c>
      <c r="MA14" s="7">
        <f t="shared" si="203"/>
        <v>1446729.4375387165</v>
      </c>
      <c r="MB14" s="12">
        <f t="shared" si="204"/>
        <v>812440.52127830987</v>
      </c>
      <c r="MC14" s="12">
        <f t="shared" si="205"/>
        <v>590467.03112343687</v>
      </c>
      <c r="ME14" s="5">
        <f t="shared" si="206"/>
        <v>13</v>
      </c>
      <c r="MF14" s="6">
        <v>0.1074</v>
      </c>
      <c r="MG14" s="7">
        <f t="shared" si="207"/>
        <v>1110903.3537116768</v>
      </c>
      <c r="MH14" s="12">
        <f t="shared" si="208"/>
        <v>578985.62897112302</v>
      </c>
      <c r="MI14" s="12">
        <f t="shared" si="209"/>
        <v>431738.20389261388</v>
      </c>
      <c r="MK14" s="5">
        <f t="shared" si="210"/>
        <v>12</v>
      </c>
      <c r="ML14" s="6">
        <v>0.1074</v>
      </c>
      <c r="MM14" s="7">
        <f t="shared" si="211"/>
        <v>1033494.6076022666</v>
      </c>
      <c r="MN14" s="12">
        <f t="shared" si="212"/>
        <v>592847.23085585854</v>
      </c>
      <c r="MO14" s="12">
        <f t="shared" si="213"/>
        <v>456479.56328318268</v>
      </c>
      <c r="MQ14" s="5">
        <f t="shared" si="214"/>
        <v>11</v>
      </c>
      <c r="MR14" s="6">
        <v>0.1074</v>
      </c>
      <c r="MS14" s="7">
        <f t="shared" si="215"/>
        <v>939796.86060040665</v>
      </c>
      <c r="MT14" s="12">
        <f t="shared" si="216"/>
        <v>572143.45013727166</v>
      </c>
      <c r="MU14" s="12">
        <f t="shared" si="217"/>
        <v>451659.67824011407</v>
      </c>
      <c r="MW14" s="5">
        <f t="shared" si="218"/>
        <v>10</v>
      </c>
      <c r="MX14" s="6">
        <v>0.1074</v>
      </c>
      <c r="MY14" s="7">
        <f t="shared" si="219"/>
        <v>927461.62104056682</v>
      </c>
      <c r="MZ14" s="12">
        <f t="shared" si="220"/>
        <v>624882.18558242475</v>
      </c>
      <c r="NA14" s="12">
        <f t="shared" si="221"/>
        <v>507126.30935765902</v>
      </c>
      <c r="NC14" s="5">
        <f t="shared" si="222"/>
        <v>9</v>
      </c>
      <c r="ND14" s="6">
        <v>0.1074</v>
      </c>
      <c r="NE14" s="7">
        <f t="shared" si="223"/>
        <v>675992.43516076321</v>
      </c>
      <c r="NF14" s="12">
        <f t="shared" si="224"/>
        <v>423558.9378911294</v>
      </c>
      <c r="NG14" s="12">
        <f t="shared" si="225"/>
        <v>353118.25059606042</v>
      </c>
      <c r="NI14" s="5">
        <f t="shared" si="226"/>
        <v>8</v>
      </c>
      <c r="NJ14" s="6">
        <v>0.1074</v>
      </c>
      <c r="NK14" s="7">
        <f t="shared" si="227"/>
        <v>551020.89595758333</v>
      </c>
      <c r="NL14" s="12">
        <f t="shared" si="228"/>
        <v>345361.25384764338</v>
      </c>
      <c r="NM14" s="12">
        <f t="shared" si="229"/>
        <v>296689.93243606947</v>
      </c>
      <c r="NO14" s="5">
        <f t="shared" si="230"/>
        <v>7</v>
      </c>
      <c r="NP14" s="6">
        <v>0.1074</v>
      </c>
      <c r="NQ14" s="7">
        <f t="shared" si="231"/>
        <v>413990.15473898069</v>
      </c>
      <c r="NR14" s="12">
        <f t="shared" si="232"/>
        <v>249291.57680647355</v>
      </c>
      <c r="NS14" s="12">
        <f t="shared" si="233"/>
        <v>217524.39963243049</v>
      </c>
      <c r="NU14" s="5">
        <f t="shared" si="234"/>
        <v>6</v>
      </c>
      <c r="NV14" s="6">
        <v>0.1074</v>
      </c>
      <c r="NW14" s="7">
        <f t="shared" si="235"/>
        <v>322572.97392783285</v>
      </c>
      <c r="NX14" s="12">
        <f t="shared" si="236"/>
        <v>201326.03770561676</v>
      </c>
      <c r="NY14" s="12">
        <f t="shared" si="237"/>
        <v>178606.19867728313</v>
      </c>
      <c r="OA14" s="5">
        <f t="shared" si="238"/>
        <v>5</v>
      </c>
      <c r="OB14" s="6">
        <v>0.1074</v>
      </c>
      <c r="OC14" s="7">
        <f t="shared" si="239"/>
        <v>266831.80902294058</v>
      </c>
      <c r="OD14" s="12">
        <f t="shared" si="240"/>
        <v>180988.73532732701</v>
      </c>
      <c r="OE14" s="12">
        <f t="shared" si="241"/>
        <v>164961.65509315769</v>
      </c>
      <c r="OG14" s="5">
        <f t="shared" si="242"/>
        <v>4</v>
      </c>
      <c r="OH14" s="6">
        <v>0.1074</v>
      </c>
      <c r="OI14" s="7">
        <f t="shared" si="243"/>
        <v>293318.46655264439</v>
      </c>
      <c r="OJ14" s="12">
        <f t="shared" si="244"/>
        <v>241027.9749621072</v>
      </c>
      <c r="OK14" s="12">
        <f t="shared" si="245"/>
        <v>227883.36077680869</v>
      </c>
      <c r="OM14" s="5">
        <f t="shared" si="246"/>
        <v>3</v>
      </c>
      <c r="ON14" s="6">
        <v>0.1074</v>
      </c>
      <c r="OO14" s="7">
        <f t="shared" si="247"/>
        <v>332749.25303759996</v>
      </c>
      <c r="OP14" s="12">
        <f t="shared" si="248"/>
        <v>293112.30240753794</v>
      </c>
      <c r="OQ14" s="12">
        <f t="shared" si="249"/>
        <v>280292.59587675473</v>
      </c>
      <c r="OS14" s="5">
        <f t="shared" si="250"/>
        <v>2</v>
      </c>
      <c r="OT14" s="6">
        <v>0.1074</v>
      </c>
      <c r="OU14" s="7">
        <f t="shared" si="251"/>
        <v>426437.592</v>
      </c>
      <c r="OV14" s="12">
        <f>(OV15)*(1+OT14)-(((VLOOKUP((OS$91+OS15),$A$138:$E$227,5,FALSE))/(VLOOKUP(OS$91,$A$138:$E$227,5,FALSE)))*(IF(OS14&lt;=$D$125,$B$125,$C$125)))</f>
        <v>403044.3042729774</v>
      </c>
      <c r="OW14" s="12">
        <f t="shared" si="253"/>
        <v>395427.37627645786</v>
      </c>
      <c r="OY14" s="5">
        <f t="shared" si="254"/>
        <v>1</v>
      </c>
      <c r="OZ14" s="6">
        <v>0.1074</v>
      </c>
      <c r="PA14" s="7">
        <f>(PA15+$B$124)*(1+OZ14)</f>
        <v>332220</v>
      </c>
      <c r="PB14" s="12">
        <f>($B$124)*(1+OZ14)-$B$125</f>
        <v>321220</v>
      </c>
      <c r="PC14" s="12">
        <f>PB14</f>
        <v>321220</v>
      </c>
      <c r="PE14" s="5"/>
      <c r="PF14" s="6"/>
      <c r="PG14" s="7"/>
      <c r="PK14" s="5"/>
      <c r="PL14" s="6"/>
      <c r="PM14" s="7"/>
      <c r="PQ14" s="5"/>
      <c r="PR14" s="6"/>
      <c r="PS14" s="7"/>
      <c r="PW14" s="5"/>
      <c r="PX14" s="6"/>
      <c r="PY14" s="7"/>
      <c r="QC14" s="5"/>
      <c r="QD14" s="6"/>
      <c r="QE14" s="7"/>
      <c r="QI14" s="5"/>
      <c r="QJ14" s="6"/>
      <c r="QK14" s="7"/>
      <c r="QO14" s="5"/>
      <c r="QP14" s="6"/>
      <c r="QQ14" s="7"/>
    </row>
    <row r="15" spans="3:461">
      <c r="C15">
        <v>76</v>
      </c>
      <c r="D15" s="6">
        <v>0.28360000000000002</v>
      </c>
      <c r="E15" s="12">
        <f t="shared" si="286"/>
        <v>-346748294.86889511</v>
      </c>
      <c r="F15" s="12">
        <f t="shared" si="0"/>
        <v>-33014559.720593762</v>
      </c>
      <c r="G15">
        <v>75</v>
      </c>
      <c r="H15" s="6">
        <v>0.28360000000000002</v>
      </c>
      <c r="I15" s="12">
        <f t="shared" si="1"/>
        <v>-421025837.02459353</v>
      </c>
      <c r="J15" s="12">
        <f t="shared" si="2"/>
        <v>-39623235.074961752</v>
      </c>
      <c r="K15">
        <v>74</v>
      </c>
      <c r="L15" s="6">
        <v>0.28360000000000002</v>
      </c>
      <c r="M15" s="12">
        <f t="shared" si="3"/>
        <v>-363029799.55933005</v>
      </c>
      <c r="N15" s="12">
        <f t="shared" si="4"/>
        <v>-34165160.002556659</v>
      </c>
      <c r="O15">
        <v>73</v>
      </c>
      <c r="P15" s="6">
        <v>0.28360000000000002</v>
      </c>
      <c r="Q15" s="12">
        <f t="shared" si="5"/>
        <v>-274481549.67228538</v>
      </c>
      <c r="R15" s="12">
        <f t="shared" si="6"/>
        <v>-24019023.884366196</v>
      </c>
      <c r="S15">
        <v>72</v>
      </c>
      <c r="T15" s="6">
        <v>0.28360000000000002</v>
      </c>
      <c r="U15" s="12">
        <f t="shared" si="7"/>
        <v>-1126072.0575549039</v>
      </c>
      <c r="V15" s="12">
        <f t="shared" si="8"/>
        <v>-88623.172388745894</v>
      </c>
      <c r="W15">
        <v>71</v>
      </c>
      <c r="X15" s="6">
        <v>0.28360000000000002</v>
      </c>
      <c r="Y15" s="12">
        <f t="shared" si="9"/>
        <v>37133918.676143289</v>
      </c>
      <c r="Z15" s="12">
        <f t="shared" si="10"/>
        <v>2636365.1674311971</v>
      </c>
      <c r="AA15">
        <v>70</v>
      </c>
      <c r="AB15" s="6">
        <v>0.28360000000000002</v>
      </c>
      <c r="AC15" s="12">
        <f t="shared" si="11"/>
        <v>-150116924.06856489</v>
      </c>
      <c r="AD15" s="12">
        <f t="shared" si="12"/>
        <v>-10905577.31263102</v>
      </c>
      <c r="AE15">
        <v>69</v>
      </c>
      <c r="AF15" s="6">
        <v>0.28360000000000002</v>
      </c>
      <c r="AG15" s="12">
        <f t="shared" si="13"/>
        <v>-86666292.885292113</v>
      </c>
      <c r="AH15" s="12">
        <f t="shared" si="14"/>
        <v>-6486855.1636762396</v>
      </c>
      <c r="AI15">
        <v>68</v>
      </c>
      <c r="AJ15" s="6">
        <v>0.28360000000000002</v>
      </c>
      <c r="AK15" s="12">
        <f t="shared" si="15"/>
        <v>-205715946.0661642</v>
      </c>
      <c r="AL15" s="12">
        <f t="shared" si="16"/>
        <v>-15623995.903759306</v>
      </c>
      <c r="AM15">
        <v>67</v>
      </c>
      <c r="AN15" s="6">
        <v>0.28360000000000002</v>
      </c>
      <c r="AO15" s="12">
        <f t="shared" si="17"/>
        <v>-245723174.88200232</v>
      </c>
      <c r="AP15" s="12">
        <f t="shared" si="18"/>
        <v>-19068226.559362866</v>
      </c>
      <c r="AQ15">
        <v>66</v>
      </c>
      <c r="AR15" s="6">
        <v>0.28360000000000002</v>
      </c>
      <c r="AS15" s="12">
        <f t="shared" si="19"/>
        <v>-60243874.631392762</v>
      </c>
      <c r="AT15" s="12">
        <f t="shared" si="20"/>
        <v>-4708106.8781825937</v>
      </c>
      <c r="AU15">
        <v>65</v>
      </c>
      <c r="AV15" s="6">
        <v>0.28360000000000002</v>
      </c>
      <c r="AW15" s="12">
        <f t="shared" si="21"/>
        <v>-122229311.2444521</v>
      </c>
      <c r="AX15" s="12">
        <f t="shared" si="22"/>
        <v>-9417778.5218620226</v>
      </c>
      <c r="AY15">
        <v>64</v>
      </c>
      <c r="AZ15" s="6">
        <v>0.28360000000000002</v>
      </c>
      <c r="BA15" s="12">
        <f t="shared" si="23"/>
        <v>-89457495.132747293</v>
      </c>
      <c r="BB15" s="12">
        <f t="shared" si="24"/>
        <v>-6843473.7608430795</v>
      </c>
      <c r="BC15">
        <v>63</v>
      </c>
      <c r="BD15" s="6">
        <v>0.28360000000000002</v>
      </c>
      <c r="BE15" s="12">
        <f t="shared" si="25"/>
        <v>-15737556.729200203</v>
      </c>
      <c r="BF15" s="12">
        <f t="shared" si="26"/>
        <v>-1221241.3312147653</v>
      </c>
      <c r="BG15">
        <v>62</v>
      </c>
      <c r="BH15" s="6">
        <v>0.28360000000000002</v>
      </c>
      <c r="BI15" s="12">
        <f t="shared" si="27"/>
        <v>98475741.125934929</v>
      </c>
      <c r="BJ15" s="12">
        <f t="shared" si="28"/>
        <v>8508911.0383994412</v>
      </c>
      <c r="BK15">
        <v>61</v>
      </c>
      <c r="BL15" s="6">
        <v>0.28360000000000002</v>
      </c>
      <c r="BM15" s="12">
        <f t="shared" si="29"/>
        <v>79244418.96274136</v>
      </c>
      <c r="BN15" s="12">
        <f t="shared" si="30"/>
        <v>7370559.6063309247</v>
      </c>
      <c r="BO15">
        <v>60</v>
      </c>
      <c r="BP15" s="6">
        <v>0.28360000000000002</v>
      </c>
      <c r="BQ15" s="12">
        <f t="shared" si="31"/>
        <v>42126197.498261675</v>
      </c>
      <c r="BR15" s="12">
        <f t="shared" si="32"/>
        <v>4034099.2651059609</v>
      </c>
      <c r="BS15">
        <v>59</v>
      </c>
      <c r="BT15" s="6">
        <v>0.28360000000000002</v>
      </c>
      <c r="BU15" s="12">
        <f t="shared" si="33"/>
        <v>26013813.273182493</v>
      </c>
      <c r="BV15" s="12">
        <f t="shared" si="34"/>
        <v>2548408.7851549168</v>
      </c>
      <c r="BW15">
        <v>58</v>
      </c>
      <c r="BX15" s="6">
        <v>0.28360000000000002</v>
      </c>
      <c r="BY15" s="12">
        <f t="shared" si="35"/>
        <v>-11896718.059277369</v>
      </c>
      <c r="BZ15" s="12">
        <f t="shared" si="36"/>
        <v>-1191636.0411604189</v>
      </c>
      <c r="CA15">
        <v>57</v>
      </c>
      <c r="CB15" s="6">
        <v>0.28360000000000002</v>
      </c>
      <c r="CC15" s="12">
        <f t="shared" si="37"/>
        <v>44037679.593431599</v>
      </c>
      <c r="CD15" s="12">
        <f t="shared" si="38"/>
        <v>5210842.6596520608</v>
      </c>
      <c r="CE15">
        <v>56</v>
      </c>
      <c r="CF15" s="6">
        <v>0.28360000000000002</v>
      </c>
      <c r="CG15" s="12">
        <f t="shared" si="39"/>
        <v>59484966.689221703</v>
      </c>
      <c r="CH15" s="12">
        <f t="shared" si="40"/>
        <v>7758908.6985941352</v>
      </c>
      <c r="CI15">
        <v>55</v>
      </c>
      <c r="CJ15" s="6">
        <v>0.28360000000000002</v>
      </c>
      <c r="CK15" s="12">
        <f t="shared" si="284"/>
        <v>62577742.522426054</v>
      </c>
      <c r="CL15" s="12">
        <f t="shared" si="285"/>
        <v>8265634.6754993135</v>
      </c>
      <c r="CM15" s="5">
        <v>54</v>
      </c>
      <c r="CN15" s="6">
        <v>0.28360000000000002</v>
      </c>
      <c r="CO15" s="7">
        <f t="shared" si="41"/>
        <v>138907238.7428481</v>
      </c>
      <c r="CP15" s="12">
        <f t="shared" si="42"/>
        <v>45467784.008644693</v>
      </c>
      <c r="CQ15" s="12">
        <f t="shared" si="43"/>
        <v>5880533.4298467273</v>
      </c>
      <c r="CR15" s="9"/>
      <c r="CS15" s="5">
        <v>53</v>
      </c>
      <c r="CT15" s="6">
        <v>0.28360000000000002</v>
      </c>
      <c r="CU15" s="7">
        <f t="shared" si="44"/>
        <v>106190076.25017056</v>
      </c>
      <c r="CV15" s="12">
        <f t="shared" si="45"/>
        <v>26576626.176210314</v>
      </c>
      <c r="CW15" s="12">
        <f t="shared" si="46"/>
        <v>3715169.5370156411</v>
      </c>
      <c r="CY15" s="5">
        <v>52</v>
      </c>
      <c r="CZ15" s="6">
        <v>0.28360000000000002</v>
      </c>
      <c r="DA15" s="7">
        <f t="shared" si="47"/>
        <v>85858729.180280209</v>
      </c>
      <c r="DB15" s="12">
        <f t="shared" si="48"/>
        <v>14887801.808264067</v>
      </c>
      <c r="DC15" s="12">
        <f t="shared" si="49"/>
        <v>2171308.4640561244</v>
      </c>
      <c r="DE15" s="5">
        <f t="shared" si="50"/>
        <v>51</v>
      </c>
      <c r="DF15" s="6">
        <v>0.28360000000000002</v>
      </c>
      <c r="DG15" s="7">
        <f t="shared" si="51"/>
        <v>72669258.722200766</v>
      </c>
      <c r="DH15" s="12">
        <f t="shared" si="52"/>
        <v>6779260.4047535816</v>
      </c>
      <c r="DI15" s="12">
        <f t="shared" si="53"/>
        <v>992450.89029414032</v>
      </c>
      <c r="DK15" s="5">
        <f t="shared" si="54"/>
        <v>50</v>
      </c>
      <c r="DL15" s="6">
        <v>0.28360000000000002</v>
      </c>
      <c r="DM15" s="7">
        <f t="shared" si="55"/>
        <v>73559326.573743045</v>
      </c>
      <c r="DN15" s="12">
        <f t="shared" si="56"/>
        <v>13527432.891435197</v>
      </c>
      <c r="DO15" s="12">
        <f t="shared" si="57"/>
        <v>2002685.4418250234</v>
      </c>
      <c r="DQ15" s="5">
        <f t="shared" si="58"/>
        <v>49</v>
      </c>
      <c r="DR15" s="6">
        <v>0.28360000000000002</v>
      </c>
      <c r="DS15" s="7">
        <f t="shared" si="59"/>
        <v>48216653.49616091</v>
      </c>
      <c r="DT15" s="12">
        <f t="shared" si="60"/>
        <v>-8699543.3474500794</v>
      </c>
      <c r="DU15" s="12">
        <f t="shared" si="61"/>
        <v>-1278358.8738410408</v>
      </c>
      <c r="DW15" s="5">
        <f t="shared" si="62"/>
        <v>48</v>
      </c>
      <c r="DX15" s="6">
        <v>0.28360000000000002</v>
      </c>
      <c r="DY15" s="7">
        <f t="shared" si="63"/>
        <v>36362483.782926761</v>
      </c>
      <c r="DZ15" s="12">
        <f t="shared" si="64"/>
        <v>-17404607.865636859</v>
      </c>
      <c r="EA15" s="12">
        <f t="shared" si="65"/>
        <v>-2567107.8194775335</v>
      </c>
      <c r="EC15" s="5">
        <f t="shared" si="66"/>
        <v>47</v>
      </c>
      <c r="ED15" s="6">
        <v>0.28360000000000002</v>
      </c>
      <c r="EE15" s="7">
        <f t="shared" si="67"/>
        <v>33844456.238762826</v>
      </c>
      <c r="EF15" s="12">
        <f t="shared" si="68"/>
        <v>-15586571.412761107</v>
      </c>
      <c r="EG15" s="12">
        <f t="shared" si="69"/>
        <v>-2367580.4677611808</v>
      </c>
      <c r="EI15" s="5">
        <f t="shared" si="70"/>
        <v>46</v>
      </c>
      <c r="EJ15" s="6">
        <v>0.28360000000000002</v>
      </c>
      <c r="EK15" s="7">
        <f t="shared" si="71"/>
        <v>33844456.238762826</v>
      </c>
      <c r="EL15" s="12">
        <f t="shared" si="72"/>
        <v>-7348233.6791867213</v>
      </c>
      <c r="EM15" s="12">
        <f t="shared" si="73"/>
        <v>-1156628.9665643382</v>
      </c>
      <c r="EO15" s="5">
        <f t="shared" si="74"/>
        <v>45</v>
      </c>
      <c r="EP15" s="6">
        <v>0.28360000000000002</v>
      </c>
      <c r="EQ15" s="7">
        <f t="shared" si="75"/>
        <v>37798141.879341982</v>
      </c>
      <c r="ER15" s="12">
        <f t="shared" si="76"/>
        <v>-15945807.004246587</v>
      </c>
      <c r="ES15" s="12">
        <f t="shared" si="77"/>
        <v>-2545010.4739854215</v>
      </c>
      <c r="EU15" s="5">
        <f t="shared" si="78"/>
        <v>44</v>
      </c>
      <c r="EV15" s="6">
        <v>0.28360000000000002</v>
      </c>
      <c r="EW15" s="7">
        <f t="shared" si="79"/>
        <v>23469434.43888703</v>
      </c>
      <c r="EX15" s="12">
        <f t="shared" si="80"/>
        <v>-16406454.045636347</v>
      </c>
      <c r="EY15" s="12">
        <f t="shared" si="81"/>
        <v>-2645619.7222737754</v>
      </c>
      <c r="FA15" s="5">
        <f t="shared" si="82"/>
        <v>43</v>
      </c>
      <c r="FB15" s="6">
        <v>0.28360000000000002</v>
      </c>
      <c r="FC15" s="7">
        <f t="shared" si="83"/>
        <v>23389908.749139953</v>
      </c>
      <c r="FD15" s="12">
        <f t="shared" si="84"/>
        <v>-14041862.147304794</v>
      </c>
      <c r="FE15" s="12">
        <f t="shared" si="85"/>
        <v>-2302958.1287269285</v>
      </c>
      <c r="FG15" s="5">
        <f t="shared" si="86"/>
        <v>42</v>
      </c>
      <c r="FH15" s="6">
        <v>0.28360000000000002</v>
      </c>
      <c r="FI15" s="7">
        <f t="shared" si="87"/>
        <v>18469605.77158872</v>
      </c>
      <c r="FJ15" s="12">
        <f t="shared" si="88"/>
        <v>-17208427.304386914</v>
      </c>
      <c r="FK15" s="12">
        <f t="shared" si="89"/>
        <v>-2841237.3094749996</v>
      </c>
      <c r="FM15" s="5">
        <f t="shared" si="90"/>
        <v>41</v>
      </c>
      <c r="FN15" s="6">
        <v>0.28360000000000002</v>
      </c>
      <c r="FO15" s="7">
        <f t="shared" si="91"/>
        <v>20253981.545771159</v>
      </c>
      <c r="FP15" s="12">
        <f t="shared" si="92"/>
        <v>-13292786.015050255</v>
      </c>
      <c r="FQ15" s="12">
        <f t="shared" si="93"/>
        <v>-2223999.4213402742</v>
      </c>
      <c r="FS15" s="5">
        <f t="shared" si="94"/>
        <v>40</v>
      </c>
      <c r="FT15" s="6">
        <v>0.28360000000000002</v>
      </c>
      <c r="FU15" s="7">
        <f t="shared" si="95"/>
        <v>16519029.072482804</v>
      </c>
      <c r="FV15" s="12">
        <f t="shared" si="96"/>
        <v>-15125261.523475848</v>
      </c>
      <c r="FW15" s="12">
        <f t="shared" si="97"/>
        <v>-2572210.1325008459</v>
      </c>
      <c r="FY15" s="5">
        <f t="shared" si="98"/>
        <v>39</v>
      </c>
      <c r="FZ15" s="6">
        <v>0.28360000000000002</v>
      </c>
      <c r="GA15" s="7">
        <f t="shared" si="99"/>
        <v>14189167.731045177</v>
      </c>
      <c r="GB15" s="12">
        <f t="shared" si="100"/>
        <v>-15928068.554931866</v>
      </c>
      <c r="GC15" s="12">
        <f t="shared" si="101"/>
        <v>-2735034.3363449327</v>
      </c>
      <c r="GE15" s="5">
        <f t="shared" si="102"/>
        <v>38</v>
      </c>
      <c r="GF15" s="6">
        <v>0.28360000000000002</v>
      </c>
      <c r="GG15" s="7">
        <f t="shared" si="103"/>
        <v>12623814.707335571</v>
      </c>
      <c r="GH15" s="12">
        <f t="shared" si="104"/>
        <v>-15681253.089698106</v>
      </c>
      <c r="GI15" s="12">
        <f t="shared" si="105"/>
        <v>-2744435.048169509</v>
      </c>
      <c r="GK15" s="5">
        <f t="shared" si="106"/>
        <v>37</v>
      </c>
      <c r="GL15" s="6">
        <v>0.28360000000000002</v>
      </c>
      <c r="GM15" s="7">
        <f t="shared" si="107"/>
        <v>14021786.856976079</v>
      </c>
      <c r="GN15" s="12">
        <f t="shared" si="108"/>
        <v>-12057284.344011398</v>
      </c>
      <c r="GO15" s="12">
        <f t="shared" si="109"/>
        <v>-2183184.6720857183</v>
      </c>
      <c r="GQ15" s="5">
        <f t="shared" si="110"/>
        <v>36</v>
      </c>
      <c r="GR15" s="6">
        <v>0.28360000000000002</v>
      </c>
      <c r="GS15" s="7">
        <f t="shared" si="111"/>
        <v>11326160.627605878</v>
      </c>
      <c r="GT15" s="12">
        <f t="shared" si="112"/>
        <v>-12738384.922550846</v>
      </c>
      <c r="GU15" s="12">
        <f t="shared" si="113"/>
        <v>-2390638.0069289152</v>
      </c>
      <c r="GW15" s="5">
        <f t="shared" si="114"/>
        <v>35</v>
      </c>
      <c r="GX15" s="6">
        <v>0.28360000000000002</v>
      </c>
      <c r="GY15" s="7">
        <f t="shared" si="115"/>
        <v>10221244.136455085</v>
      </c>
      <c r="GZ15" s="12">
        <f t="shared" si="116"/>
        <v>-11890568.913619014</v>
      </c>
      <c r="HA15" s="12">
        <f t="shared" si="117"/>
        <v>-2329687.6902852883</v>
      </c>
      <c r="HC15" s="5">
        <f t="shared" si="118"/>
        <v>34</v>
      </c>
      <c r="HD15" s="6">
        <v>0.28360000000000002</v>
      </c>
      <c r="HE15" s="7">
        <f t="shared" si="119"/>
        <v>11139106.513137622</v>
      </c>
      <c r="HF15" s="12">
        <f t="shared" si="120"/>
        <v>-8640623.4150773138</v>
      </c>
      <c r="HG15" s="12">
        <f t="shared" si="121"/>
        <v>-1797554.0181063425</v>
      </c>
      <c r="HI15" s="5">
        <f t="shared" si="122"/>
        <v>33</v>
      </c>
      <c r="HJ15" s="6">
        <v>0.28360000000000002</v>
      </c>
      <c r="HK15" s="7">
        <f t="shared" si="123"/>
        <v>10756186.281515663</v>
      </c>
      <c r="HL15" s="12">
        <f t="shared" si="124"/>
        <v>-6728966.1073530121</v>
      </c>
      <c r="HM15" s="12">
        <f t="shared" si="125"/>
        <v>-1473928.7345770495</v>
      </c>
      <c r="HO15" s="5">
        <f t="shared" si="126"/>
        <v>32</v>
      </c>
      <c r="HP15" s="6">
        <v>0.28360000000000002</v>
      </c>
      <c r="HQ15" s="7">
        <f t="shared" si="127"/>
        <v>9417077.8160704561</v>
      </c>
      <c r="HR15" s="12">
        <f t="shared" si="128"/>
        <v>-6448823.3148432467</v>
      </c>
      <c r="HS15" s="12">
        <f t="shared" si="129"/>
        <v>-1458704.6683547467</v>
      </c>
      <c r="HU15" s="5">
        <f t="shared" si="130"/>
        <v>31</v>
      </c>
      <c r="HV15" s="6">
        <v>0.28360000000000002</v>
      </c>
      <c r="HW15" s="7">
        <f t="shared" si="131"/>
        <v>7929503.0448555471</v>
      </c>
      <c r="HX15" s="12">
        <f t="shared" si="132"/>
        <v>-6488745.3952977527</v>
      </c>
      <c r="HY15" s="12">
        <f t="shared" si="133"/>
        <v>-1521301.89234829</v>
      </c>
      <c r="IA15" s="5">
        <f t="shared" si="134"/>
        <v>30</v>
      </c>
      <c r="IB15" s="6">
        <v>0.28360000000000002</v>
      </c>
      <c r="IC15" s="7">
        <f t="shared" si="135"/>
        <v>9253708.7698162571</v>
      </c>
      <c r="ID15" s="12">
        <f t="shared" si="136"/>
        <v>-2987560.5832835212</v>
      </c>
      <c r="IE15" s="12">
        <f t="shared" si="137"/>
        <v>-766209.81387458509</v>
      </c>
      <c r="IG15" s="5">
        <f t="shared" si="138"/>
        <v>29</v>
      </c>
      <c r="IH15" s="6">
        <v>0.28360000000000002</v>
      </c>
      <c r="II15" s="7">
        <f t="shared" si="139"/>
        <v>12488135.991654867</v>
      </c>
      <c r="IJ15" s="12">
        <f t="shared" si="140"/>
        <v>2513184.5835625832</v>
      </c>
      <c r="IK15" s="12">
        <f t="shared" si="141"/>
        <v>720621.44635999226</v>
      </c>
      <c r="IM15" s="5">
        <f t="shared" si="142"/>
        <v>28</v>
      </c>
      <c r="IN15" s="6">
        <v>0.28360000000000002</v>
      </c>
      <c r="IO15" s="7">
        <f t="shared" si="143"/>
        <v>9115427.7311349381</v>
      </c>
      <c r="IP15" s="12">
        <f t="shared" si="144"/>
        <v>569309.04257638892</v>
      </c>
      <c r="IQ15" s="12">
        <f t="shared" si="145"/>
        <v>174207.94038110747</v>
      </c>
      <c r="IS15" s="5">
        <f t="shared" si="146"/>
        <v>27</v>
      </c>
      <c r="IT15" s="6">
        <v>0.28360000000000002</v>
      </c>
      <c r="IU15" s="7">
        <f t="shared" si="147"/>
        <v>7361243.4233505102</v>
      </c>
      <c r="IV15" s="12">
        <f t="shared" si="148"/>
        <v>-103886.27499541568</v>
      </c>
      <c r="IW15" s="12">
        <f t="shared" si="149"/>
        <v>-33447.149627032566</v>
      </c>
      <c r="IY15" s="5">
        <f t="shared" si="150"/>
        <v>26</v>
      </c>
      <c r="IZ15" s="6">
        <v>0.28360000000000002</v>
      </c>
      <c r="JA15" s="7">
        <f t="shared" si="151"/>
        <v>7913613.6565797813</v>
      </c>
      <c r="JB15" s="12">
        <f t="shared" si="152"/>
        <v>1638051.3315141555</v>
      </c>
      <c r="JC15" s="12">
        <f t="shared" si="153"/>
        <v>563446.38535847398</v>
      </c>
      <c r="JE15" s="5">
        <f t="shared" si="154"/>
        <v>25</v>
      </c>
      <c r="JF15" s="6">
        <v>0.28360000000000002</v>
      </c>
      <c r="JG15" s="7">
        <f t="shared" si="155"/>
        <v>7429925.506130673</v>
      </c>
      <c r="JH15" s="12">
        <f t="shared" si="156"/>
        <v>2299159.173447771</v>
      </c>
      <c r="JI15" s="12">
        <f t="shared" si="157"/>
        <v>864240.90009071422</v>
      </c>
      <c r="JK15" s="5">
        <f t="shared" si="158"/>
        <v>24</v>
      </c>
      <c r="JL15" s="6">
        <v>0.28360000000000002</v>
      </c>
      <c r="JM15" s="7">
        <f t="shared" si="159"/>
        <v>6268921.2842817018</v>
      </c>
      <c r="JN15" s="12">
        <f t="shared" si="160"/>
        <v>2236295.3328699525</v>
      </c>
      <c r="JO15" s="12">
        <f t="shared" si="161"/>
        <v>957533.16949522472</v>
      </c>
      <c r="JQ15" s="5">
        <f t="shared" si="162"/>
        <v>23</v>
      </c>
      <c r="JR15" s="6">
        <v>0.28360000000000002</v>
      </c>
      <c r="JS15" s="7">
        <f t="shared" si="163"/>
        <v>4758555.7038725531</v>
      </c>
      <c r="JT15" s="12">
        <f t="shared" si="164"/>
        <v>1545252.8707618499</v>
      </c>
      <c r="JU15" s="12">
        <f t="shared" si="165"/>
        <v>739884.42353484291</v>
      </c>
      <c r="JW15" s="5">
        <f t="shared" si="166"/>
        <v>22</v>
      </c>
      <c r="JX15" s="6">
        <v>0.28360000000000002</v>
      </c>
      <c r="JY15" s="7">
        <f t="shared" si="167"/>
        <v>4993237.8844412947</v>
      </c>
      <c r="JZ15" s="12">
        <f t="shared" si="168"/>
        <v>2369983.2116070949</v>
      </c>
      <c r="KA15" s="12">
        <f t="shared" si="169"/>
        <v>1229991.2870365935</v>
      </c>
      <c r="KC15" s="5">
        <f t="shared" si="170"/>
        <v>21</v>
      </c>
      <c r="KD15" s="6">
        <v>0.28360000000000002</v>
      </c>
      <c r="KE15" s="7">
        <f t="shared" si="171"/>
        <v>4146518.7547262032</v>
      </c>
      <c r="KF15" s="12">
        <f t="shared" si="172"/>
        <v>1909472.0689620106</v>
      </c>
      <c r="KG15" s="12">
        <f t="shared" si="173"/>
        <v>1027773.0783956228</v>
      </c>
      <c r="KI15" s="5">
        <f t="shared" si="174"/>
        <v>20</v>
      </c>
      <c r="KJ15" s="6">
        <v>0.28360000000000002</v>
      </c>
      <c r="KK15" s="7">
        <f t="shared" si="175"/>
        <v>3389340.1624376359</v>
      </c>
      <c r="KL15" s="12">
        <f t="shared" si="176"/>
        <v>1495694.6179674822</v>
      </c>
      <c r="KM15" s="12">
        <f t="shared" si="177"/>
        <v>838807.27336756443</v>
      </c>
      <c r="KO15" s="5">
        <f t="shared" si="178"/>
        <v>19</v>
      </c>
      <c r="KP15" s="6">
        <v>0.28360000000000002</v>
      </c>
      <c r="KQ15" s="7">
        <f t="shared" si="179"/>
        <v>3192972.3621645183</v>
      </c>
      <c r="KR15" s="12">
        <f t="shared" si="180"/>
        <v>1592678.2545266848</v>
      </c>
      <c r="KS15" s="12">
        <f t="shared" si="181"/>
        <v>924752.64640927489</v>
      </c>
      <c r="KU15" s="5">
        <f t="shared" si="182"/>
        <v>18</v>
      </c>
      <c r="KV15" s="6">
        <v>0.28360000000000002</v>
      </c>
      <c r="KW15" s="7">
        <f t="shared" si="183"/>
        <v>2432926.2131701596</v>
      </c>
      <c r="KX15" s="12">
        <f t="shared" si="184"/>
        <v>1066991.3646701209</v>
      </c>
      <c r="KY15" s="12">
        <f t="shared" si="185"/>
        <v>643600.73510096455</v>
      </c>
      <c r="LA15" s="5">
        <f t="shared" si="186"/>
        <v>17</v>
      </c>
      <c r="LB15" s="6">
        <v>0.28360000000000002</v>
      </c>
      <c r="LC15" s="7">
        <f t="shared" si="187"/>
        <v>2053275.561794379</v>
      </c>
      <c r="LD15" s="12">
        <f t="shared" si="188"/>
        <v>875991.72775963333</v>
      </c>
      <c r="LE15" s="12">
        <f t="shared" si="189"/>
        <v>536105.00895361172</v>
      </c>
      <c r="LG15" s="5">
        <f t="shared" si="190"/>
        <v>16</v>
      </c>
      <c r="LH15" s="6">
        <v>0.28360000000000002</v>
      </c>
      <c r="LI15" s="7">
        <f t="shared" si="191"/>
        <v>1940530.7265800764</v>
      </c>
      <c r="LJ15" s="12">
        <f t="shared" si="192"/>
        <v>951333.34925077169</v>
      </c>
      <c r="LK15" s="12">
        <f t="shared" si="193"/>
        <v>605774.73037046939</v>
      </c>
      <c r="LM15" s="5">
        <f t="shared" si="194"/>
        <v>15</v>
      </c>
      <c r="LN15" s="6">
        <v>0.28360000000000002</v>
      </c>
      <c r="LO15" s="7">
        <f t="shared" si="195"/>
        <v>1665119.8958126621</v>
      </c>
      <c r="LP15" s="12">
        <f t="shared" si="196"/>
        <v>845767.95314839331</v>
      </c>
      <c r="LQ15" s="12">
        <f t="shared" si="197"/>
        <v>563690.14378794958</v>
      </c>
      <c r="LS15" s="5">
        <f t="shared" si="198"/>
        <v>14</v>
      </c>
      <c r="LT15" s="6">
        <v>0.28360000000000002</v>
      </c>
      <c r="LU15" s="7">
        <f t="shared" si="199"/>
        <v>1266443.4863193356</v>
      </c>
      <c r="LV15" s="12">
        <f t="shared" si="200"/>
        <v>591909.47608570906</v>
      </c>
      <c r="LW15" s="12">
        <f t="shared" si="201"/>
        <v>415020.73336994683</v>
      </c>
      <c r="LY15" s="5">
        <f t="shared" si="202"/>
        <v>13</v>
      </c>
      <c r="LZ15" s="6">
        <v>0.28360000000000002</v>
      </c>
      <c r="MA15" s="7">
        <f t="shared" si="203"/>
        <v>1306419.9363723285</v>
      </c>
      <c r="MB15" s="12">
        <f t="shared" si="204"/>
        <v>770921.42099079327</v>
      </c>
      <c r="MC15" s="12">
        <f t="shared" si="205"/>
        <v>571084.3327757885</v>
      </c>
      <c r="ME15" s="5">
        <f t="shared" si="206"/>
        <v>12</v>
      </c>
      <c r="MF15" s="6">
        <v>0.28360000000000002</v>
      </c>
      <c r="MG15" s="7">
        <f t="shared" si="207"/>
        <v>1003163.584713452</v>
      </c>
      <c r="MH15" s="12">
        <f t="shared" si="208"/>
        <v>559163.21574755479</v>
      </c>
      <c r="MI15" s="12">
        <f t="shared" si="209"/>
        <v>424988.66315210413</v>
      </c>
      <c r="MK15" s="5">
        <f t="shared" si="210"/>
        <v>11</v>
      </c>
      <c r="ML15" s="6">
        <v>0.28360000000000002</v>
      </c>
      <c r="MM15" s="7">
        <f t="shared" si="211"/>
        <v>933262.24273276748</v>
      </c>
      <c r="MN15" s="12">
        <f t="shared" si="212"/>
        <v>570534.01001730689</v>
      </c>
      <c r="MO15" s="12">
        <f t="shared" si="213"/>
        <v>447760.86862117756</v>
      </c>
      <c r="MQ15" s="5">
        <f t="shared" si="214"/>
        <v>10</v>
      </c>
      <c r="MR15" s="6">
        <v>0.28360000000000002</v>
      </c>
      <c r="MS15" s="7">
        <f t="shared" si="215"/>
        <v>848651.67112191324</v>
      </c>
      <c r="MT15" s="12">
        <f t="shared" si="216"/>
        <v>550971.81336046953</v>
      </c>
      <c r="MU15" s="12">
        <f t="shared" si="217"/>
        <v>443324.59611062548</v>
      </c>
      <c r="MW15" s="5">
        <f t="shared" si="218"/>
        <v>9</v>
      </c>
      <c r="MX15" s="6">
        <v>0.28360000000000002</v>
      </c>
      <c r="MY15" s="7">
        <f t="shared" si="219"/>
        <v>837512.75152660906</v>
      </c>
      <c r="MZ15" s="12">
        <f t="shared" si="220"/>
        <v>597659.61120344617</v>
      </c>
      <c r="NA15" s="12">
        <f t="shared" si="221"/>
        <v>494376.66243190959</v>
      </c>
      <c r="NC15" s="5">
        <f t="shared" si="222"/>
        <v>8</v>
      </c>
      <c r="ND15" s="6">
        <v>0.28360000000000002</v>
      </c>
      <c r="NE15" s="7">
        <f t="shared" si="223"/>
        <v>610432.03464038577</v>
      </c>
      <c r="NF15" s="12">
        <f t="shared" si="224"/>
        <v>414975.07120252721</v>
      </c>
      <c r="NG15" s="12">
        <f t="shared" si="225"/>
        <v>352626.0373894893</v>
      </c>
      <c r="NI15" s="5">
        <f t="shared" si="226"/>
        <v>7</v>
      </c>
      <c r="NJ15" s="6">
        <v>0.28360000000000002</v>
      </c>
      <c r="NK15" s="7">
        <f t="shared" si="227"/>
        <v>497580.72598662029</v>
      </c>
      <c r="NL15" s="12">
        <f t="shared" si="228"/>
        <v>343401.3788230191</v>
      </c>
      <c r="NM15" s="12">
        <f t="shared" si="229"/>
        <v>300688.82427486154</v>
      </c>
      <c r="NO15" s="5">
        <f t="shared" si="230"/>
        <v>6</v>
      </c>
      <c r="NP15" s="6">
        <v>0.28360000000000002</v>
      </c>
      <c r="NQ15" s="7">
        <f t="shared" si="231"/>
        <v>373839.76407710015</v>
      </c>
      <c r="NR15" s="12">
        <f t="shared" si="232"/>
        <v>256161.06639451455</v>
      </c>
      <c r="NS15" s="12">
        <f t="shared" si="233"/>
        <v>227824.04143837947</v>
      </c>
      <c r="NU15" s="5">
        <f t="shared" si="234"/>
        <v>5</v>
      </c>
      <c r="NV15" s="6">
        <v>0.28360000000000002</v>
      </c>
      <c r="NW15" s="7">
        <f t="shared" si="235"/>
        <v>291288.58039356407</v>
      </c>
      <c r="NX15" s="12">
        <f t="shared" si="236"/>
        <v>212337.21112709725</v>
      </c>
      <c r="NY15" s="12">
        <f t="shared" si="237"/>
        <v>192003.32299494816</v>
      </c>
      <c r="OA15" s="5">
        <f t="shared" si="238"/>
        <v>4</v>
      </c>
      <c r="OB15" s="6">
        <v>0.28360000000000002</v>
      </c>
      <c r="OC15" s="7">
        <f t="shared" si="239"/>
        <v>240953.41251845818</v>
      </c>
      <c r="OD15" s="12">
        <f t="shared" si="240"/>
        <v>193158.23304176898</v>
      </c>
      <c r="OE15" s="12">
        <f t="shared" si="241"/>
        <v>179444.74263869348</v>
      </c>
      <c r="OG15" s="5">
        <f t="shared" si="242"/>
        <v>3</v>
      </c>
      <c r="OH15" s="6">
        <v>0.28360000000000002</v>
      </c>
      <c r="OI15" s="7">
        <f t="shared" si="243"/>
        <v>264871.29000600002</v>
      </c>
      <c r="OJ15" s="12">
        <f t="shared" si="244"/>
        <v>228158.27120880986</v>
      </c>
      <c r="OK15" s="12">
        <f t="shared" si="245"/>
        <v>219870.73906803856</v>
      </c>
      <c r="OM15" s="5">
        <f t="shared" si="246"/>
        <v>2</v>
      </c>
      <c r="ON15" s="6">
        <v>0.28360000000000002</v>
      </c>
      <c r="OO15" s="7">
        <f t="shared" si="247"/>
        <v>300477.924</v>
      </c>
      <c r="OP15" s="12">
        <f>(OP16)*(1+ON15)-(((VLOOKUP((OM$91+OM16),$A$138:$E$227,5,FALSE))/(VLOOKUP(OM$91,$A$138:$E$227,5,FALSE)))*(IF(OM15&lt;=$D$125,$B$125,$C$125)))</f>
        <v>275072.60971428576</v>
      </c>
      <c r="OQ15" s="12">
        <f t="shared" si="249"/>
        <v>268108.74617721525</v>
      </c>
      <c r="OS15" s="5">
        <f t="shared" si="250"/>
        <v>1</v>
      </c>
      <c r="OT15" s="6">
        <v>0.28360000000000002</v>
      </c>
      <c r="OU15" s="7">
        <f>(OU16+$B$124)*(1+OT15)</f>
        <v>385080</v>
      </c>
      <c r="OV15" s="12">
        <f>($B$124)*(1+OT15)-$B$125</f>
        <v>374080</v>
      </c>
      <c r="OW15" s="12">
        <f>OV15</f>
        <v>374080</v>
      </c>
      <c r="OY15" s="5"/>
      <c r="OZ15" s="6"/>
      <c r="PA15" s="7"/>
      <c r="PE15" s="5"/>
      <c r="PF15" s="6"/>
      <c r="PG15" s="7"/>
      <c r="PK15" s="5"/>
      <c r="PL15" s="6"/>
      <c r="PM15" s="7"/>
      <c r="PQ15" s="5"/>
      <c r="PR15" s="6"/>
      <c r="PS15" s="7"/>
      <c r="PW15" s="5"/>
      <c r="PX15" s="6"/>
      <c r="PY15" s="7"/>
      <c r="QC15" s="5"/>
      <c r="QD15" s="6"/>
      <c r="QE15" s="7"/>
      <c r="QI15" s="5"/>
      <c r="QJ15" s="6"/>
      <c r="QK15" s="7"/>
      <c r="QO15" s="5"/>
      <c r="QP15" s="6"/>
      <c r="QQ15" s="7"/>
    </row>
    <row r="16" spans="3:461">
      <c r="C16">
        <v>75</v>
      </c>
      <c r="D16" s="6">
        <v>-0.21970000000000001</v>
      </c>
      <c r="E16" s="12">
        <f t="shared" si="286"/>
        <v>-269891872.98511434</v>
      </c>
      <c r="F16" s="12">
        <f t="shared" si="0"/>
        <v>-26364367.039200895</v>
      </c>
      <c r="G16">
        <v>74</v>
      </c>
      <c r="H16" s="6">
        <v>-0.21970000000000001</v>
      </c>
      <c r="I16" s="12">
        <f t="shared" si="1"/>
        <v>-327755582.03082651</v>
      </c>
      <c r="J16" s="12">
        <f t="shared" si="2"/>
        <v>-31646642.872541692</v>
      </c>
      <c r="K16">
        <v>73</v>
      </c>
      <c r="L16" s="6">
        <v>-0.21970000000000001</v>
      </c>
      <c r="M16" s="12">
        <f t="shared" si="3"/>
        <v>-282573253.06131619</v>
      </c>
      <c r="N16" s="12">
        <f t="shared" si="4"/>
        <v>-27284035.162893888</v>
      </c>
      <c r="O16">
        <v>72</v>
      </c>
      <c r="P16" s="6">
        <v>-0.21970000000000001</v>
      </c>
      <c r="Q16" s="12">
        <f t="shared" si="5"/>
        <v>-213570208.38548315</v>
      </c>
      <c r="R16" s="12">
        <f t="shared" si="6"/>
        <v>-19174287.483507521</v>
      </c>
      <c r="S16">
        <v>71</v>
      </c>
      <c r="T16" s="6">
        <v>-0.21970000000000001</v>
      </c>
      <c r="U16" s="12">
        <f t="shared" si="7"/>
        <v>-580307.92019795324</v>
      </c>
      <c r="V16" s="12">
        <f t="shared" si="8"/>
        <v>-46857.161258219829</v>
      </c>
      <c r="W16">
        <v>70</v>
      </c>
      <c r="X16" s="6">
        <v>-0.21970000000000001</v>
      </c>
      <c r="Y16" s="12">
        <f t="shared" si="9"/>
        <v>29258707.397692561</v>
      </c>
      <c r="Z16" s="12">
        <f t="shared" si="10"/>
        <v>2131210.1944112596</v>
      </c>
      <c r="AA16">
        <v>69</v>
      </c>
      <c r="AB16" s="6">
        <v>-0.21970000000000001</v>
      </c>
      <c r="AC16" s="12">
        <f t="shared" si="11"/>
        <v>-116628209.35112992</v>
      </c>
      <c r="AD16" s="12">
        <f t="shared" si="12"/>
        <v>-8692785.7901463304</v>
      </c>
      <c r="AE16">
        <v>68</v>
      </c>
      <c r="AF16" s="6">
        <v>-0.21970000000000001</v>
      </c>
      <c r="AG16" s="12">
        <f t="shared" si="13"/>
        <v>-67205892.849612579</v>
      </c>
      <c r="AH16" s="12">
        <f t="shared" si="14"/>
        <v>-5160926.8365597464</v>
      </c>
      <c r="AI16">
        <v>67</v>
      </c>
      <c r="AJ16" s="6">
        <v>-0.21970000000000001</v>
      </c>
      <c r="AK16" s="12">
        <f t="shared" si="15"/>
        <v>-159957109.74303848</v>
      </c>
      <c r="AL16" s="12">
        <f t="shared" si="16"/>
        <v>-12464190.369587416</v>
      </c>
      <c r="AM16">
        <v>66</v>
      </c>
      <c r="AN16" s="6">
        <v>-0.21970000000000001</v>
      </c>
      <c r="AO16" s="12">
        <f t="shared" si="17"/>
        <v>-191131644.70031276</v>
      </c>
      <c r="AP16" s="12">
        <f t="shared" si="18"/>
        <v>-15217143.931532523</v>
      </c>
      <c r="AQ16">
        <v>65</v>
      </c>
      <c r="AR16" s="6">
        <v>-0.21970000000000001</v>
      </c>
      <c r="AS16" s="12">
        <f t="shared" si="19"/>
        <v>-46634466.650012575</v>
      </c>
      <c r="AT16" s="12">
        <f t="shared" si="20"/>
        <v>-3739183.6613787613</v>
      </c>
      <c r="AU16">
        <v>64</v>
      </c>
      <c r="AV16" s="6">
        <v>-0.21970000000000001</v>
      </c>
      <c r="AW16" s="12">
        <f t="shared" si="21"/>
        <v>-94920500.234960228</v>
      </c>
      <c r="AX16" s="12">
        <f t="shared" si="22"/>
        <v>-7503596.8565185955</v>
      </c>
      <c r="AY16">
        <v>63</v>
      </c>
      <c r="AZ16" s="6">
        <v>-0.21970000000000001</v>
      </c>
      <c r="BA16" s="12">
        <f t="shared" si="23"/>
        <v>-69387143.081463069</v>
      </c>
      <c r="BB16" s="12">
        <f t="shared" si="24"/>
        <v>-5445970.01034634</v>
      </c>
      <c r="BC16">
        <v>62</v>
      </c>
      <c r="BD16" s="6">
        <v>-0.21970000000000001</v>
      </c>
      <c r="BE16" s="12">
        <f t="shared" si="25"/>
        <v>-11959302.730226979</v>
      </c>
      <c r="BF16" s="12">
        <f t="shared" si="26"/>
        <v>-952152.27835234557</v>
      </c>
      <c r="BG16">
        <v>61</v>
      </c>
      <c r="BH16" s="6">
        <v>-0.21970000000000001</v>
      </c>
      <c r="BI16" s="12">
        <f t="shared" si="27"/>
        <v>76988889.512437075</v>
      </c>
      <c r="BJ16" s="12">
        <f t="shared" si="28"/>
        <v>6825102.0064667538</v>
      </c>
      <c r="BK16">
        <v>60</v>
      </c>
      <c r="BL16" s="6">
        <v>-0.21970000000000001</v>
      </c>
      <c r="BM16" s="12">
        <f t="shared" si="29"/>
        <v>61987350.686693355</v>
      </c>
      <c r="BN16" s="12">
        <f t="shared" si="30"/>
        <v>5915224.3173637353</v>
      </c>
      <c r="BO16">
        <v>59</v>
      </c>
      <c r="BP16" s="6">
        <v>-0.21970000000000001</v>
      </c>
      <c r="BQ16" s="12">
        <f t="shared" si="31"/>
        <v>33062849.299104583</v>
      </c>
      <c r="BR16" s="12">
        <f t="shared" si="32"/>
        <v>3248410.9418657236</v>
      </c>
      <c r="BS16">
        <v>58</v>
      </c>
      <c r="BT16" s="6">
        <v>-0.21970000000000001</v>
      </c>
      <c r="BU16" s="12">
        <f t="shared" si="33"/>
        <v>20504868.516857799</v>
      </c>
      <c r="BV16" s="12">
        <f t="shared" si="34"/>
        <v>2060907.1688315577</v>
      </c>
      <c r="BW16">
        <v>57</v>
      </c>
      <c r="BX16" s="6">
        <v>-0.21970000000000001</v>
      </c>
      <c r="BY16" s="12">
        <f t="shared" si="35"/>
        <v>-9034911.6272763107</v>
      </c>
      <c r="BZ16" s="12">
        <f t="shared" si="36"/>
        <v>-928488.94193353399</v>
      </c>
      <c r="CA16">
        <v>56</v>
      </c>
      <c r="CB16" s="6">
        <v>-0.21970000000000001</v>
      </c>
      <c r="CC16" s="12">
        <f t="shared" si="37"/>
        <v>34505464.690832444</v>
      </c>
      <c r="CD16" s="12">
        <f t="shared" si="38"/>
        <v>4188975.1036301386</v>
      </c>
      <c r="CE16">
        <v>55</v>
      </c>
      <c r="CF16" s="6">
        <v>-0.21970000000000001</v>
      </c>
      <c r="CG16" s="12">
        <f t="shared" si="39"/>
        <v>46521476.074494936</v>
      </c>
      <c r="CH16" s="12">
        <f t="shared" si="40"/>
        <v>6225629.4916178994</v>
      </c>
      <c r="CI16">
        <v>54</v>
      </c>
      <c r="CJ16" s="6">
        <v>-0.21970000000000001</v>
      </c>
      <c r="CK16" s="12">
        <f t="shared" si="284"/>
        <v>48928690.808995053</v>
      </c>
      <c r="CL16" s="12">
        <f t="shared" si="285"/>
        <v>6630652.6223369911</v>
      </c>
      <c r="CM16" s="5">
        <v>53</v>
      </c>
      <c r="CN16" s="6">
        <v>-0.21970000000000001</v>
      </c>
      <c r="CO16" s="7">
        <f t="shared" si="41"/>
        <v>108216920.17984426</v>
      </c>
      <c r="CP16" s="12">
        <f t="shared" si="42"/>
        <v>35602790.164734498</v>
      </c>
      <c r="CQ16" s="12">
        <f t="shared" si="43"/>
        <v>4724255.0472685527</v>
      </c>
      <c r="CR16" s="9"/>
      <c r="CS16" s="5">
        <v>52</v>
      </c>
      <c r="CT16" s="6">
        <v>-0.21970000000000001</v>
      </c>
      <c r="CU16" s="7">
        <f t="shared" si="44"/>
        <v>82728323.660151571</v>
      </c>
      <c r="CV16" s="12">
        <f t="shared" si="45"/>
        <v>20871948.017624579</v>
      </c>
      <c r="CW16" s="12">
        <f t="shared" si="46"/>
        <v>2993492.2622680087</v>
      </c>
      <c r="CY16" s="5">
        <v>51</v>
      </c>
      <c r="CZ16" s="6">
        <v>-0.21970000000000001</v>
      </c>
      <c r="DA16" s="7">
        <f t="shared" si="47"/>
        <v>66889006.840355404</v>
      </c>
      <c r="DB16" s="12">
        <f t="shared" si="48"/>
        <v>11758725.398466511</v>
      </c>
      <c r="DC16" s="12">
        <f t="shared" si="49"/>
        <v>1759493.0720460902</v>
      </c>
      <c r="DE16" s="5">
        <f t="shared" si="50"/>
        <v>50</v>
      </c>
      <c r="DF16" s="6">
        <v>-0.21970000000000001</v>
      </c>
      <c r="DG16" s="7">
        <f t="shared" si="51"/>
        <v>56613632.535214052</v>
      </c>
      <c r="DH16" s="12">
        <f t="shared" si="52"/>
        <v>5441091.6304017268</v>
      </c>
      <c r="DI16" s="12">
        <f t="shared" si="53"/>
        <v>817239.05911172193</v>
      </c>
      <c r="DK16" s="5">
        <f t="shared" si="54"/>
        <v>49</v>
      </c>
      <c r="DL16" s="6">
        <v>-0.21970000000000001</v>
      </c>
      <c r="DM16" s="7">
        <f t="shared" si="55"/>
        <v>57307047.813760549</v>
      </c>
      <c r="DN16" s="12">
        <f t="shared" si="56"/>
        <v>10696534.977126565</v>
      </c>
      <c r="DO16" s="12">
        <f t="shared" si="57"/>
        <v>1624713.6695917819</v>
      </c>
      <c r="DQ16" s="5">
        <f t="shared" si="58"/>
        <v>48</v>
      </c>
      <c r="DR16" s="6">
        <v>-0.21970000000000001</v>
      </c>
      <c r="DS16" s="7">
        <f t="shared" si="59"/>
        <v>37563612.882643275</v>
      </c>
      <c r="DT16" s="12">
        <f t="shared" si="60"/>
        <v>-6618406.0798374042</v>
      </c>
      <c r="DU16" s="12">
        <f t="shared" si="61"/>
        <v>-997805.99848480348</v>
      </c>
      <c r="DW16" s="5">
        <f t="shared" si="62"/>
        <v>47</v>
      </c>
      <c r="DX16" s="6">
        <v>-0.21970000000000001</v>
      </c>
      <c r="DY16" s="7">
        <f t="shared" si="63"/>
        <v>28328516.502747551</v>
      </c>
      <c r="DZ16" s="12">
        <f t="shared" si="64"/>
        <v>-13400757.512658771</v>
      </c>
      <c r="EA16" s="12">
        <f t="shared" si="65"/>
        <v>-2027895.5468055059</v>
      </c>
      <c r="EC16" s="5">
        <f t="shared" si="66"/>
        <v>46</v>
      </c>
      <c r="ED16" s="6">
        <v>-0.21970000000000001</v>
      </c>
      <c r="EE16" s="7">
        <f t="shared" si="67"/>
        <v>26366824.741946731</v>
      </c>
      <c r="EF16" s="12">
        <f t="shared" si="68"/>
        <v>-11988992.998411581</v>
      </c>
      <c r="EG16" s="12">
        <f t="shared" si="69"/>
        <v>-1868414.493258948</v>
      </c>
      <c r="EI16" s="5">
        <f t="shared" si="70"/>
        <v>45</v>
      </c>
      <c r="EJ16" s="6">
        <v>-0.21970000000000001</v>
      </c>
      <c r="EK16" s="7">
        <f t="shared" si="71"/>
        <v>26366824.741946731</v>
      </c>
      <c r="EL16" s="12">
        <f t="shared" si="72"/>
        <v>-5576222.5565536888</v>
      </c>
      <c r="EM16" s="12">
        <f t="shared" si="73"/>
        <v>-900507.9904993535</v>
      </c>
      <c r="EO16" s="5">
        <f t="shared" si="74"/>
        <v>44</v>
      </c>
      <c r="EP16" s="6">
        <v>-0.21970000000000001</v>
      </c>
      <c r="EQ16" s="7">
        <f t="shared" si="75"/>
        <v>29446978.7155983</v>
      </c>
      <c r="ER16" s="12">
        <f t="shared" si="76"/>
        <v>-12276286.605644442</v>
      </c>
      <c r="ES16" s="12">
        <f t="shared" si="77"/>
        <v>-2010233.2668757134</v>
      </c>
      <c r="EU16" s="5">
        <f t="shared" si="78"/>
        <v>43</v>
      </c>
      <c r="EV16" s="6">
        <v>-0.21970000000000001</v>
      </c>
      <c r="EW16" s="7">
        <f t="shared" si="79"/>
        <v>18284071.703713797</v>
      </c>
      <c r="EX16" s="12">
        <f t="shared" si="80"/>
        <v>-12636657.12839276</v>
      </c>
      <c r="EY16" s="12">
        <f t="shared" si="81"/>
        <v>-2090649.6547820885</v>
      </c>
      <c r="FA16" s="5">
        <f t="shared" si="82"/>
        <v>42</v>
      </c>
      <c r="FB16" s="6">
        <v>-0.21970000000000001</v>
      </c>
      <c r="FC16" s="7">
        <f t="shared" si="83"/>
        <v>18222116.507587995</v>
      </c>
      <c r="FD16" s="12">
        <f t="shared" si="84"/>
        <v>-10796932.599109961</v>
      </c>
      <c r="FE16" s="12">
        <f t="shared" si="85"/>
        <v>-1816762.2329388869</v>
      </c>
      <c r="FG16" s="5">
        <f t="shared" si="86"/>
        <v>41</v>
      </c>
      <c r="FH16" s="6">
        <v>-0.21970000000000001</v>
      </c>
      <c r="FI16" s="7">
        <f t="shared" si="87"/>
        <v>14388910.697716361</v>
      </c>
      <c r="FJ16" s="12">
        <f t="shared" si="88"/>
        <v>-13264823.390765747</v>
      </c>
      <c r="FK16" s="12">
        <f t="shared" si="89"/>
        <v>-2247005.6562561966</v>
      </c>
      <c r="FM16" s="5">
        <f t="shared" si="90"/>
        <v>40</v>
      </c>
      <c r="FN16" s="6">
        <v>-0.21970000000000001</v>
      </c>
      <c r="FO16" s="7">
        <f t="shared" si="91"/>
        <v>15779044.519921437</v>
      </c>
      <c r="FP16" s="12">
        <f t="shared" si="92"/>
        <v>-10216170.773234604</v>
      </c>
      <c r="FQ16" s="12">
        <f t="shared" si="93"/>
        <v>-1753650.9966478371</v>
      </c>
      <c r="FS16" s="5">
        <f t="shared" si="94"/>
        <v>39</v>
      </c>
      <c r="FT16" s="6">
        <v>-0.21970000000000001</v>
      </c>
      <c r="FU16" s="7">
        <f t="shared" si="95"/>
        <v>12869296.566284515</v>
      </c>
      <c r="FV16" s="12">
        <f t="shared" si="96"/>
        <v>-11646037.516738513</v>
      </c>
      <c r="FW16" s="12">
        <f t="shared" si="97"/>
        <v>-2031973.7959752686</v>
      </c>
      <c r="FY16" s="5">
        <f t="shared" si="98"/>
        <v>38</v>
      </c>
      <c r="FZ16" s="6">
        <v>-0.21970000000000001</v>
      </c>
      <c r="GA16" s="7">
        <f t="shared" si="99"/>
        <v>11054197.359804593</v>
      </c>
      <c r="GB16" s="12">
        <f t="shared" si="100"/>
        <v>-12272792.938976571</v>
      </c>
      <c r="GC16" s="12">
        <f t="shared" si="101"/>
        <v>-2162118.2365673012</v>
      </c>
      <c r="GE16" s="5">
        <f t="shared" si="102"/>
        <v>37</v>
      </c>
      <c r="GF16" s="6">
        <v>-0.21970000000000001</v>
      </c>
      <c r="GG16" s="7">
        <f t="shared" si="103"/>
        <v>9834695.1599685028</v>
      </c>
      <c r="GH16" s="12">
        <f t="shared" si="104"/>
        <v>-12083077.279026553</v>
      </c>
      <c r="GI16" s="12">
        <f t="shared" si="105"/>
        <v>-2169632.170937574</v>
      </c>
      <c r="GK16" s="5">
        <f t="shared" si="106"/>
        <v>36</v>
      </c>
      <c r="GL16" s="6">
        <v>-0.21970000000000001</v>
      </c>
      <c r="GM16" s="7">
        <f t="shared" si="107"/>
        <v>10923797.800698098</v>
      </c>
      <c r="GN16" s="12">
        <f t="shared" si="108"/>
        <v>-9264257.1310641076</v>
      </c>
      <c r="GO16" s="12">
        <f t="shared" si="109"/>
        <v>-1721028.0045850319</v>
      </c>
      <c r="GQ16" s="5">
        <f t="shared" si="110"/>
        <v>35</v>
      </c>
      <c r="GR16" s="6">
        <v>-0.21970000000000001</v>
      </c>
      <c r="GS16" s="7">
        <f t="shared" si="111"/>
        <v>8823746.2041180097</v>
      </c>
      <c r="GT16" s="12">
        <f t="shared" si="112"/>
        <v>-9799416.9134596661</v>
      </c>
      <c r="GU16" s="12">
        <f t="shared" si="113"/>
        <v>-1886844.2504176998</v>
      </c>
      <c r="GW16" s="5">
        <f t="shared" si="114"/>
        <v>34</v>
      </c>
      <c r="GX16" s="6">
        <v>-0.21970000000000001</v>
      </c>
      <c r="GY16" s="7">
        <f t="shared" si="115"/>
        <v>7962951.1814078251</v>
      </c>
      <c r="GZ16" s="12">
        <f t="shared" si="116"/>
        <v>-9144165.5781325363</v>
      </c>
      <c r="HA16" s="12">
        <f t="shared" si="117"/>
        <v>-1838127.0162705721</v>
      </c>
      <c r="HC16" s="5">
        <f t="shared" si="118"/>
        <v>33</v>
      </c>
      <c r="HD16" s="6">
        <v>-0.21970000000000001</v>
      </c>
      <c r="HE16" s="7">
        <f t="shared" si="119"/>
        <v>8678020.0320486296</v>
      </c>
      <c r="HF16" s="12">
        <f t="shared" si="120"/>
        <v>-6619209.3065370554</v>
      </c>
      <c r="HG16" s="12">
        <f t="shared" si="121"/>
        <v>-1412795.662264826</v>
      </c>
      <c r="HI16" s="5">
        <f t="shared" si="122"/>
        <v>32</v>
      </c>
      <c r="HJ16" s="6">
        <v>-0.21970000000000001</v>
      </c>
      <c r="HK16" s="7">
        <f t="shared" si="123"/>
        <v>8379702.6188186845</v>
      </c>
      <c r="HL16" s="12">
        <f t="shared" si="124"/>
        <v>-5135561.1626348058</v>
      </c>
      <c r="HM16" s="12">
        <f t="shared" si="125"/>
        <v>-1154123.8524724182</v>
      </c>
      <c r="HO16" s="5">
        <f t="shared" si="126"/>
        <v>31</v>
      </c>
      <c r="HP16" s="6">
        <v>-0.21970000000000001</v>
      </c>
      <c r="HQ16" s="7">
        <f t="shared" si="127"/>
        <v>7336458.2549629593</v>
      </c>
      <c r="HR16" s="12">
        <f t="shared" si="128"/>
        <v>-4920688.3590035597</v>
      </c>
      <c r="HS16" s="12">
        <f t="shared" si="129"/>
        <v>-1141955.3447489911</v>
      </c>
      <c r="HU16" s="5">
        <f t="shared" si="130"/>
        <v>30</v>
      </c>
      <c r="HV16" s="6">
        <v>-0.21970000000000001</v>
      </c>
      <c r="HW16" s="7">
        <f t="shared" si="131"/>
        <v>6177549.894714511</v>
      </c>
      <c r="HX16" s="12">
        <f t="shared" si="132"/>
        <v>-4955428.2088024924</v>
      </c>
      <c r="HY16" s="12">
        <f t="shared" si="133"/>
        <v>-1191988.94237711</v>
      </c>
      <c r="IA16" s="5">
        <f t="shared" si="134"/>
        <v>29</v>
      </c>
      <c r="IB16" s="6">
        <v>-0.21970000000000001</v>
      </c>
      <c r="IC16" s="7">
        <f t="shared" si="135"/>
        <v>7209184.1460083015</v>
      </c>
      <c r="ID16" s="12">
        <f t="shared" si="136"/>
        <v>-2236355.8229639158</v>
      </c>
      <c r="IE16" s="12">
        <f t="shared" si="137"/>
        <v>-588448.22896735452</v>
      </c>
      <c r="IG16" s="5">
        <f t="shared" si="138"/>
        <v>28</v>
      </c>
      <c r="IH16" s="6">
        <v>-0.21970000000000001</v>
      </c>
      <c r="II16" s="7">
        <f t="shared" si="139"/>
        <v>9728993.4494039156</v>
      </c>
      <c r="IJ16" s="12">
        <f t="shared" si="140"/>
        <v>2039428.4070834036</v>
      </c>
      <c r="IK16" s="12">
        <f t="shared" si="141"/>
        <v>599967.36312278558</v>
      </c>
      <c r="IM16" s="5">
        <f t="shared" si="142"/>
        <v>27</v>
      </c>
      <c r="IN16" s="6">
        <v>-0.21970000000000001</v>
      </c>
      <c r="IO16" s="7">
        <f t="shared" si="143"/>
        <v>7101455.0725576021</v>
      </c>
      <c r="IP16" s="12">
        <f t="shared" si="144"/>
        <v>519903.87264078582</v>
      </c>
      <c r="IQ16" s="12">
        <f t="shared" si="145"/>
        <v>163222.22088553186</v>
      </c>
      <c r="IS16" s="5">
        <f t="shared" si="146"/>
        <v>26</v>
      </c>
      <c r="IT16" s="6">
        <v>-0.21970000000000001</v>
      </c>
      <c r="IU16" s="7">
        <f t="shared" si="147"/>
        <v>5734842.1808589203</v>
      </c>
      <c r="IV16" s="12">
        <f t="shared" si="148"/>
        <v>-8341.2183047121362</v>
      </c>
      <c r="IW16" s="12">
        <f t="shared" si="149"/>
        <v>-2755.2866788574815</v>
      </c>
      <c r="IY16" s="5">
        <f t="shared" si="150"/>
        <v>25</v>
      </c>
      <c r="IZ16" s="6">
        <v>-0.21970000000000001</v>
      </c>
      <c r="JA16" s="7">
        <f t="shared" si="151"/>
        <v>6165171.1254127305</v>
      </c>
      <c r="JB16" s="12">
        <f t="shared" si="152"/>
        <v>1344084.8640652504</v>
      </c>
      <c r="JC16" s="12">
        <f t="shared" si="153"/>
        <v>474338.24959953781</v>
      </c>
      <c r="JE16" s="5">
        <f t="shared" si="154"/>
        <v>24</v>
      </c>
      <c r="JF16" s="6">
        <v>-0.21970000000000001</v>
      </c>
      <c r="JG16" s="7">
        <f t="shared" si="155"/>
        <v>5788349.5685031731</v>
      </c>
      <c r="JH16" s="12">
        <f t="shared" si="156"/>
        <v>1853356.8375647687</v>
      </c>
      <c r="JI16" s="12">
        <f t="shared" si="157"/>
        <v>714761.55847359519</v>
      </c>
      <c r="JK16" s="5">
        <f t="shared" si="158"/>
        <v>23</v>
      </c>
      <c r="JL16" s="6">
        <v>-0.21970000000000001</v>
      </c>
      <c r="JM16" s="7">
        <f t="shared" si="159"/>
        <v>4883858.9001882998</v>
      </c>
      <c r="JN16" s="12">
        <f t="shared" si="160"/>
        <v>1796789.965894467</v>
      </c>
      <c r="JO16" s="12">
        <f t="shared" si="161"/>
        <v>789329.52764872683</v>
      </c>
      <c r="JQ16" s="5">
        <f t="shared" si="162"/>
        <v>22</v>
      </c>
      <c r="JR16" s="6">
        <v>-0.21970000000000001</v>
      </c>
      <c r="JS16" s="7">
        <f t="shared" si="163"/>
        <v>3707195.1572706085</v>
      </c>
      <c r="JT16" s="12">
        <f t="shared" si="164"/>
        <v>1252655.0663568424</v>
      </c>
      <c r="JU16" s="12">
        <f t="shared" si="165"/>
        <v>615364.1489161225</v>
      </c>
      <c r="JW16" s="5">
        <f t="shared" si="166"/>
        <v>21</v>
      </c>
      <c r="JX16" s="6">
        <v>-0.21970000000000001</v>
      </c>
      <c r="JY16" s="7">
        <f t="shared" si="167"/>
        <v>3890026.3979754555</v>
      </c>
      <c r="JZ16" s="12">
        <f t="shared" si="168"/>
        <v>1891389.910919192</v>
      </c>
      <c r="KA16" s="12">
        <f t="shared" si="169"/>
        <v>1007103.7188011281</v>
      </c>
      <c r="KC16" s="5">
        <f t="shared" si="170"/>
        <v>20</v>
      </c>
      <c r="KD16" s="6">
        <v>-0.21970000000000001</v>
      </c>
      <c r="KE16" s="7">
        <f t="shared" si="171"/>
        <v>3230382.3268356207</v>
      </c>
      <c r="KF16" s="12">
        <f t="shared" si="172"/>
        <v>1531012.9832354542</v>
      </c>
      <c r="KG16" s="12">
        <f t="shared" si="173"/>
        <v>845471.87894086621</v>
      </c>
      <c r="KI16" s="5">
        <f t="shared" si="174"/>
        <v>19</v>
      </c>
      <c r="KJ16" s="6">
        <v>-0.21970000000000001</v>
      </c>
      <c r="KK16" s="7">
        <f t="shared" si="175"/>
        <v>2640495.6080068834</v>
      </c>
      <c r="KL16" s="12">
        <f t="shared" si="176"/>
        <v>1206908.8806207031</v>
      </c>
      <c r="KM16" s="12">
        <f t="shared" si="177"/>
        <v>694432.60833003756</v>
      </c>
      <c r="KO16" s="5">
        <f t="shared" si="178"/>
        <v>18</v>
      </c>
      <c r="KP16" s="6">
        <v>-0.21970000000000001</v>
      </c>
      <c r="KQ16" s="7">
        <f t="shared" si="179"/>
        <v>2487513.5261487365</v>
      </c>
      <c r="KR16" s="12">
        <f t="shared" si="180"/>
        <v>1281042.7710908246</v>
      </c>
      <c r="KS16" s="12">
        <f t="shared" si="181"/>
        <v>763128.24590673065</v>
      </c>
      <c r="KU16" s="5">
        <f t="shared" si="182"/>
        <v>17</v>
      </c>
      <c r="KV16" s="6">
        <v>-0.21970000000000001</v>
      </c>
      <c r="KW16" s="7">
        <f t="shared" si="183"/>
        <v>1895392.8117561231</v>
      </c>
      <c r="KX16" s="12">
        <f t="shared" si="184"/>
        <v>869995.92250699201</v>
      </c>
      <c r="KY16" s="12">
        <f t="shared" si="185"/>
        <v>538405.15588236204</v>
      </c>
      <c r="LA16" s="5">
        <f t="shared" si="186"/>
        <v>16</v>
      </c>
      <c r="LB16" s="6">
        <v>-0.21970000000000001</v>
      </c>
      <c r="LC16" s="7">
        <f t="shared" si="187"/>
        <v>1599622.5941059357</v>
      </c>
      <c r="LD16" s="12">
        <f t="shared" si="188"/>
        <v>720638.44806193141</v>
      </c>
      <c r="LE16" s="12">
        <f t="shared" si="189"/>
        <v>452484.44621392875</v>
      </c>
      <c r="LG16" s="5">
        <f t="shared" si="190"/>
        <v>15</v>
      </c>
      <c r="LH16" s="6">
        <v>-0.21970000000000001</v>
      </c>
      <c r="LI16" s="7">
        <f t="shared" si="191"/>
        <v>1511787.7271580526</v>
      </c>
      <c r="LJ16" s="12">
        <f t="shared" si="192"/>
        <v>777848.68580988504</v>
      </c>
      <c r="LK16" s="12">
        <f t="shared" si="193"/>
        <v>508171.04996162455</v>
      </c>
      <c r="LM16" s="5">
        <f t="shared" si="194"/>
        <v>14</v>
      </c>
      <c r="LN16" s="6">
        <v>-0.21970000000000001</v>
      </c>
      <c r="LO16" s="7">
        <f t="shared" si="195"/>
        <v>1297226.4691591321</v>
      </c>
      <c r="LP16" s="12">
        <f t="shared" si="196"/>
        <v>693970.34871133254</v>
      </c>
      <c r="LQ16" s="12">
        <f t="shared" si="197"/>
        <v>474533.08429668192</v>
      </c>
      <c r="LS16" s="5">
        <f t="shared" si="198"/>
        <v>13</v>
      </c>
      <c r="LT16" s="6">
        <v>-0.21970000000000001</v>
      </c>
      <c r="LU16" s="7">
        <f t="shared" si="199"/>
        <v>986634.06537810492</v>
      </c>
      <c r="LV16" s="12">
        <f t="shared" si="200"/>
        <v>494465.54635461175</v>
      </c>
      <c r="LW16" s="12">
        <f t="shared" si="201"/>
        <v>355702.4878914599</v>
      </c>
      <c r="LY16" s="5">
        <f t="shared" si="202"/>
        <v>12</v>
      </c>
      <c r="LZ16" s="6">
        <v>-0.21970000000000001</v>
      </c>
      <c r="MA16" s="7">
        <f t="shared" si="203"/>
        <v>1017778.0744564728</v>
      </c>
      <c r="MB16" s="12">
        <f t="shared" si="204"/>
        <v>632143.34073281521</v>
      </c>
      <c r="MC16" s="12">
        <f t="shared" si="205"/>
        <v>480443.21661568002</v>
      </c>
      <c r="ME16" s="5">
        <f t="shared" si="206"/>
        <v>11</v>
      </c>
      <c r="MF16" s="6">
        <v>-0.21970000000000001</v>
      </c>
      <c r="MG16" s="7">
        <f t="shared" si="207"/>
        <v>781523.51566956367</v>
      </c>
      <c r="MH16" s="12">
        <f t="shared" si="208"/>
        <v>466371.62144404079</v>
      </c>
      <c r="MI16" s="12">
        <f t="shared" si="209"/>
        <v>363669.7962813215</v>
      </c>
      <c r="MK16" s="5">
        <f t="shared" si="210"/>
        <v>10</v>
      </c>
      <c r="ML16" s="6">
        <v>-0.21970000000000001</v>
      </c>
      <c r="MM16" s="7">
        <f t="shared" si="211"/>
        <v>727066.25329757517</v>
      </c>
      <c r="MN16" s="12">
        <f t="shared" si="212"/>
        <v>474259.75106646906</v>
      </c>
      <c r="MO16" s="12">
        <f t="shared" si="213"/>
        <v>381871.48787170241</v>
      </c>
      <c r="MQ16" s="5">
        <f t="shared" si="214"/>
        <v>9</v>
      </c>
      <c r="MR16" s="6">
        <v>-0.21970000000000001</v>
      </c>
      <c r="MS16" s="7">
        <f t="shared" si="215"/>
        <v>661149.63471635489</v>
      </c>
      <c r="MT16" s="12">
        <f t="shared" si="216"/>
        <v>458286.34705837932</v>
      </c>
      <c r="MU16" s="12">
        <f t="shared" si="217"/>
        <v>378325.60101600818</v>
      </c>
      <c r="MW16" s="5">
        <f t="shared" si="218"/>
        <v>8</v>
      </c>
      <c r="MX16" s="6">
        <v>-0.21970000000000001</v>
      </c>
      <c r="MY16" s="7">
        <f t="shared" si="219"/>
        <v>652471.76030430745</v>
      </c>
      <c r="MZ16" s="12">
        <f t="shared" si="220"/>
        <v>493866.52872647741</v>
      </c>
      <c r="NA16" s="12">
        <f t="shared" si="221"/>
        <v>419131.22116086714</v>
      </c>
      <c r="NC16" s="5">
        <f t="shared" si="222"/>
        <v>7</v>
      </c>
      <c r="ND16" s="6">
        <v>-0.21970000000000001</v>
      </c>
      <c r="NE16" s="7">
        <f t="shared" si="223"/>
        <v>475562.50751042826</v>
      </c>
      <c r="NF16" s="12">
        <f t="shared" si="224"/>
        <v>350794.23133967351</v>
      </c>
      <c r="NG16" s="12">
        <f t="shared" si="225"/>
        <v>305830.76972809481</v>
      </c>
      <c r="NI16" s="5">
        <f t="shared" si="226"/>
        <v>6</v>
      </c>
      <c r="NJ16" s="6">
        <v>-0.21970000000000001</v>
      </c>
      <c r="NK16" s="7">
        <f t="shared" si="227"/>
        <v>387644.69148225326</v>
      </c>
      <c r="NL16" s="12">
        <f t="shared" si="228"/>
        <v>294221.60298856167</v>
      </c>
      <c r="NM16" s="12">
        <f t="shared" si="229"/>
        <v>264317.65689147467</v>
      </c>
      <c r="NO16" s="5">
        <f t="shared" si="230"/>
        <v>5</v>
      </c>
      <c r="NP16" s="6">
        <v>-0.21970000000000001</v>
      </c>
      <c r="NQ16" s="7">
        <f t="shared" si="231"/>
        <v>291243.19420154265</v>
      </c>
      <c r="NR16" s="12">
        <f t="shared" si="232"/>
        <v>225843.33284362644</v>
      </c>
      <c r="NS16" s="12">
        <f t="shared" si="233"/>
        <v>206077.25910519497</v>
      </c>
      <c r="NU16" s="5">
        <f t="shared" si="234"/>
        <v>4</v>
      </c>
      <c r="NV16" s="6">
        <v>-0.21970000000000001</v>
      </c>
      <c r="NW16" s="7">
        <f t="shared" si="235"/>
        <v>226930.96010717051</v>
      </c>
      <c r="NX16" s="12">
        <f t="shared" si="236"/>
        <v>191270.1201001656</v>
      </c>
      <c r="NY16" s="12">
        <f t="shared" si="237"/>
        <v>177445.96686875896</v>
      </c>
      <c r="OA16" s="5">
        <f t="shared" si="238"/>
        <v>3</v>
      </c>
      <c r="OB16" s="6">
        <v>-0.21970000000000001</v>
      </c>
      <c r="OC16" s="7">
        <f t="shared" si="239"/>
        <v>187716.89974949998</v>
      </c>
      <c r="OD16" s="12">
        <f t="shared" si="240"/>
        <v>159706.19574025826</v>
      </c>
      <c r="OE16" s="12">
        <f t="shared" si="241"/>
        <v>152221.37685463353</v>
      </c>
      <c r="OG16" s="5">
        <f t="shared" si="242"/>
        <v>2</v>
      </c>
      <c r="OH16" s="6">
        <v>-0.21970000000000001</v>
      </c>
      <c r="OI16" s="7">
        <f t="shared" si="243"/>
        <v>206350.33499999999</v>
      </c>
      <c r="OJ16" s="12">
        <f>(OJ17)*(1+OH16)-(((VLOOKUP((OG$91+OG17),$A$138:$E$227,5,FALSE))/(VLOOKUP(OG$91,$A$138:$E$227,5,FALSE)))*(IF(OG16&lt;=$D$125,$B$125,$C$125)))</f>
        <v>186641.3925099943</v>
      </c>
      <c r="OK16" s="12">
        <f t="shared" si="245"/>
        <v>184533.64104178431</v>
      </c>
      <c r="OM16" s="5">
        <f t="shared" si="246"/>
        <v>1</v>
      </c>
      <c r="ON16" s="6">
        <v>-0.21970000000000001</v>
      </c>
      <c r="OO16" s="7">
        <f>(OO17+$B$124)*(1+ON16)</f>
        <v>234090</v>
      </c>
      <c r="OP16" s="12">
        <f>($B$124)*(1+ON16)-$B$125</f>
        <v>223090</v>
      </c>
      <c r="OQ16" s="12">
        <f>OP16</f>
        <v>223090</v>
      </c>
      <c r="OS16" s="5"/>
      <c r="OT16" s="6"/>
      <c r="OU16" s="7"/>
      <c r="OY16" s="5"/>
      <c r="OZ16" s="6"/>
      <c r="PA16" s="7"/>
      <c r="PE16" s="5"/>
      <c r="PF16" s="6"/>
      <c r="PG16" s="7"/>
      <c r="PK16" s="5"/>
      <c r="PL16" s="6"/>
      <c r="PM16" s="7"/>
      <c r="PQ16" s="5"/>
      <c r="PR16" s="6"/>
      <c r="PS16" s="7"/>
      <c r="PW16" s="5"/>
      <c r="PX16" s="6"/>
      <c r="PY16" s="7"/>
      <c r="QC16" s="5"/>
      <c r="QD16" s="6"/>
      <c r="QE16" s="7"/>
      <c r="QI16" s="5"/>
      <c r="QJ16" s="6"/>
      <c r="QK16" s="7"/>
      <c r="QO16" s="5"/>
      <c r="QP16" s="6"/>
      <c r="QQ16" s="7"/>
    </row>
    <row r="17" spans="3:459">
      <c r="C17">
        <v>74</v>
      </c>
      <c r="D17" s="6">
        <v>-0.11849999999999999</v>
      </c>
      <c r="E17" s="12">
        <f t="shared" si="286"/>
        <v>-345488610.99388027</v>
      </c>
      <c r="F17" s="12">
        <f t="shared" si="0"/>
        <v>-34134511.537373669</v>
      </c>
      <c r="G17">
        <v>73</v>
      </c>
      <c r="H17" s="6">
        <v>-0.11849999999999999</v>
      </c>
      <c r="I17" s="12">
        <f t="shared" si="1"/>
        <v>-419639728.66389924</v>
      </c>
      <c r="J17" s="12">
        <f t="shared" si="2"/>
        <v>-40981378.413207754</v>
      </c>
      <c r="K17">
        <v>72</v>
      </c>
      <c r="L17" s="6">
        <v>-0.11849999999999999</v>
      </c>
      <c r="M17" s="12">
        <f t="shared" si="3"/>
        <v>-361735936.57174194</v>
      </c>
      <c r="N17" s="12">
        <f t="shared" si="4"/>
        <v>-35326582.040986791</v>
      </c>
      <c r="O17">
        <v>71</v>
      </c>
      <c r="P17" s="6">
        <v>-0.11849999999999999</v>
      </c>
      <c r="Q17" s="12">
        <f t="shared" si="5"/>
        <v>-273274455.2634716</v>
      </c>
      <c r="R17" s="12">
        <f t="shared" si="6"/>
        <v>-24814756.360303819</v>
      </c>
      <c r="S17">
        <v>70</v>
      </c>
      <c r="T17" s="6">
        <v>-0.11849999999999999</v>
      </c>
      <c r="U17" s="12">
        <f t="shared" si="7"/>
        <v>-267550.24818594358</v>
      </c>
      <c r="V17" s="12">
        <f t="shared" si="8"/>
        <v>-21850.191599423149</v>
      </c>
      <c r="W17">
        <v>69</v>
      </c>
      <c r="X17" s="6">
        <v>-0.11849999999999999</v>
      </c>
      <c r="Y17" s="12">
        <f t="shared" si="9"/>
        <v>38024564.735113211</v>
      </c>
      <c r="Z17" s="12">
        <f t="shared" si="10"/>
        <v>2801352.8559849253</v>
      </c>
      <c r="AA17">
        <v>68</v>
      </c>
      <c r="AB17" s="6">
        <v>-0.11849999999999999</v>
      </c>
      <c r="AC17" s="12">
        <f t="shared" si="11"/>
        <v>-148950031.20739448</v>
      </c>
      <c r="AD17" s="12">
        <f t="shared" si="12"/>
        <v>-11228671.684395244</v>
      </c>
      <c r="AE17">
        <v>67</v>
      </c>
      <c r="AF17" s="6">
        <v>-0.11849999999999999</v>
      </c>
      <c r="AG17" s="12">
        <f t="shared" si="13"/>
        <v>-85627618.973352164</v>
      </c>
      <c r="AH17" s="12">
        <f t="shared" si="14"/>
        <v>-6650688.8522991976</v>
      </c>
      <c r="AI17">
        <v>66</v>
      </c>
      <c r="AJ17" s="6">
        <v>-0.11849999999999999</v>
      </c>
      <c r="AK17" s="12">
        <f t="shared" si="15"/>
        <v>-204500973.65505379</v>
      </c>
      <c r="AL17" s="12">
        <f t="shared" si="16"/>
        <v>-16117152.692402869</v>
      </c>
      <c r="AM17">
        <v>65</v>
      </c>
      <c r="AN17" s="6">
        <v>-0.11849999999999999</v>
      </c>
      <c r="AO17" s="12">
        <f t="shared" si="17"/>
        <v>-244463457.88757461</v>
      </c>
      <c r="AP17" s="12">
        <f t="shared" si="18"/>
        <v>-19685521.166275285</v>
      </c>
      <c r="AQ17">
        <v>64</v>
      </c>
      <c r="AR17" s="6">
        <v>-0.11849999999999999</v>
      </c>
      <c r="AS17" s="12">
        <f t="shared" si="19"/>
        <v>-59285289.914693214</v>
      </c>
      <c r="AT17" s="12">
        <f t="shared" si="20"/>
        <v>-4807830.4785188101</v>
      </c>
      <c r="AU17">
        <v>63</v>
      </c>
      <c r="AV17" s="6">
        <v>-0.11849999999999999</v>
      </c>
      <c r="AW17" s="12">
        <f t="shared" si="21"/>
        <v>-121159810.63047576</v>
      </c>
      <c r="AX17" s="12">
        <f t="shared" si="22"/>
        <v>-9687249.2794212475</v>
      </c>
      <c r="AY17">
        <v>62</v>
      </c>
      <c r="AZ17" s="6">
        <v>-0.11849999999999999</v>
      </c>
      <c r="BA17" s="12">
        <f t="shared" si="23"/>
        <v>-88433823.997995302</v>
      </c>
      <c r="BB17" s="12">
        <f t="shared" si="24"/>
        <v>-7020160.7856775252</v>
      </c>
      <c r="BC17">
        <v>61</v>
      </c>
      <c r="BD17" s="6">
        <v>-0.11849999999999999</v>
      </c>
      <c r="BE17" s="12">
        <f t="shared" si="25"/>
        <v>-14843642.470317416</v>
      </c>
      <c r="BF17" s="12">
        <f t="shared" si="26"/>
        <v>-1195290.4559193351</v>
      </c>
      <c r="BG17">
        <v>60</v>
      </c>
      <c r="BH17" s="6">
        <v>-0.11849999999999999</v>
      </c>
      <c r="BI17" s="12">
        <f t="shared" si="27"/>
        <v>99099445.284825295</v>
      </c>
      <c r="BJ17" s="12">
        <f t="shared" si="28"/>
        <v>8885558.4864178021</v>
      </c>
      <c r="BK17">
        <v>59</v>
      </c>
      <c r="BL17" s="6">
        <v>-0.11849999999999999</v>
      </c>
      <c r="BM17" s="12">
        <f t="shared" si="29"/>
        <v>79843303.069227487</v>
      </c>
      <c r="BN17" s="12">
        <f t="shared" si="30"/>
        <v>7706178.3087946577</v>
      </c>
      <c r="BO17">
        <v>58</v>
      </c>
      <c r="BP17" s="6">
        <v>-0.11849999999999999</v>
      </c>
      <c r="BQ17" s="12">
        <f t="shared" si="31"/>
        <v>42763288.641151853</v>
      </c>
      <c r="BR17" s="12">
        <f t="shared" si="32"/>
        <v>4249464.4337866493</v>
      </c>
      <c r="BS17">
        <v>57</v>
      </c>
      <c r="BT17" s="6">
        <v>-0.11849999999999999</v>
      </c>
      <c r="BU17" s="12">
        <f t="shared" si="33"/>
        <v>26660709.551358726</v>
      </c>
      <c r="BV17" s="12">
        <f t="shared" si="34"/>
        <v>2710226.3278936911</v>
      </c>
      <c r="BW17">
        <v>56</v>
      </c>
      <c r="BX17" s="6">
        <v>-0.11849999999999999</v>
      </c>
      <c r="BY17" s="12">
        <f t="shared" si="35"/>
        <v>-11204650.19909424</v>
      </c>
      <c r="BZ17" s="12">
        <f t="shared" si="36"/>
        <v>-1164618.1246345812</v>
      </c>
      <c r="CA17">
        <v>55</v>
      </c>
      <c r="CB17" s="6">
        <v>-0.11849999999999999</v>
      </c>
      <c r="CC17" s="12">
        <f t="shared" si="37"/>
        <v>44537461.194287084</v>
      </c>
      <c r="CD17" s="12">
        <f t="shared" si="38"/>
        <v>5468620.3065515263</v>
      </c>
      <c r="CE17">
        <v>54</v>
      </c>
      <c r="CF17" s="6">
        <v>-0.11849999999999999</v>
      </c>
      <c r="CG17" s="12">
        <f t="shared" si="39"/>
        <v>59907283.467493027</v>
      </c>
      <c r="CH17" s="12">
        <f t="shared" si="40"/>
        <v>8108524.3756686747</v>
      </c>
      <c r="CI17">
        <v>53</v>
      </c>
      <c r="CJ17" s="6">
        <v>-0.11849999999999999</v>
      </c>
      <c r="CK17" s="12">
        <f t="shared" si="284"/>
        <v>62988678.4685314</v>
      </c>
      <c r="CL17" s="12">
        <f t="shared" si="285"/>
        <v>8633513.8963149842</v>
      </c>
      <c r="CM17" s="5">
        <v>52</v>
      </c>
      <c r="CN17" s="6">
        <v>-0.11849999999999999</v>
      </c>
      <c r="CO17" s="7">
        <f t="shared" si="41"/>
        <v>138686300.37145233</v>
      </c>
      <c r="CP17" s="12">
        <f t="shared" si="42"/>
        <v>45916795.169957042</v>
      </c>
      <c r="CQ17" s="12">
        <f t="shared" si="43"/>
        <v>6162448.2381153088</v>
      </c>
      <c r="CR17" s="9"/>
      <c r="CS17" s="5">
        <v>51</v>
      </c>
      <c r="CT17" s="6">
        <v>-0.11849999999999999</v>
      </c>
      <c r="CU17" s="7">
        <f t="shared" si="44"/>
        <v>106021176.03505264</v>
      </c>
      <c r="CV17" s="12">
        <f t="shared" si="45"/>
        <v>27016687.486826908</v>
      </c>
      <c r="CW17" s="12">
        <f t="shared" si="46"/>
        <v>3919039.7610816876</v>
      </c>
      <c r="CY17" s="5">
        <v>50</v>
      </c>
      <c r="CZ17" s="6">
        <v>-0.11849999999999999</v>
      </c>
      <c r="DA17" s="7">
        <f t="shared" si="47"/>
        <v>85722166.910618231</v>
      </c>
      <c r="DB17" s="12">
        <f t="shared" si="48"/>
        <v>15326433.377552539</v>
      </c>
      <c r="DC17" s="12">
        <f t="shared" si="49"/>
        <v>2319534.4631932741</v>
      </c>
      <c r="DE17" s="5">
        <f t="shared" si="50"/>
        <v>49</v>
      </c>
      <c r="DF17" s="6">
        <v>-0.11849999999999999</v>
      </c>
      <c r="DG17" s="7">
        <f t="shared" si="51"/>
        <v>72553674.913769126</v>
      </c>
      <c r="DH17" s="12">
        <f t="shared" si="52"/>
        <v>7229050.9707894269</v>
      </c>
      <c r="DI17" s="12">
        <f t="shared" si="53"/>
        <v>1098188.2114391706</v>
      </c>
      <c r="DK17" s="5">
        <f t="shared" si="54"/>
        <v>48</v>
      </c>
      <c r="DL17" s="6">
        <v>-0.11849999999999999</v>
      </c>
      <c r="DM17" s="7">
        <f t="shared" si="55"/>
        <v>73442327.071332246</v>
      </c>
      <c r="DN17" s="12">
        <f t="shared" si="56"/>
        <v>13961353.672698785</v>
      </c>
      <c r="DO17" s="12">
        <f t="shared" si="57"/>
        <v>2144833.8880388197</v>
      </c>
      <c r="DQ17" s="5">
        <f t="shared" si="58"/>
        <v>47</v>
      </c>
      <c r="DR17" s="6">
        <v>-0.11849999999999999</v>
      </c>
      <c r="DS17" s="7">
        <f t="shared" si="59"/>
        <v>48139962.684407629</v>
      </c>
      <c r="DT17" s="12">
        <f t="shared" si="60"/>
        <v>-8226858.0235710116</v>
      </c>
      <c r="DU17" s="12">
        <f t="shared" si="61"/>
        <v>-1254466.6432287039</v>
      </c>
      <c r="DW17" s="5">
        <f t="shared" si="62"/>
        <v>46</v>
      </c>
      <c r="DX17" s="6">
        <v>-0.11849999999999999</v>
      </c>
      <c r="DY17" s="7">
        <f t="shared" si="63"/>
        <v>36304647.574968025</v>
      </c>
      <c r="DZ17" s="12">
        <f t="shared" si="64"/>
        <v>-16919788.855571005</v>
      </c>
      <c r="EA17" s="12">
        <f t="shared" si="65"/>
        <v>-2589664.9990251451</v>
      </c>
      <c r="EC17" s="5">
        <f t="shared" si="66"/>
        <v>45</v>
      </c>
      <c r="ED17" s="6">
        <v>-0.11849999999999999</v>
      </c>
      <c r="EE17" s="7">
        <f t="shared" si="67"/>
        <v>33790625.069776662</v>
      </c>
      <c r="EF17" s="12">
        <f t="shared" si="68"/>
        <v>-15117894.397554249</v>
      </c>
      <c r="EG17" s="12">
        <f t="shared" si="69"/>
        <v>-2382946.2328526401</v>
      </c>
      <c r="EI17" s="5">
        <f t="shared" si="70"/>
        <v>44</v>
      </c>
      <c r="EJ17" s="6">
        <v>-0.11849999999999999</v>
      </c>
      <c r="EK17" s="7">
        <f t="shared" si="71"/>
        <v>33790625.069776662</v>
      </c>
      <c r="EL17" s="12">
        <f t="shared" si="72"/>
        <v>-6908180.6046193233</v>
      </c>
      <c r="EM17" s="12">
        <f t="shared" si="73"/>
        <v>-1128349.316345589</v>
      </c>
      <c r="EO17" s="5">
        <f t="shared" si="74"/>
        <v>43</v>
      </c>
      <c r="EP17" s="6">
        <v>-0.11849999999999999</v>
      </c>
      <c r="EQ17" s="7">
        <f t="shared" si="75"/>
        <v>37738022.190950021</v>
      </c>
      <c r="ER17" s="12">
        <f t="shared" si="76"/>
        <v>-15497987.580536611</v>
      </c>
      <c r="ES17" s="12">
        <f t="shared" si="77"/>
        <v>-2566771.2155086333</v>
      </c>
      <c r="EU17" s="5">
        <f t="shared" si="78"/>
        <v>42</v>
      </c>
      <c r="EV17" s="6">
        <v>-0.11849999999999999</v>
      </c>
      <c r="EW17" s="7">
        <f t="shared" si="79"/>
        <v>23432105.220702033</v>
      </c>
      <c r="EX17" s="12">
        <f t="shared" si="80"/>
        <v>-15962227.43864191</v>
      </c>
      <c r="EY17" s="12">
        <f t="shared" si="81"/>
        <v>-2671006.6473569842</v>
      </c>
      <c r="FA17" s="5">
        <f t="shared" si="82"/>
        <v>41</v>
      </c>
      <c r="FB17" s="6">
        <v>-0.11849999999999999</v>
      </c>
      <c r="FC17" s="7">
        <f t="shared" si="83"/>
        <v>23352706.02023324</v>
      </c>
      <c r="FD17" s="12">
        <f t="shared" si="84"/>
        <v>-13608412.160074245</v>
      </c>
      <c r="FE17" s="12">
        <f t="shared" si="85"/>
        <v>-2315994.7593958452</v>
      </c>
      <c r="FG17" s="5">
        <f t="shared" si="86"/>
        <v>40</v>
      </c>
      <c r="FH17" s="6">
        <v>-0.11849999999999999</v>
      </c>
      <c r="FI17" s="7">
        <f t="shared" si="87"/>
        <v>18440229.011554994</v>
      </c>
      <c r="FJ17" s="12">
        <f t="shared" si="88"/>
        <v>-16772681.520909581</v>
      </c>
      <c r="FK17" s="12">
        <f t="shared" si="89"/>
        <v>-2873674.7323088944</v>
      </c>
      <c r="FM17" s="5">
        <f t="shared" si="90"/>
        <v>39</v>
      </c>
      <c r="FN17" s="6">
        <v>-0.11849999999999999</v>
      </c>
      <c r="FO17" s="7">
        <f t="shared" si="91"/>
        <v>20221766.653750401</v>
      </c>
      <c r="FP17" s="12">
        <f t="shared" si="92"/>
        <v>-12868641.594761629</v>
      </c>
      <c r="FQ17" s="12">
        <f t="shared" si="93"/>
        <v>-2234190.2026313739</v>
      </c>
      <c r="FS17" s="5">
        <f t="shared" si="94"/>
        <v>38</v>
      </c>
      <c r="FT17" s="6">
        <v>-0.11849999999999999</v>
      </c>
      <c r="FU17" s="7">
        <f t="shared" si="95"/>
        <v>16492754.794674503</v>
      </c>
      <c r="FV17" s="12">
        <f t="shared" si="96"/>
        <v>-14704723.528342558</v>
      </c>
      <c r="FW17" s="12">
        <f t="shared" si="97"/>
        <v>-2594951.2108839811</v>
      </c>
      <c r="FY17" s="5">
        <f t="shared" si="98"/>
        <v>37</v>
      </c>
      <c r="FZ17" s="6">
        <v>-0.11849999999999999</v>
      </c>
      <c r="GA17" s="7">
        <f t="shared" si="99"/>
        <v>14166599.205183381</v>
      </c>
      <c r="GB17" s="12">
        <f t="shared" si="100"/>
        <v>-15510065.97134193</v>
      </c>
      <c r="GC17" s="12">
        <f t="shared" si="101"/>
        <v>-2763643.9651962775</v>
      </c>
      <c r="GE17" s="5">
        <f t="shared" si="102"/>
        <v>36</v>
      </c>
      <c r="GF17" s="6">
        <v>-0.11849999999999999</v>
      </c>
      <c r="GG17" s="7">
        <f t="shared" si="103"/>
        <v>12603735.947672052</v>
      </c>
      <c r="GH17" s="12">
        <f t="shared" si="104"/>
        <v>-15271051.91250601</v>
      </c>
      <c r="GI17" s="12">
        <f t="shared" si="105"/>
        <v>-2773383.4998154831</v>
      </c>
      <c r="GK17" s="5">
        <f t="shared" si="106"/>
        <v>35</v>
      </c>
      <c r="GL17" s="6">
        <v>-0.11849999999999999</v>
      </c>
      <c r="GM17" s="7">
        <f t="shared" si="107"/>
        <v>13999484.558116235</v>
      </c>
      <c r="GN17" s="12">
        <f t="shared" si="108"/>
        <v>-11665728.270360094</v>
      </c>
      <c r="GO17" s="12">
        <f t="shared" si="109"/>
        <v>-2191904.398028824</v>
      </c>
      <c r="GQ17" s="5">
        <f t="shared" si="110"/>
        <v>34</v>
      </c>
      <c r="GR17" s="6">
        <v>-0.11849999999999999</v>
      </c>
      <c r="GS17" s="7">
        <f t="shared" si="111"/>
        <v>11308145.846620543</v>
      </c>
      <c r="GT17" s="12">
        <f t="shared" si="112"/>
        <v>-12358849.752462853</v>
      </c>
      <c r="GU17" s="12">
        <f t="shared" si="113"/>
        <v>-2406834.8175841421</v>
      </c>
      <c r="GW17" s="5">
        <f t="shared" si="114"/>
        <v>33</v>
      </c>
      <c r="GX17" s="6">
        <v>-0.11849999999999999</v>
      </c>
      <c r="GY17" s="7">
        <f t="shared" si="115"/>
        <v>10204986.77612178</v>
      </c>
      <c r="GZ17" s="12">
        <f t="shared" si="116"/>
        <v>-11527520.191078853</v>
      </c>
      <c r="HA17" s="12">
        <f t="shared" si="117"/>
        <v>-2343687.7144626337</v>
      </c>
      <c r="HC17" s="5">
        <f t="shared" si="118"/>
        <v>32</v>
      </c>
      <c r="HD17" s="6">
        <v>-0.11849999999999999</v>
      </c>
      <c r="HE17" s="7">
        <f t="shared" si="119"/>
        <v>11121389.250350673</v>
      </c>
      <c r="HF17" s="12">
        <f t="shared" si="120"/>
        <v>-8302772.9731917204</v>
      </c>
      <c r="HG17" s="12">
        <f t="shared" si="121"/>
        <v>-1792374.7480676584</v>
      </c>
      <c r="HI17" s="5">
        <f t="shared" si="122"/>
        <v>31</v>
      </c>
      <c r="HJ17" s="6">
        <v>-0.11849999999999999</v>
      </c>
      <c r="HK17" s="7">
        <f t="shared" si="123"/>
        <v>10739078.07102228</v>
      </c>
      <c r="HL17" s="12">
        <f t="shared" si="124"/>
        <v>-6410443.035144493</v>
      </c>
      <c r="HM17" s="12">
        <f t="shared" si="125"/>
        <v>-1457085.2815462637</v>
      </c>
      <c r="HO17" s="5">
        <f t="shared" si="126"/>
        <v>30</v>
      </c>
      <c r="HP17" s="6">
        <v>-0.11849999999999999</v>
      </c>
      <c r="HQ17" s="7">
        <f t="shared" si="127"/>
        <v>9402099.51936814</v>
      </c>
      <c r="HR17" s="12">
        <f t="shared" si="128"/>
        <v>-6140482.2324886052</v>
      </c>
      <c r="HS17" s="12">
        <f t="shared" si="129"/>
        <v>-1441312.5057411862</v>
      </c>
      <c r="HU17" s="5">
        <f t="shared" si="130"/>
        <v>29</v>
      </c>
      <c r="HV17" s="6">
        <v>-0.11849999999999999</v>
      </c>
      <c r="HW17" s="7">
        <f t="shared" si="131"/>
        <v>7916890.804452789</v>
      </c>
      <c r="HX17" s="12">
        <f t="shared" si="132"/>
        <v>-6190836.7281088531</v>
      </c>
      <c r="HY17" s="12">
        <f t="shared" si="133"/>
        <v>-1506165.8744570939</v>
      </c>
      <c r="IA17" s="5">
        <f t="shared" si="134"/>
        <v>28</v>
      </c>
      <c r="IB17" s="6">
        <v>-0.11849999999999999</v>
      </c>
      <c r="IC17" s="7">
        <f t="shared" si="135"/>
        <v>9238990.3191186748</v>
      </c>
      <c r="ID17" s="12">
        <f t="shared" si="136"/>
        <v>-2719906.3788638152</v>
      </c>
      <c r="IE17" s="12">
        <f t="shared" si="137"/>
        <v>-723858.57941207185</v>
      </c>
      <c r="IG17" s="5">
        <f t="shared" si="138"/>
        <v>27</v>
      </c>
      <c r="IH17" s="6">
        <v>-0.11849999999999999</v>
      </c>
      <c r="II17" s="7">
        <f t="shared" si="139"/>
        <v>12468273.035247874</v>
      </c>
      <c r="IJ17" s="12">
        <f t="shared" si="140"/>
        <v>2744335.9918670319</v>
      </c>
      <c r="IK17" s="12">
        <f t="shared" si="141"/>
        <v>816561.42305124144</v>
      </c>
      <c r="IM17" s="5">
        <f t="shared" si="142"/>
        <v>26</v>
      </c>
      <c r="IN17" s="6">
        <v>-0.11849999999999999</v>
      </c>
      <c r="IO17" s="7">
        <f t="shared" si="143"/>
        <v>9100929.2228086665</v>
      </c>
      <c r="IP17" s="12">
        <f t="shared" si="144"/>
        <v>788749.74573576869</v>
      </c>
      <c r="IQ17" s="12">
        <f t="shared" si="145"/>
        <v>250453.94553345939</v>
      </c>
      <c r="IS17" s="5">
        <f t="shared" si="146"/>
        <v>25</v>
      </c>
      <c r="IT17" s="6">
        <v>-0.11849999999999999</v>
      </c>
      <c r="IU17" s="7">
        <f t="shared" si="147"/>
        <v>7349535.0260911444</v>
      </c>
      <c r="IV17" s="12">
        <f t="shared" si="148"/>
        <v>105702.03064949466</v>
      </c>
      <c r="IW17" s="12">
        <f t="shared" si="149"/>
        <v>35314.499103343449</v>
      </c>
      <c r="IY17" s="5">
        <f t="shared" si="150"/>
        <v>24</v>
      </c>
      <c r="IZ17" s="6">
        <v>-0.11849999999999999</v>
      </c>
      <c r="JA17" s="7">
        <f t="shared" si="151"/>
        <v>7901026.6889820974</v>
      </c>
      <c r="JB17" s="12">
        <f t="shared" si="152"/>
        <v>1831465.928572665</v>
      </c>
      <c r="JC17" s="12">
        <f t="shared" si="153"/>
        <v>653721.41939344129</v>
      </c>
      <c r="JE17" s="5">
        <f t="shared" si="154"/>
        <v>23</v>
      </c>
      <c r="JF17" s="6">
        <v>-0.11849999999999999</v>
      </c>
      <c r="JG17" s="7">
        <f t="shared" si="155"/>
        <v>7418107.8668501517</v>
      </c>
      <c r="JH17" s="12">
        <f t="shared" si="156"/>
        <v>2474876.3334760065</v>
      </c>
      <c r="JI17" s="12">
        <f t="shared" si="157"/>
        <v>965357.24486813962</v>
      </c>
      <c r="JK17" s="5">
        <f t="shared" si="158"/>
        <v>22</v>
      </c>
      <c r="JL17" s="6">
        <v>-0.11849999999999999</v>
      </c>
      <c r="JM17" s="7">
        <f t="shared" si="159"/>
        <v>6258950.2757763676</v>
      </c>
      <c r="JN17" s="12">
        <f t="shared" si="160"/>
        <v>2390209.476260853</v>
      </c>
      <c r="JO17" s="12">
        <f t="shared" si="161"/>
        <v>1062011.9774591338</v>
      </c>
      <c r="JQ17" s="5">
        <f t="shared" si="162"/>
        <v>21</v>
      </c>
      <c r="JR17" s="6">
        <v>-0.11849999999999999</v>
      </c>
      <c r="JS17" s="7">
        <f t="shared" si="163"/>
        <v>4750987.0015002033</v>
      </c>
      <c r="JT17" s="12">
        <f t="shared" si="164"/>
        <v>1683614.0354659536</v>
      </c>
      <c r="JU17" s="12">
        <f t="shared" si="165"/>
        <v>836518.68124236423</v>
      </c>
      <c r="JW17" s="5">
        <f t="shared" si="166"/>
        <v>20</v>
      </c>
      <c r="JX17" s="6">
        <v>-0.11849999999999999</v>
      </c>
      <c r="JY17" s="7">
        <f t="shared" si="167"/>
        <v>4985295.9092342118</v>
      </c>
      <c r="JZ17" s="12">
        <f t="shared" si="168"/>
        <v>2496131.4549965733</v>
      </c>
      <c r="KA17" s="12">
        <f t="shared" si="169"/>
        <v>1344290.0982648593</v>
      </c>
      <c r="KC17" s="5">
        <f t="shared" si="170"/>
        <v>19</v>
      </c>
      <c r="KD17" s="6">
        <v>-0.11849999999999999</v>
      </c>
      <c r="KE17" s="7">
        <f t="shared" si="171"/>
        <v>4139923.5253564278</v>
      </c>
      <c r="KF17" s="12">
        <f t="shared" si="172"/>
        <v>2031703.3661536425</v>
      </c>
      <c r="KG17" s="12">
        <f t="shared" si="173"/>
        <v>1134783.490632931</v>
      </c>
      <c r="KI17" s="5">
        <f t="shared" si="174"/>
        <v>18</v>
      </c>
      <c r="KJ17" s="6">
        <v>-0.11849999999999999</v>
      </c>
      <c r="KK17" s="7">
        <f t="shared" si="175"/>
        <v>3383949.2605496389</v>
      </c>
      <c r="KL17" s="12">
        <f t="shared" si="176"/>
        <v>1613543.8074162318</v>
      </c>
      <c r="KM17" s="12">
        <f t="shared" si="177"/>
        <v>939006.93304234173</v>
      </c>
      <c r="KO17" s="5">
        <f t="shared" si="178"/>
        <v>17</v>
      </c>
      <c r="KP17" s="6">
        <v>-0.11849999999999999</v>
      </c>
      <c r="KQ17" s="7">
        <f t="shared" si="179"/>
        <v>3187893.7923218459</v>
      </c>
      <c r="KR17" s="12">
        <f t="shared" si="180"/>
        <v>1706270.6147177808</v>
      </c>
      <c r="KS17" s="12">
        <f t="shared" si="181"/>
        <v>1028049.9706038028</v>
      </c>
      <c r="KU17" s="5">
        <f t="shared" si="182"/>
        <v>16</v>
      </c>
      <c r="KV17" s="6">
        <v>-0.11849999999999999</v>
      </c>
      <c r="KW17" s="7">
        <f t="shared" si="183"/>
        <v>2429056.5317904949</v>
      </c>
      <c r="KX17" s="12">
        <f t="shared" si="184"/>
        <v>1177075.7399452196</v>
      </c>
      <c r="KY17" s="12">
        <f t="shared" si="185"/>
        <v>736764.712153033</v>
      </c>
      <c r="LA17" s="5">
        <f t="shared" si="186"/>
        <v>15</v>
      </c>
      <c r="LB17" s="6">
        <v>-0.11849999999999999</v>
      </c>
      <c r="LC17" s="7">
        <f t="shared" si="187"/>
        <v>2050009.7322900624</v>
      </c>
      <c r="LD17" s="12">
        <f t="shared" si="188"/>
        <v>984771.5302324089</v>
      </c>
      <c r="LE17" s="12">
        <f t="shared" si="189"/>
        <v>625394.59829722368</v>
      </c>
      <c r="LG17" s="5">
        <f t="shared" si="190"/>
        <v>14</v>
      </c>
      <c r="LH17" s="6">
        <v>-0.11849999999999999</v>
      </c>
      <c r="LI17" s="7">
        <f t="shared" si="191"/>
        <v>1937444.2229373993</v>
      </c>
      <c r="LJ17" s="12">
        <f t="shared" si="192"/>
        <v>1055708.2786367508</v>
      </c>
      <c r="LK17" s="12">
        <f t="shared" si="193"/>
        <v>697575.37314832711</v>
      </c>
      <c r="LM17" s="5">
        <f t="shared" si="194"/>
        <v>13</v>
      </c>
      <c r="LN17" s="6">
        <v>-0.11849999999999999</v>
      </c>
      <c r="LO17" s="7">
        <f t="shared" si="195"/>
        <v>1662471.4458017841</v>
      </c>
      <c r="LP17" s="12">
        <f t="shared" si="196"/>
        <v>945589.10813952936</v>
      </c>
      <c r="LQ17" s="12">
        <f t="shared" si="197"/>
        <v>653973.96342488297</v>
      </c>
      <c r="LS17" s="5">
        <f t="shared" si="198"/>
        <v>12</v>
      </c>
      <c r="LT17" s="6">
        <v>-0.11849999999999999</v>
      </c>
      <c r="LU17" s="7">
        <f t="shared" si="199"/>
        <v>1264429.1495298026</v>
      </c>
      <c r="LV17" s="12">
        <f t="shared" si="200"/>
        <v>687131.67122633406</v>
      </c>
      <c r="LW17" s="12">
        <f t="shared" si="201"/>
        <v>499946.1731252711</v>
      </c>
      <c r="LY17" s="5">
        <f t="shared" si="202"/>
        <v>11</v>
      </c>
      <c r="LZ17" s="6">
        <v>-0.11849999999999999</v>
      </c>
      <c r="MA17" s="7">
        <f t="shared" si="203"/>
        <v>1304342.015194762</v>
      </c>
      <c r="MB17" s="12">
        <f t="shared" si="204"/>
        <v>860714.91974490066</v>
      </c>
      <c r="MC17" s="12">
        <f t="shared" si="205"/>
        <v>661634.65561201388</v>
      </c>
      <c r="ME17" s="5">
        <f t="shared" si="206"/>
        <v>10</v>
      </c>
      <c r="MF17" s="6">
        <v>-0.11849999999999999</v>
      </c>
      <c r="MG17" s="7">
        <f t="shared" si="207"/>
        <v>1001568.0067532535</v>
      </c>
      <c r="MH17" s="12">
        <f t="shared" si="208"/>
        <v>646986.72702168184</v>
      </c>
      <c r="MI17" s="12">
        <f t="shared" si="209"/>
        <v>510273.36951281707</v>
      </c>
      <c r="MK17" s="5">
        <f t="shared" si="210"/>
        <v>9</v>
      </c>
      <c r="ML17" s="6">
        <v>-0.11849999999999999</v>
      </c>
      <c r="MM17" s="7">
        <f t="shared" si="211"/>
        <v>931777.84608173161</v>
      </c>
      <c r="MN17" s="12">
        <f t="shared" si="212"/>
        <v>655539.94051338988</v>
      </c>
      <c r="MO17" s="12">
        <f t="shared" si="213"/>
        <v>533866.33647749515</v>
      </c>
      <c r="MQ17" s="5">
        <f t="shared" si="214"/>
        <v>8</v>
      </c>
      <c r="MR17" s="6">
        <v>-0.11849999999999999</v>
      </c>
      <c r="MS17" s="7">
        <f t="shared" si="215"/>
        <v>847301.85148834402</v>
      </c>
      <c r="MT17" s="12">
        <f t="shared" si="216"/>
        <v>633893.34401300154</v>
      </c>
      <c r="MU17" s="12">
        <f t="shared" si="217"/>
        <v>529270.17072930222</v>
      </c>
      <c r="MW17" s="5">
        <f t="shared" si="218"/>
        <v>7</v>
      </c>
      <c r="MX17" s="6">
        <v>-0.11849999999999999</v>
      </c>
      <c r="MY17" s="7">
        <f t="shared" si="219"/>
        <v>836180.64885852556</v>
      </c>
      <c r="MZ17" s="12">
        <f t="shared" si="220"/>
        <v>678220.97926910548</v>
      </c>
      <c r="NA17" s="12">
        <f t="shared" si="221"/>
        <v>582162.26832750754</v>
      </c>
      <c r="NC17" s="5">
        <f t="shared" si="222"/>
        <v>6</v>
      </c>
      <c r="ND17" s="6">
        <v>-0.11849999999999999</v>
      </c>
      <c r="NE17" s="7">
        <f t="shared" si="223"/>
        <v>609461.11432837148</v>
      </c>
      <c r="NF17" s="12">
        <f t="shared" si="224"/>
        <v>493662.50557648536</v>
      </c>
      <c r="NG17" s="12">
        <f t="shared" si="225"/>
        <v>435302.63198748912</v>
      </c>
      <c r="NI17" s="5">
        <f t="shared" si="226"/>
        <v>5</v>
      </c>
      <c r="NJ17" s="6">
        <v>-0.11849999999999999</v>
      </c>
      <c r="NK17" s="7">
        <f t="shared" si="227"/>
        <v>496789.30088716297</v>
      </c>
      <c r="NL17" s="12">
        <f t="shared" si="228"/>
        <v>419858.63738914067</v>
      </c>
      <c r="NM17" s="12">
        <f t="shared" si="229"/>
        <v>381493.48491497588</v>
      </c>
      <c r="NO17" s="5">
        <f t="shared" si="230"/>
        <v>4</v>
      </c>
      <c r="NP17" s="6">
        <v>-0.11849999999999999</v>
      </c>
      <c r="NQ17" s="7">
        <f t="shared" si="231"/>
        <v>373245.15468607284</v>
      </c>
      <c r="NR17" s="12">
        <f t="shared" si="232"/>
        <v>331565.81839183799</v>
      </c>
      <c r="NS17" s="12">
        <f t="shared" si="233"/>
        <v>306002.4914455798</v>
      </c>
      <c r="NU17" s="5">
        <f t="shared" si="234"/>
        <v>3</v>
      </c>
      <c r="NV17" s="6">
        <v>-0.11849999999999999</v>
      </c>
      <c r="NW17" s="7">
        <f t="shared" si="235"/>
        <v>290825.27246849996</v>
      </c>
      <c r="NX17" s="12">
        <f t="shared" si="236"/>
        <v>260319.22217017371</v>
      </c>
      <c r="NY17" s="12">
        <f t="shared" si="237"/>
        <v>244262.98231044857</v>
      </c>
      <c r="OA17" s="5">
        <f t="shared" si="238"/>
        <v>2</v>
      </c>
      <c r="OB17" s="6">
        <v>-0.11849999999999999</v>
      </c>
      <c r="OC17" s="7">
        <f t="shared" si="239"/>
        <v>240570.16499999998</v>
      </c>
      <c r="OD17" s="12">
        <f>(OD18)*(1+OB17)-(((VLOOKUP((OA$91+OA18),$A$138:$E$227,5,FALSE))/(VLOOKUP(OA$91,$A$138:$E$227,5,FALSE)))*(IF(OA17&lt;=$D$125,$B$125,$C$125)))</f>
        <v>219463.11997630331</v>
      </c>
      <c r="OE17" s="12">
        <f t="shared" si="241"/>
        <v>211566.95974871505</v>
      </c>
      <c r="OG17" s="5">
        <f t="shared" si="242"/>
        <v>1</v>
      </c>
      <c r="OH17" s="6">
        <v>-0.11849999999999999</v>
      </c>
      <c r="OI17" s="7">
        <f>(OI18+$B$124)*(1+OH17)</f>
        <v>264450</v>
      </c>
      <c r="OJ17" s="12">
        <f>($B$124)*(1+OH17)-$B$125</f>
        <v>253450</v>
      </c>
      <c r="OK17" s="12">
        <f>OJ17</f>
        <v>253450</v>
      </c>
      <c r="OM17" s="5"/>
      <c r="ON17" s="6"/>
      <c r="OO17" s="7"/>
      <c r="OS17" s="5"/>
      <c r="OT17" s="6"/>
      <c r="OU17" s="7"/>
      <c r="OY17" s="5"/>
      <c r="OZ17" s="6"/>
      <c r="PA17" s="7"/>
      <c r="PE17" s="5"/>
      <c r="PF17" s="6"/>
      <c r="PG17" s="7"/>
      <c r="PK17" s="5"/>
      <c r="PL17" s="6"/>
      <c r="PM17" s="7"/>
      <c r="PQ17" s="5"/>
      <c r="PR17" s="6"/>
      <c r="PS17" s="7"/>
      <c r="PW17" s="5"/>
      <c r="PX17" s="6"/>
      <c r="PY17" s="7"/>
      <c r="QC17" s="5"/>
      <c r="QD17" s="6"/>
      <c r="QE17" s="7"/>
      <c r="QI17" s="5"/>
      <c r="QJ17" s="6"/>
      <c r="QK17" s="7"/>
      <c r="QO17" s="5"/>
      <c r="QP17" s="6"/>
      <c r="QQ17" s="7"/>
    </row>
    <row r="18" spans="3:459">
      <c r="C18">
        <v>73</v>
      </c>
      <c r="D18" s="6">
        <v>-9.0300000000000005E-2</v>
      </c>
      <c r="E18" s="12">
        <f t="shared" si="286"/>
        <v>-391588167.18704838</v>
      </c>
      <c r="F18" s="12">
        <f t="shared" si="0"/>
        <v>-40133147.466445126</v>
      </c>
      <c r="G18">
        <v>72</v>
      </c>
      <c r="H18" s="6">
        <v>-9.0300000000000005E-2</v>
      </c>
      <c r="I18" s="12">
        <f t="shared" si="1"/>
        <v>-475703387.0464471</v>
      </c>
      <c r="J18" s="12">
        <f t="shared" si="2"/>
        <v>-48190331.270700507</v>
      </c>
      <c r="K18">
        <v>71</v>
      </c>
      <c r="L18" s="6">
        <v>-9.0300000000000005E-2</v>
      </c>
      <c r="M18" s="12">
        <f t="shared" si="3"/>
        <v>-410015591.13929188</v>
      </c>
      <c r="N18" s="12">
        <f t="shared" si="4"/>
        <v>-41535939.623707891</v>
      </c>
      <c r="O18">
        <v>70</v>
      </c>
      <c r="P18" s="6">
        <v>-9.0300000000000005E-2</v>
      </c>
      <c r="Q18" s="12">
        <f t="shared" si="5"/>
        <v>-309635936.3641305</v>
      </c>
      <c r="R18" s="12">
        <f t="shared" si="6"/>
        <v>-29165944.242829829</v>
      </c>
      <c r="S18">
        <v>69</v>
      </c>
      <c r="T18" s="6">
        <v>-9.0300000000000005E-2</v>
      </c>
      <c r="U18" s="12">
        <f t="shared" si="7"/>
        <v>113207.49762531335</v>
      </c>
      <c r="V18" s="12">
        <f t="shared" si="8"/>
        <v>9590.4455926657629</v>
      </c>
      <c r="W18">
        <v>68</v>
      </c>
      <c r="X18" s="6">
        <v>-9.0300000000000005E-2</v>
      </c>
      <c r="Y18" s="12">
        <f t="shared" si="9"/>
        <v>43598155.459374696</v>
      </c>
      <c r="Z18" s="12">
        <f t="shared" si="10"/>
        <v>3331849.558210507</v>
      </c>
      <c r="AA18">
        <v>67</v>
      </c>
      <c r="AB18" s="6">
        <v>-9.0300000000000005E-2</v>
      </c>
      <c r="AC18" s="12">
        <f t="shared" si="11"/>
        <v>-168521924.74411795</v>
      </c>
      <c r="AD18" s="12">
        <f t="shared" si="12"/>
        <v>-13178254.778568463</v>
      </c>
      <c r="AE18">
        <v>66</v>
      </c>
      <c r="AF18" s="6">
        <v>-9.0300000000000005E-2</v>
      </c>
      <c r="AG18" s="12">
        <f t="shared" si="13"/>
        <v>-96700361.852923617</v>
      </c>
      <c r="AH18" s="12">
        <f t="shared" si="14"/>
        <v>-7791024.4146905281</v>
      </c>
      <c r="AI18">
        <v>65</v>
      </c>
      <c r="AJ18" s="6">
        <v>-9.0300000000000005E-2</v>
      </c>
      <c r="AK18" s="12">
        <f t="shared" si="15"/>
        <v>-231560205.87764126</v>
      </c>
      <c r="AL18" s="12">
        <f t="shared" si="16"/>
        <v>-18930869.911797684</v>
      </c>
      <c r="AM18">
        <v>64</v>
      </c>
      <c r="AN18" s="6">
        <v>-9.0300000000000005E-2</v>
      </c>
      <c r="AO18" s="12">
        <f t="shared" si="17"/>
        <v>-276904032.55369854</v>
      </c>
      <c r="AP18" s="12">
        <f t="shared" si="18"/>
        <v>-23130016.937246144</v>
      </c>
      <c r="AQ18">
        <v>63</v>
      </c>
      <c r="AR18" s="6">
        <v>-9.0300000000000005E-2</v>
      </c>
      <c r="AS18" s="12">
        <f t="shared" si="19"/>
        <v>-66835349.219771333</v>
      </c>
      <c r="AT18" s="12">
        <f t="shared" si="20"/>
        <v>-5622404.9699096736</v>
      </c>
      <c r="AU18">
        <v>62</v>
      </c>
      <c r="AV18" s="6">
        <v>-9.0300000000000005E-2</v>
      </c>
      <c r="AW18" s="12">
        <f t="shared" si="21"/>
        <v>-137021663.46541291</v>
      </c>
      <c r="AX18" s="12">
        <f t="shared" si="22"/>
        <v>-11364355.974619554</v>
      </c>
      <c r="AY18">
        <v>61</v>
      </c>
      <c r="AZ18" s="6">
        <v>-9.0300000000000005E-2</v>
      </c>
      <c r="BA18" s="12">
        <f t="shared" si="23"/>
        <v>-99893261.859251916</v>
      </c>
      <c r="BB18" s="12">
        <f t="shared" si="24"/>
        <v>-8225807.7004952691</v>
      </c>
      <c r="BC18">
        <v>60</v>
      </c>
      <c r="BD18" s="6">
        <v>-9.0300000000000005E-2</v>
      </c>
      <c r="BE18" s="12">
        <f t="shared" si="25"/>
        <v>-16416437.071841242</v>
      </c>
      <c r="BF18" s="12">
        <f t="shared" si="26"/>
        <v>-1371278.2151241794</v>
      </c>
      <c r="BG18">
        <v>59</v>
      </c>
      <c r="BH18" s="6">
        <v>-9.0300000000000005E-2</v>
      </c>
      <c r="BI18" s="12">
        <f t="shared" si="27"/>
        <v>112800943.0199506</v>
      </c>
      <c r="BJ18" s="12">
        <f t="shared" si="28"/>
        <v>10491556.904106779</v>
      </c>
      <c r="BK18">
        <v>58</v>
      </c>
      <c r="BL18" s="6">
        <v>-9.0300000000000005E-2</v>
      </c>
      <c r="BM18" s="12">
        <f t="shared" si="29"/>
        <v>90929247.27350466</v>
      </c>
      <c r="BN18" s="12">
        <f t="shared" si="30"/>
        <v>9103698.3348473255</v>
      </c>
      <c r="BO18">
        <v>57</v>
      </c>
      <c r="BP18" s="6">
        <v>-9.0300000000000005E-2</v>
      </c>
      <c r="BQ18" s="12">
        <f t="shared" si="31"/>
        <v>48854435.839904696</v>
      </c>
      <c r="BR18" s="12">
        <f t="shared" si="32"/>
        <v>5035943.0308906492</v>
      </c>
      <c r="BS18">
        <v>56</v>
      </c>
      <c r="BT18" s="6">
        <v>-9.0300000000000005E-2</v>
      </c>
      <c r="BU18" s="12">
        <f t="shared" si="33"/>
        <v>30579491.674315698</v>
      </c>
      <c r="BV18" s="12">
        <f t="shared" si="34"/>
        <v>3224614.6433816315</v>
      </c>
      <c r="BW18">
        <v>55</v>
      </c>
      <c r="BX18" s="6">
        <v>-9.0300000000000005E-2</v>
      </c>
      <c r="BY18" s="12">
        <f t="shared" si="35"/>
        <v>-12383464.351069616</v>
      </c>
      <c r="BZ18" s="12">
        <f t="shared" si="36"/>
        <v>-1335183.9525442356</v>
      </c>
      <c r="CA18">
        <v>54</v>
      </c>
      <c r="CB18" s="6">
        <v>-9.0300000000000005E-2</v>
      </c>
      <c r="CC18" s="12">
        <f t="shared" si="37"/>
        <v>50801800.085856423</v>
      </c>
      <c r="CD18" s="12">
        <f t="shared" si="38"/>
        <v>6470608.4232577784</v>
      </c>
      <c r="CE18">
        <v>53</v>
      </c>
      <c r="CF18" s="6">
        <v>-9.0300000000000005E-2</v>
      </c>
      <c r="CG18" s="12">
        <f t="shared" si="39"/>
        <v>68212057.898029819</v>
      </c>
      <c r="CH18" s="12">
        <f t="shared" si="40"/>
        <v>9577166.8968205377</v>
      </c>
      <c r="CI18">
        <v>52</v>
      </c>
      <c r="CJ18" s="6">
        <v>-9.0300000000000005E-2</v>
      </c>
      <c r="CK18" s="12">
        <f t="shared" si="284"/>
        <v>71704541.654601708</v>
      </c>
      <c r="CL18" s="12">
        <f t="shared" si="285"/>
        <v>10194958.529090291</v>
      </c>
      <c r="CM18" s="5">
        <v>51</v>
      </c>
      <c r="CN18" s="6">
        <v>-9.0300000000000005E-2</v>
      </c>
      <c r="CO18" s="7">
        <f t="shared" si="41"/>
        <v>157329892.65054151</v>
      </c>
      <c r="CP18" s="12">
        <f t="shared" si="42"/>
        <v>52342968.899433538</v>
      </c>
      <c r="CQ18" s="12">
        <f t="shared" si="43"/>
        <v>7287083.9403832229</v>
      </c>
      <c r="CR18" s="9"/>
      <c r="CS18" s="5">
        <v>50</v>
      </c>
      <c r="CT18" s="6">
        <v>-9.0300000000000005E-2</v>
      </c>
      <c r="CU18" s="7">
        <f t="shared" si="44"/>
        <v>120273597.31713289</v>
      </c>
      <c r="CV18" s="12">
        <f t="shared" si="45"/>
        <v>30883152.02546677</v>
      </c>
      <c r="CW18" s="12">
        <f t="shared" si="46"/>
        <v>4647109.3687609937</v>
      </c>
      <c r="CY18" s="5">
        <v>49</v>
      </c>
      <c r="CZ18" s="6">
        <v>-9.0300000000000005E-2</v>
      </c>
      <c r="DA18" s="7">
        <f t="shared" si="47"/>
        <v>97245793.432351947</v>
      </c>
      <c r="DB18" s="12">
        <f t="shared" si="48"/>
        <v>17611639.016048644</v>
      </c>
      <c r="DC18" s="12">
        <f t="shared" si="49"/>
        <v>2764860.3905526605</v>
      </c>
      <c r="DE18" s="5">
        <f t="shared" si="50"/>
        <v>48</v>
      </c>
      <c r="DF18" s="6">
        <v>-9.0300000000000005E-2</v>
      </c>
      <c r="DG18" s="7">
        <f t="shared" si="51"/>
        <v>82307061.728609338</v>
      </c>
      <c r="DH18" s="12">
        <f t="shared" si="52"/>
        <v>8424880.5148008466</v>
      </c>
      <c r="DI18" s="12">
        <f t="shared" si="53"/>
        <v>1327617.4270953939</v>
      </c>
      <c r="DK18" s="5">
        <f t="shared" si="54"/>
        <v>47</v>
      </c>
      <c r="DL18" s="6">
        <v>-9.0300000000000005E-2</v>
      </c>
      <c r="DM18" s="7">
        <f t="shared" si="55"/>
        <v>83315175.350348562</v>
      </c>
      <c r="DN18" s="12">
        <f t="shared" si="56"/>
        <v>16059707.865125023</v>
      </c>
      <c r="DO18" s="12">
        <f t="shared" si="57"/>
        <v>2559278.0898807053</v>
      </c>
      <c r="DQ18" s="5">
        <f t="shared" si="58"/>
        <v>46</v>
      </c>
      <c r="DR18" s="6">
        <v>-9.0300000000000005E-2</v>
      </c>
      <c r="DS18" s="7">
        <f t="shared" si="59"/>
        <v>54611415.410558857</v>
      </c>
      <c r="DT18" s="12">
        <f t="shared" si="60"/>
        <v>-9109604.5950508267</v>
      </c>
      <c r="DU18" s="12">
        <f t="shared" si="61"/>
        <v>-1440914.9448332763</v>
      </c>
      <c r="DW18" s="5">
        <f t="shared" si="62"/>
        <v>45</v>
      </c>
      <c r="DX18" s="6">
        <v>-9.0300000000000005E-2</v>
      </c>
      <c r="DY18" s="7">
        <f t="shared" si="63"/>
        <v>41185079.4951424</v>
      </c>
      <c r="DZ18" s="12">
        <f t="shared" si="64"/>
        <v>-18971958.471791763</v>
      </c>
      <c r="EA18" s="12">
        <f t="shared" si="65"/>
        <v>-3012135.5867536687</v>
      </c>
      <c r="EC18" s="5">
        <f t="shared" si="66"/>
        <v>44</v>
      </c>
      <c r="ED18" s="6">
        <v>-9.0300000000000005E-2</v>
      </c>
      <c r="EE18" s="7">
        <f t="shared" si="67"/>
        <v>38333097.072917372</v>
      </c>
      <c r="EF18" s="12">
        <f t="shared" si="68"/>
        <v>-16934280.556548756</v>
      </c>
      <c r="EG18" s="12">
        <f t="shared" si="69"/>
        <v>-2768875.2568764552</v>
      </c>
      <c r="EI18" s="5">
        <f t="shared" si="70"/>
        <v>43</v>
      </c>
      <c r="EJ18" s="6">
        <v>-9.0300000000000005E-2</v>
      </c>
      <c r="EK18" s="7">
        <f t="shared" si="71"/>
        <v>38333097.072917372</v>
      </c>
      <c r="EL18" s="12">
        <f t="shared" si="72"/>
        <v>-7628484.7146318723</v>
      </c>
      <c r="EM18" s="12">
        <f t="shared" si="73"/>
        <v>-1292503.9267681963</v>
      </c>
      <c r="EO18" s="5">
        <f t="shared" si="74"/>
        <v>42</v>
      </c>
      <c r="EP18" s="6">
        <v>-9.0300000000000005E-2</v>
      </c>
      <c r="EQ18" s="7">
        <f t="shared" si="75"/>
        <v>42811142.587578021</v>
      </c>
      <c r="ER18" s="12">
        <f t="shared" si="76"/>
        <v>-17375892.965969518</v>
      </c>
      <c r="ES18" s="12">
        <f t="shared" si="77"/>
        <v>-2985194.8815942891</v>
      </c>
      <c r="EU18" s="5">
        <f t="shared" si="78"/>
        <v>41</v>
      </c>
      <c r="EV18" s="6">
        <v>-9.0300000000000005E-2</v>
      </c>
      <c r="EW18" s="7">
        <f t="shared" si="79"/>
        <v>26582081.929327324</v>
      </c>
      <c r="EX18" s="12">
        <f t="shared" si="80"/>
        <v>-17904644.540205784</v>
      </c>
      <c r="EY18" s="12">
        <f t="shared" si="81"/>
        <v>-3107855.9539575204</v>
      </c>
      <c r="FA18" s="5">
        <f t="shared" si="82"/>
        <v>40</v>
      </c>
      <c r="FB18" s="6">
        <v>-9.0300000000000005E-2</v>
      </c>
      <c r="FC18" s="7">
        <f t="shared" si="83"/>
        <v>26492009.098392788</v>
      </c>
      <c r="FD18" s="12">
        <f t="shared" si="84"/>
        <v>-15237818.482460592</v>
      </c>
      <c r="FE18" s="12">
        <f t="shared" si="85"/>
        <v>-2690088.8079225449</v>
      </c>
      <c r="FG18" s="5">
        <f t="shared" si="86"/>
        <v>39</v>
      </c>
      <c r="FH18" s="6">
        <v>-9.0300000000000005E-2</v>
      </c>
      <c r="FI18" s="7">
        <f t="shared" si="87"/>
        <v>20919148.056216668</v>
      </c>
      <c r="FJ18" s="12">
        <f t="shared" si="88"/>
        <v>-18828793.557469748</v>
      </c>
      <c r="FK18" s="12">
        <f t="shared" si="89"/>
        <v>-3346349.565901021</v>
      </c>
      <c r="FM18" s="5">
        <f t="shared" si="90"/>
        <v>38</v>
      </c>
      <c r="FN18" s="6">
        <v>-9.0300000000000005E-2</v>
      </c>
      <c r="FO18" s="7">
        <f t="shared" si="91"/>
        <v>22940177.71270607</v>
      </c>
      <c r="FP18" s="12">
        <f t="shared" si="92"/>
        <v>-14402547.410243958</v>
      </c>
      <c r="FQ18" s="12">
        <f t="shared" si="93"/>
        <v>-2593823.7042145515</v>
      </c>
      <c r="FS18" s="5">
        <f t="shared" si="94"/>
        <v>37</v>
      </c>
      <c r="FT18" s="6">
        <v>-9.0300000000000005E-2</v>
      </c>
      <c r="FU18" s="7">
        <f t="shared" si="95"/>
        <v>18709874.979778223</v>
      </c>
      <c r="FV18" s="12">
        <f t="shared" si="96"/>
        <v>-16488625.670269493</v>
      </c>
      <c r="FW18" s="12">
        <f t="shared" si="97"/>
        <v>-3018356.2394035975</v>
      </c>
      <c r="FY18" s="5">
        <f t="shared" si="98"/>
        <v>36</v>
      </c>
      <c r="FZ18" s="6">
        <v>-9.0300000000000005E-2</v>
      </c>
      <c r="GA18" s="7">
        <f t="shared" si="99"/>
        <v>16071014.413140535</v>
      </c>
      <c r="GB18" s="12">
        <f t="shared" si="100"/>
        <v>-17404084.613416389</v>
      </c>
      <c r="GC18" s="12">
        <f t="shared" si="101"/>
        <v>-3216868.7200153512</v>
      </c>
      <c r="GE18" s="5">
        <f t="shared" si="102"/>
        <v>35</v>
      </c>
      <c r="GF18" s="6">
        <v>-9.0300000000000005E-2</v>
      </c>
      <c r="GG18" s="7">
        <f t="shared" si="103"/>
        <v>14298055.527705109</v>
      </c>
      <c r="GH18" s="12">
        <f t="shared" si="104"/>
        <v>-17136543.656563502</v>
      </c>
      <c r="GI18" s="12">
        <f t="shared" si="105"/>
        <v>-3228329.9068644512</v>
      </c>
      <c r="GK18" s="5">
        <f t="shared" si="106"/>
        <v>34</v>
      </c>
      <c r="GL18" s="6">
        <v>-9.0300000000000005E-2</v>
      </c>
      <c r="GM18" s="7">
        <f t="shared" si="107"/>
        <v>15881434.552599246</v>
      </c>
      <c r="GN18" s="12">
        <f t="shared" si="108"/>
        <v>-13052822.027072778</v>
      </c>
      <c r="GO18" s="12">
        <f t="shared" si="109"/>
        <v>-2544063.060963829</v>
      </c>
      <c r="GQ18" s="5">
        <f t="shared" si="110"/>
        <v>33</v>
      </c>
      <c r="GR18" s="6">
        <v>-9.0300000000000005E-2</v>
      </c>
      <c r="GS18" s="7">
        <f t="shared" si="111"/>
        <v>12828299.315508274</v>
      </c>
      <c r="GT18" s="12">
        <f t="shared" si="112"/>
        <v>-13845493.853252115</v>
      </c>
      <c r="GU18" s="12">
        <f t="shared" si="113"/>
        <v>-2796986.6137197693</v>
      </c>
      <c r="GW18" s="5">
        <f t="shared" si="114"/>
        <v>32</v>
      </c>
      <c r="GX18" s="6">
        <v>-9.0300000000000005E-2</v>
      </c>
      <c r="GY18" s="7">
        <f t="shared" si="115"/>
        <v>11576842.627477914</v>
      </c>
      <c r="GZ18" s="12">
        <f t="shared" si="116"/>
        <v>-12909771.992403373</v>
      </c>
      <c r="HA18" s="12">
        <f t="shared" si="117"/>
        <v>-2722677.031573223</v>
      </c>
      <c r="HC18" s="5">
        <f t="shared" si="118"/>
        <v>31</v>
      </c>
      <c r="HD18" s="6">
        <v>-9.0300000000000005E-2</v>
      </c>
      <c r="HE18" s="7">
        <f t="shared" si="119"/>
        <v>12616437.039535647</v>
      </c>
      <c r="HF18" s="12">
        <f t="shared" si="120"/>
        <v>-9261264.5708717722</v>
      </c>
      <c r="HG18" s="12">
        <f t="shared" si="121"/>
        <v>-2073908.7723871621</v>
      </c>
      <c r="HI18" s="5">
        <f t="shared" si="122"/>
        <v>30</v>
      </c>
      <c r="HJ18" s="6">
        <v>-9.0300000000000005E-2</v>
      </c>
      <c r="HK18" s="7">
        <f t="shared" si="123"/>
        <v>12182731.787886875</v>
      </c>
      <c r="HL18" s="12">
        <f t="shared" si="124"/>
        <v>-7122470.9138075747</v>
      </c>
      <c r="HM18" s="12">
        <f t="shared" si="125"/>
        <v>-1679350.3694878046</v>
      </c>
      <c r="HO18" s="5">
        <f t="shared" si="126"/>
        <v>29</v>
      </c>
      <c r="HP18" s="6">
        <v>-9.0300000000000005E-2</v>
      </c>
      <c r="HQ18" s="7">
        <f t="shared" si="127"/>
        <v>10666023.277785752</v>
      </c>
      <c r="HR18" s="12">
        <f t="shared" si="128"/>
        <v>-6820955.2053437363</v>
      </c>
      <c r="HS18" s="12">
        <f t="shared" si="129"/>
        <v>-1660789.4486944762</v>
      </c>
      <c r="HU18" s="5">
        <f t="shared" si="130"/>
        <v>28</v>
      </c>
      <c r="HV18" s="6">
        <v>-9.0300000000000005E-2</v>
      </c>
      <c r="HW18" s="7">
        <f t="shared" si="131"/>
        <v>8981158.0311432667</v>
      </c>
      <c r="HX18" s="12">
        <f t="shared" si="132"/>
        <v>-6883184.196204111</v>
      </c>
      <c r="HY18" s="12">
        <f t="shared" si="133"/>
        <v>-1737106.9120752078</v>
      </c>
      <c r="IA18" s="5">
        <f t="shared" si="134"/>
        <v>27</v>
      </c>
      <c r="IB18" s="6">
        <v>-9.0300000000000005E-2</v>
      </c>
      <c r="IC18" s="7">
        <f t="shared" si="135"/>
        <v>10480987.316073369</v>
      </c>
      <c r="ID18" s="12">
        <f t="shared" si="136"/>
        <v>-2957664.2733697146</v>
      </c>
      <c r="IE18" s="12">
        <f t="shared" si="137"/>
        <v>-816511.58257718419</v>
      </c>
      <c r="IG18" s="5">
        <f t="shared" si="138"/>
        <v>26</v>
      </c>
      <c r="IH18" s="6">
        <v>-9.0300000000000005E-2</v>
      </c>
      <c r="II18" s="7">
        <f t="shared" si="139"/>
        <v>14144382.34287904</v>
      </c>
      <c r="IJ18" s="12">
        <f t="shared" si="140"/>
        <v>3227636.2198066325</v>
      </c>
      <c r="IK18" s="12">
        <f t="shared" si="141"/>
        <v>996207.62471519876</v>
      </c>
      <c r="IM18" s="5">
        <f t="shared" si="142"/>
        <v>25</v>
      </c>
      <c r="IN18" s="6">
        <v>-9.0300000000000005E-2</v>
      </c>
      <c r="IO18" s="7">
        <f t="shared" si="143"/>
        <v>10324366.673634335</v>
      </c>
      <c r="IP18" s="12">
        <f t="shared" si="144"/>
        <v>1001960.4798660871</v>
      </c>
      <c r="IQ18" s="12">
        <f t="shared" si="145"/>
        <v>330029.63673314237</v>
      </c>
      <c r="IS18" s="5">
        <f t="shared" si="146"/>
        <v>24</v>
      </c>
      <c r="IT18" s="6">
        <v>-9.0300000000000005E-2</v>
      </c>
      <c r="IU18" s="7">
        <f t="shared" si="147"/>
        <v>8337532.644459608</v>
      </c>
      <c r="IV18" s="12">
        <f t="shared" si="148"/>
        <v>221777.5410599733</v>
      </c>
      <c r="IW18" s="12">
        <f t="shared" si="149"/>
        <v>76860.107535595002</v>
      </c>
      <c r="IY18" s="5">
        <f t="shared" si="150"/>
        <v>23</v>
      </c>
      <c r="IZ18" s="6">
        <v>-9.0300000000000005E-2</v>
      </c>
      <c r="JA18" s="7">
        <f t="shared" si="151"/>
        <v>8963161.3034397028</v>
      </c>
      <c r="JB18" s="12">
        <f t="shared" si="152"/>
        <v>2173016.3682049518</v>
      </c>
      <c r="JC18" s="12">
        <f t="shared" si="153"/>
        <v>804582.48230337363</v>
      </c>
      <c r="JE18" s="5">
        <f t="shared" si="154"/>
        <v>22</v>
      </c>
      <c r="JF18" s="6">
        <v>-9.0300000000000005E-2</v>
      </c>
      <c r="JG18" s="7">
        <f t="shared" si="155"/>
        <v>8415323.7287012506</v>
      </c>
      <c r="JH18" s="12">
        <f t="shared" si="156"/>
        <v>2894823.6206654147</v>
      </c>
      <c r="JI18" s="12">
        <f t="shared" si="157"/>
        <v>1171306.0029114205</v>
      </c>
      <c r="JK18" s="5">
        <f t="shared" si="158"/>
        <v>21</v>
      </c>
      <c r="JL18" s="6">
        <v>-9.0300000000000005E-2</v>
      </c>
      <c r="JM18" s="7">
        <f t="shared" si="159"/>
        <v>7100340.6418336565</v>
      </c>
      <c r="JN18" s="12">
        <f t="shared" si="160"/>
        <v>2788121.1077328515</v>
      </c>
      <c r="JO18" s="12">
        <f t="shared" si="161"/>
        <v>1285046.3399384825</v>
      </c>
      <c r="JQ18" s="5">
        <f t="shared" si="162"/>
        <v>20</v>
      </c>
      <c r="JR18" s="6">
        <v>-9.0300000000000005E-2</v>
      </c>
      <c r="JS18" s="7">
        <f t="shared" si="163"/>
        <v>5389661.941577089</v>
      </c>
      <c r="JT18" s="12">
        <f t="shared" si="164"/>
        <v>1978438.2822584019</v>
      </c>
      <c r="JU18" s="12">
        <f t="shared" si="165"/>
        <v>1019692.7165668303</v>
      </c>
      <c r="JW18" s="5">
        <f t="shared" si="166"/>
        <v>19</v>
      </c>
      <c r="JX18" s="6">
        <v>-9.0300000000000005E-2</v>
      </c>
      <c r="JY18" s="7">
        <f t="shared" si="167"/>
        <v>5655468.9838164626</v>
      </c>
      <c r="JZ18" s="12">
        <f t="shared" si="168"/>
        <v>2894879.9219273627</v>
      </c>
      <c r="KA18" s="12">
        <f t="shared" si="169"/>
        <v>1617222.6104132126</v>
      </c>
      <c r="KC18" s="5">
        <f t="shared" si="170"/>
        <v>18</v>
      </c>
      <c r="KD18" s="6">
        <v>-9.0300000000000005E-2</v>
      </c>
      <c r="KE18" s="7">
        <f t="shared" si="171"/>
        <v>4696453.2335296972</v>
      </c>
      <c r="KF18" s="12">
        <f t="shared" si="172"/>
        <v>2365757.2576237782</v>
      </c>
      <c r="KG18" s="12">
        <f t="shared" si="173"/>
        <v>1370681.6338602221</v>
      </c>
      <c r="KI18" s="5">
        <f t="shared" si="174"/>
        <v>17</v>
      </c>
      <c r="KJ18" s="6">
        <v>-9.0300000000000005E-2</v>
      </c>
      <c r="KK18" s="7">
        <f t="shared" si="175"/>
        <v>3838853.3868969246</v>
      </c>
      <c r="KL18" s="12">
        <f t="shared" si="176"/>
        <v>1888932.8952479635</v>
      </c>
      <c r="KM18" s="12">
        <f t="shared" si="177"/>
        <v>1140297.760816158</v>
      </c>
      <c r="KO18" s="5">
        <f t="shared" si="178"/>
        <v>16</v>
      </c>
      <c r="KP18" s="6">
        <v>-9.0300000000000005E-2</v>
      </c>
      <c r="KQ18" s="7">
        <f t="shared" si="179"/>
        <v>3616442.1920837732</v>
      </c>
      <c r="KR18" s="12">
        <f t="shared" si="180"/>
        <v>1992129.4202065726</v>
      </c>
      <c r="KS18" s="12">
        <f t="shared" si="181"/>
        <v>1245080.8876291078</v>
      </c>
      <c r="KU18" s="5">
        <f t="shared" si="182"/>
        <v>15</v>
      </c>
      <c r="KV18" s="6">
        <v>-9.0300000000000005E-2</v>
      </c>
      <c r="KW18" s="7">
        <f t="shared" si="183"/>
        <v>2755594.4773573396</v>
      </c>
      <c r="KX18" s="12">
        <f t="shared" si="184"/>
        <v>1389681.8741486194</v>
      </c>
      <c r="KY18" s="12">
        <f t="shared" si="185"/>
        <v>902305.29269365326</v>
      </c>
      <c r="LA18" s="5">
        <f t="shared" si="186"/>
        <v>14</v>
      </c>
      <c r="LB18" s="6">
        <v>-9.0300000000000005E-2</v>
      </c>
      <c r="LC18" s="7">
        <f t="shared" si="187"/>
        <v>2325592.4359501558</v>
      </c>
      <c r="LD18" s="12">
        <f t="shared" si="188"/>
        <v>1170743.8898077169</v>
      </c>
      <c r="LE18" s="12">
        <f t="shared" si="189"/>
        <v>771248.34447048639</v>
      </c>
      <c r="LG18" s="5">
        <f t="shared" si="190"/>
        <v>13</v>
      </c>
      <c r="LH18" s="6">
        <v>-9.0300000000000005E-2</v>
      </c>
      <c r="LI18" s="7">
        <f t="shared" si="191"/>
        <v>2197894.7509216103</v>
      </c>
      <c r="LJ18" s="12">
        <f t="shared" si="192"/>
        <v>1249132.3654067703</v>
      </c>
      <c r="LK18" s="12">
        <f t="shared" si="193"/>
        <v>856188.47557798168</v>
      </c>
      <c r="LM18" s="5">
        <f t="shared" si="194"/>
        <v>12</v>
      </c>
      <c r="LN18" s="6">
        <v>-9.0300000000000005E-2</v>
      </c>
      <c r="LO18" s="7">
        <f t="shared" si="195"/>
        <v>1885957.397392835</v>
      </c>
      <c r="LP18" s="12">
        <f t="shared" si="196"/>
        <v>1121913.1959280148</v>
      </c>
      <c r="LQ18" s="12">
        <f t="shared" si="197"/>
        <v>804879.66840570245</v>
      </c>
      <c r="LS18" s="5">
        <f t="shared" si="198"/>
        <v>11</v>
      </c>
      <c r="LT18" s="6">
        <v>-9.0300000000000005E-2</v>
      </c>
      <c r="LU18" s="7">
        <f t="shared" si="199"/>
        <v>1434406.2955528107</v>
      </c>
      <c r="LV18" s="12">
        <f t="shared" si="200"/>
        <v>826277.94704006368</v>
      </c>
      <c r="LW18" s="12">
        <f t="shared" si="201"/>
        <v>623624.46950772568</v>
      </c>
      <c r="LY18" s="5">
        <f t="shared" si="202"/>
        <v>10</v>
      </c>
      <c r="LZ18" s="6">
        <v>-9.0300000000000005E-2</v>
      </c>
      <c r="MA18" s="7">
        <f t="shared" si="203"/>
        <v>1479684.6457115849</v>
      </c>
      <c r="MB18" s="12">
        <f t="shared" si="204"/>
        <v>1020693.891841996</v>
      </c>
      <c r="MC18" s="12">
        <f t="shared" si="205"/>
        <v>813894.536978274</v>
      </c>
      <c r="ME18" s="5">
        <f t="shared" si="206"/>
        <v>9</v>
      </c>
      <c r="MF18" s="6">
        <v>-9.0300000000000005E-2</v>
      </c>
      <c r="MG18" s="7">
        <f t="shared" si="207"/>
        <v>1136208.7427717</v>
      </c>
      <c r="MH18" s="12">
        <f t="shared" si="208"/>
        <v>777112.17344944552</v>
      </c>
      <c r="MI18" s="12">
        <f t="shared" si="209"/>
        <v>635777.19877587922</v>
      </c>
      <c r="MK18" s="5">
        <f t="shared" si="210"/>
        <v>8</v>
      </c>
      <c r="ML18" s="6">
        <v>-9.0300000000000005E-2</v>
      </c>
      <c r="MM18" s="7">
        <f t="shared" si="211"/>
        <v>1057036.6943638476</v>
      </c>
      <c r="MN18" s="12">
        <f t="shared" si="212"/>
        <v>785453.48572463426</v>
      </c>
      <c r="MO18" s="12">
        <f t="shared" si="213"/>
        <v>663540.68166073947</v>
      </c>
      <c r="MQ18" s="5">
        <f t="shared" si="214"/>
        <v>7</v>
      </c>
      <c r="MR18" s="6">
        <v>-9.0300000000000005E-2</v>
      </c>
      <c r="MS18" s="7">
        <f t="shared" si="215"/>
        <v>961204.59612971533</v>
      </c>
      <c r="MT18" s="12">
        <f t="shared" si="216"/>
        <v>759867.92577554286</v>
      </c>
      <c r="MU18" s="12">
        <f t="shared" si="217"/>
        <v>658132.05419658974</v>
      </c>
      <c r="MW18" s="5">
        <f t="shared" si="218"/>
        <v>6</v>
      </c>
      <c r="MX18" s="6">
        <v>-9.0300000000000005E-2</v>
      </c>
      <c r="MY18" s="7">
        <f t="shared" si="219"/>
        <v>948588.37079810048</v>
      </c>
      <c r="MZ18" s="12">
        <f t="shared" si="220"/>
        <v>809042.63082189974</v>
      </c>
      <c r="NA18" s="12">
        <f t="shared" si="221"/>
        <v>720373.85907897819</v>
      </c>
      <c r="NC18" s="5">
        <f t="shared" si="222"/>
        <v>5</v>
      </c>
      <c r="ND18" s="6">
        <v>-9.0300000000000005E-2</v>
      </c>
      <c r="NE18" s="7">
        <f t="shared" si="223"/>
        <v>691390.94081494212</v>
      </c>
      <c r="NF18" s="12">
        <f t="shared" si="224"/>
        <v>598621.1302346841</v>
      </c>
      <c r="NG18" s="12">
        <f t="shared" si="225"/>
        <v>547553.92481182003</v>
      </c>
      <c r="NI18" s="5">
        <f t="shared" si="226"/>
        <v>4</v>
      </c>
      <c r="NJ18" s="6">
        <v>-9.0300000000000005E-2</v>
      </c>
      <c r="NK18" s="7">
        <f t="shared" si="227"/>
        <v>563572.66124465456</v>
      </c>
      <c r="NL18" s="12">
        <f t="shared" si="228"/>
        <v>513755.65269197011</v>
      </c>
      <c r="NM18" s="12">
        <f t="shared" si="229"/>
        <v>484232.96411903104</v>
      </c>
      <c r="NO18" s="5">
        <f t="shared" si="230"/>
        <v>3</v>
      </c>
      <c r="NP18" s="6">
        <v>-9.0300000000000005E-2</v>
      </c>
      <c r="NQ18" s="7">
        <f t="shared" si="231"/>
        <v>423420.48177659995</v>
      </c>
      <c r="NR18" s="12">
        <f t="shared" si="232"/>
        <v>389659.39198570885</v>
      </c>
      <c r="NS18" s="12">
        <f t="shared" si="233"/>
        <v>373038.84919958853</v>
      </c>
      <c r="NU18" s="5">
        <f t="shared" si="234"/>
        <v>2</v>
      </c>
      <c r="NV18" s="6">
        <v>-9.0300000000000005E-2</v>
      </c>
      <c r="NW18" s="7">
        <f t="shared" si="235"/>
        <v>329920.89899999998</v>
      </c>
      <c r="NX18" s="12">
        <f>(NX19)*(1+NV18)-(((VLOOKUP((NU$91+NU19),$A$138:$E$227,5,FALSE))/(VLOOKUP(NU$91,$A$138:$E$227,5,FALSE)))*(IF(NU18&lt;=$D$125,$B$125,$C$125)))</f>
        <v>308612.92085027386</v>
      </c>
      <c r="NY18" s="12">
        <f t="shared" si="237"/>
        <v>300385.68066172983</v>
      </c>
      <c r="OA18" s="5">
        <f t="shared" si="238"/>
        <v>1</v>
      </c>
      <c r="OB18" s="6">
        <v>-9.0300000000000005E-2</v>
      </c>
      <c r="OC18" s="7">
        <f>(OC19+$B$124)*(1+OB18)</f>
        <v>272910</v>
      </c>
      <c r="OD18" s="12">
        <f>($B$124)*(1+OB18)-$B$125</f>
        <v>261910</v>
      </c>
      <c r="OE18" s="12">
        <f>OD18</f>
        <v>261910</v>
      </c>
      <c r="OG18" s="5"/>
      <c r="OH18" s="6"/>
      <c r="OI18" s="7"/>
      <c r="OM18" s="5"/>
      <c r="ON18" s="6"/>
      <c r="OO18" s="7"/>
      <c r="OS18" s="5"/>
      <c r="OT18" s="6"/>
      <c r="OU18" s="7"/>
      <c r="OY18" s="5"/>
      <c r="OZ18" s="6"/>
      <c r="PA18" s="7"/>
      <c r="PE18" s="5"/>
      <c r="PF18" s="6"/>
      <c r="PG18" s="7"/>
      <c r="PK18" s="5"/>
      <c r="PL18" s="6"/>
      <c r="PM18" s="7"/>
      <c r="PQ18" s="5"/>
      <c r="PR18" s="6"/>
      <c r="PS18" s="7"/>
      <c r="PW18" s="5"/>
      <c r="PX18" s="6"/>
      <c r="PY18" s="7"/>
      <c r="QC18" s="5"/>
      <c r="QD18" s="6"/>
      <c r="QE18" s="7"/>
      <c r="QI18" s="5"/>
      <c r="QJ18" s="6"/>
      <c r="QK18" s="7"/>
      <c r="QO18" s="5"/>
      <c r="QP18" s="6"/>
      <c r="QQ18" s="7"/>
    </row>
    <row r="19" spans="3:459">
      <c r="C19">
        <v>72</v>
      </c>
      <c r="D19" s="6">
        <v>0.2089</v>
      </c>
      <c r="E19" s="12">
        <f t="shared" si="286"/>
        <v>-430136803.80789554</v>
      </c>
      <c r="F19" s="12">
        <f t="shared" si="0"/>
        <v>-45291337.223838054</v>
      </c>
      <c r="G19">
        <v>71</v>
      </c>
      <c r="H19" s="6">
        <v>0.2089</v>
      </c>
      <c r="I19" s="12">
        <f t="shared" si="1"/>
        <v>-522597830.81847858</v>
      </c>
      <c r="J19" s="12">
        <f t="shared" si="2"/>
        <v>-54390888.052318826</v>
      </c>
      <c r="K19">
        <v>70</v>
      </c>
      <c r="L19" s="6">
        <v>0.2089</v>
      </c>
      <c r="M19" s="12">
        <f t="shared" si="3"/>
        <v>-450389634.81193221</v>
      </c>
      <c r="N19" s="12">
        <f t="shared" si="4"/>
        <v>-46875610.196494468</v>
      </c>
      <c r="O19">
        <v>69</v>
      </c>
      <c r="P19" s="6">
        <v>0.2089</v>
      </c>
      <c r="Q19" s="12">
        <f t="shared" si="5"/>
        <v>-340021376.05594462</v>
      </c>
      <c r="R19" s="12">
        <f t="shared" si="6"/>
        <v>-32905294.457026899</v>
      </c>
      <c r="S19">
        <v>68</v>
      </c>
      <c r="T19" s="6">
        <v>0.2089</v>
      </c>
      <c r="U19" s="12">
        <f t="shared" si="7"/>
        <v>513722.51484136254</v>
      </c>
      <c r="V19" s="12">
        <f t="shared" si="8"/>
        <v>44712.306526058943</v>
      </c>
      <c r="W19">
        <v>67</v>
      </c>
      <c r="X19" s="6">
        <v>0.2089</v>
      </c>
      <c r="Y19" s="12">
        <f t="shared" si="9"/>
        <v>48357385.5105085</v>
      </c>
      <c r="Z19" s="12">
        <f t="shared" si="10"/>
        <v>3796775.8556637834</v>
      </c>
      <c r="AA19">
        <v>66</v>
      </c>
      <c r="AB19" s="6">
        <v>0.2089</v>
      </c>
      <c r="AC19" s="12">
        <f t="shared" si="11"/>
        <v>-184828282.26940924</v>
      </c>
      <c r="AD19" s="12">
        <f t="shared" si="12"/>
        <v>-14849259.439782117</v>
      </c>
      <c r="AE19">
        <v>65</v>
      </c>
      <c r="AF19" s="6">
        <v>0.2089</v>
      </c>
      <c r="AG19" s="12">
        <f t="shared" si="13"/>
        <v>-105889863.59431367</v>
      </c>
      <c r="AH19" s="12">
        <f t="shared" si="14"/>
        <v>-8765076.9621586483</v>
      </c>
      <c r="AI19">
        <v>64</v>
      </c>
      <c r="AJ19" s="6">
        <v>0.2089</v>
      </c>
      <c r="AK19" s="12">
        <f t="shared" si="15"/>
        <v>-254142298.95119506</v>
      </c>
      <c r="AL19" s="12">
        <f t="shared" si="16"/>
        <v>-21346096.929558683</v>
      </c>
      <c r="AM19">
        <v>63</v>
      </c>
      <c r="AN19" s="6">
        <v>0.2089</v>
      </c>
      <c r="AO19" s="12">
        <f t="shared" si="17"/>
        <v>-303995694.8637225</v>
      </c>
      <c r="AP19" s="12">
        <f t="shared" si="18"/>
        <v>-26088492.377227556</v>
      </c>
      <c r="AQ19">
        <v>62</v>
      </c>
      <c r="AR19" s="6">
        <v>0.2089</v>
      </c>
      <c r="AS19" s="12">
        <f t="shared" si="19"/>
        <v>-73077640.432517841</v>
      </c>
      <c r="AT19" s="12">
        <f t="shared" si="20"/>
        <v>-6315900.7555797519</v>
      </c>
      <c r="AU19">
        <v>61</v>
      </c>
      <c r="AV19" s="6">
        <v>0.2089</v>
      </c>
      <c r="AW19" s="12">
        <f t="shared" si="21"/>
        <v>-150225293.15125713</v>
      </c>
      <c r="AX19" s="12">
        <f t="shared" si="22"/>
        <v>-12800694.486412659</v>
      </c>
      <c r="AY19">
        <v>60</v>
      </c>
      <c r="AZ19" s="6">
        <v>0.2089</v>
      </c>
      <c r="BA19" s="12">
        <f t="shared" si="23"/>
        <v>-109408536.12453483</v>
      </c>
      <c r="BB19" s="12">
        <f t="shared" si="24"/>
        <v>-9256108.6556971036</v>
      </c>
      <c r="BC19">
        <v>59</v>
      </c>
      <c r="BD19" s="6">
        <v>0.2089</v>
      </c>
      <c r="BE19" s="12">
        <f t="shared" si="25"/>
        <v>-17651190.651501626</v>
      </c>
      <c r="BF19" s="12">
        <f t="shared" si="26"/>
        <v>-1514800.9019243636</v>
      </c>
      <c r="BG19">
        <v>58</v>
      </c>
      <c r="BH19" s="6">
        <v>0.2089</v>
      </c>
      <c r="BI19" s="12">
        <f t="shared" si="27"/>
        <v>124352523.67885153</v>
      </c>
      <c r="BJ19" s="12">
        <f t="shared" si="28"/>
        <v>11882742.676554892</v>
      </c>
      <c r="BK19">
        <v>57</v>
      </c>
      <c r="BL19" s="6">
        <v>0.2089</v>
      </c>
      <c r="BM19" s="12">
        <f t="shared" si="29"/>
        <v>100284590.7924798</v>
      </c>
      <c r="BN19" s="12">
        <f t="shared" si="30"/>
        <v>10315335.267150994</v>
      </c>
      <c r="BO19">
        <v>56</v>
      </c>
      <c r="BP19" s="6">
        <v>0.2089</v>
      </c>
      <c r="BQ19" s="12">
        <f t="shared" si="31"/>
        <v>54023821.394595273</v>
      </c>
      <c r="BR19" s="12">
        <f t="shared" si="32"/>
        <v>5721329.8372851955</v>
      </c>
      <c r="BS19">
        <v>55</v>
      </c>
      <c r="BT19" s="6">
        <v>0.2089</v>
      </c>
      <c r="BU19" s="12">
        <f t="shared" si="33"/>
        <v>33927653.134371959</v>
      </c>
      <c r="BV19" s="12">
        <f t="shared" si="34"/>
        <v>3675667.838051253</v>
      </c>
      <c r="BW19">
        <v>54</v>
      </c>
      <c r="BX19" s="6">
        <v>0.2089</v>
      </c>
      <c r="BY19" s="12">
        <f t="shared" si="35"/>
        <v>-13306829.276495393</v>
      </c>
      <c r="BZ19" s="12">
        <f t="shared" si="36"/>
        <v>-1474037.0835801347</v>
      </c>
      <c r="CA19">
        <v>53</v>
      </c>
      <c r="CB19" s="6">
        <v>0.2089</v>
      </c>
      <c r="CC19" s="12">
        <f t="shared" si="37"/>
        <v>56103479.135514289</v>
      </c>
      <c r="CD19" s="12">
        <f t="shared" si="38"/>
        <v>7341599.5216893321</v>
      </c>
      <c r="CE19">
        <v>52</v>
      </c>
      <c r="CF19" s="6">
        <v>0.2089</v>
      </c>
      <c r="CG19" s="12">
        <f t="shared" si="39"/>
        <v>75217905.665720314</v>
      </c>
      <c r="CH19" s="12">
        <f t="shared" si="40"/>
        <v>10850056.994994346</v>
      </c>
      <c r="CI19">
        <v>51</v>
      </c>
      <c r="CJ19" s="6">
        <v>0.2089</v>
      </c>
      <c r="CK19" s="12">
        <f t="shared" si="284"/>
        <v>79054129.553261206</v>
      </c>
      <c r="CL19" s="12">
        <f t="shared" si="285"/>
        <v>11547773.032734441</v>
      </c>
      <c r="CM19" s="5">
        <v>50</v>
      </c>
      <c r="CN19" s="6">
        <v>0.2089</v>
      </c>
      <c r="CO19" s="7">
        <f t="shared" si="41"/>
        <v>172947007.42062387</v>
      </c>
      <c r="CP19" s="12">
        <f t="shared" si="42"/>
        <v>57775594.438975126</v>
      </c>
      <c r="CQ19" s="12">
        <f t="shared" si="43"/>
        <v>8263703.4042356377</v>
      </c>
      <c r="CR19" s="9"/>
      <c r="CS19" s="5">
        <v>49</v>
      </c>
      <c r="CT19" s="6">
        <v>0.2089</v>
      </c>
      <c r="CU19" s="7">
        <f t="shared" si="44"/>
        <v>132212374.75775848</v>
      </c>
      <c r="CV19" s="12">
        <f t="shared" si="45"/>
        <v>34167881.833798975</v>
      </c>
      <c r="CW19" s="12">
        <f t="shared" si="46"/>
        <v>5282192.3224497493</v>
      </c>
      <c r="CY19" s="5">
        <v>48</v>
      </c>
      <c r="CZ19" s="6">
        <v>0.2089</v>
      </c>
      <c r="DA19" s="7">
        <f t="shared" si="47"/>
        <v>106898750.61267665</v>
      </c>
      <c r="DB19" s="12">
        <f t="shared" si="48"/>
        <v>19569894.861681089</v>
      </c>
      <c r="DC19" s="12">
        <f t="shared" si="49"/>
        <v>3156434.655109853</v>
      </c>
      <c r="DE19" s="5">
        <f t="shared" si="50"/>
        <v>47</v>
      </c>
      <c r="DF19" s="6">
        <v>0.2089</v>
      </c>
      <c r="DG19" s="7">
        <f t="shared" si="51"/>
        <v>90477148.212168127</v>
      </c>
      <c r="DH19" s="12">
        <f t="shared" si="52"/>
        <v>9470436.9073875695</v>
      </c>
      <c r="DI19" s="12">
        <f t="shared" si="53"/>
        <v>1533253.9363147253</v>
      </c>
      <c r="DK19" s="5">
        <f t="shared" si="54"/>
        <v>46</v>
      </c>
      <c r="DL19" s="6">
        <v>0.2089</v>
      </c>
      <c r="DM19" s="7">
        <f t="shared" si="55"/>
        <v>91585330.713805169</v>
      </c>
      <c r="DN19" s="12">
        <f t="shared" si="56"/>
        <v>17860789.989259221</v>
      </c>
      <c r="DO19" s="12">
        <f t="shared" si="57"/>
        <v>2924255.9385944796</v>
      </c>
      <c r="DQ19" s="5">
        <f t="shared" si="58"/>
        <v>45</v>
      </c>
      <c r="DR19" s="6">
        <v>0.2089</v>
      </c>
      <c r="DS19" s="7">
        <f t="shared" si="59"/>
        <v>60032335.286972478</v>
      </c>
      <c r="DT19" s="12">
        <f t="shared" si="60"/>
        <v>-9805366.2456881534</v>
      </c>
      <c r="DU19" s="12">
        <f t="shared" si="61"/>
        <v>-1593446.6144849281</v>
      </c>
      <c r="DW19" s="5">
        <f t="shared" si="62"/>
        <v>44</v>
      </c>
      <c r="DX19" s="6">
        <v>0.2089</v>
      </c>
      <c r="DY19" s="7">
        <f t="shared" si="63"/>
        <v>45273254.364232607</v>
      </c>
      <c r="DZ19" s="12">
        <f t="shared" si="64"/>
        <v>-20647469.767957754</v>
      </c>
      <c r="EA19" s="12">
        <f t="shared" si="65"/>
        <v>-3367937.8562463047</v>
      </c>
      <c r="EC19" s="5">
        <f t="shared" si="66"/>
        <v>43</v>
      </c>
      <c r="ED19" s="6">
        <v>0.2089</v>
      </c>
      <c r="EE19" s="7">
        <f t="shared" si="67"/>
        <v>42138174.203492768</v>
      </c>
      <c r="EF19" s="12">
        <f t="shared" si="68"/>
        <v>-18413545.449795749</v>
      </c>
      <c r="EG19" s="12">
        <f t="shared" si="69"/>
        <v>-3093206.6610734183</v>
      </c>
      <c r="EI19" s="5">
        <f t="shared" si="70"/>
        <v>42</v>
      </c>
      <c r="EJ19" s="6">
        <v>0.2089</v>
      </c>
      <c r="EK19" s="7">
        <f t="shared" si="71"/>
        <v>42138174.203492768</v>
      </c>
      <c r="EL19" s="12">
        <f t="shared" si="72"/>
        <v>-8191075.9344497481</v>
      </c>
      <c r="EM19" s="12">
        <f t="shared" si="73"/>
        <v>-1425835.4943716542</v>
      </c>
      <c r="EO19" s="5">
        <f t="shared" si="74"/>
        <v>41</v>
      </c>
      <c r="EP19" s="6">
        <v>0.2089</v>
      </c>
      <c r="EQ19" s="7">
        <f t="shared" si="75"/>
        <v>47060726.159808755</v>
      </c>
      <c r="ER19" s="12">
        <f t="shared" si="76"/>
        <v>-18908730.654407326</v>
      </c>
      <c r="ES19" s="12">
        <f t="shared" si="77"/>
        <v>-3337511.8014474278</v>
      </c>
      <c r="EU19" s="5">
        <f t="shared" si="78"/>
        <v>40</v>
      </c>
      <c r="EV19" s="6">
        <v>0.2089</v>
      </c>
      <c r="EW19" s="7">
        <f t="shared" si="79"/>
        <v>29220712.245055869</v>
      </c>
      <c r="EX19" s="12">
        <f t="shared" si="80"/>
        <v>-19491933.357920926</v>
      </c>
      <c r="EY19" s="12">
        <f t="shared" si="81"/>
        <v>-3476041.6761234514</v>
      </c>
      <c r="FA19" s="5">
        <f t="shared" si="82"/>
        <v>39</v>
      </c>
      <c r="FB19" s="6">
        <v>0.2089</v>
      </c>
      <c r="FC19" s="7">
        <f t="shared" si="83"/>
        <v>29121698.470256995</v>
      </c>
      <c r="FD19" s="12">
        <f t="shared" si="84"/>
        <v>-16563576.559914865</v>
      </c>
      <c r="FE19" s="12">
        <f t="shared" si="85"/>
        <v>-3004227.5196924098</v>
      </c>
      <c r="FG19" s="5">
        <f t="shared" si="86"/>
        <v>38</v>
      </c>
      <c r="FH19" s="6">
        <v>0.2089</v>
      </c>
      <c r="FI19" s="7">
        <f t="shared" si="87"/>
        <v>22995655.77247078</v>
      </c>
      <c r="FJ19" s="12">
        <f t="shared" si="88"/>
        <v>-20512249.70591376</v>
      </c>
      <c r="FK19" s="12">
        <f t="shared" si="89"/>
        <v>-3745389.4776470647</v>
      </c>
      <c r="FM19" s="5">
        <f t="shared" si="90"/>
        <v>37</v>
      </c>
      <c r="FN19" s="6">
        <v>0.2089</v>
      </c>
      <c r="FO19" s="7">
        <f t="shared" si="91"/>
        <v>25217299.893048335</v>
      </c>
      <c r="FP19" s="12">
        <f t="shared" si="92"/>
        <v>-15649080.425278155</v>
      </c>
      <c r="FQ19" s="12">
        <f t="shared" si="93"/>
        <v>-2895508.4901305893</v>
      </c>
      <c r="FS19" s="5">
        <f t="shared" si="94"/>
        <v>36</v>
      </c>
      <c r="FT19" s="6">
        <v>0.2089</v>
      </c>
      <c r="FU19" s="7">
        <f t="shared" si="95"/>
        <v>20567082.5324593</v>
      </c>
      <c r="FV19" s="12">
        <f t="shared" si="96"/>
        <v>-17945193.113250371</v>
      </c>
      <c r="FW19" s="12">
        <f t="shared" si="97"/>
        <v>-3374963.2817981523</v>
      </c>
      <c r="FY19" s="5">
        <f t="shared" si="98"/>
        <v>35</v>
      </c>
      <c r="FZ19" s="6">
        <v>0.2089</v>
      </c>
      <c r="GA19" s="7">
        <f t="shared" si="99"/>
        <v>17666279.447224949</v>
      </c>
      <c r="GB19" s="12">
        <f t="shared" si="100"/>
        <v>-18953255.931745298</v>
      </c>
      <c r="GC19" s="12">
        <f t="shared" si="101"/>
        <v>-3599157.5475986199</v>
      </c>
      <c r="GE19" s="5">
        <f t="shared" si="102"/>
        <v>34</v>
      </c>
      <c r="GF19" s="6">
        <v>0.2089</v>
      </c>
      <c r="GG19" s="7">
        <f t="shared" si="103"/>
        <v>15717330.469061349</v>
      </c>
      <c r="GH19" s="12">
        <f t="shared" si="104"/>
        <v>-18662524.319604963</v>
      </c>
      <c r="GI19" s="12">
        <f t="shared" si="105"/>
        <v>-3612101.4812138639</v>
      </c>
      <c r="GK19" s="5">
        <f t="shared" si="106"/>
        <v>33</v>
      </c>
      <c r="GL19" s="6">
        <v>0.2089</v>
      </c>
      <c r="GM19" s="7">
        <f t="shared" si="107"/>
        <v>17457881.227436788</v>
      </c>
      <c r="GN19" s="12">
        <f t="shared" si="108"/>
        <v>-14179291.034877872</v>
      </c>
      <c r="GO19" s="12">
        <f t="shared" si="109"/>
        <v>-2839310.2559189405</v>
      </c>
      <c r="GQ19" s="5">
        <f t="shared" si="110"/>
        <v>32</v>
      </c>
      <c r="GR19" s="6">
        <v>0.2089</v>
      </c>
      <c r="GS19" s="7">
        <f t="shared" si="111"/>
        <v>14101681.120708229</v>
      </c>
      <c r="GT19" s="12">
        <f t="shared" si="112"/>
        <v>-15056600.477547694</v>
      </c>
      <c r="GU19" s="12">
        <f t="shared" si="113"/>
        <v>-3124954.8160948041</v>
      </c>
      <c r="GW19" s="5">
        <f t="shared" si="114"/>
        <v>31</v>
      </c>
      <c r="GX19" s="6">
        <v>0.2089</v>
      </c>
      <c r="GY19" s="7">
        <f t="shared" si="115"/>
        <v>12726000.469910866</v>
      </c>
      <c r="GZ19" s="12">
        <f t="shared" si="116"/>
        <v>-14034873.916007627</v>
      </c>
      <c r="HA19" s="12">
        <f t="shared" si="117"/>
        <v>-3041031.7188671422</v>
      </c>
      <c r="HC19" s="5">
        <f t="shared" si="118"/>
        <v>30</v>
      </c>
      <c r="HD19" s="6">
        <v>0.2089</v>
      </c>
      <c r="HE19" s="7">
        <f t="shared" si="119"/>
        <v>13868788.655090302</v>
      </c>
      <c r="HF19" s="12">
        <f t="shared" si="120"/>
        <v>-10033303.635158315</v>
      </c>
      <c r="HG19" s="12">
        <f t="shared" si="121"/>
        <v>-2308331.5727874879</v>
      </c>
      <c r="HI19" s="5">
        <f t="shared" si="122"/>
        <v>29</v>
      </c>
      <c r="HJ19" s="6">
        <v>0.2089</v>
      </c>
      <c r="HK19" s="7">
        <f t="shared" si="123"/>
        <v>13392032.305031192</v>
      </c>
      <c r="HL19" s="12">
        <f t="shared" si="124"/>
        <v>-7689606.1700594183</v>
      </c>
      <c r="HM19" s="12">
        <f t="shared" si="125"/>
        <v>-1862728.700963876</v>
      </c>
      <c r="HO19" s="5">
        <f t="shared" si="126"/>
        <v>28</v>
      </c>
      <c r="HP19" s="6">
        <v>0.2089</v>
      </c>
      <c r="HQ19" s="7">
        <f t="shared" si="127"/>
        <v>11724770.009657856</v>
      </c>
      <c r="HR19" s="12">
        <f t="shared" si="128"/>
        <v>-7362584.9472481264</v>
      </c>
      <c r="HS19" s="12">
        <f t="shared" si="129"/>
        <v>-1841766.5327565307</v>
      </c>
      <c r="HU19" s="5">
        <f t="shared" si="130"/>
        <v>27</v>
      </c>
      <c r="HV19" s="6">
        <v>0.2089</v>
      </c>
      <c r="HW19" s="7">
        <f t="shared" si="131"/>
        <v>9872659.1526253354</v>
      </c>
      <c r="HX19" s="12">
        <f t="shared" si="132"/>
        <v>-7435760.0931818085</v>
      </c>
      <c r="HY19" s="12">
        <f t="shared" si="133"/>
        <v>-1927957.2730952224</v>
      </c>
      <c r="IA19" s="5">
        <f t="shared" si="134"/>
        <v>26</v>
      </c>
      <c r="IB19" s="6">
        <v>0.2089</v>
      </c>
      <c r="IC19" s="7">
        <f t="shared" si="135"/>
        <v>11521366.731970286</v>
      </c>
      <c r="ID19" s="12">
        <f t="shared" si="136"/>
        <v>-3131795.9167557647</v>
      </c>
      <c r="IE19" s="12">
        <f t="shared" si="137"/>
        <v>-888263.4797371797</v>
      </c>
      <c r="IG19" s="5">
        <f t="shared" si="138"/>
        <v>25</v>
      </c>
      <c r="IH19" s="6">
        <v>0.2089</v>
      </c>
      <c r="II19" s="7">
        <f t="shared" si="139"/>
        <v>15548403.147058416</v>
      </c>
      <c r="IJ19" s="12">
        <f t="shared" si="140"/>
        <v>3654868.5462720422</v>
      </c>
      <c r="IK19" s="12">
        <f t="shared" si="141"/>
        <v>1158969.2712159061</v>
      </c>
      <c r="IM19" s="5">
        <f t="shared" si="142"/>
        <v>24</v>
      </c>
      <c r="IN19" s="6">
        <v>0.2089</v>
      </c>
      <c r="IO19" s="7">
        <f t="shared" si="143"/>
        <v>11349199.377414901</v>
      </c>
      <c r="IP19" s="12">
        <f t="shared" si="144"/>
        <v>1201538.5473856598</v>
      </c>
      <c r="IQ19" s="12">
        <f t="shared" si="145"/>
        <v>406607.07994304737</v>
      </c>
      <c r="IS19" s="5">
        <f t="shared" si="146"/>
        <v>23</v>
      </c>
      <c r="IT19" s="6">
        <v>0.2089</v>
      </c>
      <c r="IU19" s="7">
        <f t="shared" si="147"/>
        <v>9165145.2615803108</v>
      </c>
      <c r="IV19" s="12">
        <f t="shared" si="148"/>
        <v>338948.71234920947</v>
      </c>
      <c r="IW19" s="12">
        <f t="shared" si="149"/>
        <v>120684.72107382078</v>
      </c>
      <c r="IY19" s="5">
        <f t="shared" si="150"/>
        <v>22</v>
      </c>
      <c r="IZ19" s="6">
        <v>0.2089</v>
      </c>
      <c r="JA19" s="7">
        <f t="shared" si="151"/>
        <v>9852876.006859079</v>
      </c>
      <c r="JB19" s="12">
        <f t="shared" si="152"/>
        <v>2477784.2895514476</v>
      </c>
      <c r="JC19" s="12">
        <f t="shared" si="153"/>
        <v>942553.36638445198</v>
      </c>
      <c r="JE19" s="5">
        <f t="shared" si="154"/>
        <v>21</v>
      </c>
      <c r="JF19" s="6">
        <v>0.2089</v>
      </c>
      <c r="JG19" s="7">
        <f t="shared" si="155"/>
        <v>9250658.160603771</v>
      </c>
      <c r="JH19" s="12">
        <f t="shared" si="156"/>
        <v>3263677.1521293414</v>
      </c>
      <c r="JI19" s="12">
        <f t="shared" si="157"/>
        <v>1356720.3255656359</v>
      </c>
      <c r="JK19" s="5">
        <f t="shared" si="158"/>
        <v>20</v>
      </c>
      <c r="JL19" s="6">
        <v>0.2089</v>
      </c>
      <c r="JM19" s="7">
        <f t="shared" si="159"/>
        <v>7805145.2586936979</v>
      </c>
      <c r="JN19" s="12">
        <f t="shared" si="160"/>
        <v>3136430.7816048269</v>
      </c>
      <c r="JO19" s="12">
        <f t="shared" si="161"/>
        <v>1485175.3792383173</v>
      </c>
      <c r="JQ19" s="5">
        <f t="shared" si="162"/>
        <v>19</v>
      </c>
      <c r="JR19" s="6">
        <v>0.2089</v>
      </c>
      <c r="JS19" s="7">
        <f t="shared" si="163"/>
        <v>5924658.6144631077</v>
      </c>
      <c r="JT19" s="12">
        <f t="shared" si="164"/>
        <v>2238809.6941960272</v>
      </c>
      <c r="JU19" s="12">
        <f t="shared" si="165"/>
        <v>1185492.656086758</v>
      </c>
      <c r="JW19" s="5">
        <f t="shared" si="166"/>
        <v>18</v>
      </c>
      <c r="JX19" s="6">
        <v>0.2089</v>
      </c>
      <c r="JY19" s="7">
        <f t="shared" si="167"/>
        <v>6216850.5923012672</v>
      </c>
      <c r="JZ19" s="12">
        <f t="shared" si="168"/>
        <v>3241267.3148600757</v>
      </c>
      <c r="KA19" s="12">
        <f t="shared" si="169"/>
        <v>1860325.6712800066</v>
      </c>
      <c r="KC19" s="5">
        <f t="shared" si="170"/>
        <v>17</v>
      </c>
      <c r="KD19" s="6">
        <v>0.2089</v>
      </c>
      <c r="KE19" s="7">
        <f t="shared" si="171"/>
        <v>5162639.5883584674</v>
      </c>
      <c r="KF19" s="12">
        <f t="shared" si="172"/>
        <v>2657509.5072310353</v>
      </c>
      <c r="KG19" s="12">
        <f t="shared" si="173"/>
        <v>1581889.408443063</v>
      </c>
      <c r="KI19" s="5">
        <f t="shared" si="174"/>
        <v>16</v>
      </c>
      <c r="KJ19" s="6">
        <v>0.2089</v>
      </c>
      <c r="KK19" s="7">
        <f t="shared" si="175"/>
        <v>4219911.3849586947</v>
      </c>
      <c r="KL19" s="12">
        <f t="shared" si="176"/>
        <v>2131063.7302677887</v>
      </c>
      <c r="KM19" s="12">
        <f t="shared" si="177"/>
        <v>1321700.5119554941</v>
      </c>
      <c r="KO19" s="5">
        <f t="shared" si="178"/>
        <v>15</v>
      </c>
      <c r="KP19" s="6">
        <v>0.2089</v>
      </c>
      <c r="KQ19" s="7">
        <f t="shared" si="179"/>
        <v>3975422.877963915</v>
      </c>
      <c r="KR19" s="12">
        <f t="shared" si="180"/>
        <v>2242639.793565541</v>
      </c>
      <c r="KS19" s="12">
        <f t="shared" si="181"/>
        <v>1440039.5509504844</v>
      </c>
      <c r="KU19" s="5">
        <f t="shared" si="182"/>
        <v>14</v>
      </c>
      <c r="KV19" s="6">
        <v>0.2089</v>
      </c>
      <c r="KW19" s="7">
        <f t="shared" si="183"/>
        <v>3029124.4117372097</v>
      </c>
      <c r="KX19" s="12">
        <f t="shared" si="184"/>
        <v>1578417.3394642884</v>
      </c>
      <c r="KY19" s="12">
        <f t="shared" si="185"/>
        <v>1052918.687798454</v>
      </c>
      <c r="LA19" s="5">
        <f t="shared" si="186"/>
        <v>13</v>
      </c>
      <c r="LB19" s="6">
        <v>0.2089</v>
      </c>
      <c r="LC19" s="7">
        <f t="shared" si="187"/>
        <v>2556438.8655052828</v>
      </c>
      <c r="LD19" s="12">
        <f t="shared" si="188"/>
        <v>1337016.0032461698</v>
      </c>
      <c r="LE19" s="12">
        <f t="shared" si="189"/>
        <v>904906.75326216733</v>
      </c>
      <c r="LG19" s="5">
        <f t="shared" si="190"/>
        <v>12</v>
      </c>
      <c r="LH19" s="6">
        <v>0.2089</v>
      </c>
      <c r="LI19" s="7">
        <f t="shared" si="191"/>
        <v>2416065.4621541281</v>
      </c>
      <c r="LJ19" s="12">
        <f t="shared" si="192"/>
        <v>1421238.5752135497</v>
      </c>
      <c r="LK19" s="12">
        <f t="shared" si="193"/>
        <v>1000835.6856494687</v>
      </c>
      <c r="LM19" s="5">
        <f t="shared" si="194"/>
        <v>11</v>
      </c>
      <c r="LN19" s="6">
        <v>0.2089</v>
      </c>
      <c r="LO19" s="7">
        <f t="shared" si="195"/>
        <v>2073164.1171736124</v>
      </c>
      <c r="LP19" s="12">
        <f t="shared" si="196"/>
        <v>1279245.7693277036</v>
      </c>
      <c r="LQ19" s="12">
        <f t="shared" si="197"/>
        <v>942888.99979053496</v>
      </c>
      <c r="LS19" s="5">
        <f t="shared" si="198"/>
        <v>10</v>
      </c>
      <c r="LT19" s="6">
        <v>0.2089</v>
      </c>
      <c r="LU19" s="7">
        <f t="shared" si="199"/>
        <v>1576790.4754895137</v>
      </c>
      <c r="LV19" s="12">
        <f t="shared" si="200"/>
        <v>951991.61223043769</v>
      </c>
      <c r="LW19" s="12">
        <f t="shared" si="201"/>
        <v>738184.60984879942</v>
      </c>
      <c r="LY19" s="5">
        <f t="shared" si="202"/>
        <v>9</v>
      </c>
      <c r="LZ19" s="6">
        <v>0.2089</v>
      </c>
      <c r="MA19" s="7">
        <f t="shared" si="203"/>
        <v>1626563.3128631252</v>
      </c>
      <c r="MB19" s="12">
        <f t="shared" si="204"/>
        <v>1163368.6680008045</v>
      </c>
      <c r="MC19" s="12">
        <f t="shared" si="205"/>
        <v>953070.1321540369</v>
      </c>
      <c r="ME19" s="5">
        <f t="shared" si="206"/>
        <v>8</v>
      </c>
      <c r="MF19" s="6">
        <v>0.2089</v>
      </c>
      <c r="MG19" s="7">
        <f t="shared" si="207"/>
        <v>1248992.7918783117</v>
      </c>
      <c r="MH19" s="12">
        <f t="shared" si="208"/>
        <v>894560.02399250783</v>
      </c>
      <c r="MI19" s="12">
        <f t="shared" si="209"/>
        <v>751909.55151165742</v>
      </c>
      <c r="MK19" s="5">
        <f t="shared" si="210"/>
        <v>7</v>
      </c>
      <c r="ML19" s="6">
        <v>0.2089</v>
      </c>
      <c r="MM19" s="7">
        <f t="shared" si="211"/>
        <v>1161961.8493611605</v>
      </c>
      <c r="MN19" s="12">
        <f t="shared" si="212"/>
        <v>902457.30150957452</v>
      </c>
      <c r="MO19" s="12">
        <f t="shared" si="213"/>
        <v>783264.82772529102</v>
      </c>
      <c r="MQ19" s="5">
        <f t="shared" si="214"/>
        <v>6</v>
      </c>
      <c r="MR19" s="6">
        <v>0.2089</v>
      </c>
      <c r="MS19" s="7">
        <f t="shared" si="215"/>
        <v>1056617.1222707655</v>
      </c>
      <c r="MT19" s="12">
        <f t="shared" si="216"/>
        <v>873370.79111320188</v>
      </c>
      <c r="MU19" s="12">
        <f t="shared" si="217"/>
        <v>777156.47998021974</v>
      </c>
      <c r="MW19" s="5">
        <f t="shared" si="218"/>
        <v>5</v>
      </c>
      <c r="MX19" s="6">
        <v>0.2089</v>
      </c>
      <c r="MY19" s="7">
        <f t="shared" si="219"/>
        <v>1042748.5663384638</v>
      </c>
      <c r="MZ19" s="12">
        <f t="shared" si="220"/>
        <v>926388.0901312069</v>
      </c>
      <c r="NA19" s="12">
        <f t="shared" si="221"/>
        <v>847450.57788630796</v>
      </c>
      <c r="NC19" s="5">
        <f t="shared" si="222"/>
        <v>4</v>
      </c>
      <c r="ND19" s="6">
        <v>0.2089</v>
      </c>
      <c r="NE19" s="7">
        <f t="shared" si="223"/>
        <v>760020.82094640227</v>
      </c>
      <c r="NF19" s="12">
        <f t="shared" si="224"/>
        <v>694095.91919954272</v>
      </c>
      <c r="NG19" s="12">
        <f t="shared" si="225"/>
        <v>652272.73234576627</v>
      </c>
      <c r="NI19" s="5">
        <f t="shared" si="226"/>
        <v>3</v>
      </c>
      <c r="NJ19" s="6">
        <v>0.2089</v>
      </c>
      <c r="NK19" s="7">
        <f t="shared" si="227"/>
        <v>619514.85241799999</v>
      </c>
      <c r="NL19" s="12">
        <f t="shared" si="228"/>
        <v>577581.95018527843</v>
      </c>
      <c r="NM19" s="12">
        <f t="shared" si="229"/>
        <v>559301.81542591471</v>
      </c>
      <c r="NO19" s="5">
        <f t="shared" si="230"/>
        <v>2</v>
      </c>
      <c r="NP19" s="6">
        <v>0.2089</v>
      </c>
      <c r="NQ19" s="7">
        <f t="shared" si="231"/>
        <v>465450.67799999996</v>
      </c>
      <c r="NR19" s="12">
        <f>(NR20)*(1+NP19)-(((VLOOKUP((NO$91+NO20),$A$138:$E$227,5,FALSE))/(VLOOKUP(NO$91,$A$138:$E$227,5,FALSE)))*(IF(NO19&lt;=$D$125,$B$125,$C$125)))</f>
        <v>440968.99087128707</v>
      </c>
      <c r="NS19" s="12">
        <f t="shared" si="233"/>
        <v>433722.39150821656</v>
      </c>
      <c r="NU19" s="5">
        <f t="shared" si="234"/>
        <v>1</v>
      </c>
      <c r="NV19" s="6">
        <v>0.2089</v>
      </c>
      <c r="NW19" s="7">
        <f>(NW20+$B$124)*(1+NV19)</f>
        <v>362670</v>
      </c>
      <c r="NX19" s="12">
        <f>($B$124)*(1+NV19)-$B$125</f>
        <v>351670</v>
      </c>
      <c r="NY19" s="12">
        <f>NX19</f>
        <v>351670</v>
      </c>
      <c r="OA19" s="5"/>
      <c r="OB19" s="6"/>
      <c r="OC19" s="7"/>
      <c r="OG19" s="5"/>
      <c r="OH19" s="6"/>
      <c r="OI19" s="7"/>
      <c r="OM19" s="5"/>
      <c r="ON19" s="6"/>
      <c r="OO19" s="7"/>
      <c r="OS19" s="5"/>
      <c r="OT19" s="6"/>
      <c r="OU19" s="7"/>
      <c r="OY19" s="5"/>
      <c r="OZ19" s="6"/>
      <c r="PA19" s="7"/>
      <c r="PE19" s="5"/>
      <c r="PF19" s="6"/>
      <c r="PG19" s="7"/>
      <c r="PK19" s="5"/>
      <c r="PL19" s="6"/>
      <c r="PM19" s="7"/>
      <c r="PQ19" s="5"/>
      <c r="PR19" s="6"/>
      <c r="PS19" s="7"/>
      <c r="PW19" s="5"/>
      <c r="PX19" s="6"/>
      <c r="PY19" s="7"/>
      <c r="QC19" s="5"/>
      <c r="QD19" s="6"/>
      <c r="QE19" s="7"/>
      <c r="QI19" s="5"/>
      <c r="QJ19" s="6"/>
      <c r="QK19" s="7"/>
      <c r="QO19" s="5"/>
      <c r="QP19" s="6"/>
      <c r="QQ19" s="7"/>
    </row>
    <row r="20" spans="3:459">
      <c r="C20">
        <v>71</v>
      </c>
      <c r="D20" s="6">
        <v>0.28339999999999999</v>
      </c>
      <c r="E20" s="12">
        <f t="shared" si="286"/>
        <v>-355572744.24112654</v>
      </c>
      <c r="F20" s="12">
        <f t="shared" si="0"/>
        <v>-38065646.506011695</v>
      </c>
      <c r="G20">
        <v>70</v>
      </c>
      <c r="H20" s="6">
        <v>0.28339999999999999</v>
      </c>
      <c r="I20" s="12">
        <f t="shared" si="1"/>
        <v>-432053590.20964801</v>
      </c>
      <c r="J20" s="12">
        <f t="shared" si="2"/>
        <v>-45718542.033322908</v>
      </c>
      <c r="K20">
        <v>69</v>
      </c>
      <c r="L20" s="6">
        <v>0.28339999999999999</v>
      </c>
      <c r="M20" s="12">
        <f t="shared" si="3"/>
        <v>-372323094.7124635</v>
      </c>
      <c r="N20" s="12">
        <f t="shared" si="4"/>
        <v>-39398050.244945087</v>
      </c>
      <c r="O20">
        <v>68</v>
      </c>
      <c r="P20" s="6">
        <v>0.28339999999999999</v>
      </c>
      <c r="Q20" s="12">
        <f t="shared" si="5"/>
        <v>-281008665.77545255</v>
      </c>
      <c r="R20" s="12">
        <f t="shared" si="6"/>
        <v>-27648748.674688712</v>
      </c>
      <c r="S20">
        <v>67</v>
      </c>
      <c r="T20" s="6">
        <v>0.28339999999999999</v>
      </c>
      <c r="U20" s="12">
        <f t="shared" si="7"/>
        <v>710073.47963162977</v>
      </c>
      <c r="V20" s="12">
        <f t="shared" si="8"/>
        <v>62834.472516907837</v>
      </c>
      <c r="W20">
        <v>66</v>
      </c>
      <c r="X20" s="6">
        <v>0.28339999999999999</v>
      </c>
      <c r="Y20" s="12">
        <f t="shared" si="9"/>
        <v>40317212.783327252</v>
      </c>
      <c r="Z20" s="12">
        <f t="shared" si="10"/>
        <v>3218391.3669859008</v>
      </c>
      <c r="AA20">
        <v>65</v>
      </c>
      <c r="AB20" s="6">
        <v>0.28339999999999999</v>
      </c>
      <c r="AC20" s="12">
        <f t="shared" si="11"/>
        <v>-152580753.72528756</v>
      </c>
      <c r="AD20" s="12">
        <f t="shared" si="12"/>
        <v>-12463279.388451707</v>
      </c>
      <c r="AE20">
        <v>64</v>
      </c>
      <c r="AF20" s="6">
        <v>0.28339999999999999</v>
      </c>
      <c r="AG20" s="12">
        <f t="shared" si="13"/>
        <v>-87292114.421147674</v>
      </c>
      <c r="AH20" s="12">
        <f t="shared" si="14"/>
        <v>-7346366.0651460923</v>
      </c>
      <c r="AI20">
        <v>63</v>
      </c>
      <c r="AJ20" s="6">
        <v>0.28339999999999999</v>
      </c>
      <c r="AK20" s="12">
        <f t="shared" si="15"/>
        <v>-209930618.77587193</v>
      </c>
      <c r="AL20" s="12">
        <f t="shared" si="16"/>
        <v>-17927243.435068272</v>
      </c>
      <c r="AM20">
        <v>62</v>
      </c>
      <c r="AN20" s="6">
        <v>0.28339999999999999</v>
      </c>
      <c r="AO20" s="12">
        <f t="shared" si="17"/>
        <v>-251175548.34613067</v>
      </c>
      <c r="AP20" s="12">
        <f t="shared" si="18"/>
        <v>-21915688.314854223</v>
      </c>
      <c r="AQ20">
        <v>61</v>
      </c>
      <c r="AR20" s="6">
        <v>0.28339999999999999</v>
      </c>
      <c r="AS20" s="12">
        <f t="shared" si="19"/>
        <v>-60162567.422004715</v>
      </c>
      <c r="AT20" s="12">
        <f t="shared" si="20"/>
        <v>-5286562.2363395225</v>
      </c>
      <c r="AU20">
        <v>60</v>
      </c>
      <c r="AV20" s="6">
        <v>0.28339999999999999</v>
      </c>
      <c r="AW20" s="12">
        <f t="shared" si="21"/>
        <v>-123974871.14127362</v>
      </c>
      <c r="AX20" s="12">
        <f t="shared" si="22"/>
        <v>-10740397.252338061</v>
      </c>
      <c r="AY20">
        <v>59</v>
      </c>
      <c r="AZ20" s="6">
        <v>0.28339999999999999</v>
      </c>
      <c r="BA20" s="12">
        <f t="shared" si="23"/>
        <v>-90209224.75638023</v>
      </c>
      <c r="BB20" s="12">
        <f t="shared" si="24"/>
        <v>-7759333.0700104292</v>
      </c>
      <c r="BC20">
        <v>58</v>
      </c>
      <c r="BD20" s="6">
        <v>0.28339999999999999</v>
      </c>
      <c r="BE20" s="12">
        <f t="shared" si="25"/>
        <v>-14311867.138238497</v>
      </c>
      <c r="BF20" s="12">
        <f t="shared" si="26"/>
        <v>-1248745.8332250174</v>
      </c>
      <c r="BG20">
        <v>57</v>
      </c>
      <c r="BH20" s="6">
        <v>0.28339999999999999</v>
      </c>
      <c r="BI20" s="12">
        <f t="shared" si="27"/>
        <v>103123891.73913269</v>
      </c>
      <c r="BJ20" s="12">
        <f t="shared" si="28"/>
        <v>10018843.442477619</v>
      </c>
      <c r="BK20">
        <v>56</v>
      </c>
      <c r="BL20" s="6">
        <v>0.28339999999999999</v>
      </c>
      <c r="BM20" s="12">
        <f t="shared" si="29"/>
        <v>83196498.96369718</v>
      </c>
      <c r="BN20" s="12">
        <f t="shared" si="30"/>
        <v>8700623.9634064492</v>
      </c>
      <c r="BO20">
        <v>55</v>
      </c>
      <c r="BP20" s="6">
        <v>0.28339999999999999</v>
      </c>
      <c r="BQ20" s="12">
        <f t="shared" si="31"/>
        <v>44922737.41141884</v>
      </c>
      <c r="BR20" s="12">
        <f t="shared" si="32"/>
        <v>4836977.9143483154</v>
      </c>
      <c r="BS20">
        <v>54</v>
      </c>
      <c r="BT20" s="6">
        <v>0.28339999999999999</v>
      </c>
      <c r="BU20" s="12">
        <f t="shared" si="33"/>
        <v>28293955.866268106</v>
      </c>
      <c r="BV20" s="12">
        <f t="shared" si="34"/>
        <v>3116537.2179428982</v>
      </c>
      <c r="BW20">
        <v>53</v>
      </c>
      <c r="BX20" s="6">
        <v>0.28339999999999999</v>
      </c>
      <c r="BY20" s="12">
        <f t="shared" si="35"/>
        <v>-10783360.989884371</v>
      </c>
      <c r="BZ20" s="12">
        <f t="shared" si="36"/>
        <v>-1214462.6857419279</v>
      </c>
      <c r="CA20">
        <v>52</v>
      </c>
      <c r="CB20" s="6">
        <v>0.28339999999999999</v>
      </c>
      <c r="CC20" s="12">
        <f t="shared" si="37"/>
        <v>46598341.425649576</v>
      </c>
      <c r="CD20" s="12">
        <f t="shared" si="38"/>
        <v>6199655.5733382795</v>
      </c>
      <c r="CE20">
        <v>51</v>
      </c>
      <c r="CF20" s="6">
        <v>0.28339999999999999</v>
      </c>
      <c r="CG20" s="12">
        <f t="shared" si="39"/>
        <v>62392158.449222118</v>
      </c>
      <c r="CH20" s="12">
        <f t="shared" si="40"/>
        <v>9150335.1191000249</v>
      </c>
      <c r="CI20">
        <v>50</v>
      </c>
      <c r="CJ20" s="6">
        <v>0.28339999999999999</v>
      </c>
      <c r="CK20" s="12">
        <f t="shared" si="284"/>
        <v>65563325.794740006</v>
      </c>
      <c r="CL20" s="12">
        <f t="shared" si="285"/>
        <v>9737127.5932782181</v>
      </c>
      <c r="CM20" s="5">
        <v>49</v>
      </c>
      <c r="CN20" s="6">
        <v>0.28339999999999999</v>
      </c>
      <c r="CO20" s="7">
        <f t="shared" si="41"/>
        <v>143061466.97048876</v>
      </c>
      <c r="CP20" s="12">
        <f t="shared" si="42"/>
        <v>47965372.7519449</v>
      </c>
      <c r="CQ20" s="12">
        <f t="shared" si="43"/>
        <v>6975162.4979622848</v>
      </c>
      <c r="CR20" s="9"/>
      <c r="CS20" s="5">
        <v>48</v>
      </c>
      <c r="CT20" s="6">
        <v>0.28339999999999999</v>
      </c>
      <c r="CU20" s="7">
        <f t="shared" si="44"/>
        <v>109365848.91865206</v>
      </c>
      <c r="CV20" s="12">
        <f t="shared" si="45"/>
        <v>28424135.12441824</v>
      </c>
      <c r="CW20" s="12">
        <f t="shared" si="46"/>
        <v>4467654.9019815801</v>
      </c>
      <c r="CY20" s="5">
        <v>47</v>
      </c>
      <c r="CZ20" s="6">
        <v>0.28339999999999999</v>
      </c>
      <c r="DA20" s="7">
        <f t="shared" si="47"/>
        <v>88426462.579763949</v>
      </c>
      <c r="DB20" s="12">
        <f t="shared" si="48"/>
        <v>16342042.23813474</v>
      </c>
      <c r="DC20" s="12">
        <f t="shared" si="49"/>
        <v>2679852.2234565015</v>
      </c>
      <c r="DE20" s="5">
        <f t="shared" si="50"/>
        <v>46</v>
      </c>
      <c r="DF20" s="6">
        <v>0.28339999999999999</v>
      </c>
      <c r="DG20" s="7">
        <f t="shared" si="51"/>
        <v>74842541.32861951</v>
      </c>
      <c r="DH20" s="12">
        <f t="shared" si="52"/>
        <v>7987209.578349961</v>
      </c>
      <c r="DI20" s="12">
        <f t="shared" si="53"/>
        <v>1314726.3291095851</v>
      </c>
      <c r="DK20" s="5">
        <f t="shared" si="54"/>
        <v>45</v>
      </c>
      <c r="DL20" s="6">
        <v>0.28339999999999999</v>
      </c>
      <c r="DM20" s="7">
        <f t="shared" si="55"/>
        <v>75759227.987265423</v>
      </c>
      <c r="DN20" s="12">
        <f t="shared" si="56"/>
        <v>14925985.763919855</v>
      </c>
      <c r="DO20" s="12">
        <f t="shared" si="57"/>
        <v>2484585.5015435899</v>
      </c>
      <c r="DQ20" s="5">
        <f t="shared" si="58"/>
        <v>44</v>
      </c>
      <c r="DR20" s="6">
        <v>0.28339999999999999</v>
      </c>
      <c r="DS20" s="7">
        <f t="shared" si="59"/>
        <v>49658644.459403157</v>
      </c>
      <c r="DT20" s="12">
        <f t="shared" si="60"/>
        <v>-7958275.7085905531</v>
      </c>
      <c r="DU20" s="12">
        <f t="shared" si="61"/>
        <v>-1314888.37511985</v>
      </c>
      <c r="DW20" s="5">
        <f t="shared" si="62"/>
        <v>43</v>
      </c>
      <c r="DX20" s="6">
        <v>0.28339999999999999</v>
      </c>
      <c r="DY20" s="7">
        <f t="shared" si="63"/>
        <v>37449958.114180334</v>
      </c>
      <c r="DZ20" s="12">
        <f t="shared" si="64"/>
        <v>-16927414.887509298</v>
      </c>
      <c r="EA20" s="12">
        <f t="shared" si="65"/>
        <v>-2807269.3006512946</v>
      </c>
      <c r="EC20" s="5">
        <f t="shared" si="66"/>
        <v>42</v>
      </c>
      <c r="ED20" s="6">
        <v>0.28339999999999999</v>
      </c>
      <c r="EE20" s="7">
        <f t="shared" si="67"/>
        <v>34856625.1993488</v>
      </c>
      <c r="EF20" s="12">
        <f t="shared" si="68"/>
        <v>-15083926.291069575</v>
      </c>
      <c r="EG20" s="12">
        <f t="shared" si="69"/>
        <v>-2576215.133870794</v>
      </c>
      <c r="EI20" s="5">
        <f t="shared" si="70"/>
        <v>41</v>
      </c>
      <c r="EJ20" s="6">
        <v>0.28339999999999999</v>
      </c>
      <c r="EK20" s="7">
        <f t="shared" si="71"/>
        <v>34856625.1993488</v>
      </c>
      <c r="EL20" s="12">
        <f t="shared" si="72"/>
        <v>-6633082.3700116556</v>
      </c>
      <c r="EM20" s="12">
        <f t="shared" si="73"/>
        <v>-1173924.2313263204</v>
      </c>
      <c r="EO20" s="5">
        <f t="shared" si="74"/>
        <v>40</v>
      </c>
      <c r="EP20" s="6">
        <v>0.28339999999999999</v>
      </c>
      <c r="EQ20" s="7">
        <f t="shared" si="75"/>
        <v>38928551.708006248</v>
      </c>
      <c r="ER20" s="12">
        <f t="shared" si="76"/>
        <v>-15500674.280061167</v>
      </c>
      <c r="ES20" s="12">
        <f t="shared" si="77"/>
        <v>-2781680.4091693927</v>
      </c>
      <c r="EU20" s="5">
        <f t="shared" si="78"/>
        <v>39</v>
      </c>
      <c r="EV20" s="6">
        <v>0.28339999999999999</v>
      </c>
      <c r="EW20" s="7">
        <f t="shared" si="79"/>
        <v>24171322.892758597</v>
      </c>
      <c r="EX20" s="12">
        <f t="shared" si="80"/>
        <v>-15984538.094092341</v>
      </c>
      <c r="EY20" s="12">
        <f t="shared" si="81"/>
        <v>-2898186.6717630299</v>
      </c>
      <c r="FA20" s="5">
        <f t="shared" si="82"/>
        <v>38</v>
      </c>
      <c r="FB20" s="6">
        <v>0.28339999999999999</v>
      </c>
      <c r="FC20" s="7">
        <f t="shared" si="83"/>
        <v>24089418.868605338</v>
      </c>
      <c r="FD20" s="12">
        <f t="shared" si="84"/>
        <v>-13564541.215444706</v>
      </c>
      <c r="FE20" s="12">
        <f t="shared" si="85"/>
        <v>-2501381.9815609669</v>
      </c>
      <c r="FG20" s="5">
        <f t="shared" si="86"/>
        <v>37</v>
      </c>
      <c r="FH20" s="6">
        <v>0.28339999999999999</v>
      </c>
      <c r="FI20" s="7">
        <f t="shared" si="87"/>
        <v>19021966.889296699</v>
      </c>
      <c r="FJ20" s="12">
        <f t="shared" si="88"/>
        <v>-16831788.98661077</v>
      </c>
      <c r="FK20" s="12">
        <f t="shared" si="89"/>
        <v>-3124713.3019698211</v>
      </c>
      <c r="FM20" s="5">
        <f t="shared" si="90"/>
        <v>36</v>
      </c>
      <c r="FN20" s="6">
        <v>0.28339999999999999</v>
      </c>
      <c r="FO20" s="7">
        <f t="shared" si="91"/>
        <v>20859707.083338849</v>
      </c>
      <c r="FP20" s="12">
        <f t="shared" si="92"/>
        <v>-12810771.997173809</v>
      </c>
      <c r="FQ20" s="12">
        <f t="shared" si="93"/>
        <v>-2409947.2073891321</v>
      </c>
      <c r="FS20" s="5">
        <f t="shared" si="94"/>
        <v>35</v>
      </c>
      <c r="FT20" s="6">
        <v>0.28339999999999999</v>
      </c>
      <c r="FU20" s="7">
        <f t="shared" si="95"/>
        <v>17013055.28369534</v>
      </c>
      <c r="FV20" s="12">
        <f t="shared" si="96"/>
        <v>-14712282.695130758</v>
      </c>
      <c r="FW20" s="12">
        <f t="shared" si="97"/>
        <v>-2813177.8173238887</v>
      </c>
      <c r="FY20" s="5">
        <f t="shared" si="98"/>
        <v>34</v>
      </c>
      <c r="FZ20" s="6">
        <v>0.28339999999999999</v>
      </c>
      <c r="GA20" s="7">
        <f t="shared" si="99"/>
        <v>14613515.962631274</v>
      </c>
      <c r="GB20" s="12">
        <f t="shared" si="100"/>
        <v>-15547419.275799925</v>
      </c>
      <c r="GC20" s="12">
        <f t="shared" si="101"/>
        <v>-3001729.4641395896</v>
      </c>
      <c r="GE20" s="5">
        <f t="shared" si="102"/>
        <v>33</v>
      </c>
      <c r="GF20" s="6">
        <v>0.28339999999999999</v>
      </c>
      <c r="GG20" s="7">
        <f t="shared" si="103"/>
        <v>13001348.721202206</v>
      </c>
      <c r="GH20" s="12">
        <f t="shared" si="104"/>
        <v>-15309392.273641294</v>
      </c>
      <c r="GI20" s="12">
        <f t="shared" si="105"/>
        <v>-3012615.5587982251</v>
      </c>
      <c r="GK20" s="5">
        <f t="shared" si="106"/>
        <v>32</v>
      </c>
      <c r="GL20" s="6">
        <v>0.28339999999999999</v>
      </c>
      <c r="GM20" s="7">
        <f t="shared" si="107"/>
        <v>14441129.313786738</v>
      </c>
      <c r="GN20" s="12">
        <f t="shared" si="108"/>
        <v>-11605156.262468807</v>
      </c>
      <c r="GO20" s="12">
        <f t="shared" si="109"/>
        <v>-2362683.4222476715</v>
      </c>
      <c r="GQ20" s="5">
        <f t="shared" si="110"/>
        <v>31</v>
      </c>
      <c r="GR20" s="6">
        <v>0.28339999999999999</v>
      </c>
      <c r="GS20" s="7">
        <f t="shared" si="111"/>
        <v>11664886.360086218</v>
      </c>
      <c r="GT20" s="12">
        <f t="shared" si="112"/>
        <v>-12335226.257756835</v>
      </c>
      <c r="GU20" s="12">
        <f t="shared" si="113"/>
        <v>-2602915.936816263</v>
      </c>
      <c r="GW20" s="5">
        <f t="shared" si="114"/>
        <v>30</v>
      </c>
      <c r="GX20" s="6">
        <v>0.28339999999999999</v>
      </c>
      <c r="GY20" s="7">
        <f t="shared" si="115"/>
        <v>10526925.692704827</v>
      </c>
      <c r="GZ20" s="12">
        <f t="shared" si="116"/>
        <v>-11495093.771054555</v>
      </c>
      <c r="HA20" s="12">
        <f t="shared" si="117"/>
        <v>-2532335.0139204343</v>
      </c>
      <c r="HC20" s="5">
        <f t="shared" si="118"/>
        <v>29</v>
      </c>
      <c r="HD20" s="6">
        <v>0.28339999999999999</v>
      </c>
      <c r="HE20" s="7">
        <f t="shared" si="119"/>
        <v>11472238.113235421</v>
      </c>
      <c r="HF20" s="12">
        <f t="shared" si="120"/>
        <v>-8191667.4743663576</v>
      </c>
      <c r="HG20" s="12">
        <f t="shared" si="121"/>
        <v>-1916120.2384347047</v>
      </c>
      <c r="HI20" s="5">
        <f t="shared" si="122"/>
        <v>28</v>
      </c>
      <c r="HJ20" s="6">
        <v>0.28339999999999999</v>
      </c>
      <c r="HK20" s="7">
        <f t="shared" si="123"/>
        <v>11077866.080760352</v>
      </c>
      <c r="HL20" s="12">
        <f t="shared" si="124"/>
        <v>-6258385.2667333027</v>
      </c>
      <c r="HM20" s="12">
        <f t="shared" si="125"/>
        <v>-1541359.7377226823</v>
      </c>
      <c r="HO20" s="5">
        <f t="shared" si="126"/>
        <v>27</v>
      </c>
      <c r="HP20" s="6">
        <v>0.28339999999999999</v>
      </c>
      <c r="HQ20" s="7">
        <f t="shared" si="127"/>
        <v>9698709.5786730535</v>
      </c>
      <c r="HR20" s="12">
        <f t="shared" si="128"/>
        <v>-5991114.1864081854</v>
      </c>
      <c r="HS20" s="12">
        <f t="shared" si="129"/>
        <v>-1523730.1550827748</v>
      </c>
      <c r="HU20" s="5">
        <f t="shared" si="130"/>
        <v>26</v>
      </c>
      <c r="HV20" s="6">
        <v>0.28339999999999999</v>
      </c>
      <c r="HW20" s="7">
        <f t="shared" si="131"/>
        <v>8166646.6644266155</v>
      </c>
      <c r="HX20" s="12">
        <f t="shared" si="132"/>
        <v>-6055137.6191824758</v>
      </c>
      <c r="HY20" s="12">
        <f t="shared" si="133"/>
        <v>-1596218.2090171627</v>
      </c>
      <c r="IA20" s="5">
        <f t="shared" si="134"/>
        <v>25</v>
      </c>
      <c r="IB20" s="6">
        <v>0.28339999999999999</v>
      </c>
      <c r="IC20" s="7">
        <f t="shared" si="135"/>
        <v>9530454.737339966</v>
      </c>
      <c r="ID20" s="12">
        <f t="shared" si="136"/>
        <v>-2503121.3372213775</v>
      </c>
      <c r="IE20" s="12">
        <f t="shared" si="137"/>
        <v>-721815.93016408547</v>
      </c>
      <c r="IG20" s="5">
        <f t="shared" si="138"/>
        <v>24</v>
      </c>
      <c r="IH20" s="6">
        <v>0.28339999999999999</v>
      </c>
      <c r="II20" s="7">
        <f t="shared" si="139"/>
        <v>12861612.331093073</v>
      </c>
      <c r="IJ20" s="12">
        <f t="shared" si="140"/>
        <v>3101559.3284669952</v>
      </c>
      <c r="IK20" s="12">
        <f t="shared" si="141"/>
        <v>999945.79834857956</v>
      </c>
      <c r="IM20" s="5">
        <f t="shared" si="142"/>
        <v>23</v>
      </c>
      <c r="IN20" s="6">
        <v>0.28339999999999999</v>
      </c>
      <c r="IO20" s="7">
        <f t="shared" si="143"/>
        <v>9388038.197878154</v>
      </c>
      <c r="IP20" s="12">
        <f t="shared" si="144"/>
        <v>1067242.6391945987</v>
      </c>
      <c r="IQ20" s="12">
        <f t="shared" si="145"/>
        <v>367194.86843576538</v>
      </c>
      <c r="IS20" s="5">
        <f t="shared" si="146"/>
        <v>22</v>
      </c>
      <c r="IT20" s="6">
        <v>0.28339999999999999</v>
      </c>
      <c r="IU20" s="7">
        <f t="shared" si="147"/>
        <v>7581392.3910830589</v>
      </c>
      <c r="IV20" s="12">
        <f t="shared" si="148"/>
        <v>350074.54926430614</v>
      </c>
      <c r="IW20" s="12">
        <f t="shared" si="149"/>
        <v>126728.71987600191</v>
      </c>
      <c r="IY20" s="5">
        <f t="shared" si="150"/>
        <v>21</v>
      </c>
      <c r="IZ20" s="6">
        <v>0.28339999999999999</v>
      </c>
      <c r="JA20" s="7">
        <f t="shared" si="151"/>
        <v>8150282.0802871026</v>
      </c>
      <c r="JB20" s="12">
        <f t="shared" si="152"/>
        <v>2114855.0662184195</v>
      </c>
      <c r="JC20" s="12">
        <f t="shared" si="153"/>
        <v>817935.90122927737</v>
      </c>
      <c r="JE20" s="5">
        <f t="shared" si="154"/>
        <v>20</v>
      </c>
      <c r="JF20" s="6">
        <v>0.28339999999999999</v>
      </c>
      <c r="JG20" s="7">
        <f t="shared" si="155"/>
        <v>7652128.5140241291</v>
      </c>
      <c r="JH20" s="12">
        <f t="shared" si="156"/>
        <v>2759404.469201325</v>
      </c>
      <c r="JI20" s="12">
        <f t="shared" si="157"/>
        <v>1166258.2007824907</v>
      </c>
      <c r="JK20" s="5">
        <f t="shared" si="158"/>
        <v>19</v>
      </c>
      <c r="JL20" s="6">
        <v>0.28339999999999999</v>
      </c>
      <c r="JM20" s="7">
        <f t="shared" si="159"/>
        <v>6456402.7286737505</v>
      </c>
      <c r="JN20" s="12">
        <f t="shared" si="160"/>
        <v>2646857.0910653393</v>
      </c>
      <c r="JO20" s="12">
        <f t="shared" si="161"/>
        <v>1274291.3470599221</v>
      </c>
      <c r="JQ20" s="5">
        <f t="shared" si="162"/>
        <v>18</v>
      </c>
      <c r="JR20" s="6">
        <v>0.28339999999999999</v>
      </c>
      <c r="JS20" s="7">
        <f t="shared" si="163"/>
        <v>4900867.4120796649</v>
      </c>
      <c r="JT20" s="12">
        <f t="shared" si="164"/>
        <v>1898804.5881460998</v>
      </c>
      <c r="JU20" s="12">
        <f t="shared" si="165"/>
        <v>1022252.4701034077</v>
      </c>
      <c r="JW20" s="5">
        <f t="shared" si="166"/>
        <v>17</v>
      </c>
      <c r="JX20" s="6">
        <v>0.28339999999999999</v>
      </c>
      <c r="JY20" s="7">
        <f t="shared" si="167"/>
        <v>5142568.1134099318</v>
      </c>
      <c r="JZ20" s="12">
        <f t="shared" si="168"/>
        <v>2724407.8649916365</v>
      </c>
      <c r="KA20" s="12">
        <f t="shared" si="169"/>
        <v>1589799.8865638077</v>
      </c>
      <c r="KC20" s="5">
        <f t="shared" si="170"/>
        <v>16</v>
      </c>
      <c r="KD20" s="6">
        <v>0.28339999999999999</v>
      </c>
      <c r="KE20" s="7">
        <f t="shared" si="171"/>
        <v>4270526.5847948277</v>
      </c>
      <c r="KF20" s="12">
        <f t="shared" si="172"/>
        <v>2239977.0702598812</v>
      </c>
      <c r="KG20" s="12">
        <f t="shared" si="173"/>
        <v>1355629.6873231211</v>
      </c>
      <c r="KI20" s="5">
        <f t="shared" si="174"/>
        <v>15</v>
      </c>
      <c r="KJ20" s="6">
        <v>0.28339999999999999</v>
      </c>
      <c r="KK20" s="7">
        <f t="shared" si="175"/>
        <v>3490703.4369746833</v>
      </c>
      <c r="KL20" s="12">
        <f t="shared" si="176"/>
        <v>1802824.6192252706</v>
      </c>
      <c r="KM20" s="12">
        <f t="shared" si="177"/>
        <v>1136805.8706624696</v>
      </c>
      <c r="KO20" s="5">
        <f t="shared" si="178"/>
        <v>14</v>
      </c>
      <c r="KP20" s="6">
        <v>0.28339999999999999</v>
      </c>
      <c r="KQ20" s="7">
        <f t="shared" si="179"/>
        <v>3288462.9646487837</v>
      </c>
      <c r="KR20" s="12">
        <f t="shared" si="180"/>
        <v>1893754.795857772</v>
      </c>
      <c r="KS20" s="12">
        <f t="shared" si="181"/>
        <v>1236331.2559591271</v>
      </c>
      <c r="KU20" s="5">
        <f t="shared" si="182"/>
        <v>13</v>
      </c>
      <c r="KV20" s="6">
        <v>0.28339999999999999</v>
      </c>
      <c r="KW20" s="7">
        <f t="shared" si="183"/>
        <v>2505686.5015610964</v>
      </c>
      <c r="KX20" s="12">
        <f t="shared" si="184"/>
        <v>1342865.3877090863</v>
      </c>
      <c r="KY20" s="12">
        <f t="shared" si="185"/>
        <v>910755.23819873668</v>
      </c>
      <c r="LA20" s="5">
        <f t="shared" si="186"/>
        <v>12</v>
      </c>
      <c r="LB20" s="6">
        <v>0.28339999999999999</v>
      </c>
      <c r="LC20" s="7">
        <f t="shared" si="187"/>
        <v>2114681.8310077614</v>
      </c>
      <c r="LD20" s="12">
        <f t="shared" si="188"/>
        <v>1142643.347518004</v>
      </c>
      <c r="LE20" s="12">
        <f t="shared" si="189"/>
        <v>786274.38269803254</v>
      </c>
      <c r="LG20" s="5">
        <f t="shared" si="190"/>
        <v>11</v>
      </c>
      <c r="LH20" s="6">
        <v>0.28339999999999999</v>
      </c>
      <c r="LI20" s="7">
        <f t="shared" si="191"/>
        <v>1998565.1932782927</v>
      </c>
      <c r="LJ20" s="12">
        <f t="shared" si="192"/>
        <v>1210886.0376881235</v>
      </c>
      <c r="LK20" s="12">
        <f t="shared" si="193"/>
        <v>866952.4415873508</v>
      </c>
      <c r="LM20" s="5">
        <f t="shared" si="194"/>
        <v>10</v>
      </c>
      <c r="LN20" s="6">
        <v>0.28339999999999999</v>
      </c>
      <c r="LO20" s="7">
        <f t="shared" si="195"/>
        <v>1714917.7906970074</v>
      </c>
      <c r="LP20" s="12">
        <f t="shared" si="196"/>
        <v>1091858.4403875559</v>
      </c>
      <c r="LQ20" s="12">
        <f t="shared" si="197"/>
        <v>818218.17531517951</v>
      </c>
      <c r="LS20" s="5">
        <f t="shared" si="198"/>
        <v>9</v>
      </c>
      <c r="LT20" s="6">
        <v>0.28339999999999999</v>
      </c>
      <c r="LU20" s="7">
        <f t="shared" si="199"/>
        <v>1304318.3683427195</v>
      </c>
      <c r="LV20" s="12">
        <f t="shared" si="200"/>
        <v>819489.43684781203</v>
      </c>
      <c r="LW20" s="12">
        <f t="shared" si="201"/>
        <v>646057.88523769344</v>
      </c>
      <c r="LY20" s="5">
        <f t="shared" si="202"/>
        <v>8</v>
      </c>
      <c r="LZ20" s="6">
        <v>0.28339999999999999</v>
      </c>
      <c r="MA20" s="7">
        <f t="shared" si="203"/>
        <v>1345490.3737803996</v>
      </c>
      <c r="MB20" s="12">
        <f t="shared" si="204"/>
        <v>992628.24193145684</v>
      </c>
      <c r="MC20" s="12">
        <f t="shared" si="205"/>
        <v>826780.70150974067</v>
      </c>
      <c r="ME20" s="5">
        <f t="shared" si="206"/>
        <v>7</v>
      </c>
      <c r="MF20" s="6">
        <v>0.28339999999999999</v>
      </c>
      <c r="MG20" s="7">
        <f t="shared" si="207"/>
        <v>1033164.6884591873</v>
      </c>
      <c r="MH20" s="12">
        <f t="shared" si="208"/>
        <v>769502.48314240784</v>
      </c>
      <c r="MI20" s="12">
        <f t="shared" si="209"/>
        <v>657600.82253692159</v>
      </c>
      <c r="MK20" s="5">
        <f t="shared" si="210"/>
        <v>6</v>
      </c>
      <c r="ML20" s="6">
        <v>0.28339999999999999</v>
      </c>
      <c r="MM20" s="7">
        <f t="shared" si="211"/>
        <v>961172.84255203942</v>
      </c>
      <c r="MN20" s="12">
        <f t="shared" si="212"/>
        <v>775103.41541970288</v>
      </c>
      <c r="MO20" s="12">
        <f t="shared" si="213"/>
        <v>683971.20692357444</v>
      </c>
      <c r="MQ20" s="5">
        <f t="shared" si="214"/>
        <v>5</v>
      </c>
      <c r="MR20" s="6">
        <v>0.28339999999999999</v>
      </c>
      <c r="MS20" s="7">
        <f t="shared" si="215"/>
        <v>874031.86555609677</v>
      </c>
      <c r="MT20" s="12">
        <f t="shared" si="216"/>
        <v>750339.05318924598</v>
      </c>
      <c r="MU20" s="12">
        <f t="shared" si="217"/>
        <v>678833.97015017178</v>
      </c>
      <c r="MW20" s="5">
        <f t="shared" si="218"/>
        <v>4</v>
      </c>
      <c r="MX20" s="6">
        <v>0.28339999999999999</v>
      </c>
      <c r="MY20" s="7">
        <f t="shared" si="219"/>
        <v>862559.81995075173</v>
      </c>
      <c r="MZ20" s="12">
        <f t="shared" si="220"/>
        <v>793434.11473972339</v>
      </c>
      <c r="NA20" s="12">
        <f t="shared" si="221"/>
        <v>737952.64508279972</v>
      </c>
      <c r="NC20" s="5">
        <f t="shared" si="222"/>
        <v>3</v>
      </c>
      <c r="ND20" s="6">
        <v>0.28339999999999999</v>
      </c>
      <c r="NE20" s="7">
        <f t="shared" si="223"/>
        <v>628687.91541599983</v>
      </c>
      <c r="NF20" s="12">
        <f t="shared" si="224"/>
        <v>583837.56314035214</v>
      </c>
      <c r="NG20" s="12">
        <f t="shared" si="225"/>
        <v>557824.99844598002</v>
      </c>
      <c r="NI20" s="5">
        <f t="shared" si="226"/>
        <v>2</v>
      </c>
      <c r="NJ20" s="6">
        <v>0.28339999999999999</v>
      </c>
      <c r="NK20" s="7">
        <f t="shared" si="227"/>
        <v>512461.61999999994</v>
      </c>
      <c r="NL20" s="12">
        <f>(NL21)*(1+NJ20)-(((VLOOKUP((NI$91+NI21),$A$138:$E$227,5,FALSE))/(VLOOKUP(NI$91,$A$138:$E$227,5,FALSE)))*(IF(NI20&lt;=$D$125,$B$125,$C$125)))</f>
        <v>487171.37273412943</v>
      </c>
      <c r="NM20" s="12">
        <f t="shared" si="229"/>
        <v>479634.6868935643</v>
      </c>
      <c r="NO20" s="5">
        <f t="shared" si="230"/>
        <v>1</v>
      </c>
      <c r="NP20" s="6">
        <v>0.28339999999999999</v>
      </c>
      <c r="NQ20" s="7">
        <f>(NQ21+$B$124)*(1+NP20)</f>
        <v>385019.99999999994</v>
      </c>
      <c r="NR20" s="12">
        <f>($B$124)*(1+NP20)-$B$125</f>
        <v>374019.99999999994</v>
      </c>
      <c r="NS20" s="12">
        <f>NR20</f>
        <v>374019.99999999994</v>
      </c>
      <c r="NU20" s="5"/>
      <c r="NV20" s="6"/>
      <c r="NW20" s="7"/>
      <c r="OA20" s="5"/>
      <c r="OB20" s="6"/>
      <c r="OC20" s="7"/>
      <c r="OG20" s="5"/>
      <c r="OH20" s="6"/>
      <c r="OI20" s="7"/>
      <c r="OM20" s="5"/>
      <c r="ON20" s="6"/>
      <c r="OO20" s="7"/>
      <c r="OS20" s="5"/>
      <c r="OT20" s="6"/>
      <c r="OU20" s="7"/>
      <c r="OY20" s="5"/>
      <c r="OZ20" s="6"/>
      <c r="PA20" s="7"/>
      <c r="PE20" s="5"/>
      <c r="PF20" s="6"/>
      <c r="PG20" s="7"/>
      <c r="PK20" s="5"/>
      <c r="PL20" s="6"/>
      <c r="PM20" s="7"/>
      <c r="PQ20" s="5"/>
      <c r="PR20" s="6"/>
      <c r="PS20" s="7"/>
      <c r="PW20" s="5"/>
      <c r="PX20" s="6"/>
      <c r="PY20" s="7"/>
      <c r="QC20" s="5"/>
      <c r="QD20" s="6"/>
      <c r="QE20" s="7"/>
      <c r="QI20" s="5"/>
      <c r="QJ20" s="6"/>
      <c r="QK20" s="7"/>
      <c r="QO20" s="5"/>
      <c r="QP20" s="6"/>
      <c r="QQ20" s="7"/>
    </row>
    <row r="21" spans="3:459">
      <c r="C21">
        <v>70</v>
      </c>
      <c r="D21" s="6">
        <v>0.33100000000000002</v>
      </c>
      <c r="E21" s="12">
        <f t="shared" si="286"/>
        <v>-276836927.71330351</v>
      </c>
      <c r="F21" s="12">
        <f t="shared" si="0"/>
        <v>-30102318.349718109</v>
      </c>
      <c r="G21">
        <v>69</v>
      </c>
      <c r="H21" s="6">
        <v>0.33100000000000002</v>
      </c>
      <c r="I21" s="12">
        <f t="shared" si="1"/>
        <v>-336426742.58821744</v>
      </c>
      <c r="J21" s="12">
        <f t="shared" si="2"/>
        <v>-36159002.503196225</v>
      </c>
      <c r="K21">
        <v>68</v>
      </c>
      <c r="L21" s="6">
        <v>0.33100000000000002</v>
      </c>
      <c r="M21" s="12">
        <f t="shared" si="3"/>
        <v>-289885917.04888088</v>
      </c>
      <c r="N21" s="12">
        <f t="shared" si="4"/>
        <v>-31156814.465970229</v>
      </c>
      <c r="O21">
        <v>67</v>
      </c>
      <c r="P21" s="6">
        <v>0.33100000000000002</v>
      </c>
      <c r="Q21" s="12">
        <f t="shared" si="5"/>
        <v>-218718840.6693745</v>
      </c>
      <c r="R21" s="12">
        <f t="shared" si="6"/>
        <v>-21858136.811081424</v>
      </c>
      <c r="S21">
        <v>66</v>
      </c>
      <c r="T21" s="6">
        <v>0.33100000000000002</v>
      </c>
      <c r="U21" s="12">
        <f t="shared" si="7"/>
        <v>817433.73745722987</v>
      </c>
      <c r="V21" s="12">
        <f t="shared" si="8"/>
        <v>73471.417005898111</v>
      </c>
      <c r="W21">
        <v>65</v>
      </c>
      <c r="X21" s="6">
        <v>0.33100000000000002</v>
      </c>
      <c r="Y21" s="12">
        <f t="shared" si="9"/>
        <v>31707204.875187494</v>
      </c>
      <c r="Z21" s="12">
        <f t="shared" si="10"/>
        <v>2570854.4493395267</v>
      </c>
      <c r="AA21">
        <v>64</v>
      </c>
      <c r="AB21" s="6">
        <v>0.33100000000000002</v>
      </c>
      <c r="AC21" s="12">
        <f t="shared" si="11"/>
        <v>-118601746.14151073</v>
      </c>
      <c r="AD21" s="12">
        <f t="shared" si="12"/>
        <v>-9839994.0230543148</v>
      </c>
      <c r="AE21">
        <v>63</v>
      </c>
      <c r="AF21" s="6">
        <v>0.33100000000000002</v>
      </c>
      <c r="AG21" s="12">
        <f t="shared" si="13"/>
        <v>-67738541.244282678</v>
      </c>
      <c r="AH21" s="12">
        <f t="shared" si="14"/>
        <v>-5790346.7059851941</v>
      </c>
      <c r="AI21">
        <v>62</v>
      </c>
      <c r="AJ21" s="6">
        <v>0.33100000000000002</v>
      </c>
      <c r="AK21" s="12">
        <f t="shared" si="15"/>
        <v>-163300073.57647333</v>
      </c>
      <c r="AL21" s="12">
        <f t="shared" si="16"/>
        <v>-14164305.564772673</v>
      </c>
      <c r="AM21">
        <v>61</v>
      </c>
      <c r="AN21" s="6">
        <v>0.33100000000000002</v>
      </c>
      <c r="AO21" s="12">
        <f t="shared" si="17"/>
        <v>-195443134.29865721</v>
      </c>
      <c r="AP21" s="12">
        <f t="shared" si="18"/>
        <v>-17320856.025210977</v>
      </c>
      <c r="AQ21">
        <v>60</v>
      </c>
      <c r="AR21" s="6">
        <v>0.33100000000000002</v>
      </c>
      <c r="AS21" s="12">
        <f t="shared" si="19"/>
        <v>-46611468.732507788</v>
      </c>
      <c r="AT21" s="12">
        <f t="shared" si="20"/>
        <v>-4160168.7995072943</v>
      </c>
      <c r="AU21">
        <v>59</v>
      </c>
      <c r="AV21" s="6">
        <v>0.33100000000000002</v>
      </c>
      <c r="AW21" s="12">
        <f t="shared" si="21"/>
        <v>-96328958.568636373</v>
      </c>
      <c r="AX21" s="12">
        <f t="shared" si="22"/>
        <v>-8476463.9846694488</v>
      </c>
      <c r="AY21">
        <v>58</v>
      </c>
      <c r="AZ21" s="6">
        <v>0.33100000000000002</v>
      </c>
      <c r="BA21" s="12">
        <f t="shared" si="23"/>
        <v>-70017490.866419643</v>
      </c>
      <c r="BB21" s="12">
        <f t="shared" si="24"/>
        <v>-6117178.6489203842</v>
      </c>
      <c r="BC21">
        <v>57</v>
      </c>
      <c r="BD21" s="6">
        <v>0.33100000000000002</v>
      </c>
      <c r="BE21" s="12">
        <f t="shared" si="25"/>
        <v>-10883619.566000044</v>
      </c>
      <c r="BF21" s="12">
        <f t="shared" si="26"/>
        <v>-964544.53727593098</v>
      </c>
      <c r="BG21">
        <v>56</v>
      </c>
      <c r="BH21" s="6">
        <v>0.33100000000000002</v>
      </c>
      <c r="BI21" s="12">
        <f t="shared" si="27"/>
        <v>80592708.078580245</v>
      </c>
      <c r="BJ21" s="12">
        <f t="shared" si="28"/>
        <v>7952894.5118397847</v>
      </c>
      <c r="BK21">
        <v>55</v>
      </c>
      <c r="BL21" s="6">
        <v>0.33100000000000002</v>
      </c>
      <c r="BM21" s="12">
        <f t="shared" si="29"/>
        <v>65048591.919138722</v>
      </c>
      <c r="BN21" s="12">
        <f t="shared" si="30"/>
        <v>6909624.157344088</v>
      </c>
      <c r="BO21">
        <v>54</v>
      </c>
      <c r="BP21" s="6">
        <v>0.33100000000000002</v>
      </c>
      <c r="BQ21" s="12">
        <f t="shared" si="31"/>
        <v>35220007.870557904</v>
      </c>
      <c r="BR21" s="12">
        <f t="shared" si="32"/>
        <v>3851842.4698158866</v>
      </c>
      <c r="BS21">
        <v>53</v>
      </c>
      <c r="BT21" s="6">
        <v>0.33100000000000002</v>
      </c>
      <c r="BU21" s="12">
        <f t="shared" si="33"/>
        <v>22258310.282709915</v>
      </c>
      <c r="BV21" s="12">
        <f t="shared" si="34"/>
        <v>2490244.6450800537</v>
      </c>
      <c r="BW21">
        <v>52</v>
      </c>
      <c r="BX21" s="6">
        <v>0.33100000000000002</v>
      </c>
      <c r="BY21" s="12">
        <f t="shared" si="35"/>
        <v>-8194629.3934165072</v>
      </c>
      <c r="BZ21" s="12">
        <f t="shared" si="36"/>
        <v>-937412.03620477964</v>
      </c>
      <c r="CA21">
        <v>51</v>
      </c>
      <c r="CB21" s="6">
        <v>0.33100000000000002</v>
      </c>
      <c r="CC21" s="12">
        <f t="shared" si="37"/>
        <v>36484205.857676953</v>
      </c>
      <c r="CD21" s="12">
        <f t="shared" si="38"/>
        <v>4930298.0888752639</v>
      </c>
      <c r="CE21">
        <v>50</v>
      </c>
      <c r="CF21" s="6">
        <v>0.33100000000000002</v>
      </c>
      <c r="CG21" s="12">
        <f t="shared" si="39"/>
        <v>48774127.6384973</v>
      </c>
      <c r="CH21" s="12">
        <f t="shared" si="40"/>
        <v>7265536.2981293909</v>
      </c>
      <c r="CI21">
        <v>49</v>
      </c>
      <c r="CJ21" s="6">
        <v>0.33100000000000002</v>
      </c>
      <c r="CK21" s="12">
        <f t="shared" si="284"/>
        <v>51243046.435047537</v>
      </c>
      <c r="CL21" s="12">
        <f t="shared" si="285"/>
        <v>7729937.8657519864</v>
      </c>
      <c r="CM21" s="5">
        <v>48</v>
      </c>
      <c r="CN21" s="6">
        <v>0.33100000000000002</v>
      </c>
      <c r="CO21" s="7">
        <f t="shared" si="41"/>
        <v>111470677.08468816</v>
      </c>
      <c r="CP21" s="12">
        <f t="shared" si="42"/>
        <v>37534416.880384393</v>
      </c>
      <c r="CQ21" s="12">
        <f t="shared" si="43"/>
        <v>5544052.7761724275</v>
      </c>
      <c r="CR21" s="9"/>
      <c r="CS21" s="5">
        <v>47</v>
      </c>
      <c r="CT21" s="6">
        <v>0.33100000000000002</v>
      </c>
      <c r="CU21" s="7">
        <f t="shared" si="44"/>
        <v>85215715.224132821</v>
      </c>
      <c r="CV21" s="12">
        <f t="shared" si="45"/>
        <v>22296245.337502357</v>
      </c>
      <c r="CW21" s="12">
        <f t="shared" si="46"/>
        <v>3559551.4240889996</v>
      </c>
      <c r="CY21" s="5">
        <v>46</v>
      </c>
      <c r="CZ21" s="6">
        <v>0.33100000000000002</v>
      </c>
      <c r="DA21" s="7">
        <f t="shared" si="47"/>
        <v>68900157.846161723</v>
      </c>
      <c r="DB21" s="12">
        <f t="shared" si="48"/>
        <v>12875943.302447528</v>
      </c>
      <c r="DC21" s="12">
        <f t="shared" si="49"/>
        <v>2144641.719138023</v>
      </c>
      <c r="DE21" s="5">
        <f t="shared" si="50"/>
        <v>45</v>
      </c>
      <c r="DF21" s="6">
        <v>0.33100000000000002</v>
      </c>
      <c r="DG21" s="7">
        <f t="shared" si="51"/>
        <v>58315833.978977345</v>
      </c>
      <c r="DH21" s="12">
        <f t="shared" si="52"/>
        <v>6365486.3779396182</v>
      </c>
      <c r="DI21" s="12">
        <f t="shared" si="53"/>
        <v>1064248.5081910361</v>
      </c>
      <c r="DK21" s="5">
        <f t="shared" si="54"/>
        <v>44</v>
      </c>
      <c r="DL21" s="6">
        <v>0.33100000000000002</v>
      </c>
      <c r="DM21" s="7">
        <f t="shared" si="55"/>
        <v>59030098.166795567</v>
      </c>
      <c r="DN21" s="12">
        <f t="shared" si="56"/>
        <v>11770460.349265227</v>
      </c>
      <c r="DO21" s="12">
        <f t="shared" si="57"/>
        <v>1990102.9754571631</v>
      </c>
      <c r="DQ21" s="5">
        <f t="shared" si="58"/>
        <v>43</v>
      </c>
      <c r="DR21" s="6">
        <v>0.33100000000000002</v>
      </c>
      <c r="DS21" s="7">
        <f t="shared" si="59"/>
        <v>38693037.602776349</v>
      </c>
      <c r="DT21" s="12">
        <f t="shared" si="60"/>
        <v>-6059453.5412830673</v>
      </c>
      <c r="DU21" s="12">
        <f t="shared" si="61"/>
        <v>-1016891.3233957128</v>
      </c>
      <c r="DW21" s="5">
        <f t="shared" si="62"/>
        <v>42</v>
      </c>
      <c r="DX21" s="6">
        <v>0.33100000000000002</v>
      </c>
      <c r="DY21" s="7">
        <f t="shared" si="63"/>
        <v>29180269.685351674</v>
      </c>
      <c r="DZ21" s="12">
        <f t="shared" si="64"/>
        <v>-13048558.02175568</v>
      </c>
      <c r="EA21" s="12">
        <f t="shared" si="65"/>
        <v>-2197997.202910448</v>
      </c>
      <c r="EC21" s="5">
        <f t="shared" si="66"/>
        <v>41</v>
      </c>
      <c r="ED21" s="6">
        <v>0.33100000000000002</v>
      </c>
      <c r="EE21" s="7">
        <f t="shared" si="67"/>
        <v>27159595.760751758</v>
      </c>
      <c r="EF21" s="12">
        <f t="shared" si="68"/>
        <v>-11616233.533704638</v>
      </c>
      <c r="EG21" s="12">
        <f t="shared" si="69"/>
        <v>-2015135.421308913</v>
      </c>
      <c r="EI21" s="5">
        <f t="shared" si="70"/>
        <v>40</v>
      </c>
      <c r="EJ21" s="6">
        <v>0.33100000000000002</v>
      </c>
      <c r="EK21" s="7">
        <f t="shared" si="71"/>
        <v>27159595.760751758</v>
      </c>
      <c r="EL21" s="12">
        <f t="shared" si="72"/>
        <v>-5036287.8919286011</v>
      </c>
      <c r="EM21" s="12">
        <f t="shared" si="73"/>
        <v>-905328.93594693916</v>
      </c>
      <c r="EO21" s="5">
        <f t="shared" si="74"/>
        <v>39</v>
      </c>
      <c r="EP21" s="6">
        <v>0.33100000000000002</v>
      </c>
      <c r="EQ21" s="7">
        <f t="shared" si="75"/>
        <v>30332360.68880026</v>
      </c>
      <c r="ER21" s="12">
        <f t="shared" si="76"/>
        <v>-11947562.619813047</v>
      </c>
      <c r="ES21" s="12">
        <f t="shared" si="77"/>
        <v>-2177745.5435234341</v>
      </c>
      <c r="EU21" s="5">
        <f t="shared" si="78"/>
        <v>38</v>
      </c>
      <c r="EV21" s="6">
        <v>0.33100000000000002</v>
      </c>
      <c r="EW21" s="7">
        <f t="shared" si="79"/>
        <v>18833818.679101292</v>
      </c>
      <c r="EX21" s="12">
        <f t="shared" si="80"/>
        <v>-12325913.466759467</v>
      </c>
      <c r="EY21" s="12">
        <f t="shared" si="81"/>
        <v>-2269951.3801134657</v>
      </c>
      <c r="FA21" s="5">
        <f t="shared" si="82"/>
        <v>37</v>
      </c>
      <c r="FB21" s="6">
        <v>0.33100000000000002</v>
      </c>
      <c r="FC21" s="7">
        <f t="shared" si="83"/>
        <v>18770000.676800173</v>
      </c>
      <c r="FD21" s="12">
        <f t="shared" si="84"/>
        <v>-10442462.717536479</v>
      </c>
      <c r="FE21" s="12">
        <f t="shared" si="85"/>
        <v>-1955910.678708907</v>
      </c>
      <c r="FG21" s="5">
        <f t="shared" si="86"/>
        <v>36</v>
      </c>
      <c r="FH21" s="6">
        <v>0.33100000000000002</v>
      </c>
      <c r="FI21" s="7">
        <f t="shared" si="87"/>
        <v>14821541.911560465</v>
      </c>
      <c r="FJ21" s="12">
        <f t="shared" si="88"/>
        <v>-12989082.894351546</v>
      </c>
      <c r="FK21" s="12">
        <f t="shared" si="89"/>
        <v>-2449229.961222793</v>
      </c>
      <c r="FM21" s="5">
        <f t="shared" si="90"/>
        <v>35</v>
      </c>
      <c r="FN21" s="6">
        <v>0.33100000000000002</v>
      </c>
      <c r="FO21" s="7">
        <f t="shared" si="91"/>
        <v>16253472.871543439</v>
      </c>
      <c r="FP21" s="12">
        <f t="shared" si="92"/>
        <v>-9857642.4442599993</v>
      </c>
      <c r="FQ21" s="12">
        <f t="shared" si="93"/>
        <v>-1883547.0163765177</v>
      </c>
      <c r="FS21" s="5">
        <f t="shared" si="94"/>
        <v>34</v>
      </c>
      <c r="FT21" s="6">
        <v>0.33100000000000002</v>
      </c>
      <c r="FU21" s="7">
        <f t="shared" si="95"/>
        <v>13256237.559369909</v>
      </c>
      <c r="FV21" s="12">
        <f t="shared" si="96"/>
        <v>-11341272.784203883</v>
      </c>
      <c r="FW21" s="12">
        <f t="shared" si="97"/>
        <v>-2202673.3440094278</v>
      </c>
      <c r="FY21" s="5">
        <f t="shared" si="98"/>
        <v>33</v>
      </c>
      <c r="FZ21" s="6">
        <v>0.33100000000000002</v>
      </c>
      <c r="GA21" s="7">
        <f t="shared" si="99"/>
        <v>11386563.785749786</v>
      </c>
      <c r="GB21" s="12">
        <f t="shared" si="100"/>
        <v>-11993170.220052447</v>
      </c>
      <c r="GC21" s="12">
        <f t="shared" si="101"/>
        <v>-2351897.6170058856</v>
      </c>
      <c r="GE21" s="5">
        <f t="shared" si="102"/>
        <v>32</v>
      </c>
      <c r="GF21" s="6">
        <v>0.33100000000000002</v>
      </c>
      <c r="GG21" s="7">
        <f t="shared" si="103"/>
        <v>10130394.827179529</v>
      </c>
      <c r="GH21" s="12">
        <f t="shared" si="104"/>
        <v>-11809988.65782501</v>
      </c>
      <c r="GI21" s="12">
        <f t="shared" si="105"/>
        <v>-2360513.1321108444</v>
      </c>
      <c r="GK21" s="5">
        <f t="shared" si="106"/>
        <v>31</v>
      </c>
      <c r="GL21" s="6">
        <v>0.33100000000000002</v>
      </c>
      <c r="GM21" s="7">
        <f t="shared" si="107"/>
        <v>11252243.504586831</v>
      </c>
      <c r="GN21" s="12">
        <f t="shared" si="108"/>
        <v>-8927692.5661278684</v>
      </c>
      <c r="GO21" s="12">
        <f t="shared" si="109"/>
        <v>-1846141.3288850212</v>
      </c>
      <c r="GQ21" s="5">
        <f t="shared" si="110"/>
        <v>30</v>
      </c>
      <c r="GR21" s="6">
        <v>0.33100000000000002</v>
      </c>
      <c r="GS21" s="7">
        <f t="shared" si="111"/>
        <v>9089049.6806032564</v>
      </c>
      <c r="GT21" s="12">
        <f t="shared" si="112"/>
        <v>-9500589.1925980188</v>
      </c>
      <c r="GU21" s="12">
        <f t="shared" si="113"/>
        <v>-2036267.0739634975</v>
      </c>
      <c r="GW21" s="5">
        <f t="shared" si="114"/>
        <v>29</v>
      </c>
      <c r="GX21" s="6">
        <v>0.33100000000000002</v>
      </c>
      <c r="GY21" s="7">
        <f t="shared" si="115"/>
        <v>8202373.143762527</v>
      </c>
      <c r="GZ21" s="12">
        <f t="shared" si="116"/>
        <v>-8850642.0412760302</v>
      </c>
      <c r="HA21" s="12">
        <f t="shared" si="117"/>
        <v>-1980407.6471994135</v>
      </c>
      <c r="HC21" s="5">
        <f t="shared" si="118"/>
        <v>28</v>
      </c>
      <c r="HD21" s="6">
        <v>0.33100000000000002</v>
      </c>
      <c r="HE21" s="7">
        <f t="shared" si="119"/>
        <v>8938941.9613802582</v>
      </c>
      <c r="HF21" s="12">
        <f t="shared" si="120"/>
        <v>-6282852.9734396059</v>
      </c>
      <c r="HG21" s="12">
        <f t="shared" si="121"/>
        <v>-1492720.568171069</v>
      </c>
      <c r="HI21" s="5">
        <f t="shared" si="122"/>
        <v>27</v>
      </c>
      <c r="HJ21" s="6">
        <v>0.33100000000000002</v>
      </c>
      <c r="HK21" s="7">
        <f t="shared" si="123"/>
        <v>8631655.0418890081</v>
      </c>
      <c r="HL21" s="12">
        <f t="shared" si="124"/>
        <v>-4781499.3154956931</v>
      </c>
      <c r="HM21" s="12">
        <f t="shared" si="125"/>
        <v>-1196126.164404328</v>
      </c>
      <c r="HO21" s="5">
        <f t="shared" si="126"/>
        <v>26</v>
      </c>
      <c r="HP21" s="6">
        <v>0.33100000000000002</v>
      </c>
      <c r="HQ21" s="7">
        <f t="shared" si="127"/>
        <v>7557043.4616433335</v>
      </c>
      <c r="HR21" s="12">
        <f t="shared" si="128"/>
        <v>-4576249.0120216794</v>
      </c>
      <c r="HS21" s="12">
        <f t="shared" si="129"/>
        <v>-1182173.691980459</v>
      </c>
      <c r="HU21" s="5">
        <f t="shared" si="130"/>
        <v>25</v>
      </c>
      <c r="HV21" s="6">
        <v>0.33100000000000002</v>
      </c>
      <c r="HW21" s="7">
        <f t="shared" si="131"/>
        <v>6363290.2169445353</v>
      </c>
      <c r="HX21" s="12">
        <f t="shared" si="132"/>
        <v>-4629371.0474373288</v>
      </c>
      <c r="HY21" s="12">
        <f t="shared" si="133"/>
        <v>-1239542.4677613464</v>
      </c>
      <c r="IA21" s="5">
        <f t="shared" si="134"/>
        <v>24</v>
      </c>
      <c r="IB21" s="6">
        <v>0.33100000000000002</v>
      </c>
      <c r="IC21" s="7">
        <f t="shared" si="135"/>
        <v>7425942.6035062857</v>
      </c>
      <c r="ID21" s="12">
        <f t="shared" si="136"/>
        <v>-1869321.3358714583</v>
      </c>
      <c r="IE21" s="12">
        <f t="shared" si="137"/>
        <v>-547519.63703086076</v>
      </c>
      <c r="IG21" s="5">
        <f t="shared" si="138"/>
        <v>23</v>
      </c>
      <c r="IH21" s="6">
        <v>0.33100000000000002</v>
      </c>
      <c r="II21" s="7">
        <f t="shared" si="139"/>
        <v>10021514.984488916</v>
      </c>
      <c r="IJ21" s="12">
        <f t="shared" si="140"/>
        <v>2489178.0831256835</v>
      </c>
      <c r="IK21" s="12">
        <f t="shared" si="141"/>
        <v>815123.68404052872</v>
      </c>
      <c r="IM21" s="5">
        <f t="shared" si="142"/>
        <v>22</v>
      </c>
      <c r="IN21" s="6">
        <v>0.33100000000000002</v>
      </c>
      <c r="IO21" s="7">
        <f t="shared" si="143"/>
        <v>7314974.4412327837</v>
      </c>
      <c r="IP21" s="12">
        <f t="shared" si="144"/>
        <v>899514.48013005708</v>
      </c>
      <c r="IQ21" s="12">
        <f t="shared" si="145"/>
        <v>314349.49777015194</v>
      </c>
      <c r="IS21" s="5">
        <f t="shared" si="146"/>
        <v>21</v>
      </c>
      <c r="IT21" s="6">
        <v>0.33100000000000002</v>
      </c>
      <c r="IU21" s="7">
        <f t="shared" si="147"/>
        <v>5907271.6153054852</v>
      </c>
      <c r="IV21" s="12">
        <f t="shared" si="148"/>
        <v>337343.26331315341</v>
      </c>
      <c r="IW21" s="12">
        <f t="shared" si="149"/>
        <v>124038.84917548382</v>
      </c>
      <c r="IY21" s="5">
        <f t="shared" si="150"/>
        <v>20</v>
      </c>
      <c r="IZ21" s="6">
        <v>0.33100000000000002</v>
      </c>
      <c r="JA21" s="7">
        <f t="shared" si="151"/>
        <v>6350539.2553273365</v>
      </c>
      <c r="JB21" s="12">
        <f t="shared" si="152"/>
        <v>1708292.8675537009</v>
      </c>
      <c r="JC21" s="12">
        <f t="shared" si="153"/>
        <v>671076.70786993287</v>
      </c>
      <c r="JE21" s="5">
        <f t="shared" si="154"/>
        <v>19</v>
      </c>
      <c r="JF21" s="6">
        <v>0.33100000000000002</v>
      </c>
      <c r="JG21" s="7">
        <f t="shared" si="155"/>
        <v>5962387.8089637915</v>
      </c>
      <c r="JH21" s="12">
        <f t="shared" si="156"/>
        <v>2205380.5793410954</v>
      </c>
      <c r="JI21" s="12">
        <f t="shared" si="157"/>
        <v>946747.28830293415</v>
      </c>
      <c r="JK21" s="5">
        <f t="shared" si="158"/>
        <v>18</v>
      </c>
      <c r="JL21" s="6">
        <v>0.33100000000000002</v>
      </c>
      <c r="JM21" s="7">
        <f t="shared" si="159"/>
        <v>5030701.8300403235</v>
      </c>
      <c r="JN21" s="12">
        <f t="shared" si="160"/>
        <v>2110932.4573352057</v>
      </c>
      <c r="JO21" s="12">
        <f t="shared" si="161"/>
        <v>1032247.298432929</v>
      </c>
      <c r="JQ21" s="5">
        <f t="shared" si="162"/>
        <v>17</v>
      </c>
      <c r="JR21" s="6">
        <v>0.33100000000000002</v>
      </c>
      <c r="JS21" s="7">
        <f t="shared" si="163"/>
        <v>3818659.3517840621</v>
      </c>
      <c r="JT21" s="12">
        <f t="shared" si="164"/>
        <v>1522930.2836817317</v>
      </c>
      <c r="JU21" s="12">
        <f t="shared" si="165"/>
        <v>832777.71640672954</v>
      </c>
      <c r="JW21" s="5">
        <f t="shared" si="166"/>
        <v>16</v>
      </c>
      <c r="JX21" s="6">
        <v>0.33100000000000002</v>
      </c>
      <c r="JY21" s="7">
        <f t="shared" si="167"/>
        <v>4006987.7773180087</v>
      </c>
      <c r="JZ21" s="12">
        <f t="shared" si="168"/>
        <v>2162862.9089577915</v>
      </c>
      <c r="KA21" s="12">
        <f t="shared" si="169"/>
        <v>1281948.2860761769</v>
      </c>
      <c r="KC21" s="5">
        <f t="shared" si="170"/>
        <v>15</v>
      </c>
      <c r="KD21" s="6">
        <v>0.33100000000000002</v>
      </c>
      <c r="KE21" s="7">
        <f t="shared" si="171"/>
        <v>3327510.1954143899</v>
      </c>
      <c r="KF21" s="12">
        <f t="shared" si="172"/>
        <v>1783970.408607699</v>
      </c>
      <c r="KG21" s="12">
        <f t="shared" si="173"/>
        <v>1096620.4020228344</v>
      </c>
      <c r="KI21" s="5">
        <f t="shared" si="174"/>
        <v>14</v>
      </c>
      <c r="KJ21" s="6">
        <v>0.33100000000000002</v>
      </c>
      <c r="KK21" s="7">
        <f t="shared" si="175"/>
        <v>2719887.3593382295</v>
      </c>
      <c r="KL21" s="12">
        <f t="shared" si="176"/>
        <v>1441795.7567251907</v>
      </c>
      <c r="KM21" s="12">
        <f t="shared" si="177"/>
        <v>923438.01137835917</v>
      </c>
      <c r="KO21" s="5">
        <f t="shared" si="178"/>
        <v>13</v>
      </c>
      <c r="KP21" s="6">
        <v>0.33100000000000002</v>
      </c>
      <c r="KQ21" s="7">
        <f t="shared" si="179"/>
        <v>2562305.5669695996</v>
      </c>
      <c r="KR21" s="12">
        <f t="shared" si="180"/>
        <v>1511381.8002905122</v>
      </c>
      <c r="KS21" s="12">
        <f t="shared" si="181"/>
        <v>1002204.7764339978</v>
      </c>
      <c r="KU21" s="5">
        <f t="shared" si="182"/>
        <v>12</v>
      </c>
      <c r="KV21" s="6">
        <v>0.33100000000000002</v>
      </c>
      <c r="KW21" s="7">
        <f t="shared" si="183"/>
        <v>1952381.5658104229</v>
      </c>
      <c r="KX21" s="12">
        <f t="shared" si="184"/>
        <v>1080800.190393815</v>
      </c>
      <c r="KY21" s="12">
        <f t="shared" si="185"/>
        <v>744536.14624237665</v>
      </c>
      <c r="LA21" s="5">
        <f t="shared" si="186"/>
        <v>11</v>
      </c>
      <c r="LB21" s="6">
        <v>0.33100000000000002</v>
      </c>
      <c r="LC21" s="7">
        <f t="shared" si="187"/>
        <v>1647718.428399378</v>
      </c>
      <c r="LD21" s="12">
        <f t="shared" si="188"/>
        <v>924295.20790101483</v>
      </c>
      <c r="LE21" s="12">
        <f t="shared" si="189"/>
        <v>646019.02651535417</v>
      </c>
      <c r="LG21" s="5">
        <f t="shared" si="190"/>
        <v>10</v>
      </c>
      <c r="LH21" s="6">
        <v>0.33100000000000002</v>
      </c>
      <c r="LI21" s="7">
        <f t="shared" si="191"/>
        <v>1557242.6315087213</v>
      </c>
      <c r="LJ21" s="12">
        <f t="shared" si="192"/>
        <v>976147.348453579</v>
      </c>
      <c r="LK21" s="12">
        <f t="shared" si="193"/>
        <v>709869.56766863039</v>
      </c>
      <c r="LM21" s="5">
        <f t="shared" si="194"/>
        <v>9</v>
      </c>
      <c r="LN21" s="6">
        <v>0.33100000000000002</v>
      </c>
      <c r="LO21" s="7">
        <f t="shared" si="195"/>
        <v>1336230.1626125975</v>
      </c>
      <c r="LP21" s="12">
        <f t="shared" si="196"/>
        <v>881947.53852331126</v>
      </c>
      <c r="LQ21" s="12">
        <f t="shared" si="197"/>
        <v>671300.10631786927</v>
      </c>
      <c r="LS21" s="5">
        <f t="shared" si="198"/>
        <v>8</v>
      </c>
      <c r="LT21" s="6">
        <v>0.33100000000000002</v>
      </c>
      <c r="LU21" s="7">
        <f t="shared" si="199"/>
        <v>1016299.1805693624</v>
      </c>
      <c r="LV21" s="12">
        <f t="shared" si="200"/>
        <v>668180.4675425</v>
      </c>
      <c r="LW21" s="12">
        <f t="shared" si="201"/>
        <v>535048.34421693592</v>
      </c>
      <c r="LY21" s="5">
        <f t="shared" si="202"/>
        <v>7</v>
      </c>
      <c r="LZ21" s="6">
        <v>0.33100000000000002</v>
      </c>
      <c r="MA21" s="7">
        <f t="shared" si="203"/>
        <v>1048379.5962134951</v>
      </c>
      <c r="MB21" s="12">
        <f t="shared" si="204"/>
        <v>801500.75778453285</v>
      </c>
      <c r="MC21" s="12">
        <f t="shared" si="205"/>
        <v>678076.69388936588</v>
      </c>
      <c r="ME21" s="5">
        <f t="shared" si="206"/>
        <v>6</v>
      </c>
      <c r="MF21" s="6">
        <v>0.33100000000000002</v>
      </c>
      <c r="MG21" s="7">
        <f t="shared" si="207"/>
        <v>805021.57430200046</v>
      </c>
      <c r="MH21" s="12">
        <f t="shared" si="208"/>
        <v>626934.29914433777</v>
      </c>
      <c r="MI21" s="12">
        <f t="shared" si="209"/>
        <v>544183.7002629356</v>
      </c>
      <c r="MK21" s="5">
        <f t="shared" si="210"/>
        <v>5</v>
      </c>
      <c r="ML21" s="6">
        <v>0.33100000000000002</v>
      </c>
      <c r="MM21" s="7">
        <f t="shared" si="211"/>
        <v>748926.94604335318</v>
      </c>
      <c r="MN21" s="12">
        <f t="shared" si="212"/>
        <v>630435.25819745567</v>
      </c>
      <c r="MO21" s="12">
        <f t="shared" si="213"/>
        <v>565053.85178477166</v>
      </c>
      <c r="MQ21" s="5">
        <f t="shared" si="214"/>
        <v>4</v>
      </c>
      <c r="MR21" s="6">
        <v>0.33100000000000002</v>
      </c>
      <c r="MS21" s="7">
        <f t="shared" si="215"/>
        <v>681028.41324302391</v>
      </c>
      <c r="MT21" s="12">
        <f t="shared" si="216"/>
        <v>610487.07176936918</v>
      </c>
      <c r="MU21" s="12">
        <f t="shared" si="217"/>
        <v>560988.12000428513</v>
      </c>
      <c r="MW21" s="5">
        <f t="shared" si="218"/>
        <v>3</v>
      </c>
      <c r="MX21" s="6">
        <v>0.33100000000000002</v>
      </c>
      <c r="MY21" s="7">
        <f t="shared" si="219"/>
        <v>672089.62127999985</v>
      </c>
      <c r="MZ21" s="12">
        <f t="shared" si="220"/>
        <v>627443.60868093139</v>
      </c>
      <c r="NA21" s="12">
        <f t="shared" si="221"/>
        <v>592738.99676143308</v>
      </c>
      <c r="NC21" s="5">
        <f t="shared" si="222"/>
        <v>2</v>
      </c>
      <c r="ND21" s="6">
        <v>0.33100000000000002</v>
      </c>
      <c r="NE21" s="7">
        <f t="shared" si="223"/>
        <v>489861.23999999993</v>
      </c>
      <c r="NF21" s="12">
        <f>(NF22)*(1+ND21)-(((VLOOKUP((NC$91+NC22),$A$138:$E$227,5,FALSE))/(VLOOKUP(NC$91,$A$138:$E$227,5,FALSE)))*(IF(NC21&lt;=$D$125,$B$125,$C$125)))</f>
        <v>463885.39544041443</v>
      </c>
      <c r="NG21" s="12">
        <f t="shared" si="225"/>
        <v>450181.67854179756</v>
      </c>
      <c r="NI21" s="5">
        <f t="shared" si="226"/>
        <v>1</v>
      </c>
      <c r="NJ21" s="6">
        <v>0.33100000000000002</v>
      </c>
      <c r="NK21" s="7">
        <f>(NK22+$B$124)*(1+NJ21)</f>
        <v>399300</v>
      </c>
      <c r="NL21" s="12">
        <f>($B$124)*(1+NJ21)-$B$125</f>
        <v>388300</v>
      </c>
      <c r="NM21" s="12">
        <f>NL21</f>
        <v>388300</v>
      </c>
      <c r="NO21" s="5"/>
      <c r="NP21" s="6"/>
      <c r="NQ21" s="7"/>
      <c r="NU21" s="5"/>
      <c r="NV21" s="6"/>
      <c r="NW21" s="7"/>
      <c r="OA21" s="5"/>
      <c r="OB21" s="6"/>
      <c r="OC21" s="7"/>
      <c r="OG21" s="5"/>
      <c r="OH21" s="6"/>
      <c r="OI21" s="7"/>
      <c r="OM21" s="5"/>
      <c r="ON21" s="6"/>
      <c r="OO21" s="7"/>
      <c r="OS21" s="5"/>
      <c r="OT21" s="6"/>
      <c r="OU21" s="7"/>
      <c r="OY21" s="5"/>
      <c r="OZ21" s="6"/>
      <c r="PA21" s="7"/>
      <c r="PE21" s="5"/>
      <c r="PF21" s="6"/>
      <c r="PG21" s="7"/>
      <c r="PK21" s="5"/>
      <c r="PL21" s="6"/>
      <c r="PM21" s="7"/>
      <c r="PQ21" s="5"/>
      <c r="PR21" s="6"/>
      <c r="PS21" s="7"/>
      <c r="PW21" s="5"/>
      <c r="PX21" s="6"/>
      <c r="PY21" s="7"/>
      <c r="QC21" s="5"/>
      <c r="QD21" s="6"/>
      <c r="QE21" s="7"/>
      <c r="QI21" s="5"/>
      <c r="QJ21" s="6"/>
      <c r="QK21" s="7"/>
      <c r="QO21" s="5"/>
      <c r="QP21" s="6"/>
      <c r="QQ21" s="7"/>
    </row>
    <row r="22" spans="3:459">
      <c r="C22">
        <v>69</v>
      </c>
      <c r="D22" s="6">
        <v>0.2268</v>
      </c>
      <c r="E22" s="12">
        <f t="shared" si="286"/>
        <v>-207784396.51355845</v>
      </c>
      <c r="F22" s="12">
        <f t="shared" si="0"/>
        <v>-23281541.83733524</v>
      </c>
      <c r="G22">
        <v>68</v>
      </c>
      <c r="H22" s="6">
        <v>0.2268</v>
      </c>
      <c r="I22" s="12">
        <f t="shared" si="1"/>
        <v>-252552682.02945146</v>
      </c>
      <c r="J22" s="12">
        <f t="shared" si="2"/>
        <v>-27970536.67554158</v>
      </c>
      <c r="K22">
        <v>67</v>
      </c>
      <c r="L22" s="6">
        <v>0.2268</v>
      </c>
      <c r="M22" s="12">
        <f t="shared" si="3"/>
        <v>-217585870.95556974</v>
      </c>
      <c r="N22" s="12">
        <f t="shared" si="4"/>
        <v>-24097917.055312455</v>
      </c>
      <c r="O22">
        <v>66</v>
      </c>
      <c r="P22" s="6">
        <v>0.2268</v>
      </c>
      <c r="Q22" s="12">
        <f t="shared" si="5"/>
        <v>-164101166.03315493</v>
      </c>
      <c r="R22" s="12">
        <f t="shared" si="6"/>
        <v>-16899019.040979039</v>
      </c>
      <c r="S22">
        <v>65</v>
      </c>
      <c r="T22" s="6">
        <v>0.2268</v>
      </c>
      <c r="U22" s="12">
        <f t="shared" si="7"/>
        <v>864921.08282002527</v>
      </c>
      <c r="V22" s="12">
        <f t="shared" si="8"/>
        <v>80106.032929574882</v>
      </c>
      <c r="W22">
        <v>64</v>
      </c>
      <c r="X22" s="6">
        <v>0.2268</v>
      </c>
      <c r="Y22" s="12">
        <f t="shared" si="9"/>
        <v>24100078.794280611</v>
      </c>
      <c r="Z22" s="12">
        <f t="shared" si="10"/>
        <v>2013542.852630958</v>
      </c>
      <c r="AA22">
        <v>63</v>
      </c>
      <c r="AB22" s="6">
        <v>0.2268</v>
      </c>
      <c r="AC22" s="12">
        <f t="shared" si="11"/>
        <v>-88835578.687017143</v>
      </c>
      <c r="AD22" s="12">
        <f t="shared" si="12"/>
        <v>-7594751.5457812585</v>
      </c>
      <c r="AE22">
        <v>62</v>
      </c>
      <c r="AF22" s="6">
        <v>0.2268</v>
      </c>
      <c r="AG22" s="12">
        <f t="shared" si="13"/>
        <v>-50629290.279436313</v>
      </c>
      <c r="AH22" s="12">
        <f t="shared" si="14"/>
        <v>-4459574.7914529387</v>
      </c>
      <c r="AI22">
        <v>61</v>
      </c>
      <c r="AJ22" s="6">
        <v>0.2268</v>
      </c>
      <c r="AK22" s="12">
        <f t="shared" si="15"/>
        <v>-122429905.34279183</v>
      </c>
      <c r="AL22" s="12">
        <f t="shared" si="16"/>
        <v>-10942569.25991274</v>
      </c>
      <c r="AM22">
        <v>60</v>
      </c>
      <c r="AN22" s="6">
        <v>0.2268</v>
      </c>
      <c r="AO22" s="12">
        <f t="shared" si="17"/>
        <v>-146584991.48036012</v>
      </c>
      <c r="AP22" s="12">
        <f t="shared" si="18"/>
        <v>-13386323.703841176</v>
      </c>
      <c r="AQ22">
        <v>59</v>
      </c>
      <c r="AR22" s="6">
        <v>0.2268</v>
      </c>
      <c r="AS22" s="12">
        <f t="shared" si="19"/>
        <v>-34767349.340303838</v>
      </c>
      <c r="AT22" s="12">
        <f t="shared" si="20"/>
        <v>-3197515.2890693941</v>
      </c>
      <c r="AU22">
        <v>58</v>
      </c>
      <c r="AV22" s="6">
        <v>0.2268</v>
      </c>
      <c r="AW22" s="12">
        <f t="shared" si="21"/>
        <v>-72117227.64628686</v>
      </c>
      <c r="AX22" s="12">
        <f t="shared" si="22"/>
        <v>-6539126.8591192747</v>
      </c>
      <c r="AY22">
        <v>57</v>
      </c>
      <c r="AZ22" s="6">
        <v>0.2268</v>
      </c>
      <c r="BA22" s="12">
        <f t="shared" si="23"/>
        <v>-52347189.76067289</v>
      </c>
      <c r="BB22" s="12">
        <f t="shared" si="24"/>
        <v>-4712603.2232730128</v>
      </c>
      <c r="BC22">
        <v>56</v>
      </c>
      <c r="BD22" s="6">
        <v>0.2268</v>
      </c>
      <c r="BE22" s="12">
        <f t="shared" si="25"/>
        <v>-7922696.4145020079</v>
      </c>
      <c r="BF22" s="12">
        <f t="shared" si="26"/>
        <v>-723510.48863004078</v>
      </c>
      <c r="BG22">
        <v>55</v>
      </c>
      <c r="BH22" s="6">
        <v>0.2268</v>
      </c>
      <c r="BI22" s="12">
        <f t="shared" si="27"/>
        <v>60778903.694540754</v>
      </c>
      <c r="BJ22" s="12">
        <f t="shared" si="28"/>
        <v>6180238.2642764878</v>
      </c>
      <c r="BK22">
        <v>54</v>
      </c>
      <c r="BL22" s="6">
        <v>0.2268</v>
      </c>
      <c r="BM22" s="12">
        <f t="shared" si="29"/>
        <v>49084160.747289017</v>
      </c>
      <c r="BN22" s="12">
        <f t="shared" si="30"/>
        <v>5372553.8641786547</v>
      </c>
      <c r="BO22">
        <v>53</v>
      </c>
      <c r="BP22" s="6">
        <v>0.2268</v>
      </c>
      <c r="BQ22" s="12">
        <f t="shared" si="31"/>
        <v>26667406.623129595</v>
      </c>
      <c r="BR22" s="12">
        <f t="shared" si="32"/>
        <v>3005264.7360262624</v>
      </c>
      <c r="BS22">
        <v>52</v>
      </c>
      <c r="BT22" s="6">
        <v>0.2268</v>
      </c>
      <c r="BU22" s="12">
        <f t="shared" si="33"/>
        <v>16924460.067712732</v>
      </c>
      <c r="BV22" s="12">
        <f t="shared" si="34"/>
        <v>1951135.9404487477</v>
      </c>
      <c r="BW22">
        <v>51</v>
      </c>
      <c r="BX22" s="6">
        <v>0.2268</v>
      </c>
      <c r="BY22" s="12">
        <f t="shared" si="35"/>
        <v>-5959711.9805888506</v>
      </c>
      <c r="BZ22" s="12">
        <f t="shared" si="36"/>
        <v>-702504.90962899651</v>
      </c>
      <c r="CA22">
        <v>50</v>
      </c>
      <c r="CB22" s="6">
        <v>0.2268</v>
      </c>
      <c r="CC22" s="12">
        <f t="shared" si="37"/>
        <v>27577915.745812885</v>
      </c>
      <c r="CD22" s="12">
        <f t="shared" si="38"/>
        <v>3840189.0449156542</v>
      </c>
      <c r="CE22">
        <v>49</v>
      </c>
      <c r="CF22" s="6">
        <v>0.2268</v>
      </c>
      <c r="CG22" s="12">
        <f t="shared" si="39"/>
        <v>36796033.090578958</v>
      </c>
      <c r="CH22" s="12">
        <f t="shared" si="40"/>
        <v>5648095.7528932728</v>
      </c>
      <c r="CI22">
        <v>48</v>
      </c>
      <c r="CJ22" s="6">
        <v>0.2268</v>
      </c>
      <c r="CK22" s="12">
        <f t="shared" si="284"/>
        <v>38649076.960967347</v>
      </c>
      <c r="CL22" s="12">
        <f t="shared" si="285"/>
        <v>6007628.5431555463</v>
      </c>
      <c r="CM22" s="5">
        <v>47</v>
      </c>
      <c r="CN22" s="6">
        <v>0.2268</v>
      </c>
      <c r="CO22" s="7">
        <f t="shared" si="41"/>
        <v>83749569.560246557</v>
      </c>
      <c r="CP22" s="12">
        <f t="shared" si="42"/>
        <v>28352759.777132321</v>
      </c>
      <c r="CQ22" s="12">
        <f t="shared" si="43"/>
        <v>4315348.8002759684</v>
      </c>
      <c r="CR22" s="9"/>
      <c r="CS22" s="5">
        <v>46</v>
      </c>
      <c r="CT22" s="6">
        <v>0.2268</v>
      </c>
      <c r="CU22" s="7">
        <f t="shared" si="44"/>
        <v>64023828.117304906</v>
      </c>
      <c r="CV22" s="12">
        <f t="shared" si="45"/>
        <v>16892681.234657496</v>
      </c>
      <c r="CW22" s="12">
        <f t="shared" si="46"/>
        <v>2778977.3533698209</v>
      </c>
      <c r="CY22" s="5">
        <v>45</v>
      </c>
      <c r="CZ22" s="6">
        <v>0.2268</v>
      </c>
      <c r="DA22" s="7">
        <f t="shared" si="47"/>
        <v>51765708.37427628</v>
      </c>
      <c r="DB22" s="12">
        <f t="shared" si="48"/>
        <v>9809208.4973664135</v>
      </c>
      <c r="DC22" s="12">
        <f t="shared" si="49"/>
        <v>1683575.2926179401</v>
      </c>
      <c r="DE22" s="5">
        <f t="shared" si="50"/>
        <v>44</v>
      </c>
      <c r="DF22" s="6">
        <v>0.2268</v>
      </c>
      <c r="DG22" s="7">
        <f t="shared" si="51"/>
        <v>43813549.195324831</v>
      </c>
      <c r="DH22" s="12">
        <f t="shared" si="52"/>
        <v>4917297.1210857872</v>
      </c>
      <c r="DI22" s="12">
        <f t="shared" si="53"/>
        <v>847150.92889172246</v>
      </c>
      <c r="DK22" s="5">
        <f t="shared" si="54"/>
        <v>43</v>
      </c>
      <c r="DL22" s="6">
        <v>0.2268</v>
      </c>
      <c r="DM22" s="7">
        <f t="shared" si="55"/>
        <v>44350186.451386601</v>
      </c>
      <c r="DN22" s="12">
        <f t="shared" si="56"/>
        <v>8976630.573631214</v>
      </c>
      <c r="DO22" s="12">
        <f t="shared" si="57"/>
        <v>1563933.6944992205</v>
      </c>
      <c r="DQ22" s="5">
        <f t="shared" si="58"/>
        <v>42</v>
      </c>
      <c r="DR22" s="6">
        <v>0.2268</v>
      </c>
      <c r="DS22" s="7">
        <f t="shared" si="59"/>
        <v>29070651.842807174</v>
      </c>
      <c r="DT22" s="12">
        <f t="shared" si="60"/>
        <v>-4418249.0581061216</v>
      </c>
      <c r="DU22" s="12">
        <f t="shared" si="61"/>
        <v>-764036.59230202995</v>
      </c>
      <c r="DW22" s="5">
        <f t="shared" si="62"/>
        <v>41</v>
      </c>
      <c r="DX22" s="6">
        <v>0.2268</v>
      </c>
      <c r="DY22" s="7">
        <f t="shared" si="63"/>
        <v>21923568.508904338</v>
      </c>
      <c r="DZ22" s="12">
        <f t="shared" si="64"/>
        <v>-9669767.8488582317</v>
      </c>
      <c r="EA22" s="12">
        <f t="shared" si="65"/>
        <v>-1678431.2069261698</v>
      </c>
      <c r="EC22" s="5">
        <f t="shared" si="66"/>
        <v>40</v>
      </c>
      <c r="ED22" s="6">
        <v>0.2268</v>
      </c>
      <c r="EE22" s="7">
        <f t="shared" si="67"/>
        <v>20405406.281556543</v>
      </c>
      <c r="EF22" s="12">
        <f t="shared" si="68"/>
        <v>-8597519.7228369229</v>
      </c>
      <c r="EG22" s="12">
        <f t="shared" si="69"/>
        <v>-1536862.333874994</v>
      </c>
      <c r="EI22" s="5">
        <f t="shared" si="70"/>
        <v>39</v>
      </c>
      <c r="EJ22" s="6">
        <v>0.2268</v>
      </c>
      <c r="EK22" s="7">
        <f t="shared" si="71"/>
        <v>20405406.281556543</v>
      </c>
      <c r="EL22" s="12">
        <f t="shared" si="72"/>
        <v>-3658452.1262513069</v>
      </c>
      <c r="EM22" s="12">
        <f t="shared" si="73"/>
        <v>-677666.65032893373</v>
      </c>
      <c r="EO22" s="5">
        <f t="shared" si="74"/>
        <v>38</v>
      </c>
      <c r="EP22" s="6">
        <v>0.2268</v>
      </c>
      <c r="EQ22" s="7">
        <f t="shared" si="75"/>
        <v>22789151.531780813</v>
      </c>
      <c r="ER22" s="12">
        <f t="shared" si="76"/>
        <v>-8852724.5776983444</v>
      </c>
      <c r="ES22" s="12">
        <f t="shared" si="77"/>
        <v>-1662752.6732723573</v>
      </c>
      <c r="EU22" s="5">
        <f t="shared" si="78"/>
        <v>37</v>
      </c>
      <c r="EV22" s="6">
        <v>0.2268</v>
      </c>
      <c r="EW22" s="7">
        <f t="shared" si="79"/>
        <v>14150126.731105404</v>
      </c>
      <c r="EX22" s="12">
        <f t="shared" si="80"/>
        <v>-9138251.2718772963</v>
      </c>
      <c r="EY22" s="12">
        <f t="shared" si="81"/>
        <v>-1734137.0613083211</v>
      </c>
      <c r="FA22" s="5">
        <f t="shared" si="82"/>
        <v>36</v>
      </c>
      <c r="FB22" s="6">
        <v>0.2268</v>
      </c>
      <c r="FC22" s="7">
        <f t="shared" si="83"/>
        <v>14102179.321412602</v>
      </c>
      <c r="FD22" s="12">
        <f t="shared" si="84"/>
        <v>-7725240.3698734632</v>
      </c>
      <c r="FE22" s="12">
        <f t="shared" si="85"/>
        <v>-1491011.4185377539</v>
      </c>
      <c r="FG22" s="5">
        <f t="shared" si="86"/>
        <v>35</v>
      </c>
      <c r="FH22" s="6">
        <v>0.2268</v>
      </c>
      <c r="FI22" s="7">
        <f t="shared" si="87"/>
        <v>11135643.810338441</v>
      </c>
      <c r="FJ22" s="12">
        <f t="shared" si="88"/>
        <v>-9639356.0438403804</v>
      </c>
      <c r="FK22" s="12">
        <f t="shared" si="89"/>
        <v>-1872931.8738031827</v>
      </c>
      <c r="FM22" s="5">
        <f t="shared" si="90"/>
        <v>34</v>
      </c>
      <c r="FN22" s="6">
        <v>0.2268</v>
      </c>
      <c r="FO22" s="7">
        <f t="shared" si="91"/>
        <v>12211474.734442854</v>
      </c>
      <c r="FP22" s="12">
        <f t="shared" si="92"/>
        <v>-7288231.3037660634</v>
      </c>
      <c r="FQ22" s="12">
        <f t="shared" si="93"/>
        <v>-1434988.5468554941</v>
      </c>
      <c r="FS22" s="5">
        <f t="shared" si="94"/>
        <v>33</v>
      </c>
      <c r="FT22" s="6">
        <v>0.2268</v>
      </c>
      <c r="FU22" s="7">
        <f t="shared" si="95"/>
        <v>9959607.4826220199</v>
      </c>
      <c r="FV22" s="12">
        <f t="shared" si="96"/>
        <v>-8404813.4972099233</v>
      </c>
      <c r="FW22" s="12">
        <f t="shared" si="97"/>
        <v>-1682051.4058535402</v>
      </c>
      <c r="FY22" s="5">
        <f t="shared" si="98"/>
        <v>32</v>
      </c>
      <c r="FZ22" s="6">
        <v>0.2268</v>
      </c>
      <c r="GA22" s="7">
        <f t="shared" si="99"/>
        <v>8554893.9036437161</v>
      </c>
      <c r="GB22" s="12">
        <f t="shared" si="100"/>
        <v>-8895709.5798810497</v>
      </c>
      <c r="GC22" s="12">
        <f t="shared" si="101"/>
        <v>-1797578.6197687094</v>
      </c>
      <c r="GE22" s="5">
        <f t="shared" si="102"/>
        <v>31</v>
      </c>
      <c r="GF22" s="6">
        <v>0.2268</v>
      </c>
      <c r="GG22" s="7">
        <f t="shared" si="103"/>
        <v>7611115.5726367617</v>
      </c>
      <c r="GH22" s="12">
        <f t="shared" si="104"/>
        <v>-8760251.1782136504</v>
      </c>
      <c r="GI22" s="12">
        <f t="shared" si="105"/>
        <v>-1804248.6234921897</v>
      </c>
      <c r="GK22" s="5">
        <f t="shared" si="106"/>
        <v>30</v>
      </c>
      <c r="GL22" s="6">
        <v>0.2268</v>
      </c>
      <c r="GM22" s="7">
        <f t="shared" si="107"/>
        <v>8453977.0883447267</v>
      </c>
      <c r="GN22" s="12">
        <f t="shared" si="108"/>
        <v>-6598509.8259097841</v>
      </c>
      <c r="GO22" s="12">
        <f t="shared" si="109"/>
        <v>-1406029.6196401028</v>
      </c>
      <c r="GQ22" s="5">
        <f t="shared" si="110"/>
        <v>29</v>
      </c>
      <c r="GR22" s="6">
        <v>0.2268</v>
      </c>
      <c r="GS22" s="7">
        <f t="shared" si="111"/>
        <v>6828737.5511669843</v>
      </c>
      <c r="GT22" s="12">
        <f t="shared" si="112"/>
        <v>-7032771.2382503506</v>
      </c>
      <c r="GU22" s="12">
        <f t="shared" si="113"/>
        <v>-1553222.1452353431</v>
      </c>
      <c r="GW22" s="5">
        <f t="shared" si="114"/>
        <v>28</v>
      </c>
      <c r="GX22" s="6">
        <v>0.2268</v>
      </c>
      <c r="GY22" s="7">
        <f t="shared" si="115"/>
        <v>6162564.3454263918</v>
      </c>
      <c r="GZ22" s="12">
        <f t="shared" si="116"/>
        <v>-6548887.3084659399</v>
      </c>
      <c r="HA22" s="12">
        <f t="shared" si="117"/>
        <v>-1509976.6073924059</v>
      </c>
      <c r="HC22" s="5">
        <f t="shared" si="118"/>
        <v>27</v>
      </c>
      <c r="HD22" s="6">
        <v>0.2268</v>
      </c>
      <c r="HE22" s="7">
        <f t="shared" si="119"/>
        <v>6715959.3999851681</v>
      </c>
      <c r="HF22" s="12">
        <f t="shared" si="120"/>
        <v>-4625532.0301801385</v>
      </c>
      <c r="HG22" s="12">
        <f t="shared" si="121"/>
        <v>-1132416.5203420287</v>
      </c>
      <c r="HI22" s="5">
        <f t="shared" si="122"/>
        <v>26</v>
      </c>
      <c r="HJ22" s="6">
        <v>0.2268</v>
      </c>
      <c r="HK22" s="7">
        <f t="shared" si="123"/>
        <v>6485090.1892479407</v>
      </c>
      <c r="HL22" s="12">
        <f t="shared" si="124"/>
        <v>-3502310.0618934003</v>
      </c>
      <c r="HM22" s="12">
        <f t="shared" si="125"/>
        <v>-902797.54186112247</v>
      </c>
      <c r="HO22" s="5">
        <f t="shared" si="126"/>
        <v>25</v>
      </c>
      <c r="HP22" s="6">
        <v>0.2268</v>
      </c>
      <c r="HQ22" s="7">
        <f t="shared" si="127"/>
        <v>5677718.6037891312</v>
      </c>
      <c r="HR22" s="12">
        <f t="shared" si="128"/>
        <v>-3350952.3855449776</v>
      </c>
      <c r="HS22" s="12">
        <f t="shared" si="129"/>
        <v>-891995.74511592346</v>
      </c>
      <c r="HU22" s="5">
        <f t="shared" si="130"/>
        <v>24</v>
      </c>
      <c r="HV22" s="6">
        <v>0.2268</v>
      </c>
      <c r="HW22" s="7">
        <f t="shared" si="131"/>
        <v>4780834.1224226411</v>
      </c>
      <c r="HX22" s="12">
        <f t="shared" si="132"/>
        <v>-3393935.9834081158</v>
      </c>
      <c r="HY22" s="12">
        <f t="shared" si="133"/>
        <v>-936409.79853099561</v>
      </c>
      <c r="IA22" s="5">
        <f t="shared" si="134"/>
        <v>23</v>
      </c>
      <c r="IB22" s="6">
        <v>0.2268</v>
      </c>
      <c r="IC22" s="7">
        <f t="shared" si="135"/>
        <v>5579220.5886598695</v>
      </c>
      <c r="ID22" s="12">
        <f t="shared" si="136"/>
        <v>-1327495.449412168</v>
      </c>
      <c r="IE22" s="12">
        <f t="shared" si="137"/>
        <v>-400656.00999097817</v>
      </c>
      <c r="IG22" s="5">
        <f t="shared" si="138"/>
        <v>22</v>
      </c>
      <c r="IH22" s="6">
        <v>0.2268</v>
      </c>
      <c r="II22" s="7">
        <f t="shared" si="139"/>
        <v>7529312.5353034679</v>
      </c>
      <c r="IJ22" s="12">
        <f t="shared" si="140"/>
        <v>1938986.0008976571</v>
      </c>
      <c r="IK22" s="12">
        <f t="shared" si="141"/>
        <v>654282.19330808241</v>
      </c>
      <c r="IM22" s="5">
        <f t="shared" si="142"/>
        <v>21</v>
      </c>
      <c r="IN22" s="6">
        <v>0.2268</v>
      </c>
      <c r="IO22" s="7">
        <f t="shared" si="143"/>
        <v>5495848.5659149392</v>
      </c>
      <c r="IP22" s="12">
        <f t="shared" si="144"/>
        <v>740315.40486180631</v>
      </c>
      <c r="IQ22" s="12">
        <f t="shared" si="145"/>
        <v>266590.26237251575</v>
      </c>
      <c r="IS22" s="5">
        <f t="shared" si="146"/>
        <v>20</v>
      </c>
      <c r="IT22" s="6">
        <v>0.2268</v>
      </c>
      <c r="IU22" s="7">
        <f t="shared" si="147"/>
        <v>4438220.5975247826</v>
      </c>
      <c r="IV22" s="12">
        <f t="shared" si="148"/>
        <v>314750.56867234939</v>
      </c>
      <c r="IW22" s="12">
        <f t="shared" si="149"/>
        <v>119254.5872236557</v>
      </c>
      <c r="IY22" s="5">
        <f t="shared" si="150"/>
        <v>19</v>
      </c>
      <c r="IZ22" s="6">
        <v>0.2268</v>
      </c>
      <c r="JA22" s="7">
        <f t="shared" si="151"/>
        <v>4771254.1362339118</v>
      </c>
      <c r="JB22" s="12">
        <f t="shared" si="152"/>
        <v>1340842.1243829459</v>
      </c>
      <c r="JC22" s="12">
        <f t="shared" si="153"/>
        <v>542763.16563428834</v>
      </c>
      <c r="JE22" s="5">
        <f t="shared" si="154"/>
        <v>18</v>
      </c>
      <c r="JF22" s="6">
        <v>0.2268</v>
      </c>
      <c r="JG22" s="7">
        <f t="shared" si="155"/>
        <v>4479630.2095896257</v>
      </c>
      <c r="JH22" s="12">
        <f t="shared" si="156"/>
        <v>1709439.1052093375</v>
      </c>
      <c r="JI22" s="12">
        <f t="shared" si="157"/>
        <v>756183.23112563312</v>
      </c>
      <c r="JK22" s="5">
        <f t="shared" si="158"/>
        <v>17</v>
      </c>
      <c r="JL22" s="6">
        <v>0.2268</v>
      </c>
      <c r="JM22" s="7">
        <f t="shared" si="159"/>
        <v>3779640.7438319488</v>
      </c>
      <c r="JN22" s="12">
        <f t="shared" si="160"/>
        <v>1632067.672224713</v>
      </c>
      <c r="JO22" s="12">
        <f t="shared" si="161"/>
        <v>822376.06799924013</v>
      </c>
      <c r="JQ22" s="5">
        <f t="shared" si="162"/>
        <v>16</v>
      </c>
      <c r="JR22" s="6">
        <v>0.2268</v>
      </c>
      <c r="JS22" s="7">
        <f t="shared" si="163"/>
        <v>2869015.2905965908</v>
      </c>
      <c r="JT22" s="12">
        <f t="shared" si="164"/>
        <v>1185418.7472931999</v>
      </c>
      <c r="JU22" s="12">
        <f t="shared" si="165"/>
        <v>667949.68273645325</v>
      </c>
      <c r="JW22" s="5">
        <f t="shared" si="166"/>
        <v>15</v>
      </c>
      <c r="JX22" s="6">
        <v>0.2268</v>
      </c>
      <c r="JY22" s="7">
        <f t="shared" si="167"/>
        <v>3010509.2241307353</v>
      </c>
      <c r="JZ22" s="12">
        <f t="shared" si="168"/>
        <v>1663018.7582887211</v>
      </c>
      <c r="KA22" s="12">
        <f t="shared" si="169"/>
        <v>1015690.8607942123</v>
      </c>
      <c r="KC22" s="5">
        <f t="shared" si="170"/>
        <v>14</v>
      </c>
      <c r="KD22" s="6">
        <v>0.2268</v>
      </c>
      <c r="KE22" s="7">
        <f t="shared" si="171"/>
        <v>2500007.6599657326</v>
      </c>
      <c r="KF22" s="12">
        <f t="shared" si="172"/>
        <v>1376990.3002173509</v>
      </c>
      <c r="KG22" s="12">
        <f t="shared" si="173"/>
        <v>872212.76788378821</v>
      </c>
      <c r="KI22" s="5">
        <f t="shared" si="174"/>
        <v>13</v>
      </c>
      <c r="KJ22" s="6">
        <v>0.2268</v>
      </c>
      <c r="KK22" s="7">
        <f t="shared" si="175"/>
        <v>2043491.6298559201</v>
      </c>
      <c r="KL22" s="12">
        <f t="shared" si="176"/>
        <v>1118434.1066711957</v>
      </c>
      <c r="KM22" s="12">
        <f t="shared" si="177"/>
        <v>738137.53542613238</v>
      </c>
      <c r="KO22" s="5">
        <f t="shared" si="178"/>
        <v>12</v>
      </c>
      <c r="KP22" s="6">
        <v>0.2268</v>
      </c>
      <c r="KQ22" s="7">
        <f t="shared" si="179"/>
        <v>1925098.096896769</v>
      </c>
      <c r="KR22" s="12">
        <f t="shared" si="180"/>
        <v>1169514.2798284369</v>
      </c>
      <c r="KS22" s="12">
        <f t="shared" si="181"/>
        <v>799117.59405375703</v>
      </c>
      <c r="KU22" s="5">
        <f t="shared" si="182"/>
        <v>11</v>
      </c>
      <c r="KV22" s="6">
        <v>0.2268</v>
      </c>
      <c r="KW22" s="7">
        <f t="shared" si="183"/>
        <v>1466853.1674007685</v>
      </c>
      <c r="KX22" s="12">
        <f t="shared" si="184"/>
        <v>844740.39103441604</v>
      </c>
      <c r="KY22" s="12">
        <f t="shared" si="185"/>
        <v>599634.37083790149</v>
      </c>
      <c r="LA22" s="5">
        <f t="shared" si="186"/>
        <v>10</v>
      </c>
      <c r="LB22" s="6">
        <v>0.2268</v>
      </c>
      <c r="LC22" s="7">
        <f t="shared" si="187"/>
        <v>1237955.2429747393</v>
      </c>
      <c r="LD22" s="12">
        <f t="shared" si="188"/>
        <v>726685.10125583655</v>
      </c>
      <c r="LE22" s="12">
        <f t="shared" si="189"/>
        <v>523363.88121534343</v>
      </c>
      <c r="LG22" s="5">
        <f t="shared" si="190"/>
        <v>9</v>
      </c>
      <c r="LH22" s="6">
        <v>0.2268</v>
      </c>
      <c r="LI22" s="7">
        <f t="shared" si="191"/>
        <v>1169979.4376474239</v>
      </c>
      <c r="LJ22" s="12">
        <f t="shared" si="192"/>
        <v>764388.12140831002</v>
      </c>
      <c r="LK22" s="12">
        <f t="shared" si="193"/>
        <v>572796.02102941368</v>
      </c>
      <c r="LM22" s="5">
        <f t="shared" si="194"/>
        <v>8</v>
      </c>
      <c r="LN22" s="6">
        <v>0.2268</v>
      </c>
      <c r="LO22" s="7">
        <f t="shared" si="195"/>
        <v>1003929.4985819666</v>
      </c>
      <c r="LP22" s="12">
        <f t="shared" si="196"/>
        <v>692232.34124937258</v>
      </c>
      <c r="LQ22" s="12">
        <f t="shared" si="197"/>
        <v>542936.11739183299</v>
      </c>
      <c r="LS22" s="5">
        <f t="shared" si="198"/>
        <v>7</v>
      </c>
      <c r="LT22" s="6">
        <v>0.2268</v>
      </c>
      <c r="LU22" s="7">
        <f t="shared" si="199"/>
        <v>763560.61650590715</v>
      </c>
      <c r="LV22" s="12">
        <f t="shared" si="200"/>
        <v>530161.64216488646</v>
      </c>
      <c r="LW22" s="12">
        <f t="shared" si="201"/>
        <v>437452.02857387654</v>
      </c>
      <c r="LY22" s="5">
        <f t="shared" si="202"/>
        <v>6</v>
      </c>
      <c r="LZ22" s="6">
        <v>0.2268</v>
      </c>
      <c r="MA22" s="7">
        <f t="shared" si="203"/>
        <v>787663.1075984186</v>
      </c>
      <c r="MB22" s="12">
        <f t="shared" si="204"/>
        <v>628821.47397134139</v>
      </c>
      <c r="MC22" s="12">
        <f t="shared" si="205"/>
        <v>548182.45075480919</v>
      </c>
      <c r="ME22" s="5">
        <f t="shared" si="206"/>
        <v>5</v>
      </c>
      <c r="MF22" s="6">
        <v>0.2268</v>
      </c>
      <c r="MG22" s="7">
        <f t="shared" si="207"/>
        <v>604824.62381818215</v>
      </c>
      <c r="MH22" s="12">
        <f t="shared" si="208"/>
        <v>496991.89391627081</v>
      </c>
      <c r="MI22" s="12">
        <f t="shared" si="209"/>
        <v>444524.48542640539</v>
      </c>
      <c r="MK22" s="5">
        <f t="shared" si="210"/>
        <v>4</v>
      </c>
      <c r="ML22" s="6">
        <v>0.2268</v>
      </c>
      <c r="MM22" s="7">
        <f t="shared" si="211"/>
        <v>562679.8993563886</v>
      </c>
      <c r="MN22" s="12">
        <f t="shared" si="212"/>
        <v>498802.78470646124</v>
      </c>
      <c r="MO22" s="12">
        <f t="shared" si="213"/>
        <v>460681.84649702959</v>
      </c>
      <c r="MQ22" s="5">
        <f t="shared" si="214"/>
        <v>3</v>
      </c>
      <c r="MR22" s="6">
        <v>0.2268</v>
      </c>
      <c r="MS22" s="7">
        <f t="shared" si="215"/>
        <v>511666.72670399991</v>
      </c>
      <c r="MT22" s="12">
        <f t="shared" si="216"/>
        <v>467661.65289606561</v>
      </c>
      <c r="MU22" s="12">
        <f t="shared" si="217"/>
        <v>442824.6998277512</v>
      </c>
      <c r="MW22" s="5">
        <f t="shared" si="218"/>
        <v>2</v>
      </c>
      <c r="MX22" s="6">
        <v>0.2268</v>
      </c>
      <c r="MY22" s="7">
        <f t="shared" si="219"/>
        <v>504950.87999999989</v>
      </c>
      <c r="MZ22" s="12">
        <f>(MZ23)*(1+MX22)-(((VLOOKUP((MW$91+MW23),$A$138:$E$227,5,FALSE))/(VLOOKUP(MW$91,$A$138:$E$227,5,FALSE)))*(IF(MW22&lt;=$D$125,$B$125,$C$125)))</f>
        <v>480156.01346640044</v>
      </c>
      <c r="NA22" s="12">
        <f t="shared" si="221"/>
        <v>467405.75663212425</v>
      </c>
      <c r="NC22" s="5">
        <f t="shared" si="222"/>
        <v>1</v>
      </c>
      <c r="ND22" s="6">
        <v>0.2268</v>
      </c>
      <c r="NE22" s="7">
        <f>(NE23+$B$124)*(1+ND22)</f>
        <v>368039.99999999994</v>
      </c>
      <c r="NF22" s="12">
        <f>($B$124)*(1+ND22)-$B$125</f>
        <v>357039.99999999994</v>
      </c>
      <c r="NG22" s="12">
        <f>NF22</f>
        <v>357039.99999999994</v>
      </c>
      <c r="NI22" s="5"/>
      <c r="NJ22" s="6"/>
      <c r="NK22" s="7"/>
      <c r="NO22" s="5"/>
      <c r="NP22" s="6"/>
      <c r="NQ22" s="7"/>
      <c r="NU22" s="5"/>
      <c r="NV22" s="6"/>
      <c r="NW22" s="7"/>
      <c r="OA22" s="5"/>
      <c r="OB22" s="6"/>
      <c r="OC22" s="7"/>
      <c r="OG22" s="5"/>
      <c r="OH22" s="6"/>
      <c r="OI22" s="7"/>
      <c r="OM22" s="5"/>
      <c r="ON22" s="6"/>
      <c r="OO22" s="7"/>
      <c r="OS22" s="5"/>
      <c r="OT22" s="6"/>
      <c r="OU22" s="7"/>
      <c r="OY22" s="5"/>
      <c r="OZ22" s="6"/>
      <c r="PA22" s="7"/>
      <c r="PE22" s="5"/>
      <c r="PF22" s="6"/>
      <c r="PG22" s="7"/>
      <c r="PK22" s="5"/>
      <c r="PL22" s="6"/>
      <c r="PM22" s="7"/>
      <c r="PQ22" s="5"/>
      <c r="PR22" s="6"/>
      <c r="PS22" s="7"/>
      <c r="PW22" s="5"/>
      <c r="PX22" s="6"/>
      <c r="PY22" s="7"/>
      <c r="QC22" s="5"/>
      <c r="QD22" s="6"/>
      <c r="QE22" s="7"/>
      <c r="QI22" s="5"/>
      <c r="QJ22" s="6"/>
      <c r="QK22" s="7"/>
      <c r="QO22" s="5"/>
      <c r="QP22" s="6"/>
      <c r="QQ22" s="7"/>
    </row>
    <row r="23" spans="3:459">
      <c r="C23">
        <v>68</v>
      </c>
      <c r="D23" s="6">
        <v>0.372</v>
      </c>
      <c r="E23" s="12">
        <f t="shared" si="286"/>
        <v>-169152796.58364737</v>
      </c>
      <c r="F23" s="12">
        <f t="shared" si="0"/>
        <v>-19470015.840965401</v>
      </c>
      <c r="G23">
        <v>67</v>
      </c>
      <c r="H23" s="6">
        <v>0.372</v>
      </c>
      <c r="I23" s="12">
        <f t="shared" si="1"/>
        <v>-205642162.40338197</v>
      </c>
      <c r="J23" s="12">
        <f t="shared" si="2"/>
        <v>-23396413.686612319</v>
      </c>
      <c r="K23">
        <v>66</v>
      </c>
      <c r="L23" s="6">
        <v>0.372</v>
      </c>
      <c r="M23" s="12">
        <f t="shared" si="3"/>
        <v>-177139707.99037114</v>
      </c>
      <c r="N23" s="12">
        <f t="shared" si="4"/>
        <v>-20153619.471958391</v>
      </c>
      <c r="O23">
        <v>65</v>
      </c>
      <c r="P23" s="6">
        <v>0.372</v>
      </c>
      <c r="Q23" s="12">
        <f t="shared" si="5"/>
        <v>-133526121.02904952</v>
      </c>
      <c r="R23" s="12">
        <f t="shared" si="6"/>
        <v>-14125517.793492263</v>
      </c>
      <c r="S23">
        <v>64</v>
      </c>
      <c r="T23" s="6">
        <v>0.372</v>
      </c>
      <c r="U23" s="12">
        <f t="shared" si="7"/>
        <v>969055.40164338867</v>
      </c>
      <c r="V23" s="12">
        <f t="shared" si="8"/>
        <v>92198.883855625143</v>
      </c>
      <c r="W23">
        <v>63</v>
      </c>
      <c r="X23" s="6">
        <v>0.372</v>
      </c>
      <c r="Y23" s="12">
        <f t="shared" si="9"/>
        <v>19937356.180080269</v>
      </c>
      <c r="Z23" s="12">
        <f t="shared" si="10"/>
        <v>1711190.250984933</v>
      </c>
      <c r="AA23">
        <v>62</v>
      </c>
      <c r="AB23" s="6">
        <v>0.372</v>
      </c>
      <c r="AC23" s="12">
        <f t="shared" si="11"/>
        <v>-72126401.692295447</v>
      </c>
      <c r="AD23" s="12">
        <f t="shared" si="12"/>
        <v>-6334454.4400419146</v>
      </c>
      <c r="AE23">
        <v>61</v>
      </c>
      <c r="AF23" s="6">
        <v>0.372</v>
      </c>
      <c r="AG23" s="12">
        <f t="shared" si="13"/>
        <v>-40991768.865456633</v>
      </c>
      <c r="AH23" s="12">
        <f t="shared" si="14"/>
        <v>-3709168.7063886239</v>
      </c>
      <c r="AI23">
        <v>60</v>
      </c>
      <c r="AJ23" s="6">
        <v>0.372</v>
      </c>
      <c r="AK23" s="12">
        <f t="shared" si="15"/>
        <v>-99522540.894097477</v>
      </c>
      <c r="AL23" s="12">
        <f t="shared" si="16"/>
        <v>-9137798.1659251172</v>
      </c>
      <c r="AM23">
        <v>59</v>
      </c>
      <c r="AN23" s="6">
        <v>0.372</v>
      </c>
      <c r="AO23" s="12">
        <f t="shared" si="17"/>
        <v>-119217868.30947362</v>
      </c>
      <c r="AP23" s="12">
        <f t="shared" si="18"/>
        <v>-11184111.398293931</v>
      </c>
      <c r="AQ23">
        <v>58</v>
      </c>
      <c r="AR23" s="6">
        <v>0.372</v>
      </c>
      <c r="AS23" s="12">
        <f t="shared" si="19"/>
        <v>-28073974.696124263</v>
      </c>
      <c r="AT23" s="12">
        <f t="shared" si="20"/>
        <v>-2652364.8748167963</v>
      </c>
      <c r="AU23">
        <v>57</v>
      </c>
      <c r="AV23" s="6">
        <v>0.372</v>
      </c>
      <c r="AW23" s="12">
        <f t="shared" si="21"/>
        <v>-58515137.351996839</v>
      </c>
      <c r="AX23" s="12">
        <f t="shared" si="22"/>
        <v>-5450511.7959278487</v>
      </c>
      <c r="AY23">
        <v>56</v>
      </c>
      <c r="AZ23" s="6">
        <v>0.372</v>
      </c>
      <c r="BA23" s="12">
        <f t="shared" si="23"/>
        <v>-42398070.060809389</v>
      </c>
      <c r="BB23" s="12">
        <f t="shared" si="24"/>
        <v>-3921045.7341666701</v>
      </c>
      <c r="BC23">
        <v>55</v>
      </c>
      <c r="BD23" s="6">
        <v>0.372</v>
      </c>
      <c r="BE23" s="12">
        <f t="shared" si="25"/>
        <v>-6190239.4654419105</v>
      </c>
      <c r="BF23" s="12">
        <f t="shared" si="26"/>
        <v>-580721.06761630694</v>
      </c>
      <c r="BG23">
        <v>54</v>
      </c>
      <c r="BH23" s="6">
        <v>0.372</v>
      </c>
      <c r="BI23" s="12">
        <f t="shared" si="27"/>
        <v>49783123.199930318</v>
      </c>
      <c r="BJ23" s="12">
        <f t="shared" si="28"/>
        <v>5200233.0954019018</v>
      </c>
      <c r="BK23">
        <v>53</v>
      </c>
      <c r="BL23" s="6">
        <v>0.372</v>
      </c>
      <c r="BM23" s="12">
        <f t="shared" si="29"/>
        <v>40233325.389244951</v>
      </c>
      <c r="BN23" s="12">
        <f t="shared" si="30"/>
        <v>4523906.846827941</v>
      </c>
      <c r="BO23">
        <v>52</v>
      </c>
      <c r="BP23" s="6">
        <v>0.372</v>
      </c>
      <c r="BQ23" s="12">
        <f t="shared" si="31"/>
        <v>21954363.808021944</v>
      </c>
      <c r="BR23" s="12">
        <f t="shared" si="32"/>
        <v>2541622.9558189074</v>
      </c>
      <c r="BS23">
        <v>51</v>
      </c>
      <c r="BT23" s="6">
        <v>0.372</v>
      </c>
      <c r="BU23" s="12">
        <f t="shared" si="33"/>
        <v>14007731.322802296</v>
      </c>
      <c r="BV23" s="12">
        <f t="shared" si="34"/>
        <v>1658932.9178035986</v>
      </c>
      <c r="BW23">
        <v>50</v>
      </c>
      <c r="BX23" s="6">
        <v>0.372</v>
      </c>
      <c r="BY23" s="12">
        <f t="shared" si="35"/>
        <v>-4650478.0616916828</v>
      </c>
      <c r="BZ23" s="12">
        <f t="shared" si="36"/>
        <v>-563131.74133591889</v>
      </c>
      <c r="CA23">
        <v>49</v>
      </c>
      <c r="CB23" s="6">
        <v>0.372</v>
      </c>
      <c r="CC23" s="12">
        <f t="shared" si="37"/>
        <v>22655165.965339098</v>
      </c>
      <c r="CD23" s="12">
        <f t="shared" si="38"/>
        <v>3240758.9371576216</v>
      </c>
      <c r="CE23">
        <v>48</v>
      </c>
      <c r="CF23" s="6">
        <v>0.372</v>
      </c>
      <c r="CG23" s="12">
        <f t="shared" si="39"/>
        <v>30152817.189887226</v>
      </c>
      <c r="CH23" s="12">
        <f t="shared" si="40"/>
        <v>4754635.8443135535</v>
      </c>
      <c r="CI23">
        <v>47</v>
      </c>
      <c r="CJ23" s="6">
        <v>0.372</v>
      </c>
      <c r="CK23" s="12">
        <f t="shared" si="284"/>
        <v>31661295.20783123</v>
      </c>
      <c r="CL23" s="12">
        <f t="shared" si="285"/>
        <v>5055695.8415698567</v>
      </c>
      <c r="CM23" s="5">
        <v>46</v>
      </c>
      <c r="CN23" s="6">
        <v>0.372</v>
      </c>
      <c r="CO23" s="7">
        <f t="shared" si="41"/>
        <v>68266685.327882752</v>
      </c>
      <c r="CP23" s="12">
        <f t="shared" si="42"/>
        <v>23271817.8677136</v>
      </c>
      <c r="CQ23" s="12">
        <f t="shared" si="43"/>
        <v>3638640.8509066505</v>
      </c>
      <c r="CR23" s="9"/>
      <c r="CS23" s="5">
        <v>45</v>
      </c>
      <c r="CT23" s="6">
        <v>0.372</v>
      </c>
      <c r="CU23" s="7">
        <f t="shared" si="44"/>
        <v>52187665.566763051</v>
      </c>
      <c r="CV23" s="12">
        <f t="shared" si="45"/>
        <v>13918359.50389787</v>
      </c>
      <c r="CW23" s="12">
        <f t="shared" si="46"/>
        <v>2352137.9334597858</v>
      </c>
      <c r="CY23" s="5">
        <v>44</v>
      </c>
      <c r="CZ23" s="6">
        <v>0.372</v>
      </c>
      <c r="DA23" s="7">
        <f t="shared" si="47"/>
        <v>42195719.248676464</v>
      </c>
      <c r="DB23" s="12">
        <f t="shared" si="48"/>
        <v>8138246.6173757762</v>
      </c>
      <c r="DC23" s="12">
        <f t="shared" si="49"/>
        <v>1434887.1281467602</v>
      </c>
      <c r="DE23" s="5">
        <f t="shared" si="50"/>
        <v>43</v>
      </c>
      <c r="DF23" s="6">
        <v>0.372</v>
      </c>
      <c r="DG23" s="7">
        <f t="shared" si="51"/>
        <v>35713685.356476061</v>
      </c>
      <c r="DH23" s="12">
        <f t="shared" si="52"/>
        <v>4150173.1817995212</v>
      </c>
      <c r="DI23" s="12">
        <f t="shared" si="53"/>
        <v>734495.05413085327</v>
      </c>
      <c r="DK23" s="5">
        <f t="shared" si="54"/>
        <v>42</v>
      </c>
      <c r="DL23" s="6">
        <v>0.372</v>
      </c>
      <c r="DM23" s="7">
        <f t="shared" si="55"/>
        <v>36151113.833865836</v>
      </c>
      <c r="DN23" s="12">
        <f t="shared" si="56"/>
        <v>7457469.7441974245</v>
      </c>
      <c r="DO23" s="12">
        <f t="shared" si="57"/>
        <v>1334703.5004584878</v>
      </c>
      <c r="DQ23" s="5">
        <f t="shared" si="58"/>
        <v>41</v>
      </c>
      <c r="DR23" s="6">
        <v>0.372</v>
      </c>
      <c r="DS23" s="7">
        <f t="shared" si="59"/>
        <v>23696325.27128071</v>
      </c>
      <c r="DT23" s="12">
        <f t="shared" si="60"/>
        <v>-3460030.9031942505</v>
      </c>
      <c r="DU23" s="12">
        <f t="shared" si="61"/>
        <v>-614656.18839179294</v>
      </c>
      <c r="DW23" s="5">
        <f t="shared" si="62"/>
        <v>40</v>
      </c>
      <c r="DX23" s="6">
        <v>0.372</v>
      </c>
      <c r="DY23" s="7">
        <f t="shared" si="63"/>
        <v>17870531.878793888</v>
      </c>
      <c r="DZ23" s="12">
        <f t="shared" si="64"/>
        <v>-7741222.7159787333</v>
      </c>
      <c r="EA23" s="12">
        <f t="shared" si="65"/>
        <v>-1380337.783022156</v>
      </c>
      <c r="EC23" s="5">
        <f t="shared" si="66"/>
        <v>39</v>
      </c>
      <c r="ED23" s="6">
        <v>0.372</v>
      </c>
      <c r="EE23" s="7">
        <f t="shared" si="67"/>
        <v>16633034.138862524</v>
      </c>
      <c r="EF23" s="12">
        <f t="shared" si="68"/>
        <v>-6871285.9764268035</v>
      </c>
      <c r="EG23" s="12">
        <f t="shared" si="69"/>
        <v>-1261793.033595341</v>
      </c>
      <c r="EI23" s="5">
        <f t="shared" si="70"/>
        <v>38</v>
      </c>
      <c r="EJ23" s="6">
        <v>0.372</v>
      </c>
      <c r="EK23" s="7">
        <f t="shared" si="71"/>
        <v>16633034.138862524</v>
      </c>
      <c r="EL23" s="12">
        <f t="shared" si="72"/>
        <v>-2850092.9933919669</v>
      </c>
      <c r="EM23" s="12">
        <f t="shared" si="73"/>
        <v>-542333.06461084669</v>
      </c>
      <c r="EO23" s="5">
        <f t="shared" si="74"/>
        <v>37</v>
      </c>
      <c r="EP23" s="6">
        <v>0.372</v>
      </c>
      <c r="EQ23" s="7">
        <f t="shared" si="75"/>
        <v>18576093.521177709</v>
      </c>
      <c r="ER23" s="12">
        <f t="shared" si="76"/>
        <v>-7085914.9329697685</v>
      </c>
      <c r="ES23" s="12">
        <f t="shared" si="77"/>
        <v>-1367209.1354366152</v>
      </c>
      <c r="EU23" s="5">
        <f t="shared" si="78"/>
        <v>36</v>
      </c>
      <c r="EV23" s="6">
        <v>0.372</v>
      </c>
      <c r="EW23" s="7">
        <f t="shared" si="79"/>
        <v>11534175.685609231</v>
      </c>
      <c r="EX23" s="12">
        <f t="shared" si="80"/>
        <v>-7319989.0240266807</v>
      </c>
      <c r="EY23" s="12">
        <f t="shared" si="81"/>
        <v>-1426983.8882500448</v>
      </c>
      <c r="FA23" s="5">
        <f t="shared" si="82"/>
        <v>35</v>
      </c>
      <c r="FB23" s="6">
        <v>0.372</v>
      </c>
      <c r="FC23" s="7">
        <f t="shared" si="83"/>
        <v>11495092.371545976</v>
      </c>
      <c r="FD23" s="12">
        <f t="shared" si="84"/>
        <v>-6170365.2822487168</v>
      </c>
      <c r="FE23" s="12">
        <f t="shared" si="85"/>
        <v>-1223399.1045310164</v>
      </c>
      <c r="FG23" s="5">
        <f t="shared" si="86"/>
        <v>34</v>
      </c>
      <c r="FH23" s="6">
        <v>0.372</v>
      </c>
      <c r="FI23" s="7">
        <f t="shared" si="87"/>
        <v>9076983.8688771129</v>
      </c>
      <c r="FJ23" s="12">
        <f t="shared" si="88"/>
        <v>-7731460.7465278627</v>
      </c>
      <c r="FK23" s="12">
        <f t="shared" si="89"/>
        <v>-1543205.7378299125</v>
      </c>
      <c r="FM23" s="5">
        <f t="shared" si="90"/>
        <v>33</v>
      </c>
      <c r="FN23" s="6">
        <v>0.372</v>
      </c>
      <c r="FO23" s="7">
        <f t="shared" si="91"/>
        <v>9953924.6286622565</v>
      </c>
      <c r="FP23" s="12">
        <f t="shared" si="92"/>
        <v>-5816647.279681637</v>
      </c>
      <c r="FQ23" s="12">
        <f t="shared" si="93"/>
        <v>-1176487.5402682752</v>
      </c>
      <c r="FS23" s="5">
        <f t="shared" si="94"/>
        <v>32</v>
      </c>
      <c r="FT23" s="6">
        <v>0.372</v>
      </c>
      <c r="FU23" s="7">
        <f t="shared" si="95"/>
        <v>8118362.7996592931</v>
      </c>
      <c r="FV23" s="12">
        <f t="shared" si="96"/>
        <v>-6728815.2792538032</v>
      </c>
      <c r="FW23" s="12">
        <f t="shared" si="97"/>
        <v>-1383369.209108067</v>
      </c>
      <c r="FY23" s="5">
        <f t="shared" si="98"/>
        <v>31</v>
      </c>
      <c r="FZ23" s="6">
        <v>0.372</v>
      </c>
      <c r="GA23" s="7">
        <f t="shared" si="99"/>
        <v>6973340.3192400699</v>
      </c>
      <c r="GB23" s="12">
        <f t="shared" si="100"/>
        <v>-7130133.7148838537</v>
      </c>
      <c r="GC23" s="12">
        <f t="shared" si="101"/>
        <v>-1480107.5975008397</v>
      </c>
      <c r="GE23" s="5">
        <f t="shared" si="102"/>
        <v>30</v>
      </c>
      <c r="GF23" s="6">
        <v>0.372</v>
      </c>
      <c r="GG23" s="7">
        <f t="shared" si="103"/>
        <v>6204039.4299288904</v>
      </c>
      <c r="GH23" s="12">
        <f t="shared" si="104"/>
        <v>-7022000.9788516145</v>
      </c>
      <c r="GI23" s="12">
        <f t="shared" si="105"/>
        <v>-1485692.8218727966</v>
      </c>
      <c r="GK23" s="5">
        <f t="shared" si="106"/>
        <v>29</v>
      </c>
      <c r="GL23" s="6">
        <v>0.372</v>
      </c>
      <c r="GM23" s="7">
        <f t="shared" si="107"/>
        <v>6891080.1176595436</v>
      </c>
      <c r="GN23" s="12">
        <f t="shared" si="108"/>
        <v>-5263873.1271222318</v>
      </c>
      <c r="GO23" s="12">
        <f t="shared" si="109"/>
        <v>-1152238.3624904952</v>
      </c>
      <c r="GQ23" s="5">
        <f t="shared" si="110"/>
        <v>28</v>
      </c>
      <c r="GR23" s="6">
        <v>0.372</v>
      </c>
      <c r="GS23" s="7">
        <f t="shared" si="111"/>
        <v>5566300.5796926841</v>
      </c>
      <c r="GT23" s="12">
        <f t="shared" si="112"/>
        <v>-5621890.6595404726</v>
      </c>
      <c r="GU23" s="12">
        <f t="shared" si="113"/>
        <v>-1275492.1589509654</v>
      </c>
      <c r="GW23" s="5">
        <f t="shared" si="114"/>
        <v>27</v>
      </c>
      <c r="GX23" s="6">
        <v>0.372</v>
      </c>
      <c r="GY23" s="7">
        <f t="shared" si="115"/>
        <v>5023283.6203345228</v>
      </c>
      <c r="GZ23" s="12">
        <f t="shared" si="116"/>
        <v>-5232128.2596310554</v>
      </c>
      <c r="HA23" s="12">
        <f t="shared" si="117"/>
        <v>-1239279.880524721</v>
      </c>
      <c r="HC23" s="5">
        <f t="shared" si="118"/>
        <v>26</v>
      </c>
      <c r="HD23" s="6">
        <v>0.372</v>
      </c>
      <c r="HE23" s="7">
        <f t="shared" si="119"/>
        <v>5474371.8617420681</v>
      </c>
      <c r="HF23" s="12">
        <f t="shared" si="120"/>
        <v>-3670518.7052824064</v>
      </c>
      <c r="HG23" s="12">
        <f t="shared" si="121"/>
        <v>-923124.46480156318</v>
      </c>
      <c r="HI23" s="5">
        <f t="shared" si="122"/>
        <v>25</v>
      </c>
      <c r="HJ23" s="6">
        <v>0.372</v>
      </c>
      <c r="HK23" s="7">
        <f t="shared" si="123"/>
        <v>5286183.721265032</v>
      </c>
      <c r="HL23" s="12">
        <f t="shared" si="124"/>
        <v>-2759967.5190297212</v>
      </c>
      <c r="HM23" s="12">
        <f t="shared" si="125"/>
        <v>-730849.6823511835</v>
      </c>
      <c r="HO23" s="5">
        <f t="shared" si="126"/>
        <v>24</v>
      </c>
      <c r="HP23" s="6">
        <v>0.372</v>
      </c>
      <c r="HQ23" s="7">
        <f t="shared" si="127"/>
        <v>4628071.897447939</v>
      </c>
      <c r="HR23" s="12">
        <f t="shared" si="128"/>
        <v>-2639592.1548891189</v>
      </c>
      <c r="HS23" s="12">
        <f t="shared" si="129"/>
        <v>-721804.64115730394</v>
      </c>
      <c r="HU23" s="5">
        <f t="shared" si="130"/>
        <v>23</v>
      </c>
      <c r="HV23" s="6">
        <v>0.372</v>
      </c>
      <c r="HW23" s="7">
        <f t="shared" si="131"/>
        <v>3896995.5350689939</v>
      </c>
      <c r="HX23" s="12">
        <f t="shared" si="132"/>
        <v>-2677864.0275855223</v>
      </c>
      <c r="HY23" s="12">
        <f t="shared" si="133"/>
        <v>-758995.39304819191</v>
      </c>
      <c r="IA23" s="5">
        <f t="shared" si="134"/>
        <v>22</v>
      </c>
      <c r="IB23" s="6">
        <v>0.372</v>
      </c>
      <c r="IC23" s="7">
        <f t="shared" si="135"/>
        <v>4547783.3295238586</v>
      </c>
      <c r="ID23" s="12">
        <f t="shared" si="136"/>
        <v>-1001056.6577936639</v>
      </c>
      <c r="IE23" s="12">
        <f t="shared" si="137"/>
        <v>-310374.18664793571</v>
      </c>
      <c r="IG23" s="5">
        <f t="shared" si="138"/>
        <v>21</v>
      </c>
      <c r="IH23" s="6">
        <v>0.372</v>
      </c>
      <c r="II23" s="7">
        <f t="shared" si="139"/>
        <v>6137359.4190605385</v>
      </c>
      <c r="IJ23" s="12">
        <f t="shared" si="140"/>
        <v>1652993.1129716551</v>
      </c>
      <c r="IK23" s="12">
        <f t="shared" si="141"/>
        <v>572993.62066415988</v>
      </c>
      <c r="IM23" s="5">
        <f t="shared" si="142"/>
        <v>20</v>
      </c>
      <c r="IN23" s="6">
        <v>0.372</v>
      </c>
      <c r="IO23" s="7">
        <f t="shared" si="143"/>
        <v>4479824.3934748452</v>
      </c>
      <c r="IP23" s="12">
        <f t="shared" si="144"/>
        <v>671360.25218437565</v>
      </c>
      <c r="IQ23" s="12">
        <f t="shared" si="145"/>
        <v>248354.15849268986</v>
      </c>
      <c r="IS23" s="5">
        <f t="shared" si="146"/>
        <v>19</v>
      </c>
      <c r="IT23" s="6">
        <v>0.372</v>
      </c>
      <c r="IU23" s="7">
        <f t="shared" si="147"/>
        <v>3617721.3869618382</v>
      </c>
      <c r="IV23" s="12">
        <f t="shared" si="148"/>
        <v>321103.72990857239</v>
      </c>
      <c r="IW23" s="12">
        <f t="shared" si="149"/>
        <v>124980.49367698924</v>
      </c>
      <c r="IY23" s="5">
        <f t="shared" si="150"/>
        <v>18</v>
      </c>
      <c r="IZ23" s="6">
        <v>0.372</v>
      </c>
      <c r="JA23" s="7">
        <f t="shared" si="151"/>
        <v>3889186.612515416</v>
      </c>
      <c r="JB23" s="12">
        <f t="shared" si="152"/>
        <v>1153369.8438074226</v>
      </c>
      <c r="JC23" s="12">
        <f t="shared" si="153"/>
        <v>479611.54516276711</v>
      </c>
      <c r="JE23" s="5">
        <f t="shared" si="154"/>
        <v>17</v>
      </c>
      <c r="JF23" s="6">
        <v>0.372</v>
      </c>
      <c r="JG23" s="7">
        <f t="shared" si="155"/>
        <v>3651475.5539530702</v>
      </c>
      <c r="JH23" s="12">
        <f t="shared" si="156"/>
        <v>1448693.7995050242</v>
      </c>
      <c r="JI23" s="12">
        <f t="shared" si="157"/>
        <v>658321.93284226977</v>
      </c>
      <c r="JK23" s="5">
        <f t="shared" si="158"/>
        <v>16</v>
      </c>
      <c r="JL23" s="6">
        <v>0.372</v>
      </c>
      <c r="JM23" s="7">
        <f t="shared" si="159"/>
        <v>3080893.9874730594</v>
      </c>
      <c r="JN23" s="12">
        <f t="shared" si="160"/>
        <v>1378875.8944318395</v>
      </c>
      <c r="JO23" s="12">
        <f t="shared" si="161"/>
        <v>713749.46498201659</v>
      </c>
      <c r="JQ23" s="5">
        <f t="shared" si="162"/>
        <v>15</v>
      </c>
      <c r="JR23" s="6">
        <v>0.372</v>
      </c>
      <c r="JS23" s="7">
        <f t="shared" si="163"/>
        <v>2338616.9633164257</v>
      </c>
      <c r="JT23" s="12">
        <f t="shared" si="164"/>
        <v>1009667.530651732</v>
      </c>
      <c r="JU23" s="12">
        <f t="shared" si="165"/>
        <v>584438.29119561333</v>
      </c>
      <c r="JW23" s="5">
        <f t="shared" si="166"/>
        <v>14</v>
      </c>
      <c r="JX23" s="6">
        <v>0.372</v>
      </c>
      <c r="JY23" s="7">
        <f t="shared" si="167"/>
        <v>2453952.7421998172</v>
      </c>
      <c r="JZ23" s="12">
        <f t="shared" si="168"/>
        <v>1395613.45664938</v>
      </c>
      <c r="KA23" s="12">
        <f t="shared" si="169"/>
        <v>875624.41092506004</v>
      </c>
      <c r="KC23" s="5">
        <f t="shared" si="170"/>
        <v>13</v>
      </c>
      <c r="KD23" s="6">
        <v>0.372</v>
      </c>
      <c r="KE23" s="7">
        <f t="shared" si="171"/>
        <v>2037828.2197307898</v>
      </c>
      <c r="KF23" s="12">
        <f t="shared" si="172"/>
        <v>1161030.5375020665</v>
      </c>
      <c r="KG23" s="12">
        <f t="shared" si="173"/>
        <v>755480.94855423889</v>
      </c>
      <c r="KI23" s="5">
        <f t="shared" si="174"/>
        <v>12</v>
      </c>
      <c r="KJ23" s="6">
        <v>0.372</v>
      </c>
      <c r="KK23" s="7">
        <f t="shared" si="175"/>
        <v>1665708.8603325076</v>
      </c>
      <c r="KL23" s="12">
        <f t="shared" si="176"/>
        <v>948720.60352643486</v>
      </c>
      <c r="KM23" s="12">
        <f t="shared" si="177"/>
        <v>643211.10778006469</v>
      </c>
      <c r="KO23" s="5">
        <f t="shared" si="178"/>
        <v>11</v>
      </c>
      <c r="KP23" s="6">
        <v>0.372</v>
      </c>
      <c r="KQ23" s="7">
        <f t="shared" si="179"/>
        <v>1569202.883026385</v>
      </c>
      <c r="KR23" s="12">
        <f t="shared" si="180"/>
        <v>989093.16359519004</v>
      </c>
      <c r="KS23" s="12">
        <f t="shared" si="181"/>
        <v>694273.64443973743</v>
      </c>
      <c r="KU23" s="5">
        <f t="shared" si="182"/>
        <v>10</v>
      </c>
      <c r="KV23" s="6">
        <v>0.372</v>
      </c>
      <c r="KW23" s="7">
        <f t="shared" si="183"/>
        <v>1195674.2479628045</v>
      </c>
      <c r="KX23" s="12">
        <f t="shared" si="184"/>
        <v>723021.81672403321</v>
      </c>
      <c r="KY23" s="12">
        <f t="shared" si="185"/>
        <v>527233.47380541603</v>
      </c>
      <c r="LA23" s="5">
        <f t="shared" si="186"/>
        <v>9</v>
      </c>
      <c r="LB23" s="6">
        <v>0.372</v>
      </c>
      <c r="LC23" s="7">
        <f t="shared" si="187"/>
        <v>1009092.9597120471</v>
      </c>
      <c r="LD23" s="12">
        <f t="shared" si="188"/>
        <v>626295.87342258671</v>
      </c>
      <c r="LE23" s="12">
        <f t="shared" si="189"/>
        <v>463367.27295137488</v>
      </c>
      <c r="LG23" s="5">
        <f t="shared" si="190"/>
        <v>8</v>
      </c>
      <c r="LH23" s="6">
        <v>0.372</v>
      </c>
      <c r="LI23" s="7">
        <f t="shared" si="191"/>
        <v>953683.923742602</v>
      </c>
      <c r="LJ23" s="12">
        <f t="shared" si="192"/>
        <v>655708.09714518569</v>
      </c>
      <c r="LK23" s="12">
        <f t="shared" si="193"/>
        <v>504759.99228009296</v>
      </c>
      <c r="LM23" s="5">
        <f t="shared" si="194"/>
        <v>7</v>
      </c>
      <c r="LN23" s="6">
        <v>0.372</v>
      </c>
      <c r="LO23" s="7">
        <f t="shared" si="195"/>
        <v>818331.83777467126</v>
      </c>
      <c r="LP23" s="12">
        <f t="shared" si="196"/>
        <v>595436.6823659105</v>
      </c>
      <c r="LQ23" s="12">
        <f t="shared" si="197"/>
        <v>479756.36882576015</v>
      </c>
      <c r="LS23" s="5">
        <f t="shared" si="198"/>
        <v>6</v>
      </c>
      <c r="LT23" s="6">
        <v>0.372</v>
      </c>
      <c r="LU23" s="7">
        <f t="shared" si="199"/>
        <v>622400.24169050145</v>
      </c>
      <c r="LV23" s="12">
        <f t="shared" si="200"/>
        <v>461786.41176343802</v>
      </c>
      <c r="LW23" s="12">
        <f t="shared" si="201"/>
        <v>391427.73691724555</v>
      </c>
      <c r="LY23" s="5">
        <f t="shared" si="202"/>
        <v>5</v>
      </c>
      <c r="LZ23" s="6">
        <v>0.372</v>
      </c>
      <c r="MA23" s="7">
        <f t="shared" si="203"/>
        <v>642046.87609913491</v>
      </c>
      <c r="MB23" s="12">
        <f t="shared" si="204"/>
        <v>540621.57625646447</v>
      </c>
      <c r="MC23" s="12">
        <f t="shared" si="205"/>
        <v>484149.46216979448</v>
      </c>
      <c r="ME23" s="5">
        <f t="shared" si="206"/>
        <v>4</v>
      </c>
      <c r="MF23" s="6">
        <v>0.372</v>
      </c>
      <c r="MG23" s="7">
        <f t="shared" si="207"/>
        <v>493009.96398612834</v>
      </c>
      <c r="MH23" s="12">
        <f t="shared" si="208"/>
        <v>432452.56463857397</v>
      </c>
      <c r="MI23" s="12">
        <f t="shared" si="209"/>
        <v>397349.96125473757</v>
      </c>
      <c r="MK23" s="5">
        <f t="shared" si="210"/>
        <v>3</v>
      </c>
      <c r="ML23" s="6">
        <v>0.372</v>
      </c>
      <c r="MM23" s="7">
        <f t="shared" si="211"/>
        <v>458656.58571599988</v>
      </c>
      <c r="MN23" s="12">
        <f t="shared" si="212"/>
        <v>416296.88876396621</v>
      </c>
      <c r="MO23" s="12">
        <f t="shared" si="213"/>
        <v>394969.6363123192</v>
      </c>
      <c r="MQ23" s="5">
        <f t="shared" si="214"/>
        <v>2</v>
      </c>
      <c r="MR23" s="6">
        <v>0.372</v>
      </c>
      <c r="MS23" s="7">
        <f t="shared" si="215"/>
        <v>417074.27999999997</v>
      </c>
      <c r="MT23" s="12">
        <f>(MT24)*(1+MR23)-(((VLOOKUP((MQ$91+MQ24),$A$138:$E$227,5,FALSE))/(VLOOKUP(MQ$91,$A$138:$E$227,5,FALSE)))*(IF(MQ23&lt;=$D$125,$B$125,$C$125)))</f>
        <v>390673.79846785223</v>
      </c>
      <c r="MU23" s="12">
        <f t="shared" si="217"/>
        <v>380016.69551563531</v>
      </c>
      <c r="MW23" s="5">
        <f t="shared" si="218"/>
        <v>1</v>
      </c>
      <c r="MX23" s="6">
        <v>0.372</v>
      </c>
      <c r="MY23" s="7">
        <f>(MY24+$B$124)*(1+MX23)</f>
        <v>411599.99999999994</v>
      </c>
      <c r="MZ23" s="12">
        <f>($B$124)*(1+MX23)-$B$125</f>
        <v>400599.99999999994</v>
      </c>
      <c r="NA23" s="12">
        <f>MZ23</f>
        <v>400599.99999999994</v>
      </c>
      <c r="NC23" s="5"/>
      <c r="ND23" s="6"/>
      <c r="NE23" s="7"/>
      <c r="NI23" s="5"/>
      <c r="NJ23" s="6"/>
      <c r="NK23" s="7"/>
      <c r="NO23" s="5"/>
      <c r="NP23" s="6"/>
      <c r="NQ23" s="7"/>
      <c r="NU23" s="5"/>
      <c r="NV23" s="6"/>
      <c r="NW23" s="7"/>
      <c r="OA23" s="5"/>
      <c r="OB23" s="6"/>
      <c r="OC23" s="7"/>
      <c r="OG23" s="5"/>
      <c r="OH23" s="6"/>
      <c r="OI23" s="7"/>
      <c r="OM23" s="5"/>
      <c r="ON23" s="6"/>
      <c r="OO23" s="7"/>
      <c r="OS23" s="5"/>
      <c r="OT23" s="6"/>
      <c r="OU23" s="7"/>
      <c r="OY23" s="5"/>
      <c r="OZ23" s="6"/>
      <c r="PA23" s="7"/>
      <c r="PE23" s="5"/>
      <c r="PF23" s="6"/>
      <c r="PG23" s="7"/>
      <c r="PK23" s="5"/>
      <c r="PL23" s="6"/>
      <c r="PM23" s="7"/>
      <c r="PQ23" s="5"/>
      <c r="PR23" s="6"/>
      <c r="PS23" s="7"/>
      <c r="PW23" s="5"/>
      <c r="PX23" s="6"/>
      <c r="PY23" s="7"/>
      <c r="QC23" s="5"/>
      <c r="QD23" s="6"/>
      <c r="QE23" s="7"/>
      <c r="QI23" s="5"/>
      <c r="QJ23" s="6"/>
      <c r="QK23" s="7"/>
      <c r="QO23" s="5"/>
      <c r="QP23" s="6"/>
      <c r="QQ23" s="7"/>
    </row>
    <row r="24" spans="3:459">
      <c r="C24">
        <v>67</v>
      </c>
      <c r="D24" s="6">
        <v>1.3299999999999999E-2</v>
      </c>
      <c r="E24" s="12">
        <f t="shared" si="286"/>
        <v>-123099242.52587251</v>
      </c>
      <c r="F24" s="12">
        <f t="shared" si="0"/>
        <v>-14566463.03486727</v>
      </c>
      <c r="G24">
        <v>66</v>
      </c>
      <c r="H24" s="6">
        <v>1.3299999999999999E-2</v>
      </c>
      <c r="I24" s="12">
        <f t="shared" si="1"/>
        <v>-149692768.3621397</v>
      </c>
      <c r="J24" s="12">
        <f t="shared" si="2"/>
        <v>-17508524.890510187</v>
      </c>
      <c r="K24">
        <v>65</v>
      </c>
      <c r="L24" s="6">
        <v>1.3299999999999999E-2</v>
      </c>
      <c r="M24" s="12">
        <f t="shared" si="3"/>
        <v>-128918384.67918721</v>
      </c>
      <c r="N24" s="12">
        <f t="shared" si="4"/>
        <v>-15078689.316101925</v>
      </c>
      <c r="O24">
        <v>64</v>
      </c>
      <c r="P24" s="6">
        <v>1.3299999999999999E-2</v>
      </c>
      <c r="Q24" s="12">
        <f t="shared" si="5"/>
        <v>-97115551.110341951</v>
      </c>
      <c r="R24" s="12">
        <f t="shared" si="6"/>
        <v>-10561814.382041294</v>
      </c>
      <c r="S24">
        <v>63</v>
      </c>
      <c r="T24" s="6">
        <v>1.3299999999999999E-2</v>
      </c>
      <c r="U24" s="12">
        <f t="shared" si="7"/>
        <v>936129.80098984996</v>
      </c>
      <c r="V24" s="12">
        <f t="shared" si="8"/>
        <v>91563.995582454547</v>
      </c>
      <c r="W24">
        <v>62</v>
      </c>
      <c r="X24" s="6">
        <v>1.3299999999999999E-2</v>
      </c>
      <c r="Y24" s="12">
        <f t="shared" si="9"/>
        <v>14786363.749126239</v>
      </c>
      <c r="Z24" s="12">
        <f t="shared" si="10"/>
        <v>1304679.1543346683</v>
      </c>
      <c r="AA24">
        <v>61</v>
      </c>
      <c r="AB24" s="6">
        <v>1.3299999999999999E-2</v>
      </c>
      <c r="AC24" s="12">
        <f t="shared" si="11"/>
        <v>-52321290.658312351</v>
      </c>
      <c r="AD24" s="12">
        <f t="shared" si="12"/>
        <v>-4723946.8993825102</v>
      </c>
      <c r="AE24">
        <v>60</v>
      </c>
      <c r="AF24" s="6">
        <v>1.3299999999999999E-2</v>
      </c>
      <c r="AG24" s="12">
        <f t="shared" si="13"/>
        <v>-29635732.323476367</v>
      </c>
      <c r="AH24" s="12">
        <f t="shared" si="14"/>
        <v>-2756812.309160592</v>
      </c>
      <c r="AI24">
        <v>59</v>
      </c>
      <c r="AJ24" s="6">
        <v>1.3299999999999999E-2</v>
      </c>
      <c r="AK24" s="12">
        <f t="shared" si="15"/>
        <v>-72300147.058063194</v>
      </c>
      <c r="AL24" s="12">
        <f t="shared" si="16"/>
        <v>-6824500.885097621</v>
      </c>
      <c r="AM24">
        <v>58</v>
      </c>
      <c r="AN24" s="6">
        <v>1.3299999999999999E-2</v>
      </c>
      <c r="AO24" s="12">
        <f t="shared" si="17"/>
        <v>-86660408.947107196</v>
      </c>
      <c r="AP24" s="12">
        <f t="shared" si="18"/>
        <v>-8357809.6180178626</v>
      </c>
      <c r="AQ24">
        <v>57</v>
      </c>
      <c r="AR24" s="6">
        <v>1.3299999999999999E-2</v>
      </c>
      <c r="AS24" s="12">
        <f t="shared" si="19"/>
        <v>-20230641.023948003</v>
      </c>
      <c r="AT24" s="12">
        <f t="shared" si="20"/>
        <v>-1964945.9818061672</v>
      </c>
      <c r="AU24">
        <v>56</v>
      </c>
      <c r="AV24" s="6">
        <v>1.3299999999999999E-2</v>
      </c>
      <c r="AW24" s="12">
        <f t="shared" si="21"/>
        <v>-42414771.081213862</v>
      </c>
      <c r="AX24" s="12">
        <f t="shared" si="22"/>
        <v>-4061605.9858891526</v>
      </c>
      <c r="AY24">
        <v>55</v>
      </c>
      <c r="AZ24" s="6">
        <v>1.3299999999999999E-2</v>
      </c>
      <c r="BA24" s="12">
        <f t="shared" si="23"/>
        <v>-30665948.667347495</v>
      </c>
      <c r="BB24" s="12">
        <f t="shared" si="24"/>
        <v>-2915572.4109174432</v>
      </c>
      <c r="BC24">
        <v>54</v>
      </c>
      <c r="BD24" s="6">
        <v>1.3299999999999999E-2</v>
      </c>
      <c r="BE24" s="12">
        <f t="shared" si="25"/>
        <v>-4278755.2706992403</v>
      </c>
      <c r="BF24" s="12">
        <f t="shared" si="26"/>
        <v>-412656.97207154101</v>
      </c>
      <c r="BG24">
        <v>53</v>
      </c>
      <c r="BH24" s="6">
        <v>1.3299999999999999E-2</v>
      </c>
      <c r="BI24" s="12">
        <f t="shared" si="27"/>
        <v>36494402.807696514</v>
      </c>
      <c r="BJ24" s="12">
        <f t="shared" si="28"/>
        <v>3919029.5764763015</v>
      </c>
      <c r="BK24">
        <v>52</v>
      </c>
      <c r="BL24" s="6">
        <v>1.3299999999999999E-2</v>
      </c>
      <c r="BM24" s="12">
        <f t="shared" si="29"/>
        <v>29519045.279134668</v>
      </c>
      <c r="BN24" s="12">
        <f t="shared" si="30"/>
        <v>3412256.2600367712</v>
      </c>
      <c r="BO24">
        <v>51</v>
      </c>
      <c r="BP24" s="6">
        <v>1.3299999999999999E-2</v>
      </c>
      <c r="BQ24" s="12">
        <f t="shared" si="31"/>
        <v>16190598.935172325</v>
      </c>
      <c r="BR24" s="12">
        <f t="shared" si="32"/>
        <v>1926924.9074692097</v>
      </c>
      <c r="BS24">
        <v>50</v>
      </c>
      <c r="BT24" s="6">
        <v>1.3299999999999999E-2</v>
      </c>
      <c r="BU24" s="12">
        <f t="shared" si="33"/>
        <v>10394348.345148593</v>
      </c>
      <c r="BV24" s="12">
        <f t="shared" si="34"/>
        <v>1265522.5755379274</v>
      </c>
      <c r="BW24">
        <v>49</v>
      </c>
      <c r="BX24" s="6">
        <v>1.3299999999999999E-2</v>
      </c>
      <c r="BY24" s="12">
        <f t="shared" si="35"/>
        <v>-3208987.4700761153</v>
      </c>
      <c r="BZ24" s="12">
        <f t="shared" si="36"/>
        <v>-399477.2363569446</v>
      </c>
      <c r="CA24">
        <v>48</v>
      </c>
      <c r="CB24" s="6">
        <v>1.3299999999999999E-2</v>
      </c>
      <c r="CC24" s="12">
        <f t="shared" si="37"/>
        <v>16665369.457413744</v>
      </c>
      <c r="CD24" s="12">
        <f t="shared" si="38"/>
        <v>2450789.6260902565</v>
      </c>
      <c r="CE24">
        <v>47</v>
      </c>
      <c r="CF24" s="6">
        <v>1.3299999999999999E-2</v>
      </c>
      <c r="CG24" s="12">
        <f t="shared" si="39"/>
        <v>22115940.491577398</v>
      </c>
      <c r="CH24" s="12">
        <f t="shared" si="40"/>
        <v>3585142.2000710289</v>
      </c>
      <c r="CI24">
        <v>46</v>
      </c>
      <c r="CJ24" s="6">
        <v>1.3299999999999999E-2</v>
      </c>
      <c r="CK24" s="12">
        <f t="shared" si="284"/>
        <v>23213680.909497984</v>
      </c>
      <c r="CL24" s="12">
        <f t="shared" si="285"/>
        <v>3810727.3722842112</v>
      </c>
      <c r="CM24" s="5">
        <v>45</v>
      </c>
      <c r="CN24" s="6">
        <v>1.3299999999999999E-2</v>
      </c>
      <c r="CO24" s="7">
        <f t="shared" si="41"/>
        <v>49757059.276882477</v>
      </c>
      <c r="CP24" s="12">
        <f t="shared" si="42"/>
        <v>17101815.020509575</v>
      </c>
      <c r="CQ24" s="12">
        <f t="shared" si="43"/>
        <v>2748923.7550066691</v>
      </c>
      <c r="CR24" s="9"/>
      <c r="CS24" s="5">
        <v>44</v>
      </c>
      <c r="CT24" s="6">
        <v>1.3299999999999999E-2</v>
      </c>
      <c r="CU24" s="7">
        <f t="shared" si="44"/>
        <v>38037657.118631966</v>
      </c>
      <c r="CV24" s="12">
        <f t="shared" si="45"/>
        <v>10273964.423423644</v>
      </c>
      <c r="CW24" s="12">
        <f t="shared" si="46"/>
        <v>1784943.2035223022</v>
      </c>
      <c r="CY24" s="5">
        <v>43</v>
      </c>
      <c r="CZ24" s="6">
        <v>1.3299999999999999E-2</v>
      </c>
      <c r="DA24" s="7">
        <f t="shared" si="47"/>
        <v>30754897.411571767</v>
      </c>
      <c r="DB24" s="12">
        <f t="shared" si="48"/>
        <v>6055683.353332364</v>
      </c>
      <c r="DC24" s="12">
        <f t="shared" si="49"/>
        <v>1097644.3834699567</v>
      </c>
      <c r="DE24" s="5">
        <f t="shared" si="50"/>
        <v>42</v>
      </c>
      <c r="DF24" s="6">
        <v>1.3299999999999999E-2</v>
      </c>
      <c r="DG24" s="7">
        <f t="shared" si="51"/>
        <v>26030382.912883431</v>
      </c>
      <c r="DH24" s="12">
        <f t="shared" si="52"/>
        <v>3148458.0612208527</v>
      </c>
      <c r="DI24" s="12">
        <f t="shared" si="53"/>
        <v>572838.47078300058</v>
      </c>
      <c r="DK24" s="5">
        <f t="shared" si="54"/>
        <v>41</v>
      </c>
      <c r="DL24" s="6">
        <v>1.3299999999999999E-2</v>
      </c>
      <c r="DM24" s="7">
        <f t="shared" si="55"/>
        <v>26349208.333721459</v>
      </c>
      <c r="DN24" s="12">
        <f t="shared" si="56"/>
        <v>5557646.1822458394</v>
      </c>
      <c r="DO24" s="12">
        <f t="shared" si="57"/>
        <v>1022576.4863366148</v>
      </c>
      <c r="DQ24" s="5">
        <f t="shared" si="58"/>
        <v>40</v>
      </c>
      <c r="DR24" s="6">
        <v>1.3299999999999999E-2</v>
      </c>
      <c r="DS24" s="7">
        <f t="shared" si="59"/>
        <v>17271374.104432005</v>
      </c>
      <c r="DT24" s="12">
        <f t="shared" si="60"/>
        <v>-2398800.6550290589</v>
      </c>
      <c r="DU24" s="12">
        <f t="shared" si="61"/>
        <v>-438084.66134935617</v>
      </c>
      <c r="DW24" s="5">
        <f t="shared" si="62"/>
        <v>39</v>
      </c>
      <c r="DX24" s="6">
        <v>1.3299999999999999E-2</v>
      </c>
      <c r="DY24" s="7">
        <f t="shared" si="63"/>
        <v>13025169.007867267</v>
      </c>
      <c r="DZ24" s="12">
        <f t="shared" si="64"/>
        <v>-5519662.1336166309</v>
      </c>
      <c r="EA24" s="12">
        <f t="shared" si="65"/>
        <v>-1011812.2105398476</v>
      </c>
      <c r="EC24" s="5">
        <f t="shared" si="66"/>
        <v>38</v>
      </c>
      <c r="ED24" s="6">
        <v>1.3299999999999999E-2</v>
      </c>
      <c r="EE24" s="7">
        <f t="shared" si="67"/>
        <v>12123202.725118458</v>
      </c>
      <c r="EF24" s="12">
        <f t="shared" si="68"/>
        <v>-4889151.9032138577</v>
      </c>
      <c r="EG24" s="12">
        <f t="shared" si="69"/>
        <v>-922986.26900617301</v>
      </c>
      <c r="EI24" s="5">
        <f t="shared" si="70"/>
        <v>37</v>
      </c>
      <c r="EJ24" s="6">
        <v>1.3299999999999999E-2</v>
      </c>
      <c r="EK24" s="7">
        <f t="shared" si="71"/>
        <v>12123202.725118458</v>
      </c>
      <c r="EL24" s="12">
        <f t="shared" si="72"/>
        <v>-1962416.6550543911</v>
      </c>
      <c r="EM24" s="12">
        <f t="shared" si="73"/>
        <v>-383892.72458656353</v>
      </c>
      <c r="EO24" s="5">
        <f t="shared" si="74"/>
        <v>36</v>
      </c>
      <c r="EP24" s="6">
        <v>1.3299999999999999E-2</v>
      </c>
      <c r="EQ24" s="7">
        <f t="shared" si="75"/>
        <v>13539426.764706787</v>
      </c>
      <c r="ER24" s="12">
        <f t="shared" si="76"/>
        <v>-5051335.4040445182</v>
      </c>
      <c r="ES24" s="12">
        <f t="shared" si="77"/>
        <v>-1001974.8749472711</v>
      </c>
      <c r="EU24" s="5">
        <f t="shared" si="78"/>
        <v>35</v>
      </c>
      <c r="EV24" s="6">
        <v>1.3299999999999999E-2</v>
      </c>
      <c r="EW24" s="7">
        <f t="shared" si="79"/>
        <v>8406833.590094192</v>
      </c>
      <c r="EX24" s="12">
        <f t="shared" si="80"/>
        <v>-5223103.6727724094</v>
      </c>
      <c r="EY24" s="12">
        <f t="shared" si="81"/>
        <v>-1046764.279153431</v>
      </c>
      <c r="FA24" s="5">
        <f t="shared" si="82"/>
        <v>34</v>
      </c>
      <c r="FB24" s="6">
        <v>1.3299999999999999E-2</v>
      </c>
      <c r="FC24" s="7">
        <f t="shared" si="83"/>
        <v>8378347.2095816154</v>
      </c>
      <c r="FD24" s="12">
        <f t="shared" si="84"/>
        <v>-4387067.4616738362</v>
      </c>
      <c r="FE24" s="12">
        <f t="shared" si="85"/>
        <v>-894217.58110725263</v>
      </c>
      <c r="FG24" s="5">
        <f t="shared" si="86"/>
        <v>33</v>
      </c>
      <c r="FH24" s="6">
        <v>1.3299999999999999E-2</v>
      </c>
      <c r="FI24" s="7">
        <f t="shared" si="87"/>
        <v>6615877.4554497907</v>
      </c>
      <c r="FJ24" s="12">
        <f t="shared" si="88"/>
        <v>-5525627.3662739526</v>
      </c>
      <c r="FK24" s="12">
        <f t="shared" si="89"/>
        <v>-1133849.6647620972</v>
      </c>
      <c r="FM24" s="5">
        <f t="shared" si="90"/>
        <v>32</v>
      </c>
      <c r="FN24" s="6">
        <v>1.3299999999999999E-2</v>
      </c>
      <c r="FO24" s="7">
        <f t="shared" si="91"/>
        <v>7255047.1054389626</v>
      </c>
      <c r="FP24" s="12">
        <f t="shared" si="92"/>
        <v>-4131432.1510645663</v>
      </c>
      <c r="FQ24" s="12">
        <f t="shared" si="93"/>
        <v>-859066.60323093575</v>
      </c>
      <c r="FS24" s="5">
        <f t="shared" si="94"/>
        <v>31</v>
      </c>
      <c r="FT24" s="6">
        <v>1.3299999999999999E-2</v>
      </c>
      <c r="FU24" s="7">
        <f t="shared" si="95"/>
        <v>5917174.0522298058</v>
      </c>
      <c r="FV24" s="12">
        <f t="shared" si="96"/>
        <v>-4798026.930872242</v>
      </c>
      <c r="FW24" s="12">
        <f t="shared" si="97"/>
        <v>-1014083.667332095</v>
      </c>
      <c r="FY24" s="5">
        <f t="shared" si="98"/>
        <v>30</v>
      </c>
      <c r="FZ24" s="6">
        <v>1.3299999999999999E-2</v>
      </c>
      <c r="GA24" s="7">
        <f t="shared" si="99"/>
        <v>5082609.5621283315</v>
      </c>
      <c r="GB24" s="12">
        <f t="shared" si="100"/>
        <v>-5091555.7464392297</v>
      </c>
      <c r="GC24" s="12">
        <f t="shared" si="101"/>
        <v>-1086570.0361758138</v>
      </c>
      <c r="GE24" s="5">
        <f t="shared" si="102"/>
        <v>29</v>
      </c>
      <c r="GF24" s="6">
        <v>1.3299999999999999E-2</v>
      </c>
      <c r="GG24" s="7">
        <f t="shared" si="103"/>
        <v>4521894.6282280544</v>
      </c>
      <c r="GH24" s="12">
        <f t="shared" si="104"/>
        <v>-5014729.2463713018</v>
      </c>
      <c r="GI24" s="12">
        <f t="shared" si="105"/>
        <v>-1090755.0617962203</v>
      </c>
      <c r="GK24" s="5">
        <f t="shared" si="106"/>
        <v>28</v>
      </c>
      <c r="GL24" s="6">
        <v>1.3299999999999999E-2</v>
      </c>
      <c r="GM24" s="7">
        <f t="shared" si="107"/>
        <v>5022653.1469821753</v>
      </c>
      <c r="GN24" s="12">
        <f t="shared" si="108"/>
        <v>-3736750.3319166983</v>
      </c>
      <c r="GO24" s="12">
        <f t="shared" si="109"/>
        <v>-840896.62052024202</v>
      </c>
      <c r="GQ24" s="5">
        <f t="shared" si="110"/>
        <v>27</v>
      </c>
      <c r="GR24" s="6">
        <v>1.3299999999999999E-2</v>
      </c>
      <c r="GS24" s="7">
        <f t="shared" si="111"/>
        <v>4057070.393362015</v>
      </c>
      <c r="GT24" s="12">
        <f t="shared" si="112"/>
        <v>-4001211.3123451462</v>
      </c>
      <c r="GU24" s="12">
        <f t="shared" si="113"/>
        <v>-933251.06532810873</v>
      </c>
      <c r="GW24" s="5">
        <f t="shared" si="114"/>
        <v>26</v>
      </c>
      <c r="GX24" s="6">
        <v>1.3299999999999999E-2</v>
      </c>
      <c r="GY24" s="7">
        <f t="shared" si="115"/>
        <v>3661285.4375616061</v>
      </c>
      <c r="GZ24" s="12">
        <f t="shared" si="116"/>
        <v>-3721188.7436299333</v>
      </c>
      <c r="HA24" s="12">
        <f t="shared" si="117"/>
        <v>-906117.09489210427</v>
      </c>
      <c r="HC24" s="5">
        <f t="shared" si="118"/>
        <v>25</v>
      </c>
      <c r="HD24" s="6">
        <v>1.3299999999999999E-2</v>
      </c>
      <c r="HE24" s="7">
        <f t="shared" si="119"/>
        <v>3990066.9546224992</v>
      </c>
      <c r="HF24" s="12">
        <f t="shared" si="120"/>
        <v>-2588362.2383357817</v>
      </c>
      <c r="HG24" s="12">
        <f t="shared" si="121"/>
        <v>-669220.87967915554</v>
      </c>
      <c r="HI24" s="5">
        <f t="shared" si="122"/>
        <v>24</v>
      </c>
      <c r="HJ24" s="6">
        <v>1.3299999999999999E-2</v>
      </c>
      <c r="HK24" s="7">
        <f t="shared" si="123"/>
        <v>3852903.5869278661</v>
      </c>
      <c r="HL24" s="12">
        <f t="shared" si="124"/>
        <v>-1929064.1849440881</v>
      </c>
      <c r="HM24" s="12">
        <f t="shared" si="125"/>
        <v>-525148.80000529892</v>
      </c>
      <c r="HO24" s="5">
        <f t="shared" si="126"/>
        <v>23</v>
      </c>
      <c r="HP24" s="6">
        <v>1.3299999999999999E-2</v>
      </c>
      <c r="HQ24" s="7">
        <f t="shared" si="127"/>
        <v>3373230.2459533089</v>
      </c>
      <c r="HR24" s="12">
        <f t="shared" si="128"/>
        <v>-1843938.8671224772</v>
      </c>
      <c r="HS24" s="12">
        <f t="shared" si="129"/>
        <v>-518371.32311035448</v>
      </c>
      <c r="HU24" s="5">
        <f t="shared" si="130"/>
        <v>22</v>
      </c>
      <c r="HV24" s="6">
        <v>1.3299999999999999E-2</v>
      </c>
      <c r="HW24" s="7">
        <f t="shared" si="131"/>
        <v>2840375.7544234651</v>
      </c>
      <c r="HX24" s="12">
        <f t="shared" si="132"/>
        <v>-1874649.3856873084</v>
      </c>
      <c r="HY24" s="12">
        <f t="shared" si="133"/>
        <v>-546238.46669137722</v>
      </c>
      <c r="IA24" s="5">
        <f t="shared" si="134"/>
        <v>21</v>
      </c>
      <c r="IB24" s="6">
        <v>1.3299999999999999E-2</v>
      </c>
      <c r="IC24" s="7">
        <f t="shared" si="135"/>
        <v>3314710.8815771565</v>
      </c>
      <c r="ID24" s="12">
        <f t="shared" si="136"/>
        <v>-659108.60141494416</v>
      </c>
      <c r="IE24" s="12">
        <f t="shared" si="137"/>
        <v>-210085.23136755405</v>
      </c>
      <c r="IG24" s="5">
        <f t="shared" si="138"/>
        <v>20</v>
      </c>
      <c r="IH24" s="6">
        <v>1.3299999999999999E-2</v>
      </c>
      <c r="II24" s="7">
        <f t="shared" si="139"/>
        <v>4473294.0372161362</v>
      </c>
      <c r="IJ24" s="12">
        <f t="shared" si="140"/>
        <v>1267884.9989343104</v>
      </c>
      <c r="IK24" s="12">
        <f t="shared" si="141"/>
        <v>451824.95516058535</v>
      </c>
      <c r="IM24" s="5">
        <f t="shared" si="142"/>
        <v>19</v>
      </c>
      <c r="IN24" s="6">
        <v>1.3299999999999999E-2</v>
      </c>
      <c r="IO24" s="7">
        <f t="shared" si="143"/>
        <v>3265178.1293548439</v>
      </c>
      <c r="IP24" s="12">
        <f t="shared" si="144"/>
        <v>548438.31959659909</v>
      </c>
      <c r="IQ24" s="12">
        <f t="shared" si="145"/>
        <v>208571.61812292004</v>
      </c>
      <c r="IS24" s="5">
        <f t="shared" si="146"/>
        <v>18</v>
      </c>
      <c r="IT24" s="6">
        <v>1.3299999999999999E-2</v>
      </c>
      <c r="IU24" s="7">
        <f t="shared" si="147"/>
        <v>2636823.1683395323</v>
      </c>
      <c r="IV24" s="12">
        <f t="shared" si="148"/>
        <v>290219.13482907834</v>
      </c>
      <c r="IW24" s="12">
        <f t="shared" si="149"/>
        <v>116127.35559166268</v>
      </c>
      <c r="IY24" s="5">
        <f t="shared" si="150"/>
        <v>17</v>
      </c>
      <c r="IZ24" s="6">
        <v>1.3299999999999999E-2</v>
      </c>
      <c r="JA24" s="7">
        <f t="shared" si="151"/>
        <v>2834684.1199091957</v>
      </c>
      <c r="JB24" s="12">
        <f t="shared" si="152"/>
        <v>893231.6645826695</v>
      </c>
      <c r="JC24" s="12">
        <f t="shared" si="153"/>
        <v>381853.481781237</v>
      </c>
      <c r="JE24" s="5">
        <f t="shared" si="154"/>
        <v>16</v>
      </c>
      <c r="JF24" s="6">
        <v>1.3299999999999999E-2</v>
      </c>
      <c r="JG24" s="7">
        <f t="shared" si="155"/>
        <v>2661425.3308695848</v>
      </c>
      <c r="JH24" s="12">
        <f t="shared" si="156"/>
        <v>1104017.032836111</v>
      </c>
      <c r="JI24" s="12">
        <f t="shared" si="157"/>
        <v>515761.71917035832</v>
      </c>
      <c r="JK24" s="5">
        <f t="shared" si="158"/>
        <v>15</v>
      </c>
      <c r="JL24" s="6">
        <v>1.3299999999999999E-2</v>
      </c>
      <c r="JM24" s="7">
        <f t="shared" si="159"/>
        <v>2245549.5535517926</v>
      </c>
      <c r="JN24" s="12">
        <f t="shared" si="160"/>
        <v>1047253.784717459</v>
      </c>
      <c r="JO24" s="12">
        <f t="shared" si="161"/>
        <v>557293.7376950637</v>
      </c>
      <c r="JQ24" s="5">
        <f t="shared" si="162"/>
        <v>14</v>
      </c>
      <c r="JR24" s="6">
        <v>1.3299999999999999E-2</v>
      </c>
      <c r="JS24" s="7">
        <f t="shared" si="163"/>
        <v>1704531.3143705728</v>
      </c>
      <c r="JT24" s="12">
        <f t="shared" si="164"/>
        <v>773684.48750628915</v>
      </c>
      <c r="JU24" s="12">
        <f t="shared" si="165"/>
        <v>460400.48162138957</v>
      </c>
      <c r="JW24" s="5">
        <f t="shared" si="166"/>
        <v>13</v>
      </c>
      <c r="JX24" s="6">
        <v>1.3299999999999999E-2</v>
      </c>
      <c r="JY24" s="7">
        <f t="shared" si="167"/>
        <v>1788595.2931485551</v>
      </c>
      <c r="JZ24" s="12">
        <f t="shared" si="168"/>
        <v>1052061.9090029383</v>
      </c>
      <c r="KA24" s="12">
        <f t="shared" si="169"/>
        <v>678587.1273527845</v>
      </c>
      <c r="KC24" s="5">
        <f t="shared" si="170"/>
        <v>12</v>
      </c>
      <c r="KD24" s="6">
        <v>1.3299999999999999E-2</v>
      </c>
      <c r="KE24" s="7">
        <f t="shared" si="171"/>
        <v>1485297.5362469314</v>
      </c>
      <c r="KF24" s="12">
        <f t="shared" si="172"/>
        <v>879835.88336778001</v>
      </c>
      <c r="KG24" s="12">
        <f t="shared" si="173"/>
        <v>588563.26534452045</v>
      </c>
      <c r="KI24" s="5">
        <f t="shared" si="174"/>
        <v>11</v>
      </c>
      <c r="KJ24" s="6">
        <v>1.3299999999999999E-2</v>
      </c>
      <c r="KK24" s="7">
        <f t="shared" si="175"/>
        <v>1214073.5133618861</v>
      </c>
      <c r="KL24" s="12">
        <f t="shared" si="176"/>
        <v>723738.97048887261</v>
      </c>
      <c r="KM24" s="12">
        <f t="shared" si="177"/>
        <v>504439.13196180662</v>
      </c>
      <c r="KO24" s="5">
        <f t="shared" si="178"/>
        <v>10</v>
      </c>
      <c r="KP24" s="6">
        <v>1.3299999999999999E-2</v>
      </c>
      <c r="KQ24" s="7">
        <f t="shared" si="179"/>
        <v>1143733.8797568404</v>
      </c>
      <c r="KR24" s="12">
        <f t="shared" si="180"/>
        <v>752064.50443737686</v>
      </c>
      <c r="KS24" s="12">
        <f t="shared" si="181"/>
        <v>542700.44608853129</v>
      </c>
      <c r="KU24" s="5">
        <f t="shared" si="182"/>
        <v>9</v>
      </c>
      <c r="KV24" s="6">
        <v>1.3299999999999999E-2</v>
      </c>
      <c r="KW24" s="7">
        <f t="shared" si="183"/>
        <v>871482.6880195369</v>
      </c>
      <c r="KX24" s="12">
        <f t="shared" si="184"/>
        <v>556969.62658377434</v>
      </c>
      <c r="KY24" s="12">
        <f t="shared" si="185"/>
        <v>417536.73784939584</v>
      </c>
      <c r="LA24" s="5">
        <f t="shared" si="186"/>
        <v>8</v>
      </c>
      <c r="LB24" s="6">
        <v>1.3299999999999999E-2</v>
      </c>
      <c r="LC24" s="7">
        <f t="shared" si="187"/>
        <v>735490.49541694403</v>
      </c>
      <c r="LD24" s="12">
        <f t="shared" si="188"/>
        <v>486038.21761929005</v>
      </c>
      <c r="LE24" s="12">
        <f t="shared" si="189"/>
        <v>369681.5991741796</v>
      </c>
      <c r="LG24" s="5">
        <f t="shared" si="190"/>
        <v>7</v>
      </c>
      <c r="LH24" s="6">
        <v>1.3299999999999999E-2</v>
      </c>
      <c r="LI24" s="7">
        <f t="shared" si="191"/>
        <v>695104.90068702772</v>
      </c>
      <c r="LJ24" s="12">
        <f t="shared" si="192"/>
        <v>506326.22092232341</v>
      </c>
      <c r="LK24" s="12">
        <f t="shared" si="193"/>
        <v>400697.28974495776</v>
      </c>
      <c r="LM24" s="5">
        <f t="shared" si="194"/>
        <v>6</v>
      </c>
      <c r="LN24" s="6">
        <v>1.3299999999999999E-2</v>
      </c>
      <c r="LO24" s="7">
        <f t="shared" si="195"/>
        <v>596451.7768036963</v>
      </c>
      <c r="LP24" s="12">
        <f t="shared" si="196"/>
        <v>461130.00986168918</v>
      </c>
      <c r="LQ24" s="12">
        <f t="shared" si="197"/>
        <v>381961.99859268509</v>
      </c>
      <c r="LS24" s="5">
        <f t="shared" si="198"/>
        <v>5</v>
      </c>
      <c r="LT24" s="6">
        <v>1.3299999999999999E-2</v>
      </c>
      <c r="LU24" s="7">
        <f t="shared" si="199"/>
        <v>453644.4910280623</v>
      </c>
      <c r="LV24" s="12">
        <f t="shared" si="200"/>
        <v>362375.27437435644</v>
      </c>
      <c r="LW24" s="12">
        <f t="shared" si="201"/>
        <v>315777.08587751718</v>
      </c>
      <c r="LY24" s="5">
        <f t="shared" si="202"/>
        <v>4</v>
      </c>
      <c r="LZ24" s="6">
        <v>1.3299999999999999E-2</v>
      </c>
      <c r="MA24" s="7">
        <f t="shared" si="203"/>
        <v>467964.19540753274</v>
      </c>
      <c r="MB24" s="12">
        <f t="shared" si="204"/>
        <v>418455.41786764865</v>
      </c>
      <c r="MC24" s="12">
        <f t="shared" si="205"/>
        <v>385253.75680564647</v>
      </c>
      <c r="ME24" s="5">
        <f t="shared" si="206"/>
        <v>3</v>
      </c>
      <c r="MF24" s="6">
        <v>1.3299999999999999E-2</v>
      </c>
      <c r="MG24" s="7">
        <f t="shared" si="207"/>
        <v>359336.70844469999</v>
      </c>
      <c r="MH24" s="12">
        <f t="shared" si="208"/>
        <v>323924.43457220902</v>
      </c>
      <c r="MI24" s="12">
        <f t="shared" si="209"/>
        <v>305977.86877169675</v>
      </c>
      <c r="MK24" s="5">
        <f t="shared" si="210"/>
        <v>2</v>
      </c>
      <c r="ML24" s="6">
        <v>1.3299999999999999E-2</v>
      </c>
      <c r="MM24" s="7">
        <f t="shared" si="211"/>
        <v>334297.80299999996</v>
      </c>
      <c r="MN24" s="12">
        <f>(MN25)*(1+ML24)-(((VLOOKUP((MK$91+MK25),$A$138:$E$227,5,FALSE))/(VLOOKUP(MK$91,$A$138:$E$227,5,FALSE)))*(IF(MK24&lt;=$D$125,$B$125,$C$125)))</f>
        <v>311873.80314025242</v>
      </c>
      <c r="MO24" s="12">
        <f t="shared" si="213"/>
        <v>304194.28404787957</v>
      </c>
      <c r="MQ24" s="5">
        <f t="shared" si="214"/>
        <v>1</v>
      </c>
      <c r="MR24" s="6">
        <v>1.3299999999999999E-2</v>
      </c>
      <c r="MS24" s="7">
        <f>(MS25+$B$124)*(1+MR24)</f>
        <v>303990</v>
      </c>
      <c r="MT24" s="12">
        <f>($B$124)*(1+MR24)-$B$125</f>
        <v>292990</v>
      </c>
      <c r="MU24" s="12">
        <f>MT24</f>
        <v>292990</v>
      </c>
      <c r="MW24" s="5"/>
      <c r="MX24" s="6"/>
      <c r="MY24" s="7"/>
      <c r="NC24" s="5"/>
      <c r="ND24" s="6"/>
      <c r="NE24" s="7"/>
      <c r="NI24" s="5"/>
      <c r="NJ24" s="6"/>
      <c r="NK24" s="7"/>
      <c r="NO24" s="5"/>
      <c r="NP24" s="6"/>
      <c r="NQ24" s="7"/>
      <c r="NU24" s="5"/>
      <c r="NV24" s="6"/>
      <c r="NW24" s="7"/>
      <c r="OA24" s="5"/>
      <c r="OB24" s="6"/>
      <c r="OC24" s="7"/>
      <c r="OG24" s="5"/>
      <c r="OH24" s="6"/>
      <c r="OI24" s="7"/>
      <c r="OM24" s="5"/>
      <c r="ON24" s="6"/>
      <c r="OO24" s="7"/>
      <c r="OS24" s="5"/>
      <c r="OT24" s="6"/>
      <c r="OU24" s="7"/>
      <c r="OY24" s="5"/>
      <c r="OZ24" s="6"/>
      <c r="PA24" s="7"/>
      <c r="PE24" s="5"/>
      <c r="PF24" s="6"/>
      <c r="PG24" s="7"/>
      <c r="PK24" s="5"/>
      <c r="PL24" s="6"/>
      <c r="PM24" s="7"/>
      <c r="PQ24" s="5"/>
      <c r="PR24" s="6"/>
      <c r="PS24" s="7"/>
      <c r="PW24" s="5"/>
      <c r="PX24" s="6"/>
      <c r="PY24" s="7"/>
      <c r="QC24" s="5"/>
      <c r="QD24" s="6"/>
      <c r="QE24" s="7"/>
      <c r="QI24" s="5"/>
      <c r="QJ24" s="6"/>
      <c r="QK24" s="7"/>
      <c r="QO24" s="5"/>
      <c r="QP24" s="6"/>
      <c r="QQ24" s="7"/>
    </row>
    <row r="25" spans="3:459">
      <c r="C25">
        <v>66</v>
      </c>
      <c r="D25" s="6">
        <v>9.9699999999999997E-2</v>
      </c>
      <c r="E25" s="12">
        <f t="shared" si="286"/>
        <v>-121233313.44548683</v>
      </c>
      <c r="F25" s="12">
        <f t="shared" si="0"/>
        <v>-14707828.349277155</v>
      </c>
      <c r="G25">
        <v>65</v>
      </c>
      <c r="H25" s="6">
        <v>9.9699999999999997E-2</v>
      </c>
      <c r="I25" s="12">
        <f t="shared" si="1"/>
        <v>-147474861.47643295</v>
      </c>
      <c r="J25" s="12">
        <f t="shared" si="2"/>
        <v>-17684573.150399745</v>
      </c>
      <c r="K25">
        <v>64</v>
      </c>
      <c r="L25" s="6">
        <v>9.9699999999999997E-2</v>
      </c>
      <c r="M25" s="12">
        <f t="shared" si="3"/>
        <v>-126973150.54881775</v>
      </c>
      <c r="N25" s="12">
        <f t="shared" si="4"/>
        <v>-15226093.088252341</v>
      </c>
      <c r="O25">
        <v>63</v>
      </c>
      <c r="P25" s="6">
        <v>9.9699999999999997E-2</v>
      </c>
      <c r="Q25" s="12">
        <f t="shared" si="5"/>
        <v>-95568639.153003231</v>
      </c>
      <c r="R25" s="12">
        <f t="shared" si="6"/>
        <v>-10655970.284240894</v>
      </c>
      <c r="S25">
        <v>62</v>
      </c>
      <c r="T25" s="6">
        <v>9.9699999999999997E-2</v>
      </c>
      <c r="U25" s="12">
        <f t="shared" si="7"/>
        <v>1226530.235570055</v>
      </c>
      <c r="V25" s="12">
        <f t="shared" si="8"/>
        <v>122997.07130891857</v>
      </c>
      <c r="W25">
        <v>61</v>
      </c>
      <c r="X25" s="6">
        <v>9.9699999999999997E-2</v>
      </c>
      <c r="Y25" s="12">
        <f t="shared" si="9"/>
        <v>14927823.693996089</v>
      </c>
      <c r="Z25" s="12">
        <f t="shared" si="10"/>
        <v>1350413.2233699127</v>
      </c>
      <c r="AA25">
        <v>60</v>
      </c>
      <c r="AB25" s="6">
        <v>9.9699999999999997E-2</v>
      </c>
      <c r="AC25" s="12">
        <f t="shared" si="11"/>
        <v>-51306639.624039888</v>
      </c>
      <c r="AD25" s="12">
        <f t="shared" si="12"/>
        <v>-4749282.2092379136</v>
      </c>
      <c r="AE25">
        <v>59</v>
      </c>
      <c r="AF25" s="6">
        <v>9.9699999999999997E-2</v>
      </c>
      <c r="AG25" s="12">
        <f t="shared" si="13"/>
        <v>-28928483.493019208</v>
      </c>
      <c r="AH25" s="12">
        <f t="shared" si="14"/>
        <v>-2758957.7524899105</v>
      </c>
      <c r="AI25">
        <v>58</v>
      </c>
      <c r="AJ25" s="6">
        <v>9.9699999999999997E-2</v>
      </c>
      <c r="AK25" s="12">
        <f t="shared" si="15"/>
        <v>-71037521.929445058</v>
      </c>
      <c r="AL25" s="12">
        <f t="shared" si="16"/>
        <v>-6874598.8963979101</v>
      </c>
      <c r="AM25">
        <v>57</v>
      </c>
      <c r="AN25" s="6">
        <v>9.9699999999999997E-2</v>
      </c>
      <c r="AO25" s="12">
        <f t="shared" si="17"/>
        <v>-85215972.680667073</v>
      </c>
      <c r="AP25" s="12">
        <f t="shared" si="18"/>
        <v>-8425983.2734740935</v>
      </c>
      <c r="AQ25">
        <v>56</v>
      </c>
      <c r="AR25" s="6">
        <v>9.9699999999999997E-2</v>
      </c>
      <c r="AS25" s="12">
        <f t="shared" si="19"/>
        <v>-19660285.980964553</v>
      </c>
      <c r="AT25" s="12">
        <f t="shared" si="20"/>
        <v>-1957756.3880062879</v>
      </c>
      <c r="AU25">
        <v>55</v>
      </c>
      <c r="AV25" s="6">
        <v>9.9699999999999997E-2</v>
      </c>
      <c r="AW25" s="12">
        <f t="shared" si="21"/>
        <v>-41548885.193849936</v>
      </c>
      <c r="AX25" s="12">
        <f t="shared" si="22"/>
        <v>-4079133.1887370204</v>
      </c>
      <c r="AY25">
        <v>54</v>
      </c>
      <c r="AZ25" s="6">
        <v>9.9699999999999997E-2</v>
      </c>
      <c r="BA25" s="12">
        <f t="shared" si="23"/>
        <v>-29952046.875557259</v>
      </c>
      <c r="BB25" s="12">
        <f t="shared" si="24"/>
        <v>-2919589.4219512339</v>
      </c>
      <c r="BC25">
        <v>53</v>
      </c>
      <c r="BD25" s="6">
        <v>9.9699999999999997E-2</v>
      </c>
      <c r="BE25" s="12">
        <f t="shared" si="25"/>
        <v>-3915613.7776690079</v>
      </c>
      <c r="BF25" s="12">
        <f t="shared" si="26"/>
        <v>-387167.98222393414</v>
      </c>
      <c r="BG25">
        <v>52</v>
      </c>
      <c r="BH25" s="6">
        <v>9.9699999999999997E-2</v>
      </c>
      <c r="BI25" s="12">
        <f t="shared" si="27"/>
        <v>36291094.310689189</v>
      </c>
      <c r="BJ25" s="12">
        <f t="shared" si="28"/>
        <v>3995583.314711222</v>
      </c>
      <c r="BK25">
        <v>51</v>
      </c>
      <c r="BL25" s="6">
        <v>9.9699999999999997E-2</v>
      </c>
      <c r="BM25" s="12">
        <f t="shared" si="29"/>
        <v>29387715.292957269</v>
      </c>
      <c r="BN25" s="12">
        <f t="shared" si="30"/>
        <v>3482835.8236393956</v>
      </c>
      <c r="BO25">
        <v>50</v>
      </c>
      <c r="BP25" s="6">
        <v>9.9699999999999997E-2</v>
      </c>
      <c r="BQ25" s="12">
        <f t="shared" si="31"/>
        <v>16226850.785245797</v>
      </c>
      <c r="BR25" s="12">
        <f t="shared" si="32"/>
        <v>1979994.4155910017</v>
      </c>
      <c r="BS25">
        <v>49</v>
      </c>
      <c r="BT25" s="6">
        <v>9.9699999999999997E-2</v>
      </c>
      <c r="BU25" s="12">
        <f t="shared" si="33"/>
        <v>10501088.364285616</v>
      </c>
      <c r="BV25" s="12">
        <f t="shared" si="34"/>
        <v>1310795.0412642634</v>
      </c>
      <c r="BW25">
        <v>48</v>
      </c>
      <c r="BX25" s="6">
        <v>9.9699999999999997E-2</v>
      </c>
      <c r="BY25" s="12">
        <f t="shared" si="35"/>
        <v>-2929042.1978556244</v>
      </c>
      <c r="BZ25" s="12">
        <f t="shared" si="36"/>
        <v>-373832.87518213439</v>
      </c>
      <c r="CA25">
        <v>47</v>
      </c>
      <c r="CB25" s="6">
        <v>9.9699999999999997E-2</v>
      </c>
      <c r="CC25" s="12">
        <f t="shared" si="37"/>
        <v>16647951.69980632</v>
      </c>
      <c r="CD25" s="12">
        <f t="shared" si="38"/>
        <v>2510034.7934490596</v>
      </c>
      <c r="CE25">
        <v>46</v>
      </c>
      <c r="CF25" s="6">
        <v>9.9699999999999997E-2</v>
      </c>
      <c r="CG25" s="12">
        <f t="shared" si="39"/>
        <v>22008293.479440086</v>
      </c>
      <c r="CH25" s="12">
        <f t="shared" si="40"/>
        <v>3657759.8559798743</v>
      </c>
      <c r="CI25">
        <v>45</v>
      </c>
      <c r="CJ25" s="6">
        <v>9.9699999999999997E-2</v>
      </c>
      <c r="CK25" s="12">
        <f t="shared" si="284"/>
        <v>23089342.652223412</v>
      </c>
      <c r="CL25" s="12">
        <f t="shared" si="285"/>
        <v>3886004.3734457353</v>
      </c>
      <c r="CM25" s="5">
        <v>44</v>
      </c>
      <c r="CN25" s="6">
        <v>9.9699999999999997E-2</v>
      </c>
      <c r="CO25" s="7">
        <f t="shared" si="41"/>
        <v>49103976.390883721</v>
      </c>
      <c r="CP25" s="12">
        <f t="shared" si="42"/>
        <v>17061534.904156633</v>
      </c>
      <c r="CQ25" s="12">
        <f t="shared" si="43"/>
        <v>2811683.5220734985</v>
      </c>
      <c r="CR25" s="9"/>
      <c r="CS25" s="5">
        <v>43</v>
      </c>
      <c r="CT25" s="6">
        <v>9.9699999999999997E-2</v>
      </c>
      <c r="CU25" s="7">
        <f t="shared" si="44"/>
        <v>37538396.445901476</v>
      </c>
      <c r="CV25" s="12">
        <f t="shared" si="45"/>
        <v>10309524.907508116</v>
      </c>
      <c r="CW25" s="12">
        <f t="shared" si="46"/>
        <v>1836338.938644503</v>
      </c>
      <c r="CY25" s="5">
        <v>42</v>
      </c>
      <c r="CZ25" s="6">
        <v>9.9699999999999997E-2</v>
      </c>
      <c r="DA25" s="7">
        <f t="shared" si="47"/>
        <v>30351226.104383465</v>
      </c>
      <c r="DB25" s="12">
        <f t="shared" si="48"/>
        <v>6139536.9459139714</v>
      </c>
      <c r="DC25" s="12">
        <f t="shared" si="49"/>
        <v>1140937.7914917269</v>
      </c>
      <c r="DE25" s="5">
        <f t="shared" si="50"/>
        <v>41</v>
      </c>
      <c r="DF25" s="6">
        <v>9.9699999999999997E-2</v>
      </c>
      <c r="DG25" s="7">
        <f t="shared" si="51"/>
        <v>25688722.898335565</v>
      </c>
      <c r="DH25" s="12">
        <f t="shared" si="52"/>
        <v>3269856.1919135153</v>
      </c>
      <c r="DI25" s="12">
        <f t="shared" si="53"/>
        <v>609945.12415778066</v>
      </c>
      <c r="DK25" s="5">
        <f t="shared" si="54"/>
        <v>40</v>
      </c>
      <c r="DL25" s="6">
        <v>9.9699999999999997E-2</v>
      </c>
      <c r="DM25" s="7">
        <f t="shared" si="55"/>
        <v>26003363.597869787</v>
      </c>
      <c r="DN25" s="12">
        <f t="shared" si="56"/>
        <v>5645607.9239942618</v>
      </c>
      <c r="DO25" s="12">
        <f t="shared" si="57"/>
        <v>1064984.9449890999</v>
      </c>
      <c r="DQ25" s="5">
        <f t="shared" si="58"/>
        <v>39</v>
      </c>
      <c r="DR25" s="6">
        <v>9.9699999999999997E-2</v>
      </c>
      <c r="DS25" s="7">
        <f t="shared" si="59"/>
        <v>17044679.862263896</v>
      </c>
      <c r="DT25" s="12">
        <f t="shared" si="60"/>
        <v>-2205201.8080605059</v>
      </c>
      <c r="DU25" s="12">
        <f t="shared" si="61"/>
        <v>-412895.42969996849</v>
      </c>
      <c r="DW25" s="5">
        <f t="shared" si="62"/>
        <v>38</v>
      </c>
      <c r="DX25" s="6">
        <v>9.9699999999999997E-2</v>
      </c>
      <c r="DY25" s="7">
        <f t="shared" si="63"/>
        <v>12854208.04092299</v>
      </c>
      <c r="DZ25" s="12">
        <f t="shared" si="64"/>
        <v>-5285705.5336018158</v>
      </c>
      <c r="EA25" s="12">
        <f t="shared" si="65"/>
        <v>-993386.45372039743</v>
      </c>
      <c r="EC25" s="5">
        <f t="shared" si="66"/>
        <v>37</v>
      </c>
      <c r="ED25" s="6">
        <v>9.9699999999999997E-2</v>
      </c>
      <c r="EE25" s="7">
        <f t="shared" si="67"/>
        <v>11964080.455066079</v>
      </c>
      <c r="EF25" s="12">
        <f t="shared" si="68"/>
        <v>-4668152.4323848775</v>
      </c>
      <c r="EG25" s="12">
        <f t="shared" si="69"/>
        <v>-903513.3740099764</v>
      </c>
      <c r="EI25" s="5">
        <f t="shared" si="70"/>
        <v>36</v>
      </c>
      <c r="EJ25" s="6">
        <v>9.9699999999999997E-2</v>
      </c>
      <c r="EK25" s="7">
        <f t="shared" si="71"/>
        <v>11964080.455066079</v>
      </c>
      <c r="EL25" s="12">
        <f t="shared" si="72"/>
        <v>-1785315.3179687629</v>
      </c>
      <c r="EM25" s="12">
        <f t="shared" si="73"/>
        <v>-358064.64301477297</v>
      </c>
      <c r="EO25" s="5">
        <f t="shared" si="74"/>
        <v>35</v>
      </c>
      <c r="EP25" s="6">
        <v>9.9699999999999997E-2</v>
      </c>
      <c r="EQ25" s="7">
        <f t="shared" si="75"/>
        <v>13361715.942669284</v>
      </c>
      <c r="ER25" s="12">
        <f t="shared" si="76"/>
        <v>-4835778.1750065861</v>
      </c>
      <c r="ES25" s="12">
        <f t="shared" si="77"/>
        <v>-983433.14919488772</v>
      </c>
      <c r="EU25" s="5">
        <f t="shared" si="78"/>
        <v>34</v>
      </c>
      <c r="EV25" s="6">
        <v>9.9699999999999997E-2</v>
      </c>
      <c r="EW25" s="7">
        <f t="shared" si="79"/>
        <v>8296490.2695097122</v>
      </c>
      <c r="EX25" s="12">
        <f t="shared" si="80"/>
        <v>-5006820.1322489921</v>
      </c>
      <c r="EY25" s="12">
        <f t="shared" si="81"/>
        <v>-1028750.5601325069</v>
      </c>
      <c r="FA25" s="5">
        <f t="shared" si="82"/>
        <v>33</v>
      </c>
      <c r="FB25" s="6">
        <v>9.9699999999999997E-2</v>
      </c>
      <c r="FC25" s="7">
        <f t="shared" si="83"/>
        <v>8268377.7850405751</v>
      </c>
      <c r="FD25" s="12">
        <f t="shared" si="84"/>
        <v>-4184235.9159381669</v>
      </c>
      <c r="FE25" s="12">
        <f t="shared" si="85"/>
        <v>-874405.54204037436</v>
      </c>
      <c r="FG25" s="5">
        <f t="shared" si="86"/>
        <v>32</v>
      </c>
      <c r="FH25" s="6">
        <v>9.9699999999999997E-2</v>
      </c>
      <c r="FI25" s="7">
        <f t="shared" si="87"/>
        <v>6529041.2073914837</v>
      </c>
      <c r="FJ25" s="12">
        <f t="shared" si="88"/>
        <v>-5308820.0594828306</v>
      </c>
      <c r="FK25" s="12">
        <f t="shared" si="89"/>
        <v>-1116862.5651085901</v>
      </c>
      <c r="FM25" s="5">
        <f t="shared" si="90"/>
        <v>31</v>
      </c>
      <c r="FN25" s="6">
        <v>9.9699999999999997E-2</v>
      </c>
      <c r="FO25" s="7">
        <f t="shared" si="91"/>
        <v>7159821.4797581779</v>
      </c>
      <c r="FP25" s="12">
        <f t="shared" si="92"/>
        <v>-3934822.6934521785</v>
      </c>
      <c r="FQ25" s="12">
        <f t="shared" si="93"/>
        <v>-838840.18149331154</v>
      </c>
      <c r="FS25" s="5">
        <f t="shared" si="94"/>
        <v>30</v>
      </c>
      <c r="FT25" s="6">
        <v>9.9699999999999997E-2</v>
      </c>
      <c r="FU25" s="7">
        <f t="shared" si="95"/>
        <v>5839508.588009282</v>
      </c>
      <c r="FV25" s="12">
        <f t="shared" si="96"/>
        <v>-4594972.0549683468</v>
      </c>
      <c r="FW25" s="12">
        <f t="shared" si="97"/>
        <v>-995684.68792792375</v>
      </c>
      <c r="FY25" s="5">
        <f t="shared" si="98"/>
        <v>29</v>
      </c>
      <c r="FZ25" s="6">
        <v>9.9699999999999997E-2</v>
      </c>
      <c r="GA25" s="7">
        <f t="shared" si="99"/>
        <v>5015898.1171699706</v>
      </c>
      <c r="GB25" s="12">
        <f t="shared" si="100"/>
        <v>-4885995.0886828247</v>
      </c>
      <c r="GC25" s="12">
        <f t="shared" si="101"/>
        <v>-1069025.5734004497</v>
      </c>
      <c r="GE25" s="5">
        <f t="shared" si="102"/>
        <v>28</v>
      </c>
      <c r="GF25" s="6">
        <v>9.9699999999999997E-2</v>
      </c>
      <c r="GG25" s="7">
        <f t="shared" si="103"/>
        <v>4462542.8088700818</v>
      </c>
      <c r="GH25" s="12">
        <f t="shared" si="104"/>
        <v>-4812794.5505471369</v>
      </c>
      <c r="GI25" s="12">
        <f t="shared" si="105"/>
        <v>-1073259.934834495</v>
      </c>
      <c r="GK25" s="5">
        <f t="shared" si="106"/>
        <v>27</v>
      </c>
      <c r="GL25" s="6">
        <v>9.9699999999999997E-2</v>
      </c>
      <c r="GM25" s="7">
        <f t="shared" si="107"/>
        <v>4956728.6558592469</v>
      </c>
      <c r="GN25" s="12">
        <f t="shared" si="108"/>
        <v>-3556140.5921325209</v>
      </c>
      <c r="GO25" s="12">
        <f t="shared" si="109"/>
        <v>-820455.9991666195</v>
      </c>
      <c r="GQ25" s="5">
        <f t="shared" si="110"/>
        <v>26</v>
      </c>
      <c r="GR25" s="6">
        <v>9.9699999999999997E-2</v>
      </c>
      <c r="GS25" s="7">
        <f t="shared" si="111"/>
        <v>4003819.5927780662</v>
      </c>
      <c r="GT25" s="12">
        <f t="shared" si="112"/>
        <v>-3821760.2007948095</v>
      </c>
      <c r="GU25" s="12">
        <f t="shared" si="113"/>
        <v>-913899.17845093273</v>
      </c>
      <c r="GW25" s="5">
        <f t="shared" si="114"/>
        <v>25</v>
      </c>
      <c r="GX25" s="6">
        <v>9.9699999999999997E-2</v>
      </c>
      <c r="GY25" s="7">
        <f t="shared" si="115"/>
        <v>3613229.4854057096</v>
      </c>
      <c r="GZ25" s="12">
        <f t="shared" si="116"/>
        <v>-3550761.3702150611</v>
      </c>
      <c r="HA25" s="12">
        <f t="shared" si="117"/>
        <v>-886445.33506070252</v>
      </c>
      <c r="HC25" s="5">
        <f t="shared" si="118"/>
        <v>24</v>
      </c>
      <c r="HD25" s="6">
        <v>9.9699999999999997E-2</v>
      </c>
      <c r="HE25" s="7">
        <f t="shared" si="119"/>
        <v>3937695.6031012521</v>
      </c>
      <c r="HF25" s="12">
        <f t="shared" si="120"/>
        <v>-2439880.0871450067</v>
      </c>
      <c r="HG25" s="12">
        <f t="shared" si="121"/>
        <v>-646756.43263731583</v>
      </c>
      <c r="HI25" s="5">
        <f t="shared" si="122"/>
        <v>23</v>
      </c>
      <c r="HJ25" s="6">
        <v>9.9699999999999997E-2</v>
      </c>
      <c r="HK25" s="7">
        <f t="shared" si="123"/>
        <v>3802332.563828941</v>
      </c>
      <c r="HL25" s="12">
        <f t="shared" si="124"/>
        <v>-1794989.8153744817</v>
      </c>
      <c r="HM25" s="12">
        <f t="shared" si="125"/>
        <v>-500985.93725038122</v>
      </c>
      <c r="HO25" s="5">
        <f t="shared" si="126"/>
        <v>22</v>
      </c>
      <c r="HP25" s="6">
        <v>9.9699999999999997E-2</v>
      </c>
      <c r="HQ25" s="7">
        <f t="shared" si="127"/>
        <v>3328955.1425572964</v>
      </c>
      <c r="HR25" s="12">
        <f t="shared" si="128"/>
        <v>-1714421.7296509659</v>
      </c>
      <c r="HS25" s="12">
        <f t="shared" si="129"/>
        <v>-494128.56303404423</v>
      </c>
      <c r="HU25" s="5">
        <f t="shared" si="130"/>
        <v>21</v>
      </c>
      <c r="HV25" s="6">
        <v>9.9699999999999997E-2</v>
      </c>
      <c r="HW25" s="7">
        <f t="shared" si="131"/>
        <v>2803094.5962927709</v>
      </c>
      <c r="HX25" s="12">
        <f t="shared" si="132"/>
        <v>-1748437.4215024523</v>
      </c>
      <c r="HY25" s="12">
        <f t="shared" si="133"/>
        <v>-522324.22269287851</v>
      </c>
      <c r="IA25" s="5">
        <f t="shared" si="134"/>
        <v>20</v>
      </c>
      <c r="IB25" s="6">
        <v>9.9699999999999997E-2</v>
      </c>
      <c r="IC25" s="7">
        <f t="shared" si="135"/>
        <v>3271203.8701047627</v>
      </c>
      <c r="ID25" s="12">
        <f t="shared" si="136"/>
        <v>-557572.71266271034</v>
      </c>
      <c r="IE25" s="12">
        <f t="shared" si="137"/>
        <v>-182208.19361909048</v>
      </c>
      <c r="IG25" s="5">
        <f t="shared" si="138"/>
        <v>19</v>
      </c>
      <c r="IH25" s="6">
        <v>9.9699999999999997E-2</v>
      </c>
      <c r="II25" s="7">
        <f t="shared" si="139"/>
        <v>4414580.1215988705</v>
      </c>
      <c r="IJ25" s="12">
        <f t="shared" si="140"/>
        <v>1334322.7671674516</v>
      </c>
      <c r="IK25" s="12">
        <f t="shared" si="141"/>
        <v>487505.02222597634</v>
      </c>
      <c r="IM25" s="5">
        <f t="shared" si="142"/>
        <v>18</v>
      </c>
      <c r="IN25" s="6">
        <v>9.9699999999999997E-2</v>
      </c>
      <c r="IO25" s="7">
        <f t="shared" si="143"/>
        <v>3222321.2566415113</v>
      </c>
      <c r="IP25" s="12">
        <f t="shared" si="144"/>
        <v>619089.32367801236</v>
      </c>
      <c r="IQ25" s="12">
        <f t="shared" si="145"/>
        <v>241384.05607642001</v>
      </c>
      <c r="IS25" s="5">
        <f t="shared" si="146"/>
        <v>17</v>
      </c>
      <c r="IT25" s="6">
        <v>9.9699999999999997E-2</v>
      </c>
      <c r="IU25" s="7">
        <f t="shared" si="147"/>
        <v>2602213.7257865709</v>
      </c>
      <c r="IV25" s="12">
        <f t="shared" si="148"/>
        <v>360400.17152219213</v>
      </c>
      <c r="IW25" s="12">
        <f t="shared" si="149"/>
        <v>147850.00023876745</v>
      </c>
      <c r="IY25" s="5">
        <f t="shared" si="150"/>
        <v>16</v>
      </c>
      <c r="IZ25" s="6">
        <v>9.9699999999999997E-2</v>
      </c>
      <c r="JA25" s="7">
        <f t="shared" si="151"/>
        <v>2797477.6669389079</v>
      </c>
      <c r="JB25" s="12">
        <f t="shared" si="152"/>
        <v>950762.52302641806</v>
      </c>
      <c r="JC25" s="12">
        <f t="shared" si="153"/>
        <v>416708.6794470626</v>
      </c>
      <c r="JE25" s="5">
        <f t="shared" si="154"/>
        <v>15</v>
      </c>
      <c r="JF25" s="6">
        <v>9.9699999999999997E-2</v>
      </c>
      <c r="JG25" s="7">
        <f t="shared" si="155"/>
        <v>2626492.9743112451</v>
      </c>
      <c r="JH25" s="12">
        <f t="shared" si="156"/>
        <v>1152900.1518848564</v>
      </c>
      <c r="JI25" s="12">
        <f t="shared" si="157"/>
        <v>552195.51454232598</v>
      </c>
      <c r="JK25" s="5">
        <f t="shared" si="158"/>
        <v>14</v>
      </c>
      <c r="JL25" s="6">
        <v>9.9699999999999997E-2</v>
      </c>
      <c r="JM25" s="7">
        <f t="shared" si="159"/>
        <v>2216075.7461282862</v>
      </c>
      <c r="JN25" s="12">
        <f t="shared" si="160"/>
        <v>1089143.497536978</v>
      </c>
      <c r="JO25" s="12">
        <f t="shared" si="161"/>
        <v>594217.13960993616</v>
      </c>
      <c r="JQ25" s="5">
        <f t="shared" si="162"/>
        <v>13</v>
      </c>
      <c r="JR25" s="6">
        <v>9.9699999999999997E-2</v>
      </c>
      <c r="JS25" s="7">
        <f t="shared" si="163"/>
        <v>1682158.6049250693</v>
      </c>
      <c r="JT25" s="12">
        <f t="shared" si="164"/>
        <v>813281.63486601925</v>
      </c>
      <c r="JU25" s="12">
        <f t="shared" si="165"/>
        <v>496181.64259006787</v>
      </c>
      <c r="JW25" s="5">
        <f t="shared" si="166"/>
        <v>12</v>
      </c>
      <c r="JX25" s="6">
        <v>9.9699999999999997E-2</v>
      </c>
      <c r="JY25" s="7">
        <f t="shared" si="167"/>
        <v>1765119.2076863267</v>
      </c>
      <c r="JZ25" s="12">
        <f t="shared" si="168"/>
        <v>1084153.7981639223</v>
      </c>
      <c r="KA25" s="12">
        <f t="shared" si="169"/>
        <v>716940.41491485178</v>
      </c>
      <c r="KC25" s="5">
        <f t="shared" si="170"/>
        <v>11</v>
      </c>
      <c r="KD25" s="6">
        <v>9.9699999999999997E-2</v>
      </c>
      <c r="KE25" s="7">
        <f t="shared" si="171"/>
        <v>1465802.3647951558</v>
      </c>
      <c r="KF25" s="12">
        <f t="shared" si="172"/>
        <v>912545.65196353605</v>
      </c>
      <c r="KG25" s="12">
        <f t="shared" si="173"/>
        <v>625855.29286138725</v>
      </c>
      <c r="KI25" s="5">
        <f t="shared" si="174"/>
        <v>10</v>
      </c>
      <c r="KJ25" s="6">
        <v>9.9699999999999997E-2</v>
      </c>
      <c r="KK25" s="7">
        <f t="shared" si="175"/>
        <v>1198138.2743135162</v>
      </c>
      <c r="KL25" s="12">
        <f t="shared" si="176"/>
        <v>756716.83481933759</v>
      </c>
      <c r="KM25" s="12">
        <f t="shared" si="177"/>
        <v>540739.44928534713</v>
      </c>
      <c r="KO25" s="5">
        <f t="shared" si="178"/>
        <v>9</v>
      </c>
      <c r="KP25" s="6">
        <v>9.9699999999999997E-2</v>
      </c>
      <c r="KQ25" s="7">
        <f t="shared" si="179"/>
        <v>1128721.8787692098</v>
      </c>
      <c r="KR25" s="12">
        <f t="shared" si="180"/>
        <v>783221.12321426685</v>
      </c>
      <c r="KS25" s="12">
        <f t="shared" si="181"/>
        <v>579451.81275669823</v>
      </c>
      <c r="KU25" s="5">
        <f t="shared" si="182"/>
        <v>8</v>
      </c>
      <c r="KV25" s="6">
        <v>9.9699999999999997E-2</v>
      </c>
      <c r="KW25" s="7">
        <f t="shared" si="183"/>
        <v>860044.10146998602</v>
      </c>
      <c r="KX25" s="12">
        <f t="shared" si="184"/>
        <v>589152.15114867932</v>
      </c>
      <c r="KY25" s="12">
        <f t="shared" si="185"/>
        <v>452812.59302871843</v>
      </c>
      <c r="LA25" s="5">
        <f t="shared" si="186"/>
        <v>7</v>
      </c>
      <c r="LB25" s="6">
        <v>9.9699999999999997E-2</v>
      </c>
      <c r="LC25" s="7">
        <f t="shared" si="187"/>
        <v>725836.86511096812</v>
      </c>
      <c r="LD25" s="12">
        <f t="shared" si="188"/>
        <v>518583.50307160319</v>
      </c>
      <c r="LE25" s="12">
        <f t="shared" si="189"/>
        <v>404393.30674307351</v>
      </c>
      <c r="LG25" s="5">
        <f t="shared" si="190"/>
        <v>6</v>
      </c>
      <c r="LH25" s="6">
        <v>9.9699999999999997E-2</v>
      </c>
      <c r="LI25" s="7">
        <f t="shared" si="191"/>
        <v>685981.34874867031</v>
      </c>
      <c r="LJ25" s="12">
        <f t="shared" si="192"/>
        <v>537091.29050962569</v>
      </c>
      <c r="LK25" s="12">
        <f t="shared" si="193"/>
        <v>435774.63051867951</v>
      </c>
      <c r="LM25" s="5">
        <f t="shared" si="194"/>
        <v>5</v>
      </c>
      <c r="LN25" s="6">
        <v>9.9699999999999997E-2</v>
      </c>
      <c r="LO25" s="7">
        <f t="shared" si="195"/>
        <v>588623.08971054596</v>
      </c>
      <c r="LP25" s="12">
        <f t="shared" si="196"/>
        <v>490820.10412831028</v>
      </c>
      <c r="LQ25" s="12">
        <f t="shared" si="197"/>
        <v>416818.47552551457</v>
      </c>
      <c r="LS25" s="5">
        <f t="shared" si="198"/>
        <v>4</v>
      </c>
      <c r="LT25" s="6">
        <v>9.9699999999999997E-2</v>
      </c>
      <c r="LU25" s="7">
        <f t="shared" si="199"/>
        <v>447690.21121885156</v>
      </c>
      <c r="LV25" s="12">
        <f t="shared" si="200"/>
        <v>391594.07475003955</v>
      </c>
      <c r="LW25" s="12">
        <f t="shared" si="201"/>
        <v>349853.33185943228</v>
      </c>
      <c r="LY25" s="5">
        <f t="shared" si="202"/>
        <v>3</v>
      </c>
      <c r="LZ25" s="6">
        <v>9.9699999999999997E-2</v>
      </c>
      <c r="MA25" s="7">
        <f t="shared" si="203"/>
        <v>461821.96329569991</v>
      </c>
      <c r="MB25" s="12">
        <f t="shared" si="204"/>
        <v>424754.18131265388</v>
      </c>
      <c r="MC25" s="12">
        <f t="shared" si="205"/>
        <v>400925.05473129882</v>
      </c>
      <c r="ME25" s="5">
        <f t="shared" si="206"/>
        <v>2</v>
      </c>
      <c r="MF25" s="6">
        <v>9.9699999999999997E-2</v>
      </c>
      <c r="MG25" s="7">
        <f t="shared" si="207"/>
        <v>354620.25899999996</v>
      </c>
      <c r="MH25" s="12">
        <f>(MH26)*(1+MF25)-(((VLOOKUP((ME$91+ME26),$A$138:$E$227,5,FALSE))/(VLOOKUP(ME$91,$A$138:$E$227,5,FALSE)))*(IF(ME25&lt;=$D$125,$B$125,$C$125)))</f>
        <v>331165.12308399705</v>
      </c>
      <c r="MI25" s="12">
        <f t="shared" si="209"/>
        <v>320714.61078471242</v>
      </c>
      <c r="MK25" s="5">
        <f t="shared" si="210"/>
        <v>1</v>
      </c>
      <c r="ML25" s="6">
        <v>9.9699999999999997E-2</v>
      </c>
      <c r="MM25" s="7">
        <f>(MM26+$B$124)*(1+ML25)</f>
        <v>329909.99999999994</v>
      </c>
      <c r="MN25" s="12">
        <f>($B$124)*(1+ML25)-$B$125</f>
        <v>318909.99999999994</v>
      </c>
      <c r="MO25" s="12">
        <f>MN25</f>
        <v>318909.99999999994</v>
      </c>
      <c r="MQ25" s="5"/>
      <c r="MR25" s="6"/>
      <c r="MS25" s="7"/>
      <c r="MW25" s="5"/>
      <c r="MX25" s="6"/>
      <c r="MY25" s="7"/>
      <c r="NC25" s="5"/>
      <c r="ND25" s="6"/>
      <c r="NE25" s="7"/>
      <c r="NI25" s="5"/>
      <c r="NJ25" s="6"/>
      <c r="NK25" s="7"/>
      <c r="NO25" s="5"/>
      <c r="NP25" s="6"/>
      <c r="NQ25" s="7"/>
      <c r="NU25" s="5"/>
      <c r="NV25" s="6"/>
      <c r="NW25" s="7"/>
      <c r="OA25" s="5"/>
      <c r="OB25" s="6"/>
      <c r="OC25" s="7"/>
      <c r="OG25" s="5"/>
      <c r="OH25" s="6"/>
      <c r="OI25" s="7"/>
      <c r="OM25" s="5"/>
      <c r="ON25" s="6"/>
      <c r="OO25" s="7"/>
      <c r="OS25" s="5"/>
      <c r="OT25" s="6"/>
      <c r="OU25" s="7"/>
      <c r="OY25" s="5"/>
      <c r="OZ25" s="6"/>
      <c r="PA25" s="7"/>
      <c r="PE25" s="5"/>
      <c r="PF25" s="6"/>
      <c r="PG25" s="7"/>
      <c r="PK25" s="5"/>
      <c r="PL25" s="6"/>
      <c r="PM25" s="7"/>
      <c r="PQ25" s="5"/>
      <c r="PR25" s="6"/>
      <c r="PS25" s="7"/>
      <c r="PW25" s="5"/>
      <c r="PX25" s="6"/>
      <c r="PY25" s="7"/>
      <c r="QC25" s="5"/>
      <c r="QD25" s="6"/>
      <c r="QE25" s="7"/>
      <c r="QI25" s="5"/>
      <c r="QJ25" s="6"/>
      <c r="QK25" s="7"/>
      <c r="QO25" s="5"/>
      <c r="QP25" s="6"/>
      <c r="QQ25" s="7"/>
    </row>
    <row r="26" spans="3:459">
      <c r="C26">
        <v>65</v>
      </c>
      <c r="D26" s="6">
        <v>7.4899999999999994E-2</v>
      </c>
      <c r="E26" s="12">
        <f t="shared" si="286"/>
        <v>-110017304.90905939</v>
      </c>
      <c r="F26" s="12">
        <f t="shared" si="0"/>
        <v>-13782037.47231519</v>
      </c>
      <c r="G26">
        <v>64</v>
      </c>
      <c r="H26" s="6">
        <v>7.4899999999999994E-2</v>
      </c>
      <c r="I26" s="12">
        <f t="shared" si="1"/>
        <v>-133877135.61683774</v>
      </c>
      <c r="J26" s="12">
        <f t="shared" si="2"/>
        <v>-16577110.927211627</v>
      </c>
      <c r="K26">
        <v>63</v>
      </c>
      <c r="L26" s="6">
        <v>7.4899999999999994E-2</v>
      </c>
      <c r="M26" s="12">
        <f t="shared" si="3"/>
        <v>-115234132.13623832</v>
      </c>
      <c r="N26" s="12">
        <f t="shared" si="4"/>
        <v>-14268672.407890482</v>
      </c>
      <c r="O26">
        <v>62</v>
      </c>
      <c r="P26" s="6">
        <v>7.4899999999999994E-2</v>
      </c>
      <c r="Q26" s="12">
        <f t="shared" si="5"/>
        <v>-86659618.577093437</v>
      </c>
      <c r="R26" s="12">
        <f t="shared" si="6"/>
        <v>-9977465.1366820112</v>
      </c>
      <c r="S26">
        <v>61</v>
      </c>
      <c r="T26" s="6">
        <v>7.4899999999999994E-2</v>
      </c>
      <c r="U26" s="12">
        <f t="shared" si="7"/>
        <v>1387370.2598262201</v>
      </c>
      <c r="V26" s="12">
        <f t="shared" si="8"/>
        <v>143659.62864239645</v>
      </c>
      <c r="W26">
        <v>60</v>
      </c>
      <c r="X26" s="6">
        <v>7.4899999999999994E-2</v>
      </c>
      <c r="Y26" s="12">
        <f t="shared" si="9"/>
        <v>13876013.095364949</v>
      </c>
      <c r="Z26" s="12">
        <f t="shared" si="10"/>
        <v>1296166.3210007811</v>
      </c>
      <c r="AA26">
        <v>59</v>
      </c>
      <c r="AB26" s="6">
        <v>7.4899999999999994E-2</v>
      </c>
      <c r="AC26" s="12">
        <f t="shared" si="11"/>
        <v>-46360415.308674172</v>
      </c>
      <c r="AD26" s="12">
        <f t="shared" si="12"/>
        <v>-4431263.4473171541</v>
      </c>
      <c r="AE26">
        <v>58</v>
      </c>
      <c r="AF26" s="6">
        <v>7.4899999999999994E-2</v>
      </c>
      <c r="AG26" s="12">
        <f t="shared" si="13"/>
        <v>-26019755.087287258</v>
      </c>
      <c r="AH26" s="12">
        <f t="shared" si="14"/>
        <v>-2562408.9007031624</v>
      </c>
      <c r="AI26">
        <v>57</v>
      </c>
      <c r="AJ26" s="6">
        <v>7.4899999999999994E-2</v>
      </c>
      <c r="AK26" s="12">
        <f t="shared" si="15"/>
        <v>-64315287.741606861</v>
      </c>
      <c r="AL26" s="12">
        <f t="shared" si="16"/>
        <v>-6426871.6208122717</v>
      </c>
      <c r="AM26">
        <v>56</v>
      </c>
      <c r="AN26" s="6">
        <v>7.4899999999999994E-2</v>
      </c>
      <c r="AO26" s="12">
        <f t="shared" si="17"/>
        <v>-77214302.469171524</v>
      </c>
      <c r="AP26" s="12">
        <f t="shared" si="18"/>
        <v>-7883574.6909146886</v>
      </c>
      <c r="AQ26">
        <v>55</v>
      </c>
      <c r="AR26" s="6">
        <v>7.4899999999999994E-2</v>
      </c>
      <c r="AS26" s="12">
        <f t="shared" si="19"/>
        <v>-17603908.679940667</v>
      </c>
      <c r="AT26" s="12">
        <f t="shared" si="20"/>
        <v>-1810105.0199504523</v>
      </c>
      <c r="AU26">
        <v>54</v>
      </c>
      <c r="AV26" s="6">
        <v>7.4899999999999994E-2</v>
      </c>
      <c r="AW26" s="12">
        <f t="shared" si="21"/>
        <v>-37504150.009346657</v>
      </c>
      <c r="AX26" s="12">
        <f t="shared" si="22"/>
        <v>-3802013.7590937959</v>
      </c>
      <c r="AY26">
        <v>53</v>
      </c>
      <c r="AZ26" s="6">
        <v>7.4899999999999994E-2</v>
      </c>
      <c r="BA26" s="12">
        <f t="shared" si="23"/>
        <v>-26956694.636159498</v>
      </c>
      <c r="BB26" s="12">
        <f t="shared" si="24"/>
        <v>-2713237.1864056271</v>
      </c>
      <c r="BC26">
        <v>52</v>
      </c>
      <c r="BD26" s="6">
        <v>7.4899999999999994E-2</v>
      </c>
      <c r="BE26" s="12">
        <f t="shared" si="25"/>
        <v>-3284722.6719558602</v>
      </c>
      <c r="BF26" s="12">
        <f t="shared" si="26"/>
        <v>-335369.94695566711</v>
      </c>
      <c r="BG26">
        <v>51</v>
      </c>
      <c r="BH26" s="6">
        <v>7.4899999999999994E-2</v>
      </c>
      <c r="BI26" s="12">
        <f t="shared" si="27"/>
        <v>33248684.538621727</v>
      </c>
      <c r="BJ26" s="12">
        <f t="shared" si="28"/>
        <v>3779901.1387136937</v>
      </c>
      <c r="BK26">
        <v>50</v>
      </c>
      <c r="BL26" s="6">
        <v>7.4899999999999994E-2</v>
      </c>
      <c r="BM26" s="12">
        <f t="shared" si="29"/>
        <v>26953579.510440875</v>
      </c>
      <c r="BN26" s="12">
        <f t="shared" si="30"/>
        <v>3298446.7322697374</v>
      </c>
      <c r="BO26">
        <v>49</v>
      </c>
      <c r="BP26" s="6">
        <v>7.4899999999999994E-2</v>
      </c>
      <c r="BQ26" s="12">
        <f t="shared" si="31"/>
        <v>14979278.76167256</v>
      </c>
      <c r="BR26" s="12">
        <f t="shared" si="32"/>
        <v>1887324.0438313</v>
      </c>
      <c r="BS26">
        <v>48</v>
      </c>
      <c r="BT26" s="6">
        <v>7.4899999999999994E-2</v>
      </c>
      <c r="BU26" s="12">
        <f t="shared" si="33"/>
        <v>9767596.1107004657</v>
      </c>
      <c r="BV26" s="12">
        <f t="shared" si="34"/>
        <v>1258966.0446811607</v>
      </c>
      <c r="BW26">
        <v>47</v>
      </c>
      <c r="BX26" s="6">
        <v>7.4899999999999994E-2</v>
      </c>
      <c r="BY26" s="12">
        <f t="shared" si="35"/>
        <v>-2449747.4336643443</v>
      </c>
      <c r="BZ26" s="12">
        <f t="shared" si="36"/>
        <v>-322848.68423382379</v>
      </c>
      <c r="CA26">
        <v>46</v>
      </c>
      <c r="CB26" s="6">
        <v>7.4899999999999994E-2</v>
      </c>
      <c r="CC26" s="12">
        <f t="shared" si="37"/>
        <v>15319567.558418084</v>
      </c>
      <c r="CD26" s="12">
        <f t="shared" si="38"/>
        <v>2385015.9486313453</v>
      </c>
      <c r="CE26">
        <v>45</v>
      </c>
      <c r="CF26" s="6">
        <v>7.4899999999999994E-2</v>
      </c>
      <c r="CG26" s="12">
        <f t="shared" si="39"/>
        <v>20177139.045697927</v>
      </c>
      <c r="CH26" s="12">
        <f t="shared" si="40"/>
        <v>3462695.1150111579</v>
      </c>
      <c r="CI26">
        <v>44</v>
      </c>
      <c r="CJ26" s="6">
        <v>7.4899999999999994E-2</v>
      </c>
      <c r="CK26" s="12">
        <f t="shared" si="284"/>
        <v>21158127.354936268</v>
      </c>
      <c r="CL26" s="12">
        <f t="shared" si="285"/>
        <v>3677009.8227260713</v>
      </c>
      <c r="CM26" s="5">
        <v>43</v>
      </c>
      <c r="CN26" s="6">
        <v>7.4899999999999994E-2</v>
      </c>
      <c r="CO26" s="7">
        <f t="shared" si="41"/>
        <v>44652156.398002841</v>
      </c>
      <c r="CP26" s="12">
        <f t="shared" si="42"/>
        <v>15680255.940118328</v>
      </c>
      <c r="CQ26" s="12">
        <f t="shared" si="43"/>
        <v>2668254.9934307076</v>
      </c>
      <c r="CR26" s="9"/>
      <c r="CS26" s="5">
        <v>42</v>
      </c>
      <c r="CT26" s="6">
        <v>7.4899999999999994E-2</v>
      </c>
      <c r="CU26" s="7">
        <f t="shared" si="44"/>
        <v>34135124.530236863</v>
      </c>
      <c r="CV26" s="12">
        <f t="shared" si="45"/>
        <v>9528007.7333441023</v>
      </c>
      <c r="CW26" s="12">
        <f t="shared" si="46"/>
        <v>1752435.8901299073</v>
      </c>
      <c r="CY26" s="5">
        <v>41</v>
      </c>
      <c r="CZ26" s="6">
        <v>7.4899999999999994E-2</v>
      </c>
      <c r="DA26" s="7">
        <f t="shared" si="47"/>
        <v>27599550.881498106</v>
      </c>
      <c r="DB26" s="12">
        <f t="shared" si="48"/>
        <v>5729718.0214405051</v>
      </c>
      <c r="DC26" s="12">
        <f t="shared" si="49"/>
        <v>1099475.2177275408</v>
      </c>
      <c r="DE26" s="5">
        <f t="shared" si="50"/>
        <v>40</v>
      </c>
      <c r="DF26" s="6">
        <v>7.4899999999999994E-2</v>
      </c>
      <c r="DG26" s="7">
        <f t="shared" si="51"/>
        <v>23359755.295385621</v>
      </c>
      <c r="DH26" s="12">
        <f t="shared" si="52"/>
        <v>3119653.7779236957</v>
      </c>
      <c r="DI26" s="12">
        <f t="shared" si="53"/>
        <v>600889.14187378937</v>
      </c>
      <c r="DK26" s="5">
        <f t="shared" si="54"/>
        <v>39</v>
      </c>
      <c r="DL26" s="6">
        <v>7.4899999999999994E-2</v>
      </c>
      <c r="DM26" s="7">
        <f t="shared" si="55"/>
        <v>23645870.326334264</v>
      </c>
      <c r="DN26" s="12">
        <f t="shared" si="56"/>
        <v>5278386.2701130603</v>
      </c>
      <c r="DO26" s="12">
        <f t="shared" si="57"/>
        <v>1028157.7890372289</v>
      </c>
      <c r="DQ26" s="5">
        <f t="shared" si="58"/>
        <v>38</v>
      </c>
      <c r="DR26" s="6">
        <v>7.4899999999999994E-2</v>
      </c>
      <c r="DS26" s="7">
        <f t="shared" si="59"/>
        <v>15499390.617681092</v>
      </c>
      <c r="DT26" s="12">
        <f t="shared" si="60"/>
        <v>-1859577.2383007933</v>
      </c>
      <c r="DU26" s="12">
        <f t="shared" si="61"/>
        <v>-359527.24303136265</v>
      </c>
      <c r="DW26" s="5">
        <f t="shared" si="62"/>
        <v>37</v>
      </c>
      <c r="DX26" s="6">
        <v>7.4899999999999994E-2</v>
      </c>
      <c r="DY26" s="7">
        <f t="shared" si="63"/>
        <v>11688831.536712732</v>
      </c>
      <c r="DZ26" s="12">
        <f t="shared" si="64"/>
        <v>-4661342.7916069599</v>
      </c>
      <c r="EA26" s="12">
        <f t="shared" si="65"/>
        <v>-904590.78070287127</v>
      </c>
      <c r="EC26" s="5">
        <f t="shared" si="66"/>
        <v>36</v>
      </c>
      <c r="ED26" s="6">
        <v>7.4899999999999994E-2</v>
      </c>
      <c r="EE26" s="7">
        <f t="shared" si="67"/>
        <v>10879403.887483932</v>
      </c>
      <c r="EF26" s="12">
        <f t="shared" si="68"/>
        <v>-4103985.1162906955</v>
      </c>
      <c r="EG26" s="12">
        <f t="shared" si="69"/>
        <v>-820202.67349473713</v>
      </c>
      <c r="EI26" s="5">
        <f t="shared" si="70"/>
        <v>35</v>
      </c>
      <c r="EJ26" s="6">
        <v>7.4899999999999994E-2</v>
      </c>
      <c r="EK26" s="7">
        <f t="shared" si="71"/>
        <v>10879403.887483932</v>
      </c>
      <c r="EL26" s="12">
        <f t="shared" si="72"/>
        <v>-1487437.3905504625</v>
      </c>
      <c r="EM26" s="12">
        <f t="shared" si="73"/>
        <v>-308042.79051226092</v>
      </c>
      <c r="EO26" s="5">
        <f t="shared" si="74"/>
        <v>34</v>
      </c>
      <c r="EP26" s="6">
        <v>7.4899999999999994E-2</v>
      </c>
      <c r="EQ26" s="7">
        <f t="shared" si="75"/>
        <v>12150328.219213681</v>
      </c>
      <c r="ER26" s="12">
        <f t="shared" si="76"/>
        <v>-4263218.0900493553</v>
      </c>
      <c r="ES26" s="12">
        <f t="shared" si="77"/>
        <v>-895244.92839559237</v>
      </c>
      <c r="EU26" s="5">
        <f t="shared" si="78"/>
        <v>33</v>
      </c>
      <c r="EV26" s="6">
        <v>7.4899999999999994E-2</v>
      </c>
      <c r="EW26" s="7">
        <f t="shared" si="79"/>
        <v>7544321.4235788966</v>
      </c>
      <c r="EX26" s="12">
        <f t="shared" si="80"/>
        <v>-4420126.6766485637</v>
      </c>
      <c r="EY26" s="12">
        <f t="shared" si="81"/>
        <v>-937796.60844173003</v>
      </c>
      <c r="FA26" s="5">
        <f t="shared" si="82"/>
        <v>32</v>
      </c>
      <c r="FB26" s="6">
        <v>7.4899999999999994E-2</v>
      </c>
      <c r="FC26" s="7">
        <f t="shared" si="83"/>
        <v>7518757.6475771358</v>
      </c>
      <c r="FD26" s="12">
        <f t="shared" si="84"/>
        <v>-3674346.5208314098</v>
      </c>
      <c r="FE26" s="12">
        <f t="shared" si="85"/>
        <v>-792871.29848498211</v>
      </c>
      <c r="FG26" s="5">
        <f t="shared" si="86"/>
        <v>31</v>
      </c>
      <c r="FH26" s="6">
        <v>7.4899999999999994E-2</v>
      </c>
      <c r="FI26" s="7">
        <f t="shared" si="87"/>
        <v>5937111.2188701322</v>
      </c>
      <c r="FJ26" s="12">
        <f t="shared" si="88"/>
        <v>-4697844.9208719023</v>
      </c>
      <c r="FK26" s="12">
        <f t="shared" si="89"/>
        <v>-1020531.1196680454</v>
      </c>
      <c r="FM26" s="5">
        <f t="shared" si="90"/>
        <v>30</v>
      </c>
      <c r="FN26" s="6">
        <v>7.4899999999999994E-2</v>
      </c>
      <c r="FO26" s="7">
        <f t="shared" si="91"/>
        <v>6510704.2645795932</v>
      </c>
      <c r="FP26" s="12">
        <f t="shared" si="92"/>
        <v>-3450121.8598178164</v>
      </c>
      <c r="FQ26" s="12">
        <f t="shared" si="93"/>
        <v>-759476.49919233611</v>
      </c>
      <c r="FS26" s="5">
        <f t="shared" si="94"/>
        <v>29</v>
      </c>
      <c r="FT26" s="6">
        <v>7.4899999999999994E-2</v>
      </c>
      <c r="FU26" s="7">
        <f t="shared" si="95"/>
        <v>5310092.3779296922</v>
      </c>
      <c r="FV26" s="12">
        <f t="shared" si="96"/>
        <v>-4052492.0005697915</v>
      </c>
      <c r="FW26" s="12">
        <f t="shared" si="97"/>
        <v>-906748.75320497144</v>
      </c>
      <c r="FY26" s="5">
        <f t="shared" si="98"/>
        <v>28</v>
      </c>
      <c r="FZ26" s="6">
        <v>7.4899999999999994E-2</v>
      </c>
      <c r="GA26" s="7">
        <f t="shared" si="99"/>
        <v>4561151.3296080483</v>
      </c>
      <c r="GB26" s="12">
        <f t="shared" si="100"/>
        <v>-4318341.096724052</v>
      </c>
      <c r="GC26" s="12">
        <f t="shared" si="101"/>
        <v>-975613.62938298634</v>
      </c>
      <c r="GE26" s="5">
        <f t="shared" si="102"/>
        <v>27</v>
      </c>
      <c r="GF26" s="6">
        <v>7.4899999999999994E-2</v>
      </c>
      <c r="GG26" s="7">
        <f t="shared" si="103"/>
        <v>4057963.8163772682</v>
      </c>
      <c r="GH26" s="12">
        <f t="shared" si="104"/>
        <v>-4254129.5341096167</v>
      </c>
      <c r="GI26" s="12">
        <f t="shared" si="105"/>
        <v>-979589.56686955702</v>
      </c>
      <c r="GK26" s="5">
        <f t="shared" si="106"/>
        <v>26</v>
      </c>
      <c r="GL26" s="6">
        <v>7.4899999999999994E-2</v>
      </c>
      <c r="GM26" s="7">
        <f t="shared" si="107"/>
        <v>4507346.236118257</v>
      </c>
      <c r="GN26" s="12">
        <f t="shared" si="108"/>
        <v>-3115495.3141727224</v>
      </c>
      <c r="GO26" s="12">
        <f t="shared" si="109"/>
        <v>-742214.30728662247</v>
      </c>
      <c r="GQ26" s="5">
        <f t="shared" si="110"/>
        <v>25</v>
      </c>
      <c r="GR26" s="6">
        <v>7.4899999999999994E-2</v>
      </c>
      <c r="GS26" s="7">
        <f t="shared" si="111"/>
        <v>3640828.9467837289</v>
      </c>
      <c r="GT26" s="12">
        <f t="shared" si="112"/>
        <v>-3361194.5579160359</v>
      </c>
      <c r="GU26" s="12">
        <f t="shared" si="113"/>
        <v>-829954.63015884743</v>
      </c>
      <c r="GW26" s="5">
        <f t="shared" si="114"/>
        <v>24</v>
      </c>
      <c r="GX26" s="6">
        <v>7.4899999999999994E-2</v>
      </c>
      <c r="GY26" s="7">
        <f t="shared" si="115"/>
        <v>3285650.1640499318</v>
      </c>
      <c r="GZ26" s="12">
        <f t="shared" si="116"/>
        <v>-3119571.5475940881</v>
      </c>
      <c r="HA26" s="12">
        <f t="shared" si="117"/>
        <v>-804176.30046596332</v>
      </c>
      <c r="HC26" s="5">
        <f t="shared" si="118"/>
        <v>23</v>
      </c>
      <c r="HD26" s="6">
        <v>7.4899999999999994E-2</v>
      </c>
      <c r="HE26" s="7">
        <f t="shared" si="119"/>
        <v>3580699.8300456963</v>
      </c>
      <c r="HF26" s="12">
        <f t="shared" si="120"/>
        <v>-2115763.8301085788</v>
      </c>
      <c r="HG26" s="12">
        <f t="shared" si="121"/>
        <v>-579115.66095658427</v>
      </c>
      <c r="HI26" s="5">
        <f t="shared" si="122"/>
        <v>22</v>
      </c>
      <c r="HJ26" s="6">
        <v>7.4899999999999994E-2</v>
      </c>
      <c r="HK26" s="7">
        <f t="shared" si="123"/>
        <v>3457608.9513766859</v>
      </c>
      <c r="HL26" s="12">
        <f t="shared" si="124"/>
        <v>-1534511.5742371122</v>
      </c>
      <c r="HM26" s="12">
        <f t="shared" si="125"/>
        <v>-442241.56882430892</v>
      </c>
      <c r="HO26" s="5">
        <f t="shared" si="126"/>
        <v>21</v>
      </c>
      <c r="HP26" s="6">
        <v>7.4899999999999994E-2</v>
      </c>
      <c r="HQ26" s="7">
        <f t="shared" si="127"/>
        <v>3027148.4428092176</v>
      </c>
      <c r="HR26" s="12">
        <f t="shared" si="128"/>
        <v>-1464339.4911431209</v>
      </c>
      <c r="HS26" s="12">
        <f t="shared" si="129"/>
        <v>-435802.70156395563</v>
      </c>
      <c r="HU26" s="5">
        <f t="shared" si="130"/>
        <v>20</v>
      </c>
      <c r="HV26" s="6">
        <v>7.4899999999999994E-2</v>
      </c>
      <c r="HW26" s="7">
        <f t="shared" si="131"/>
        <v>2548962.9865352106</v>
      </c>
      <c r="HX26" s="12">
        <f t="shared" si="132"/>
        <v>-1498604.0613723604</v>
      </c>
      <c r="HY26" s="12">
        <f t="shared" si="133"/>
        <v>-462277.57432630385</v>
      </c>
      <c r="IA26" s="5">
        <f t="shared" si="134"/>
        <v>19</v>
      </c>
      <c r="IB26" s="6">
        <v>7.4899999999999994E-2</v>
      </c>
      <c r="IC26" s="7">
        <f t="shared" si="135"/>
        <v>2974632.963630775</v>
      </c>
      <c r="ID26" s="12">
        <f t="shared" si="136"/>
        <v>-423542.90948023484</v>
      </c>
      <c r="IE26" s="12">
        <f t="shared" si="137"/>
        <v>-142918.89631990547</v>
      </c>
      <c r="IG26" s="5">
        <f t="shared" si="138"/>
        <v>18</v>
      </c>
      <c r="IH26" s="6">
        <v>7.4899999999999994E-2</v>
      </c>
      <c r="II26" s="7">
        <f t="shared" si="139"/>
        <v>4014349.4785840423</v>
      </c>
      <c r="IJ26" s="12">
        <f t="shared" si="140"/>
        <v>1288018.6337579805</v>
      </c>
      <c r="IK26" s="12">
        <f t="shared" si="141"/>
        <v>485921.58449522662</v>
      </c>
      <c r="IM26" s="5">
        <f t="shared" si="142"/>
        <v>17</v>
      </c>
      <c r="IN26" s="6">
        <v>7.4899999999999994E-2</v>
      </c>
      <c r="IO26" s="7">
        <f t="shared" si="143"/>
        <v>2930182.1011562352</v>
      </c>
      <c r="IP26" s="12">
        <f t="shared" si="144"/>
        <v>632928.77122958796</v>
      </c>
      <c r="IQ26" s="12">
        <f t="shared" si="145"/>
        <v>254821.43142914624</v>
      </c>
      <c r="IS26" s="5">
        <f t="shared" si="146"/>
        <v>16</v>
      </c>
      <c r="IT26" s="6">
        <v>7.4899999999999994E-2</v>
      </c>
      <c r="IU26" s="7">
        <f t="shared" si="147"/>
        <v>2366294.1945863157</v>
      </c>
      <c r="IV26" s="12">
        <f t="shared" si="148"/>
        <v>394224.22174265463</v>
      </c>
      <c r="IW26" s="12">
        <f t="shared" si="149"/>
        <v>166995.778218286</v>
      </c>
      <c r="IY26" s="5">
        <f t="shared" si="150"/>
        <v>15</v>
      </c>
      <c r="IZ26" s="6">
        <v>7.4899999999999994E-2</v>
      </c>
      <c r="JA26" s="7">
        <f t="shared" si="151"/>
        <v>2543855.2941155843</v>
      </c>
      <c r="JB26" s="12">
        <f t="shared" si="152"/>
        <v>926807.78669311467</v>
      </c>
      <c r="JC26" s="12">
        <f t="shared" si="153"/>
        <v>419445.95704793389</v>
      </c>
      <c r="JE26" s="5">
        <f t="shared" si="154"/>
        <v>14</v>
      </c>
      <c r="JF26" s="6">
        <v>7.4899999999999994E-2</v>
      </c>
      <c r="JG26" s="7">
        <f t="shared" si="155"/>
        <v>2388372.2599902204</v>
      </c>
      <c r="JH26" s="12">
        <f t="shared" si="156"/>
        <v>1105333.8035854008</v>
      </c>
      <c r="JI26" s="12">
        <f t="shared" si="157"/>
        <v>546664.00278698676</v>
      </c>
      <c r="JK26" s="5">
        <f t="shared" si="158"/>
        <v>13</v>
      </c>
      <c r="JL26" s="6">
        <v>7.4899999999999994E-2</v>
      </c>
      <c r="JM26" s="7">
        <f t="shared" si="159"/>
        <v>2015163.9048179381</v>
      </c>
      <c r="JN26" s="12">
        <f t="shared" si="160"/>
        <v>1040402.5134732574</v>
      </c>
      <c r="JO26" s="12">
        <f t="shared" si="161"/>
        <v>586121.03945126303</v>
      </c>
      <c r="JQ26" s="5">
        <f t="shared" si="162"/>
        <v>12</v>
      </c>
      <c r="JR26" s="6">
        <v>7.4899999999999994E-2</v>
      </c>
      <c r="JS26" s="7">
        <f t="shared" si="163"/>
        <v>1529652.2732791393</v>
      </c>
      <c r="JT26" s="12">
        <f t="shared" si="164"/>
        <v>784263.02506058267</v>
      </c>
      <c r="JU26" s="12">
        <f t="shared" si="165"/>
        <v>494068.66893751407</v>
      </c>
      <c r="JW26" s="5">
        <f t="shared" si="166"/>
        <v>11</v>
      </c>
      <c r="JX26" s="6">
        <v>7.4899999999999994E-2</v>
      </c>
      <c r="JY26" s="7">
        <f t="shared" si="167"/>
        <v>1605091.5774177748</v>
      </c>
      <c r="JZ26" s="12">
        <f t="shared" si="168"/>
        <v>1027116.1697030636</v>
      </c>
      <c r="KA26" s="12">
        <f t="shared" si="169"/>
        <v>701354.48807385145</v>
      </c>
      <c r="KC26" s="5">
        <f t="shared" si="170"/>
        <v>10</v>
      </c>
      <c r="KD26" s="6">
        <v>7.4899999999999994E-2</v>
      </c>
      <c r="KE26" s="7">
        <f t="shared" si="171"/>
        <v>1332911.1255752987</v>
      </c>
      <c r="KF26" s="12">
        <f t="shared" si="172"/>
        <v>869589.87292159651</v>
      </c>
      <c r="KG26" s="12">
        <f t="shared" si="173"/>
        <v>615828.30971565633</v>
      </c>
      <c r="KI26" s="5">
        <f t="shared" si="174"/>
        <v>9</v>
      </c>
      <c r="KJ26" s="6">
        <v>7.4899999999999994E-2</v>
      </c>
      <c r="KK26" s="7">
        <f t="shared" si="175"/>
        <v>1089513.7531267768</v>
      </c>
      <c r="KL26" s="12">
        <f t="shared" si="176"/>
        <v>726288.23355687701</v>
      </c>
      <c r="KM26" s="12">
        <f t="shared" si="177"/>
        <v>535907.10354414035</v>
      </c>
      <c r="KO26" s="5">
        <f t="shared" si="178"/>
        <v>8</v>
      </c>
      <c r="KP26" s="6">
        <v>7.4899999999999994E-2</v>
      </c>
      <c r="KQ26" s="7">
        <f t="shared" si="179"/>
        <v>1026390.7236239064</v>
      </c>
      <c r="KR26" s="12">
        <f t="shared" si="180"/>
        <v>749086.9202941187</v>
      </c>
      <c r="KS26" s="12">
        <f t="shared" si="181"/>
        <v>572256.84352664393</v>
      </c>
      <c r="KU26" s="5">
        <f t="shared" si="182"/>
        <v>7</v>
      </c>
      <c r="KV26" s="6">
        <v>7.4899999999999994E-2</v>
      </c>
      <c r="KW26" s="7">
        <f t="shared" si="183"/>
        <v>782071.56630898069</v>
      </c>
      <c r="KX26" s="12">
        <f t="shared" si="184"/>
        <v>571233.06162044907</v>
      </c>
      <c r="KY26" s="12">
        <f t="shared" si="185"/>
        <v>453346.44137292699</v>
      </c>
      <c r="LA26" s="5">
        <f t="shared" si="186"/>
        <v>6</v>
      </c>
      <c r="LB26" s="6">
        <v>7.4899999999999994E-2</v>
      </c>
      <c r="LC26" s="7">
        <f t="shared" si="187"/>
        <v>660031.70420202613</v>
      </c>
      <c r="LD26" s="12">
        <f t="shared" si="188"/>
        <v>506551.5377768355</v>
      </c>
      <c r="LE26" s="12">
        <f t="shared" si="189"/>
        <v>407882.19406795158</v>
      </c>
      <c r="LG26" s="5">
        <f t="shared" si="190"/>
        <v>5</v>
      </c>
      <c r="LH26" s="6">
        <v>7.4899999999999994E-2</v>
      </c>
      <c r="LI26" s="7">
        <f t="shared" si="191"/>
        <v>623789.53237125615</v>
      </c>
      <c r="LJ26" s="12">
        <f t="shared" si="192"/>
        <v>522020.75628517603</v>
      </c>
      <c r="LK26" s="12">
        <f t="shared" si="193"/>
        <v>437348.30921212799</v>
      </c>
      <c r="LM26" s="5">
        <f t="shared" si="194"/>
        <v>4</v>
      </c>
      <c r="LN26" s="6">
        <v>7.4899999999999994E-2</v>
      </c>
      <c r="LO26" s="7">
        <f t="shared" si="195"/>
        <v>535257.87915844866</v>
      </c>
      <c r="LP26" s="12">
        <f t="shared" si="196"/>
        <v>478445.28584320296</v>
      </c>
      <c r="LQ26" s="12">
        <f t="shared" si="197"/>
        <v>419549.05224918085</v>
      </c>
      <c r="LS26" s="5">
        <f t="shared" si="198"/>
        <v>3</v>
      </c>
      <c r="LT26" s="6">
        <v>7.4899999999999994E-2</v>
      </c>
      <c r="LU26" s="7">
        <f t="shared" si="199"/>
        <v>407102.12896140001</v>
      </c>
      <c r="LV26" s="12">
        <f t="shared" si="200"/>
        <v>367287.87545136857</v>
      </c>
      <c r="LW26" s="12">
        <f t="shared" si="201"/>
        <v>338830.37894644722</v>
      </c>
      <c r="LY26" s="5">
        <f t="shared" si="202"/>
        <v>2</v>
      </c>
      <c r="LZ26" s="6">
        <v>7.4899999999999994E-2</v>
      </c>
      <c r="MA26" s="7">
        <f t="shared" si="203"/>
        <v>419952.68099999998</v>
      </c>
      <c r="MB26" s="12">
        <f>(MB27)*(1+LZ26)-(((VLOOKUP((LY$91+LY27),$A$138:$E$227,5,FALSE))/(VLOOKUP(LY$91,$A$138:$E$227,5,FALSE)))*(IF(LY26&lt;=$D$125,$B$125,$C$125)))</f>
        <v>396842.74831054977</v>
      </c>
      <c r="MC26" s="12">
        <f t="shared" si="205"/>
        <v>386785.18408834178</v>
      </c>
      <c r="ME26" s="5">
        <f t="shared" si="206"/>
        <v>1</v>
      </c>
      <c r="MF26" s="6">
        <v>7.4899999999999994E-2</v>
      </c>
      <c r="MG26" s="7">
        <f>(MG27+$B$124)*(1+MF26)</f>
        <v>322470</v>
      </c>
      <c r="MH26" s="12">
        <f>($B$124)*(1+MF26)-$B$125</f>
        <v>311470</v>
      </c>
      <c r="MI26" s="12">
        <f>MH26</f>
        <v>311470</v>
      </c>
      <c r="MK26" s="5"/>
      <c r="ML26" s="6"/>
      <c r="MM26" s="7"/>
      <c r="MQ26" s="5"/>
      <c r="MR26" s="6"/>
      <c r="MS26" s="7"/>
      <c r="MW26" s="5"/>
      <c r="MX26" s="6"/>
      <c r="MY26" s="7"/>
      <c r="NC26" s="5"/>
      <c r="ND26" s="6"/>
      <c r="NE26" s="7"/>
      <c r="NI26" s="5"/>
      <c r="NJ26" s="6"/>
      <c r="NK26" s="7"/>
      <c r="NO26" s="5"/>
      <c r="NP26" s="6"/>
      <c r="NQ26" s="7"/>
      <c r="NU26" s="5"/>
      <c r="NV26" s="6"/>
      <c r="NW26" s="7"/>
      <c r="OA26" s="5"/>
      <c r="OB26" s="6"/>
      <c r="OC26" s="7"/>
      <c r="OG26" s="5"/>
      <c r="OH26" s="6"/>
      <c r="OI26" s="7"/>
      <c r="OM26" s="5"/>
      <c r="ON26" s="6"/>
      <c r="OO26" s="7"/>
      <c r="OS26" s="5"/>
      <c r="OT26" s="6"/>
      <c r="OU26" s="7"/>
      <c r="OY26" s="5"/>
      <c r="OZ26" s="6"/>
      <c r="PA26" s="7"/>
      <c r="PE26" s="5"/>
      <c r="PF26" s="6"/>
      <c r="PG26" s="7"/>
      <c r="PK26" s="5"/>
      <c r="PL26" s="6"/>
      <c r="PM26" s="7"/>
      <c r="PQ26" s="5"/>
      <c r="PR26" s="6"/>
      <c r="PS26" s="7"/>
      <c r="PW26" s="5"/>
      <c r="PX26" s="6"/>
      <c r="PY26" s="7"/>
      <c r="QC26" s="5"/>
      <c r="QD26" s="6"/>
      <c r="QE26" s="7"/>
      <c r="QI26" s="5"/>
      <c r="QJ26" s="6"/>
      <c r="QK26" s="7"/>
      <c r="QO26" s="5"/>
      <c r="QP26" s="6"/>
      <c r="QQ26" s="7"/>
    </row>
    <row r="27" spans="3:459">
      <c r="C27">
        <v>64</v>
      </c>
      <c r="D27" s="6">
        <v>0.30230000000000001</v>
      </c>
      <c r="E27" s="12">
        <f t="shared" si="286"/>
        <v>-102128407.42420064</v>
      </c>
      <c r="F27" s="12">
        <f t="shared" si="0"/>
        <v>-13126459.498058479</v>
      </c>
      <c r="G27">
        <v>63</v>
      </c>
      <c r="H27" s="6">
        <v>0.30230000000000001</v>
      </c>
      <c r="I27" s="12">
        <f t="shared" si="1"/>
        <v>-124323057.87988032</v>
      </c>
      <c r="J27" s="12">
        <f t="shared" si="2"/>
        <v>-15794385.510742599</v>
      </c>
      <c r="K27">
        <v>62</v>
      </c>
      <c r="L27" s="6">
        <v>0.30230000000000001</v>
      </c>
      <c r="M27" s="12">
        <f t="shared" si="3"/>
        <v>-106979115.67074512</v>
      </c>
      <c r="N27" s="12">
        <f t="shared" si="4"/>
        <v>-13590957.488631068</v>
      </c>
      <c r="O27">
        <v>61</v>
      </c>
      <c r="P27" s="6">
        <v>0.30230000000000001</v>
      </c>
      <c r="Q27" s="12">
        <f t="shared" si="5"/>
        <v>-80378688.751844436</v>
      </c>
      <c r="R27" s="12">
        <f t="shared" si="6"/>
        <v>-9494956.5464660227</v>
      </c>
      <c r="S27">
        <v>60</v>
      </c>
      <c r="T27" s="6">
        <v>0.30230000000000001</v>
      </c>
      <c r="U27" s="12">
        <f t="shared" si="7"/>
        <v>1560229.3604488787</v>
      </c>
      <c r="V27" s="12">
        <f t="shared" si="8"/>
        <v>165759.88004768922</v>
      </c>
      <c r="W27">
        <v>59</v>
      </c>
      <c r="X27" s="6">
        <v>0.30230000000000001</v>
      </c>
      <c r="Y27" s="12">
        <f t="shared" si="9"/>
        <v>13207903.885070819</v>
      </c>
      <c r="Z27" s="12">
        <f t="shared" si="10"/>
        <v>1265839.2282125824</v>
      </c>
      <c r="AA27">
        <v>58</v>
      </c>
      <c r="AB27" s="6">
        <v>0.30230000000000001</v>
      </c>
      <c r="AC27" s="12">
        <f t="shared" si="11"/>
        <v>-42837986.484613024</v>
      </c>
      <c r="AD27" s="12">
        <f t="shared" si="12"/>
        <v>-4201050.6805118266</v>
      </c>
      <c r="AE27">
        <v>57</v>
      </c>
      <c r="AF27" s="6">
        <v>0.30230000000000001</v>
      </c>
      <c r="AG27" s="12">
        <f t="shared" si="13"/>
        <v>-23923269.824491657</v>
      </c>
      <c r="AH27" s="12">
        <f t="shared" si="14"/>
        <v>-2417210.0268431394</v>
      </c>
      <c r="AI27">
        <v>56</v>
      </c>
      <c r="AJ27" s="6">
        <v>0.30230000000000001</v>
      </c>
      <c r="AK27" s="12">
        <f t="shared" si="15"/>
        <v>-59554442.599592999</v>
      </c>
      <c r="AL27" s="12">
        <f t="shared" si="16"/>
        <v>-6105878.9589478709</v>
      </c>
      <c r="AM27">
        <v>55</v>
      </c>
      <c r="AN27" s="6">
        <v>0.30230000000000001</v>
      </c>
      <c r="AO27" s="12">
        <f t="shared" si="17"/>
        <v>-71560584.874813929</v>
      </c>
      <c r="AP27" s="12">
        <f t="shared" si="18"/>
        <v>-7496316.8405265706</v>
      </c>
      <c r="AQ27">
        <v>54</v>
      </c>
      <c r="AR27" s="6">
        <v>0.30230000000000001</v>
      </c>
      <c r="AS27" s="12">
        <f t="shared" si="19"/>
        <v>-16105822.045362718</v>
      </c>
      <c r="AT27" s="12">
        <f t="shared" si="20"/>
        <v>-1699128.3287083998</v>
      </c>
      <c r="AU27">
        <v>53</v>
      </c>
      <c r="AV27" s="6">
        <v>0.30230000000000001</v>
      </c>
      <c r="AW27" s="12">
        <f t="shared" si="21"/>
        <v>-34615519.060301498</v>
      </c>
      <c r="AX27" s="12">
        <f t="shared" si="22"/>
        <v>-3600425.4594667237</v>
      </c>
      <c r="AY27">
        <v>52</v>
      </c>
      <c r="AZ27" s="6">
        <v>0.30230000000000001</v>
      </c>
      <c r="BA27" s="12">
        <f t="shared" si="23"/>
        <v>-24801039.242908798</v>
      </c>
      <c r="BB27" s="12">
        <f t="shared" si="24"/>
        <v>-2561177.1580715626</v>
      </c>
      <c r="BC27">
        <v>51</v>
      </c>
      <c r="BD27" s="6">
        <v>0.30230000000000001</v>
      </c>
      <c r="BE27" s="12">
        <f t="shared" si="25"/>
        <v>-2782484.775069139</v>
      </c>
      <c r="BF27" s="12">
        <f t="shared" si="26"/>
        <v>-291478.71715063049</v>
      </c>
      <c r="BG27">
        <v>50</v>
      </c>
      <c r="BH27" s="6">
        <v>0.30230000000000001</v>
      </c>
      <c r="BI27" s="12">
        <f t="shared" si="27"/>
        <v>31177383.83937129</v>
      </c>
      <c r="BJ27" s="12">
        <f t="shared" si="28"/>
        <v>3636589.3482773346</v>
      </c>
      <c r="BK27">
        <v>49</v>
      </c>
      <c r="BL27" s="6">
        <v>0.30230000000000001</v>
      </c>
      <c r="BM27" s="12">
        <f t="shared" si="29"/>
        <v>25303495.617671371</v>
      </c>
      <c r="BN27" s="12">
        <f t="shared" si="30"/>
        <v>3177036.2253985601</v>
      </c>
      <c r="BO27">
        <v>48</v>
      </c>
      <c r="BP27" s="6">
        <v>0.30230000000000001</v>
      </c>
      <c r="BQ27" s="12">
        <f t="shared" si="31"/>
        <v>14157021.313562585</v>
      </c>
      <c r="BR27" s="12">
        <f t="shared" si="32"/>
        <v>1830105.2812480605</v>
      </c>
      <c r="BS27">
        <v>47</v>
      </c>
      <c r="BT27" s="6">
        <v>0.30230000000000001</v>
      </c>
      <c r="BU27" s="12">
        <f t="shared" si="33"/>
        <v>9303515.601162184</v>
      </c>
      <c r="BV27" s="12">
        <f t="shared" si="34"/>
        <v>1230331.1864835578</v>
      </c>
      <c r="BW27">
        <v>46</v>
      </c>
      <c r="BX27" s="6">
        <v>0.30230000000000001</v>
      </c>
      <c r="BY27" s="12">
        <f t="shared" si="35"/>
        <v>-2067271.4401590675</v>
      </c>
      <c r="BZ27" s="12">
        <f t="shared" si="36"/>
        <v>-279527.04465746676</v>
      </c>
      <c r="CA27">
        <v>45</v>
      </c>
      <c r="CB27" s="6">
        <v>0.30230000000000001</v>
      </c>
      <c r="CC27" s="12">
        <f t="shared" si="37"/>
        <v>14431356.621859418</v>
      </c>
      <c r="CD27" s="12">
        <f t="shared" si="38"/>
        <v>2305157.2612925521</v>
      </c>
      <c r="CE27">
        <v>44</v>
      </c>
      <c r="CF27" s="6">
        <v>0.30230000000000001</v>
      </c>
      <c r="CG27" s="12">
        <f t="shared" si="39"/>
        <v>18933807.026030522</v>
      </c>
      <c r="CH27" s="12">
        <f t="shared" si="40"/>
        <v>3333812.9756086436</v>
      </c>
      <c r="CI27">
        <v>43</v>
      </c>
      <c r="CJ27" s="6">
        <v>0.30230000000000001</v>
      </c>
      <c r="CK27" s="12">
        <f t="shared" si="284"/>
        <v>19844406.321458992</v>
      </c>
      <c r="CL27" s="12">
        <f t="shared" si="285"/>
        <v>3538378.5417163135</v>
      </c>
      <c r="CM27" s="5">
        <v>42</v>
      </c>
      <c r="CN27" s="6">
        <v>0.30230000000000001</v>
      </c>
      <c r="CO27" s="7">
        <f t="shared" si="41"/>
        <v>41540753.928740203</v>
      </c>
      <c r="CP27" s="12">
        <f t="shared" si="42"/>
        <v>14751654.863204721</v>
      </c>
      <c r="CQ27" s="12">
        <f t="shared" si="43"/>
        <v>2575511.8074688781</v>
      </c>
      <c r="CR27" s="9"/>
      <c r="CS27" s="5">
        <v>41</v>
      </c>
      <c r="CT27" s="6">
        <v>0.30230000000000001</v>
      </c>
      <c r="CU27" s="7">
        <f t="shared" si="44"/>
        <v>31756558.312621512</v>
      </c>
      <c r="CV27" s="12">
        <f t="shared" si="45"/>
        <v>9015832.1421198007</v>
      </c>
      <c r="CW27" s="12">
        <f t="shared" si="46"/>
        <v>1701353.1679780306</v>
      </c>
      <c r="CY27" s="5">
        <v>40</v>
      </c>
      <c r="CZ27" s="6">
        <v>0.30230000000000001</v>
      </c>
      <c r="DA27" s="7">
        <f t="shared" si="47"/>
        <v>25676389.321330454</v>
      </c>
      <c r="DB27" s="12">
        <f t="shared" si="48"/>
        <v>5475911.8467597123</v>
      </c>
      <c r="DC27" s="12">
        <f t="shared" si="49"/>
        <v>1078095.5716131679</v>
      </c>
      <c r="DE27" s="5">
        <f t="shared" si="50"/>
        <v>39</v>
      </c>
      <c r="DF27" s="6">
        <v>0.30230000000000001</v>
      </c>
      <c r="DG27" s="7">
        <f t="shared" si="51"/>
        <v>21732026.509801492</v>
      </c>
      <c r="DH27" s="12">
        <f t="shared" si="52"/>
        <v>3047172.4417368532</v>
      </c>
      <c r="DI27" s="12">
        <f t="shared" si="53"/>
        <v>602190.09621248371</v>
      </c>
      <c r="DK27" s="5">
        <f t="shared" si="54"/>
        <v>38</v>
      </c>
      <c r="DL27" s="6">
        <v>0.30230000000000001</v>
      </c>
      <c r="DM27" s="7">
        <f t="shared" si="55"/>
        <v>21998204.787733059</v>
      </c>
      <c r="DN27" s="12">
        <f t="shared" si="56"/>
        <v>5053866.5364234224</v>
      </c>
      <c r="DO27" s="12">
        <f t="shared" si="57"/>
        <v>1010022.3612911595</v>
      </c>
      <c r="DQ27" s="5">
        <f t="shared" si="58"/>
        <v>37</v>
      </c>
      <c r="DR27" s="6">
        <v>0.30230000000000001</v>
      </c>
      <c r="DS27" s="7">
        <f t="shared" si="59"/>
        <v>14419379.121482084</v>
      </c>
      <c r="DT27" s="12">
        <f t="shared" si="60"/>
        <v>-1585643.9659270172</v>
      </c>
      <c r="DU27" s="12">
        <f t="shared" si="61"/>
        <v>-314537.10171063419</v>
      </c>
      <c r="DW27" s="5">
        <f t="shared" si="62"/>
        <v>36</v>
      </c>
      <c r="DX27" s="6">
        <v>0.30230000000000001</v>
      </c>
      <c r="DY27" s="7">
        <f t="shared" si="63"/>
        <v>10874343.228870343</v>
      </c>
      <c r="DZ27" s="12">
        <f t="shared" si="64"/>
        <v>-4192718.6150973616</v>
      </c>
      <c r="EA27" s="12">
        <f t="shared" si="65"/>
        <v>-834805.78666128754</v>
      </c>
      <c r="EC27" s="5">
        <f t="shared" si="66"/>
        <v>35</v>
      </c>
      <c r="ED27" s="6">
        <v>0.30230000000000001</v>
      </c>
      <c r="EE27" s="7">
        <f t="shared" si="67"/>
        <v>10121317.227168975</v>
      </c>
      <c r="EF27" s="12">
        <f t="shared" si="68"/>
        <v>-3678366.7509894148</v>
      </c>
      <c r="EG27" s="12">
        <f t="shared" si="69"/>
        <v>-754256.48088638822</v>
      </c>
      <c r="EI27" s="5">
        <f t="shared" si="70"/>
        <v>34</v>
      </c>
      <c r="EJ27" s="6">
        <v>0.30230000000000001</v>
      </c>
      <c r="EK27" s="7">
        <f t="shared" si="71"/>
        <v>10121317.227168975</v>
      </c>
      <c r="EL27" s="12">
        <f t="shared" si="72"/>
        <v>-1249025.2588057704</v>
      </c>
      <c r="EM27" s="12">
        <f t="shared" si="73"/>
        <v>-265394.66866155301</v>
      </c>
      <c r="EO27" s="5">
        <f t="shared" si="74"/>
        <v>33</v>
      </c>
      <c r="EP27" s="6">
        <v>0.30230000000000001</v>
      </c>
      <c r="EQ27" s="7">
        <f t="shared" si="75"/>
        <v>11303682.406934302</v>
      </c>
      <c r="ER27" s="12">
        <f t="shared" si="76"/>
        <v>-3833245.9029526822</v>
      </c>
      <c r="ES27" s="12">
        <f t="shared" si="77"/>
        <v>-825885.07567331195</v>
      </c>
      <c r="EU27" s="5">
        <f t="shared" si="78"/>
        <v>32</v>
      </c>
      <c r="EV27" s="6">
        <v>0.30230000000000001</v>
      </c>
      <c r="EW27" s="7">
        <f t="shared" si="79"/>
        <v>7018626.3127536485</v>
      </c>
      <c r="EX27" s="12">
        <f t="shared" si="80"/>
        <v>-3980581.7836472425</v>
      </c>
      <c r="EY27" s="12">
        <f t="shared" si="81"/>
        <v>-866501.08663346362</v>
      </c>
      <c r="FA27" s="5">
        <f t="shared" si="82"/>
        <v>31</v>
      </c>
      <c r="FB27" s="6">
        <v>0.30230000000000001</v>
      </c>
      <c r="FC27" s="7">
        <f t="shared" si="83"/>
        <v>6994843.8436851203</v>
      </c>
      <c r="FD27" s="12">
        <f t="shared" si="84"/>
        <v>-3288975.4164981167</v>
      </c>
      <c r="FE27" s="12">
        <f t="shared" si="85"/>
        <v>-728168.40573286696</v>
      </c>
      <c r="FG27" s="5">
        <f t="shared" si="86"/>
        <v>30</v>
      </c>
      <c r="FH27" s="6">
        <v>0.30230000000000001</v>
      </c>
      <c r="FI27" s="7">
        <f t="shared" si="87"/>
        <v>5523407.9624803541</v>
      </c>
      <c r="FJ27" s="12">
        <f t="shared" si="88"/>
        <v>-4242017.7885123286</v>
      </c>
      <c r="FK27" s="12">
        <f t="shared" si="89"/>
        <v>-945472.01824197522</v>
      </c>
      <c r="FM27" s="5">
        <f t="shared" si="90"/>
        <v>29</v>
      </c>
      <c r="FN27" s="6">
        <v>0.30230000000000001</v>
      </c>
      <c r="FO27" s="7">
        <f t="shared" si="91"/>
        <v>6057032.5282161999</v>
      </c>
      <c r="FP27" s="12">
        <f t="shared" si="92"/>
        <v>-3082927.6817201362</v>
      </c>
      <c r="FQ27" s="12">
        <f t="shared" si="93"/>
        <v>-696292.73049251223</v>
      </c>
      <c r="FS27" s="5">
        <f t="shared" si="94"/>
        <v>28</v>
      </c>
      <c r="FT27" s="6">
        <v>0.30230000000000001</v>
      </c>
      <c r="FU27" s="7">
        <f t="shared" si="95"/>
        <v>4940080.3590377634</v>
      </c>
      <c r="FV27" s="12">
        <f t="shared" si="96"/>
        <v>-3645375.6913823416</v>
      </c>
      <c r="FW27" s="12">
        <f t="shared" si="97"/>
        <v>-836865.59334111703</v>
      </c>
      <c r="FY27" s="5">
        <f t="shared" si="98"/>
        <v>27</v>
      </c>
      <c r="FZ27" s="6">
        <v>0.30230000000000001</v>
      </c>
      <c r="GA27" s="7">
        <f t="shared" si="99"/>
        <v>4243326.1974212006</v>
      </c>
      <c r="GB27" s="12">
        <f t="shared" si="100"/>
        <v>-3893899.5582710858</v>
      </c>
      <c r="GC27" s="12">
        <f t="shared" si="101"/>
        <v>-902597.8173704152</v>
      </c>
      <c r="GE27" s="5">
        <f t="shared" si="102"/>
        <v>26</v>
      </c>
      <c r="GF27" s="6">
        <v>0.30230000000000001</v>
      </c>
      <c r="GG27" s="7">
        <f t="shared" si="103"/>
        <v>3775201.2432572967</v>
      </c>
      <c r="GH27" s="12">
        <f t="shared" si="104"/>
        <v>-3836493.1763342568</v>
      </c>
      <c r="GI27" s="12">
        <f t="shared" si="105"/>
        <v>-906392.89009977248</v>
      </c>
      <c r="GK27" s="5">
        <f t="shared" si="106"/>
        <v>25</v>
      </c>
      <c r="GL27" s="6">
        <v>0.30230000000000001</v>
      </c>
      <c r="GM27" s="7">
        <f t="shared" si="107"/>
        <v>4193270.2912998954</v>
      </c>
      <c r="GN27" s="12">
        <f t="shared" si="108"/>
        <v>-2781252.4537175456</v>
      </c>
      <c r="GO27" s="12">
        <f t="shared" si="109"/>
        <v>-679815.79292204487</v>
      </c>
      <c r="GQ27" s="5">
        <f t="shared" si="110"/>
        <v>24</v>
      </c>
      <c r="GR27" s="6">
        <v>0.30230000000000001</v>
      </c>
      <c r="GS27" s="7">
        <f t="shared" si="111"/>
        <v>3387132.7070273785</v>
      </c>
      <c r="GT27" s="12">
        <f t="shared" si="112"/>
        <v>-3013953.8159298683</v>
      </c>
      <c r="GU27" s="12">
        <f t="shared" si="113"/>
        <v>-763564.82260927581</v>
      </c>
      <c r="GW27" s="5">
        <f t="shared" si="114"/>
        <v>23</v>
      </c>
      <c r="GX27" s="6">
        <v>0.30230000000000001</v>
      </c>
      <c r="GY27" s="7">
        <f t="shared" si="115"/>
        <v>3056703.1017303304</v>
      </c>
      <c r="GZ27" s="12">
        <f t="shared" si="116"/>
        <v>-2793929.8010044713</v>
      </c>
      <c r="HA27" s="12">
        <f t="shared" si="117"/>
        <v>-738959.14499078144</v>
      </c>
      <c r="HC27" s="5">
        <f t="shared" si="118"/>
        <v>22</v>
      </c>
      <c r="HD27" s="6">
        <v>0.30230000000000001</v>
      </c>
      <c r="HE27" s="7">
        <f t="shared" si="119"/>
        <v>3331193.441292861</v>
      </c>
      <c r="HF27" s="12">
        <f t="shared" si="120"/>
        <v>-1866369.5743840395</v>
      </c>
      <c r="HG27" s="12">
        <f t="shared" si="121"/>
        <v>-524136.47779878671</v>
      </c>
      <c r="HI27" s="5">
        <f t="shared" si="122"/>
        <v>21</v>
      </c>
      <c r="HJ27" s="6">
        <v>0.30230000000000001</v>
      </c>
      <c r="HK27" s="7">
        <f t="shared" si="123"/>
        <v>3216679.6458988613</v>
      </c>
      <c r="HL27" s="12">
        <f t="shared" si="124"/>
        <v>-1330743.4150620315</v>
      </c>
      <c r="HM27" s="12">
        <f t="shared" si="125"/>
        <v>-393488.76611789636</v>
      </c>
      <c r="HO27" s="5">
        <f t="shared" si="126"/>
        <v>20</v>
      </c>
      <c r="HP27" s="6">
        <v>0.30230000000000001</v>
      </c>
      <c r="HQ27" s="7">
        <f t="shared" si="127"/>
        <v>2816214.0132191065</v>
      </c>
      <c r="HR27" s="12">
        <f t="shared" si="128"/>
        <v>-1268524.115206151</v>
      </c>
      <c r="HS27" s="12">
        <f t="shared" si="129"/>
        <v>-387342.80189430021</v>
      </c>
      <c r="HU27" s="5">
        <f t="shared" si="130"/>
        <v>19</v>
      </c>
      <c r="HV27" s="6">
        <v>0.30230000000000001</v>
      </c>
      <c r="HW27" s="7">
        <f t="shared" si="131"/>
        <v>2371348.9501676536</v>
      </c>
      <c r="HX27" s="12">
        <f t="shared" si="132"/>
        <v>-1303703.1726166154</v>
      </c>
      <c r="HY27" s="12">
        <f t="shared" si="133"/>
        <v>-412613.33694998384</v>
      </c>
      <c r="IA27" s="5">
        <f t="shared" si="134"/>
        <v>18</v>
      </c>
      <c r="IB27" s="6">
        <v>0.30230000000000001</v>
      </c>
      <c r="IC27" s="7">
        <f t="shared" si="135"/>
        <v>2767357.8599225744</v>
      </c>
      <c r="ID27" s="12">
        <f t="shared" si="136"/>
        <v>-311319.49956376711</v>
      </c>
      <c r="IE27" s="12">
        <f t="shared" si="137"/>
        <v>-107782.2338757173</v>
      </c>
      <c r="IG27" s="5">
        <f t="shared" si="138"/>
        <v>17</v>
      </c>
      <c r="IH27" s="6">
        <v>0.30230000000000001</v>
      </c>
      <c r="II27" s="7">
        <f t="shared" si="139"/>
        <v>3734625.9917983464</v>
      </c>
      <c r="IJ27" s="12">
        <f t="shared" si="140"/>
        <v>1272247.4530736294</v>
      </c>
      <c r="IK27" s="12">
        <f t="shared" si="141"/>
        <v>492452.39454038703</v>
      </c>
      <c r="IM27" s="5">
        <f t="shared" si="142"/>
        <v>16</v>
      </c>
      <c r="IN27" s="6">
        <v>0.30230000000000001</v>
      </c>
      <c r="IO27" s="7">
        <f t="shared" si="143"/>
        <v>2726004.373575435</v>
      </c>
      <c r="IP27" s="12">
        <f t="shared" si="144"/>
        <v>658147.88326243986</v>
      </c>
      <c r="IQ27" s="12">
        <f t="shared" si="145"/>
        <v>271864.95029265719</v>
      </c>
      <c r="IS27" s="5">
        <f t="shared" si="146"/>
        <v>15</v>
      </c>
      <c r="IT27" s="6">
        <v>0.30230000000000001</v>
      </c>
      <c r="IU27" s="7">
        <f t="shared" si="147"/>
        <v>2201408.6841439349</v>
      </c>
      <c r="IV27" s="12">
        <f t="shared" si="148"/>
        <v>432639.99866328726</v>
      </c>
      <c r="IW27" s="12">
        <f t="shared" si="149"/>
        <v>188034.47193018059</v>
      </c>
      <c r="IY27" s="5">
        <f t="shared" si="150"/>
        <v>14</v>
      </c>
      <c r="IZ27" s="6">
        <v>0.30230000000000001</v>
      </c>
      <c r="JA27" s="7">
        <f t="shared" si="151"/>
        <v>2366597.1663555535</v>
      </c>
      <c r="JB27" s="12">
        <f t="shared" si="152"/>
        <v>923895.97794503183</v>
      </c>
      <c r="JC27" s="12">
        <f t="shared" si="153"/>
        <v>429000.73270107346</v>
      </c>
      <c r="JE27" s="5">
        <f t="shared" si="154"/>
        <v>13</v>
      </c>
      <c r="JF27" s="6">
        <v>0.30230000000000001</v>
      </c>
      <c r="JG27" s="7">
        <f t="shared" si="155"/>
        <v>2221948.3300681184</v>
      </c>
      <c r="JH27" s="12">
        <f t="shared" si="156"/>
        <v>1084745.2428736656</v>
      </c>
      <c r="JI27" s="12">
        <f t="shared" si="157"/>
        <v>550431.6499871572</v>
      </c>
      <c r="JK27" s="5">
        <f t="shared" si="158"/>
        <v>12</v>
      </c>
      <c r="JL27" s="6">
        <v>0.30230000000000001</v>
      </c>
      <c r="JM27" s="7">
        <f t="shared" si="159"/>
        <v>1874745.46917661</v>
      </c>
      <c r="JN27" s="12">
        <f t="shared" si="160"/>
        <v>1017447.6151212419</v>
      </c>
      <c r="JO27" s="12">
        <f t="shared" si="161"/>
        <v>588093.79239548754</v>
      </c>
      <c r="JQ27" s="5">
        <f t="shared" si="162"/>
        <v>11</v>
      </c>
      <c r="JR27" s="6">
        <v>0.30230000000000001</v>
      </c>
      <c r="JS27" s="7">
        <f t="shared" si="163"/>
        <v>1423064.7253503948</v>
      </c>
      <c r="JT27" s="12">
        <f t="shared" si="164"/>
        <v>773917.30832240684</v>
      </c>
      <c r="JU27" s="12">
        <f t="shared" si="165"/>
        <v>500228.86942087219</v>
      </c>
      <c r="JW27" s="5">
        <f t="shared" si="166"/>
        <v>10</v>
      </c>
      <c r="JX27" s="6">
        <v>0.30230000000000001</v>
      </c>
      <c r="JY27" s="7">
        <f t="shared" si="167"/>
        <v>1493247.3508398687</v>
      </c>
      <c r="JZ27" s="12">
        <f t="shared" si="168"/>
        <v>996418.66414463264</v>
      </c>
      <c r="KA27" s="12">
        <f t="shared" si="169"/>
        <v>698085.28996165562</v>
      </c>
      <c r="KC27" s="5">
        <f t="shared" si="170"/>
        <v>9</v>
      </c>
      <c r="KD27" s="6">
        <v>0.30230000000000001</v>
      </c>
      <c r="KE27" s="7">
        <f t="shared" si="171"/>
        <v>1240032.6779935795</v>
      </c>
      <c r="KF27" s="12">
        <f t="shared" si="172"/>
        <v>848406.21091429959</v>
      </c>
      <c r="KG27" s="12">
        <f t="shared" si="173"/>
        <v>616449.68371039</v>
      </c>
      <c r="KI27" s="5">
        <f t="shared" si="174"/>
        <v>8</v>
      </c>
      <c r="KJ27" s="6">
        <v>0.30230000000000001</v>
      </c>
      <c r="KK27" s="7">
        <f t="shared" si="175"/>
        <v>1013595.4536485039</v>
      </c>
      <c r="KL27" s="12">
        <f t="shared" si="176"/>
        <v>713504.27101780078</v>
      </c>
      <c r="KM27" s="12">
        <f t="shared" si="177"/>
        <v>540164.0803619161</v>
      </c>
      <c r="KO27" s="5">
        <f t="shared" si="178"/>
        <v>7</v>
      </c>
      <c r="KP27" s="6">
        <v>0.30230000000000001</v>
      </c>
      <c r="KQ27" s="7">
        <f t="shared" si="179"/>
        <v>954870.89368676755</v>
      </c>
      <c r="KR27" s="12">
        <f t="shared" si="180"/>
        <v>733423.63240693405</v>
      </c>
      <c r="KS27" s="12">
        <f t="shared" si="181"/>
        <v>574860.27651509317</v>
      </c>
      <c r="KU27" s="5">
        <f t="shared" si="182"/>
        <v>6</v>
      </c>
      <c r="KV27" s="6">
        <v>0.30230000000000001</v>
      </c>
      <c r="KW27" s="7">
        <f t="shared" si="183"/>
        <v>727576.11527489137</v>
      </c>
      <c r="KX27" s="12">
        <f t="shared" si="184"/>
        <v>566596.1080202437</v>
      </c>
      <c r="KY27" s="12">
        <f t="shared" si="185"/>
        <v>461359.08944293245</v>
      </c>
      <c r="LA27" s="5">
        <f t="shared" si="186"/>
        <v>5</v>
      </c>
      <c r="LB27" s="6">
        <v>0.30230000000000001</v>
      </c>
      <c r="LC27" s="7">
        <f t="shared" si="187"/>
        <v>614040.10066241154</v>
      </c>
      <c r="LD27" s="12">
        <f t="shared" si="188"/>
        <v>505915.64984783682</v>
      </c>
      <c r="LE27" s="12">
        <f t="shared" si="189"/>
        <v>417963.00344041199</v>
      </c>
      <c r="LG27" s="5">
        <f t="shared" si="190"/>
        <v>4</v>
      </c>
      <c r="LH27" s="6">
        <v>0.30230000000000001</v>
      </c>
      <c r="LI27" s="7">
        <f t="shared" si="191"/>
        <v>580323.31600265717</v>
      </c>
      <c r="LJ27" s="12">
        <f t="shared" si="192"/>
        <v>518958.86198249686</v>
      </c>
      <c r="LK27" s="12">
        <f t="shared" si="193"/>
        <v>446088.70974275551</v>
      </c>
      <c r="LM27" s="5">
        <f t="shared" si="194"/>
        <v>3</v>
      </c>
      <c r="LN27" s="6">
        <v>0.30230000000000001</v>
      </c>
      <c r="LO27" s="7">
        <f t="shared" si="195"/>
        <v>497960.62811280001</v>
      </c>
      <c r="LP27" s="12">
        <f t="shared" si="196"/>
        <v>456776.87618214771</v>
      </c>
      <c r="LQ27" s="12">
        <f t="shared" si="197"/>
        <v>410963.44506432459</v>
      </c>
      <c r="LS27" s="5">
        <f t="shared" si="198"/>
        <v>2</v>
      </c>
      <c r="LT27" s="6">
        <v>0.30230000000000001</v>
      </c>
      <c r="LU27" s="7">
        <f t="shared" si="199"/>
        <v>378734.886</v>
      </c>
      <c r="LV27" s="12">
        <f>(LV28)*(1+LT27)-(((VLOOKUP((LS$91+LS28),$A$138:$E$227,5,FALSE))/(VLOOKUP(LS$91,$A$138:$E$227,5,FALSE)))*(IF(LS27&lt;=$D$125,$B$125,$C$125)))</f>
        <v>352787.92194976454</v>
      </c>
      <c r="LW27" s="12">
        <f t="shared" si="201"/>
        <v>333916.65123625559</v>
      </c>
      <c r="LY27" s="5">
        <f t="shared" si="202"/>
        <v>1</v>
      </c>
      <c r="LZ27" s="6">
        <v>0.30230000000000001</v>
      </c>
      <c r="MA27" s="7">
        <f>(MA28+$B$124)*(1+LZ27)</f>
        <v>390690</v>
      </c>
      <c r="MB27" s="12">
        <f>($B$124)*(1+LZ27)-$B$125</f>
        <v>379690</v>
      </c>
      <c r="MC27" s="12">
        <f>MB27</f>
        <v>379690</v>
      </c>
      <c r="ME27" s="5"/>
      <c r="MF27" s="6"/>
      <c r="MG27" s="7"/>
      <c r="MK27" s="5"/>
      <c r="ML27" s="6"/>
      <c r="MM27" s="7"/>
      <c r="MQ27" s="5"/>
      <c r="MR27" s="6"/>
      <c r="MS27" s="7"/>
      <c r="MW27" s="5"/>
      <c r="MX27" s="6"/>
      <c r="MY27" s="7"/>
      <c r="NC27" s="5"/>
      <c r="ND27" s="6"/>
      <c r="NE27" s="7"/>
      <c r="NI27" s="5"/>
      <c r="NJ27" s="6"/>
      <c r="NK27" s="7"/>
      <c r="NO27" s="5"/>
      <c r="NP27" s="6"/>
      <c r="NQ27" s="7"/>
      <c r="NU27" s="5"/>
      <c r="NV27" s="6"/>
      <c r="NW27" s="7"/>
      <c r="OA27" s="5"/>
      <c r="OB27" s="6"/>
      <c r="OC27" s="7"/>
      <c r="OG27" s="5"/>
      <c r="OH27" s="6"/>
      <c r="OI27" s="7"/>
      <c r="OM27" s="5"/>
      <c r="ON27" s="6"/>
      <c r="OO27" s="7"/>
      <c r="OS27" s="5"/>
      <c r="OT27" s="6"/>
      <c r="OU27" s="7"/>
      <c r="OY27" s="5"/>
      <c r="OZ27" s="6"/>
      <c r="PA27" s="7"/>
      <c r="PE27" s="5"/>
      <c r="PF27" s="6"/>
      <c r="PG27" s="7"/>
      <c r="PK27" s="5"/>
      <c r="PL27" s="6"/>
      <c r="PM27" s="7"/>
      <c r="PQ27" s="5"/>
      <c r="PR27" s="6"/>
      <c r="PS27" s="7"/>
      <c r="PW27" s="5"/>
      <c r="PX27" s="6"/>
      <c r="PY27" s="7"/>
      <c r="QC27" s="5"/>
      <c r="QD27" s="6"/>
      <c r="QE27" s="7"/>
      <c r="QI27" s="5"/>
      <c r="QJ27" s="6"/>
      <c r="QK27" s="7"/>
      <c r="QO27" s="5"/>
      <c r="QP27" s="6"/>
      <c r="QQ27" s="7"/>
    </row>
    <row r="28" spans="3:459">
      <c r="C28">
        <v>63</v>
      </c>
      <c r="D28" s="6">
        <v>-3.0599999999999999E-2</v>
      </c>
      <c r="E28" s="12">
        <f t="shared" si="286"/>
        <v>-78242338.185960501</v>
      </c>
      <c r="F28" s="12">
        <f t="shared" si="0"/>
        <v>-10624744.510338435</v>
      </c>
      <c r="G28">
        <v>62</v>
      </c>
      <c r="H28" s="6">
        <v>-3.0599999999999999E-2</v>
      </c>
      <c r="I28" s="12">
        <f t="shared" si="1"/>
        <v>-95282897.588115737</v>
      </c>
      <c r="J28" s="12">
        <f t="shared" si="2"/>
        <v>-12789148.734354626</v>
      </c>
      <c r="K28">
        <v>61</v>
      </c>
      <c r="L28" s="6">
        <v>-3.0599999999999999E-2</v>
      </c>
      <c r="M28" s="12">
        <f t="shared" si="3"/>
        <v>-81964966.075303629</v>
      </c>
      <c r="N28" s="12">
        <f t="shared" si="4"/>
        <v>-11001577.079181258</v>
      </c>
      <c r="O28">
        <v>60</v>
      </c>
      <c r="P28" s="6">
        <v>-3.0599999999999999E-2</v>
      </c>
      <c r="Q28" s="12">
        <f t="shared" si="5"/>
        <v>-61525552.090680711</v>
      </c>
      <c r="R28" s="12">
        <f t="shared" si="6"/>
        <v>-7678620.7083345624</v>
      </c>
      <c r="S28">
        <v>59</v>
      </c>
      <c r="T28" s="6">
        <v>-3.0599999999999999E-2</v>
      </c>
      <c r="U28" s="12">
        <f t="shared" si="7"/>
        <v>1414886.725659603</v>
      </c>
      <c r="V28" s="12">
        <f t="shared" si="8"/>
        <v>158813.81614546565</v>
      </c>
      <c r="W28">
        <v>58</v>
      </c>
      <c r="X28" s="6">
        <v>-3.0599999999999999E-2</v>
      </c>
      <c r="Y28" s="12">
        <f t="shared" si="9"/>
        <v>10382344.422087671</v>
      </c>
      <c r="Z28" s="12">
        <f t="shared" si="10"/>
        <v>1051273.4932883121</v>
      </c>
      <c r="AA28">
        <v>57</v>
      </c>
      <c r="AB28" s="6">
        <v>-3.0599999999999999E-2</v>
      </c>
      <c r="AC28" s="12">
        <f t="shared" si="11"/>
        <v>-32659200.947326981</v>
      </c>
      <c r="AD28" s="12">
        <f t="shared" si="12"/>
        <v>-3383841.8563949456</v>
      </c>
      <c r="AE28">
        <v>56</v>
      </c>
      <c r="AF28" s="6">
        <v>-3.0599999999999999E-2</v>
      </c>
      <c r="AG28" s="12">
        <f t="shared" si="13"/>
        <v>-18142024.157095734</v>
      </c>
      <c r="AH28" s="12">
        <f t="shared" si="14"/>
        <v>-1936668.1988736417</v>
      </c>
      <c r="AI28">
        <v>55</v>
      </c>
      <c r="AJ28" s="6">
        <v>-3.0599999999999999E-2</v>
      </c>
      <c r="AK28" s="12">
        <f t="shared" si="15"/>
        <v>-45505516.320310853</v>
      </c>
      <c r="AL28" s="12">
        <f t="shared" si="16"/>
        <v>-4929168.9577730754</v>
      </c>
      <c r="AM28">
        <v>54</v>
      </c>
      <c r="AN28" s="6">
        <v>-3.0599999999999999E-2</v>
      </c>
      <c r="AO28" s="12">
        <f t="shared" si="17"/>
        <v>-54729480.070713758</v>
      </c>
      <c r="AP28" s="12">
        <f t="shared" si="18"/>
        <v>-6057187.3547650231</v>
      </c>
      <c r="AQ28">
        <v>53</v>
      </c>
      <c r="AR28" s="6">
        <v>-3.0599999999999999E-2</v>
      </c>
      <c r="AS28" s="12">
        <f t="shared" si="19"/>
        <v>-12148856.521676742</v>
      </c>
      <c r="AT28" s="12">
        <f t="shared" si="20"/>
        <v>-1354111.1664663244</v>
      </c>
      <c r="AU28">
        <v>52</v>
      </c>
      <c r="AV28" s="6">
        <v>-3.0599999999999999E-2</v>
      </c>
      <c r="AW28" s="12">
        <f t="shared" si="21"/>
        <v>-26358819.387908258</v>
      </c>
      <c r="AX28" s="12">
        <f t="shared" si="22"/>
        <v>-2896573.5591107975</v>
      </c>
      <c r="AY28">
        <v>51</v>
      </c>
      <c r="AZ28" s="6">
        <v>-3.0599999999999999E-2</v>
      </c>
      <c r="BA28" s="12">
        <f t="shared" si="23"/>
        <v>-18820959.568291865</v>
      </c>
      <c r="BB28" s="12">
        <f t="shared" si="24"/>
        <v>-2053464.1915169302</v>
      </c>
      <c r="BC28">
        <v>50</v>
      </c>
      <c r="BD28" s="6">
        <v>-3.0599999999999999E-2</v>
      </c>
      <c r="BE28" s="12">
        <f t="shared" si="25"/>
        <v>-1916687.2428363161</v>
      </c>
      <c r="BF28" s="12">
        <f t="shared" si="26"/>
        <v>-212129.43582411346</v>
      </c>
      <c r="BG28">
        <v>49</v>
      </c>
      <c r="BH28" s="6">
        <v>-3.0599999999999999E-2</v>
      </c>
      <c r="BI28" s="12">
        <f t="shared" si="27"/>
        <v>24137741.911695145</v>
      </c>
      <c r="BJ28" s="12">
        <f t="shared" si="28"/>
        <v>2974588.2889608615</v>
      </c>
      <c r="BK28">
        <v>48</v>
      </c>
      <c r="BL28" s="6">
        <v>-3.0599999999999999E-2</v>
      </c>
      <c r="BM28" s="12">
        <f t="shared" si="29"/>
        <v>19613322.989260521</v>
      </c>
      <c r="BN28" s="12">
        <f t="shared" si="30"/>
        <v>2601767.3353100689</v>
      </c>
      <c r="BO28">
        <v>47</v>
      </c>
      <c r="BP28" s="6">
        <v>-3.0599999999999999E-2</v>
      </c>
      <c r="BQ28" s="12">
        <f t="shared" si="31"/>
        <v>11048982.783598116</v>
      </c>
      <c r="BR28" s="12">
        <f t="shared" si="32"/>
        <v>1509044.7443846718</v>
      </c>
      <c r="BS28">
        <v>46</v>
      </c>
      <c r="BT28" s="6">
        <v>-3.0599999999999999E-2</v>
      </c>
      <c r="BU28" s="12">
        <f t="shared" si="33"/>
        <v>7318106.0690673832</v>
      </c>
      <c r="BV28" s="12">
        <f t="shared" si="34"/>
        <v>1022466.9390062749</v>
      </c>
      <c r="BW28">
        <v>45</v>
      </c>
      <c r="BX28" s="6">
        <v>-3.0599999999999999E-2</v>
      </c>
      <c r="BY28" s="12">
        <f t="shared" si="35"/>
        <v>-1417033.946318771</v>
      </c>
      <c r="BZ28" s="12">
        <f t="shared" si="36"/>
        <v>-202433.42090268157</v>
      </c>
      <c r="CA28">
        <v>44</v>
      </c>
      <c r="CB28" s="6">
        <v>-3.0599999999999999E-2</v>
      </c>
      <c r="CC28" s="12">
        <f t="shared" si="37"/>
        <v>11225655.052866306</v>
      </c>
      <c r="CD28" s="12">
        <f t="shared" si="38"/>
        <v>1894439.431998631</v>
      </c>
      <c r="CE28">
        <v>43</v>
      </c>
      <c r="CF28" s="6">
        <v>-3.0599999999999999E-2</v>
      </c>
      <c r="CG28" s="12">
        <f t="shared" si="39"/>
        <v>14669574.424376845</v>
      </c>
      <c r="CH28" s="12">
        <f t="shared" si="40"/>
        <v>2728955.3678000881</v>
      </c>
      <c r="CI28">
        <v>42</v>
      </c>
      <c r="CJ28" s="6">
        <v>-3.0599999999999999E-2</v>
      </c>
      <c r="CK28" s="12">
        <f t="shared" si="284"/>
        <v>15367162.958964134</v>
      </c>
      <c r="CL28" s="12">
        <f t="shared" si="285"/>
        <v>2894912.9593025055</v>
      </c>
      <c r="CM28" s="5">
        <v>41</v>
      </c>
      <c r="CN28" s="6">
        <v>-3.0599999999999999E-2</v>
      </c>
      <c r="CO28" s="7">
        <f t="shared" si="41"/>
        <v>31897991.191538204</v>
      </c>
      <c r="CP28" s="12">
        <f t="shared" si="42"/>
        <v>11459329.379128283</v>
      </c>
      <c r="CQ28" s="12">
        <f t="shared" si="43"/>
        <v>2113769.5479553738</v>
      </c>
      <c r="CR28" s="9"/>
      <c r="CS28" s="5">
        <v>40</v>
      </c>
      <c r="CT28" s="6">
        <v>-3.0599999999999999E-2</v>
      </c>
      <c r="CU28" s="7">
        <f t="shared" si="44"/>
        <v>24384979.12356716</v>
      </c>
      <c r="CV28" s="12">
        <f t="shared" si="45"/>
        <v>7045080.6419968959</v>
      </c>
      <c r="CW28" s="12">
        <f t="shared" si="46"/>
        <v>1404592.2159083292</v>
      </c>
      <c r="CY28" s="5">
        <v>39</v>
      </c>
      <c r="CZ28" s="6">
        <v>-3.0599999999999999E-2</v>
      </c>
      <c r="DA28" s="7">
        <f t="shared" si="47"/>
        <v>19716186.225393884</v>
      </c>
      <c r="DB28" s="12">
        <f t="shared" si="48"/>
        <v>4321806.9609539108</v>
      </c>
      <c r="DC28" s="12">
        <f t="shared" si="49"/>
        <v>898962.98638366279</v>
      </c>
      <c r="DE28" s="5">
        <f t="shared" si="50"/>
        <v>38</v>
      </c>
      <c r="DF28" s="6">
        <v>-3.0599999999999999E-2</v>
      </c>
      <c r="DG28" s="7">
        <f t="shared" si="51"/>
        <v>16687419.572910614</v>
      </c>
      <c r="DH28" s="12">
        <f t="shared" si="52"/>
        <v>2456405.5540313665</v>
      </c>
      <c r="DI28" s="12">
        <f t="shared" si="53"/>
        <v>512875.88490764797</v>
      </c>
      <c r="DK28" s="5">
        <f t="shared" si="54"/>
        <v>37</v>
      </c>
      <c r="DL28" s="6">
        <v>-3.0599999999999999E-2</v>
      </c>
      <c r="DM28" s="7">
        <f t="shared" si="55"/>
        <v>16891810.479715165</v>
      </c>
      <c r="DN28" s="12">
        <f t="shared" si="56"/>
        <v>3995990.2177585741</v>
      </c>
      <c r="DO28" s="12">
        <f t="shared" si="57"/>
        <v>843737.33797257161</v>
      </c>
      <c r="DQ28" s="5">
        <f t="shared" si="58"/>
        <v>36</v>
      </c>
      <c r="DR28" s="6">
        <v>-3.0599999999999999E-2</v>
      </c>
      <c r="DS28" s="7">
        <f t="shared" si="59"/>
        <v>11072240.744438365</v>
      </c>
      <c r="DT28" s="12">
        <f t="shared" si="60"/>
        <v>-1101442.0723879577</v>
      </c>
      <c r="DU28" s="12">
        <f t="shared" si="61"/>
        <v>-230835.97592432078</v>
      </c>
      <c r="DW28" s="5">
        <f t="shared" si="62"/>
        <v>35</v>
      </c>
      <c r="DX28" s="6">
        <v>-3.0599999999999999E-2</v>
      </c>
      <c r="DY28" s="7">
        <f t="shared" si="63"/>
        <v>8350106.1421103766</v>
      </c>
      <c r="DZ28" s="12">
        <f t="shared" si="64"/>
        <v>-3103775.607238207</v>
      </c>
      <c r="EA28" s="12">
        <f t="shared" si="65"/>
        <v>-652913.55003127118</v>
      </c>
      <c r="EC28" s="5">
        <f t="shared" si="66"/>
        <v>34</v>
      </c>
      <c r="ED28" s="6">
        <v>-3.0599999999999999E-2</v>
      </c>
      <c r="EE28" s="7">
        <f t="shared" si="67"/>
        <v>7771878.3899016939</v>
      </c>
      <c r="EF28" s="12">
        <f t="shared" si="68"/>
        <v>-2712172.62010545</v>
      </c>
      <c r="EG28" s="12">
        <f t="shared" si="69"/>
        <v>-587566.43889254646</v>
      </c>
      <c r="EI28" s="5">
        <f t="shared" si="70"/>
        <v>33</v>
      </c>
      <c r="EJ28" s="6">
        <v>-3.0599999999999999E-2</v>
      </c>
      <c r="EK28" s="7">
        <f t="shared" si="71"/>
        <v>7771878.3899016939</v>
      </c>
      <c r="EL28" s="12">
        <f t="shared" si="72"/>
        <v>-850676.83914379124</v>
      </c>
      <c r="EM28" s="12">
        <f t="shared" si="73"/>
        <v>-190968.2700118715</v>
      </c>
      <c r="EO28" s="5">
        <f t="shared" si="74"/>
        <v>32</v>
      </c>
      <c r="EP28" s="6">
        <v>-3.0599999999999999E-2</v>
      </c>
      <c r="EQ28" s="7">
        <f t="shared" si="75"/>
        <v>8679783.7725057993</v>
      </c>
      <c r="ER28" s="12">
        <f t="shared" si="76"/>
        <v>-2836523.4766508006</v>
      </c>
      <c r="ES28" s="12">
        <f t="shared" si="77"/>
        <v>-645676.45857828273</v>
      </c>
      <c r="EU28" s="5">
        <f t="shared" si="78"/>
        <v>31</v>
      </c>
      <c r="EV28" s="6">
        <v>-3.0599999999999999E-2</v>
      </c>
      <c r="EW28" s="7">
        <f t="shared" si="79"/>
        <v>5389408.2106685471</v>
      </c>
      <c r="EX28" s="12">
        <f t="shared" si="80"/>
        <v>-2950753.3471462331</v>
      </c>
      <c r="EY28" s="12">
        <f t="shared" si="81"/>
        <v>-678626.94718512276</v>
      </c>
      <c r="FA28" s="5">
        <f t="shared" si="82"/>
        <v>30</v>
      </c>
      <c r="FB28" s="6">
        <v>-3.0599999999999999E-2</v>
      </c>
      <c r="FC28" s="7">
        <f t="shared" si="83"/>
        <v>5371146.3132036552</v>
      </c>
      <c r="FD28" s="12">
        <f t="shared" si="84"/>
        <v>-2421463.6111444514</v>
      </c>
      <c r="FE28" s="12">
        <f t="shared" si="85"/>
        <v>-566402.00637444784</v>
      </c>
      <c r="FG28" s="5">
        <f t="shared" si="86"/>
        <v>29</v>
      </c>
      <c r="FH28" s="6">
        <v>-3.0599999999999999E-2</v>
      </c>
      <c r="FI28" s="7">
        <f t="shared" si="87"/>
        <v>4241271.5675960639</v>
      </c>
      <c r="FJ28" s="12">
        <f t="shared" si="88"/>
        <v>-3153972.040629907</v>
      </c>
      <c r="FK28" s="12">
        <f t="shared" si="89"/>
        <v>-742693.57314675988</v>
      </c>
      <c r="FM28" s="5">
        <f t="shared" si="90"/>
        <v>28</v>
      </c>
      <c r="FN28" s="6">
        <v>-3.0599999999999999E-2</v>
      </c>
      <c r="FO28" s="7">
        <f t="shared" si="91"/>
        <v>4651027.0507687936</v>
      </c>
      <c r="FP28" s="12">
        <f t="shared" si="92"/>
        <v>-2265298.8822481111</v>
      </c>
      <c r="FQ28" s="12">
        <f t="shared" si="93"/>
        <v>-540542.27645480831</v>
      </c>
      <c r="FS28" s="5">
        <f t="shared" si="94"/>
        <v>27</v>
      </c>
      <c r="FT28" s="6">
        <v>-3.0599999999999999E-2</v>
      </c>
      <c r="FU28" s="7">
        <f t="shared" si="95"/>
        <v>3793350.5022174329</v>
      </c>
      <c r="FV28" s="12">
        <f t="shared" si="96"/>
        <v>-2698837.5026736204</v>
      </c>
      <c r="FW28" s="12">
        <f t="shared" si="97"/>
        <v>-654584.60622146679</v>
      </c>
      <c r="FY28" s="5">
        <f t="shared" si="98"/>
        <v>26</v>
      </c>
      <c r="FZ28" s="6">
        <v>-3.0599999999999999E-2</v>
      </c>
      <c r="GA28" s="7">
        <f t="shared" si="99"/>
        <v>3258332.3331192508</v>
      </c>
      <c r="GB28" s="12">
        <f t="shared" si="100"/>
        <v>-2890636.9356891722</v>
      </c>
      <c r="GC28" s="12">
        <f t="shared" si="101"/>
        <v>-707911.08629122586</v>
      </c>
      <c r="GE28" s="5">
        <f t="shared" si="102"/>
        <v>25</v>
      </c>
      <c r="GF28" s="6">
        <v>-3.0599999999999999E-2</v>
      </c>
      <c r="GG28" s="7">
        <f t="shared" si="103"/>
        <v>2898872.1824904373</v>
      </c>
      <c r="GH28" s="12">
        <f t="shared" si="104"/>
        <v>-2848431.2710272479</v>
      </c>
      <c r="GI28" s="12">
        <f t="shared" si="105"/>
        <v>-710989.9090947134</v>
      </c>
      <c r="GK28" s="5">
        <f t="shared" si="106"/>
        <v>24</v>
      </c>
      <c r="GL28" s="6">
        <v>-3.0599999999999999E-2</v>
      </c>
      <c r="GM28" s="7">
        <f t="shared" si="107"/>
        <v>3219895.7930583549</v>
      </c>
      <c r="GN28" s="12">
        <f t="shared" si="108"/>
        <v>-2041401.2834274096</v>
      </c>
      <c r="GO28" s="12">
        <f t="shared" si="109"/>
        <v>-527175.05670927605</v>
      </c>
      <c r="GQ28" s="5">
        <f t="shared" si="110"/>
        <v>23</v>
      </c>
      <c r="GR28" s="6">
        <v>-3.0599999999999999E-2</v>
      </c>
      <c r="GS28" s="7">
        <f t="shared" si="111"/>
        <v>2600885.13171111</v>
      </c>
      <c r="GT28" s="12">
        <f t="shared" si="112"/>
        <v>-2223402.7441008049</v>
      </c>
      <c r="GU28" s="12">
        <f t="shared" si="113"/>
        <v>-595118.00293435983</v>
      </c>
      <c r="GW28" s="5">
        <f t="shared" si="114"/>
        <v>22</v>
      </c>
      <c r="GX28" s="6">
        <v>-3.0599999999999999E-2</v>
      </c>
      <c r="GY28" s="7">
        <f t="shared" si="115"/>
        <v>2347157.4151350153</v>
      </c>
      <c r="GZ28" s="12">
        <f t="shared" si="116"/>
        <v>-2058283.6786549459</v>
      </c>
      <c r="HA28" s="12">
        <f t="shared" si="117"/>
        <v>-575156.19277956104</v>
      </c>
      <c r="HC28" s="5">
        <f t="shared" si="118"/>
        <v>21</v>
      </c>
      <c r="HD28" s="6">
        <v>-3.0599999999999999E-2</v>
      </c>
      <c r="HE28" s="7">
        <f t="shared" si="119"/>
        <v>2557930.9232072956</v>
      </c>
      <c r="HF28" s="12">
        <f t="shared" si="120"/>
        <v>-1351105.1044756528</v>
      </c>
      <c r="HG28" s="12">
        <f t="shared" si="121"/>
        <v>-400877.33869057824</v>
      </c>
      <c r="HI28" s="5">
        <f t="shared" si="122"/>
        <v>20</v>
      </c>
      <c r="HJ28" s="6">
        <v>-3.0599999999999999E-2</v>
      </c>
      <c r="HK28" s="7">
        <f t="shared" si="123"/>
        <v>2469998.9602233442</v>
      </c>
      <c r="HL28" s="12">
        <f t="shared" si="124"/>
        <v>-943934.67605764477</v>
      </c>
      <c r="HM28" s="12">
        <f t="shared" si="125"/>
        <v>-294886.97101329872</v>
      </c>
      <c r="HO28" s="5">
        <f t="shared" si="126"/>
        <v>19</v>
      </c>
      <c r="HP28" s="6">
        <v>-3.0599999999999999E-2</v>
      </c>
      <c r="HQ28" s="7">
        <f t="shared" si="127"/>
        <v>2162492.5233963807</v>
      </c>
      <c r="HR28" s="12">
        <f t="shared" si="128"/>
        <v>-898622.39117228694</v>
      </c>
      <c r="HS28" s="12">
        <f t="shared" si="129"/>
        <v>-289900.94409090263</v>
      </c>
      <c r="HU28" s="5">
        <f t="shared" si="130"/>
        <v>18</v>
      </c>
      <c r="HV28" s="6">
        <v>-3.0599999999999999E-2</v>
      </c>
      <c r="HW28" s="7">
        <f t="shared" si="131"/>
        <v>1820892.997134035</v>
      </c>
      <c r="HX28" s="12">
        <f t="shared" si="132"/>
        <v>-928291.82233145135</v>
      </c>
      <c r="HY28" s="12">
        <f t="shared" si="133"/>
        <v>-310402.13211397035</v>
      </c>
      <c r="IA28" s="5">
        <f t="shared" si="134"/>
        <v>17</v>
      </c>
      <c r="IB28" s="6">
        <v>-3.0599999999999999E-2</v>
      </c>
      <c r="IC28" s="7">
        <f t="shared" si="135"/>
        <v>2124977.2402077666</v>
      </c>
      <c r="ID28" s="12">
        <f t="shared" si="136"/>
        <v>-172515.65618424758</v>
      </c>
      <c r="IE28" s="12">
        <f t="shared" si="137"/>
        <v>-63102.272984191033</v>
      </c>
      <c r="IG28" s="5">
        <f t="shared" si="138"/>
        <v>16</v>
      </c>
      <c r="IH28" s="6">
        <v>-3.0599999999999999E-2</v>
      </c>
      <c r="II28" s="7">
        <f t="shared" si="139"/>
        <v>2867715.5738296448</v>
      </c>
      <c r="IJ28" s="12">
        <f t="shared" si="140"/>
        <v>1036437.2660202109</v>
      </c>
      <c r="IK28" s="12">
        <f t="shared" si="141"/>
        <v>423849.14881988219</v>
      </c>
      <c r="IM28" s="5">
        <f t="shared" si="142"/>
        <v>15</v>
      </c>
      <c r="IN28" s="6">
        <v>-3.0599999999999999E-2</v>
      </c>
      <c r="IO28" s="7">
        <f t="shared" si="143"/>
        <v>2093223.0465909813</v>
      </c>
      <c r="IP28" s="12">
        <f t="shared" si="144"/>
        <v>561140.89114874869</v>
      </c>
      <c r="IQ28" s="12">
        <f t="shared" si="145"/>
        <v>244893.51293461872</v>
      </c>
      <c r="IS28" s="5">
        <f t="shared" si="146"/>
        <v>14</v>
      </c>
      <c r="IT28" s="6">
        <v>-3.0599999999999999E-2</v>
      </c>
      <c r="IU28" s="7">
        <f t="shared" si="147"/>
        <v>1690400.5867649044</v>
      </c>
      <c r="IV28" s="12">
        <f t="shared" si="148"/>
        <v>385215.11148654553</v>
      </c>
      <c r="IW28" s="12">
        <f t="shared" si="149"/>
        <v>176884.48996831171</v>
      </c>
      <c r="IY28" s="5">
        <f t="shared" si="150"/>
        <v>13</v>
      </c>
      <c r="IZ28" s="6">
        <v>-3.0599999999999999E-2</v>
      </c>
      <c r="JA28" s="7">
        <f t="shared" si="151"/>
        <v>1817244.2343204741</v>
      </c>
      <c r="JB28" s="12">
        <f t="shared" si="152"/>
        <v>759044.75001538184</v>
      </c>
      <c r="JC28" s="12">
        <f t="shared" si="153"/>
        <v>372372.81692277367</v>
      </c>
      <c r="JE28" s="5">
        <f t="shared" si="154"/>
        <v>12</v>
      </c>
      <c r="JF28" s="6">
        <v>-3.0599999999999999E-2</v>
      </c>
      <c r="JG28" s="7">
        <f t="shared" si="155"/>
        <v>1706172.4104032237</v>
      </c>
      <c r="JH28" s="12">
        <f t="shared" si="156"/>
        <v>878343.5195943045</v>
      </c>
      <c r="JI28" s="12">
        <f t="shared" si="157"/>
        <v>470885.89001798263</v>
      </c>
      <c r="JK28" s="5">
        <f t="shared" si="158"/>
        <v>11</v>
      </c>
      <c r="JL28" s="6">
        <v>-3.0599999999999999E-2</v>
      </c>
      <c r="JM28" s="7">
        <f t="shared" si="159"/>
        <v>1439564.9767155109</v>
      </c>
      <c r="JN28" s="12">
        <f t="shared" si="160"/>
        <v>821124.11022492545</v>
      </c>
      <c r="JO28" s="12">
        <f t="shared" si="161"/>
        <v>501439.99823782733</v>
      </c>
      <c r="JQ28" s="5">
        <f t="shared" si="162"/>
        <v>10</v>
      </c>
      <c r="JR28" s="6">
        <v>-3.0599999999999999E-2</v>
      </c>
      <c r="JS28" s="7">
        <f t="shared" si="163"/>
        <v>1092731.8784845234</v>
      </c>
      <c r="JT28" s="12">
        <f t="shared" si="164"/>
        <v>629909.46895942185</v>
      </c>
      <c r="JU28" s="12">
        <f t="shared" si="165"/>
        <v>430157.95760965225</v>
      </c>
      <c r="JW28" s="5">
        <f t="shared" si="166"/>
        <v>9</v>
      </c>
      <c r="JX28" s="6">
        <v>-3.0599999999999999E-2</v>
      </c>
      <c r="JY28" s="7">
        <f t="shared" si="167"/>
        <v>1146623.1673499721</v>
      </c>
      <c r="JZ28" s="12">
        <f t="shared" si="168"/>
        <v>798003.10901805968</v>
      </c>
      <c r="KA28" s="12">
        <f t="shared" si="169"/>
        <v>590672.63092938007</v>
      </c>
      <c r="KC28" s="5">
        <f t="shared" si="170"/>
        <v>8</v>
      </c>
      <c r="KD28" s="6">
        <v>-3.0599999999999999E-2</v>
      </c>
      <c r="KE28" s="7">
        <f t="shared" si="171"/>
        <v>952186.65284003643</v>
      </c>
      <c r="KF28" s="12">
        <f t="shared" si="172"/>
        <v>683171.73805773002</v>
      </c>
      <c r="KG28" s="12">
        <f t="shared" si="173"/>
        <v>524444.23847759806</v>
      </c>
      <c r="KI28" s="5">
        <f t="shared" si="174"/>
        <v>7</v>
      </c>
      <c r="KJ28" s="6">
        <v>-3.0599999999999999E-2</v>
      </c>
      <c r="KK28" s="7">
        <f t="shared" si="175"/>
        <v>778311.79731897707</v>
      </c>
      <c r="KL28" s="12">
        <f t="shared" si="176"/>
        <v>578308.6511522861</v>
      </c>
      <c r="KM28" s="12">
        <f t="shared" si="177"/>
        <v>462556.13463436381</v>
      </c>
      <c r="KO28" s="5">
        <f t="shared" si="178"/>
        <v>6</v>
      </c>
      <c r="KP28" s="6">
        <v>-3.0599999999999999E-2</v>
      </c>
      <c r="KQ28" s="7">
        <f t="shared" si="179"/>
        <v>733218.83873667172</v>
      </c>
      <c r="KR28" s="12">
        <f t="shared" si="180"/>
        <v>592565.85573487042</v>
      </c>
      <c r="KS28" s="12">
        <f t="shared" si="181"/>
        <v>490704.06420744758</v>
      </c>
      <c r="KU28" s="5">
        <f t="shared" si="182"/>
        <v>5</v>
      </c>
      <c r="KV28" s="6">
        <v>-3.0599999999999999E-2</v>
      </c>
      <c r="KW28" s="7">
        <f t="shared" si="183"/>
        <v>558685.49126537004</v>
      </c>
      <c r="KX28" s="12">
        <f t="shared" si="184"/>
        <v>463364.18161228159</v>
      </c>
      <c r="KY28" s="12">
        <f t="shared" si="185"/>
        <v>398624.13112014171</v>
      </c>
      <c r="LA28" s="5">
        <f t="shared" si="186"/>
        <v>4</v>
      </c>
      <c r="LB28" s="6">
        <v>-3.0599999999999999E-2</v>
      </c>
      <c r="LC28" s="7">
        <f t="shared" si="187"/>
        <v>471504.33898672467</v>
      </c>
      <c r="LD28" s="12">
        <f t="shared" si="188"/>
        <v>416362.28172320093</v>
      </c>
      <c r="LE28" s="12">
        <f t="shared" si="189"/>
        <v>363418.25531883782</v>
      </c>
      <c r="LG28" s="5">
        <f t="shared" si="190"/>
        <v>3</v>
      </c>
      <c r="LH28" s="6">
        <v>-3.0599999999999999E-2</v>
      </c>
      <c r="LI28" s="7">
        <f t="shared" si="191"/>
        <v>445614.1564944</v>
      </c>
      <c r="LJ28" s="12">
        <f t="shared" si="192"/>
        <v>408320.47184769297</v>
      </c>
      <c r="LK28" s="12">
        <f t="shared" si="193"/>
        <v>370821.65300453751</v>
      </c>
      <c r="LM28" s="5">
        <f t="shared" si="194"/>
        <v>2</v>
      </c>
      <c r="LN28" s="6">
        <v>-3.0599999999999999E-2</v>
      </c>
      <c r="LO28" s="7">
        <f t="shared" si="195"/>
        <v>382370.136</v>
      </c>
      <c r="LP28" s="12">
        <f>(LP29)*(1+LN28)-(((VLOOKUP((LM$91+LM29),$A$138:$E$227,5,FALSE))/(VLOOKUP(LM$91,$A$138:$E$227,5,FALSE)))*(IF(LM28&lt;=$D$125,$B$125,$C$125)))</f>
        <v>360134.4816647399</v>
      </c>
      <c r="LQ28" s="12">
        <f t="shared" si="197"/>
        <v>342325.63367032964</v>
      </c>
      <c r="LS28" s="5">
        <f t="shared" si="198"/>
        <v>1</v>
      </c>
      <c r="LT28" s="6">
        <v>-3.0599999999999999E-2</v>
      </c>
      <c r="LU28" s="7">
        <f>(LU29+$B$124)*(1+LT28)</f>
        <v>290820</v>
      </c>
      <c r="LV28" s="12">
        <f>($B$124)*(1+LT28)-$B$125</f>
        <v>279820</v>
      </c>
      <c r="LW28" s="12">
        <f>LV28</f>
        <v>279820</v>
      </c>
      <c r="LY28" s="5"/>
      <c r="LZ28" s="6"/>
      <c r="MA28" s="7"/>
      <c r="ME28" s="5"/>
      <c r="MF28" s="6"/>
      <c r="MG28" s="7"/>
      <c r="MK28" s="5"/>
      <c r="ML28" s="6"/>
      <c r="MM28" s="7"/>
      <c r="MQ28" s="5"/>
      <c r="MR28" s="6"/>
      <c r="MS28" s="7"/>
      <c r="MW28" s="5"/>
      <c r="MX28" s="6"/>
      <c r="MY28" s="7"/>
      <c r="NC28" s="5"/>
      <c r="ND28" s="6"/>
      <c r="NE28" s="7"/>
      <c r="NI28" s="5"/>
      <c r="NJ28" s="6"/>
      <c r="NK28" s="7"/>
      <c r="NO28" s="5"/>
      <c r="NP28" s="6"/>
      <c r="NQ28" s="7"/>
      <c r="NU28" s="5"/>
      <c r="NV28" s="6"/>
      <c r="NW28" s="7"/>
      <c r="OA28" s="5"/>
      <c r="OB28" s="6"/>
      <c r="OC28" s="7"/>
      <c r="OG28" s="5"/>
      <c r="OH28" s="6"/>
      <c r="OI28" s="7"/>
      <c r="OM28" s="5"/>
      <c r="ON28" s="6"/>
      <c r="OO28" s="7"/>
      <c r="OS28" s="5"/>
      <c r="OT28" s="6"/>
      <c r="OU28" s="7"/>
      <c r="OY28" s="5"/>
      <c r="OZ28" s="6"/>
      <c r="PA28" s="7"/>
      <c r="PE28" s="5"/>
      <c r="PF28" s="6"/>
      <c r="PG28" s="7"/>
      <c r="PK28" s="5"/>
      <c r="PL28" s="6"/>
      <c r="PM28" s="7"/>
      <c r="PQ28" s="5"/>
      <c r="PR28" s="6"/>
      <c r="PS28" s="7"/>
      <c r="PW28" s="5"/>
      <c r="PX28" s="6"/>
      <c r="PY28" s="7"/>
      <c r="QC28" s="5"/>
      <c r="QD28" s="6"/>
      <c r="QE28" s="7"/>
      <c r="QI28" s="5"/>
      <c r="QJ28" s="6"/>
      <c r="QK28" s="7"/>
      <c r="QO28" s="5"/>
      <c r="QP28" s="6"/>
      <c r="QQ28" s="7"/>
    </row>
    <row r="29" spans="3:459">
      <c r="C29">
        <v>62</v>
      </c>
      <c r="D29" s="6">
        <v>0.31480000000000002</v>
      </c>
      <c r="E29" s="12">
        <f t="shared" si="286"/>
        <v>-80484230.792726606</v>
      </c>
      <c r="F29" s="12">
        <f t="shared" si="0"/>
        <v>-11497747.256103802</v>
      </c>
      <c r="G29">
        <v>61</v>
      </c>
      <c r="H29" s="6">
        <v>0.31480000000000002</v>
      </c>
      <c r="I29" s="12">
        <f t="shared" si="1"/>
        <v>-98060025.599531561</v>
      </c>
      <c r="J29" s="12">
        <f t="shared" si="2"/>
        <v>-13846626.24072659</v>
      </c>
      <c r="K29">
        <v>60</v>
      </c>
      <c r="L29" s="6">
        <v>0.31480000000000002</v>
      </c>
      <c r="M29" s="12">
        <f t="shared" si="3"/>
        <v>-84321701.365147308</v>
      </c>
      <c r="N29" s="12">
        <f t="shared" si="4"/>
        <v>-11906697.715474973</v>
      </c>
      <c r="O29">
        <v>59</v>
      </c>
      <c r="P29" s="6">
        <v>0.31480000000000002</v>
      </c>
      <c r="Q29" s="12">
        <f t="shared" si="5"/>
        <v>-63219697.474922784</v>
      </c>
      <c r="R29" s="12">
        <f t="shared" si="6"/>
        <v>-8300521.7989370124</v>
      </c>
      <c r="S29">
        <v>58</v>
      </c>
      <c r="T29" s="6">
        <v>0.31480000000000002</v>
      </c>
      <c r="U29" s="12">
        <f t="shared" si="7"/>
        <v>1735258.3587088201</v>
      </c>
      <c r="V29" s="12">
        <f t="shared" si="8"/>
        <v>204906.64351392345</v>
      </c>
      <c r="W29">
        <v>57</v>
      </c>
      <c r="X29" s="6">
        <v>0.31480000000000002</v>
      </c>
      <c r="Y29" s="12">
        <f t="shared" si="9"/>
        <v>11015704.035336407</v>
      </c>
      <c r="Z29" s="12">
        <f t="shared" si="10"/>
        <v>1173431.7263075116</v>
      </c>
      <c r="AA29">
        <v>56</v>
      </c>
      <c r="AB29" s="6">
        <v>0.31480000000000002</v>
      </c>
      <c r="AC29" s="12">
        <f t="shared" si="11"/>
        <v>-33391433.353395425</v>
      </c>
      <c r="AD29" s="12">
        <f t="shared" si="12"/>
        <v>-3639693.808958048</v>
      </c>
      <c r="AE29">
        <v>55</v>
      </c>
      <c r="AF29" s="6">
        <v>0.31480000000000002</v>
      </c>
      <c r="AG29" s="12">
        <f t="shared" si="13"/>
        <v>-18424793.424108755</v>
      </c>
      <c r="AH29" s="12">
        <f t="shared" si="14"/>
        <v>-2069175.8098090757</v>
      </c>
      <c r="AI29">
        <v>54</v>
      </c>
      <c r="AJ29" s="6">
        <v>0.31480000000000002</v>
      </c>
      <c r="AK29" s="12">
        <f t="shared" si="15"/>
        <v>-46656240.766011678</v>
      </c>
      <c r="AL29" s="12">
        <f t="shared" si="16"/>
        <v>-5316730.9873737507</v>
      </c>
      <c r="AM29">
        <v>53</v>
      </c>
      <c r="AN29" s="6">
        <v>0.31480000000000002</v>
      </c>
      <c r="AO29" s="12">
        <f t="shared" si="17"/>
        <v>-56177446.091320947</v>
      </c>
      <c r="AP29" s="12">
        <f t="shared" si="18"/>
        <v>-6540891.7414337359</v>
      </c>
      <c r="AQ29">
        <v>52</v>
      </c>
      <c r="AR29" s="6">
        <v>0.31480000000000002</v>
      </c>
      <c r="AS29" s="12">
        <f t="shared" si="19"/>
        <v>-12254695.267277984</v>
      </c>
      <c r="AT29" s="12">
        <f t="shared" si="20"/>
        <v>-1436966.7448005565</v>
      </c>
      <c r="AU29">
        <v>51</v>
      </c>
      <c r="AV29" s="6">
        <v>0.31480000000000002</v>
      </c>
      <c r="AW29" s="12">
        <f t="shared" si="21"/>
        <v>-26909242.199203897</v>
      </c>
      <c r="AX29" s="12">
        <f t="shared" si="22"/>
        <v>-3110895.0519310869</v>
      </c>
      <c r="AY29">
        <v>50</v>
      </c>
      <c r="AZ29" s="6">
        <v>0.31480000000000002</v>
      </c>
      <c r="BA29" s="12">
        <f t="shared" si="23"/>
        <v>-19131416.896549296</v>
      </c>
      <c r="BB29" s="12">
        <f t="shared" si="24"/>
        <v>-2195926.4645915376</v>
      </c>
      <c r="BC29">
        <v>49</v>
      </c>
      <c r="BD29" s="6">
        <v>0.31480000000000002</v>
      </c>
      <c r="BE29" s="12">
        <f t="shared" si="25"/>
        <v>-1697569.0252208398</v>
      </c>
      <c r="BF29" s="12">
        <f t="shared" si="26"/>
        <v>-197652.5454633678</v>
      </c>
      <c r="BG29">
        <v>48</v>
      </c>
      <c r="BH29" s="6">
        <v>0.31480000000000002</v>
      </c>
      <c r="BI29" s="12">
        <f t="shared" si="27"/>
        <v>25150795.75215701</v>
      </c>
      <c r="BJ29" s="12">
        <f t="shared" si="28"/>
        <v>3260672.9422697364</v>
      </c>
      <c r="BK29">
        <v>47</v>
      </c>
      <c r="BL29" s="6">
        <v>0.31480000000000002</v>
      </c>
      <c r="BM29" s="12">
        <f t="shared" si="29"/>
        <v>20465728.115756519</v>
      </c>
      <c r="BN29" s="12">
        <f t="shared" si="30"/>
        <v>2856076.0128512396</v>
      </c>
      <c r="BO29">
        <v>46</v>
      </c>
      <c r="BP29" s="6">
        <v>0.31480000000000002</v>
      </c>
      <c r="BQ29" s="12">
        <f t="shared" si="31"/>
        <v>11624342.847134214</v>
      </c>
      <c r="BR29" s="12">
        <f t="shared" si="32"/>
        <v>1670219.3686220916</v>
      </c>
      <c r="BS29">
        <v>45</v>
      </c>
      <c r="BT29" s="6">
        <v>0.31480000000000002</v>
      </c>
      <c r="BU29" s="12">
        <f t="shared" si="33"/>
        <v>7770605.7047565281</v>
      </c>
      <c r="BV29" s="12">
        <f t="shared" si="34"/>
        <v>1142169.9549518267</v>
      </c>
      <c r="BW29">
        <v>44</v>
      </c>
      <c r="BX29" s="6">
        <v>0.31480000000000002</v>
      </c>
      <c r="BY29" s="12">
        <f t="shared" si="35"/>
        <v>-1245135.079759409</v>
      </c>
      <c r="BZ29" s="12">
        <f t="shared" si="36"/>
        <v>-187130.12759389961</v>
      </c>
      <c r="CA29">
        <v>43</v>
      </c>
      <c r="CB29" s="6">
        <v>0.31480000000000002</v>
      </c>
      <c r="CC29" s="12">
        <f t="shared" si="37"/>
        <v>11763381.983419405</v>
      </c>
      <c r="CD29" s="12">
        <f t="shared" si="38"/>
        <v>2088461.7063874253</v>
      </c>
      <c r="CE29">
        <v>42</v>
      </c>
      <c r="CF29" s="6">
        <v>0.31480000000000002</v>
      </c>
      <c r="CG29" s="12">
        <f t="shared" si="39"/>
        <v>15298989.320364818</v>
      </c>
      <c r="CH29" s="12">
        <f t="shared" si="40"/>
        <v>2994104.4334652862</v>
      </c>
      <c r="CI29">
        <v>41</v>
      </c>
      <c r="CJ29" s="6">
        <v>0.31480000000000002</v>
      </c>
      <c r="CK29" s="12">
        <f t="shared" si="284"/>
        <v>16016518.422698714</v>
      </c>
      <c r="CL29" s="12">
        <f t="shared" si="285"/>
        <v>3174206.7889741464</v>
      </c>
      <c r="CM29" s="5">
        <v>40</v>
      </c>
      <c r="CN29" s="6">
        <v>0.31480000000000002</v>
      </c>
      <c r="CO29" s="7">
        <f t="shared" si="41"/>
        <v>32904880.535937902</v>
      </c>
      <c r="CP29" s="12">
        <f t="shared" si="42"/>
        <v>11988825.744791234</v>
      </c>
      <c r="CQ29" s="12">
        <f t="shared" si="43"/>
        <v>2326485.5904425597</v>
      </c>
      <c r="CR29" s="9"/>
      <c r="CS29" s="5">
        <v>39</v>
      </c>
      <c r="CT29" s="6">
        <v>0.31480000000000002</v>
      </c>
      <c r="CU29" s="7">
        <f t="shared" si="44"/>
        <v>25154713.352142725</v>
      </c>
      <c r="CV29" s="12">
        <f t="shared" si="45"/>
        <v>7422687.3147738576</v>
      </c>
      <c r="CW29" s="12">
        <f t="shared" si="46"/>
        <v>1556864.2262201156</v>
      </c>
      <c r="CY29" s="5">
        <v>38</v>
      </c>
      <c r="CZ29" s="6">
        <v>0.31480000000000002</v>
      </c>
      <c r="DA29" s="7">
        <f t="shared" si="47"/>
        <v>20338545.724565592</v>
      </c>
      <c r="DB29" s="12">
        <f t="shared" si="48"/>
        <v>4607007.8151931604</v>
      </c>
      <c r="DC29" s="12">
        <f t="shared" si="49"/>
        <v>1008139.6127383878</v>
      </c>
      <c r="DE29" s="5">
        <f t="shared" si="50"/>
        <v>37</v>
      </c>
      <c r="DF29" s="6">
        <v>0.31480000000000002</v>
      </c>
      <c r="DG29" s="7">
        <f t="shared" si="51"/>
        <v>17214173.275129579</v>
      </c>
      <c r="DH29" s="12">
        <f t="shared" si="52"/>
        <v>2682163.982419726</v>
      </c>
      <c r="DI29" s="12">
        <f t="shared" si="53"/>
        <v>589145.84584941971</v>
      </c>
      <c r="DK29" s="5">
        <f t="shared" si="54"/>
        <v>36</v>
      </c>
      <c r="DL29" s="6">
        <v>0.31480000000000002</v>
      </c>
      <c r="DM29" s="7">
        <f t="shared" si="55"/>
        <v>17425015.96834657</v>
      </c>
      <c r="DN29" s="12">
        <f t="shared" si="56"/>
        <v>4268694.0397619056</v>
      </c>
      <c r="DO29" s="12">
        <f t="shared" si="57"/>
        <v>948207.01626420522</v>
      </c>
      <c r="DQ29" s="5">
        <f t="shared" si="58"/>
        <v>35</v>
      </c>
      <c r="DR29" s="6">
        <v>0.31480000000000002</v>
      </c>
      <c r="DS29" s="7">
        <f t="shared" si="59"/>
        <v>11421746.177468913</v>
      </c>
      <c r="DT29" s="12">
        <f t="shared" si="60"/>
        <v>-988545.49718612269</v>
      </c>
      <c r="DU29" s="12">
        <f t="shared" si="61"/>
        <v>-217953.46634904604</v>
      </c>
      <c r="DW29" s="5">
        <f t="shared" si="62"/>
        <v>34</v>
      </c>
      <c r="DX29" s="6">
        <v>0.31480000000000002</v>
      </c>
      <c r="DY29" s="7">
        <f t="shared" si="63"/>
        <v>8613684.9000519663</v>
      </c>
      <c r="DZ29" s="12">
        <f t="shared" si="64"/>
        <v>-3054635.5136576225</v>
      </c>
      <c r="EA29" s="12">
        <f t="shared" si="65"/>
        <v>-676005.2168953286</v>
      </c>
      <c r="EC29" s="5">
        <f t="shared" si="66"/>
        <v>33</v>
      </c>
      <c r="ED29" s="6">
        <v>0.31480000000000002</v>
      </c>
      <c r="EE29" s="7">
        <f t="shared" si="67"/>
        <v>8017204.8585740598</v>
      </c>
      <c r="EF29" s="12">
        <f t="shared" si="68"/>
        <v>-2654935.3819227195</v>
      </c>
      <c r="EG29" s="12">
        <f t="shared" si="69"/>
        <v>-605088.49332012434</v>
      </c>
      <c r="EI29" s="5">
        <f t="shared" si="70"/>
        <v>32</v>
      </c>
      <c r="EJ29" s="6">
        <v>0.31480000000000002</v>
      </c>
      <c r="EK29" s="7">
        <f t="shared" si="71"/>
        <v>8017204.8585740598</v>
      </c>
      <c r="EL29" s="12">
        <f t="shared" si="72"/>
        <v>-739674.51568746392</v>
      </c>
      <c r="EM29" s="12">
        <f t="shared" si="73"/>
        <v>-174687.7881805241</v>
      </c>
      <c r="EO29" s="5">
        <f t="shared" si="74"/>
        <v>31</v>
      </c>
      <c r="EP29" s="6">
        <v>0.31480000000000002</v>
      </c>
      <c r="EQ29" s="7">
        <f t="shared" si="75"/>
        <v>8953769.1071856804</v>
      </c>
      <c r="ER29" s="12">
        <f t="shared" si="76"/>
        <v>-2790107.6678383788</v>
      </c>
      <c r="ES29" s="12">
        <f t="shared" si="77"/>
        <v>-668151.29948235338</v>
      </c>
      <c r="EU29" s="5">
        <f t="shared" si="78"/>
        <v>30</v>
      </c>
      <c r="EV29" s="6">
        <v>0.31480000000000002</v>
      </c>
      <c r="EW29" s="7">
        <f t="shared" si="79"/>
        <v>5559529.823260312</v>
      </c>
      <c r="EX29" s="12">
        <f t="shared" si="80"/>
        <v>-2909335.3219923736</v>
      </c>
      <c r="EY29" s="12">
        <f t="shared" si="81"/>
        <v>-703910.19764142483</v>
      </c>
      <c r="FA29" s="5">
        <f t="shared" si="82"/>
        <v>29</v>
      </c>
      <c r="FB29" s="6">
        <v>0.31480000000000002</v>
      </c>
      <c r="FC29" s="7">
        <f t="shared" si="83"/>
        <v>5540691.4722546469</v>
      </c>
      <c r="FD29" s="12">
        <f t="shared" si="84"/>
        <v>-2365595.8093536249</v>
      </c>
      <c r="FE29" s="12">
        <f t="shared" si="85"/>
        <v>-582120.19090617693</v>
      </c>
      <c r="FG29" s="5">
        <f t="shared" si="86"/>
        <v>28</v>
      </c>
      <c r="FH29" s="6">
        <v>0.31480000000000002</v>
      </c>
      <c r="FI29" s="7">
        <f t="shared" si="87"/>
        <v>4375151.1941366447</v>
      </c>
      <c r="FJ29" s="12">
        <f t="shared" si="88"/>
        <v>-3122108.5626469022</v>
      </c>
      <c r="FK29" s="12">
        <f t="shared" si="89"/>
        <v>-773437.2987564581</v>
      </c>
      <c r="FM29" s="5">
        <f t="shared" si="90"/>
        <v>27</v>
      </c>
      <c r="FN29" s="6">
        <v>0.31480000000000002</v>
      </c>
      <c r="FO29" s="7">
        <f t="shared" si="91"/>
        <v>4797840.9849069463</v>
      </c>
      <c r="FP29" s="12">
        <f t="shared" si="92"/>
        <v>-2207112.8512869659</v>
      </c>
      <c r="FQ29" s="12">
        <f t="shared" si="93"/>
        <v>-554056.4052776529</v>
      </c>
      <c r="FS29" s="5">
        <f t="shared" si="94"/>
        <v>26</v>
      </c>
      <c r="FT29" s="6">
        <v>0.31480000000000002</v>
      </c>
      <c r="FU29" s="7">
        <f t="shared" si="95"/>
        <v>3913091.0895579048</v>
      </c>
      <c r="FV29" s="12">
        <f t="shared" si="96"/>
        <v>-2656435.0962299057</v>
      </c>
      <c r="FW29" s="12">
        <f t="shared" si="97"/>
        <v>-677818.69920317165</v>
      </c>
      <c r="FY29" s="5">
        <f t="shared" si="98"/>
        <v>25</v>
      </c>
      <c r="FZ29" s="6">
        <v>0.31480000000000002</v>
      </c>
      <c r="GA29" s="7">
        <f t="shared" si="99"/>
        <v>3361184.5813072529</v>
      </c>
      <c r="GB29" s="12">
        <f t="shared" si="100"/>
        <v>-2855515.7166176727</v>
      </c>
      <c r="GC29" s="12">
        <f t="shared" si="101"/>
        <v>-735690.25894691492</v>
      </c>
      <c r="GE29" s="5">
        <f t="shared" si="102"/>
        <v>24</v>
      </c>
      <c r="GF29" s="6">
        <v>0.31480000000000002</v>
      </c>
      <c r="GG29" s="7">
        <f t="shared" si="103"/>
        <v>2990377.7413765597</v>
      </c>
      <c r="GH29" s="12">
        <f t="shared" si="104"/>
        <v>-2814362.0711594438</v>
      </c>
      <c r="GI29" s="12">
        <f t="shared" si="105"/>
        <v>-739031.49350016774</v>
      </c>
      <c r="GK29" s="5">
        <f t="shared" si="106"/>
        <v>23</v>
      </c>
      <c r="GL29" s="6">
        <v>0.31480000000000002</v>
      </c>
      <c r="GM29" s="7">
        <f t="shared" si="107"/>
        <v>3321534.7566106403</v>
      </c>
      <c r="GN29" s="12">
        <f t="shared" si="108"/>
        <v>-1986002.75496333</v>
      </c>
      <c r="GO29" s="12">
        <f t="shared" si="109"/>
        <v>-539549.88140622259</v>
      </c>
      <c r="GQ29" s="5">
        <f t="shared" si="110"/>
        <v>22</v>
      </c>
      <c r="GR29" s="6">
        <v>0.31480000000000002</v>
      </c>
      <c r="GS29" s="7">
        <f t="shared" si="111"/>
        <v>2682984.4560667523</v>
      </c>
      <c r="GT29" s="12">
        <f t="shared" si="112"/>
        <v>-2177966.4046460232</v>
      </c>
      <c r="GU29" s="12">
        <f t="shared" si="113"/>
        <v>-613283.68619677459</v>
      </c>
      <c r="GW29" s="5">
        <f t="shared" si="114"/>
        <v>21</v>
      </c>
      <c r="GX29" s="6">
        <v>0.31480000000000002</v>
      </c>
      <c r="GY29" s="7">
        <f t="shared" si="115"/>
        <v>2421247.5914328606</v>
      </c>
      <c r="GZ29" s="12">
        <f t="shared" si="116"/>
        <v>-2012506.8373149866</v>
      </c>
      <c r="HA29" s="12">
        <f t="shared" si="117"/>
        <v>-591620.50708846853</v>
      </c>
      <c r="HC29" s="5">
        <f t="shared" si="118"/>
        <v>20</v>
      </c>
      <c r="HD29" s="6">
        <v>0.31480000000000002</v>
      </c>
      <c r="HE29" s="7">
        <f t="shared" si="119"/>
        <v>2638674.3585798386</v>
      </c>
      <c r="HF29" s="12">
        <f t="shared" si="120"/>
        <v>-1289451.2000872102</v>
      </c>
      <c r="HG29" s="12">
        <f t="shared" si="121"/>
        <v>-402487.65783068992</v>
      </c>
      <c r="HI29" s="5">
        <f t="shared" si="122"/>
        <v>19</v>
      </c>
      <c r="HJ29" s="6">
        <v>0.31480000000000002</v>
      </c>
      <c r="HK29" s="7">
        <f t="shared" si="123"/>
        <v>2547966.742545228</v>
      </c>
      <c r="HL29" s="12">
        <f t="shared" si="124"/>
        <v>-874669.40922619752</v>
      </c>
      <c r="HM29" s="12">
        <f t="shared" si="125"/>
        <v>-287463.6043534489</v>
      </c>
      <c r="HO29" s="5">
        <f t="shared" si="126"/>
        <v>18</v>
      </c>
      <c r="HP29" s="6">
        <v>0.31480000000000002</v>
      </c>
      <c r="HQ29" s="7">
        <f t="shared" si="127"/>
        <v>2230753.5830373229</v>
      </c>
      <c r="HR29" s="12">
        <f t="shared" si="128"/>
        <v>-831060.13043362892</v>
      </c>
      <c r="HS29" s="12">
        <f t="shared" si="129"/>
        <v>-282052.6123932465</v>
      </c>
      <c r="HU29" s="5">
        <f t="shared" si="130"/>
        <v>17</v>
      </c>
      <c r="HV29" s="6">
        <v>0.31480000000000002</v>
      </c>
      <c r="HW29" s="7">
        <f t="shared" si="131"/>
        <v>1878371.154460527</v>
      </c>
      <c r="HX29" s="12">
        <f t="shared" si="132"/>
        <v>-865043.85441747098</v>
      </c>
      <c r="HY29" s="12">
        <f t="shared" si="133"/>
        <v>-304301.14119062154</v>
      </c>
      <c r="IA29" s="5">
        <f t="shared" si="134"/>
        <v>16</v>
      </c>
      <c r="IB29" s="6">
        <v>0.31480000000000002</v>
      </c>
      <c r="IC29" s="7">
        <f t="shared" si="135"/>
        <v>2192054.0955310157</v>
      </c>
      <c r="ID29" s="12">
        <f t="shared" si="136"/>
        <v>-93355.156594051296</v>
      </c>
      <c r="IE29" s="12">
        <f t="shared" si="137"/>
        <v>-35923.619300435923</v>
      </c>
      <c r="IG29" s="5">
        <f t="shared" si="138"/>
        <v>15</v>
      </c>
      <c r="IH29" s="6">
        <v>0.31480000000000002</v>
      </c>
      <c r="II29" s="7">
        <f t="shared" si="139"/>
        <v>2958237.6457908447</v>
      </c>
      <c r="IJ29" s="12">
        <f t="shared" si="140"/>
        <v>1144827.9256902875</v>
      </c>
      <c r="IK29" s="12">
        <f t="shared" si="141"/>
        <v>492531.25457030541</v>
      </c>
      <c r="IM29" s="5">
        <f t="shared" si="142"/>
        <v>14</v>
      </c>
      <c r="IN29" s="6">
        <v>0.31480000000000002</v>
      </c>
      <c r="IO29" s="7">
        <f t="shared" si="143"/>
        <v>2159297.551672149</v>
      </c>
      <c r="IP29" s="12">
        <f t="shared" si="144"/>
        <v>649764.69810500648</v>
      </c>
      <c r="IQ29" s="12">
        <f t="shared" si="145"/>
        <v>298323.01581039111</v>
      </c>
      <c r="IS29" s="5">
        <f t="shared" si="146"/>
        <v>13</v>
      </c>
      <c r="IT29" s="6">
        <v>0.31480000000000002</v>
      </c>
      <c r="IU29" s="7">
        <f t="shared" si="147"/>
        <v>1743759.631488451</v>
      </c>
      <c r="IV29" s="12">
        <f t="shared" si="148"/>
        <v>464770.41966152145</v>
      </c>
      <c r="IW29" s="12">
        <f t="shared" si="149"/>
        <v>224517.50247893482</v>
      </c>
      <c r="IY29" s="5">
        <f t="shared" si="150"/>
        <v>12</v>
      </c>
      <c r="IZ29" s="6">
        <v>0.31480000000000002</v>
      </c>
      <c r="JA29" s="7">
        <f t="shared" si="151"/>
        <v>1874607.2151026139</v>
      </c>
      <c r="JB29" s="12">
        <f t="shared" si="152"/>
        <v>846087.0126009715</v>
      </c>
      <c r="JC29" s="12">
        <f t="shared" si="153"/>
        <v>436667.53334071615</v>
      </c>
      <c r="JE29" s="5">
        <f t="shared" si="154"/>
        <v>11</v>
      </c>
      <c r="JF29" s="6">
        <v>0.31480000000000002</v>
      </c>
      <c r="JG29" s="7">
        <f t="shared" si="155"/>
        <v>1760029.3072036556</v>
      </c>
      <c r="JH29" s="12">
        <f t="shared" si="156"/>
        <v>963794.63996976579</v>
      </c>
      <c r="JI29" s="12">
        <f t="shared" si="157"/>
        <v>543576.99347592902</v>
      </c>
      <c r="JK29" s="5">
        <f t="shared" si="158"/>
        <v>10</v>
      </c>
      <c r="JL29" s="6">
        <v>0.31480000000000002</v>
      </c>
      <c r="JM29" s="7">
        <f t="shared" si="159"/>
        <v>1485006.1653760171</v>
      </c>
      <c r="JN29" s="12">
        <f t="shared" si="160"/>
        <v>897720.31590180332</v>
      </c>
      <c r="JO29" s="12">
        <f t="shared" si="161"/>
        <v>576735.26488158794</v>
      </c>
      <c r="JQ29" s="5">
        <f t="shared" si="162"/>
        <v>9</v>
      </c>
      <c r="JR29" s="6">
        <v>0.31480000000000002</v>
      </c>
      <c r="JS29" s="7">
        <f t="shared" si="163"/>
        <v>1127224.9623318787</v>
      </c>
      <c r="JT29" s="12">
        <f t="shared" si="164"/>
        <v>695110.89688692021</v>
      </c>
      <c r="JU29" s="12">
        <f t="shared" si="165"/>
        <v>499377.77067846456</v>
      </c>
      <c r="JW29" s="5">
        <f t="shared" si="166"/>
        <v>8</v>
      </c>
      <c r="JX29" s="6">
        <v>0.31480000000000002</v>
      </c>
      <c r="JY29" s="7">
        <f t="shared" si="167"/>
        <v>1182817.3791520239</v>
      </c>
      <c r="JZ29" s="12">
        <f t="shared" si="168"/>
        <v>865002.40531420568</v>
      </c>
      <c r="KA29" s="12">
        <f t="shared" si="169"/>
        <v>673573.30157827912</v>
      </c>
      <c r="KC29" s="5">
        <f t="shared" si="170"/>
        <v>7</v>
      </c>
      <c r="KD29" s="6">
        <v>0.31480000000000002</v>
      </c>
      <c r="KE29" s="7">
        <f t="shared" si="171"/>
        <v>982243.2977512239</v>
      </c>
      <c r="KF29" s="12">
        <f t="shared" si="172"/>
        <v>745050.02337420778</v>
      </c>
      <c r="KG29" s="12">
        <f t="shared" si="173"/>
        <v>601700.18402970699</v>
      </c>
      <c r="KI29" s="5">
        <f t="shared" si="174"/>
        <v>6</v>
      </c>
      <c r="KJ29" s="6">
        <v>0.31480000000000002</v>
      </c>
      <c r="KK29" s="7">
        <f t="shared" si="175"/>
        <v>802879.9229616021</v>
      </c>
      <c r="KL29" s="12">
        <f t="shared" si="176"/>
        <v>635254.80844780558</v>
      </c>
      <c r="KM29" s="12">
        <f t="shared" si="177"/>
        <v>534537.28307870682</v>
      </c>
      <c r="KO29" s="5">
        <f t="shared" si="178"/>
        <v>5</v>
      </c>
      <c r="KP29" s="6">
        <v>0.31480000000000002</v>
      </c>
      <c r="KQ29" s="7">
        <f t="shared" si="179"/>
        <v>756363.56378860294</v>
      </c>
      <c r="KR29" s="12">
        <f t="shared" si="180"/>
        <v>648641.78242885205</v>
      </c>
      <c r="KS29" s="12">
        <f t="shared" si="181"/>
        <v>565084.29435378942</v>
      </c>
      <c r="KU29" s="5">
        <f t="shared" si="182"/>
        <v>4</v>
      </c>
      <c r="KV29" s="6">
        <v>0.31480000000000002</v>
      </c>
      <c r="KW29" s="7">
        <f t="shared" si="183"/>
        <v>576320.91114645149</v>
      </c>
      <c r="KX29" s="12">
        <f t="shared" si="184"/>
        <v>513963.73466680857</v>
      </c>
      <c r="KY29" s="12">
        <f t="shared" si="185"/>
        <v>465156.27844328835</v>
      </c>
      <c r="LA29" s="5">
        <f t="shared" si="186"/>
        <v>3</v>
      </c>
      <c r="LB29" s="6">
        <v>0.31480000000000002</v>
      </c>
      <c r="LC29" s="7">
        <f t="shared" si="187"/>
        <v>486387.80584560003</v>
      </c>
      <c r="LD29" s="12">
        <f t="shared" si="188"/>
        <v>442505.46699898125</v>
      </c>
      <c r="LE29" s="12">
        <f t="shared" si="189"/>
        <v>406330.37101805711</v>
      </c>
      <c r="LG29" s="5">
        <f t="shared" si="190"/>
        <v>2</v>
      </c>
      <c r="LH29" s="6">
        <v>0.31480000000000002</v>
      </c>
      <c r="LI29" s="7">
        <f t="shared" si="191"/>
        <v>459680.37599999999</v>
      </c>
      <c r="LJ29" s="12">
        <f>(LJ30)*(1+LH29)-(((VLOOKUP((LG$91+LG30),$A$138:$E$227,5,FALSE))/(VLOOKUP(LG$91,$A$138:$E$227,5,FALSE)))*(IF(LG29&lt;=$D$125,$B$125,$C$125)))</f>
        <v>433704.17928435607</v>
      </c>
      <c r="LK29" s="12">
        <f t="shared" si="193"/>
        <v>414364.76914285717</v>
      </c>
      <c r="LM29" s="5">
        <f t="shared" si="194"/>
        <v>1</v>
      </c>
      <c r="LN29" s="6">
        <v>0.31480000000000002</v>
      </c>
      <c r="LO29" s="7">
        <f>(LO30+$B$124)*(1+LN29)</f>
        <v>394440</v>
      </c>
      <c r="LP29" s="12">
        <f>($B$124)*(1+LN29)-$B$125</f>
        <v>383440</v>
      </c>
      <c r="LQ29" s="12">
        <f>LP29</f>
        <v>383440</v>
      </c>
      <c r="LS29" s="5"/>
      <c r="LT29" s="6"/>
      <c r="LU29" s="7"/>
      <c r="LY29" s="5"/>
      <c r="LZ29" s="6"/>
      <c r="MA29" s="7"/>
      <c r="ME29" s="5"/>
      <c r="MF29" s="6"/>
      <c r="MG29" s="7"/>
      <c r="MK29" s="5"/>
      <c r="ML29" s="6"/>
      <c r="MM29" s="7"/>
      <c r="MQ29" s="5"/>
      <c r="MR29" s="6"/>
      <c r="MS29" s="7"/>
      <c r="MW29" s="5"/>
      <c r="MX29" s="6"/>
      <c r="MY29" s="7"/>
      <c r="NC29" s="5"/>
      <c r="ND29" s="6"/>
      <c r="NE29" s="7"/>
      <c r="NI29" s="5"/>
      <c r="NJ29" s="6"/>
      <c r="NK29" s="7"/>
      <c r="NO29" s="5"/>
      <c r="NP29" s="6"/>
      <c r="NQ29" s="7"/>
      <c r="NU29" s="5"/>
      <c r="NV29" s="6"/>
      <c r="NW29" s="7"/>
      <c r="OA29" s="5"/>
      <c r="OB29" s="6"/>
      <c r="OC29" s="7"/>
      <c r="OG29" s="5"/>
      <c r="OH29" s="6"/>
      <c r="OI29" s="7"/>
      <c r="OM29" s="5"/>
      <c r="ON29" s="6"/>
      <c r="OO29" s="7"/>
      <c r="OS29" s="5"/>
      <c r="OT29" s="6"/>
      <c r="OU29" s="7"/>
      <c r="OY29" s="5"/>
      <c r="OZ29" s="6"/>
      <c r="PA29" s="7"/>
      <c r="PE29" s="5"/>
      <c r="PF29" s="6"/>
      <c r="PG29" s="7"/>
      <c r="PK29" s="5"/>
      <c r="PL29" s="6"/>
      <c r="PM29" s="7"/>
      <c r="PQ29" s="5"/>
      <c r="PR29" s="6"/>
      <c r="PS29" s="7"/>
      <c r="PW29" s="5"/>
      <c r="PX29" s="6"/>
      <c r="PY29" s="7"/>
      <c r="QC29" s="5"/>
      <c r="QD29" s="6"/>
      <c r="QE29" s="7"/>
      <c r="QI29" s="5"/>
      <c r="QJ29" s="6"/>
      <c r="QK29" s="7"/>
      <c r="QO29" s="5"/>
      <c r="QP29" s="6"/>
      <c r="QQ29" s="7"/>
    </row>
    <row r="30" spans="3:459">
      <c r="C30">
        <v>61</v>
      </c>
      <c r="D30" s="6">
        <v>0.16539999999999999</v>
      </c>
      <c r="E30" s="12">
        <f t="shared" si="286"/>
        <v>-61054328.257321723</v>
      </c>
      <c r="F30" s="12">
        <f t="shared" si="0"/>
        <v>-9129126.0056323763</v>
      </c>
      <c r="G30">
        <v>60</v>
      </c>
      <c r="H30" s="6">
        <v>0.16539999999999999</v>
      </c>
      <c r="I30" s="12">
        <f t="shared" si="1"/>
        <v>-74420116.716748312</v>
      </c>
      <c r="J30" s="12">
        <f t="shared" si="2"/>
        <v>-10998997.371273952</v>
      </c>
      <c r="K30">
        <v>59</v>
      </c>
      <c r="L30" s="6">
        <v>0.16539999999999999</v>
      </c>
      <c r="M30" s="12">
        <f t="shared" si="3"/>
        <v>-63971132.662607566</v>
      </c>
      <c r="N30" s="12">
        <f t="shared" si="4"/>
        <v>-9454679.0711373333</v>
      </c>
      <c r="O30">
        <v>58</v>
      </c>
      <c r="P30" s="6">
        <v>0.16539999999999999</v>
      </c>
      <c r="Q30" s="12">
        <f t="shared" si="5"/>
        <v>-47909345.078251481</v>
      </c>
      <c r="R30" s="12">
        <f t="shared" si="6"/>
        <v>-6583911.7263975674</v>
      </c>
      <c r="S30">
        <v>57</v>
      </c>
      <c r="T30" s="6">
        <v>0.16539999999999999</v>
      </c>
      <c r="U30" s="12">
        <f t="shared" si="7"/>
        <v>1513016.6586285094</v>
      </c>
      <c r="V30" s="12">
        <f t="shared" si="8"/>
        <v>187002.05893161352</v>
      </c>
      <c r="W30">
        <v>56</v>
      </c>
      <c r="X30" s="6">
        <v>0.16539999999999999</v>
      </c>
      <c r="Y30" s="12">
        <f t="shared" si="9"/>
        <v>8592433.7863653414</v>
      </c>
      <c r="Z30" s="12">
        <f t="shared" si="10"/>
        <v>958015.52155672351</v>
      </c>
      <c r="AA30">
        <v>55</v>
      </c>
      <c r="AB30" s="6">
        <v>0.16539999999999999</v>
      </c>
      <c r="AC30" s="12">
        <f t="shared" si="11"/>
        <v>-25187257.438901849</v>
      </c>
      <c r="AD30" s="12">
        <f t="shared" si="12"/>
        <v>-2873567.8322688364</v>
      </c>
      <c r="AE30">
        <v>54</v>
      </c>
      <c r="AF30" s="6">
        <v>0.16539999999999999</v>
      </c>
      <c r="AG30" s="12">
        <f t="shared" si="13"/>
        <v>-13810207.690270443</v>
      </c>
      <c r="AH30" s="12">
        <f t="shared" si="14"/>
        <v>-1623326.0552089715</v>
      </c>
      <c r="AI30">
        <v>53</v>
      </c>
      <c r="AJ30" s="6">
        <v>0.16539999999999999</v>
      </c>
      <c r="AK30" s="12">
        <f t="shared" si="15"/>
        <v>-35285199.191091008</v>
      </c>
      <c r="AL30" s="12">
        <f t="shared" si="16"/>
        <v>-4208606.299369541</v>
      </c>
      <c r="AM30">
        <v>52</v>
      </c>
      <c r="AN30" s="6">
        <v>0.16539999999999999</v>
      </c>
      <c r="AO30" s="12">
        <f t="shared" si="17"/>
        <v>-42531021.080660835</v>
      </c>
      <c r="AP30" s="12">
        <f t="shared" si="18"/>
        <v>-5183123.5716276383</v>
      </c>
      <c r="AQ30">
        <v>51</v>
      </c>
      <c r="AR30" s="6">
        <v>0.16539999999999999</v>
      </c>
      <c r="AS30" s="12">
        <f t="shared" si="19"/>
        <v>-9125988.8932578713</v>
      </c>
      <c r="AT30" s="12">
        <f t="shared" si="20"/>
        <v>-1120043.5806764197</v>
      </c>
      <c r="AU30">
        <v>50</v>
      </c>
      <c r="AV30" s="6">
        <v>0.16539999999999999</v>
      </c>
      <c r="AW30" s="12">
        <f t="shared" si="21"/>
        <v>-20269046.394283462</v>
      </c>
      <c r="AX30" s="12">
        <f t="shared" si="22"/>
        <v>-2452607.1695762184</v>
      </c>
      <c r="AY30">
        <v>49</v>
      </c>
      <c r="AZ30" s="6">
        <v>0.16539999999999999</v>
      </c>
      <c r="BA30" s="12">
        <f t="shared" si="23"/>
        <v>-14352030.719557708</v>
      </c>
      <c r="BB30" s="12">
        <f t="shared" si="24"/>
        <v>-1724228.4096962155</v>
      </c>
      <c r="BC30">
        <v>48</v>
      </c>
      <c r="BD30" s="6">
        <v>0.16539999999999999</v>
      </c>
      <c r="BE30" s="12">
        <f t="shared" si="25"/>
        <v>-1095154.7389357733</v>
      </c>
      <c r="BF30" s="12">
        <f t="shared" si="26"/>
        <v>-133463.10993080729</v>
      </c>
      <c r="BG30">
        <v>47</v>
      </c>
      <c r="BH30" s="6">
        <v>0.16539999999999999</v>
      </c>
      <c r="BI30" s="12">
        <f t="shared" si="27"/>
        <v>19304987.090083938</v>
      </c>
      <c r="BJ30" s="12">
        <f t="shared" si="28"/>
        <v>2619604.9897520985</v>
      </c>
      <c r="BK30">
        <v>46</v>
      </c>
      <c r="BL30" s="6">
        <v>0.16539999999999999</v>
      </c>
      <c r="BM30" s="12">
        <f t="shared" si="29"/>
        <v>15729159.210494148</v>
      </c>
      <c r="BN30" s="12">
        <f t="shared" si="30"/>
        <v>2297517.6374879093</v>
      </c>
      <c r="BO30">
        <v>45</v>
      </c>
      <c r="BP30" s="6">
        <v>0.16539999999999999</v>
      </c>
      <c r="BQ30" s="12">
        <f t="shared" si="31"/>
        <v>8999951.2858096212</v>
      </c>
      <c r="BR30" s="12">
        <f t="shared" si="32"/>
        <v>1353493.1060768142</v>
      </c>
      <c r="BS30">
        <v>44</v>
      </c>
      <c r="BT30" s="6">
        <v>0.16539999999999999</v>
      </c>
      <c r="BU30" s="12">
        <f t="shared" si="33"/>
        <v>6065338.323967169</v>
      </c>
      <c r="BV30" s="12">
        <f t="shared" si="34"/>
        <v>933128.97291802603</v>
      </c>
      <c r="BW30">
        <v>43</v>
      </c>
      <c r="BX30" s="6">
        <v>0.16539999999999999</v>
      </c>
      <c r="BY30" s="12">
        <f t="shared" si="35"/>
        <v>-795192.95341042313</v>
      </c>
      <c r="BZ30" s="12">
        <f t="shared" si="36"/>
        <v>-125086.53199714521</v>
      </c>
      <c r="CA30">
        <v>42</v>
      </c>
      <c r="CB30" s="6">
        <v>0.16539999999999999</v>
      </c>
      <c r="CC30" s="12">
        <f t="shared" si="37"/>
        <v>9075417.3468249552</v>
      </c>
      <c r="CD30" s="12">
        <f t="shared" si="38"/>
        <v>1686443.15433653</v>
      </c>
      <c r="CE30">
        <v>41</v>
      </c>
      <c r="CF30" s="6">
        <v>0.16539999999999999</v>
      </c>
      <c r="CG30" s="12">
        <f t="shared" si="39"/>
        <v>11752571.082754279</v>
      </c>
      <c r="CH30" s="12">
        <f t="shared" si="40"/>
        <v>2407397.8795270217</v>
      </c>
      <c r="CI30">
        <v>40</v>
      </c>
      <c r="CJ30" s="6">
        <v>0.16539999999999999</v>
      </c>
      <c r="CK30" s="12">
        <f t="shared" si="284"/>
        <v>12296846.229615694</v>
      </c>
      <c r="CL30" s="12">
        <f t="shared" si="285"/>
        <v>2550771.9058839814</v>
      </c>
      <c r="CM30" s="5">
        <v>39</v>
      </c>
      <c r="CN30" s="6">
        <v>0.16539999999999999</v>
      </c>
      <c r="CO30" s="7">
        <f t="shared" si="41"/>
        <v>25026529.15723905</v>
      </c>
      <c r="CP30" s="12">
        <f t="shared" si="42"/>
        <v>9235945.7632127218</v>
      </c>
      <c r="CQ30" s="12">
        <f t="shared" si="43"/>
        <v>1875926.753980112</v>
      </c>
      <c r="CR30" s="9"/>
      <c r="CS30" s="5">
        <v>38</v>
      </c>
      <c r="CT30" s="6">
        <v>0.16539999999999999</v>
      </c>
      <c r="CU30" s="7">
        <f t="shared" si="44"/>
        <v>19131969.388608705</v>
      </c>
      <c r="CV30" s="12">
        <f t="shared" si="45"/>
        <v>5754273.5099154627</v>
      </c>
      <c r="CW30" s="12">
        <f t="shared" si="46"/>
        <v>1263254.5129805768</v>
      </c>
      <c r="CY30" s="5">
        <v>37</v>
      </c>
      <c r="CZ30" s="6">
        <v>0.16539999999999999</v>
      </c>
      <c r="DA30" s="7">
        <f t="shared" si="47"/>
        <v>15468927.384062666</v>
      </c>
      <c r="DB30" s="12">
        <f t="shared" si="48"/>
        <v>3608231.027392609</v>
      </c>
      <c r="DC30" s="12">
        <f t="shared" si="49"/>
        <v>826431.47991274099</v>
      </c>
      <c r="DE30" s="5">
        <f t="shared" si="50"/>
        <v>36</v>
      </c>
      <c r="DF30" s="6">
        <v>0.16539999999999999</v>
      </c>
      <c r="DG30" s="7">
        <f t="shared" si="51"/>
        <v>13092617.337336157</v>
      </c>
      <c r="DH30" s="12">
        <f t="shared" si="52"/>
        <v>2143856.8069578242</v>
      </c>
      <c r="DI30" s="12">
        <f t="shared" si="53"/>
        <v>492883.24170335458</v>
      </c>
      <c r="DK30" s="5">
        <f t="shared" si="54"/>
        <v>35</v>
      </c>
      <c r="DL30" s="6">
        <v>0.16539999999999999</v>
      </c>
      <c r="DM30" s="7">
        <f t="shared" si="55"/>
        <v>13252978.375681907</v>
      </c>
      <c r="DN30" s="12">
        <f t="shared" si="56"/>
        <v>3349368.5745692807</v>
      </c>
      <c r="DO30" s="12">
        <f t="shared" si="57"/>
        <v>778720.95640374802</v>
      </c>
      <c r="DQ30" s="5">
        <f t="shared" si="58"/>
        <v>34</v>
      </c>
      <c r="DR30" s="6">
        <v>0.16539999999999999</v>
      </c>
      <c r="DS30" s="7">
        <f t="shared" si="59"/>
        <v>8687059.7638187651</v>
      </c>
      <c r="DT30" s="12">
        <f t="shared" si="60"/>
        <v>-648370.91683585767</v>
      </c>
      <c r="DU30" s="12">
        <f t="shared" si="61"/>
        <v>-149624.05773135176</v>
      </c>
      <c r="DW30" s="5">
        <f t="shared" si="62"/>
        <v>33</v>
      </c>
      <c r="DX30" s="6">
        <v>0.16539999999999999</v>
      </c>
      <c r="DY30" s="7">
        <f t="shared" si="63"/>
        <v>6551327.122035265</v>
      </c>
      <c r="DZ30" s="12">
        <f t="shared" si="64"/>
        <v>-2220167.1829670561</v>
      </c>
      <c r="EA30" s="12">
        <f t="shared" si="65"/>
        <v>-514265.17289124546</v>
      </c>
      <c r="EC30" s="5">
        <f t="shared" si="66"/>
        <v>32</v>
      </c>
      <c r="ED30" s="6">
        <v>0.16539999999999999</v>
      </c>
      <c r="EE30" s="7">
        <f t="shared" si="67"/>
        <v>6097661.1336888196</v>
      </c>
      <c r="EF30" s="12">
        <f t="shared" si="68"/>
        <v>-1919154.9643596828</v>
      </c>
      <c r="EG30" s="12">
        <f t="shared" si="69"/>
        <v>-457810.51872365811</v>
      </c>
      <c r="EI30" s="5">
        <f t="shared" si="70"/>
        <v>31</v>
      </c>
      <c r="EJ30" s="6">
        <v>0.16539999999999999</v>
      </c>
      <c r="EK30" s="7">
        <f t="shared" si="71"/>
        <v>6097661.1336888196</v>
      </c>
      <c r="EL30" s="12">
        <f t="shared" si="72"/>
        <v>-465961.77643709455</v>
      </c>
      <c r="EM30" s="12">
        <f t="shared" si="73"/>
        <v>-115181.56271478742</v>
      </c>
      <c r="EO30" s="5">
        <f t="shared" si="74"/>
        <v>30</v>
      </c>
      <c r="EP30" s="6">
        <v>0.16539999999999999</v>
      </c>
      <c r="EQ30" s="7">
        <f t="shared" si="75"/>
        <v>6809985.6306553707</v>
      </c>
      <c r="ER30" s="12">
        <f t="shared" si="76"/>
        <v>-2026796.3232198153</v>
      </c>
      <c r="ES30" s="12">
        <f t="shared" si="77"/>
        <v>-508012.9072893227</v>
      </c>
      <c r="EU30" s="5">
        <f t="shared" si="78"/>
        <v>29</v>
      </c>
      <c r="EV30" s="6">
        <v>0.16539999999999999</v>
      </c>
      <c r="EW30" s="7">
        <f t="shared" si="79"/>
        <v>4228422.4393522302</v>
      </c>
      <c r="EX30" s="12">
        <f t="shared" si="80"/>
        <v>-2118453.109165607</v>
      </c>
      <c r="EY30" s="12">
        <f t="shared" si="81"/>
        <v>-536479.48226925055</v>
      </c>
      <c r="FA30" s="5">
        <f t="shared" si="82"/>
        <v>28</v>
      </c>
      <c r="FB30" s="6">
        <v>0.16539999999999999</v>
      </c>
      <c r="FC30" s="7">
        <f t="shared" si="83"/>
        <v>4214094.5179910613</v>
      </c>
      <c r="FD30" s="12">
        <f t="shared" si="84"/>
        <v>-1706482.3985973324</v>
      </c>
      <c r="FE30" s="12">
        <f t="shared" si="85"/>
        <v>-439526.14933621872</v>
      </c>
      <c r="FG30" s="5">
        <f t="shared" si="86"/>
        <v>27</v>
      </c>
      <c r="FH30" s="6">
        <v>0.16539999999999999</v>
      </c>
      <c r="FI30" s="7">
        <f t="shared" si="87"/>
        <v>3327617.2757352027</v>
      </c>
      <c r="FJ30" s="12">
        <f t="shared" si="88"/>
        <v>-2282482.9347785991</v>
      </c>
      <c r="FK30" s="12">
        <f t="shared" si="89"/>
        <v>-591827.90011545341</v>
      </c>
      <c r="FM30" s="5">
        <f t="shared" si="90"/>
        <v>26</v>
      </c>
      <c r="FN30" s="6">
        <v>0.16539999999999999</v>
      </c>
      <c r="FO30" s="7">
        <f t="shared" si="91"/>
        <v>3649103.2741914713</v>
      </c>
      <c r="FP30" s="12">
        <f t="shared" si="92"/>
        <v>-1587774.773607847</v>
      </c>
      <c r="FQ30" s="12">
        <f t="shared" si="93"/>
        <v>-417185.42020465463</v>
      </c>
      <c r="FS30" s="5">
        <f t="shared" si="94"/>
        <v>25</v>
      </c>
      <c r="FT30" s="6">
        <v>0.16539999999999999</v>
      </c>
      <c r="FU30" s="7">
        <f t="shared" si="95"/>
        <v>2976187.3209293466</v>
      </c>
      <c r="FV30" s="12">
        <f t="shared" si="96"/>
        <v>-1930987.4358806852</v>
      </c>
      <c r="FW30" s="12">
        <f t="shared" si="97"/>
        <v>-515708.83119026071</v>
      </c>
      <c r="FY30" s="5">
        <f t="shared" si="98"/>
        <v>24</v>
      </c>
      <c r="FZ30" s="6">
        <v>0.16539999999999999</v>
      </c>
      <c r="GA30" s="7">
        <f t="shared" si="99"/>
        <v>2556422.7116726902</v>
      </c>
      <c r="GB30" s="12">
        <f t="shared" si="100"/>
        <v>-2083262.4041111693</v>
      </c>
      <c r="GC30" s="12">
        <f t="shared" si="101"/>
        <v>-561778.62582773098</v>
      </c>
      <c r="GE30" s="5">
        <f t="shared" si="102"/>
        <v>23</v>
      </c>
      <c r="GF30" s="6">
        <v>0.16539999999999999</v>
      </c>
      <c r="GG30" s="7">
        <f t="shared" si="103"/>
        <v>2274397.4303137814</v>
      </c>
      <c r="GH30" s="12">
        <f t="shared" si="104"/>
        <v>-2053633.0910713235</v>
      </c>
      <c r="GI30" s="12">
        <f t="shared" si="105"/>
        <v>-564438.48138347524</v>
      </c>
      <c r="GK30" s="5">
        <f t="shared" si="106"/>
        <v>22</v>
      </c>
      <c r="GL30" s="6">
        <v>0.16539999999999999</v>
      </c>
      <c r="GM30" s="7">
        <f t="shared" si="107"/>
        <v>2526266.1671818076</v>
      </c>
      <c r="GN30" s="12">
        <f t="shared" si="108"/>
        <v>-1426511.426109246</v>
      </c>
      <c r="GO30" s="12">
        <f t="shared" si="109"/>
        <v>-405637.21624022641</v>
      </c>
      <c r="GQ30" s="5">
        <f t="shared" si="110"/>
        <v>21</v>
      </c>
      <c r="GR30" s="6">
        <v>0.16539999999999999</v>
      </c>
      <c r="GS30" s="7">
        <f t="shared" si="111"/>
        <v>2040602.7198560636</v>
      </c>
      <c r="GT30" s="12">
        <f t="shared" si="112"/>
        <v>-1575469.1323419593</v>
      </c>
      <c r="GU30" s="12">
        <f t="shared" si="113"/>
        <v>-464334.46337822656</v>
      </c>
      <c r="GW30" s="5">
        <f t="shared" si="114"/>
        <v>20</v>
      </c>
      <c r="GX30" s="6">
        <v>0.16539999999999999</v>
      </c>
      <c r="GY30" s="7">
        <f t="shared" si="115"/>
        <v>1841533.0023067086</v>
      </c>
      <c r="GZ30" s="12">
        <f t="shared" si="116"/>
        <v>-1453039.4550633053</v>
      </c>
      <c r="HA30" s="12">
        <f t="shared" si="117"/>
        <v>-447089.06309640169</v>
      </c>
      <c r="HC30" s="5">
        <f t="shared" si="118"/>
        <v>19</v>
      </c>
      <c r="HD30" s="6">
        <v>0.16539999999999999</v>
      </c>
      <c r="HE30" s="7">
        <f t="shared" si="119"/>
        <v>2006901.7026010335</v>
      </c>
      <c r="HF30" s="12">
        <f t="shared" si="120"/>
        <v>-907620.99861279223</v>
      </c>
      <c r="HG30" s="12">
        <f t="shared" si="121"/>
        <v>-296526.13437825016</v>
      </c>
      <c r="HI30" s="5">
        <f t="shared" si="122"/>
        <v>18</v>
      </c>
      <c r="HJ30" s="6">
        <v>0.16539999999999999</v>
      </c>
      <c r="HK30" s="7">
        <f t="shared" si="123"/>
        <v>1937912.0341840799</v>
      </c>
      <c r="HL30" s="12">
        <f t="shared" si="124"/>
        <v>-595822.94051644474</v>
      </c>
      <c r="HM30" s="12">
        <f t="shared" si="125"/>
        <v>-204958.97175933016</v>
      </c>
      <c r="HO30" s="5">
        <f t="shared" si="126"/>
        <v>17</v>
      </c>
      <c r="HP30" s="6">
        <v>0.16539999999999999</v>
      </c>
      <c r="HQ30" s="7">
        <f t="shared" si="127"/>
        <v>1696648.6028577143</v>
      </c>
      <c r="HR30" s="12">
        <f t="shared" si="128"/>
        <v>-564850.90496629698</v>
      </c>
      <c r="HS30" s="12">
        <f t="shared" si="129"/>
        <v>-200651.44506581509</v>
      </c>
      <c r="HU30" s="5">
        <f t="shared" si="130"/>
        <v>16</v>
      </c>
      <c r="HV30" s="6">
        <v>0.16539999999999999</v>
      </c>
      <c r="HW30" s="7">
        <f t="shared" si="131"/>
        <v>1428636.4119718033</v>
      </c>
      <c r="HX30" s="12">
        <f t="shared" si="132"/>
        <v>-593065.22990312288</v>
      </c>
      <c r="HY30" s="12">
        <f t="shared" si="133"/>
        <v>-218362.82449328466</v>
      </c>
      <c r="IA30" s="5">
        <f t="shared" si="134"/>
        <v>15</v>
      </c>
      <c r="IB30" s="6">
        <v>0.16539999999999999</v>
      </c>
      <c r="IC30" s="7">
        <f t="shared" si="135"/>
        <v>1667214.858176921</v>
      </c>
      <c r="ID30" s="12">
        <f t="shared" si="136"/>
        <v>-11708.079710597318</v>
      </c>
      <c r="IE30" s="12">
        <f t="shared" si="137"/>
        <v>-4715.6137814506055</v>
      </c>
      <c r="IG30" s="5">
        <f t="shared" si="138"/>
        <v>14</v>
      </c>
      <c r="IH30" s="6">
        <v>0.16539999999999999</v>
      </c>
      <c r="II30" s="7">
        <f t="shared" si="139"/>
        <v>2249952.5751375454</v>
      </c>
      <c r="IJ30" s="12">
        <f t="shared" si="140"/>
        <v>923759.668146312</v>
      </c>
      <c r="IK30" s="12">
        <f t="shared" si="141"/>
        <v>415971.29395352514</v>
      </c>
      <c r="IM30" s="5">
        <f t="shared" si="142"/>
        <v>13</v>
      </c>
      <c r="IN30" s="6">
        <v>0.16539999999999999</v>
      </c>
      <c r="IO30" s="7">
        <f t="shared" si="143"/>
        <v>1642301.1497354344</v>
      </c>
      <c r="IP30" s="12">
        <f t="shared" si="144"/>
        <v>543889.88798578607</v>
      </c>
      <c r="IQ30" s="12">
        <f t="shared" si="145"/>
        <v>261368.00148668716</v>
      </c>
      <c r="IS30" s="5">
        <f t="shared" si="146"/>
        <v>12</v>
      </c>
      <c r="IT30" s="6">
        <v>0.16539999999999999</v>
      </c>
      <c r="IU30" s="7">
        <f t="shared" si="147"/>
        <v>1326254.6634381283</v>
      </c>
      <c r="IV30" s="12">
        <f t="shared" si="148"/>
        <v>400724.81271987036</v>
      </c>
      <c r="IW30" s="12">
        <f t="shared" si="149"/>
        <v>202613.66935274345</v>
      </c>
      <c r="IY30" s="5">
        <f t="shared" si="150"/>
        <v>11</v>
      </c>
      <c r="IZ30" s="6">
        <v>0.16539999999999999</v>
      </c>
      <c r="JA30" s="7">
        <f t="shared" si="151"/>
        <v>1425773.6652742729</v>
      </c>
      <c r="JB30" s="12">
        <f t="shared" si="152"/>
        <v>687720.57544947637</v>
      </c>
      <c r="JC30" s="12">
        <f t="shared" si="153"/>
        <v>371499.87870001962</v>
      </c>
      <c r="JE30" s="5">
        <f t="shared" si="154"/>
        <v>10</v>
      </c>
      <c r="JF30" s="6">
        <v>0.16539999999999999</v>
      </c>
      <c r="JG30" s="7">
        <f t="shared" si="155"/>
        <v>1338628.9224244414</v>
      </c>
      <c r="JH30" s="12">
        <f t="shared" si="156"/>
        <v>773491.36054779671</v>
      </c>
      <c r="JI30" s="12">
        <f t="shared" si="157"/>
        <v>456607.25951092923</v>
      </c>
      <c r="JK30" s="5">
        <f t="shared" si="158"/>
        <v>9</v>
      </c>
      <c r="JL30" s="6">
        <v>0.16539999999999999</v>
      </c>
      <c r="JM30" s="7">
        <f t="shared" si="159"/>
        <v>1129454.0351201834</v>
      </c>
      <c r="JN30" s="12">
        <f t="shared" si="160"/>
        <v>718297.05962845276</v>
      </c>
      <c r="JO30" s="12">
        <f t="shared" si="161"/>
        <v>483003.55435690249</v>
      </c>
      <c r="JQ30" s="5">
        <f t="shared" si="162"/>
        <v>8</v>
      </c>
      <c r="JR30" s="6">
        <v>0.16539999999999999</v>
      </c>
      <c r="JS30" s="7">
        <f t="shared" si="163"/>
        <v>857335.68780946056</v>
      </c>
      <c r="JT30" s="12">
        <f t="shared" si="164"/>
        <v>560442.28595723712</v>
      </c>
      <c r="JU30" s="12">
        <f t="shared" si="165"/>
        <v>421421.59791080054</v>
      </c>
      <c r="JW30" s="5">
        <f t="shared" si="166"/>
        <v>7</v>
      </c>
      <c r="JX30" s="6">
        <v>0.16539999999999999</v>
      </c>
      <c r="JY30" s="7">
        <f t="shared" si="167"/>
        <v>899617.72068149061</v>
      </c>
      <c r="JZ30" s="12">
        <f t="shared" si="168"/>
        <v>687198.3466886133</v>
      </c>
      <c r="KA30" s="12">
        <f t="shared" si="169"/>
        <v>560093.38023108232</v>
      </c>
      <c r="KC30" s="5">
        <f t="shared" si="170"/>
        <v>6</v>
      </c>
      <c r="KD30" s="6">
        <v>0.16539999999999999</v>
      </c>
      <c r="KE30" s="7">
        <f t="shared" si="171"/>
        <v>747066.70044966834</v>
      </c>
      <c r="KF30" s="12">
        <f t="shared" si="172"/>
        <v>594917.29741254298</v>
      </c>
      <c r="KG30" s="12">
        <f t="shared" si="173"/>
        <v>502877.36980939243</v>
      </c>
      <c r="KI30" s="5">
        <f t="shared" si="174"/>
        <v>5</v>
      </c>
      <c r="KJ30" s="6">
        <v>0.16539999999999999</v>
      </c>
      <c r="KK30" s="7">
        <f t="shared" si="175"/>
        <v>610647.94870824623</v>
      </c>
      <c r="KL30" s="12">
        <f t="shared" si="176"/>
        <v>510273.35643186659</v>
      </c>
      <c r="KM30" s="12">
        <f t="shared" si="177"/>
        <v>449411.02005537774</v>
      </c>
      <c r="KO30" s="5">
        <f t="shared" si="178"/>
        <v>4</v>
      </c>
      <c r="KP30" s="6">
        <v>0.16539999999999999</v>
      </c>
      <c r="KQ30" s="7">
        <f t="shared" si="179"/>
        <v>575268.91070018476</v>
      </c>
      <c r="KR30" s="12">
        <f t="shared" si="180"/>
        <v>519529.81547474751</v>
      </c>
      <c r="KS30" s="12">
        <f t="shared" si="181"/>
        <v>473728.56985813193</v>
      </c>
      <c r="KU30" s="5">
        <f t="shared" si="182"/>
        <v>3</v>
      </c>
      <c r="KV30" s="6">
        <v>0.16539999999999999</v>
      </c>
      <c r="KW30" s="7">
        <f t="shared" si="183"/>
        <v>438333.51927780005</v>
      </c>
      <c r="KX30" s="12">
        <f t="shared" si="184"/>
        <v>400150.54133488028</v>
      </c>
      <c r="KY30" s="12">
        <f t="shared" si="185"/>
        <v>379053.581074355</v>
      </c>
      <c r="LA30" s="5">
        <f t="shared" si="186"/>
        <v>2</v>
      </c>
      <c r="LB30" s="6">
        <v>0.16539999999999999</v>
      </c>
      <c r="LC30" s="7">
        <f t="shared" si="187"/>
        <v>369932.92200000002</v>
      </c>
      <c r="LD30" s="12">
        <f>(LD31)*(1+LB30)-(((VLOOKUP((LA$91+LA31),$A$138:$E$227,5,FALSE))/(VLOOKUP(LA$91,$A$138:$E$227,5,FALSE)))*(IF(LA30&lt;=$D$125,$B$125,$C$125)))</f>
        <v>345668.37811510789</v>
      </c>
      <c r="LE30" s="12">
        <f t="shared" si="189"/>
        <v>332224.05917372514</v>
      </c>
      <c r="LG30" s="5">
        <f t="shared" si="190"/>
        <v>1</v>
      </c>
      <c r="LH30" s="6">
        <v>0.16539999999999999</v>
      </c>
      <c r="LI30" s="7">
        <f>(LI31+$B$124)*(1+LH30)</f>
        <v>349620</v>
      </c>
      <c r="LJ30" s="12">
        <f>($B$124)*(1+LH30)-$B$125</f>
        <v>338620</v>
      </c>
      <c r="LK30" s="12">
        <f>LJ30</f>
        <v>338620</v>
      </c>
      <c r="LM30" s="5"/>
      <c r="LN30" s="6"/>
      <c r="LO30" s="7"/>
      <c r="LS30" s="5"/>
      <c r="LT30" s="6"/>
      <c r="LU30" s="7"/>
      <c r="LY30" s="5"/>
      <c r="LZ30" s="6"/>
      <c r="MA30" s="7"/>
      <c r="ME30" s="5"/>
      <c r="MF30" s="6"/>
      <c r="MG30" s="7"/>
      <c r="MK30" s="5"/>
      <c r="ML30" s="6"/>
      <c r="MM30" s="7"/>
      <c r="MQ30" s="5"/>
      <c r="MR30" s="6"/>
      <c r="MS30" s="7"/>
      <c r="MW30" s="5"/>
      <c r="MX30" s="6"/>
      <c r="MY30" s="7"/>
      <c r="NC30" s="5"/>
      <c r="ND30" s="6"/>
      <c r="NE30" s="7"/>
      <c r="NI30" s="5"/>
      <c r="NJ30" s="6"/>
      <c r="NK30" s="7"/>
      <c r="NO30" s="5"/>
      <c r="NP30" s="6"/>
      <c r="NQ30" s="7"/>
      <c r="NU30" s="5"/>
      <c r="NV30" s="6"/>
      <c r="NW30" s="7"/>
      <c r="OA30" s="5"/>
      <c r="OB30" s="6"/>
      <c r="OC30" s="7"/>
      <c r="OG30" s="5"/>
      <c r="OH30" s="6"/>
      <c r="OI30" s="7"/>
      <c r="OM30" s="5"/>
      <c r="ON30" s="6"/>
      <c r="OO30" s="7"/>
      <c r="OS30" s="5"/>
      <c r="OT30" s="6"/>
      <c r="OU30" s="7"/>
      <c r="OY30" s="5"/>
      <c r="OZ30" s="6"/>
      <c r="PA30" s="7"/>
      <c r="PE30" s="5"/>
      <c r="PF30" s="6"/>
      <c r="PG30" s="7"/>
      <c r="PK30" s="5"/>
      <c r="PL30" s="6"/>
      <c r="PM30" s="7"/>
      <c r="PQ30" s="5"/>
      <c r="PR30" s="6"/>
      <c r="PS30" s="7"/>
      <c r="PW30" s="5"/>
      <c r="PX30" s="6"/>
      <c r="PY30" s="7"/>
      <c r="QC30" s="5"/>
      <c r="QD30" s="6"/>
      <c r="QE30" s="7"/>
      <c r="QI30" s="5"/>
      <c r="QJ30" s="6"/>
      <c r="QK30" s="7"/>
      <c r="QO30" s="5"/>
      <c r="QP30" s="6"/>
      <c r="QQ30" s="7"/>
    </row>
    <row r="31" spans="3:459">
      <c r="C31">
        <v>60</v>
      </c>
      <c r="D31" s="6">
        <v>5.8099999999999999E-2</v>
      </c>
      <c r="E31" s="12">
        <f t="shared" si="286"/>
        <v>-52217000.531295203</v>
      </c>
      <c r="F31" s="12">
        <f t="shared" si="0"/>
        <v>-8123688.0322968261</v>
      </c>
      <c r="G31">
        <v>59</v>
      </c>
      <c r="H31" s="6">
        <v>5.8099999999999999E-2</v>
      </c>
      <c r="I31" s="12">
        <f t="shared" si="1"/>
        <v>-63683828.951954663</v>
      </c>
      <c r="J31" s="12">
        <f t="shared" si="2"/>
        <v>-9793106.7902736049</v>
      </c>
      <c r="K31">
        <v>58</v>
      </c>
      <c r="L31" s="6">
        <v>5.8099999999999999E-2</v>
      </c>
      <c r="M31" s="12">
        <f t="shared" si="3"/>
        <v>-54717822.384131812</v>
      </c>
      <c r="N31" s="12">
        <f t="shared" si="4"/>
        <v>-8414341.3918044437</v>
      </c>
      <c r="O31">
        <v>57</v>
      </c>
      <c r="P31" s="6">
        <v>5.8099999999999999E-2</v>
      </c>
      <c r="Q31" s="12">
        <f t="shared" si="5"/>
        <v>-40922467.128418595</v>
      </c>
      <c r="R31" s="12">
        <f t="shared" si="6"/>
        <v>-5851323.9868871914</v>
      </c>
      <c r="S31">
        <v>56</v>
      </c>
      <c r="T31" s="6">
        <v>5.8099999999999999E-2</v>
      </c>
      <c r="U31" s="12">
        <f t="shared" si="7"/>
        <v>1506559.06242988</v>
      </c>
      <c r="V31" s="12">
        <f t="shared" si="8"/>
        <v>193739.16000672019</v>
      </c>
      <c r="W31">
        <v>55</v>
      </c>
      <c r="X31" s="6">
        <v>5.8099999999999999E-2</v>
      </c>
      <c r="Y31" s="12">
        <f t="shared" si="9"/>
        <v>7603830.061615929</v>
      </c>
      <c r="Z31" s="12">
        <f t="shared" si="10"/>
        <v>882098.99096084072</v>
      </c>
      <c r="AA31">
        <v>54</v>
      </c>
      <c r="AB31" s="6">
        <v>5.8099999999999999E-2</v>
      </c>
      <c r="AC31" s="12">
        <f t="shared" si="11"/>
        <v>-21386908.266215295</v>
      </c>
      <c r="AD31" s="12">
        <f t="shared" si="12"/>
        <v>-2538733.7150543337</v>
      </c>
      <c r="AE31">
        <v>53</v>
      </c>
      <c r="AF31" s="6">
        <v>5.8099999999999999E-2</v>
      </c>
      <c r="AG31" s="12">
        <f t="shared" si="13"/>
        <v>-11631188.520709755</v>
      </c>
      <c r="AH31" s="12">
        <f t="shared" si="14"/>
        <v>-1422519.45936738</v>
      </c>
      <c r="AI31">
        <v>52</v>
      </c>
      <c r="AJ31" s="6">
        <v>5.8099999999999999E-2</v>
      </c>
      <c r="AK31" s="12">
        <f t="shared" si="15"/>
        <v>-30061504.592380792</v>
      </c>
      <c r="AL31" s="12">
        <f t="shared" si="16"/>
        <v>-3730654.3468961776</v>
      </c>
      <c r="AM31">
        <v>51</v>
      </c>
      <c r="AN31" s="6">
        <v>5.8099999999999999E-2</v>
      </c>
      <c r="AO31" s="12">
        <f t="shared" si="17"/>
        <v>-36283551.456920266</v>
      </c>
      <c r="AP31" s="12">
        <f t="shared" si="18"/>
        <v>-4600702.1181886308</v>
      </c>
      <c r="AQ31">
        <v>50</v>
      </c>
      <c r="AR31" s="6">
        <v>5.8099999999999999E-2</v>
      </c>
      <c r="AS31" s="12">
        <f t="shared" si="19"/>
        <v>-7621033.3563922793</v>
      </c>
      <c r="AT31" s="12">
        <f t="shared" si="20"/>
        <v>-973189.51133786282</v>
      </c>
      <c r="AU31">
        <v>49</v>
      </c>
      <c r="AV31" s="6">
        <v>5.8099999999999999E-2</v>
      </c>
      <c r="AW31" s="12">
        <f t="shared" si="21"/>
        <v>-17179610.282181989</v>
      </c>
      <c r="AX31" s="12">
        <f t="shared" si="22"/>
        <v>-2162900.5750948545</v>
      </c>
      <c r="AY31">
        <v>48</v>
      </c>
      <c r="AZ31" s="6">
        <v>5.8099999999999999E-2</v>
      </c>
      <c r="BA31" s="12">
        <f t="shared" si="23"/>
        <v>-12100839.616734067</v>
      </c>
      <c r="BB31" s="12">
        <f t="shared" si="24"/>
        <v>-1512604.9520917584</v>
      </c>
      <c r="BC31">
        <v>47</v>
      </c>
      <c r="BD31" s="6">
        <v>5.8099999999999999E-2</v>
      </c>
      <c r="BE31" s="12">
        <f t="shared" si="25"/>
        <v>-728491.95655553101</v>
      </c>
      <c r="BF31" s="12">
        <f t="shared" si="26"/>
        <v>-92371.731901375781</v>
      </c>
      <c r="BG31">
        <v>46</v>
      </c>
      <c r="BH31" s="6">
        <v>5.8099999999999999E-2</v>
      </c>
      <c r="BI31" s="12">
        <f t="shared" si="27"/>
        <v>16754822.28645247</v>
      </c>
      <c r="BJ31" s="12">
        <f t="shared" si="28"/>
        <v>2365563.9379253932</v>
      </c>
      <c r="BK31">
        <v>45</v>
      </c>
      <c r="BL31" s="6">
        <v>5.8099999999999999E-2</v>
      </c>
      <c r="BM31" s="12">
        <f t="shared" si="29"/>
        <v>13673025.42121054</v>
      </c>
      <c r="BN31" s="12">
        <f t="shared" si="30"/>
        <v>2078004.7627559181</v>
      </c>
      <c r="BO31">
        <v>44</v>
      </c>
      <c r="BP31" s="6">
        <v>5.8099999999999999E-2</v>
      </c>
      <c r="BQ31" s="12">
        <f t="shared" si="31"/>
        <v>7893799.5919257868</v>
      </c>
      <c r="BR31" s="12">
        <f t="shared" si="32"/>
        <v>1235180.8713984592</v>
      </c>
      <c r="BS31">
        <v>43</v>
      </c>
      <c r="BT31" s="6">
        <v>5.8099999999999999E-2</v>
      </c>
      <c r="BU31" s="12">
        <f t="shared" si="33"/>
        <v>5371836.5573770115</v>
      </c>
      <c r="BV31" s="12">
        <f t="shared" si="34"/>
        <v>859880.31224200362</v>
      </c>
      <c r="BW31">
        <v>42</v>
      </c>
      <c r="BX31" s="6">
        <v>5.8099999999999999E-2</v>
      </c>
      <c r="BY31" s="12">
        <f t="shared" si="35"/>
        <v>-518687.71897729312</v>
      </c>
      <c r="BZ31" s="12">
        <f t="shared" si="36"/>
        <v>-84893.133861391485</v>
      </c>
      <c r="CA31">
        <v>41</v>
      </c>
      <c r="CB31" s="6">
        <v>5.8099999999999999E-2</v>
      </c>
      <c r="CC31" s="12">
        <f t="shared" si="37"/>
        <v>7925913.1691179611</v>
      </c>
      <c r="CD31" s="12">
        <f t="shared" si="38"/>
        <v>1532438.2476262245</v>
      </c>
      <c r="CE31">
        <v>40</v>
      </c>
      <c r="CF31" s="6">
        <v>5.8099999999999999E-2</v>
      </c>
      <c r="CG31" s="12">
        <f t="shared" si="39"/>
        <v>10210251.226151373</v>
      </c>
      <c r="CH31" s="12">
        <f t="shared" si="40"/>
        <v>2176105.7019765065</v>
      </c>
      <c r="CI31">
        <v>39</v>
      </c>
      <c r="CJ31" s="6">
        <v>5.8099999999999999E-2</v>
      </c>
      <c r="CK31" s="12">
        <f t="shared" si="284"/>
        <v>10675708.966548562</v>
      </c>
      <c r="CL31" s="12">
        <f t="shared" si="285"/>
        <v>2304109.8488953728</v>
      </c>
      <c r="CM31" s="5">
        <v>38</v>
      </c>
      <c r="CN31" s="6">
        <v>5.8099999999999999E-2</v>
      </c>
      <c r="CO31" s="7">
        <f t="shared" si="41"/>
        <v>21474626.014449161</v>
      </c>
      <c r="CP31" s="12">
        <f t="shared" si="42"/>
        <v>8051868.7925796257</v>
      </c>
      <c r="CQ31" s="12">
        <f t="shared" si="43"/>
        <v>1701608.9624606222</v>
      </c>
      <c r="CR31" s="9"/>
      <c r="CS31" s="5">
        <v>37</v>
      </c>
      <c r="CT31" s="6">
        <v>5.8099999999999999E-2</v>
      </c>
      <c r="CU31" s="7">
        <f t="shared" si="44"/>
        <v>16416654.701054322</v>
      </c>
      <c r="CV31" s="12">
        <f t="shared" si="45"/>
        <v>5054854.1730071642</v>
      </c>
      <c r="CW31" s="12">
        <f t="shared" si="46"/>
        <v>1154615.9711724995</v>
      </c>
      <c r="CY31" s="5">
        <v>36</v>
      </c>
      <c r="CZ31" s="6">
        <v>5.8099999999999999E-2</v>
      </c>
      <c r="DA31" s="7">
        <f t="shared" si="47"/>
        <v>13273491.834617013</v>
      </c>
      <c r="DB31" s="12">
        <f t="shared" si="48"/>
        <v>3208522.5325794411</v>
      </c>
      <c r="DC31" s="12">
        <f t="shared" si="49"/>
        <v>764620.92727837397</v>
      </c>
      <c r="DE31" s="5">
        <f t="shared" si="50"/>
        <v>35</v>
      </c>
      <c r="DF31" s="6">
        <v>5.8099999999999999E-2</v>
      </c>
      <c r="DG31" s="7">
        <f t="shared" si="51"/>
        <v>11234440.824898023</v>
      </c>
      <c r="DH31" s="12">
        <f t="shared" si="52"/>
        <v>1951557.8589002364</v>
      </c>
      <c r="DI31" s="12">
        <f t="shared" si="53"/>
        <v>466829.48783045227</v>
      </c>
      <c r="DK31" s="5">
        <f t="shared" si="54"/>
        <v>34</v>
      </c>
      <c r="DL31" s="6">
        <v>5.8099999999999999E-2</v>
      </c>
      <c r="DM31" s="7">
        <f t="shared" si="55"/>
        <v>11372042.539627517</v>
      </c>
      <c r="DN31" s="12">
        <f t="shared" si="56"/>
        <v>2984728.0176920812</v>
      </c>
      <c r="DO31" s="12">
        <f t="shared" si="57"/>
        <v>722025.03305680736</v>
      </c>
      <c r="DQ31" s="5">
        <f t="shared" si="58"/>
        <v>33</v>
      </c>
      <c r="DR31" s="6">
        <v>5.8099999999999999E-2</v>
      </c>
      <c r="DS31" s="7">
        <f t="shared" si="59"/>
        <v>7454144.2970814873</v>
      </c>
      <c r="DT31" s="12">
        <f t="shared" si="60"/>
        <v>-444800.85535941104</v>
      </c>
      <c r="DU31" s="12">
        <f t="shared" si="61"/>
        <v>-106800.20537856361</v>
      </c>
      <c r="DW31" s="5">
        <f t="shared" si="62"/>
        <v>32</v>
      </c>
      <c r="DX31" s="6">
        <v>5.8099999999999999E-2</v>
      </c>
      <c r="DY31" s="7">
        <f t="shared" si="63"/>
        <v>5621526.6192168053</v>
      </c>
      <c r="DZ31" s="12">
        <f t="shared" si="64"/>
        <v>-1793935.3506040173</v>
      </c>
      <c r="EA31" s="12">
        <f t="shared" si="65"/>
        <v>-432351.32550528471</v>
      </c>
      <c r="EC31" s="5">
        <f t="shared" si="66"/>
        <v>31</v>
      </c>
      <c r="ED31" s="6">
        <v>5.8099999999999999E-2</v>
      </c>
      <c r="EE31" s="7">
        <f t="shared" si="67"/>
        <v>5232247.4117803499</v>
      </c>
      <c r="EF31" s="12">
        <f t="shared" si="68"/>
        <v>-1538865.7068770083</v>
      </c>
      <c r="EG31" s="12">
        <f t="shared" si="69"/>
        <v>-381948.68264213519</v>
      </c>
      <c r="EI31" s="5">
        <f t="shared" si="70"/>
        <v>30</v>
      </c>
      <c r="EJ31" s="6">
        <v>5.8099999999999999E-2</v>
      </c>
      <c r="EK31" s="7">
        <f t="shared" si="71"/>
        <v>5232247.4117803499</v>
      </c>
      <c r="EL31" s="12">
        <f t="shared" si="72"/>
        <v>-295690.87015055621</v>
      </c>
      <c r="EM31" s="12">
        <f t="shared" si="73"/>
        <v>-76049.989984765358</v>
      </c>
      <c r="EO31" s="5">
        <f t="shared" si="74"/>
        <v>29</v>
      </c>
      <c r="EP31" s="6">
        <v>5.8099999999999999E-2</v>
      </c>
      <c r="EQ31" s="7">
        <f t="shared" si="75"/>
        <v>5843474.8847223017</v>
      </c>
      <c r="ER31" s="12">
        <f t="shared" si="76"/>
        <v>-1636439.5641388376</v>
      </c>
      <c r="ES31" s="12">
        <f t="shared" si="77"/>
        <v>-426769.31079160329</v>
      </c>
      <c r="EU31" s="5">
        <f t="shared" si="78"/>
        <v>28</v>
      </c>
      <c r="EV31" s="6">
        <v>5.8099999999999999E-2</v>
      </c>
      <c r="EW31" s="7">
        <f t="shared" si="79"/>
        <v>3628301.389524824</v>
      </c>
      <c r="EX31" s="12">
        <f t="shared" si="80"/>
        <v>-1716139.4760108816</v>
      </c>
      <c r="EY31" s="12">
        <f t="shared" si="81"/>
        <v>-452184.23243811901</v>
      </c>
      <c r="FA31" s="5">
        <f t="shared" si="82"/>
        <v>27</v>
      </c>
      <c r="FB31" s="6">
        <v>5.8099999999999999E-2</v>
      </c>
      <c r="FC31" s="7">
        <f t="shared" si="83"/>
        <v>3616006.965840966</v>
      </c>
      <c r="FD31" s="12">
        <f t="shared" si="84"/>
        <v>-1364343.4773727632</v>
      </c>
      <c r="FE31" s="12">
        <f t="shared" si="85"/>
        <v>-365624.42109449947</v>
      </c>
      <c r="FG31" s="5">
        <f t="shared" si="86"/>
        <v>26</v>
      </c>
      <c r="FH31" s="6">
        <v>5.8099999999999999E-2</v>
      </c>
      <c r="FI31" s="7">
        <f t="shared" si="87"/>
        <v>2855343.4663936868</v>
      </c>
      <c r="FJ31" s="12">
        <f t="shared" si="88"/>
        <v>-1859261.1419071555</v>
      </c>
      <c r="FK31" s="12">
        <f t="shared" si="89"/>
        <v>-501599.22893178655</v>
      </c>
      <c r="FM31" s="5">
        <f t="shared" si="90"/>
        <v>25</v>
      </c>
      <c r="FN31" s="6">
        <v>5.8099999999999999E-2</v>
      </c>
      <c r="FO31" s="7">
        <f t="shared" si="91"/>
        <v>3131202.3976243963</v>
      </c>
      <c r="FP31" s="12">
        <f t="shared" si="92"/>
        <v>-1264456.102650506</v>
      </c>
      <c r="FQ31" s="12">
        <f t="shared" si="93"/>
        <v>-345678.64676776418</v>
      </c>
      <c r="FS31" s="5">
        <f t="shared" si="94"/>
        <v>24</v>
      </c>
      <c r="FT31" s="6">
        <v>5.8099999999999999E-2</v>
      </c>
      <c r="FU31" s="7">
        <f t="shared" si="95"/>
        <v>2553790.390363263</v>
      </c>
      <c r="FV31" s="12">
        <f t="shared" si="96"/>
        <v>-1560543.4518562781</v>
      </c>
      <c r="FW31" s="12">
        <f t="shared" si="97"/>
        <v>-433640.22178380389</v>
      </c>
      <c r="FY31" s="5">
        <f t="shared" si="98"/>
        <v>23</v>
      </c>
      <c r="FZ31" s="6">
        <v>5.8099999999999999E-2</v>
      </c>
      <c r="GA31" s="7">
        <f t="shared" si="99"/>
        <v>2193601.0911898836</v>
      </c>
      <c r="GB31" s="12">
        <f t="shared" si="100"/>
        <v>-1692133.5199169121</v>
      </c>
      <c r="GC31" s="12">
        <f t="shared" si="101"/>
        <v>-474771.27537237096</v>
      </c>
      <c r="GE31" s="5">
        <f t="shared" si="102"/>
        <v>22</v>
      </c>
      <c r="GF31" s="6">
        <v>5.8099999999999999E-2</v>
      </c>
      <c r="GG31" s="7">
        <f t="shared" si="103"/>
        <v>1951602.3942970494</v>
      </c>
      <c r="GH31" s="12">
        <f t="shared" si="104"/>
        <v>-1668510.5094174508</v>
      </c>
      <c r="GI31" s="12">
        <f t="shared" si="105"/>
        <v>-477145.99100247241</v>
      </c>
      <c r="GK31" s="5">
        <f t="shared" si="106"/>
        <v>21</v>
      </c>
      <c r="GL31" s="6">
        <v>5.8099999999999999E-2</v>
      </c>
      <c r="GM31" s="7">
        <f t="shared" si="107"/>
        <v>2167724.529931189</v>
      </c>
      <c r="GN31" s="12">
        <f t="shared" si="108"/>
        <v>-1133524.8896107834</v>
      </c>
      <c r="GO31" s="12">
        <f t="shared" si="109"/>
        <v>-335368.42507369403</v>
      </c>
      <c r="GQ31" s="5">
        <f t="shared" si="110"/>
        <v>20</v>
      </c>
      <c r="GR31" s="6">
        <v>5.8099999999999999E-2</v>
      </c>
      <c r="GS31" s="7">
        <f t="shared" si="111"/>
        <v>1750989.1194920745</v>
      </c>
      <c r="GT31" s="12">
        <f t="shared" si="112"/>
        <v>-1264527.4378213265</v>
      </c>
      <c r="GU31" s="12">
        <f t="shared" si="113"/>
        <v>-387773.25206571253</v>
      </c>
      <c r="GW31" s="5">
        <f t="shared" si="114"/>
        <v>19</v>
      </c>
      <c r="GX31" s="6">
        <v>5.8099999999999999E-2</v>
      </c>
      <c r="GY31" s="7">
        <f t="shared" si="115"/>
        <v>1580172.4749499816</v>
      </c>
      <c r="GZ31" s="12">
        <f t="shared" si="116"/>
        <v>-1163153.8141953882</v>
      </c>
      <c r="HA31" s="12">
        <f t="shared" si="117"/>
        <v>-372376.58080355957</v>
      </c>
      <c r="HC31" s="5">
        <f t="shared" si="118"/>
        <v>18</v>
      </c>
      <c r="HD31" s="6">
        <v>5.8099999999999999E-2</v>
      </c>
      <c r="HE31" s="7">
        <f t="shared" si="119"/>
        <v>1722071.1366063443</v>
      </c>
      <c r="HF31" s="12">
        <f t="shared" si="120"/>
        <v>-700013.38749561994</v>
      </c>
      <c r="HG31" s="12">
        <f t="shared" si="121"/>
        <v>-237954.19107315133</v>
      </c>
      <c r="HI31" s="5">
        <f t="shared" si="122"/>
        <v>17</v>
      </c>
      <c r="HJ31" s="6">
        <v>5.8099999999999999E-2</v>
      </c>
      <c r="HK31" s="7">
        <f t="shared" si="123"/>
        <v>1662872.8626944225</v>
      </c>
      <c r="HL31" s="12">
        <f t="shared" si="124"/>
        <v>-436426.8793891049</v>
      </c>
      <c r="HM31" s="12">
        <f t="shared" si="125"/>
        <v>-156203.14568063285</v>
      </c>
      <c r="HO31" s="5">
        <f t="shared" si="126"/>
        <v>16</v>
      </c>
      <c r="HP31" s="6">
        <v>5.8099999999999999E-2</v>
      </c>
      <c r="HQ31" s="7">
        <f t="shared" si="127"/>
        <v>1455850.8691073575</v>
      </c>
      <c r="HR31" s="12">
        <f t="shared" si="128"/>
        <v>-412217.56497491972</v>
      </c>
      <c r="HS31" s="12">
        <f t="shared" si="129"/>
        <v>-152357.39137112591</v>
      </c>
      <c r="HU31" s="5">
        <f t="shared" si="130"/>
        <v>15</v>
      </c>
      <c r="HV31" s="6">
        <v>5.8099999999999999E-2</v>
      </c>
      <c r="HW31" s="7">
        <f t="shared" si="131"/>
        <v>1225876.4475474544</v>
      </c>
      <c r="HX31" s="12">
        <f t="shared" si="132"/>
        <v>-438979.19741177815</v>
      </c>
      <c r="HY31" s="12">
        <f t="shared" si="133"/>
        <v>-168170.08821710205</v>
      </c>
      <c r="IA31" s="5">
        <f t="shared" si="134"/>
        <v>14</v>
      </c>
      <c r="IB31" s="6">
        <v>5.8099999999999999E-2</v>
      </c>
      <c r="IC31" s="7">
        <f t="shared" si="135"/>
        <v>1430594.5239204746</v>
      </c>
      <c r="ID31" s="12">
        <f t="shared" si="136"/>
        <v>53867.254874013393</v>
      </c>
      <c r="IE31" s="12">
        <f t="shared" si="137"/>
        <v>22573.867600081154</v>
      </c>
      <c r="IG31" s="5">
        <f t="shared" si="138"/>
        <v>13</v>
      </c>
      <c r="IH31" s="6">
        <v>5.8099999999999999E-2</v>
      </c>
      <c r="II31" s="7">
        <f t="shared" si="139"/>
        <v>1930626.8878818823</v>
      </c>
      <c r="IJ31" s="12">
        <f t="shared" si="140"/>
        <v>849821.13364028884</v>
      </c>
      <c r="IK31" s="12">
        <f t="shared" si="141"/>
        <v>398162.59948434395</v>
      </c>
      <c r="IM31" s="5">
        <f t="shared" si="142"/>
        <v>12</v>
      </c>
      <c r="IN31" s="6">
        <v>5.8099999999999999E-2</v>
      </c>
      <c r="IO31" s="7">
        <f t="shared" si="143"/>
        <v>1409216.7064831255</v>
      </c>
      <c r="IP31" s="12">
        <f t="shared" si="144"/>
        <v>520265.95635811135</v>
      </c>
      <c r="IQ31" s="12">
        <f t="shared" si="145"/>
        <v>260132.97817905567</v>
      </c>
      <c r="IS31" s="5">
        <f t="shared" si="146"/>
        <v>11</v>
      </c>
      <c r="IT31" s="6">
        <v>5.8099999999999999E-2</v>
      </c>
      <c r="IU31" s="7">
        <f t="shared" si="147"/>
        <v>1138025.2818243764</v>
      </c>
      <c r="IV31" s="12">
        <f t="shared" si="148"/>
        <v>394764.15484228905</v>
      </c>
      <c r="IW31" s="12">
        <f t="shared" si="149"/>
        <v>207677.1857758445</v>
      </c>
      <c r="IY31" s="5">
        <f t="shared" si="150"/>
        <v>10</v>
      </c>
      <c r="IZ31" s="6">
        <v>5.8099999999999999E-2</v>
      </c>
      <c r="JA31" s="7">
        <f t="shared" si="151"/>
        <v>1223419.9976611231</v>
      </c>
      <c r="JB31" s="12">
        <f t="shared" si="152"/>
        <v>637769.50012826186</v>
      </c>
      <c r="JC31" s="12">
        <f t="shared" si="153"/>
        <v>358458.57696057879</v>
      </c>
      <c r="JE31" s="5">
        <f t="shared" si="154"/>
        <v>9</v>
      </c>
      <c r="JF31" s="6">
        <v>5.8099999999999999E-2</v>
      </c>
      <c r="JG31" s="7">
        <f t="shared" si="155"/>
        <v>1148643.3176801454</v>
      </c>
      <c r="JH31" s="12">
        <f t="shared" si="156"/>
        <v>707320.46739322646</v>
      </c>
      <c r="JI31" s="12">
        <f t="shared" si="157"/>
        <v>434442.33743666694</v>
      </c>
      <c r="JK31" s="5">
        <f t="shared" si="158"/>
        <v>8</v>
      </c>
      <c r="JL31" s="6">
        <v>5.8099999999999999E-2</v>
      </c>
      <c r="JM31" s="7">
        <f t="shared" si="159"/>
        <v>969155.6848465621</v>
      </c>
      <c r="JN31" s="12">
        <f t="shared" si="160"/>
        <v>654634.85113724228</v>
      </c>
      <c r="JO31" s="12">
        <f t="shared" si="161"/>
        <v>458008.91563379002</v>
      </c>
      <c r="JQ31" s="5">
        <f t="shared" si="162"/>
        <v>7</v>
      </c>
      <c r="JR31" s="6">
        <v>5.8099999999999999E-2</v>
      </c>
      <c r="JS31" s="7">
        <f t="shared" si="163"/>
        <v>735657.87524408835</v>
      </c>
      <c r="JT31" s="12">
        <f t="shared" si="164"/>
        <v>515135.43648650689</v>
      </c>
      <c r="JU31" s="12">
        <f t="shared" si="165"/>
        <v>403028.62386983901</v>
      </c>
      <c r="JW31" s="5">
        <f t="shared" si="166"/>
        <v>6</v>
      </c>
      <c r="JX31" s="6">
        <v>5.8099999999999999E-2</v>
      </c>
      <c r="JY31" s="7">
        <f t="shared" si="167"/>
        <v>771939.00865066983</v>
      </c>
      <c r="JZ31" s="12">
        <f t="shared" si="168"/>
        <v>621251.421034456</v>
      </c>
      <c r="KA31" s="12">
        <f t="shared" si="169"/>
        <v>526834.61334126978</v>
      </c>
      <c r="KC31" s="5">
        <f t="shared" si="170"/>
        <v>5</v>
      </c>
      <c r="KD31" s="6">
        <v>5.8099999999999999E-2</v>
      </c>
      <c r="KE31" s="7">
        <f t="shared" si="171"/>
        <v>641038.87115983211</v>
      </c>
      <c r="KF31" s="12">
        <f t="shared" si="172"/>
        <v>540937.09881461761</v>
      </c>
      <c r="KG31" s="12">
        <f t="shared" si="173"/>
        <v>475752.23259055393</v>
      </c>
      <c r="KI31" s="5">
        <f t="shared" si="174"/>
        <v>4</v>
      </c>
      <c r="KJ31" s="6">
        <v>5.8099999999999999E-2</v>
      </c>
      <c r="KK31" s="7">
        <f t="shared" si="175"/>
        <v>523981.42157906835</v>
      </c>
      <c r="KL31" s="12">
        <f t="shared" si="176"/>
        <v>467080.97057240055</v>
      </c>
      <c r="KM31" s="12">
        <f t="shared" si="177"/>
        <v>428017.54407668725</v>
      </c>
      <c r="KO31" s="5">
        <f t="shared" si="178"/>
        <v>3</v>
      </c>
      <c r="KP31" s="6">
        <v>5.8099999999999999E-2</v>
      </c>
      <c r="KQ31" s="7">
        <f t="shared" si="179"/>
        <v>493623.57190680003</v>
      </c>
      <c r="KR31" s="12">
        <f t="shared" si="180"/>
        <v>456146.66430732131</v>
      </c>
      <c r="KS31" s="12">
        <f t="shared" si="181"/>
        <v>432765.04572322301</v>
      </c>
      <c r="KU31" s="5">
        <f t="shared" si="182"/>
        <v>2</v>
      </c>
      <c r="KV31" s="6">
        <v>5.8099999999999999E-2</v>
      </c>
      <c r="KW31" s="7">
        <f t="shared" si="183"/>
        <v>376122.80700000003</v>
      </c>
      <c r="KX31" s="12">
        <f>(KX32)*(1+KV31)-(((VLOOKUP((KU$91+KU32),$A$138:$E$227,5,FALSE))/(VLOOKUP(KU$91,$A$138:$E$227,5,FALSE)))*(IF(KU31&lt;=$D$125,$B$125,$C$125)))</f>
        <v>353323.12305839418</v>
      </c>
      <c r="KY31" s="12">
        <f t="shared" si="185"/>
        <v>348239.33711510792</v>
      </c>
      <c r="LA31" s="5">
        <f t="shared" si="186"/>
        <v>1</v>
      </c>
      <c r="LB31" s="6">
        <v>5.8099999999999999E-2</v>
      </c>
      <c r="LC31" s="7">
        <f>(LC32+$B$124)*(1+LB31)</f>
        <v>317430</v>
      </c>
      <c r="LD31" s="12">
        <f>($B$124)*(1+LB31)-$B$125</f>
        <v>306430</v>
      </c>
      <c r="LE31" s="12">
        <f>LD31</f>
        <v>306430</v>
      </c>
      <c r="LG31" s="5"/>
      <c r="LH31" s="6"/>
      <c r="LI31" s="7"/>
      <c r="LM31" s="5"/>
      <c r="LN31" s="6"/>
      <c r="LO31" s="7"/>
      <c r="LS31" s="5"/>
      <c r="LT31" s="6"/>
      <c r="LU31" s="7"/>
      <c r="LY31" s="5"/>
      <c r="LZ31" s="6"/>
      <c r="MA31" s="7"/>
      <c r="ME31" s="5"/>
      <c r="MF31" s="6"/>
      <c r="MG31" s="7"/>
      <c r="MK31" s="5"/>
      <c r="ML31" s="6"/>
      <c r="MM31" s="7"/>
      <c r="MQ31" s="5"/>
      <c r="MR31" s="6"/>
      <c r="MS31" s="7"/>
      <c r="MW31" s="5"/>
      <c r="MX31" s="6"/>
      <c r="MY31" s="7"/>
      <c r="NC31" s="5"/>
      <c r="ND31" s="6"/>
      <c r="NE31" s="7"/>
      <c r="NI31" s="5"/>
      <c r="NJ31" s="6"/>
      <c r="NK31" s="7"/>
      <c r="NO31" s="5"/>
      <c r="NP31" s="6"/>
      <c r="NQ31" s="7"/>
      <c r="NU31" s="5"/>
      <c r="NV31" s="6"/>
      <c r="NW31" s="7"/>
      <c r="OA31" s="5"/>
      <c r="OB31" s="6"/>
      <c r="OC31" s="7"/>
      <c r="OG31" s="5"/>
      <c r="OH31" s="6"/>
      <c r="OI31" s="7"/>
      <c r="OM31" s="5"/>
      <c r="ON31" s="6"/>
      <c r="OO31" s="7"/>
      <c r="OS31" s="5"/>
      <c r="OT31" s="6"/>
      <c r="OU31" s="7"/>
      <c r="OY31" s="5"/>
      <c r="OZ31" s="6"/>
      <c r="PA31" s="7"/>
      <c r="PE31" s="5"/>
      <c r="PF31" s="6"/>
      <c r="PG31" s="7"/>
      <c r="PK31" s="5"/>
      <c r="PL31" s="6"/>
      <c r="PM31" s="7"/>
      <c r="PQ31" s="5"/>
      <c r="PR31" s="6"/>
      <c r="PS31" s="7"/>
      <c r="PW31" s="5"/>
      <c r="PX31" s="6"/>
      <c r="PY31" s="7"/>
      <c r="QC31" s="5"/>
      <c r="QD31" s="6"/>
      <c r="QE31" s="7"/>
      <c r="QI31" s="5"/>
      <c r="QJ31" s="6"/>
      <c r="QK31" s="7"/>
      <c r="QO31" s="5"/>
      <c r="QP31" s="6"/>
      <c r="QQ31" s="7"/>
    </row>
    <row r="32" spans="3:459">
      <c r="C32">
        <v>59</v>
      </c>
      <c r="D32" s="6">
        <v>0.18490000000000001</v>
      </c>
      <c r="E32" s="12">
        <f t="shared" si="286"/>
        <v>-49167534.412014939</v>
      </c>
      <c r="F32" s="12">
        <f t="shared" si="0"/>
        <v>-7760933.8077359358</v>
      </c>
      <c r="G32">
        <v>58</v>
      </c>
      <c r="H32" s="6">
        <v>0.18490000000000001</v>
      </c>
      <c r="I32" s="12">
        <f t="shared" si="1"/>
        <v>-60002590.712273337</v>
      </c>
      <c r="J32" s="12">
        <f t="shared" si="2"/>
        <v>-9361718.0764587056</v>
      </c>
      <c r="K32">
        <v>57</v>
      </c>
      <c r="L32" s="6">
        <v>0.18490000000000001</v>
      </c>
      <c r="M32" s="12">
        <f t="shared" si="3"/>
        <v>-51528905.26872088</v>
      </c>
      <c r="N32" s="12">
        <f t="shared" si="4"/>
        <v>-8039637.5921088243</v>
      </c>
      <c r="O32">
        <v>56</v>
      </c>
      <c r="P32" s="6">
        <v>0.18490000000000001</v>
      </c>
      <c r="Q32" s="12">
        <f t="shared" si="5"/>
        <v>-38477134.304568455</v>
      </c>
      <c r="R32" s="12">
        <f t="shared" si="6"/>
        <v>-5581993.0241116649</v>
      </c>
      <c r="S32">
        <v>55</v>
      </c>
      <c r="T32" s="6">
        <v>0.18490000000000001</v>
      </c>
      <c r="U32" s="12">
        <f t="shared" si="7"/>
        <v>1644311.2897803546</v>
      </c>
      <c r="V32" s="12">
        <f t="shared" si="8"/>
        <v>214540.61536367767</v>
      </c>
      <c r="W32">
        <v>54</v>
      </c>
      <c r="X32" s="6">
        <v>0.18490000000000001</v>
      </c>
      <c r="Y32" s="12">
        <f t="shared" si="9"/>
        <v>7430710.4364225687</v>
      </c>
      <c r="Z32" s="12">
        <f t="shared" si="10"/>
        <v>874600.04224316741</v>
      </c>
      <c r="AA32">
        <v>53</v>
      </c>
      <c r="AB32" s="6">
        <v>0.18490000000000001</v>
      </c>
      <c r="AC32" s="12">
        <f t="shared" si="11"/>
        <v>-19973708.528010603</v>
      </c>
      <c r="AD32" s="12">
        <f t="shared" si="12"/>
        <v>-2405592.6329355836</v>
      </c>
      <c r="AE32">
        <v>52</v>
      </c>
      <c r="AF32" s="6">
        <v>0.18490000000000001</v>
      </c>
      <c r="AG32" s="12">
        <f t="shared" si="13"/>
        <v>-10760697.857539643</v>
      </c>
      <c r="AH32" s="12">
        <f t="shared" si="14"/>
        <v>-1335269.0772129484</v>
      </c>
      <c r="AI32">
        <v>51</v>
      </c>
      <c r="AJ32" s="6">
        <v>0.18490000000000001</v>
      </c>
      <c r="AK32" s="12">
        <f t="shared" si="15"/>
        <v>-28182369.777852762</v>
      </c>
      <c r="AL32" s="12">
        <f t="shared" si="16"/>
        <v>-3548510.0632697823</v>
      </c>
      <c r="AM32">
        <v>50</v>
      </c>
      <c r="AN32" s="6">
        <v>0.18490000000000001</v>
      </c>
      <c r="AO32" s="12">
        <f t="shared" si="17"/>
        <v>-34067626.606407158</v>
      </c>
      <c r="AP32" s="12">
        <f t="shared" si="18"/>
        <v>-4382787.7294739131</v>
      </c>
      <c r="AQ32">
        <v>49</v>
      </c>
      <c r="AR32" s="6">
        <v>0.18490000000000001</v>
      </c>
      <c r="AS32" s="12">
        <f t="shared" si="19"/>
        <v>-6980534.7121514883</v>
      </c>
      <c r="AT32" s="12">
        <f t="shared" si="20"/>
        <v>-904412.34409261984</v>
      </c>
      <c r="AU32">
        <v>48</v>
      </c>
      <c r="AV32" s="6">
        <v>0.18490000000000001</v>
      </c>
      <c r="AW32" s="12">
        <f t="shared" si="21"/>
        <v>-16011080.774875982</v>
      </c>
      <c r="AX32" s="12">
        <f t="shared" si="22"/>
        <v>-2045211.0478856182</v>
      </c>
      <c r="AY32">
        <v>47</v>
      </c>
      <c r="AZ32" s="6">
        <v>0.18490000000000001</v>
      </c>
      <c r="BA32" s="12">
        <f t="shared" si="23"/>
        <v>-11209563.951171029</v>
      </c>
      <c r="BB32" s="12">
        <f t="shared" si="24"/>
        <v>-1421650.9025663987</v>
      </c>
      <c r="BC32">
        <v>46</v>
      </c>
      <c r="BD32" s="6">
        <v>0.18490000000000001</v>
      </c>
      <c r="BE32" s="12">
        <f t="shared" si="25"/>
        <v>-464886.31686483312</v>
      </c>
      <c r="BF32" s="12">
        <f t="shared" si="26"/>
        <v>-59807.454998121779</v>
      </c>
      <c r="BG32">
        <v>45</v>
      </c>
      <c r="BH32" s="6">
        <v>0.18490000000000001</v>
      </c>
      <c r="BI32" s="12">
        <f t="shared" si="27"/>
        <v>16035635.916156875</v>
      </c>
      <c r="BJ32" s="12">
        <f t="shared" si="28"/>
        <v>2297075.5828801366</v>
      </c>
      <c r="BK32">
        <v>44</v>
      </c>
      <c r="BL32" s="6">
        <v>0.18490000000000001</v>
      </c>
      <c r="BM32" s="12">
        <f t="shared" si="29"/>
        <v>13108800.558467709</v>
      </c>
      <c r="BN32" s="12">
        <f t="shared" si="30"/>
        <v>2021338.772245477</v>
      </c>
      <c r="BO32">
        <v>43</v>
      </c>
      <c r="BP32" s="6">
        <v>0.18490000000000001</v>
      </c>
      <c r="BQ32" s="12">
        <f t="shared" si="31"/>
        <v>7641549.6927103503</v>
      </c>
      <c r="BR32" s="12">
        <f t="shared" si="32"/>
        <v>1213165.7358864972</v>
      </c>
      <c r="BS32">
        <v>42</v>
      </c>
      <c r="BT32" s="6">
        <v>0.18490000000000001</v>
      </c>
      <c r="BU32" s="12">
        <f t="shared" si="33"/>
        <v>5253995.1684283996</v>
      </c>
      <c r="BV32" s="12">
        <f t="shared" si="34"/>
        <v>853294.83574840811</v>
      </c>
      <c r="BW32">
        <v>41</v>
      </c>
      <c r="BX32" s="6">
        <v>0.18490000000000001</v>
      </c>
      <c r="BY32" s="12">
        <f t="shared" si="35"/>
        <v>-316974.78090973425</v>
      </c>
      <c r="BZ32" s="12">
        <f t="shared" si="36"/>
        <v>-52636.323107273383</v>
      </c>
      <c r="CA32">
        <v>40</v>
      </c>
      <c r="CB32" s="6">
        <v>0.18490000000000001</v>
      </c>
      <c r="CC32" s="12">
        <f t="shared" si="37"/>
        <v>7637346.1485829651</v>
      </c>
      <c r="CD32" s="12">
        <f t="shared" si="38"/>
        <v>1498202.0273223883</v>
      </c>
      <c r="CE32">
        <v>39</v>
      </c>
      <c r="CF32" s="6">
        <v>0.18490000000000001</v>
      </c>
      <c r="CG32" s="12">
        <f t="shared" si="39"/>
        <v>9782639.3722920883</v>
      </c>
      <c r="CH32" s="12">
        <f t="shared" si="40"/>
        <v>2115406.5065996577</v>
      </c>
      <c r="CI32">
        <v>38</v>
      </c>
      <c r="CJ32" s="6">
        <v>0.18490000000000001</v>
      </c>
      <c r="CK32" s="12">
        <f t="shared" si="284"/>
        <v>10220876.067052795</v>
      </c>
      <c r="CL32" s="12">
        <f t="shared" si="285"/>
        <v>2238148.0438801739</v>
      </c>
      <c r="CM32" s="5">
        <v>37</v>
      </c>
      <c r="CN32" s="6">
        <v>0.18490000000000001</v>
      </c>
      <c r="CO32" s="7">
        <f t="shared" si="41"/>
        <v>20295459.800065361</v>
      </c>
      <c r="CP32" s="12">
        <f t="shared" si="42"/>
        <v>7743905.3391816802</v>
      </c>
      <c r="CQ32" s="12">
        <f t="shared" si="43"/>
        <v>1660417.659404831</v>
      </c>
      <c r="CR32" s="9"/>
      <c r="CS32" s="5">
        <v>36</v>
      </c>
      <c r="CT32" s="6">
        <v>0.18490000000000001</v>
      </c>
      <c r="CU32" s="7">
        <f t="shared" si="44"/>
        <v>15515220.396044156</v>
      </c>
      <c r="CV32" s="12">
        <f t="shared" si="45"/>
        <v>4901420.2397545874</v>
      </c>
      <c r="CW32" s="12">
        <f t="shared" si="46"/>
        <v>1135913.0847606433</v>
      </c>
      <c r="CY32" s="5">
        <v>35</v>
      </c>
      <c r="CZ32" s="6">
        <v>0.18490000000000001</v>
      </c>
      <c r="DA32" s="7">
        <f t="shared" si="47"/>
        <v>12544647.797577746</v>
      </c>
      <c r="DB32" s="12">
        <f t="shared" si="48"/>
        <v>3151317.7630018629</v>
      </c>
      <c r="DC32" s="12">
        <f t="shared" si="49"/>
        <v>761951.83138274972</v>
      </c>
      <c r="DE32" s="5">
        <f t="shared" si="50"/>
        <v>34</v>
      </c>
      <c r="DF32" s="6">
        <v>0.18490000000000001</v>
      </c>
      <c r="DG32" s="7">
        <f t="shared" si="51"/>
        <v>10617560.556561783</v>
      </c>
      <c r="DH32" s="12">
        <f t="shared" si="52"/>
        <v>1962925.4255125439</v>
      </c>
      <c r="DI32" s="12">
        <f t="shared" si="53"/>
        <v>476403.43356417585</v>
      </c>
      <c r="DK32" s="5">
        <f t="shared" si="54"/>
        <v>33</v>
      </c>
      <c r="DL32" s="6">
        <v>0.18490000000000001</v>
      </c>
      <c r="DM32" s="7">
        <f t="shared" si="55"/>
        <v>10747606.596377958</v>
      </c>
      <c r="DN32" s="12">
        <f t="shared" si="56"/>
        <v>2938042.611833056</v>
      </c>
      <c r="DO32" s="12">
        <f t="shared" si="57"/>
        <v>721107.17388968251</v>
      </c>
      <c r="DQ32" s="5">
        <f t="shared" si="58"/>
        <v>32</v>
      </c>
      <c r="DR32" s="6">
        <v>0.18490000000000001</v>
      </c>
      <c r="DS32" s="7">
        <f t="shared" si="59"/>
        <v>7044839.1428801501</v>
      </c>
      <c r="DT32" s="12">
        <f t="shared" si="60"/>
        <v>-302293.7672570569</v>
      </c>
      <c r="DU32" s="12">
        <f t="shared" si="61"/>
        <v>-73642.733446746526</v>
      </c>
      <c r="DW32" s="5">
        <f t="shared" si="62"/>
        <v>31</v>
      </c>
      <c r="DX32" s="6">
        <v>0.18490000000000001</v>
      </c>
      <c r="DY32" s="7">
        <f t="shared" si="63"/>
        <v>5312850.0323379692</v>
      </c>
      <c r="DZ32" s="12">
        <f t="shared" si="64"/>
        <v>-1577788.2418143074</v>
      </c>
      <c r="EA32" s="12">
        <f t="shared" si="65"/>
        <v>-385809.53358233068</v>
      </c>
      <c r="EC32" s="5">
        <f t="shared" si="66"/>
        <v>30</v>
      </c>
      <c r="ED32" s="6">
        <v>0.18490000000000001</v>
      </c>
      <c r="EE32" s="7">
        <f t="shared" si="67"/>
        <v>4944946.0464798696</v>
      </c>
      <c r="EF32" s="12">
        <f t="shared" si="68"/>
        <v>-1340134.3366974925</v>
      </c>
      <c r="EG32" s="12">
        <f t="shared" si="69"/>
        <v>-337479.08478878462</v>
      </c>
      <c r="EI32" s="5">
        <f t="shared" si="70"/>
        <v>29</v>
      </c>
      <c r="EJ32" s="6">
        <v>0.18490000000000001</v>
      </c>
      <c r="EK32" s="7">
        <f t="shared" si="71"/>
        <v>4944946.0464798696</v>
      </c>
      <c r="EL32" s="12">
        <f t="shared" si="72"/>
        <v>-169216.06039807163</v>
      </c>
      <c r="EM32" s="12">
        <f t="shared" si="73"/>
        <v>-44156.745687817966</v>
      </c>
      <c r="EO32" s="5">
        <f t="shared" si="74"/>
        <v>28</v>
      </c>
      <c r="EP32" s="6">
        <v>0.18490000000000001</v>
      </c>
      <c r="EQ32" s="7">
        <f t="shared" si="75"/>
        <v>5522611.1754298285</v>
      </c>
      <c r="ER32" s="12">
        <f t="shared" si="76"/>
        <v>-1437865.1180230761</v>
      </c>
      <c r="ES32" s="12">
        <f t="shared" si="77"/>
        <v>-380457.011155741</v>
      </c>
      <c r="EU32" s="5">
        <f t="shared" si="78"/>
        <v>27</v>
      </c>
      <c r="EV32" s="6">
        <v>0.18490000000000001</v>
      </c>
      <c r="EW32" s="7">
        <f t="shared" si="79"/>
        <v>3429072.2895046063</v>
      </c>
      <c r="EX32" s="12">
        <f t="shared" si="80"/>
        <v>-1514301.8814108111</v>
      </c>
      <c r="EY32" s="12">
        <f t="shared" si="81"/>
        <v>-404827.05406329164</v>
      </c>
      <c r="FA32" s="5">
        <f t="shared" si="82"/>
        <v>26</v>
      </c>
      <c r="FB32" s="6">
        <v>0.18490000000000001</v>
      </c>
      <c r="FC32" s="7">
        <f t="shared" si="83"/>
        <v>3417452.9494763878</v>
      </c>
      <c r="FD32" s="12">
        <f t="shared" si="84"/>
        <v>-1183628.3608807588</v>
      </c>
      <c r="FE32" s="12">
        <f t="shared" si="85"/>
        <v>-321825.95943655673</v>
      </c>
      <c r="FG32" s="5">
        <f t="shared" si="86"/>
        <v>25</v>
      </c>
      <c r="FH32" s="6">
        <v>0.18490000000000001</v>
      </c>
      <c r="FI32" s="7">
        <f t="shared" si="87"/>
        <v>2698557.2879630346</v>
      </c>
      <c r="FJ32" s="12">
        <f t="shared" si="88"/>
        <v>-1652075.5523175083</v>
      </c>
      <c r="FK32" s="12">
        <f t="shared" si="89"/>
        <v>-452210.4614007778</v>
      </c>
      <c r="FM32" s="5">
        <f t="shared" si="90"/>
        <v>24</v>
      </c>
      <c r="FN32" s="6">
        <v>0.18490000000000001</v>
      </c>
      <c r="FO32" s="7">
        <f t="shared" si="91"/>
        <v>2959268.8759327061</v>
      </c>
      <c r="FP32" s="12">
        <f t="shared" si="92"/>
        <v>-1091313.9216947763</v>
      </c>
      <c r="FQ32" s="12">
        <f t="shared" si="93"/>
        <v>-302700.21185694524</v>
      </c>
      <c r="FS32" s="5">
        <f t="shared" si="94"/>
        <v>23</v>
      </c>
      <c r="FT32" s="6">
        <v>0.18490000000000001</v>
      </c>
      <c r="FU32" s="7">
        <f t="shared" si="95"/>
        <v>2413562.4141038302</v>
      </c>
      <c r="FV32" s="12">
        <f t="shared" si="96"/>
        <v>-1372821.3654737119</v>
      </c>
      <c r="FW32" s="12">
        <f t="shared" si="97"/>
        <v>-387045.43971840962</v>
      </c>
      <c r="FY32" s="5">
        <f t="shared" si="98"/>
        <v>22</v>
      </c>
      <c r="FZ32" s="6">
        <v>0.18490000000000001</v>
      </c>
      <c r="GA32" s="7">
        <f t="shared" si="99"/>
        <v>2073151.0170965726</v>
      </c>
      <c r="GB32" s="12">
        <f t="shared" si="100"/>
        <v>-1498166.9435722854</v>
      </c>
      <c r="GC32" s="12">
        <f t="shared" si="101"/>
        <v>-426485.48028700094</v>
      </c>
      <c r="GE32" s="5">
        <f t="shared" si="102"/>
        <v>21</v>
      </c>
      <c r="GF32" s="6">
        <v>0.18490000000000001</v>
      </c>
      <c r="GG32" s="7">
        <f t="shared" si="103"/>
        <v>1844440.4066695485</v>
      </c>
      <c r="GH32" s="12">
        <f t="shared" si="104"/>
        <v>-1477747.7072489294</v>
      </c>
      <c r="GI32" s="12">
        <f t="shared" si="105"/>
        <v>-428762.56469448865</v>
      </c>
      <c r="GK32" s="5">
        <f t="shared" si="106"/>
        <v>20</v>
      </c>
      <c r="GL32" s="6">
        <v>0.18490000000000001</v>
      </c>
      <c r="GM32" s="7">
        <f t="shared" si="107"/>
        <v>2048695.331189102</v>
      </c>
      <c r="GN32" s="12">
        <f t="shared" si="108"/>
        <v>-975452.89983838017</v>
      </c>
      <c r="GO32" s="12">
        <f t="shared" si="109"/>
        <v>-292813.87230549916</v>
      </c>
      <c r="GQ32" s="5">
        <f t="shared" si="110"/>
        <v>19</v>
      </c>
      <c r="GR32" s="6">
        <v>0.18490000000000001</v>
      </c>
      <c r="GS32" s="7">
        <f t="shared" si="111"/>
        <v>1654842.7554031513</v>
      </c>
      <c r="GT32" s="12">
        <f t="shared" si="112"/>
        <v>-1102634.4634702448</v>
      </c>
      <c r="GU32" s="12">
        <f t="shared" si="113"/>
        <v>-343064.18982057803</v>
      </c>
      <c r="GW32" s="5">
        <f t="shared" si="114"/>
        <v>18</v>
      </c>
      <c r="GX32" s="6">
        <v>0.18490000000000001</v>
      </c>
      <c r="GY32" s="7">
        <f t="shared" si="115"/>
        <v>1493405.6090633981</v>
      </c>
      <c r="GZ32" s="12">
        <f t="shared" si="116"/>
        <v>-1010722.9458717029</v>
      </c>
      <c r="HA32" s="12">
        <f t="shared" si="117"/>
        <v>-328300.51891453128</v>
      </c>
      <c r="HC32" s="5">
        <f t="shared" si="118"/>
        <v>17</v>
      </c>
      <c r="HD32" s="6">
        <v>0.18490000000000001</v>
      </c>
      <c r="HE32" s="7">
        <f t="shared" si="119"/>
        <v>1627512.6515512185</v>
      </c>
      <c r="HF32" s="12">
        <f t="shared" si="120"/>
        <v>-578167.86621458433</v>
      </c>
      <c r="HG32" s="12">
        <f t="shared" si="121"/>
        <v>-199404.6107929862</v>
      </c>
      <c r="HI32" s="5">
        <f t="shared" si="122"/>
        <v>16</v>
      </c>
      <c r="HJ32" s="6">
        <v>0.18490000000000001</v>
      </c>
      <c r="HK32" s="7">
        <f t="shared" si="123"/>
        <v>1571564.9396979704</v>
      </c>
      <c r="HL32" s="12">
        <f t="shared" si="124"/>
        <v>-333246.18080684054</v>
      </c>
      <c r="HM32" s="12">
        <f t="shared" si="125"/>
        <v>-121014.58025649865</v>
      </c>
      <c r="HO32" s="5">
        <f t="shared" si="126"/>
        <v>15</v>
      </c>
      <c r="HP32" s="6">
        <v>0.18490000000000001</v>
      </c>
      <c r="HQ32" s="7">
        <f t="shared" si="127"/>
        <v>1375910.4707564099</v>
      </c>
      <c r="HR32" s="12">
        <f t="shared" si="128"/>
        <v>-312871.82852588687</v>
      </c>
      <c r="HS32" s="12">
        <f t="shared" si="129"/>
        <v>-117326.93569720759</v>
      </c>
      <c r="HU32" s="5">
        <f t="shared" si="130"/>
        <v>14</v>
      </c>
      <c r="HV32" s="6">
        <v>0.18490000000000001</v>
      </c>
      <c r="HW32" s="7">
        <f t="shared" si="131"/>
        <v>1158563.8857834367</v>
      </c>
      <c r="HX32" s="12">
        <f t="shared" si="132"/>
        <v>-340865.07726760092</v>
      </c>
      <c r="HY32" s="12">
        <f t="shared" si="133"/>
        <v>-132489.52820802739</v>
      </c>
      <c r="IA32" s="5">
        <f t="shared" si="134"/>
        <v>13</v>
      </c>
      <c r="IB32" s="6">
        <v>0.18490000000000001</v>
      </c>
      <c r="IC32" s="7">
        <f t="shared" si="135"/>
        <v>1352040.9450150973</v>
      </c>
      <c r="ID32" s="12">
        <f t="shared" si="136"/>
        <v>118566.52273568793</v>
      </c>
      <c r="IE32" s="12">
        <f t="shared" si="137"/>
        <v>50412.408389443961</v>
      </c>
      <c r="IG32" s="5">
        <f t="shared" si="138"/>
        <v>12</v>
      </c>
      <c r="IH32" s="6">
        <v>0.18490000000000001</v>
      </c>
      <c r="II32" s="7">
        <f t="shared" si="139"/>
        <v>1824616.6599394029</v>
      </c>
      <c r="IJ32" s="12">
        <f t="shared" si="140"/>
        <v>863672.47312450001</v>
      </c>
      <c r="IK32" s="12">
        <f t="shared" si="141"/>
        <v>410559.63366593479</v>
      </c>
      <c r="IM32" s="5">
        <f t="shared" si="142"/>
        <v>11</v>
      </c>
      <c r="IN32" s="6">
        <v>0.18490000000000001</v>
      </c>
      <c r="IO32" s="7">
        <f t="shared" si="143"/>
        <v>1331836.978057958</v>
      </c>
      <c r="IP32" s="12">
        <f t="shared" si="144"/>
        <v>548403.7013118905</v>
      </c>
      <c r="IQ32" s="12">
        <f t="shared" si="145"/>
        <v>278204.79738084954</v>
      </c>
      <c r="IS32" s="5">
        <f t="shared" si="146"/>
        <v>10</v>
      </c>
      <c r="IT32" s="6">
        <v>0.18490000000000001</v>
      </c>
      <c r="IU32" s="7">
        <f t="shared" si="147"/>
        <v>1075536.6050698198</v>
      </c>
      <c r="IV32" s="12">
        <f t="shared" si="148"/>
        <v>426982.13388898032</v>
      </c>
      <c r="IW32" s="12">
        <f t="shared" si="149"/>
        <v>227905.60978563275</v>
      </c>
      <c r="IY32" s="5">
        <f t="shared" si="150"/>
        <v>9</v>
      </c>
      <c r="IZ32" s="6">
        <v>0.18490000000000001</v>
      </c>
      <c r="JA32" s="7">
        <f t="shared" si="151"/>
        <v>1156242.3189312192</v>
      </c>
      <c r="JB32" s="12">
        <f t="shared" si="152"/>
        <v>653194.87773203081</v>
      </c>
      <c r="JC32" s="12">
        <f t="shared" si="153"/>
        <v>372487.95491105772</v>
      </c>
      <c r="JE32" s="5">
        <f t="shared" si="154"/>
        <v>8</v>
      </c>
      <c r="JF32" s="6">
        <v>0.18490000000000001</v>
      </c>
      <c r="JG32" s="7">
        <f t="shared" si="155"/>
        <v>1085571.6072962342</v>
      </c>
      <c r="JH32" s="12">
        <f t="shared" si="156"/>
        <v>714643.04470937466</v>
      </c>
      <c r="JI32" s="12">
        <f t="shared" si="157"/>
        <v>445347.80979607929</v>
      </c>
      <c r="JK32" s="5">
        <f t="shared" si="158"/>
        <v>7</v>
      </c>
      <c r="JL32" s="6">
        <v>0.18490000000000001</v>
      </c>
      <c r="JM32" s="7">
        <f t="shared" si="159"/>
        <v>915939.59441126743</v>
      </c>
      <c r="JN32" s="12">
        <f t="shared" si="160"/>
        <v>659213.71185628418</v>
      </c>
      <c r="JO32" s="12">
        <f t="shared" si="161"/>
        <v>467945.49983958859</v>
      </c>
      <c r="JQ32" s="5">
        <f t="shared" si="162"/>
        <v>6</v>
      </c>
      <c r="JR32" s="6">
        <v>0.18490000000000001</v>
      </c>
      <c r="JS32" s="7">
        <f t="shared" si="163"/>
        <v>695263.08973073273</v>
      </c>
      <c r="JT32" s="12">
        <f t="shared" si="164"/>
        <v>523088.80452954705</v>
      </c>
      <c r="JU32" s="12">
        <f t="shared" si="165"/>
        <v>415225.60213568062</v>
      </c>
      <c r="JW32" s="5">
        <f t="shared" si="166"/>
        <v>5</v>
      </c>
      <c r="JX32" s="6">
        <v>0.18490000000000001</v>
      </c>
      <c r="JY32" s="7">
        <f t="shared" si="167"/>
        <v>729552.0353942631</v>
      </c>
      <c r="JZ32" s="12">
        <f t="shared" si="168"/>
        <v>620572.6104780864</v>
      </c>
      <c r="KA32" s="12">
        <f t="shared" si="169"/>
        <v>533941.58000076225</v>
      </c>
      <c r="KC32" s="5">
        <f t="shared" si="170"/>
        <v>4</v>
      </c>
      <c r="KD32" s="6">
        <v>0.18490000000000001</v>
      </c>
      <c r="KE32" s="7">
        <f t="shared" si="171"/>
        <v>605839.5909269749</v>
      </c>
      <c r="KF32" s="12">
        <f t="shared" si="172"/>
        <v>543471.81576644024</v>
      </c>
      <c r="KG32" s="12">
        <f t="shared" si="173"/>
        <v>484959.33925144031</v>
      </c>
      <c r="KI32" s="5">
        <f t="shared" si="174"/>
        <v>3</v>
      </c>
      <c r="KJ32" s="6">
        <v>0.18490000000000001</v>
      </c>
      <c r="KK32" s="7">
        <f t="shared" si="175"/>
        <v>495209.73592200014</v>
      </c>
      <c r="KL32" s="12">
        <f t="shared" si="176"/>
        <v>452778.46705365856</v>
      </c>
      <c r="KM32" s="12">
        <f t="shared" si="177"/>
        <v>420968.3010289034</v>
      </c>
      <c r="KO32" s="5">
        <f t="shared" si="178"/>
        <v>2</v>
      </c>
      <c r="KP32" s="6">
        <v>0.18490000000000001</v>
      </c>
      <c r="KQ32" s="7">
        <f t="shared" si="179"/>
        <v>466518.82800000004</v>
      </c>
      <c r="KR32" s="12">
        <f>(KR33)*(1+KP32)-(((VLOOKUP((KO$91+KO33),$A$138:$E$227,5,FALSE))/(VLOOKUP(KO$91,$A$138:$E$227,5,FALSE)))*(IF(KO32&lt;=$D$125,$B$125,$C$125)))</f>
        <v>442057.43984834122</v>
      </c>
      <c r="KS32" s="12">
        <f t="shared" si="181"/>
        <v>425520.61956204381</v>
      </c>
      <c r="KU32" s="5">
        <f t="shared" si="182"/>
        <v>1</v>
      </c>
      <c r="KV32" s="6">
        <v>0.18490000000000001</v>
      </c>
      <c r="KW32" s="7">
        <f>(KW33+$B$124)*(1+KV32)</f>
        <v>355470</v>
      </c>
      <c r="KX32" s="12">
        <f>($B$124)*(1+KV32)-$B$125</f>
        <v>344470</v>
      </c>
      <c r="KY32" s="12">
        <f>KX32</f>
        <v>344470</v>
      </c>
      <c r="LA32" s="5"/>
      <c r="LB32" s="6"/>
      <c r="LC32" s="7"/>
      <c r="LG32" s="5"/>
      <c r="LH32" s="6"/>
      <c r="LI32" s="7"/>
      <c r="LM32" s="5"/>
      <c r="LN32" s="6"/>
      <c r="LO32" s="7"/>
      <c r="LS32" s="5"/>
      <c r="LT32" s="6"/>
      <c r="LU32" s="7"/>
      <c r="LY32" s="5"/>
      <c r="LZ32" s="6"/>
      <c r="MA32" s="7"/>
      <c r="ME32" s="5"/>
      <c r="MF32" s="6"/>
      <c r="MG32" s="7"/>
      <c r="MK32" s="5"/>
      <c r="ML32" s="6"/>
      <c r="MM32" s="7"/>
      <c r="MQ32" s="5"/>
      <c r="MR32" s="6"/>
      <c r="MS32" s="7"/>
      <c r="MW32" s="5"/>
      <c r="MX32" s="6"/>
      <c r="MY32" s="7"/>
      <c r="NC32" s="5"/>
      <c r="ND32" s="6"/>
      <c r="NE32" s="7"/>
      <c r="NI32" s="5"/>
      <c r="NJ32" s="6"/>
      <c r="NK32" s="7"/>
      <c r="NO32" s="5"/>
      <c r="NP32" s="6"/>
      <c r="NQ32" s="7"/>
      <c r="NU32" s="5"/>
      <c r="NV32" s="6"/>
      <c r="NW32" s="7"/>
      <c r="OA32" s="5"/>
      <c r="OB32" s="6"/>
      <c r="OC32" s="7"/>
      <c r="OG32" s="5"/>
      <c r="OH32" s="6"/>
      <c r="OI32" s="7"/>
      <c r="OM32" s="5"/>
      <c r="ON32" s="6"/>
      <c r="OO32" s="7"/>
      <c r="OS32" s="5"/>
      <c r="OT32" s="6"/>
      <c r="OU32" s="7"/>
      <c r="OY32" s="5"/>
      <c r="OZ32" s="6"/>
      <c r="PA32" s="7"/>
      <c r="PE32" s="5"/>
      <c r="PF32" s="6"/>
      <c r="PG32" s="7"/>
      <c r="PK32" s="5"/>
      <c r="PL32" s="6"/>
      <c r="PM32" s="7"/>
      <c r="PQ32" s="5"/>
      <c r="PR32" s="6"/>
      <c r="PS32" s="7"/>
      <c r="PW32" s="5"/>
      <c r="PX32" s="6"/>
      <c r="PY32" s="7"/>
      <c r="QC32" s="5"/>
      <c r="QD32" s="6"/>
      <c r="QE32" s="7"/>
      <c r="QI32" s="5"/>
      <c r="QJ32" s="6"/>
      <c r="QK32" s="7"/>
      <c r="QO32" s="5"/>
      <c r="QP32" s="6"/>
      <c r="QQ32" s="7"/>
    </row>
    <row r="33" spans="3:459">
      <c r="C33">
        <v>58</v>
      </c>
      <c r="D33" s="6">
        <v>0.31240000000000001</v>
      </c>
      <c r="E33" s="12">
        <f t="shared" si="286"/>
        <v>-41334692.048735529</v>
      </c>
      <c r="F33" s="12">
        <f t="shared" si="0"/>
        <v>-6778105.8999348311</v>
      </c>
      <c r="G33">
        <v>57</v>
      </c>
      <c r="H33" s="6">
        <v>0.31240000000000001</v>
      </c>
      <c r="I33" s="12">
        <f t="shared" si="1"/>
        <v>-50477095.12238919</v>
      </c>
      <c r="J33" s="12">
        <f t="shared" si="2"/>
        <v>-8181595.5127284853</v>
      </c>
      <c r="K33">
        <v>56</v>
      </c>
      <c r="L33" s="6">
        <v>0.31240000000000001</v>
      </c>
      <c r="M33" s="12">
        <f t="shared" si="3"/>
        <v>-43325702.225475982</v>
      </c>
      <c r="N33" s="12">
        <f t="shared" si="4"/>
        <v>-7022459.7919965815</v>
      </c>
      <c r="O33">
        <v>55</v>
      </c>
      <c r="P33" s="6">
        <v>0.31240000000000001</v>
      </c>
      <c r="Q33" s="12">
        <f t="shared" si="5"/>
        <v>-32298372.733343121</v>
      </c>
      <c r="R33" s="12">
        <f t="shared" si="6"/>
        <v>-4867716.838484887</v>
      </c>
      <c r="S33">
        <v>54</v>
      </c>
      <c r="T33" s="6">
        <v>0.31240000000000001</v>
      </c>
      <c r="U33" s="12">
        <f t="shared" si="7"/>
        <v>1581771.7610856819</v>
      </c>
      <c r="V33" s="12">
        <f t="shared" si="8"/>
        <v>214401.29083910192</v>
      </c>
      <c r="W33">
        <v>53</v>
      </c>
      <c r="X33" s="6">
        <v>0.31240000000000001</v>
      </c>
      <c r="Y33" s="12">
        <f t="shared" si="9"/>
        <v>6486280.8315915279</v>
      </c>
      <c r="Z33" s="12">
        <f t="shared" si="10"/>
        <v>793109.22016616783</v>
      </c>
      <c r="AA33">
        <v>52</v>
      </c>
      <c r="AB33" s="6">
        <v>0.31240000000000001</v>
      </c>
      <c r="AC33" s="12">
        <f t="shared" si="11"/>
        <v>-16646651.716532782</v>
      </c>
      <c r="AD33" s="12">
        <f t="shared" si="12"/>
        <v>-2082803.8166657127</v>
      </c>
      <c r="AE33">
        <v>51</v>
      </c>
      <c r="AF33" s="6">
        <v>0.31240000000000001</v>
      </c>
      <c r="AG33" s="12">
        <f t="shared" si="13"/>
        <v>-8877485.9917776082</v>
      </c>
      <c r="AH33" s="12">
        <f t="shared" si="14"/>
        <v>-1144396.2984661183</v>
      </c>
      <c r="AI33">
        <v>50</v>
      </c>
      <c r="AJ33" s="6">
        <v>0.31240000000000001</v>
      </c>
      <c r="AK33" s="12">
        <f t="shared" si="15"/>
        <v>-23583516.675067551</v>
      </c>
      <c r="AL33" s="12">
        <f t="shared" si="16"/>
        <v>-3084858.1053642868</v>
      </c>
      <c r="AM33">
        <v>49</v>
      </c>
      <c r="AN33" s="6">
        <v>0.31240000000000001</v>
      </c>
      <c r="AO33" s="12">
        <f t="shared" si="17"/>
        <v>-28554675.598823067</v>
      </c>
      <c r="AP33" s="12">
        <f t="shared" si="18"/>
        <v>-3816312.0942502865</v>
      </c>
      <c r="AQ33">
        <v>48</v>
      </c>
      <c r="AR33" s="6">
        <v>0.31240000000000001</v>
      </c>
      <c r="AS33" s="12">
        <f t="shared" si="19"/>
        <v>-5695827.0034406614</v>
      </c>
      <c r="AT33" s="12">
        <f t="shared" si="20"/>
        <v>-766642.11799864832</v>
      </c>
      <c r="AU33">
        <v>47</v>
      </c>
      <c r="AV33" s="6">
        <v>0.31240000000000001</v>
      </c>
      <c r="AW33" s="12">
        <f t="shared" si="21"/>
        <v>-13314392.465202833</v>
      </c>
      <c r="AX33" s="12">
        <f t="shared" si="22"/>
        <v>-1766838.8105482433</v>
      </c>
      <c r="AY33">
        <v>46</v>
      </c>
      <c r="AZ33" s="6">
        <v>0.31240000000000001</v>
      </c>
      <c r="BA33" s="12">
        <f t="shared" si="23"/>
        <v>-9260711.6115968451</v>
      </c>
      <c r="BB33" s="12">
        <f t="shared" si="24"/>
        <v>-1220131.6720492525</v>
      </c>
      <c r="BC33">
        <v>45</v>
      </c>
      <c r="BD33" s="6">
        <v>0.31240000000000001</v>
      </c>
      <c r="BE33" s="12">
        <f t="shared" si="25"/>
        <v>-195539.56241297242</v>
      </c>
      <c r="BF33" s="12">
        <f t="shared" si="26"/>
        <v>-26133.723507326169</v>
      </c>
      <c r="BG33">
        <v>44</v>
      </c>
      <c r="BH33" s="6">
        <v>0.31240000000000001</v>
      </c>
      <c r="BI33" s="12">
        <f t="shared" si="27"/>
        <v>13710070.611654343</v>
      </c>
      <c r="BJ33" s="12">
        <f t="shared" si="28"/>
        <v>2040266.4322556697</v>
      </c>
      <c r="BK33">
        <v>43</v>
      </c>
      <c r="BL33" s="6">
        <v>0.31240000000000001</v>
      </c>
      <c r="BM33" s="12">
        <f t="shared" si="29"/>
        <v>11227408.871200489</v>
      </c>
      <c r="BN33" s="12">
        <f t="shared" si="30"/>
        <v>1798513.8381354336</v>
      </c>
      <c r="BO33">
        <v>42</v>
      </c>
      <c r="BP33" s="6">
        <v>0.31240000000000001</v>
      </c>
      <c r="BQ33" s="12">
        <f t="shared" si="31"/>
        <v>6608587.3997398335</v>
      </c>
      <c r="BR33" s="12">
        <f t="shared" si="32"/>
        <v>1089947.1161656217</v>
      </c>
      <c r="BS33">
        <v>41</v>
      </c>
      <c r="BT33" s="6">
        <v>0.31240000000000001</v>
      </c>
      <c r="BU33" s="12">
        <f t="shared" si="33"/>
        <v>4590019.638409988</v>
      </c>
      <c r="BV33" s="12">
        <f t="shared" si="34"/>
        <v>774429.85368433921</v>
      </c>
      <c r="BW33">
        <v>40</v>
      </c>
      <c r="BX33" s="6">
        <v>0.31240000000000001</v>
      </c>
      <c r="BY33" s="12">
        <f t="shared" si="35"/>
        <v>-115043.83513409873</v>
      </c>
      <c r="BZ33" s="12">
        <f t="shared" si="36"/>
        <v>-19846.424639247365</v>
      </c>
      <c r="CA33">
        <v>39</v>
      </c>
      <c r="CB33" s="6">
        <v>0.31240000000000001</v>
      </c>
      <c r="CC33" s="12">
        <f t="shared" si="37"/>
        <v>6574627.7163820611</v>
      </c>
      <c r="CD33" s="12">
        <f t="shared" si="38"/>
        <v>1339853.0417271499</v>
      </c>
      <c r="CE33">
        <v>38</v>
      </c>
      <c r="CF33" s="6">
        <v>0.31240000000000001</v>
      </c>
      <c r="CG33" s="12">
        <f t="shared" si="39"/>
        <v>8373173.727324903</v>
      </c>
      <c r="CH33" s="12">
        <f t="shared" si="40"/>
        <v>1880987.8420625611</v>
      </c>
      <c r="CI33">
        <v>37</v>
      </c>
      <c r="CJ33" s="6">
        <v>0.31240000000000001</v>
      </c>
      <c r="CK33" s="12">
        <f t="shared" si="284"/>
        <v>8741561.3697803989</v>
      </c>
      <c r="CL33" s="12">
        <f t="shared" si="285"/>
        <v>1988601.638623029</v>
      </c>
      <c r="CM33" s="5">
        <v>36</v>
      </c>
      <c r="CN33" s="6">
        <v>0.31240000000000001</v>
      </c>
      <c r="CO33" s="7">
        <f t="shared" si="41"/>
        <v>17128415.731340501</v>
      </c>
      <c r="CP33" s="12">
        <f t="shared" si="42"/>
        <v>6653574.3377489243</v>
      </c>
      <c r="CQ33" s="12">
        <f t="shared" si="43"/>
        <v>1482075.800351656</v>
      </c>
      <c r="CR33" s="9"/>
      <c r="CS33" s="5">
        <v>35</v>
      </c>
      <c r="CT33" s="6">
        <v>0.31240000000000001</v>
      </c>
      <c r="CU33" s="7">
        <f t="shared" si="44"/>
        <v>13094117.981301507</v>
      </c>
      <c r="CV33" s="12">
        <f t="shared" si="45"/>
        <v>4245817.418054034</v>
      </c>
      <c r="CW33" s="12">
        <f t="shared" si="46"/>
        <v>1022215.7575220139</v>
      </c>
      <c r="CY33" s="5">
        <v>34</v>
      </c>
      <c r="CZ33" s="6">
        <v>0.31240000000000001</v>
      </c>
      <c r="DA33" s="7">
        <f t="shared" si="47"/>
        <v>10587094.098723728</v>
      </c>
      <c r="DB33" s="12">
        <f t="shared" si="48"/>
        <v>2764278.1962190699</v>
      </c>
      <c r="DC33" s="12">
        <f t="shared" si="49"/>
        <v>694344.76018772845</v>
      </c>
      <c r="DE33" s="5">
        <f t="shared" si="50"/>
        <v>33</v>
      </c>
      <c r="DF33" s="6">
        <v>0.31240000000000001</v>
      </c>
      <c r="DG33" s="7">
        <f t="shared" si="51"/>
        <v>8960722.8935452625</v>
      </c>
      <c r="DH33" s="12">
        <f t="shared" si="52"/>
        <v>1760937.1660637478</v>
      </c>
      <c r="DI33" s="12">
        <f t="shared" si="53"/>
        <v>443989.84471370326</v>
      </c>
      <c r="DK33" s="5">
        <f t="shared" si="54"/>
        <v>32</v>
      </c>
      <c r="DL33" s="6">
        <v>0.31240000000000001</v>
      </c>
      <c r="DM33" s="7">
        <f t="shared" si="55"/>
        <v>9070475.6488969177</v>
      </c>
      <c r="DN33" s="12">
        <f t="shared" si="56"/>
        <v>2582726.8926529083</v>
      </c>
      <c r="DO33" s="12">
        <f t="shared" si="57"/>
        <v>658534.15556742391</v>
      </c>
      <c r="DQ33" s="5">
        <f t="shared" si="58"/>
        <v>31</v>
      </c>
      <c r="DR33" s="6">
        <v>0.31240000000000001</v>
      </c>
      <c r="DS33" s="7">
        <f t="shared" si="59"/>
        <v>5945513.6660310151</v>
      </c>
      <c r="DT33" s="12">
        <f t="shared" si="60"/>
        <v>-151192.25237684746</v>
      </c>
      <c r="DU33" s="12">
        <f t="shared" si="61"/>
        <v>-38263.821217647652</v>
      </c>
      <c r="DW33" s="5">
        <f t="shared" si="62"/>
        <v>30</v>
      </c>
      <c r="DX33" s="6">
        <v>0.31240000000000001</v>
      </c>
      <c r="DY33" s="7">
        <f t="shared" si="63"/>
        <v>4483796.1282285163</v>
      </c>
      <c r="DZ33" s="12">
        <f t="shared" si="64"/>
        <v>-1228037.534517789</v>
      </c>
      <c r="EA33" s="12">
        <f t="shared" si="65"/>
        <v>-311956.45426613028</v>
      </c>
      <c r="EC33" s="5">
        <f t="shared" si="66"/>
        <v>29</v>
      </c>
      <c r="ED33" s="6">
        <v>0.31240000000000001</v>
      </c>
      <c r="EE33" s="7">
        <f t="shared" si="67"/>
        <v>4173302.4276140342</v>
      </c>
      <c r="EF33" s="12">
        <f t="shared" si="68"/>
        <v>-1030469.9990842129</v>
      </c>
      <c r="EG33" s="12">
        <f t="shared" si="69"/>
        <v>-269582.67274620169</v>
      </c>
      <c r="EI33" s="5">
        <f t="shared" si="70"/>
        <v>28</v>
      </c>
      <c r="EJ33" s="6">
        <v>0.31240000000000001</v>
      </c>
      <c r="EK33" s="7">
        <f t="shared" si="71"/>
        <v>4173302.4276140342</v>
      </c>
      <c r="EL33" s="12">
        <f t="shared" si="72"/>
        <v>-45785.319801701982</v>
      </c>
      <c r="EM33" s="12">
        <f t="shared" si="73"/>
        <v>-12411.944514963761</v>
      </c>
      <c r="EO33" s="5">
        <f t="shared" si="74"/>
        <v>27</v>
      </c>
      <c r="EP33" s="6">
        <v>0.31240000000000001</v>
      </c>
      <c r="EQ33" s="7">
        <f t="shared" si="75"/>
        <v>4660824.6902099997</v>
      </c>
      <c r="ER33" s="12">
        <f t="shared" si="76"/>
        <v>-1117803.8717851704</v>
      </c>
      <c r="ES33" s="12">
        <f t="shared" si="77"/>
        <v>-307263.62352388573</v>
      </c>
      <c r="EU33" s="5">
        <f t="shared" si="78"/>
        <v>26</v>
      </c>
      <c r="EV33" s="6">
        <v>0.31240000000000001</v>
      </c>
      <c r="EW33" s="7">
        <f t="shared" si="79"/>
        <v>2893976.1072703232</v>
      </c>
      <c r="EX33" s="12">
        <f t="shared" si="80"/>
        <v>-1183292.6418910299</v>
      </c>
      <c r="EY33" s="12">
        <f t="shared" si="81"/>
        <v>-328630.08916973625</v>
      </c>
      <c r="FA33" s="5">
        <f t="shared" si="82"/>
        <v>25</v>
      </c>
      <c r="FB33" s="6">
        <v>0.31240000000000001</v>
      </c>
      <c r="FC33" s="7">
        <f t="shared" si="83"/>
        <v>2884169.9295099904</v>
      </c>
      <c r="FD33" s="12">
        <f t="shared" si="84"/>
        <v>-905808.75214023131</v>
      </c>
      <c r="FE33" s="12">
        <f t="shared" si="85"/>
        <v>-255858.77548605588</v>
      </c>
      <c r="FG33" s="5">
        <f t="shared" si="86"/>
        <v>24</v>
      </c>
      <c r="FH33" s="6">
        <v>0.31240000000000001</v>
      </c>
      <c r="FI33" s="7">
        <f t="shared" si="87"/>
        <v>2277455.7245025188</v>
      </c>
      <c r="FJ33" s="12">
        <f t="shared" si="88"/>
        <v>-1301776.98735548</v>
      </c>
      <c r="FK33" s="12">
        <f t="shared" si="89"/>
        <v>-370173.55090677156</v>
      </c>
      <c r="FM33" s="5">
        <f t="shared" si="90"/>
        <v>23</v>
      </c>
      <c r="FN33" s="6">
        <v>0.31240000000000001</v>
      </c>
      <c r="FO33" s="7">
        <f t="shared" si="91"/>
        <v>2497484.0711728465</v>
      </c>
      <c r="FP33" s="12">
        <f t="shared" si="92"/>
        <v>-829737.5533445304</v>
      </c>
      <c r="FQ33" s="12">
        <f t="shared" si="93"/>
        <v>-239090.25233813954</v>
      </c>
      <c r="FS33" s="5">
        <f t="shared" si="94"/>
        <v>22</v>
      </c>
      <c r="FT33" s="6">
        <v>0.31240000000000001</v>
      </c>
      <c r="FU33" s="7">
        <f t="shared" si="95"/>
        <v>2036933.4240052579</v>
      </c>
      <c r="FV33" s="12">
        <f t="shared" si="96"/>
        <v>-1068793.6521929451</v>
      </c>
      <c r="FW33" s="12">
        <f t="shared" si="97"/>
        <v>-313040.03651907109</v>
      </c>
      <c r="FY33" s="5">
        <f t="shared" si="98"/>
        <v>21</v>
      </c>
      <c r="FZ33" s="6">
        <v>0.31240000000000001</v>
      </c>
      <c r="GA33" s="7">
        <f t="shared" si="99"/>
        <v>1749642.1783243923</v>
      </c>
      <c r="GB33" s="12">
        <f t="shared" si="100"/>
        <v>-1175442.9303634651</v>
      </c>
      <c r="GC33" s="12">
        <f t="shared" si="101"/>
        <v>-347619.14149137546</v>
      </c>
      <c r="GE33" s="5">
        <f t="shared" si="102"/>
        <v>20</v>
      </c>
      <c r="GF33" s="6">
        <v>0.31240000000000001</v>
      </c>
      <c r="GG33" s="7">
        <f t="shared" si="103"/>
        <v>1556621.1550928757</v>
      </c>
      <c r="GH33" s="12">
        <f t="shared" si="104"/>
        <v>-1159888.1600420584</v>
      </c>
      <c r="GI33" s="12">
        <f t="shared" si="105"/>
        <v>-349615.57809798542</v>
      </c>
      <c r="GK33" s="5">
        <f t="shared" si="106"/>
        <v>19</v>
      </c>
      <c r="GL33" s="6">
        <v>0.31240000000000001</v>
      </c>
      <c r="GM33" s="7">
        <f t="shared" si="107"/>
        <v>1729002.7269719823</v>
      </c>
      <c r="GN33" s="12">
        <f t="shared" si="108"/>
        <v>-738892.47203302931</v>
      </c>
      <c r="GO33" s="12">
        <f t="shared" si="109"/>
        <v>-230422.39175248024</v>
      </c>
      <c r="GQ33" s="5">
        <f t="shared" si="110"/>
        <v>18</v>
      </c>
      <c r="GR33" s="6">
        <v>0.31240000000000001</v>
      </c>
      <c r="GS33" s="7">
        <f t="shared" si="111"/>
        <v>1396609.6340646057</v>
      </c>
      <c r="GT33" s="12">
        <f t="shared" si="112"/>
        <v>-849195.86132181238</v>
      </c>
      <c r="GU33" s="12">
        <f t="shared" si="113"/>
        <v>-274479.42057889863</v>
      </c>
      <c r="GW33" s="5">
        <f t="shared" si="114"/>
        <v>17</v>
      </c>
      <c r="GX33" s="6">
        <v>0.31240000000000001</v>
      </c>
      <c r="GY33" s="7">
        <f t="shared" si="115"/>
        <v>1260364.2577967744</v>
      </c>
      <c r="GZ33" s="12">
        <f t="shared" si="116"/>
        <v>-775055.61254950217</v>
      </c>
      <c r="HA33" s="12">
        <f t="shared" si="117"/>
        <v>-261535.35361859977</v>
      </c>
      <c r="HC33" s="5">
        <f t="shared" si="118"/>
        <v>16</v>
      </c>
      <c r="HD33" s="6">
        <v>0.31240000000000001</v>
      </c>
      <c r="HE33" s="7">
        <f t="shared" si="119"/>
        <v>1373544.3088456565</v>
      </c>
      <c r="HF33" s="12">
        <f t="shared" si="120"/>
        <v>-414536.02770736546</v>
      </c>
      <c r="HG33" s="12">
        <f t="shared" si="121"/>
        <v>-148525.70471410817</v>
      </c>
      <c r="HI33" s="5">
        <f t="shared" si="122"/>
        <v>15</v>
      </c>
      <c r="HJ33" s="6">
        <v>0.31240000000000001</v>
      </c>
      <c r="HK33" s="7">
        <f t="shared" si="123"/>
        <v>1326327.0653202552</v>
      </c>
      <c r="HL33" s="12">
        <f t="shared" si="124"/>
        <v>-211522.5888093572</v>
      </c>
      <c r="HM33" s="12">
        <f t="shared" si="125"/>
        <v>-79797.147247511049</v>
      </c>
      <c r="HO33" s="5">
        <f t="shared" si="126"/>
        <v>14</v>
      </c>
      <c r="HP33" s="6">
        <v>0.31240000000000001</v>
      </c>
      <c r="HQ33" s="7">
        <f t="shared" si="127"/>
        <v>1161203.8743829941</v>
      </c>
      <c r="HR33" s="12">
        <f t="shared" si="128"/>
        <v>-196532.8960468283</v>
      </c>
      <c r="HS33" s="12">
        <f t="shared" si="129"/>
        <v>-76564.000260897097</v>
      </c>
      <c r="HU33" s="5">
        <f t="shared" si="130"/>
        <v>13</v>
      </c>
      <c r="HV33" s="6">
        <v>0.31240000000000001</v>
      </c>
      <c r="HW33" s="7">
        <f t="shared" si="131"/>
        <v>977773.55539154075</v>
      </c>
      <c r="HX33" s="12">
        <f t="shared" si="132"/>
        <v>-222535.21704451984</v>
      </c>
      <c r="HY33" s="12">
        <f t="shared" si="133"/>
        <v>-89857.822237881948</v>
      </c>
      <c r="IA33" s="5">
        <f t="shared" si="134"/>
        <v>12</v>
      </c>
      <c r="IB33" s="6">
        <v>0.31240000000000001</v>
      </c>
      <c r="IC33" s="7">
        <f t="shared" si="135"/>
        <v>1141059.1147059645</v>
      </c>
      <c r="ID33" s="12">
        <f t="shared" si="136"/>
        <v>159612.17203970885</v>
      </c>
      <c r="IE33" s="12">
        <f t="shared" si="137"/>
        <v>70501.679782468549</v>
      </c>
      <c r="IG33" s="5">
        <f t="shared" si="138"/>
        <v>11</v>
      </c>
      <c r="IH33" s="6">
        <v>0.31240000000000001</v>
      </c>
      <c r="II33" s="7">
        <f t="shared" si="139"/>
        <v>1539890.8430579819</v>
      </c>
      <c r="IJ33" s="12">
        <f t="shared" si="140"/>
        <v>782160.41700979241</v>
      </c>
      <c r="IK33" s="12">
        <f t="shared" si="141"/>
        <v>386261.21067497804</v>
      </c>
      <c r="IM33" s="5">
        <f t="shared" si="142"/>
        <v>10</v>
      </c>
      <c r="IN33" s="6">
        <v>0.31240000000000001</v>
      </c>
      <c r="IO33" s="7">
        <f t="shared" si="143"/>
        <v>1124007.9146408625</v>
      </c>
      <c r="IP33" s="12">
        <f t="shared" si="144"/>
        <v>512735.58271531144</v>
      </c>
      <c r="IQ33" s="12">
        <f t="shared" si="145"/>
        <v>270218.94217034423</v>
      </c>
      <c r="IS33" s="5">
        <f t="shared" si="146"/>
        <v>9</v>
      </c>
      <c r="IT33" s="6">
        <v>0.31240000000000001</v>
      </c>
      <c r="IU33" s="7">
        <f t="shared" si="147"/>
        <v>907702.42642401881</v>
      </c>
      <c r="IV33" s="12">
        <f t="shared" si="148"/>
        <v>407787.37622930919</v>
      </c>
      <c r="IW33" s="12">
        <f t="shared" si="149"/>
        <v>226119.06643994869</v>
      </c>
      <c r="IY33" s="5">
        <f t="shared" si="150"/>
        <v>8</v>
      </c>
      <c r="IZ33" s="6">
        <v>0.31240000000000001</v>
      </c>
      <c r="JA33" s="7">
        <f t="shared" si="151"/>
        <v>975814.26190498692</v>
      </c>
      <c r="JB33" s="12">
        <f t="shared" si="152"/>
        <v>595664.50985908578</v>
      </c>
      <c r="JC33" s="12">
        <f t="shared" si="153"/>
        <v>352881.81863689917</v>
      </c>
      <c r="JE33" s="5">
        <f t="shared" si="154"/>
        <v>7</v>
      </c>
      <c r="JF33" s="6">
        <v>0.31240000000000001</v>
      </c>
      <c r="JG33" s="7">
        <f t="shared" si="155"/>
        <v>916171.49742276489</v>
      </c>
      <c r="JH33" s="12">
        <f t="shared" si="156"/>
        <v>643753.56661181117</v>
      </c>
      <c r="JI33" s="12">
        <f t="shared" si="157"/>
        <v>416761.78767380764</v>
      </c>
      <c r="JK33" s="5">
        <f t="shared" si="158"/>
        <v>6</v>
      </c>
      <c r="JL33" s="6">
        <v>0.31240000000000001</v>
      </c>
      <c r="JM33" s="7">
        <f t="shared" si="159"/>
        <v>773010.03832497878</v>
      </c>
      <c r="JN33" s="12">
        <f t="shared" si="160"/>
        <v>592012.76280968799</v>
      </c>
      <c r="JO33" s="12">
        <f t="shared" si="161"/>
        <v>436574.34072600683</v>
      </c>
      <c r="JQ33" s="5">
        <f t="shared" si="162"/>
        <v>5</v>
      </c>
      <c r="JR33" s="6">
        <v>0.31240000000000001</v>
      </c>
      <c r="JS33" s="7">
        <f t="shared" si="163"/>
        <v>586769.42335279996</v>
      </c>
      <c r="JT33" s="12">
        <f t="shared" si="164"/>
        <v>473358.01162783598</v>
      </c>
      <c r="JU33" s="12">
        <f t="shared" si="165"/>
        <v>390352.10437556141</v>
      </c>
      <c r="JW33" s="5">
        <f t="shared" si="166"/>
        <v>4</v>
      </c>
      <c r="JX33" s="6">
        <v>0.31240000000000001</v>
      </c>
      <c r="JY33" s="7">
        <f t="shared" si="167"/>
        <v>615707.68452549842</v>
      </c>
      <c r="JZ33" s="12">
        <f t="shared" si="168"/>
        <v>553160.65052300075</v>
      </c>
      <c r="KA33" s="12">
        <f t="shared" si="169"/>
        <v>494436.4866760092</v>
      </c>
      <c r="KC33" s="5">
        <f t="shared" si="170"/>
        <v>3</v>
      </c>
      <c r="KD33" s="6">
        <v>0.31240000000000001</v>
      </c>
      <c r="KE33" s="7">
        <f t="shared" si="171"/>
        <v>511300.18645200005</v>
      </c>
      <c r="KF33" s="12">
        <f t="shared" si="172"/>
        <v>469068.28772930067</v>
      </c>
      <c r="KG33" s="12">
        <f t="shared" si="173"/>
        <v>434832.9719424228</v>
      </c>
      <c r="KI33" s="5">
        <f t="shared" si="174"/>
        <v>2</v>
      </c>
      <c r="KJ33" s="6">
        <v>0.31240000000000001</v>
      </c>
      <c r="KK33" s="7">
        <f t="shared" si="175"/>
        <v>417933.78000000009</v>
      </c>
      <c r="KL33" s="12">
        <f>(KL34)*(1+KJ33)-(((VLOOKUP((KI$91+KI34),$A$138:$E$227,5,FALSE))/(VLOOKUP(KI$91,$A$138:$E$227,5,FALSE)))*(IF(KI33&lt;=$D$125,$B$125,$C$125)))</f>
        <v>392108.76370951917</v>
      </c>
      <c r="KM33" s="12">
        <f t="shared" si="177"/>
        <v>378728.74902369676</v>
      </c>
      <c r="KO33" s="5">
        <f t="shared" si="178"/>
        <v>1</v>
      </c>
      <c r="KP33" s="6">
        <v>0.31240000000000001</v>
      </c>
      <c r="KQ33" s="7">
        <f>(KQ34+$B$124)*(1+KP33)</f>
        <v>393720</v>
      </c>
      <c r="KR33" s="12">
        <f>($B$124)*(1+KP33)-$B$125</f>
        <v>382720</v>
      </c>
      <c r="KS33" s="12">
        <f>KR33</f>
        <v>382720</v>
      </c>
      <c r="KU33" s="5"/>
      <c r="KV33" s="6"/>
      <c r="KW33" s="7"/>
      <c r="LA33" s="5"/>
      <c r="LB33" s="6"/>
      <c r="LC33" s="7"/>
      <c r="LG33" s="5"/>
      <c r="LH33" s="6"/>
      <c r="LI33" s="7"/>
      <c r="LM33" s="5"/>
      <c r="LN33" s="6"/>
      <c r="LO33" s="7"/>
      <c r="LS33" s="5"/>
      <c r="LT33" s="6"/>
      <c r="LU33" s="7"/>
      <c r="LY33" s="5"/>
      <c r="LZ33" s="6"/>
      <c r="MA33" s="7"/>
      <c r="ME33" s="5"/>
      <c r="MF33" s="6"/>
      <c r="MG33" s="7"/>
      <c r="MK33" s="5"/>
      <c r="ML33" s="6"/>
      <c r="MM33" s="7"/>
      <c r="MQ33" s="5"/>
      <c r="MR33" s="6"/>
      <c r="MS33" s="7"/>
      <c r="MW33" s="5"/>
      <c r="MX33" s="6"/>
      <c r="MY33" s="7"/>
      <c r="NC33" s="5"/>
      <c r="ND33" s="6"/>
      <c r="NE33" s="7"/>
      <c r="NI33" s="5"/>
      <c r="NJ33" s="6"/>
      <c r="NK33" s="7"/>
      <c r="NO33" s="5"/>
      <c r="NP33" s="6"/>
      <c r="NQ33" s="7"/>
      <c r="NU33" s="5"/>
      <c r="NV33" s="6"/>
      <c r="NW33" s="7"/>
      <c r="OA33" s="5"/>
      <c r="OB33" s="6"/>
      <c r="OC33" s="7"/>
      <c r="OG33" s="5"/>
      <c r="OH33" s="6"/>
      <c r="OI33" s="7"/>
      <c r="OM33" s="5"/>
      <c r="ON33" s="6"/>
      <c r="OO33" s="7"/>
      <c r="OS33" s="5"/>
      <c r="OT33" s="6"/>
      <c r="OU33" s="7"/>
      <c r="OY33" s="5"/>
      <c r="OZ33" s="6"/>
      <c r="PA33" s="7"/>
      <c r="PE33" s="5"/>
      <c r="PF33" s="6"/>
      <c r="PG33" s="7"/>
      <c r="PK33" s="5"/>
      <c r="PL33" s="6"/>
      <c r="PM33" s="7"/>
      <c r="PQ33" s="5"/>
      <c r="PR33" s="6"/>
      <c r="PS33" s="7"/>
      <c r="PW33" s="5"/>
      <c r="PX33" s="6"/>
      <c r="PY33" s="7"/>
      <c r="QC33" s="5"/>
      <c r="QD33" s="6"/>
      <c r="QE33" s="7"/>
      <c r="QI33" s="5"/>
      <c r="QJ33" s="6"/>
      <c r="QK33" s="7"/>
      <c r="QO33" s="5"/>
      <c r="QP33" s="6"/>
      <c r="QQ33" s="7"/>
    </row>
    <row r="34" spans="3:459">
      <c r="C34">
        <v>57</v>
      </c>
      <c r="D34" s="6">
        <v>6.1499999999999999E-2</v>
      </c>
      <c r="E34" s="12">
        <f t="shared" si="286"/>
        <v>-31356098.805133279</v>
      </c>
      <c r="F34" s="12">
        <f t="shared" si="0"/>
        <v>-5323459.3653464736</v>
      </c>
      <c r="G34">
        <v>56</v>
      </c>
      <c r="H34" s="6">
        <v>6.1499999999999999E-2</v>
      </c>
      <c r="I34" s="12">
        <f t="shared" si="1"/>
        <v>-38320639.593943119</v>
      </c>
      <c r="J34" s="12">
        <f t="shared" si="2"/>
        <v>-6430647.0761180306</v>
      </c>
      <c r="K34">
        <v>55</v>
      </c>
      <c r="L34" s="6">
        <v>6.1499999999999999E-2</v>
      </c>
      <c r="M34" s="12">
        <f t="shared" si="3"/>
        <v>-32871544.122354265</v>
      </c>
      <c r="N34" s="12">
        <f t="shared" si="4"/>
        <v>-5516225.7555668103</v>
      </c>
      <c r="O34">
        <v>54</v>
      </c>
      <c r="P34" s="6">
        <v>6.1499999999999999E-2</v>
      </c>
      <c r="Q34" s="12">
        <f t="shared" si="5"/>
        <v>-24458485.316648532</v>
      </c>
      <c r="R34" s="12">
        <f t="shared" si="6"/>
        <v>-3816387.7972003105</v>
      </c>
      <c r="S34">
        <v>53</v>
      </c>
      <c r="T34" s="6">
        <v>6.1499999999999999E-2</v>
      </c>
      <c r="U34" s="12">
        <f t="shared" si="7"/>
        <v>1373895.4834001472</v>
      </c>
      <c r="V34" s="12">
        <f t="shared" si="8"/>
        <v>192803.78226321985</v>
      </c>
      <c r="W34">
        <v>52</v>
      </c>
      <c r="X34" s="6">
        <v>6.1499999999999999E-2</v>
      </c>
      <c r="Y34" s="12">
        <f t="shared" si="9"/>
        <v>5129251.5001530247</v>
      </c>
      <c r="Z34" s="12">
        <f t="shared" si="10"/>
        <v>649336.05840995105</v>
      </c>
      <c r="AA34">
        <v>51</v>
      </c>
      <c r="AB34" s="6">
        <v>6.1499999999999999E-2</v>
      </c>
      <c r="AC34" s="12">
        <f t="shared" si="11"/>
        <v>-12501431.719948228</v>
      </c>
      <c r="AD34" s="12">
        <f t="shared" si="12"/>
        <v>-1619420.0069020274</v>
      </c>
      <c r="AE34">
        <v>50</v>
      </c>
      <c r="AF34" s="6">
        <v>6.1499999999999999E-2</v>
      </c>
      <c r="AG34" s="12">
        <f t="shared" si="13"/>
        <v>-6586989.7923973734</v>
      </c>
      <c r="AH34" s="12">
        <f t="shared" si="14"/>
        <v>-879127.19505990448</v>
      </c>
      <c r="AI34">
        <v>49</v>
      </c>
      <c r="AJ34" s="6">
        <v>6.1499999999999999E-2</v>
      </c>
      <c r="AK34" s="12">
        <f t="shared" si="15"/>
        <v>-17795008.266519807</v>
      </c>
      <c r="AL34" s="12">
        <f t="shared" si="16"/>
        <v>-2409922.6111675501</v>
      </c>
      <c r="AM34">
        <v>48</v>
      </c>
      <c r="AN34" s="6">
        <v>6.1499999999999999E-2</v>
      </c>
      <c r="AO34" s="12">
        <f t="shared" si="17"/>
        <v>-21586564.701094698</v>
      </c>
      <c r="AP34" s="12">
        <f t="shared" si="18"/>
        <v>-2986953.506235871</v>
      </c>
      <c r="AQ34">
        <v>47</v>
      </c>
      <c r="AR34" s="6">
        <v>6.1499999999999999E-2</v>
      </c>
      <c r="AS34" s="12">
        <f t="shared" si="19"/>
        <v>-4170176.5311619933</v>
      </c>
      <c r="AT34" s="12">
        <f t="shared" si="20"/>
        <v>-581123.71680569486</v>
      </c>
      <c r="AU34">
        <v>46</v>
      </c>
      <c r="AV34" s="6">
        <v>6.1499999999999999E-2</v>
      </c>
      <c r="AW34" s="12">
        <f t="shared" si="21"/>
        <v>-9972813.9565920476</v>
      </c>
      <c r="AX34" s="12">
        <f t="shared" si="22"/>
        <v>-1370160.8968821263</v>
      </c>
      <c r="AY34">
        <v>45</v>
      </c>
      <c r="AZ34" s="6">
        <v>6.1499999999999999E-2</v>
      </c>
      <c r="BA34" s="12">
        <f t="shared" si="23"/>
        <v>-6882820.6109952964</v>
      </c>
      <c r="BB34" s="12">
        <f t="shared" si="24"/>
        <v>-938873.46901702275</v>
      </c>
      <c r="BC34">
        <v>44</v>
      </c>
      <c r="BD34" s="6">
        <v>6.1499999999999999E-2</v>
      </c>
      <c r="BE34" s="12">
        <f t="shared" si="25"/>
        <v>22042.458620398189</v>
      </c>
      <c r="BF34" s="12">
        <f t="shared" si="26"/>
        <v>3050.0359818215352</v>
      </c>
      <c r="BG34">
        <v>43</v>
      </c>
      <c r="BH34" s="6">
        <v>6.1499999999999999E-2</v>
      </c>
      <c r="BI34" s="12">
        <f t="shared" si="27"/>
        <v>10600169.89358598</v>
      </c>
      <c r="BJ34" s="12">
        <f t="shared" si="28"/>
        <v>1633195.9502384679</v>
      </c>
      <c r="BK34">
        <v>42</v>
      </c>
      <c r="BL34" s="6">
        <v>6.1499999999999999E-2</v>
      </c>
      <c r="BM34" s="12">
        <f t="shared" si="29"/>
        <v>8697567.0357431918</v>
      </c>
      <c r="BN34" s="12">
        <f t="shared" si="30"/>
        <v>1442481.6771742878</v>
      </c>
      <c r="BO34">
        <v>41</v>
      </c>
      <c r="BP34" s="6">
        <v>6.1499999999999999E-2</v>
      </c>
      <c r="BQ34" s="12">
        <f t="shared" si="31"/>
        <v>5174096.27511732</v>
      </c>
      <c r="BR34" s="12">
        <f t="shared" si="32"/>
        <v>883506.13529971894</v>
      </c>
      <c r="BS34">
        <v>40</v>
      </c>
      <c r="BT34" s="6">
        <v>6.1499999999999999E-2</v>
      </c>
      <c r="BU34" s="12">
        <f t="shared" si="33"/>
        <v>3632908.1279899669</v>
      </c>
      <c r="BV34" s="12">
        <f t="shared" si="34"/>
        <v>634600.24218077934</v>
      </c>
      <c r="BW34">
        <v>39</v>
      </c>
      <c r="BX34" s="6">
        <v>6.1499999999999999E-2</v>
      </c>
      <c r="BY34" s="12">
        <f t="shared" si="35"/>
        <v>44847.046454587136</v>
      </c>
      <c r="BZ34" s="12">
        <f t="shared" si="36"/>
        <v>8009.9729683364649</v>
      </c>
      <c r="CA34">
        <v>38</v>
      </c>
      <c r="CB34" s="6">
        <v>6.1499999999999999E-2</v>
      </c>
      <c r="CC34" s="12">
        <f t="shared" si="37"/>
        <v>5121789.8649098156</v>
      </c>
      <c r="CD34" s="12">
        <f t="shared" si="38"/>
        <v>1080652.4248828364</v>
      </c>
      <c r="CE34">
        <v>37</v>
      </c>
      <c r="CF34" s="6">
        <v>6.1499999999999999E-2</v>
      </c>
      <c r="CG34" s="12">
        <f t="shared" si="39"/>
        <v>6481802.8277372541</v>
      </c>
      <c r="CH34" s="12">
        <f t="shared" si="40"/>
        <v>1507543.9354011079</v>
      </c>
      <c r="CI34">
        <v>36</v>
      </c>
      <c r="CJ34" s="6">
        <v>6.1499999999999999E-2</v>
      </c>
      <c r="CK34" s="12">
        <f t="shared" si="284"/>
        <v>6761228.5658186525</v>
      </c>
      <c r="CL34" s="12">
        <f t="shared" si="285"/>
        <v>1592438.5238434509</v>
      </c>
      <c r="CM34" s="5">
        <v>35</v>
      </c>
      <c r="CN34" s="6">
        <v>6.1499999999999999E-2</v>
      </c>
      <c r="CO34" s="7">
        <f t="shared" si="41"/>
        <v>13051215.887946131</v>
      </c>
      <c r="CP34" s="12">
        <f t="shared" si="42"/>
        <v>5172398.0408509253</v>
      </c>
      <c r="CQ34" s="12">
        <f t="shared" si="43"/>
        <v>1192849.4009813222</v>
      </c>
      <c r="CR34" s="9"/>
      <c r="CS34" s="5">
        <v>34</v>
      </c>
      <c r="CT34" s="6">
        <v>6.1499999999999999E-2</v>
      </c>
      <c r="CU34" s="7">
        <f t="shared" si="44"/>
        <v>9977231.0128783192</v>
      </c>
      <c r="CV34" s="12">
        <f t="shared" si="45"/>
        <v>3330100.363659427</v>
      </c>
      <c r="CW34" s="12">
        <f t="shared" si="46"/>
        <v>830074.08475907193</v>
      </c>
      <c r="CY34" s="5">
        <v>33</v>
      </c>
      <c r="CZ34" s="6">
        <v>6.1499999999999999E-2</v>
      </c>
      <c r="DA34" s="7">
        <f t="shared" si="47"/>
        <v>8066972.0349921733</v>
      </c>
      <c r="DB34" s="12">
        <f t="shared" si="48"/>
        <v>2197281.4374300675</v>
      </c>
      <c r="DC34" s="12">
        <f t="shared" si="49"/>
        <v>571422.55242293212</v>
      </c>
      <c r="DE34" s="5">
        <f t="shared" si="50"/>
        <v>32</v>
      </c>
      <c r="DF34" s="6">
        <v>6.1499999999999999E-2</v>
      </c>
      <c r="DG34" s="7">
        <f t="shared" si="51"/>
        <v>6827737.651284107</v>
      </c>
      <c r="DH34" s="12">
        <f t="shared" si="52"/>
        <v>1432430.7592729067</v>
      </c>
      <c r="DI34" s="12">
        <f t="shared" si="53"/>
        <v>373922.06277388928</v>
      </c>
      <c r="DK34" s="5">
        <f t="shared" si="54"/>
        <v>31</v>
      </c>
      <c r="DL34" s="6">
        <v>6.1499999999999999E-2</v>
      </c>
      <c r="DM34" s="7">
        <f t="shared" si="55"/>
        <v>6911365.1698391624</v>
      </c>
      <c r="DN34" s="12">
        <f t="shared" si="56"/>
        <v>2057592.872003935</v>
      </c>
      <c r="DO34" s="12">
        <f t="shared" si="57"/>
        <v>543172.21056826157</v>
      </c>
      <c r="DQ34" s="5">
        <f t="shared" si="58"/>
        <v>30</v>
      </c>
      <c r="DR34" s="6">
        <v>6.1499999999999999E-2</v>
      </c>
      <c r="DS34" s="7">
        <f t="shared" si="59"/>
        <v>4530260.336811197</v>
      </c>
      <c r="DT34" s="12">
        <f t="shared" si="60"/>
        <v>-24880.315859608978</v>
      </c>
      <c r="DU34" s="12">
        <f t="shared" si="61"/>
        <v>-6519.1799161095159</v>
      </c>
      <c r="DW34" s="5">
        <f t="shared" si="62"/>
        <v>29</v>
      </c>
      <c r="DX34" s="6">
        <v>6.1499999999999999E-2</v>
      </c>
      <c r="DY34" s="7">
        <f t="shared" si="63"/>
        <v>3416485.9251969797</v>
      </c>
      <c r="DZ34" s="12">
        <f t="shared" si="64"/>
        <v>-845733.40413929895</v>
      </c>
      <c r="EA34" s="12">
        <f t="shared" si="65"/>
        <v>-222430.37518089509</v>
      </c>
      <c r="EC34" s="5">
        <f t="shared" si="66"/>
        <v>28</v>
      </c>
      <c r="ED34" s="6">
        <v>6.1499999999999999E-2</v>
      </c>
      <c r="EE34" s="7">
        <f t="shared" si="67"/>
        <v>3179901.2706598858</v>
      </c>
      <c r="EF34" s="12">
        <f t="shared" si="68"/>
        <v>-697802.56479787768</v>
      </c>
      <c r="EG34" s="12">
        <f t="shared" si="69"/>
        <v>-189002.46112287955</v>
      </c>
      <c r="EI34" s="5">
        <f t="shared" si="70"/>
        <v>27</v>
      </c>
      <c r="EJ34" s="6">
        <v>6.1499999999999999E-2</v>
      </c>
      <c r="EK34" s="7">
        <f t="shared" si="71"/>
        <v>3179901.2706598858</v>
      </c>
      <c r="EL34" s="12">
        <f t="shared" si="72"/>
        <v>49435.397639922041</v>
      </c>
      <c r="EM34" s="12">
        <f t="shared" si="73"/>
        <v>13874.90061336379</v>
      </c>
      <c r="EO34" s="5">
        <f t="shared" si="74"/>
        <v>26</v>
      </c>
      <c r="EP34" s="6">
        <v>6.1499999999999999E-2</v>
      </c>
      <c r="EQ34" s="7">
        <f t="shared" si="75"/>
        <v>3551375.106834806</v>
      </c>
      <c r="ER34" s="12">
        <f t="shared" si="76"/>
        <v>-768565.9408341113</v>
      </c>
      <c r="ES34" s="12">
        <f t="shared" si="77"/>
        <v>-218728.28541893253</v>
      </c>
      <c r="EU34" s="5">
        <f t="shared" si="78"/>
        <v>25</v>
      </c>
      <c r="EV34" s="6">
        <v>6.1499999999999999E-2</v>
      </c>
      <c r="EW34" s="7">
        <f t="shared" si="79"/>
        <v>2205102.1847533705</v>
      </c>
      <c r="EX34" s="12">
        <f t="shared" si="80"/>
        <v>-819317.40633597237</v>
      </c>
      <c r="EY34" s="12">
        <f t="shared" si="81"/>
        <v>-235583.90584537774</v>
      </c>
      <c r="FA34" s="5">
        <f t="shared" si="82"/>
        <v>24</v>
      </c>
      <c r="FB34" s="6">
        <v>6.1499999999999999E-2</v>
      </c>
      <c r="FC34" s="7">
        <f t="shared" si="83"/>
        <v>2197630.2419308065</v>
      </c>
      <c r="FD34" s="12">
        <f t="shared" si="84"/>
        <v>-609266.00003730273</v>
      </c>
      <c r="FE34" s="12">
        <f t="shared" si="85"/>
        <v>-178175.9254279845</v>
      </c>
      <c r="FG34" s="5">
        <f t="shared" si="86"/>
        <v>23</v>
      </c>
      <c r="FH34" s="6">
        <v>6.1499999999999999E-2</v>
      </c>
      <c r="FI34" s="7">
        <f t="shared" si="87"/>
        <v>1735336.57764593</v>
      </c>
      <c r="FJ34" s="12">
        <f t="shared" si="88"/>
        <v>-911518.58225806151</v>
      </c>
      <c r="FK34" s="12">
        <f t="shared" si="89"/>
        <v>-268356.7955617453</v>
      </c>
      <c r="FM34" s="5">
        <f t="shared" si="90"/>
        <v>22</v>
      </c>
      <c r="FN34" s="6">
        <v>6.1499999999999999E-2</v>
      </c>
      <c r="FO34" s="7">
        <f t="shared" si="91"/>
        <v>1902989.9963218886</v>
      </c>
      <c r="FP34" s="12">
        <f t="shared" si="92"/>
        <v>-552899.8104535715</v>
      </c>
      <c r="FQ34" s="12">
        <f t="shared" si="93"/>
        <v>-164947.53913433338</v>
      </c>
      <c r="FS34" s="5">
        <f t="shared" si="94"/>
        <v>21</v>
      </c>
      <c r="FT34" s="6">
        <v>6.1499999999999999E-2</v>
      </c>
      <c r="FU34" s="7">
        <f t="shared" si="95"/>
        <v>1552067.5281966305</v>
      </c>
      <c r="FV34" s="12">
        <f t="shared" si="96"/>
        <v>-736335.31524453335</v>
      </c>
      <c r="FW34" s="12">
        <f t="shared" si="97"/>
        <v>-223285.19372969653</v>
      </c>
      <c r="FY34" s="5">
        <f t="shared" si="98"/>
        <v>20</v>
      </c>
      <c r="FZ34" s="6">
        <v>6.1499999999999999E-2</v>
      </c>
      <c r="GA34" s="7">
        <f t="shared" si="99"/>
        <v>1333162.2815638466</v>
      </c>
      <c r="GB34" s="12">
        <f t="shared" si="100"/>
        <v>-818348.5390667154</v>
      </c>
      <c r="GC34" s="12">
        <f t="shared" si="101"/>
        <v>-250564.02766321413</v>
      </c>
      <c r="GE34" s="5">
        <f t="shared" si="102"/>
        <v>19</v>
      </c>
      <c r="GF34" s="6">
        <v>6.1499999999999999E-2</v>
      </c>
      <c r="GG34" s="7">
        <f t="shared" si="103"/>
        <v>1186087.4391137424</v>
      </c>
      <c r="GH34" s="12">
        <f t="shared" si="104"/>
        <v>-807954.78372086713</v>
      </c>
      <c r="GI34" s="12">
        <f t="shared" si="105"/>
        <v>-252138.98059198796</v>
      </c>
      <c r="GK34" s="5">
        <f t="shared" si="106"/>
        <v>18</v>
      </c>
      <c r="GL34" s="6">
        <v>6.1499999999999999E-2</v>
      </c>
      <c r="GM34" s="7">
        <f t="shared" si="107"/>
        <v>1317435.7870862407</v>
      </c>
      <c r="GN34" s="12">
        <f t="shared" si="108"/>
        <v>-489707.30275090958</v>
      </c>
      <c r="GO34" s="12">
        <f t="shared" si="109"/>
        <v>-158109.61982831132</v>
      </c>
      <c r="GQ34" s="5">
        <f t="shared" si="110"/>
        <v>17</v>
      </c>
      <c r="GR34" s="6">
        <v>6.1499999999999999E-2</v>
      </c>
      <c r="GS34" s="7">
        <f t="shared" si="111"/>
        <v>1064164.6099242652</v>
      </c>
      <c r="GT34" s="12">
        <f t="shared" si="112"/>
        <v>-576333.90129148902</v>
      </c>
      <c r="GU34" s="12">
        <f t="shared" si="113"/>
        <v>-192865.41740961507</v>
      </c>
      <c r="GW34" s="5">
        <f t="shared" si="114"/>
        <v>16</v>
      </c>
      <c r="GX34" s="6">
        <v>6.1499999999999999E-2</v>
      </c>
      <c r="GY34" s="7">
        <f t="shared" si="115"/>
        <v>960350.69932701497</v>
      </c>
      <c r="GZ34" s="12">
        <f t="shared" si="116"/>
        <v>-522821.63834766811</v>
      </c>
      <c r="HA34" s="12">
        <f t="shared" si="117"/>
        <v>-182654.07581135412</v>
      </c>
      <c r="HC34" s="5">
        <f t="shared" si="118"/>
        <v>15</v>
      </c>
      <c r="HD34" s="6">
        <v>6.1499999999999999E-2</v>
      </c>
      <c r="HE34" s="7">
        <f t="shared" si="119"/>
        <v>1046589.6897635298</v>
      </c>
      <c r="HF34" s="12">
        <f t="shared" si="120"/>
        <v>-252061.77154618007</v>
      </c>
      <c r="HG34" s="12">
        <f t="shared" si="121"/>
        <v>-93502.796510751767</v>
      </c>
      <c r="HI34" s="5">
        <f t="shared" si="122"/>
        <v>14</v>
      </c>
      <c r="HJ34" s="6">
        <v>6.1499999999999999E-2</v>
      </c>
      <c r="HK34" s="7">
        <f t="shared" si="123"/>
        <v>1010611.9059130258</v>
      </c>
      <c r="HL34" s="12">
        <f t="shared" si="124"/>
        <v>-100579.0732581763</v>
      </c>
      <c r="HM34" s="12">
        <f t="shared" si="125"/>
        <v>-39284.073755401536</v>
      </c>
      <c r="HO34" s="5">
        <f t="shared" si="126"/>
        <v>13</v>
      </c>
      <c r="HP34" s="6">
        <v>6.1499999999999999E-2</v>
      </c>
      <c r="HQ34" s="7">
        <f t="shared" si="127"/>
        <v>884794.17432413448</v>
      </c>
      <c r="HR34" s="12">
        <f t="shared" si="128"/>
        <v>-91074.060329743443</v>
      </c>
      <c r="HS34" s="12">
        <f t="shared" si="129"/>
        <v>-36733.502252722821</v>
      </c>
      <c r="HU34" s="5">
        <f t="shared" si="130"/>
        <v>12</v>
      </c>
      <c r="HV34" s="6">
        <v>6.1499999999999999E-2</v>
      </c>
      <c r="HW34" s="7">
        <f t="shared" si="131"/>
        <v>745027.09188626998</v>
      </c>
      <c r="HX34" s="12">
        <f t="shared" si="132"/>
        <v>-112952.94300261544</v>
      </c>
      <c r="HY34" s="12">
        <f t="shared" si="133"/>
        <v>-47220.759292555624</v>
      </c>
      <c r="IA34" s="5">
        <f t="shared" si="134"/>
        <v>11</v>
      </c>
      <c r="IB34" s="6">
        <v>6.1499999999999999E-2</v>
      </c>
      <c r="IC34" s="7">
        <f t="shared" si="135"/>
        <v>869444.61650865932</v>
      </c>
      <c r="ID34" s="12">
        <f t="shared" si="136"/>
        <v>173369.87730518985</v>
      </c>
      <c r="IE34" s="12">
        <f t="shared" si="137"/>
        <v>79283.967442805166</v>
      </c>
      <c r="IG34" s="5">
        <f t="shared" si="138"/>
        <v>10</v>
      </c>
      <c r="IH34" s="6">
        <v>6.1499999999999999E-2</v>
      </c>
      <c r="II34" s="7">
        <f t="shared" si="139"/>
        <v>1173339.5634394863</v>
      </c>
      <c r="IJ34" s="12">
        <f t="shared" si="140"/>
        <v>642265.29828592273</v>
      </c>
      <c r="IK34" s="12">
        <f t="shared" si="141"/>
        <v>328380.98175364645</v>
      </c>
      <c r="IM34" s="5">
        <f t="shared" si="142"/>
        <v>9</v>
      </c>
      <c r="IN34" s="6">
        <v>6.1499999999999999E-2</v>
      </c>
      <c r="IO34" s="7">
        <f t="shared" si="143"/>
        <v>856452.23608721618</v>
      </c>
      <c r="IP34" s="12">
        <f t="shared" si="144"/>
        <v>434059.77076117508</v>
      </c>
      <c r="IQ34" s="12">
        <f t="shared" si="145"/>
        <v>236837.32339863922</v>
      </c>
      <c r="IS34" s="5">
        <f t="shared" si="146"/>
        <v>8</v>
      </c>
      <c r="IT34" s="6">
        <v>6.1499999999999999E-2</v>
      </c>
      <c r="IU34" s="7">
        <f t="shared" si="147"/>
        <v>691635.4971228427</v>
      </c>
      <c r="IV34" s="12">
        <f t="shared" si="148"/>
        <v>351942.95971645328</v>
      </c>
      <c r="IW34" s="12">
        <f t="shared" si="149"/>
        <v>202047.72466548102</v>
      </c>
      <c r="IY34" s="5">
        <f t="shared" si="150"/>
        <v>7</v>
      </c>
      <c r="IZ34" s="6">
        <v>6.1499999999999999E-2</v>
      </c>
      <c r="JA34" s="7">
        <f t="shared" si="151"/>
        <v>743534.18310346454</v>
      </c>
      <c r="JB34" s="12">
        <f t="shared" si="152"/>
        <v>492460.00446440547</v>
      </c>
      <c r="JC34" s="12">
        <f t="shared" si="153"/>
        <v>302048.57977453718</v>
      </c>
      <c r="JE34" s="5">
        <f t="shared" si="154"/>
        <v>6</v>
      </c>
      <c r="JF34" s="6">
        <v>6.1499999999999999E-2</v>
      </c>
      <c r="JG34" s="7">
        <f t="shared" si="155"/>
        <v>698088.61431176844</v>
      </c>
      <c r="JH34" s="12">
        <f t="shared" si="156"/>
        <v>525825.39203250955</v>
      </c>
      <c r="JI34" s="12">
        <f t="shared" si="157"/>
        <v>352442.33832993521</v>
      </c>
      <c r="JK34" s="5">
        <f t="shared" si="158"/>
        <v>5</v>
      </c>
      <c r="JL34" s="6">
        <v>6.1499999999999999E-2</v>
      </c>
      <c r="JM34" s="7">
        <f t="shared" si="159"/>
        <v>589004.90576423251</v>
      </c>
      <c r="JN34" s="12">
        <f t="shared" si="160"/>
        <v>482089.29956023314</v>
      </c>
      <c r="JO34" s="12">
        <f t="shared" si="161"/>
        <v>368072.10506168928</v>
      </c>
      <c r="JQ34" s="5">
        <f t="shared" si="162"/>
        <v>4</v>
      </c>
      <c r="JR34" s="6">
        <v>6.1499999999999999E-2</v>
      </c>
      <c r="JS34" s="7">
        <f t="shared" si="163"/>
        <v>447096.48228649801</v>
      </c>
      <c r="JT34" s="12">
        <f t="shared" si="164"/>
        <v>388400.88537996309</v>
      </c>
      <c r="JU34" s="12">
        <f t="shared" si="165"/>
        <v>331608.21421056706</v>
      </c>
      <c r="JW34" s="5">
        <f t="shared" si="166"/>
        <v>3</v>
      </c>
      <c r="JX34" s="6">
        <v>6.1499999999999999E-2</v>
      </c>
      <c r="JY34" s="7">
        <f t="shared" si="167"/>
        <v>469146.36126600002</v>
      </c>
      <c r="JZ34" s="12">
        <f t="shared" si="168"/>
        <v>430864.9186527445</v>
      </c>
      <c r="KA34" s="12">
        <f t="shared" si="169"/>
        <v>398729.75298286363</v>
      </c>
      <c r="KC34" s="5">
        <f t="shared" si="170"/>
        <v>2</v>
      </c>
      <c r="KD34" s="6">
        <v>6.1499999999999999E-2</v>
      </c>
      <c r="KE34" s="7">
        <f t="shared" si="171"/>
        <v>389591.73000000004</v>
      </c>
      <c r="KF34" s="12">
        <f>(KF35)*(1+KD34)-(((VLOOKUP((KC$91+KC35),$A$138:$E$227,5,FALSE))/(VLOOKUP(KC$91,$A$138:$E$227,5,FALSE)))*(IF(KC34&lt;=$D$125,$B$125,$C$125)))</f>
        <v>366454.08480572602</v>
      </c>
      <c r="KG34" s="12">
        <f t="shared" si="173"/>
        <v>351709.61230618251</v>
      </c>
      <c r="KI34" s="5">
        <f t="shared" si="174"/>
        <v>1</v>
      </c>
      <c r="KJ34" s="6">
        <v>6.1499999999999999E-2</v>
      </c>
      <c r="KK34" s="7">
        <f>(KK35+$B$124)*(1+KJ34)</f>
        <v>318450.00000000006</v>
      </c>
      <c r="KL34" s="12">
        <f>($B$124)*(1+KJ34)-$B$125</f>
        <v>307450.00000000006</v>
      </c>
      <c r="KM34" s="12">
        <f>KL34</f>
        <v>307450.00000000006</v>
      </c>
      <c r="KO34" s="5"/>
      <c r="KP34" s="6"/>
      <c r="KQ34" s="7"/>
      <c r="KU34" s="5"/>
      <c r="KV34" s="6"/>
      <c r="KW34" s="7"/>
      <c r="LA34" s="5"/>
      <c r="LB34" s="6"/>
      <c r="LC34" s="7"/>
      <c r="LG34" s="5"/>
      <c r="LH34" s="6"/>
      <c r="LI34" s="7"/>
      <c r="LM34" s="5"/>
      <c r="LN34" s="6"/>
      <c r="LO34" s="7"/>
      <c r="LS34" s="5"/>
      <c r="LT34" s="6"/>
      <c r="LU34" s="7"/>
      <c r="LY34" s="5"/>
      <c r="LZ34" s="6"/>
      <c r="MA34" s="7"/>
      <c r="ME34" s="5"/>
      <c r="MF34" s="6"/>
      <c r="MG34" s="7"/>
      <c r="MK34" s="5"/>
      <c r="ML34" s="6"/>
      <c r="MM34" s="7"/>
      <c r="MQ34" s="5"/>
      <c r="MR34" s="6"/>
      <c r="MS34" s="7"/>
      <c r="MW34" s="5"/>
      <c r="MX34" s="6"/>
      <c r="MY34" s="7"/>
      <c r="NC34" s="5"/>
      <c r="ND34" s="6"/>
      <c r="NE34" s="7"/>
      <c r="NI34" s="5"/>
      <c r="NJ34" s="6"/>
      <c r="NK34" s="7"/>
      <c r="NO34" s="5"/>
      <c r="NP34" s="6"/>
      <c r="NQ34" s="7"/>
      <c r="NU34" s="5"/>
      <c r="NV34" s="6"/>
      <c r="NW34" s="7"/>
      <c r="OA34" s="5"/>
      <c r="OB34" s="6"/>
      <c r="OC34" s="7"/>
      <c r="OG34" s="5"/>
      <c r="OH34" s="6"/>
      <c r="OI34" s="7"/>
      <c r="OM34" s="5"/>
      <c r="ON34" s="6"/>
      <c r="OO34" s="7"/>
      <c r="OS34" s="5"/>
      <c r="OT34" s="6"/>
      <c r="OU34" s="7"/>
      <c r="OY34" s="5"/>
      <c r="OZ34" s="6"/>
      <c r="PA34" s="7"/>
      <c r="PE34" s="5"/>
      <c r="PF34" s="6"/>
      <c r="PG34" s="7"/>
      <c r="PK34" s="5"/>
      <c r="PL34" s="6"/>
      <c r="PM34" s="7"/>
      <c r="PQ34" s="5"/>
      <c r="PR34" s="6"/>
      <c r="PS34" s="7"/>
      <c r="PW34" s="5"/>
      <c r="PX34" s="6"/>
      <c r="PY34" s="7"/>
      <c r="QC34" s="5"/>
      <c r="QD34" s="6"/>
      <c r="QE34" s="7"/>
      <c r="QI34" s="5"/>
      <c r="QJ34" s="6"/>
      <c r="QK34" s="7"/>
      <c r="QO34" s="5"/>
      <c r="QP34" s="6"/>
      <c r="QQ34" s="7"/>
    </row>
    <row r="35" spans="3:459">
      <c r="C35">
        <v>56</v>
      </c>
      <c r="D35" s="6">
        <v>0.22339999999999999</v>
      </c>
      <c r="E35" s="12">
        <f t="shared" si="286"/>
        <v>-29372956.761960562</v>
      </c>
      <c r="F35" s="12">
        <f t="shared" si="0"/>
        <v>-5195829.7748662354</v>
      </c>
      <c r="G35">
        <v>55</v>
      </c>
      <c r="H35" s="6">
        <v>0.22339999999999999</v>
      </c>
      <c r="I35" s="12">
        <f t="shared" si="1"/>
        <v>-35932046.786734387</v>
      </c>
      <c r="J35" s="12">
        <f t="shared" si="2"/>
        <v>-6282597.1375578539</v>
      </c>
      <c r="K35">
        <v>54</v>
      </c>
      <c r="L35" s="6">
        <v>0.22339999999999999</v>
      </c>
      <c r="M35" s="12">
        <f t="shared" si="3"/>
        <v>-30798654.915242299</v>
      </c>
      <c r="N35" s="12">
        <f t="shared" si="4"/>
        <v>-5385040.8900883785</v>
      </c>
      <c r="O35">
        <v>53</v>
      </c>
      <c r="P35" s="6">
        <v>0.22339999999999999</v>
      </c>
      <c r="Q35" s="12">
        <f t="shared" si="5"/>
        <v>-22860311.978996828</v>
      </c>
      <c r="R35" s="12">
        <f t="shared" si="6"/>
        <v>-3716553.7879964169</v>
      </c>
      <c r="S35">
        <v>52</v>
      </c>
      <c r="T35" s="6">
        <v>0.22339999999999999</v>
      </c>
      <c r="U35" s="12">
        <f t="shared" si="7"/>
        <v>1495686.9591864068</v>
      </c>
      <c r="V35" s="12">
        <f t="shared" si="8"/>
        <v>218694.51448226604</v>
      </c>
      <c r="W35">
        <v>51</v>
      </c>
      <c r="X35" s="6">
        <v>0.22339999999999999</v>
      </c>
      <c r="Y35" s="12">
        <f t="shared" si="9"/>
        <v>5055325.712990175</v>
      </c>
      <c r="Z35" s="12">
        <f t="shared" si="10"/>
        <v>666806.76582385751</v>
      </c>
      <c r="AA35">
        <v>50</v>
      </c>
      <c r="AB35" s="6">
        <v>0.22339999999999999</v>
      </c>
      <c r="AC35" s="12">
        <f t="shared" si="11"/>
        <v>-11558964.494448723</v>
      </c>
      <c r="AD35" s="12">
        <f t="shared" si="12"/>
        <v>-1560105.6372875578</v>
      </c>
      <c r="AE35">
        <v>49</v>
      </c>
      <c r="AF35" s="6">
        <v>0.22339999999999999</v>
      </c>
      <c r="AG35" s="12">
        <f t="shared" si="13"/>
        <v>-5993603.7500072233</v>
      </c>
      <c r="AH35" s="12">
        <f t="shared" si="14"/>
        <v>-833466.37014415383</v>
      </c>
      <c r="AI35">
        <v>48</v>
      </c>
      <c r="AJ35" s="6">
        <v>0.22339999999999999</v>
      </c>
      <c r="AK35" s="12">
        <f t="shared" si="15"/>
        <v>-16555333.516146371</v>
      </c>
      <c r="AL35" s="12">
        <f t="shared" si="16"/>
        <v>-2336028.6556525556</v>
      </c>
      <c r="AM35">
        <v>47</v>
      </c>
      <c r="AN35" s="6">
        <v>0.22339999999999999</v>
      </c>
      <c r="AO35" s="12">
        <f t="shared" si="17"/>
        <v>-20131659.15257315</v>
      </c>
      <c r="AP35" s="12">
        <f t="shared" si="18"/>
        <v>-2902417.1170887668</v>
      </c>
      <c r="AQ35">
        <v>46</v>
      </c>
      <c r="AR35" s="6">
        <v>0.22339999999999999</v>
      </c>
      <c r="AS35" s="12">
        <f t="shared" si="19"/>
        <v>-3725760.5661998563</v>
      </c>
      <c r="AT35" s="12">
        <f t="shared" si="20"/>
        <v>-540959.10061388509</v>
      </c>
      <c r="AU35">
        <v>45</v>
      </c>
      <c r="AV35" s="6">
        <v>0.22339999999999999</v>
      </c>
      <c r="AW35" s="12">
        <f t="shared" si="21"/>
        <v>-9189314.0025764517</v>
      </c>
      <c r="AX35" s="12">
        <f t="shared" si="22"/>
        <v>-1315443.7222502078</v>
      </c>
      <c r="AY35">
        <v>44</v>
      </c>
      <c r="AZ35" s="6">
        <v>0.22339999999999999</v>
      </c>
      <c r="BA35" s="12">
        <f t="shared" si="23"/>
        <v>-6276865.335319207</v>
      </c>
      <c r="BB35" s="12">
        <f t="shared" si="24"/>
        <v>-892110.71739199373</v>
      </c>
      <c r="BC35">
        <v>43</v>
      </c>
      <c r="BD35" s="6">
        <v>0.22339999999999999</v>
      </c>
      <c r="BE35" s="12">
        <f t="shared" si="25"/>
        <v>225012.68889184744</v>
      </c>
      <c r="BF35" s="12">
        <f t="shared" si="26"/>
        <v>32440.479686861443</v>
      </c>
      <c r="BG35">
        <v>42</v>
      </c>
      <c r="BH35" s="6">
        <v>0.22339999999999999</v>
      </c>
      <c r="BI35" s="12">
        <f t="shared" si="27"/>
        <v>10169461.393671367</v>
      </c>
      <c r="BJ35" s="12">
        <f t="shared" si="28"/>
        <v>1632520.8985750559</v>
      </c>
      <c r="BK35">
        <v>41</v>
      </c>
      <c r="BL35" s="6">
        <v>0.22339999999999999</v>
      </c>
      <c r="BM35" s="12">
        <f t="shared" si="29"/>
        <v>8364064.6346751647</v>
      </c>
      <c r="BN35" s="12">
        <f t="shared" si="30"/>
        <v>1445324.052413193</v>
      </c>
      <c r="BO35">
        <v>40</v>
      </c>
      <c r="BP35" s="6">
        <v>0.22339999999999999</v>
      </c>
      <c r="BQ35" s="12">
        <f t="shared" si="31"/>
        <v>5039836.0153459571</v>
      </c>
      <c r="BR35" s="12">
        <f t="shared" si="32"/>
        <v>896657.94138056901</v>
      </c>
      <c r="BS35">
        <v>39</v>
      </c>
      <c r="BT35" s="6">
        <v>0.22339999999999999</v>
      </c>
      <c r="BU35" s="12">
        <f t="shared" si="33"/>
        <v>3584220.161115096</v>
      </c>
      <c r="BV35" s="12">
        <f t="shared" si="34"/>
        <v>652342.72871010948</v>
      </c>
      <c r="BW35">
        <v>38</v>
      </c>
      <c r="BX35" s="6">
        <v>0.22339999999999999</v>
      </c>
      <c r="BY35" s="12">
        <f t="shared" si="35"/>
        <v>200484.29526294876</v>
      </c>
      <c r="BZ35" s="12">
        <f t="shared" si="36"/>
        <v>37308.93838226654</v>
      </c>
      <c r="CA35">
        <v>37</v>
      </c>
      <c r="CB35" s="6">
        <v>0.22339999999999999</v>
      </c>
      <c r="CC35" s="12">
        <f t="shared" si="37"/>
        <v>4958997.5613956125</v>
      </c>
      <c r="CD35" s="12">
        <f t="shared" si="38"/>
        <v>1090168.1755624302</v>
      </c>
      <c r="CE35">
        <v>36</v>
      </c>
      <c r="CF35" s="6">
        <v>0.22339999999999999</v>
      </c>
      <c r="CG35" s="12">
        <f t="shared" si="39"/>
        <v>6227781.6010451298</v>
      </c>
      <c r="CH35" s="12">
        <f t="shared" si="40"/>
        <v>1509186.3389035743</v>
      </c>
      <c r="CI35">
        <v>35</v>
      </c>
      <c r="CJ35" s="6">
        <v>0.22339999999999999</v>
      </c>
      <c r="CK35" s="12">
        <f t="shared" si="284"/>
        <v>6489499.3554579858</v>
      </c>
      <c r="CL35" s="12">
        <f t="shared" si="285"/>
        <v>1592515.1792534934</v>
      </c>
      <c r="CM35" s="5">
        <v>34</v>
      </c>
      <c r="CN35" s="6">
        <v>0.22339999999999999</v>
      </c>
      <c r="CO35" s="7">
        <f t="shared" si="41"/>
        <v>12295069.13607737</v>
      </c>
      <c r="CP35" s="12">
        <f t="shared" si="42"/>
        <v>4995273.8080394762</v>
      </c>
      <c r="CQ35" s="12">
        <f t="shared" si="43"/>
        <v>1200295.8536700173</v>
      </c>
      <c r="CR35" s="9"/>
      <c r="CS35" s="5">
        <v>33</v>
      </c>
      <c r="CT35" s="6">
        <v>0.22339999999999999</v>
      </c>
      <c r="CU35" s="7">
        <f t="shared" si="44"/>
        <v>9399181.359282447</v>
      </c>
      <c r="CV35" s="12">
        <f t="shared" si="45"/>
        <v>3250546.108684021</v>
      </c>
      <c r="CW35" s="12">
        <f t="shared" si="46"/>
        <v>844211.36156006274</v>
      </c>
      <c r="CY35" s="5">
        <v>32</v>
      </c>
      <c r="CZ35" s="6">
        <v>0.22339999999999999</v>
      </c>
      <c r="DA35" s="7">
        <f t="shared" si="47"/>
        <v>7599596.829950233</v>
      </c>
      <c r="DB35" s="12">
        <f t="shared" si="48"/>
        <v>2178652.7819087184</v>
      </c>
      <c r="DC35" s="12">
        <f t="shared" si="49"/>
        <v>590330.25276667729</v>
      </c>
      <c r="DE35" s="5">
        <f t="shared" si="50"/>
        <v>31</v>
      </c>
      <c r="DF35" s="6">
        <v>0.22339999999999999</v>
      </c>
      <c r="DG35" s="7">
        <f t="shared" si="51"/>
        <v>6432159.8222177168</v>
      </c>
      <c r="DH35" s="12">
        <f t="shared" si="52"/>
        <v>1457706.6145105809</v>
      </c>
      <c r="DI35" s="12">
        <f t="shared" si="53"/>
        <v>396472.35118590441</v>
      </c>
      <c r="DK35" s="5">
        <f t="shared" si="54"/>
        <v>30</v>
      </c>
      <c r="DL35" s="6">
        <v>0.22339999999999999</v>
      </c>
      <c r="DM35" s="7">
        <f t="shared" si="55"/>
        <v>6510942.2231174391</v>
      </c>
      <c r="DN35" s="12">
        <f t="shared" si="56"/>
        <v>2045441.3515595994</v>
      </c>
      <c r="DO35" s="12">
        <f t="shared" si="57"/>
        <v>562600.944345125</v>
      </c>
      <c r="DQ35" s="5">
        <f t="shared" si="58"/>
        <v>29</v>
      </c>
      <c r="DR35" s="6">
        <v>0.22339999999999999</v>
      </c>
      <c r="DS35" s="7">
        <f t="shared" si="59"/>
        <v>4267791.1792851593</v>
      </c>
      <c r="DT35" s="12">
        <f t="shared" si="60"/>
        <v>84422.106606559522</v>
      </c>
      <c r="DU35" s="12">
        <f t="shared" si="61"/>
        <v>23047.753030625143</v>
      </c>
      <c r="DW35" s="5">
        <f t="shared" si="62"/>
        <v>28</v>
      </c>
      <c r="DX35" s="6">
        <v>0.22339999999999999</v>
      </c>
      <c r="DY35" s="7">
        <f t="shared" si="63"/>
        <v>3218545.3840762875</v>
      </c>
      <c r="DZ35" s="12">
        <f t="shared" si="64"/>
        <v>-689275.77951973095</v>
      </c>
      <c r="EA35" s="12">
        <f t="shared" si="65"/>
        <v>-188881.29745530459</v>
      </c>
      <c r="EC35" s="5">
        <f t="shared" si="66"/>
        <v>27</v>
      </c>
      <c r="ED35" s="6">
        <v>0.22339999999999999</v>
      </c>
      <c r="EE35" s="7">
        <f t="shared" si="67"/>
        <v>2995667.7066979608</v>
      </c>
      <c r="EF35" s="12">
        <f t="shared" si="68"/>
        <v>-553030.32994127204</v>
      </c>
      <c r="EG35" s="12">
        <f t="shared" si="69"/>
        <v>-156069.90906318108</v>
      </c>
      <c r="EI35" s="5">
        <f t="shared" si="70"/>
        <v>26</v>
      </c>
      <c r="EJ35" s="6">
        <v>0.22339999999999999</v>
      </c>
      <c r="EK35" s="7">
        <f t="shared" si="71"/>
        <v>2995667.7066979608</v>
      </c>
      <c r="EL35" s="12">
        <f t="shared" si="72"/>
        <v>147266.61283846814</v>
      </c>
      <c r="EM35" s="12">
        <f t="shared" si="73"/>
        <v>43065.696596934446</v>
      </c>
      <c r="EO35" s="5">
        <f t="shared" si="74"/>
        <v>25</v>
      </c>
      <c r="EP35" s="6">
        <v>0.22339999999999999</v>
      </c>
      <c r="EQ35" s="7">
        <f t="shared" si="75"/>
        <v>3345619.5071453657</v>
      </c>
      <c r="ER35" s="12">
        <f t="shared" si="76"/>
        <v>-624731.18015135464</v>
      </c>
      <c r="ES35" s="12">
        <f t="shared" si="77"/>
        <v>-185247.48695694568</v>
      </c>
      <c r="EU35" s="5">
        <f t="shared" si="78"/>
        <v>24</v>
      </c>
      <c r="EV35" s="6">
        <v>0.22339999999999999</v>
      </c>
      <c r="EW35" s="7">
        <f t="shared" si="79"/>
        <v>2077345.4401821671</v>
      </c>
      <c r="EX35" s="12">
        <f t="shared" si="80"/>
        <v>-673559.05355271907</v>
      </c>
      <c r="EY35" s="12">
        <f t="shared" si="81"/>
        <v>-201792.23179033404</v>
      </c>
      <c r="FA35" s="5">
        <f t="shared" si="82"/>
        <v>23</v>
      </c>
      <c r="FB35" s="6">
        <v>0.22339999999999999</v>
      </c>
      <c r="FC35" s="7">
        <f t="shared" si="83"/>
        <v>2070306.3984275141</v>
      </c>
      <c r="FD35" s="12">
        <f t="shared" si="84"/>
        <v>-477326.52606674802</v>
      </c>
      <c r="FE35" s="12">
        <f t="shared" si="85"/>
        <v>-145443.05190990891</v>
      </c>
      <c r="FG35" s="5">
        <f t="shared" si="86"/>
        <v>22</v>
      </c>
      <c r="FH35" s="6">
        <v>0.22339999999999999</v>
      </c>
      <c r="FI35" s="7">
        <f t="shared" si="87"/>
        <v>1634796.5875138293</v>
      </c>
      <c r="FJ35" s="12">
        <f t="shared" si="88"/>
        <v>-762711.80617810774</v>
      </c>
      <c r="FK35" s="12">
        <f t="shared" si="89"/>
        <v>-233960.67674175085</v>
      </c>
      <c r="FM35" s="5">
        <f t="shared" si="90"/>
        <v>21</v>
      </c>
      <c r="FN35" s="6">
        <v>0.22339999999999999</v>
      </c>
      <c r="FO35" s="7">
        <f t="shared" si="91"/>
        <v>1792736.6898934417</v>
      </c>
      <c r="FP35" s="12">
        <f t="shared" si="92"/>
        <v>-426133.39606901142</v>
      </c>
      <c r="FQ35" s="12">
        <f t="shared" si="93"/>
        <v>-132458.64254087882</v>
      </c>
      <c r="FS35" s="5">
        <f t="shared" si="94"/>
        <v>20</v>
      </c>
      <c r="FT35" s="6">
        <v>0.22339999999999999</v>
      </c>
      <c r="FU35" s="7">
        <f t="shared" si="95"/>
        <v>1462145.5753147718</v>
      </c>
      <c r="FV35" s="12">
        <f t="shared" si="96"/>
        <v>-600474.11814374174</v>
      </c>
      <c r="FW35" s="12">
        <f t="shared" si="97"/>
        <v>-189720.3502110595</v>
      </c>
      <c r="FY35" s="5">
        <f t="shared" si="98"/>
        <v>19</v>
      </c>
      <c r="FZ35" s="6">
        <v>0.22339999999999999</v>
      </c>
      <c r="GA35" s="7">
        <f t="shared" si="99"/>
        <v>1255923.0160752204</v>
      </c>
      <c r="GB35" s="12">
        <f t="shared" si="100"/>
        <v>-678631.90752326522</v>
      </c>
      <c r="GC35" s="12">
        <f t="shared" si="101"/>
        <v>-216496.06865772879</v>
      </c>
      <c r="GE35" s="5">
        <f t="shared" si="102"/>
        <v>18</v>
      </c>
      <c r="GF35" s="6">
        <v>0.22339999999999999</v>
      </c>
      <c r="GG35" s="7">
        <f t="shared" si="103"/>
        <v>1117369.231383648</v>
      </c>
      <c r="GH35" s="12">
        <f t="shared" si="104"/>
        <v>-670581.92015936784</v>
      </c>
      <c r="GI35" s="12">
        <f t="shared" si="105"/>
        <v>-218041.97403954907</v>
      </c>
      <c r="GK35" s="5">
        <f t="shared" si="106"/>
        <v>17</v>
      </c>
      <c r="GL35" s="6">
        <v>0.22339999999999999</v>
      </c>
      <c r="GM35" s="7">
        <f t="shared" si="107"/>
        <v>1241107.6656488371</v>
      </c>
      <c r="GN35" s="12">
        <f t="shared" si="108"/>
        <v>-373800.63082450349</v>
      </c>
      <c r="GO35" s="12">
        <f t="shared" si="109"/>
        <v>-125746.83797675016</v>
      </c>
      <c r="GQ35" s="5">
        <f t="shared" si="110"/>
        <v>16</v>
      </c>
      <c r="GR35" s="6">
        <v>0.22339999999999999</v>
      </c>
      <c r="GS35" s="7">
        <f t="shared" si="111"/>
        <v>1002510.2307341169</v>
      </c>
      <c r="GT35" s="12">
        <f t="shared" si="112"/>
        <v>-458488.74936396303</v>
      </c>
      <c r="GU35" s="12">
        <f t="shared" si="113"/>
        <v>-159861.61915451064</v>
      </c>
      <c r="GW35" s="5">
        <f t="shared" si="114"/>
        <v>15</v>
      </c>
      <c r="GX35" s="6">
        <v>0.22339999999999999</v>
      </c>
      <c r="GY35" s="7">
        <f t="shared" si="115"/>
        <v>904710.9744013329</v>
      </c>
      <c r="GZ35" s="12">
        <f t="shared" si="116"/>
        <v>-411635.28198852012</v>
      </c>
      <c r="HA35" s="12">
        <f t="shared" si="117"/>
        <v>-149838.6098035922</v>
      </c>
      <c r="HC35" s="5">
        <f t="shared" si="118"/>
        <v>14</v>
      </c>
      <c r="HD35" s="6">
        <v>0.22339999999999999</v>
      </c>
      <c r="HE35" s="7">
        <f t="shared" si="119"/>
        <v>985953.54664487019</v>
      </c>
      <c r="HF35" s="12">
        <f t="shared" si="120"/>
        <v>-161270.61297518999</v>
      </c>
      <c r="HG35" s="12">
        <f t="shared" si="121"/>
        <v>-62331.586610042752</v>
      </c>
      <c r="HI35" s="5">
        <f t="shared" si="122"/>
        <v>13</v>
      </c>
      <c r="HJ35" s="6">
        <v>0.22339999999999999</v>
      </c>
      <c r="HK35" s="7">
        <f t="shared" si="123"/>
        <v>952060.20340369828</v>
      </c>
      <c r="HL35" s="12">
        <f t="shared" si="124"/>
        <v>-22392.866728257788</v>
      </c>
      <c r="HM35" s="12">
        <f t="shared" si="125"/>
        <v>-9112.8435151805716</v>
      </c>
      <c r="HO35" s="5">
        <f t="shared" si="126"/>
        <v>12</v>
      </c>
      <c r="HP35" s="6">
        <v>0.22339999999999999</v>
      </c>
      <c r="HQ35" s="7">
        <f t="shared" si="127"/>
        <v>833531.95885457785</v>
      </c>
      <c r="HR35" s="12">
        <f t="shared" si="128"/>
        <v>-15727.271112527385</v>
      </c>
      <c r="HS35" s="12">
        <f t="shared" si="129"/>
        <v>-6609.3133202952513</v>
      </c>
      <c r="HU35" s="5">
        <f t="shared" si="130"/>
        <v>11</v>
      </c>
      <c r="HV35" s="6">
        <v>0.22339999999999999</v>
      </c>
      <c r="HW35" s="7">
        <f t="shared" si="131"/>
        <v>701862.54534740455</v>
      </c>
      <c r="HX35" s="12">
        <f t="shared" si="132"/>
        <v>-38805.821594285211</v>
      </c>
      <c r="HY35" s="12">
        <f t="shared" si="133"/>
        <v>-16903.149283400307</v>
      </c>
      <c r="IA35" s="5">
        <f t="shared" si="134"/>
        <v>10</v>
      </c>
      <c r="IB35" s="6">
        <v>0.22339999999999999</v>
      </c>
      <c r="IC35" s="7">
        <f t="shared" si="135"/>
        <v>819071.7065554962</v>
      </c>
      <c r="ID35" s="12">
        <f t="shared" si="136"/>
        <v>225125.51641477959</v>
      </c>
      <c r="IE35" s="12">
        <f t="shared" si="137"/>
        <v>107268.39534691953</v>
      </c>
      <c r="IG35" s="5">
        <f t="shared" si="138"/>
        <v>9</v>
      </c>
      <c r="IH35" s="6">
        <v>0.22339999999999999</v>
      </c>
      <c r="II35" s="7">
        <f t="shared" si="139"/>
        <v>1105359.9278751637</v>
      </c>
      <c r="IJ35" s="12">
        <f t="shared" si="140"/>
        <v>660330.59075488138</v>
      </c>
      <c r="IK35" s="12">
        <f t="shared" si="141"/>
        <v>351771.20427739591</v>
      </c>
      <c r="IM35" s="5">
        <f t="shared" si="142"/>
        <v>8</v>
      </c>
      <c r="IN35" s="6">
        <v>0.22339999999999999</v>
      </c>
      <c r="IO35" s="7">
        <f t="shared" si="143"/>
        <v>806832.06414245511</v>
      </c>
      <c r="IP35" s="12">
        <f t="shared" si="144"/>
        <v>460708.22906233091</v>
      </c>
      <c r="IQ35" s="12">
        <f t="shared" si="145"/>
        <v>261915.92572459715</v>
      </c>
      <c r="IS35" s="5">
        <f t="shared" si="146"/>
        <v>7</v>
      </c>
      <c r="IT35" s="6">
        <v>0.22339999999999999</v>
      </c>
      <c r="IU35" s="7">
        <f t="shared" si="147"/>
        <v>651564.29309735529</v>
      </c>
      <c r="IV35" s="12">
        <f t="shared" si="148"/>
        <v>380781.31886280118</v>
      </c>
      <c r="IW35" s="12">
        <f t="shared" si="149"/>
        <v>227767.96680443629</v>
      </c>
      <c r="IY35" s="5">
        <f t="shared" si="150"/>
        <v>6</v>
      </c>
      <c r="IZ35" s="6">
        <v>0.22339999999999999</v>
      </c>
      <c r="JA35" s="7">
        <f t="shared" si="151"/>
        <v>700456.13104424346</v>
      </c>
      <c r="JB35" s="12">
        <f t="shared" si="152"/>
        <v>510006.59864757932</v>
      </c>
      <c r="JC35" s="12">
        <f t="shared" si="153"/>
        <v>325924.46232590702</v>
      </c>
      <c r="JE35" s="5">
        <f t="shared" si="154"/>
        <v>5</v>
      </c>
      <c r="JF35" s="6">
        <v>0.22339999999999999</v>
      </c>
      <c r="JG35" s="7">
        <f t="shared" si="155"/>
        <v>657643.53679865133</v>
      </c>
      <c r="JH35" s="12">
        <f t="shared" si="156"/>
        <v>537525.9639880911</v>
      </c>
      <c r="JI35" s="12">
        <f t="shared" si="157"/>
        <v>375388.7867115197</v>
      </c>
      <c r="JK35" s="5">
        <f t="shared" si="158"/>
        <v>4</v>
      </c>
      <c r="JL35" s="6">
        <v>0.22339999999999999</v>
      </c>
      <c r="JM35" s="7">
        <f t="shared" si="159"/>
        <v>554879.79817638476</v>
      </c>
      <c r="JN35" s="12">
        <f t="shared" si="160"/>
        <v>491175.09061346878</v>
      </c>
      <c r="JO35" s="12">
        <f t="shared" si="161"/>
        <v>390730.28680703347</v>
      </c>
      <c r="JQ35" s="5">
        <f t="shared" si="162"/>
        <v>3</v>
      </c>
      <c r="JR35" s="6">
        <v>0.22339999999999999</v>
      </c>
      <c r="JS35" s="7">
        <f t="shared" si="163"/>
        <v>421193.10625199997</v>
      </c>
      <c r="JT35" s="12">
        <f t="shared" si="164"/>
        <v>378035.60379268962</v>
      </c>
      <c r="JU35" s="12">
        <f t="shared" si="165"/>
        <v>336289.34079717787</v>
      </c>
      <c r="JW35" s="5">
        <f t="shared" si="166"/>
        <v>2</v>
      </c>
      <c r="JX35" s="6">
        <v>0.22339999999999999</v>
      </c>
      <c r="JY35" s="7">
        <f t="shared" si="167"/>
        <v>441965.484</v>
      </c>
      <c r="JZ35" s="12">
        <f>(JZ36)*(1+JX35)-(((VLOOKUP((JW$91+JW36),$A$138:$E$227,5,FALSE))/(VLOOKUP(JW$91,$A$138:$E$227,5,FALSE)))*(IF(JW35&lt;=$D$125,$B$125,$C$125)))</f>
        <v>417099.81252598093</v>
      </c>
      <c r="KA35" s="12">
        <f t="shared" si="169"/>
        <v>402172.92761963193</v>
      </c>
      <c r="KC35" s="5">
        <f t="shared" si="170"/>
        <v>1</v>
      </c>
      <c r="KD35" s="6">
        <v>0.22339999999999999</v>
      </c>
      <c r="KE35" s="7">
        <f>(KE36+$B$124)*(1+KD35)</f>
        <v>367020</v>
      </c>
      <c r="KF35" s="12">
        <f>($B$124)*(1+KD35)-$B$125</f>
        <v>356020</v>
      </c>
      <c r="KG35" s="12">
        <f>KF35</f>
        <v>356020</v>
      </c>
      <c r="KI35" s="5"/>
      <c r="KJ35" s="6"/>
      <c r="KK35" s="7"/>
      <c r="KO35" s="5"/>
      <c r="KP35" s="6"/>
      <c r="KQ35" s="7"/>
      <c r="KU35" s="5"/>
      <c r="KV35" s="6"/>
      <c r="KW35" s="7"/>
      <c r="LA35" s="5"/>
      <c r="LB35" s="6"/>
      <c r="LC35" s="7"/>
      <c r="LG35" s="5"/>
      <c r="LH35" s="6"/>
      <c r="LI35" s="7"/>
      <c r="LM35" s="5"/>
      <c r="LN35" s="6"/>
      <c r="LO35" s="7"/>
      <c r="LS35" s="5"/>
      <c r="LT35" s="6"/>
      <c r="LU35" s="7"/>
      <c r="LY35" s="5"/>
      <c r="LZ35" s="6"/>
      <c r="MA35" s="7"/>
      <c r="ME35" s="5"/>
      <c r="MF35" s="6"/>
      <c r="MG35" s="7"/>
      <c r="MK35" s="5"/>
      <c r="ML35" s="6"/>
      <c r="MM35" s="7"/>
      <c r="MQ35" s="5"/>
      <c r="MR35" s="6"/>
      <c r="MS35" s="7"/>
      <c r="MW35" s="5"/>
      <c r="MX35" s="6"/>
      <c r="MY35" s="7"/>
      <c r="NC35" s="5"/>
      <c r="ND35" s="6"/>
      <c r="NE35" s="7"/>
      <c r="NI35" s="5"/>
      <c r="NJ35" s="6"/>
      <c r="NK35" s="7"/>
      <c r="NO35" s="5"/>
      <c r="NP35" s="6"/>
      <c r="NQ35" s="7"/>
      <c r="NU35" s="5"/>
      <c r="NV35" s="6"/>
      <c r="NW35" s="7"/>
      <c r="OA35" s="5"/>
      <c r="OB35" s="6"/>
      <c r="OC35" s="7"/>
      <c r="OG35" s="5"/>
      <c r="OH35" s="6"/>
      <c r="OI35" s="7"/>
      <c r="OM35" s="5"/>
      <c r="ON35" s="6"/>
      <c r="OO35" s="7"/>
      <c r="OS35" s="5"/>
      <c r="OT35" s="6"/>
      <c r="OU35" s="7"/>
      <c r="OY35" s="5"/>
      <c r="OZ35" s="6"/>
      <c r="PA35" s="7"/>
      <c r="PE35" s="5"/>
      <c r="PF35" s="6"/>
      <c r="PG35" s="7"/>
      <c r="PK35" s="5"/>
      <c r="PL35" s="6"/>
      <c r="PM35" s="7"/>
      <c r="PQ35" s="5"/>
      <c r="PR35" s="6"/>
      <c r="PS35" s="7"/>
      <c r="PW35" s="5"/>
      <c r="PX35" s="6"/>
      <c r="PY35" s="7"/>
      <c r="QC35" s="5"/>
      <c r="QD35" s="6"/>
      <c r="QE35" s="7"/>
      <c r="QI35" s="5"/>
      <c r="QJ35" s="6"/>
      <c r="QK35" s="7"/>
      <c r="QO35" s="5"/>
      <c r="QP35" s="6"/>
      <c r="QQ35" s="7"/>
    </row>
    <row r="36" spans="3:459">
      <c r="C36">
        <v>55</v>
      </c>
      <c r="D36" s="6">
        <v>0.20419999999999999</v>
      </c>
      <c r="E36" s="12">
        <f t="shared" si="286"/>
        <v>-23870656.683209106</v>
      </c>
      <c r="F36" s="12">
        <f t="shared" si="0"/>
        <v>-4379240.3034943538</v>
      </c>
      <c r="G36">
        <v>54</v>
      </c>
      <c r="H36" s="6">
        <v>0.20419999999999999</v>
      </c>
      <c r="I36" s="12">
        <f t="shared" si="1"/>
        <v>-29230397.122254346</v>
      </c>
      <c r="J36" s="12">
        <f t="shared" si="2"/>
        <v>-5300528.0041415626</v>
      </c>
      <c r="K36">
        <v>53</v>
      </c>
      <c r="L36" s="6">
        <v>0.20419999999999999</v>
      </c>
      <c r="M36" s="12">
        <f t="shared" si="3"/>
        <v>-25034392.649888735</v>
      </c>
      <c r="N36" s="12">
        <f t="shared" si="4"/>
        <v>-4539640.6607963666</v>
      </c>
      <c r="O36">
        <v>52</v>
      </c>
      <c r="P36" s="6">
        <v>0.20419999999999999</v>
      </c>
      <c r="Q36" s="12">
        <f t="shared" si="5"/>
        <v>-18535052.866691217</v>
      </c>
      <c r="R36" s="12">
        <f t="shared" si="6"/>
        <v>-3125210.398519516</v>
      </c>
      <c r="S36">
        <v>51</v>
      </c>
      <c r="T36" s="6">
        <v>0.20419999999999999</v>
      </c>
      <c r="U36" s="12">
        <f t="shared" si="7"/>
        <v>1390274.4681716789</v>
      </c>
      <c r="V36" s="12">
        <f t="shared" si="8"/>
        <v>210826.35095286331</v>
      </c>
      <c r="W36">
        <v>50</v>
      </c>
      <c r="X36" s="6">
        <v>0.20419999999999999</v>
      </c>
      <c r="Y36" s="12">
        <f t="shared" si="9"/>
        <v>4318103.2969227489</v>
      </c>
      <c r="Z36" s="12">
        <f t="shared" si="10"/>
        <v>590705.54114849912</v>
      </c>
      <c r="AA36">
        <v>49</v>
      </c>
      <c r="AB36" s="6">
        <v>0.20419999999999999</v>
      </c>
      <c r="AC36" s="12">
        <f t="shared" si="11"/>
        <v>-9266545.5020238645</v>
      </c>
      <c r="AD36" s="12">
        <f t="shared" si="12"/>
        <v>-1297119.8369747086</v>
      </c>
      <c r="AE36">
        <v>48</v>
      </c>
      <c r="AF36" s="6">
        <v>0.20419999999999999</v>
      </c>
      <c r="AG36" s="12">
        <f t="shared" si="13"/>
        <v>-4722795.8606257774</v>
      </c>
      <c r="AH36" s="12">
        <f t="shared" si="14"/>
        <v>-681124.32348367525</v>
      </c>
      <c r="AI36">
        <v>47</v>
      </c>
      <c r="AJ36" s="6">
        <v>0.20419999999999999</v>
      </c>
      <c r="AK36" s="12">
        <f t="shared" si="15"/>
        <v>-13358447.621786984</v>
      </c>
      <c r="AL36" s="12">
        <f t="shared" si="16"/>
        <v>-1954894.7739200466</v>
      </c>
      <c r="AM36">
        <v>46</v>
      </c>
      <c r="AN36" s="6">
        <v>0.20419999999999999</v>
      </c>
      <c r="AO36" s="12">
        <f t="shared" si="17"/>
        <v>-16285412.821800044</v>
      </c>
      <c r="AP36" s="12">
        <f t="shared" si="18"/>
        <v>-2435040.5173635273</v>
      </c>
      <c r="AQ36">
        <v>45</v>
      </c>
      <c r="AR36" s="6">
        <v>0.20419999999999999</v>
      </c>
      <c r="AS36" s="12">
        <f t="shared" si="19"/>
        <v>-2876525.13314533</v>
      </c>
      <c r="AT36" s="12">
        <f t="shared" si="20"/>
        <v>-433156.48876631696</v>
      </c>
      <c r="AU36">
        <v>44</v>
      </c>
      <c r="AV36" s="6">
        <v>0.20419999999999999</v>
      </c>
      <c r="AW36" s="12">
        <f t="shared" si="21"/>
        <v>-7339989.0256702816</v>
      </c>
      <c r="AX36" s="12">
        <f t="shared" si="22"/>
        <v>-1089712.0504706674</v>
      </c>
      <c r="AY36">
        <v>43</v>
      </c>
      <c r="AZ36" s="6">
        <v>0.20419999999999999</v>
      </c>
      <c r="BA36" s="12">
        <f t="shared" si="23"/>
        <v>-4958138.1384899132</v>
      </c>
      <c r="BB36" s="12">
        <f t="shared" si="24"/>
        <v>-730839.02571590443</v>
      </c>
      <c r="BC36">
        <v>42</v>
      </c>
      <c r="BD36" s="6">
        <v>0.20419999999999999</v>
      </c>
      <c r="BE36" s="12">
        <f t="shared" si="25"/>
        <v>354011.60313456447</v>
      </c>
      <c r="BF36" s="12">
        <f t="shared" si="26"/>
        <v>52932.805983004866</v>
      </c>
      <c r="BG36">
        <v>41</v>
      </c>
      <c r="BH36" s="6">
        <v>0.20419999999999999</v>
      </c>
      <c r="BI36" s="12">
        <f t="shared" si="27"/>
        <v>8465212.0112498663</v>
      </c>
      <c r="BJ36" s="12">
        <f t="shared" si="28"/>
        <v>1409372.5193703382</v>
      </c>
      <c r="BK36">
        <v>40</v>
      </c>
      <c r="BL36" s="6">
        <v>0.20419999999999999</v>
      </c>
      <c r="BM36" s="12">
        <f t="shared" si="29"/>
        <v>6978644.8439846206</v>
      </c>
      <c r="BN36" s="12">
        <f t="shared" si="30"/>
        <v>1250679.7228349955</v>
      </c>
      <c r="BO36">
        <v>39</v>
      </c>
      <c r="BP36" s="6">
        <v>0.20419999999999999</v>
      </c>
      <c r="BQ36" s="12">
        <f t="shared" si="31"/>
        <v>4257362.0279558031</v>
      </c>
      <c r="BR36" s="12">
        <f t="shared" si="32"/>
        <v>785557.78670658509</v>
      </c>
      <c r="BS36">
        <v>38</v>
      </c>
      <c r="BT36" s="6">
        <v>0.20419999999999999</v>
      </c>
      <c r="BU36" s="12">
        <f t="shared" si="33"/>
        <v>3064452.8541680998</v>
      </c>
      <c r="BV36" s="12">
        <f t="shared" si="34"/>
        <v>578443.91096704325</v>
      </c>
      <c r="BW36">
        <v>37</v>
      </c>
      <c r="BX36" s="6">
        <v>0.20419999999999999</v>
      </c>
      <c r="BY36" s="12">
        <f t="shared" si="35"/>
        <v>295645.81205798592</v>
      </c>
      <c r="BZ36" s="12">
        <f t="shared" si="36"/>
        <v>57059.955243428885</v>
      </c>
      <c r="CA36">
        <v>36</v>
      </c>
      <c r="CB36" s="6">
        <v>0.20419999999999999</v>
      </c>
      <c r="CC36" s="12">
        <f t="shared" si="37"/>
        <v>4165001.3713214663</v>
      </c>
      <c r="CD36" s="12">
        <f t="shared" si="38"/>
        <v>949602.64563532895</v>
      </c>
      <c r="CE36">
        <v>35</v>
      </c>
      <c r="CF36" s="6">
        <v>0.20419999999999999</v>
      </c>
      <c r="CG36" s="12">
        <f t="shared" si="39"/>
        <v>5191743.5584433218</v>
      </c>
      <c r="CH36" s="12">
        <f t="shared" si="40"/>
        <v>1304817.8402450343</v>
      </c>
      <c r="CI36">
        <v>34</v>
      </c>
      <c r="CJ36" s="6">
        <v>0.20419999999999999</v>
      </c>
      <c r="CK36" s="12">
        <f t="shared" si="284"/>
        <v>5404405.2276099278</v>
      </c>
      <c r="CL36" s="12">
        <f t="shared" si="285"/>
        <v>1375458.3824245841</v>
      </c>
      <c r="CM36" s="5">
        <v>33</v>
      </c>
      <c r="CN36" s="6">
        <v>0.20419999999999999</v>
      </c>
      <c r="CO36" s="7">
        <f t="shared" si="41"/>
        <v>10049917.554419953</v>
      </c>
      <c r="CP36" s="12">
        <f t="shared" si="42"/>
        <v>4185160.1045195875</v>
      </c>
      <c r="CQ36" s="12">
        <f t="shared" si="43"/>
        <v>1042961.4258346799</v>
      </c>
      <c r="CR36" s="9"/>
      <c r="CS36" s="5">
        <v>32</v>
      </c>
      <c r="CT36" s="6">
        <v>0.20419999999999999</v>
      </c>
      <c r="CU36" s="7">
        <f t="shared" si="44"/>
        <v>7682835.8339729002</v>
      </c>
      <c r="CV36" s="12">
        <f t="shared" si="45"/>
        <v>2751396.0435733553</v>
      </c>
      <c r="CW36" s="12">
        <f t="shared" si="46"/>
        <v>741097.13156694837</v>
      </c>
      <c r="CY36" s="5">
        <v>31</v>
      </c>
      <c r="CZ36" s="6">
        <v>0.20419999999999999</v>
      </c>
      <c r="DA36" s="7">
        <f t="shared" si="47"/>
        <v>6211865.9718409618</v>
      </c>
      <c r="DB36" s="12">
        <f t="shared" si="48"/>
        <v>1871317.4456766341</v>
      </c>
      <c r="DC36" s="12">
        <f t="shared" si="49"/>
        <v>525873.93754433515</v>
      </c>
      <c r="DE36" s="5">
        <f t="shared" si="50"/>
        <v>30</v>
      </c>
      <c r="DF36" s="6">
        <v>0.20419999999999999</v>
      </c>
      <c r="DG36" s="7">
        <f t="shared" si="51"/>
        <v>5257609.794194635</v>
      </c>
      <c r="DH36" s="12">
        <f t="shared" si="52"/>
        <v>1281680.0444582966</v>
      </c>
      <c r="DI36" s="12">
        <f t="shared" si="53"/>
        <v>361534.3497623615</v>
      </c>
      <c r="DK36" s="5">
        <f t="shared" si="54"/>
        <v>29</v>
      </c>
      <c r="DL36" s="6">
        <v>0.20419999999999999</v>
      </c>
      <c r="DM36" s="7">
        <f t="shared" si="55"/>
        <v>5322006.0676127505</v>
      </c>
      <c r="DN36" s="12">
        <f t="shared" si="56"/>
        <v>1761085.4859652277</v>
      </c>
      <c r="DO36" s="12">
        <f t="shared" si="57"/>
        <v>502366.90957014449</v>
      </c>
      <c r="DQ36" s="5">
        <f t="shared" si="58"/>
        <v>28</v>
      </c>
      <c r="DR36" s="6">
        <v>0.20419999999999999</v>
      </c>
      <c r="DS36" s="7">
        <f t="shared" si="59"/>
        <v>3488467.5325201564</v>
      </c>
      <c r="DT36" s="12">
        <f t="shared" si="60"/>
        <v>158827.65003759827</v>
      </c>
      <c r="DU36" s="12">
        <f t="shared" si="61"/>
        <v>44970.289035035777</v>
      </c>
      <c r="DW36" s="5">
        <f t="shared" si="62"/>
        <v>27</v>
      </c>
      <c r="DX36" s="6">
        <v>0.20419999999999999</v>
      </c>
      <c r="DY36" s="7">
        <f t="shared" si="63"/>
        <v>2630820.1602716097</v>
      </c>
      <c r="DZ36" s="12">
        <f t="shared" si="64"/>
        <v>-473923.62888624531</v>
      </c>
      <c r="EA36" s="12">
        <f t="shared" si="65"/>
        <v>-134688.79378739529</v>
      </c>
      <c r="EC36" s="5">
        <f t="shared" si="66"/>
        <v>26</v>
      </c>
      <c r="ED36" s="6">
        <v>0.20419999999999999</v>
      </c>
      <c r="EE36" s="7">
        <f t="shared" si="67"/>
        <v>2448641.2511835545</v>
      </c>
      <c r="EF36" s="12">
        <f t="shared" si="68"/>
        <v>-365151.20329833665</v>
      </c>
      <c r="EG36" s="12">
        <f t="shared" si="69"/>
        <v>-106873.52291658636</v>
      </c>
      <c r="EI36" s="5">
        <f t="shared" si="70"/>
        <v>25</v>
      </c>
      <c r="EJ36" s="6">
        <v>0.20419999999999999</v>
      </c>
      <c r="EK36" s="7">
        <f t="shared" si="71"/>
        <v>2448641.2511835545</v>
      </c>
      <c r="EL36" s="12">
        <f t="shared" si="72"/>
        <v>204229.21810191328</v>
      </c>
      <c r="EM36" s="12">
        <f t="shared" si="73"/>
        <v>61940.14462051665</v>
      </c>
      <c r="EO36" s="5">
        <f t="shared" si="74"/>
        <v>24</v>
      </c>
      <c r="EP36" s="6">
        <v>0.20419999999999999</v>
      </c>
      <c r="EQ36" s="7">
        <f t="shared" si="75"/>
        <v>2734689.8047616198</v>
      </c>
      <c r="ER36" s="12">
        <f t="shared" si="76"/>
        <v>-427953.87147151481</v>
      </c>
      <c r="ES36" s="12">
        <f t="shared" si="77"/>
        <v>-131608.29557448495</v>
      </c>
      <c r="EU36" s="5">
        <f t="shared" si="78"/>
        <v>23</v>
      </c>
      <c r="EV36" s="6">
        <v>0.20419999999999999</v>
      </c>
      <c r="EW36" s="7">
        <f t="shared" si="79"/>
        <v>1698010.0050532671</v>
      </c>
      <c r="EX36" s="12">
        <f t="shared" si="80"/>
        <v>-468712.22395078302</v>
      </c>
      <c r="EY36" s="12">
        <f t="shared" si="81"/>
        <v>-145633.80871429422</v>
      </c>
      <c r="FA36" s="5">
        <f t="shared" si="82"/>
        <v>22</v>
      </c>
      <c r="FB36" s="6">
        <v>0.20419999999999999</v>
      </c>
      <c r="FC36" s="7">
        <f t="shared" si="83"/>
        <v>1692256.3335193021</v>
      </c>
      <c r="FD36" s="12">
        <f t="shared" si="84"/>
        <v>-309686.24344271852</v>
      </c>
      <c r="FE36" s="12">
        <f t="shared" si="85"/>
        <v>-97864.793792078606</v>
      </c>
      <c r="FG36" s="5">
        <f t="shared" si="86"/>
        <v>21</v>
      </c>
      <c r="FH36" s="6">
        <v>0.20419999999999999</v>
      </c>
      <c r="FI36" s="7">
        <f t="shared" si="87"/>
        <v>1336273.1629179576</v>
      </c>
      <c r="FJ36" s="12">
        <f t="shared" si="88"/>
        <v>-543495.01894564962</v>
      </c>
      <c r="FK36" s="12">
        <f t="shared" si="89"/>
        <v>-172904.03571971887</v>
      </c>
      <c r="FM36" s="5">
        <f t="shared" si="90"/>
        <v>20</v>
      </c>
      <c r="FN36" s="6">
        <v>0.20419999999999999</v>
      </c>
      <c r="FO36" s="7">
        <f t="shared" si="91"/>
        <v>1465372.478251955</v>
      </c>
      <c r="FP36" s="12">
        <f t="shared" si="92"/>
        <v>-269429.65356733248</v>
      </c>
      <c r="FQ36" s="12">
        <f t="shared" si="93"/>
        <v>-86857.49171205629</v>
      </c>
      <c r="FS36" s="5">
        <f t="shared" si="94"/>
        <v>19</v>
      </c>
      <c r="FT36" s="6">
        <v>0.20419999999999999</v>
      </c>
      <c r="FU36" s="7">
        <f t="shared" si="95"/>
        <v>1195149.2359937648</v>
      </c>
      <c r="FV36" s="12">
        <f t="shared" si="96"/>
        <v>-413211.26518968615</v>
      </c>
      <c r="FW36" s="12">
        <f t="shared" si="97"/>
        <v>-135400.08583628104</v>
      </c>
      <c r="FY36" s="5">
        <f t="shared" si="98"/>
        <v>18</v>
      </c>
      <c r="FZ36" s="6">
        <v>0.20419999999999999</v>
      </c>
      <c r="GA36" s="7">
        <f t="shared" si="99"/>
        <v>1026584.1229975645</v>
      </c>
      <c r="GB36" s="12">
        <f t="shared" si="100"/>
        <v>-477843.26139022701</v>
      </c>
      <c r="GC36" s="12">
        <f t="shared" si="101"/>
        <v>-158098.72487142187</v>
      </c>
      <c r="GE36" s="5">
        <f t="shared" si="102"/>
        <v>17</v>
      </c>
      <c r="GF36" s="6">
        <v>0.20419999999999999</v>
      </c>
      <c r="GG36" s="7">
        <f t="shared" si="103"/>
        <v>913331.07028253062</v>
      </c>
      <c r="GH36" s="12">
        <f t="shared" si="104"/>
        <v>-472713.55992804607</v>
      </c>
      <c r="GI36" s="12">
        <f t="shared" si="105"/>
        <v>-159409.2386607833</v>
      </c>
      <c r="GK36" s="5">
        <f t="shared" si="106"/>
        <v>16</v>
      </c>
      <c r="GL36" s="6">
        <v>0.20419999999999999</v>
      </c>
      <c r="GM36" s="7">
        <f t="shared" si="107"/>
        <v>1014474.1422665007</v>
      </c>
      <c r="GN36" s="12">
        <f t="shared" si="108"/>
        <v>-232647.78446747799</v>
      </c>
      <c r="GO36" s="12">
        <f t="shared" si="109"/>
        <v>-81167.678780275994</v>
      </c>
      <c r="GQ36" s="5">
        <f t="shared" si="110"/>
        <v>15</v>
      </c>
      <c r="GR36" s="6">
        <v>0.20419999999999999</v>
      </c>
      <c r="GS36" s="7">
        <f t="shared" si="111"/>
        <v>819445.99536874029</v>
      </c>
      <c r="GT36" s="12">
        <f t="shared" si="112"/>
        <v>-304436.56502001628</v>
      </c>
      <c r="GU36" s="12">
        <f t="shared" si="113"/>
        <v>-110087.87770076942</v>
      </c>
      <c r="GW36" s="5">
        <f t="shared" si="114"/>
        <v>14</v>
      </c>
      <c r="GX36" s="6">
        <v>0.20419999999999999</v>
      </c>
      <c r="GY36" s="7">
        <f t="shared" si="115"/>
        <v>739505.45561658731</v>
      </c>
      <c r="GZ36" s="12">
        <f t="shared" si="116"/>
        <v>-269102.13474860345</v>
      </c>
      <c r="HA36" s="12">
        <f t="shared" si="117"/>
        <v>-101591.04980965306</v>
      </c>
      <c r="HC36" s="5">
        <f t="shared" si="118"/>
        <v>13</v>
      </c>
      <c r="HD36" s="6">
        <v>0.20419999999999999</v>
      </c>
      <c r="HE36" s="7">
        <f t="shared" si="119"/>
        <v>805912.65869288065</v>
      </c>
      <c r="HF36" s="12">
        <f t="shared" si="120"/>
        <v>-68376.299947803142</v>
      </c>
      <c r="HG36" s="12">
        <f t="shared" si="121"/>
        <v>-27408.5274446125</v>
      </c>
      <c r="HI36" s="5">
        <f t="shared" si="122"/>
        <v>12</v>
      </c>
      <c r="HJ36" s="6">
        <v>0.20419999999999999</v>
      </c>
      <c r="HK36" s="7">
        <f t="shared" si="123"/>
        <v>778208.4382897648</v>
      </c>
      <c r="HL36" s="12">
        <f t="shared" si="124"/>
        <v>41953.348239795931</v>
      </c>
      <c r="HM36" s="12">
        <f t="shared" si="125"/>
        <v>17706.715375862968</v>
      </c>
      <c r="HO36" s="5">
        <f t="shared" si="126"/>
        <v>11</v>
      </c>
      <c r="HP36" s="6">
        <v>0.20419999999999999</v>
      </c>
      <c r="HQ36" s="7">
        <f t="shared" si="127"/>
        <v>681324.14488685457</v>
      </c>
      <c r="HR36" s="12">
        <f t="shared" si="128"/>
        <v>45495.823280481636</v>
      </c>
      <c r="HS36" s="12">
        <f t="shared" si="129"/>
        <v>19829.038566572592</v>
      </c>
      <c r="HU36" s="5">
        <f t="shared" si="130"/>
        <v>10</v>
      </c>
      <c r="HV36" s="6">
        <v>0.20419999999999999</v>
      </c>
      <c r="HW36" s="7">
        <f t="shared" si="131"/>
        <v>573698.33688687638</v>
      </c>
      <c r="HX36" s="12">
        <f t="shared" si="132"/>
        <v>24576.931373495594</v>
      </c>
      <c r="HY36" s="12">
        <f t="shared" si="133"/>
        <v>11102.62223235326</v>
      </c>
      <c r="IA36" s="5">
        <f t="shared" si="134"/>
        <v>9</v>
      </c>
      <c r="IB36" s="6">
        <v>0.20419999999999999</v>
      </c>
      <c r="IC36" s="7">
        <f t="shared" si="135"/>
        <v>669504.41928682046</v>
      </c>
      <c r="ID36" s="12">
        <f t="shared" si="136"/>
        <v>235480.53768623306</v>
      </c>
      <c r="IE36" s="12">
        <f t="shared" si="137"/>
        <v>116366.84046848844</v>
      </c>
      <c r="IG36" s="5">
        <f t="shared" si="138"/>
        <v>8</v>
      </c>
      <c r="IH36" s="6">
        <v>0.20419999999999999</v>
      </c>
      <c r="II36" s="7">
        <f t="shared" si="139"/>
        <v>903514.73587964987</v>
      </c>
      <c r="IJ36" s="12">
        <f t="shared" si="140"/>
        <v>585781.73126165988</v>
      </c>
      <c r="IK36" s="12">
        <f t="shared" si="141"/>
        <v>323639.74760055653</v>
      </c>
      <c r="IM36" s="5">
        <f t="shared" si="142"/>
        <v>7</v>
      </c>
      <c r="IN36" s="6">
        <v>0.20419999999999999</v>
      </c>
      <c r="IO36" s="7">
        <f t="shared" si="143"/>
        <v>659499.80721142318</v>
      </c>
      <c r="IP36" s="12">
        <f t="shared" si="144"/>
        <v>419713.92286659539</v>
      </c>
      <c r="IQ36" s="12">
        <f t="shared" si="145"/>
        <v>247466.53352473702</v>
      </c>
      <c r="IS36" s="5">
        <f t="shared" si="146"/>
        <v>6</v>
      </c>
      <c r="IT36" s="6">
        <v>0.20419999999999999</v>
      </c>
      <c r="IU36" s="7">
        <f t="shared" si="147"/>
        <v>532584.83987032471</v>
      </c>
      <c r="IV36" s="12">
        <f t="shared" si="148"/>
        <v>352243.88181841373</v>
      </c>
      <c r="IW36" s="12">
        <f t="shared" si="149"/>
        <v>218518.20876327893</v>
      </c>
      <c r="IY36" s="5">
        <f t="shared" si="150"/>
        <v>5</v>
      </c>
      <c r="IZ36" s="6">
        <v>0.20419999999999999</v>
      </c>
      <c r="JA36" s="7">
        <f t="shared" si="151"/>
        <v>572548.74206657137</v>
      </c>
      <c r="JB36" s="12">
        <f t="shared" si="152"/>
        <v>455248.1597577075</v>
      </c>
      <c r="JC36" s="12">
        <f t="shared" si="153"/>
        <v>301728.6318648645</v>
      </c>
      <c r="JE36" s="5">
        <f t="shared" si="154"/>
        <v>4</v>
      </c>
      <c r="JF36" s="6">
        <v>0.20419999999999999</v>
      </c>
      <c r="JG36" s="7">
        <f t="shared" si="155"/>
        <v>537553.97809273447</v>
      </c>
      <c r="JH36" s="12">
        <f t="shared" si="156"/>
        <v>474483.81907114125</v>
      </c>
      <c r="JI36" s="12">
        <f t="shared" si="157"/>
        <v>343661.1330069878</v>
      </c>
      <c r="JK36" s="5">
        <f t="shared" si="158"/>
        <v>3</v>
      </c>
      <c r="JL36" s="6">
        <v>0.20419999999999999</v>
      </c>
      <c r="JM36" s="7">
        <f t="shared" si="159"/>
        <v>453555.499572</v>
      </c>
      <c r="JN36" s="12">
        <f t="shared" si="160"/>
        <v>412786.37739873526</v>
      </c>
      <c r="JO36" s="12">
        <f t="shared" si="161"/>
        <v>340559.70478920045</v>
      </c>
      <c r="JQ36" s="5">
        <f t="shared" si="162"/>
        <v>2</v>
      </c>
      <c r="JR36" s="6">
        <v>0.20419999999999999</v>
      </c>
      <c r="JS36" s="7">
        <f t="shared" si="163"/>
        <v>344280.77999999997</v>
      </c>
      <c r="JT36" s="12">
        <f>(JT37)*(1+JR36)-(((VLOOKUP((JQ$91+JQ37),$A$138:$E$227,5,FALSE))/(VLOOKUP(JQ$91,$A$138:$E$227,5,FALSE)))*(IF(JQ36&lt;=$D$125,$B$125,$C$125)))</f>
        <v>319111.59149425285</v>
      </c>
      <c r="JU36" s="12">
        <f t="shared" si="165"/>
        <v>294408.36118769884</v>
      </c>
      <c r="JW36" s="5">
        <f t="shared" si="166"/>
        <v>1</v>
      </c>
      <c r="JX36" s="6">
        <v>0.20419999999999999</v>
      </c>
      <c r="JY36" s="7">
        <f>(JY37+$B$124)*(1+JX36)</f>
        <v>361260</v>
      </c>
      <c r="JZ36" s="12">
        <f>($B$124)*(1+JX36)-$B$125</f>
        <v>350260</v>
      </c>
      <c r="KA36" s="12">
        <f>JZ36</f>
        <v>350260</v>
      </c>
      <c r="KC36" s="5"/>
      <c r="KD36" s="6"/>
      <c r="KE36" s="7"/>
      <c r="KI36" s="5"/>
      <c r="KJ36" s="6"/>
      <c r="KK36" s="7"/>
      <c r="KO36" s="5"/>
      <c r="KP36" s="6"/>
      <c r="KQ36" s="7"/>
      <c r="KU36" s="5"/>
      <c r="KV36" s="6"/>
      <c r="KW36" s="7"/>
      <c r="LA36" s="5"/>
      <c r="LB36" s="6"/>
      <c r="LC36" s="7"/>
      <c r="LG36" s="5"/>
      <c r="LH36" s="6"/>
      <c r="LI36" s="7"/>
      <c r="LM36" s="5"/>
      <c r="LN36" s="6"/>
      <c r="LO36" s="7"/>
      <c r="LS36" s="5"/>
      <c r="LT36" s="6"/>
      <c r="LU36" s="7"/>
      <c r="LY36" s="5"/>
      <c r="LZ36" s="6"/>
      <c r="MA36" s="7"/>
      <c r="ME36" s="5"/>
      <c r="MF36" s="6"/>
      <c r="MG36" s="7"/>
      <c r="MK36" s="5"/>
      <c r="ML36" s="6"/>
      <c r="MM36" s="7"/>
      <c r="MQ36" s="5"/>
      <c r="MR36" s="6"/>
      <c r="MS36" s="7"/>
      <c r="MW36" s="5"/>
      <c r="MX36" s="6"/>
      <c r="MY36" s="7"/>
      <c r="NC36" s="5"/>
      <c r="ND36" s="6"/>
      <c r="NE36" s="7"/>
      <c r="NI36" s="5"/>
      <c r="NJ36" s="6"/>
      <c r="NK36" s="7"/>
      <c r="NO36" s="5"/>
      <c r="NP36" s="6"/>
      <c r="NQ36" s="7"/>
      <c r="NU36" s="5"/>
      <c r="NV36" s="6"/>
      <c r="NW36" s="7"/>
      <c r="OA36" s="5"/>
      <c r="OB36" s="6"/>
      <c r="OC36" s="7"/>
      <c r="OG36" s="5"/>
      <c r="OH36" s="6"/>
      <c r="OI36" s="7"/>
      <c r="OM36" s="5"/>
      <c r="ON36" s="6"/>
      <c r="OO36" s="7"/>
      <c r="OS36" s="5"/>
      <c r="OT36" s="6"/>
      <c r="OU36" s="7"/>
      <c r="OY36" s="5"/>
      <c r="OZ36" s="6"/>
      <c r="PA36" s="7"/>
      <c r="PE36" s="5"/>
      <c r="PF36" s="6"/>
      <c r="PG36" s="7"/>
      <c r="PK36" s="5"/>
      <c r="PL36" s="6"/>
      <c r="PM36" s="7"/>
      <c r="PQ36" s="5"/>
      <c r="PR36" s="6"/>
      <c r="PS36" s="7"/>
      <c r="PW36" s="5"/>
      <c r="PX36" s="6"/>
      <c r="PY36" s="7"/>
      <c r="QC36" s="5"/>
      <c r="QD36" s="6"/>
      <c r="QE36" s="7"/>
      <c r="QI36" s="5"/>
      <c r="QJ36" s="6"/>
      <c r="QK36" s="7"/>
      <c r="QO36" s="5"/>
      <c r="QP36" s="6"/>
      <c r="QQ36" s="7"/>
    </row>
    <row r="37" spans="3:459">
      <c r="C37">
        <v>54</v>
      </c>
      <c r="D37" s="6">
        <v>-4.7E-2</v>
      </c>
      <c r="E37" s="12">
        <f t="shared" si="286"/>
        <v>-19687037.594791908</v>
      </c>
      <c r="F37" s="12">
        <f t="shared" si="0"/>
        <v>-3914778.7401137934</v>
      </c>
      <c r="G37">
        <v>53</v>
      </c>
      <c r="H37" s="6">
        <v>-4.7E-2</v>
      </c>
      <c r="I37" s="12">
        <f t="shared" si="1"/>
        <v>-24136321.645709284</v>
      </c>
      <c r="J37" s="12">
        <f t="shared" si="2"/>
        <v>-4744035.633811825</v>
      </c>
      <c r="K37">
        <v>52</v>
      </c>
      <c r="L37" s="6">
        <v>-4.7E-2</v>
      </c>
      <c r="M37" s="12">
        <f t="shared" si="3"/>
        <v>-20651846.91363354</v>
      </c>
      <c r="N37" s="12">
        <f t="shared" si="4"/>
        <v>-4059156.1175072822</v>
      </c>
      <c r="O37">
        <v>51</v>
      </c>
      <c r="P37" s="6">
        <v>-4.7E-2</v>
      </c>
      <c r="Q37" s="12">
        <f t="shared" si="5"/>
        <v>-15244252.066425286</v>
      </c>
      <c r="R37" s="12">
        <f t="shared" si="6"/>
        <v>-2786018.4811053108</v>
      </c>
      <c r="S37">
        <v>50</v>
      </c>
      <c r="T37" s="6">
        <v>-4.7E-2</v>
      </c>
      <c r="U37" s="12">
        <f t="shared" si="7"/>
        <v>1318806.3743596138</v>
      </c>
      <c r="V37" s="12">
        <f t="shared" si="8"/>
        <v>216769.32360163768</v>
      </c>
      <c r="W37">
        <v>49</v>
      </c>
      <c r="X37" s="6">
        <v>-4.7E-2</v>
      </c>
      <c r="Y37" s="12">
        <f t="shared" si="9"/>
        <v>3767983.4101512576</v>
      </c>
      <c r="Z37" s="12">
        <f t="shared" si="10"/>
        <v>558700.98840173811</v>
      </c>
      <c r="AA37">
        <v>48</v>
      </c>
      <c r="AB37" s="6">
        <v>-4.7E-2</v>
      </c>
      <c r="AC37" s="12">
        <f t="shared" si="11"/>
        <v>-7517212.5230075428</v>
      </c>
      <c r="AD37" s="12">
        <f t="shared" si="12"/>
        <v>-1140542.589697696</v>
      </c>
      <c r="AE37">
        <v>47</v>
      </c>
      <c r="AF37" s="6">
        <v>-4.7E-2</v>
      </c>
      <c r="AG37" s="12">
        <f t="shared" si="13"/>
        <v>-3749195.4448957192</v>
      </c>
      <c r="AH37" s="12">
        <f t="shared" si="14"/>
        <v>-586081.12701818137</v>
      </c>
      <c r="AI37">
        <v>46</v>
      </c>
      <c r="AJ37" s="6">
        <v>-4.7E-2</v>
      </c>
      <c r="AK37" s="12">
        <f t="shared" si="15"/>
        <v>-10922975.935714154</v>
      </c>
      <c r="AL37" s="12">
        <f t="shared" si="16"/>
        <v>-1732609.9760098313</v>
      </c>
      <c r="AM37">
        <v>45</v>
      </c>
      <c r="AN37" s="6">
        <v>-4.7E-2</v>
      </c>
      <c r="AO37" s="12">
        <f t="shared" si="17"/>
        <v>-13357228.470293725</v>
      </c>
      <c r="AP37" s="12">
        <f t="shared" si="18"/>
        <v>-2164792.2003579484</v>
      </c>
      <c r="AQ37">
        <v>44</v>
      </c>
      <c r="AR37" s="6">
        <v>-4.7E-2</v>
      </c>
      <c r="AS37" s="12">
        <f t="shared" si="19"/>
        <v>-2223301.5952770752</v>
      </c>
      <c r="AT37" s="12">
        <f t="shared" si="20"/>
        <v>-362883.70865441911</v>
      </c>
      <c r="AU37">
        <v>43</v>
      </c>
      <c r="AV37" s="6">
        <v>-4.7E-2</v>
      </c>
      <c r="AW37" s="12">
        <f t="shared" si="21"/>
        <v>-5927518.3500239607</v>
      </c>
      <c r="AX37" s="12">
        <f t="shared" si="22"/>
        <v>-953853.52759006259</v>
      </c>
      <c r="AY37">
        <v>42</v>
      </c>
      <c r="AZ37" s="6">
        <v>-4.7E-2</v>
      </c>
      <c r="BA37" s="12">
        <f t="shared" si="23"/>
        <v>-3948358.2117869109</v>
      </c>
      <c r="BB37" s="12">
        <f t="shared" si="24"/>
        <v>-630829.64533147204</v>
      </c>
      <c r="BC37">
        <v>41</v>
      </c>
      <c r="BD37" s="6">
        <v>-4.7E-2</v>
      </c>
      <c r="BE37" s="12">
        <f t="shared" si="25"/>
        <v>460596.16426416289</v>
      </c>
      <c r="BF37" s="12">
        <f t="shared" si="26"/>
        <v>74648.343863502261</v>
      </c>
      <c r="BG37">
        <v>40</v>
      </c>
      <c r="BH37" s="6">
        <v>-4.7E-2</v>
      </c>
      <c r="BI37" s="12">
        <f t="shared" si="27"/>
        <v>7179374.7666935837</v>
      </c>
      <c r="BJ37" s="12">
        <f t="shared" si="28"/>
        <v>1295588.3199665432</v>
      </c>
      <c r="BK37">
        <v>39</v>
      </c>
      <c r="BL37" s="6">
        <v>-4.7E-2</v>
      </c>
      <c r="BM37" s="12">
        <f t="shared" si="29"/>
        <v>5934264.4857073268</v>
      </c>
      <c r="BN37" s="12">
        <f t="shared" si="30"/>
        <v>1152747.9288328025</v>
      </c>
      <c r="BO37">
        <v>38</v>
      </c>
      <c r="BP37" s="6">
        <v>-4.7E-2</v>
      </c>
      <c r="BQ37" s="12">
        <f t="shared" si="31"/>
        <v>3670443.6429599361</v>
      </c>
      <c r="BR37" s="12">
        <f t="shared" si="32"/>
        <v>734088.72859198716</v>
      </c>
      <c r="BS37">
        <v>37</v>
      </c>
      <c r="BT37" s="6">
        <v>-4.7E-2</v>
      </c>
      <c r="BU37" s="12">
        <f t="shared" si="33"/>
        <v>2676785.781795186</v>
      </c>
      <c r="BV37" s="12">
        <f t="shared" si="34"/>
        <v>547664.2174247622</v>
      </c>
      <c r="BW37">
        <v>36</v>
      </c>
      <c r="BX37" s="6">
        <v>-4.7E-2</v>
      </c>
      <c r="BY37" s="12">
        <f t="shared" si="35"/>
        <v>374593.40018065635</v>
      </c>
      <c r="BZ37" s="12">
        <f t="shared" si="36"/>
        <v>78363.21704928673</v>
      </c>
      <c r="CA37">
        <v>35</v>
      </c>
      <c r="CB37" s="6">
        <v>-4.7E-2</v>
      </c>
      <c r="CC37" s="12">
        <f t="shared" si="37"/>
        <v>3567997.6471269755</v>
      </c>
      <c r="CD37" s="12">
        <f t="shared" si="38"/>
        <v>881746.54497965483</v>
      </c>
      <c r="CE37">
        <v>34</v>
      </c>
      <c r="CF37" s="6">
        <v>-4.7E-2</v>
      </c>
      <c r="CG37" s="12">
        <f t="shared" si="39"/>
        <v>4410488.8283100128</v>
      </c>
      <c r="CH37" s="12">
        <f t="shared" si="40"/>
        <v>1201477.9911603138</v>
      </c>
      <c r="CI37">
        <v>33</v>
      </c>
      <c r="CJ37" s="6">
        <v>-4.7E-2</v>
      </c>
      <c r="CK37" s="12">
        <f t="shared" si="284"/>
        <v>4585849.7156700948</v>
      </c>
      <c r="CL37" s="12">
        <f t="shared" si="285"/>
        <v>1265061.9905296813</v>
      </c>
      <c r="CM37" s="5">
        <v>32</v>
      </c>
      <c r="CN37" s="6">
        <v>-4.7E-2</v>
      </c>
      <c r="CO37" s="7">
        <f t="shared" si="41"/>
        <v>8345721.2709018057</v>
      </c>
      <c r="CP37" s="12">
        <f t="shared" si="42"/>
        <v>3575438.5344984154</v>
      </c>
      <c r="CQ37" s="12">
        <f t="shared" si="43"/>
        <v>965779.3742610662</v>
      </c>
      <c r="CR37" s="9"/>
      <c r="CS37" s="5">
        <v>31</v>
      </c>
      <c r="CT37" s="6">
        <v>-4.7E-2</v>
      </c>
      <c r="CU37" s="7">
        <f t="shared" si="44"/>
        <v>6380033.0792002166</v>
      </c>
      <c r="CV37" s="12">
        <f t="shared" si="45"/>
        <v>2377324.3616751879</v>
      </c>
      <c r="CW37" s="12">
        <f t="shared" si="46"/>
        <v>694069.41133965261</v>
      </c>
      <c r="CY37" s="5">
        <v>30</v>
      </c>
      <c r="CZ37" s="6">
        <v>-4.7E-2</v>
      </c>
      <c r="DA37" s="7">
        <f t="shared" si="47"/>
        <v>5158500.2257440314</v>
      </c>
      <c r="DB37" s="12">
        <f t="shared" si="48"/>
        <v>1642644.2141320098</v>
      </c>
      <c r="DC37" s="12">
        <f t="shared" si="49"/>
        <v>500345.65143101447</v>
      </c>
      <c r="DE37" s="5">
        <f t="shared" si="50"/>
        <v>29</v>
      </c>
      <c r="DF37" s="6">
        <v>-4.7E-2</v>
      </c>
      <c r="DG37" s="7">
        <f t="shared" si="51"/>
        <v>4366060.2841676092</v>
      </c>
      <c r="DH37" s="12">
        <f t="shared" si="52"/>
        <v>1152660.2125202985</v>
      </c>
      <c r="DI37" s="12">
        <f t="shared" si="53"/>
        <v>352422.54773609131</v>
      </c>
      <c r="DK37" s="5">
        <f t="shared" si="54"/>
        <v>28</v>
      </c>
      <c r="DL37" s="6">
        <v>-4.7E-2</v>
      </c>
      <c r="DM37" s="7">
        <f t="shared" si="55"/>
        <v>4419536.6779710604</v>
      </c>
      <c r="DN37" s="12">
        <f t="shared" si="56"/>
        <v>1549786.3911398281</v>
      </c>
      <c r="DO37" s="12">
        <f t="shared" si="57"/>
        <v>479186.82668576291</v>
      </c>
      <c r="DQ37" s="5">
        <f t="shared" si="58"/>
        <v>27</v>
      </c>
      <c r="DR37" s="6">
        <v>-4.7E-2</v>
      </c>
      <c r="DS37" s="7">
        <f t="shared" si="59"/>
        <v>2896917.0673643551</v>
      </c>
      <c r="DT37" s="12">
        <f t="shared" si="60"/>
        <v>219882.66585066731</v>
      </c>
      <c r="DU37" s="12">
        <f t="shared" si="61"/>
        <v>67481.231933480653</v>
      </c>
      <c r="DW37" s="5">
        <f t="shared" si="62"/>
        <v>26</v>
      </c>
      <c r="DX37" s="6">
        <v>-4.7E-2</v>
      </c>
      <c r="DY37" s="7">
        <f t="shared" si="63"/>
        <v>2184703.6707121823</v>
      </c>
      <c r="DZ37" s="12">
        <f t="shared" si="64"/>
        <v>-305899.29197285167</v>
      </c>
      <c r="EA37" s="12">
        <f t="shared" si="65"/>
        <v>-94231.046262901436</v>
      </c>
      <c r="EC37" s="5">
        <f t="shared" si="66"/>
        <v>25</v>
      </c>
      <c r="ED37" s="6">
        <v>-4.7E-2</v>
      </c>
      <c r="EE37" s="7">
        <f t="shared" si="67"/>
        <v>2033417.4150336778</v>
      </c>
      <c r="EF37" s="12">
        <f t="shared" si="68"/>
        <v>-218112.60861844933</v>
      </c>
      <c r="EG37" s="12">
        <f t="shared" si="69"/>
        <v>-69194.344803094282</v>
      </c>
      <c r="EI37" s="5">
        <f t="shared" si="70"/>
        <v>24</v>
      </c>
      <c r="EJ37" s="6">
        <v>-4.7E-2</v>
      </c>
      <c r="EK37" s="7">
        <f t="shared" si="71"/>
        <v>2033417.4150336778</v>
      </c>
      <c r="EL37" s="12">
        <f t="shared" si="72"/>
        <v>251739.99503238435</v>
      </c>
      <c r="EM37" s="12">
        <f t="shared" si="73"/>
        <v>82755.906412944736</v>
      </c>
      <c r="EO37" s="5">
        <f t="shared" si="74"/>
        <v>23</v>
      </c>
      <c r="EP37" s="6">
        <v>-4.7E-2</v>
      </c>
      <c r="EQ37" s="7">
        <f t="shared" si="75"/>
        <v>2270959.8112951503</v>
      </c>
      <c r="ER37" s="12">
        <f t="shared" si="76"/>
        <v>-274374.81093969755</v>
      </c>
      <c r="ES37" s="12">
        <f t="shared" si="77"/>
        <v>-91458.270313232511</v>
      </c>
      <c r="EU37" s="5">
        <f t="shared" si="78"/>
        <v>22</v>
      </c>
      <c r="EV37" s="6">
        <v>-4.7E-2</v>
      </c>
      <c r="EW37" s="7">
        <f t="shared" si="79"/>
        <v>1410073.0817582356</v>
      </c>
      <c r="EX37" s="12">
        <f t="shared" si="80"/>
        <v>-309051.09028972953</v>
      </c>
      <c r="EY37" s="12">
        <f t="shared" si="81"/>
        <v>-104082.72351136868</v>
      </c>
      <c r="FA37" s="5">
        <f t="shared" si="82"/>
        <v>21</v>
      </c>
      <c r="FB37" s="6">
        <v>-4.7E-2</v>
      </c>
      <c r="FC37" s="7">
        <f t="shared" si="83"/>
        <v>1405295.0784913653</v>
      </c>
      <c r="FD37" s="12">
        <f t="shared" si="84"/>
        <v>-178336.95194874459</v>
      </c>
      <c r="FE37" s="12">
        <f t="shared" si="85"/>
        <v>-61085.530667501022</v>
      </c>
      <c r="FG37" s="5">
        <f t="shared" si="86"/>
        <v>20</v>
      </c>
      <c r="FH37" s="6">
        <v>-4.7E-2</v>
      </c>
      <c r="FI37" s="7">
        <f t="shared" si="87"/>
        <v>1109677.0992509199</v>
      </c>
      <c r="FJ37" s="12">
        <f t="shared" si="88"/>
        <v>-373023.59985521476</v>
      </c>
      <c r="FK37" s="12">
        <f t="shared" si="89"/>
        <v>-128628.82753628097</v>
      </c>
      <c r="FM37" s="5">
        <f t="shared" si="90"/>
        <v>19</v>
      </c>
      <c r="FN37" s="6">
        <v>-4.7E-2</v>
      </c>
      <c r="FO37" s="7">
        <f t="shared" si="91"/>
        <v>1216884.6356518478</v>
      </c>
      <c r="FP37" s="12">
        <f t="shared" si="92"/>
        <v>-146462.74957732658</v>
      </c>
      <c r="FQ37" s="12">
        <f t="shared" si="93"/>
        <v>-51177.788358054349</v>
      </c>
      <c r="FS37" s="5">
        <f t="shared" si="94"/>
        <v>18</v>
      </c>
      <c r="FT37" s="6">
        <v>-4.7E-2</v>
      </c>
      <c r="FU37" s="7">
        <f t="shared" si="95"/>
        <v>992484.00265218818</v>
      </c>
      <c r="FV37" s="12">
        <f t="shared" si="96"/>
        <v>-267113.32596863789</v>
      </c>
      <c r="FW37" s="12">
        <f t="shared" si="97"/>
        <v>-94871.284740585179</v>
      </c>
      <c r="FY37" s="5">
        <f t="shared" si="98"/>
        <v>17</v>
      </c>
      <c r="FZ37" s="6">
        <v>-4.7E-2</v>
      </c>
      <c r="GA37" s="7">
        <f t="shared" si="99"/>
        <v>852503.00863441662</v>
      </c>
      <c r="GB37" s="12">
        <f t="shared" si="100"/>
        <v>-321516.51259520854</v>
      </c>
      <c r="GC37" s="12">
        <f t="shared" si="101"/>
        <v>-115302.47348241961</v>
      </c>
      <c r="GE37" s="5">
        <f t="shared" si="102"/>
        <v>16</v>
      </c>
      <c r="GF37" s="6">
        <v>-4.7E-2</v>
      </c>
      <c r="GG37" s="7">
        <f t="shared" si="103"/>
        <v>758454.63401638484</v>
      </c>
      <c r="GH37" s="12">
        <f t="shared" si="104"/>
        <v>-318677.37566608761</v>
      </c>
      <c r="GI37" s="12">
        <f t="shared" si="105"/>
        <v>-116482.0752434665</v>
      </c>
      <c r="GK37" s="5">
        <f t="shared" si="106"/>
        <v>15</v>
      </c>
      <c r="GL37" s="6">
        <v>-4.7E-2</v>
      </c>
      <c r="GM37" s="7">
        <f t="shared" si="107"/>
        <v>842446.55561077956</v>
      </c>
      <c r="GN37" s="12">
        <f t="shared" si="108"/>
        <v>-121790.35253461986</v>
      </c>
      <c r="GO37" s="12">
        <f t="shared" si="109"/>
        <v>-46056.351705620611</v>
      </c>
      <c r="GQ37" s="5">
        <f t="shared" si="110"/>
        <v>14</v>
      </c>
      <c r="GR37" s="6">
        <v>-4.7E-2</v>
      </c>
      <c r="GS37" s="7">
        <f t="shared" si="111"/>
        <v>680489.94798932096</v>
      </c>
      <c r="GT37" s="12">
        <f t="shared" si="112"/>
        <v>-183918.52531736565</v>
      </c>
      <c r="GU37" s="12">
        <f t="shared" si="113"/>
        <v>-72087.605900254828</v>
      </c>
      <c r="GW37" s="5">
        <f t="shared" si="114"/>
        <v>13</v>
      </c>
      <c r="GX37" s="6">
        <v>-4.7E-2</v>
      </c>
      <c r="GY37" s="7">
        <f t="shared" si="115"/>
        <v>614105.1782233743</v>
      </c>
      <c r="GZ37" s="12">
        <f t="shared" si="116"/>
        <v>-157478.69341784751</v>
      </c>
      <c r="HA37" s="12">
        <f t="shared" si="117"/>
        <v>-64439.557306613468</v>
      </c>
      <c r="HC37" s="5">
        <f t="shared" si="118"/>
        <v>12</v>
      </c>
      <c r="HD37" s="6">
        <v>-4.7E-2</v>
      </c>
      <c r="HE37" s="7">
        <f t="shared" si="119"/>
        <v>669251.50198711234</v>
      </c>
      <c r="HF37" s="12">
        <f t="shared" si="120"/>
        <v>5368.6845154182956</v>
      </c>
      <c r="HG37" s="12">
        <f t="shared" si="121"/>
        <v>2332.6008584231213</v>
      </c>
      <c r="HI37" s="5">
        <f t="shared" si="122"/>
        <v>11</v>
      </c>
      <c r="HJ37" s="6">
        <v>-4.7E-2</v>
      </c>
      <c r="HK37" s="7">
        <f t="shared" si="123"/>
        <v>646245.17379983794</v>
      </c>
      <c r="HL37" s="12">
        <f t="shared" si="124"/>
        <v>93866.259964994344</v>
      </c>
      <c r="HM37" s="12">
        <f t="shared" si="125"/>
        <v>42941.116627664072</v>
      </c>
      <c r="HO37" s="5">
        <f t="shared" si="126"/>
        <v>10</v>
      </c>
      <c r="HP37" s="6">
        <v>-4.7E-2</v>
      </c>
      <c r="HQ37" s="7">
        <f t="shared" si="127"/>
        <v>565789.8562421978</v>
      </c>
      <c r="HR37" s="12">
        <f t="shared" si="128"/>
        <v>94940.989925928254</v>
      </c>
      <c r="HS37" s="12">
        <f t="shared" si="129"/>
        <v>44851.433171904035</v>
      </c>
      <c r="HU37" s="5">
        <f t="shared" si="130"/>
        <v>9</v>
      </c>
      <c r="HV37" s="6">
        <v>-4.7E-2</v>
      </c>
      <c r="HW37" s="7">
        <f t="shared" si="131"/>
        <v>476414.49666739441</v>
      </c>
      <c r="HX37" s="12">
        <f t="shared" si="132"/>
        <v>75556.703269989157</v>
      </c>
      <c r="HY37" s="12">
        <f t="shared" si="133"/>
        <v>36996.730566684346</v>
      </c>
      <c r="IA37" s="5">
        <f t="shared" si="134"/>
        <v>8</v>
      </c>
      <c r="IB37" s="6">
        <v>-4.7E-2</v>
      </c>
      <c r="IC37" s="7">
        <f t="shared" si="135"/>
        <v>555974.43886964</v>
      </c>
      <c r="ID37" s="12">
        <f t="shared" si="136"/>
        <v>245963.03952223124</v>
      </c>
      <c r="IE37" s="12">
        <f t="shared" si="137"/>
        <v>131745.72001995376</v>
      </c>
      <c r="IG37" s="5">
        <f t="shared" si="138"/>
        <v>7</v>
      </c>
      <c r="IH37" s="6">
        <v>-4.7E-2</v>
      </c>
      <c r="II37" s="7">
        <f t="shared" si="139"/>
        <v>750302.88646375178</v>
      </c>
      <c r="IJ37" s="12">
        <f t="shared" si="140"/>
        <v>531540.57087354339</v>
      </c>
      <c r="IK37" s="12">
        <f t="shared" si="141"/>
        <v>318313.37635070819</v>
      </c>
      <c r="IM37" s="5">
        <f t="shared" si="142"/>
        <v>6</v>
      </c>
      <c r="IN37" s="6">
        <v>-4.7E-2</v>
      </c>
      <c r="IO37" s="7">
        <f t="shared" si="143"/>
        <v>547666.34048449027</v>
      </c>
      <c r="IP37" s="12">
        <f t="shared" si="144"/>
        <v>390794.8993776982</v>
      </c>
      <c r="IQ37" s="12">
        <f t="shared" si="145"/>
        <v>249749.38397011519</v>
      </c>
      <c r="IS37" s="5">
        <f t="shared" si="146"/>
        <v>5</v>
      </c>
      <c r="IT37" s="6">
        <v>-4.7E-2</v>
      </c>
      <c r="IU37" s="7">
        <f t="shared" si="147"/>
        <v>442272.74528344523</v>
      </c>
      <c r="IV37" s="12">
        <f t="shared" si="148"/>
        <v>332671.36370817816</v>
      </c>
      <c r="IW37" s="12">
        <f t="shared" si="149"/>
        <v>223692.81352791292</v>
      </c>
      <c r="IY37" s="5">
        <f t="shared" si="150"/>
        <v>4</v>
      </c>
      <c r="IZ37" s="6">
        <v>-4.7E-2</v>
      </c>
      <c r="JA37" s="7">
        <f t="shared" si="151"/>
        <v>475459.84227418323</v>
      </c>
      <c r="JB37" s="12">
        <f t="shared" si="152"/>
        <v>415638.73090658325</v>
      </c>
      <c r="JC37" s="12">
        <f t="shared" si="153"/>
        <v>298591.04231794772</v>
      </c>
      <c r="JE37" s="5">
        <f t="shared" si="154"/>
        <v>3</v>
      </c>
      <c r="JF37" s="6">
        <v>-4.7E-2</v>
      </c>
      <c r="JG37" s="7">
        <f t="shared" si="155"/>
        <v>446399.25103200006</v>
      </c>
      <c r="JH37" s="12">
        <f t="shared" si="156"/>
        <v>406636.12984810543</v>
      </c>
      <c r="JI37" s="12">
        <f t="shared" si="157"/>
        <v>319232.73182328272</v>
      </c>
      <c r="JK37" s="5">
        <f t="shared" si="158"/>
        <v>2</v>
      </c>
      <c r="JL37" s="6">
        <v>-4.7E-2</v>
      </c>
      <c r="JM37" s="7">
        <f t="shared" si="159"/>
        <v>376644.66000000003</v>
      </c>
      <c r="JN37" s="12">
        <f>(JN38)*(1+JL37)-(((VLOOKUP((JK$91+JK38),$A$138:$E$227,5,FALSE))/(VLOOKUP(JK$91,$A$138:$E$227,5,FALSE)))*(IF(JK37&lt;=$D$125,$B$125,$C$125)))</f>
        <v>353860.88879177382</v>
      </c>
      <c r="JO37" s="12">
        <f t="shared" si="161"/>
        <v>316441.11664367816</v>
      </c>
      <c r="JQ37" s="5">
        <f t="shared" si="162"/>
        <v>1</v>
      </c>
      <c r="JR37" s="6">
        <v>-4.7E-2</v>
      </c>
      <c r="JS37" s="7">
        <f>(JS38+$B$124)*(1+JR37)</f>
        <v>285900</v>
      </c>
      <c r="JT37" s="12">
        <f>($B$124)*(1+JR37)-$B$125</f>
        <v>274900</v>
      </c>
      <c r="JU37" s="12">
        <f>JT37</f>
        <v>274900</v>
      </c>
      <c r="JW37" s="5"/>
      <c r="JX37" s="6"/>
      <c r="JY37" s="7"/>
      <c r="KC37" s="5"/>
      <c r="KD37" s="6"/>
      <c r="KE37" s="7"/>
      <c r="KI37" s="5"/>
      <c r="KJ37" s="6"/>
      <c r="KK37" s="7"/>
      <c r="KO37" s="5"/>
      <c r="KP37" s="6"/>
      <c r="KQ37" s="7"/>
      <c r="KU37" s="5"/>
      <c r="KV37" s="6"/>
      <c r="KW37" s="7"/>
      <c r="LA37" s="5"/>
      <c r="LB37" s="6"/>
      <c r="LC37" s="7"/>
      <c r="LG37" s="5"/>
      <c r="LH37" s="6"/>
      <c r="LI37" s="7"/>
      <c r="LM37" s="5"/>
      <c r="LN37" s="6"/>
      <c r="LO37" s="7"/>
      <c r="LS37" s="5"/>
      <c r="LT37" s="6"/>
      <c r="LU37" s="7"/>
      <c r="LY37" s="5"/>
      <c r="LZ37" s="6"/>
      <c r="MA37" s="7"/>
      <c r="ME37" s="5"/>
      <c r="MF37" s="6"/>
      <c r="MG37" s="7"/>
      <c r="MK37" s="5"/>
      <c r="ML37" s="6"/>
      <c r="MM37" s="7"/>
      <c r="MQ37" s="5"/>
      <c r="MR37" s="6"/>
      <c r="MS37" s="7"/>
      <c r="MW37" s="5"/>
      <c r="MX37" s="6"/>
      <c r="MY37" s="7"/>
      <c r="NC37" s="5"/>
      <c r="ND37" s="6"/>
      <c r="NE37" s="7"/>
      <c r="NI37" s="5"/>
      <c r="NJ37" s="6"/>
      <c r="NK37" s="7"/>
      <c r="NO37" s="5"/>
      <c r="NP37" s="6"/>
      <c r="NQ37" s="7"/>
      <c r="NU37" s="5"/>
      <c r="NV37" s="6"/>
      <c r="NW37" s="7"/>
      <c r="OA37" s="5"/>
      <c r="OB37" s="6"/>
      <c r="OC37" s="7"/>
      <c r="OG37" s="5"/>
      <c r="OH37" s="6"/>
      <c r="OI37" s="7"/>
      <c r="OM37" s="5"/>
      <c r="ON37" s="6"/>
      <c r="OO37" s="7"/>
      <c r="OS37" s="5"/>
      <c r="OT37" s="6"/>
      <c r="OU37" s="7"/>
      <c r="OY37" s="5"/>
      <c r="OZ37" s="6"/>
      <c r="PA37" s="7"/>
      <c r="PE37" s="5"/>
      <c r="PF37" s="6"/>
      <c r="PG37" s="7"/>
      <c r="PK37" s="5"/>
      <c r="PL37" s="6"/>
      <c r="PM37" s="7"/>
      <c r="PQ37" s="5"/>
      <c r="PR37" s="6"/>
      <c r="PS37" s="7"/>
      <c r="PW37" s="5"/>
      <c r="PX37" s="6"/>
      <c r="PY37" s="7"/>
      <c r="QC37" s="5"/>
      <c r="QD37" s="6"/>
      <c r="QE37" s="7"/>
      <c r="QI37" s="5"/>
      <c r="QJ37" s="6"/>
      <c r="QK37" s="7"/>
      <c r="QO37" s="5"/>
      <c r="QP37" s="6"/>
      <c r="QQ37" s="7"/>
    </row>
    <row r="38" spans="3:459">
      <c r="C38">
        <v>53</v>
      </c>
      <c r="D38" s="6">
        <v>0.31740000000000002</v>
      </c>
      <c r="E38" s="12">
        <f t="shared" si="286"/>
        <v>-20499654.294615727</v>
      </c>
      <c r="F38" s="12">
        <f t="shared" si="0"/>
        <v>-4558406.4176973272</v>
      </c>
      <c r="G38">
        <v>52</v>
      </c>
      <c r="H38" s="6">
        <v>0.31740000000000002</v>
      </c>
      <c r="I38" s="12">
        <f t="shared" si="1"/>
        <v>-25166516.334482599</v>
      </c>
      <c r="J38" s="12">
        <f t="shared" si="2"/>
        <v>-5531457.9604068445</v>
      </c>
      <c r="K38">
        <v>51</v>
      </c>
      <c r="L38" s="6">
        <v>0.31740000000000002</v>
      </c>
      <c r="M38" s="12">
        <f t="shared" si="3"/>
        <v>-21510194.475011721</v>
      </c>
      <c r="N38" s="12">
        <f t="shared" si="4"/>
        <v>-4727819.0941221146</v>
      </c>
      <c r="O38">
        <v>50</v>
      </c>
      <c r="P38" s="6">
        <v>0.31740000000000002</v>
      </c>
      <c r="Q38" s="12">
        <f t="shared" si="5"/>
        <v>-15823820.695728291</v>
      </c>
      <c r="R38" s="12">
        <f t="shared" si="6"/>
        <v>-3233917.0830601524</v>
      </c>
      <c r="S38">
        <v>49</v>
      </c>
      <c r="T38" s="6">
        <v>0.31740000000000002</v>
      </c>
      <c r="U38" s="12">
        <f t="shared" si="7"/>
        <v>1575366.0617807936</v>
      </c>
      <c r="V38" s="12">
        <f t="shared" si="8"/>
        <v>289559.57176690683</v>
      </c>
      <c r="W38">
        <v>48</v>
      </c>
      <c r="X38" s="6">
        <v>0.31740000000000002</v>
      </c>
      <c r="Y38" s="12">
        <f t="shared" si="9"/>
        <v>4166116.4654214131</v>
      </c>
      <c r="Z38" s="12">
        <f t="shared" si="10"/>
        <v>690782.80724853766</v>
      </c>
      <c r="AA38">
        <v>47</v>
      </c>
      <c r="AB38" s="6">
        <v>0.31740000000000002</v>
      </c>
      <c r="AC38" s="12">
        <f t="shared" si="11"/>
        <v>-7680467.2091083638</v>
      </c>
      <c r="AD38" s="12">
        <f t="shared" si="12"/>
        <v>-1303112.6884348379</v>
      </c>
      <c r="AE38">
        <v>46</v>
      </c>
      <c r="AF38" s="6">
        <v>0.31740000000000002</v>
      </c>
      <c r="AG38" s="12">
        <f t="shared" si="13"/>
        <v>-3732721.5951624732</v>
      </c>
      <c r="AH38" s="12">
        <f t="shared" si="14"/>
        <v>-652506.60275333724</v>
      </c>
      <c r="AI38">
        <v>45</v>
      </c>
      <c r="AJ38" s="6">
        <v>0.31740000000000002</v>
      </c>
      <c r="AK38" s="12">
        <f t="shared" si="15"/>
        <v>-11263216.685132785</v>
      </c>
      <c r="AL38" s="12">
        <f t="shared" si="16"/>
        <v>-1997845.6330955327</v>
      </c>
      <c r="AM38">
        <v>44</v>
      </c>
      <c r="AN38" s="6">
        <v>0.31740000000000002</v>
      </c>
      <c r="AO38" s="12">
        <f t="shared" si="17"/>
        <v>-13821744.058043024</v>
      </c>
      <c r="AP38" s="12">
        <f t="shared" si="18"/>
        <v>-2504969.0387970004</v>
      </c>
      <c r="AQ38">
        <v>43</v>
      </c>
      <c r="AR38" s="6">
        <v>0.31740000000000002</v>
      </c>
      <c r="AS38" s="12">
        <f t="shared" si="19"/>
        <v>-2140082.6635631341</v>
      </c>
      <c r="AT38" s="12">
        <f t="shared" si="20"/>
        <v>-390606.34733414528</v>
      </c>
      <c r="AU38">
        <v>42</v>
      </c>
      <c r="AV38" s="6">
        <v>0.31740000000000002</v>
      </c>
      <c r="AW38" s="12">
        <f t="shared" si="21"/>
        <v>-6024228.5189878168</v>
      </c>
      <c r="AX38" s="12">
        <f t="shared" si="22"/>
        <v>-1084051.4044451085</v>
      </c>
      <c r="AY38">
        <v>41</v>
      </c>
      <c r="AZ38" s="6">
        <v>0.31740000000000002</v>
      </c>
      <c r="BA38" s="12">
        <f t="shared" si="23"/>
        <v>-3946052.914600471</v>
      </c>
      <c r="BB38" s="12">
        <f t="shared" si="24"/>
        <v>-705014.59528208931</v>
      </c>
      <c r="BC38">
        <v>40</v>
      </c>
      <c r="BD38" s="6">
        <v>0.31740000000000002</v>
      </c>
      <c r="BE38" s="12">
        <f t="shared" si="25"/>
        <v>677547.26888025843</v>
      </c>
      <c r="BF38" s="12">
        <f t="shared" si="26"/>
        <v>122794.55644230905</v>
      </c>
      <c r="BG38">
        <v>39</v>
      </c>
      <c r="BH38" s="6">
        <v>0.31740000000000002</v>
      </c>
      <c r="BI38" s="12">
        <f t="shared" si="27"/>
        <v>7707887.5182687771</v>
      </c>
      <c r="BJ38" s="12">
        <f t="shared" si="28"/>
        <v>1555447.7382624652</v>
      </c>
      <c r="BK38">
        <v>38</v>
      </c>
      <c r="BL38" s="6">
        <v>0.31740000000000002</v>
      </c>
      <c r="BM38" s="12">
        <f t="shared" si="29"/>
        <v>6388984.6332946615</v>
      </c>
      <c r="BN38" s="12">
        <f t="shared" si="30"/>
        <v>1387838.5643017965</v>
      </c>
      <c r="BO38">
        <v>37</v>
      </c>
      <c r="BP38" s="6">
        <v>0.31740000000000002</v>
      </c>
      <c r="BQ38" s="12">
        <f t="shared" si="31"/>
        <v>4008860.0660649906</v>
      </c>
      <c r="BR38" s="12">
        <f t="shared" si="32"/>
        <v>896583.09960836545</v>
      </c>
      <c r="BS38">
        <v>36</v>
      </c>
      <c r="BT38" s="6">
        <v>0.31740000000000002</v>
      </c>
      <c r="BU38" s="12">
        <f t="shared" si="33"/>
        <v>2962660.0160318278</v>
      </c>
      <c r="BV38" s="12">
        <f t="shared" si="34"/>
        <v>677832.24017180642</v>
      </c>
      <c r="BW38">
        <v>35</v>
      </c>
      <c r="BX38" s="6">
        <v>0.31740000000000002</v>
      </c>
      <c r="BY38" s="12">
        <f t="shared" si="35"/>
        <v>543546.68791946466</v>
      </c>
      <c r="BZ38" s="12">
        <f t="shared" si="36"/>
        <v>127153.59537447631</v>
      </c>
      <c r="CA38">
        <v>34</v>
      </c>
      <c r="CB38" s="6">
        <v>0.31740000000000002</v>
      </c>
      <c r="CC38" s="12">
        <f t="shared" si="37"/>
        <v>3871346.2706864481</v>
      </c>
      <c r="CD38" s="12">
        <f t="shared" si="38"/>
        <v>1069845.0490971548</v>
      </c>
      <c r="CE38">
        <v>33</v>
      </c>
      <c r="CF38" s="6">
        <v>0.31740000000000002</v>
      </c>
      <c r="CG38" s="12">
        <f t="shared" si="39"/>
        <v>4743562.8652555021</v>
      </c>
      <c r="CH38" s="12">
        <f t="shared" si="40"/>
        <v>1445018.507796342</v>
      </c>
      <c r="CI38">
        <v>32</v>
      </c>
      <c r="CJ38" s="6">
        <v>0.31740000000000002</v>
      </c>
      <c r="CK38" s="12">
        <f t="shared" si="284"/>
        <v>4926127.7184366155</v>
      </c>
      <c r="CL38" s="12">
        <f t="shared" si="285"/>
        <v>1519628.0879495987</v>
      </c>
      <c r="CM38" s="5">
        <v>31</v>
      </c>
      <c r="CN38" s="6">
        <v>0.31740000000000002</v>
      </c>
      <c r="CO38" s="7">
        <f t="shared" si="41"/>
        <v>8757315.0796451271</v>
      </c>
      <c r="CP38" s="12">
        <f t="shared" si="42"/>
        <v>3868313.0789985829</v>
      </c>
      <c r="CQ38" s="12">
        <f t="shared" si="43"/>
        <v>1168449.323347901</v>
      </c>
      <c r="CR38" s="9"/>
      <c r="CS38" s="5">
        <v>30</v>
      </c>
      <c r="CT38" s="6">
        <v>0.31740000000000002</v>
      </c>
      <c r="CU38" s="7">
        <f t="shared" si="44"/>
        <v>6694683.1890873211</v>
      </c>
      <c r="CV38" s="12">
        <f t="shared" si="45"/>
        <v>2602392.72527492</v>
      </c>
      <c r="CW38" s="12">
        <f t="shared" si="46"/>
        <v>849624.36017972964</v>
      </c>
      <c r="CY38" s="5">
        <v>29</v>
      </c>
      <c r="CZ38" s="6">
        <v>0.31740000000000002</v>
      </c>
      <c r="DA38" s="7">
        <f t="shared" si="47"/>
        <v>5412906.8475803062</v>
      </c>
      <c r="DB38" s="12">
        <f t="shared" si="48"/>
        <v>1827003.9665999431</v>
      </c>
      <c r="DC38" s="12">
        <f t="shared" si="49"/>
        <v>622308.54903468501</v>
      </c>
      <c r="DE38" s="5">
        <f t="shared" si="50"/>
        <v>28</v>
      </c>
      <c r="DF38" s="6">
        <v>0.31740000000000002</v>
      </c>
      <c r="DG38" s="7">
        <f t="shared" si="51"/>
        <v>4581385.397867376</v>
      </c>
      <c r="DH38" s="12">
        <f t="shared" si="52"/>
        <v>1312466.4357525483</v>
      </c>
      <c r="DI38" s="12">
        <f t="shared" si="53"/>
        <v>448735.310938532</v>
      </c>
      <c r="DK38" s="5">
        <f t="shared" si="54"/>
        <v>27</v>
      </c>
      <c r="DL38" s="6">
        <v>0.31740000000000002</v>
      </c>
      <c r="DM38" s="7">
        <f t="shared" si="55"/>
        <v>4637499.1374302842</v>
      </c>
      <c r="DN38" s="12">
        <f t="shared" si="56"/>
        <v>1728029.8147373146</v>
      </c>
      <c r="DO38" s="12">
        <f t="shared" si="57"/>
        <v>597480.74571251613</v>
      </c>
      <c r="DQ38" s="5">
        <f t="shared" si="58"/>
        <v>26</v>
      </c>
      <c r="DR38" s="6">
        <v>0.31740000000000002</v>
      </c>
      <c r="DS38" s="7">
        <f t="shared" si="59"/>
        <v>3039787.059144129</v>
      </c>
      <c r="DT38" s="12">
        <f t="shared" si="60"/>
        <v>333300.60318932985</v>
      </c>
      <c r="DU38" s="12">
        <f t="shared" si="61"/>
        <v>114384.65430790625</v>
      </c>
      <c r="DW38" s="5">
        <f t="shared" si="62"/>
        <v>25</v>
      </c>
      <c r="DX38" s="6">
        <v>0.31740000000000002</v>
      </c>
      <c r="DY38" s="7">
        <f t="shared" si="63"/>
        <v>2292448.7625521328</v>
      </c>
      <c r="DZ38" s="12">
        <f t="shared" si="64"/>
        <v>-218794.57740961085</v>
      </c>
      <c r="EA38" s="12">
        <f t="shared" si="65"/>
        <v>-75368.826151382658</v>
      </c>
      <c r="EC38" s="5">
        <f t="shared" si="66"/>
        <v>24</v>
      </c>
      <c r="ED38" s="6">
        <v>0.31740000000000002</v>
      </c>
      <c r="EE38" s="7">
        <f t="shared" si="67"/>
        <v>2133701.3798884344</v>
      </c>
      <c r="EF38" s="12">
        <f t="shared" si="68"/>
        <v>-129640.49446709863</v>
      </c>
      <c r="EG38" s="12">
        <f t="shared" si="69"/>
        <v>-45990.71526082162</v>
      </c>
      <c r="EI38" s="5">
        <f t="shared" si="70"/>
        <v>23</v>
      </c>
      <c r="EJ38" s="6">
        <v>0.31740000000000002</v>
      </c>
      <c r="EK38" s="7">
        <f t="shared" si="71"/>
        <v>2133701.3798884344</v>
      </c>
      <c r="EL38" s="12">
        <f t="shared" si="72"/>
        <v>359914.72853213601</v>
      </c>
      <c r="EM38" s="12">
        <f t="shared" si="73"/>
        <v>132307.98503880578</v>
      </c>
      <c r="EO38" s="5">
        <f t="shared" si="74"/>
        <v>22</v>
      </c>
      <c r="EP38" s="6">
        <v>0.31740000000000002</v>
      </c>
      <c r="EQ38" s="7">
        <f t="shared" si="75"/>
        <v>2382958.878588825</v>
      </c>
      <c r="ER38" s="12">
        <f t="shared" si="76"/>
        <v>-193467.79741836048</v>
      </c>
      <c r="ES38" s="12">
        <f t="shared" si="77"/>
        <v>-72115.245824324607</v>
      </c>
      <c r="EU38" s="5">
        <f t="shared" si="78"/>
        <v>21</v>
      </c>
      <c r="EV38" s="6">
        <v>0.31740000000000002</v>
      </c>
      <c r="EW38" s="7">
        <f t="shared" si="79"/>
        <v>1479614.9861051789</v>
      </c>
      <c r="EX38" s="12">
        <f t="shared" si="80"/>
        <v>-230821.18782393931</v>
      </c>
      <c r="EY38" s="12">
        <f t="shared" si="81"/>
        <v>-86928.802098218788</v>
      </c>
      <c r="FA38" s="5">
        <f t="shared" si="82"/>
        <v>20</v>
      </c>
      <c r="FB38" s="6">
        <v>0.31740000000000002</v>
      </c>
      <c r="FC38" s="7">
        <f t="shared" si="83"/>
        <v>1474601.3415439301</v>
      </c>
      <c r="FD38" s="12">
        <f t="shared" si="84"/>
        <v>-95228.81356903979</v>
      </c>
      <c r="FE38" s="12">
        <f t="shared" si="85"/>
        <v>-36475.818050866139</v>
      </c>
      <c r="FG38" s="5">
        <f t="shared" si="86"/>
        <v>19</v>
      </c>
      <c r="FH38" s="6">
        <v>0.31740000000000002</v>
      </c>
      <c r="FI38" s="7">
        <f t="shared" si="87"/>
        <v>1164404.0915539558</v>
      </c>
      <c r="FJ38" s="12">
        <f t="shared" si="88"/>
        <v>-300129.69554587069</v>
      </c>
      <c r="FK38" s="12">
        <f t="shared" si="89"/>
        <v>-115731.24506910182</v>
      </c>
      <c r="FM38" s="5">
        <f t="shared" si="90"/>
        <v>18</v>
      </c>
      <c r="FN38" s="6">
        <v>0.31740000000000002</v>
      </c>
      <c r="FO38" s="7">
        <f t="shared" si="91"/>
        <v>1276898.883160386</v>
      </c>
      <c r="FP38" s="12">
        <f t="shared" si="92"/>
        <v>-63596.523000453162</v>
      </c>
      <c r="FQ38" s="12">
        <f t="shared" si="93"/>
        <v>-24850.055259817171</v>
      </c>
      <c r="FS38" s="5">
        <f t="shared" si="94"/>
        <v>17</v>
      </c>
      <c r="FT38" s="6">
        <v>0.31740000000000002</v>
      </c>
      <c r="FU38" s="7">
        <f t="shared" si="95"/>
        <v>1041431.2724577001</v>
      </c>
      <c r="FV38" s="12">
        <f t="shared" si="96"/>
        <v>-191655.09606627718</v>
      </c>
      <c r="FW38" s="12">
        <f t="shared" si="97"/>
        <v>-76120.083142004689</v>
      </c>
      <c r="FY38" s="5">
        <f t="shared" si="98"/>
        <v>16</v>
      </c>
      <c r="FZ38" s="6">
        <v>0.31740000000000002</v>
      </c>
      <c r="GA38" s="7">
        <f t="shared" si="99"/>
        <v>894546.7037087268</v>
      </c>
      <c r="GB38" s="12">
        <f t="shared" si="100"/>
        <v>-249593.56394686506</v>
      </c>
      <c r="GC38" s="12">
        <f t="shared" si="101"/>
        <v>-100094.07705838291</v>
      </c>
      <c r="GE38" s="5">
        <f t="shared" si="102"/>
        <v>15</v>
      </c>
      <c r="GF38" s="6">
        <v>0.31740000000000002</v>
      </c>
      <c r="GG38" s="7">
        <f t="shared" si="103"/>
        <v>795860.05668036186</v>
      </c>
      <c r="GH38" s="12">
        <f t="shared" si="104"/>
        <v>-248270.62326125329</v>
      </c>
      <c r="GI38" s="12">
        <f t="shared" si="105"/>
        <v>-101478.22390369994</v>
      </c>
      <c r="GK38" s="5">
        <f t="shared" si="106"/>
        <v>14</v>
      </c>
      <c r="GL38" s="6">
        <v>0.31740000000000002</v>
      </c>
      <c r="GM38" s="7">
        <f t="shared" si="107"/>
        <v>883994.28710470058</v>
      </c>
      <c r="GN38" s="12">
        <f t="shared" si="108"/>
        <v>-44553.038346000423</v>
      </c>
      <c r="GO38" s="12">
        <f t="shared" si="109"/>
        <v>-18840.552205442338</v>
      </c>
      <c r="GQ38" s="5">
        <f t="shared" si="110"/>
        <v>13</v>
      </c>
      <c r="GR38" s="6">
        <v>0.31740000000000002</v>
      </c>
      <c r="GS38" s="7">
        <f t="shared" si="111"/>
        <v>714050.31268554146</v>
      </c>
      <c r="GT38" s="12">
        <f t="shared" si="112"/>
        <v>-112674.64414958071</v>
      </c>
      <c r="GU38" s="12">
        <f t="shared" si="113"/>
        <v>-49385.673078415202</v>
      </c>
      <c r="GW38" s="5">
        <f t="shared" si="114"/>
        <v>12</v>
      </c>
      <c r="GX38" s="6">
        <v>0.31740000000000002</v>
      </c>
      <c r="GY38" s="7">
        <f t="shared" si="115"/>
        <v>644391.58260584925</v>
      </c>
      <c r="GZ38" s="12">
        <f t="shared" si="116"/>
        <v>-88314.88633397111</v>
      </c>
      <c r="HA38" s="12">
        <f t="shared" si="117"/>
        <v>-40411.438990865958</v>
      </c>
      <c r="HC38" s="5">
        <f t="shared" si="118"/>
        <v>11</v>
      </c>
      <c r="HD38" s="6">
        <v>0.31740000000000002</v>
      </c>
      <c r="HE38" s="7">
        <f t="shared" si="119"/>
        <v>702257.6096402019</v>
      </c>
      <c r="HF38" s="12">
        <f t="shared" si="120"/>
        <v>78086.36260549564</v>
      </c>
      <c r="HG38" s="12">
        <f t="shared" si="121"/>
        <v>37939.132474135411</v>
      </c>
      <c r="HI38" s="5">
        <f t="shared" si="122"/>
        <v>10</v>
      </c>
      <c r="HJ38" s="6">
        <v>0.31740000000000002</v>
      </c>
      <c r="HK38" s="7">
        <f t="shared" si="123"/>
        <v>678116.65666299895</v>
      </c>
      <c r="HL38" s="12">
        <f t="shared" si="124"/>
        <v>167307.60693833214</v>
      </c>
      <c r="HM38" s="12">
        <f t="shared" si="125"/>
        <v>85589.238510869138</v>
      </c>
      <c r="HO38" s="5">
        <f t="shared" si="126"/>
        <v>9</v>
      </c>
      <c r="HP38" s="6">
        <v>0.31740000000000002</v>
      </c>
      <c r="HQ38" s="7">
        <f t="shared" si="127"/>
        <v>593693.44831290434</v>
      </c>
      <c r="HR38" s="12">
        <f t="shared" si="128"/>
        <v>166258.80331685703</v>
      </c>
      <c r="HS38" s="12">
        <f t="shared" si="129"/>
        <v>87830.807407748391</v>
      </c>
      <c r="HU38" s="5">
        <f t="shared" si="130"/>
        <v>8</v>
      </c>
      <c r="HV38" s="6">
        <v>0.31740000000000002</v>
      </c>
      <c r="HW38" s="7">
        <f t="shared" si="131"/>
        <v>499910.27981888189</v>
      </c>
      <c r="HX38" s="12">
        <f t="shared" si="132"/>
        <v>143572.20241741027</v>
      </c>
      <c r="HY38" s="12">
        <f t="shared" si="133"/>
        <v>78614.085128299208</v>
      </c>
      <c r="IA38" s="5">
        <f t="shared" si="134"/>
        <v>7</v>
      </c>
      <c r="IB38" s="6">
        <v>0.31740000000000002</v>
      </c>
      <c r="IC38" s="7">
        <f t="shared" si="135"/>
        <v>583393.95474253932</v>
      </c>
      <c r="ID38" s="12">
        <f t="shared" si="136"/>
        <v>316864.24261617876</v>
      </c>
      <c r="IE38" s="12">
        <f t="shared" si="137"/>
        <v>189792.72115570607</v>
      </c>
      <c r="IG38" s="5">
        <f t="shared" si="138"/>
        <v>6</v>
      </c>
      <c r="IH38" s="6">
        <v>0.31740000000000002</v>
      </c>
      <c r="II38" s="7">
        <f t="shared" si="139"/>
        <v>787306.28170383186</v>
      </c>
      <c r="IJ38" s="12">
        <f t="shared" si="140"/>
        <v>610321.6580937783</v>
      </c>
      <c r="IK38" s="12">
        <f t="shared" si="141"/>
        <v>408711.54738670756</v>
      </c>
      <c r="IM38" s="5">
        <f t="shared" si="142"/>
        <v>5</v>
      </c>
      <c r="IN38" s="6">
        <v>0.31740000000000002</v>
      </c>
      <c r="IO38" s="7">
        <f t="shared" si="143"/>
        <v>574676.11803199397</v>
      </c>
      <c r="IP38" s="12">
        <f t="shared" si="144"/>
        <v>459325.65101874468</v>
      </c>
      <c r="IQ38" s="12">
        <f t="shared" si="145"/>
        <v>328258.4344041415</v>
      </c>
      <c r="IS38" s="5">
        <f t="shared" si="146"/>
        <v>4</v>
      </c>
      <c r="IT38" s="6">
        <v>0.31740000000000002</v>
      </c>
      <c r="IU38" s="7">
        <f t="shared" si="147"/>
        <v>464084.72747475893</v>
      </c>
      <c r="IV38" s="12">
        <f t="shared" si="148"/>
        <v>395893.75479912153</v>
      </c>
      <c r="IW38" s="12">
        <f t="shared" si="149"/>
        <v>297683.60740036773</v>
      </c>
      <c r="IY38" s="5">
        <f t="shared" si="150"/>
        <v>3</v>
      </c>
      <c r="IZ38" s="6">
        <v>0.31740000000000002</v>
      </c>
      <c r="JA38" s="7">
        <f t="shared" si="151"/>
        <v>498908.54383440007</v>
      </c>
      <c r="JB38" s="12">
        <f t="shared" si="152"/>
        <v>452204.33463440009</v>
      </c>
      <c r="JC38" s="12">
        <f t="shared" si="153"/>
        <v>363274.69041966589</v>
      </c>
      <c r="JE38" s="5">
        <f t="shared" si="154"/>
        <v>2</v>
      </c>
      <c r="JF38" s="6">
        <v>0.31740000000000002</v>
      </c>
      <c r="JG38" s="7">
        <f t="shared" si="155"/>
        <v>468414.74400000006</v>
      </c>
      <c r="JH38" s="12">
        <f>(JH39)*(1+JF38)-(((VLOOKUP((JE$91+JE39),$A$138:$E$227,5,FALSE))/(VLOOKUP(JE$91,$A$138:$E$227,5,FALSE)))*(IF(JE38&lt;=$D$125,$B$125,$C$125)))</f>
        <v>441393.32935871161</v>
      </c>
      <c r="JI38" s="12">
        <f t="shared" si="157"/>
        <v>387495.68631362467</v>
      </c>
      <c r="JK38" s="5">
        <f t="shared" si="158"/>
        <v>1</v>
      </c>
      <c r="JL38" s="6">
        <v>0.31740000000000002</v>
      </c>
      <c r="JM38" s="7">
        <f>(JM39+$B$124)*(1+JL38)</f>
        <v>395220.00000000006</v>
      </c>
      <c r="JN38" s="12">
        <f>($B$124)*(1+JL38)-$B$125</f>
        <v>384220.00000000006</v>
      </c>
      <c r="JO38" s="12">
        <f>JN38</f>
        <v>384220.00000000006</v>
      </c>
      <c r="JQ38" s="5"/>
      <c r="JR38" s="6"/>
      <c r="JS38" s="7"/>
      <c r="JW38" s="5"/>
      <c r="JX38" s="6"/>
      <c r="JY38" s="7"/>
      <c r="KC38" s="5"/>
      <c r="KD38" s="6"/>
      <c r="KE38" s="7"/>
      <c r="KI38" s="5"/>
      <c r="KJ38" s="6"/>
      <c r="KK38" s="7"/>
      <c r="KO38" s="5"/>
      <c r="KP38" s="6"/>
      <c r="KQ38" s="7"/>
      <c r="KU38" s="5"/>
      <c r="KV38" s="6"/>
      <c r="KW38" s="7"/>
      <c r="LA38" s="5"/>
      <c r="LB38" s="6"/>
      <c r="LC38" s="7"/>
      <c r="LG38" s="5"/>
      <c r="LH38" s="6"/>
      <c r="LI38" s="7"/>
      <c r="LM38" s="5"/>
      <c r="LN38" s="6"/>
      <c r="LO38" s="7"/>
      <c r="LS38" s="5"/>
      <c r="LT38" s="6"/>
      <c r="LU38" s="7"/>
      <c r="LY38" s="5"/>
      <c r="LZ38" s="6"/>
      <c r="MA38" s="7"/>
      <c r="ME38" s="5"/>
      <c r="MF38" s="6"/>
      <c r="MG38" s="7"/>
      <c r="MK38" s="5"/>
      <c r="ML38" s="6"/>
      <c r="MM38" s="7"/>
      <c r="MQ38" s="5"/>
      <c r="MR38" s="6"/>
      <c r="MS38" s="7"/>
      <c r="MW38" s="5"/>
      <c r="MX38" s="6"/>
      <c r="MY38" s="7"/>
      <c r="NC38" s="5"/>
      <c r="ND38" s="6"/>
      <c r="NE38" s="7"/>
      <c r="NI38" s="5"/>
      <c r="NJ38" s="6"/>
      <c r="NK38" s="7"/>
      <c r="NO38" s="5"/>
      <c r="NP38" s="6"/>
      <c r="NQ38" s="7"/>
      <c r="NU38" s="5"/>
      <c r="NV38" s="6"/>
      <c r="NW38" s="7"/>
      <c r="OA38" s="5"/>
      <c r="OB38" s="6"/>
      <c r="OC38" s="7"/>
      <c r="OG38" s="5"/>
      <c r="OH38" s="6"/>
      <c r="OI38" s="7"/>
      <c r="OM38" s="5"/>
      <c r="ON38" s="6"/>
      <c r="OO38" s="7"/>
      <c r="OS38" s="5"/>
      <c r="OT38" s="6"/>
      <c r="OU38" s="7"/>
      <c r="OY38" s="5"/>
      <c r="OZ38" s="6"/>
      <c r="PA38" s="7"/>
      <c r="PE38" s="5"/>
      <c r="PF38" s="6"/>
      <c r="PG38" s="7"/>
      <c r="PK38" s="5"/>
      <c r="PL38" s="6"/>
      <c r="PM38" s="7"/>
      <c r="PQ38" s="5"/>
      <c r="PR38" s="6"/>
      <c r="PS38" s="7"/>
      <c r="PW38" s="5"/>
      <c r="PX38" s="6"/>
      <c r="PY38" s="7"/>
      <c r="QC38" s="5"/>
      <c r="QD38" s="6"/>
      <c r="QE38" s="7"/>
      <c r="QI38" s="5"/>
      <c r="QJ38" s="6"/>
      <c r="QK38" s="7"/>
      <c r="QO38" s="5"/>
      <c r="QP38" s="6"/>
      <c r="QQ38" s="7"/>
    </row>
    <row r="39" spans="3:459">
      <c r="C39">
        <v>52</v>
      </c>
      <c r="D39" s="6">
        <v>0.1852</v>
      </c>
      <c r="E39" s="12">
        <f t="shared" si="286"/>
        <v>-15458282.222421464</v>
      </c>
      <c r="F39" s="12">
        <f t="shared" si="0"/>
        <v>-3915494.6185635631</v>
      </c>
      <c r="G39">
        <v>51</v>
      </c>
      <c r="H39" s="6">
        <v>0.1852</v>
      </c>
      <c r="I39" s="12">
        <f t="shared" si="1"/>
        <v>-18999563.615008667</v>
      </c>
      <c r="J39" s="12">
        <f t="shared" si="2"/>
        <v>-4756845.3560270611</v>
      </c>
      <c r="K39">
        <v>50</v>
      </c>
      <c r="L39" s="6">
        <v>0.1852</v>
      </c>
      <c r="M39" s="12">
        <f t="shared" si="3"/>
        <v>-16224156.100608427</v>
      </c>
      <c r="N39" s="12">
        <f t="shared" si="4"/>
        <v>-4061977.588878538</v>
      </c>
      <c r="O39">
        <v>49</v>
      </c>
      <c r="P39" s="6">
        <v>0.1852</v>
      </c>
      <c r="Q39" s="12">
        <f t="shared" si="5"/>
        <v>-11899975.894108169</v>
      </c>
      <c r="R39" s="12">
        <f t="shared" si="6"/>
        <v>-2770272.572713322</v>
      </c>
      <c r="S39">
        <v>48</v>
      </c>
      <c r="T39" s="6">
        <v>0.1852</v>
      </c>
      <c r="U39" s="12">
        <f t="shared" si="7"/>
        <v>1319707.6400467409</v>
      </c>
      <c r="V39" s="12">
        <f t="shared" si="8"/>
        <v>276307.74894097209</v>
      </c>
      <c r="W39">
        <v>47</v>
      </c>
      <c r="X39" s="6">
        <v>0.1852</v>
      </c>
      <c r="Y39" s="12">
        <f t="shared" si="9"/>
        <v>3299716.6373004043</v>
      </c>
      <c r="Z39" s="12">
        <f t="shared" si="10"/>
        <v>623226.12915337062</v>
      </c>
      <c r="AA39">
        <v>46</v>
      </c>
      <c r="AB39" s="6">
        <v>0.1852</v>
      </c>
      <c r="AC39" s="12">
        <f t="shared" si="11"/>
        <v>-5695801.5995826488</v>
      </c>
      <c r="AD39" s="12">
        <f t="shared" si="12"/>
        <v>-1100799.1378402777</v>
      </c>
      <c r="AE39">
        <v>45</v>
      </c>
      <c r="AF39" s="6">
        <v>0.1852</v>
      </c>
      <c r="AG39" s="12">
        <f t="shared" si="13"/>
        <v>-2703130.3689871333</v>
      </c>
      <c r="AH39" s="12">
        <f t="shared" si="14"/>
        <v>-538251.43511310418</v>
      </c>
      <c r="AI39">
        <v>44</v>
      </c>
      <c r="AJ39" s="6">
        <v>0.1852</v>
      </c>
      <c r="AK39" s="12">
        <f t="shared" si="15"/>
        <v>-8421198.0039093476</v>
      </c>
      <c r="AL39" s="12">
        <f t="shared" si="16"/>
        <v>-1701501.2072320497</v>
      </c>
      <c r="AM39">
        <v>43</v>
      </c>
      <c r="AN39" s="6">
        <v>0.1852</v>
      </c>
      <c r="AO39" s="12">
        <f t="shared" si="17"/>
        <v>-10366033.204151666</v>
      </c>
      <c r="AP39" s="12">
        <f t="shared" si="18"/>
        <v>-2139986.3569332138</v>
      </c>
      <c r="AQ39">
        <v>42</v>
      </c>
      <c r="AR39" s="6">
        <v>0.1852</v>
      </c>
      <c r="AS39" s="12">
        <f t="shared" si="19"/>
        <v>-1499708.8707909787</v>
      </c>
      <c r="AT39" s="12">
        <f t="shared" si="20"/>
        <v>-311798.91603560612</v>
      </c>
      <c r="AU39">
        <v>41</v>
      </c>
      <c r="AV39" s="6">
        <v>0.1852</v>
      </c>
      <c r="AW39" s="12">
        <f t="shared" si="21"/>
        <v>-4446268.5845404062</v>
      </c>
      <c r="AX39" s="12">
        <f t="shared" si="22"/>
        <v>-911387.4111795855</v>
      </c>
      <c r="AY39">
        <v>40</v>
      </c>
      <c r="AZ39" s="6">
        <v>0.1852</v>
      </c>
      <c r="BA39" s="12">
        <f t="shared" si="23"/>
        <v>-2867875.5469376976</v>
      </c>
      <c r="BB39" s="12">
        <f t="shared" si="24"/>
        <v>-583652.56372524158</v>
      </c>
      <c r="BC39">
        <v>39</v>
      </c>
      <c r="BD39" s="6">
        <v>0.1852</v>
      </c>
      <c r="BE39" s="12">
        <f t="shared" si="25"/>
        <v>639956.87245625886</v>
      </c>
      <c r="BF39" s="12">
        <f t="shared" si="26"/>
        <v>132114.08347925695</v>
      </c>
      <c r="BG39">
        <v>38</v>
      </c>
      <c r="BH39" s="6">
        <v>0.1852</v>
      </c>
      <c r="BI39" s="12">
        <f t="shared" si="27"/>
        <v>5963678.410999652</v>
      </c>
      <c r="BJ39" s="12">
        <f t="shared" si="28"/>
        <v>1370860.1911082657</v>
      </c>
      <c r="BK39">
        <v>37</v>
      </c>
      <c r="BL39" s="6">
        <v>0.1852</v>
      </c>
      <c r="BM39" s="12">
        <f t="shared" si="29"/>
        <v>4954524.9295357531</v>
      </c>
      <c r="BN39" s="12">
        <f t="shared" si="30"/>
        <v>1225936.622388788</v>
      </c>
      <c r="BO39">
        <v>36</v>
      </c>
      <c r="BP39" s="6">
        <v>0.1852</v>
      </c>
      <c r="BQ39" s="12">
        <f t="shared" si="31"/>
        <v>3144829.2068464193</v>
      </c>
      <c r="BR39" s="12">
        <f t="shared" si="32"/>
        <v>801171.71594623278</v>
      </c>
      <c r="BS39">
        <v>35</v>
      </c>
      <c r="BT39" s="6">
        <v>0.1852</v>
      </c>
      <c r="BU39" s="12">
        <f t="shared" si="33"/>
        <v>2348401.1018198309</v>
      </c>
      <c r="BV39" s="12">
        <f t="shared" si="34"/>
        <v>612028.39842449478</v>
      </c>
      <c r="BW39">
        <v>34</v>
      </c>
      <c r="BX39" s="6">
        <v>0.1852</v>
      </c>
      <c r="BY39" s="12">
        <f t="shared" si="35"/>
        <v>509935.05857083865</v>
      </c>
      <c r="BZ39" s="12">
        <f t="shared" si="36"/>
        <v>135883.13420189259</v>
      </c>
      <c r="CA39">
        <v>33</v>
      </c>
      <c r="CB39" s="6">
        <v>0.1852</v>
      </c>
      <c r="CC39" s="12">
        <f t="shared" si="37"/>
        <v>3021029.6115237069</v>
      </c>
      <c r="CD39" s="12">
        <f t="shared" si="38"/>
        <v>950982.96702430025</v>
      </c>
      <c r="CE39">
        <v>32</v>
      </c>
      <c r="CF39" s="6">
        <v>0.1852</v>
      </c>
      <c r="CG39" s="12">
        <f t="shared" si="39"/>
        <v>3675454.5907953014</v>
      </c>
      <c r="CH39" s="12">
        <f t="shared" si="40"/>
        <v>1275377.3616668908</v>
      </c>
      <c r="CI39">
        <v>31</v>
      </c>
      <c r="CJ39" s="6">
        <v>0.1852</v>
      </c>
      <c r="CK39" s="12">
        <f t="shared" si="284"/>
        <v>3813099.8318176824</v>
      </c>
      <c r="CL39" s="12">
        <f t="shared" si="285"/>
        <v>1339888.6671101665</v>
      </c>
      <c r="CM39" s="5">
        <v>30</v>
      </c>
      <c r="CN39" s="6">
        <v>0.1852</v>
      </c>
      <c r="CO39" s="7">
        <f t="shared" si="41"/>
        <v>6647423.0147602297</v>
      </c>
      <c r="CP39" s="12">
        <f t="shared" si="42"/>
        <v>3011714.155104564</v>
      </c>
      <c r="CQ39" s="12">
        <f t="shared" si="43"/>
        <v>1036241.3271589644</v>
      </c>
      <c r="CR39" s="9"/>
      <c r="CS39" s="5">
        <v>29</v>
      </c>
      <c r="CT39" s="6">
        <v>0.1852</v>
      </c>
      <c r="CU39" s="7">
        <f t="shared" si="44"/>
        <v>5081739.1749562174</v>
      </c>
      <c r="CV39" s="12">
        <f t="shared" si="45"/>
        <v>2045151.426335545</v>
      </c>
      <c r="CW39" s="12">
        <f t="shared" si="46"/>
        <v>760568.75884220854</v>
      </c>
      <c r="CY39" s="5">
        <v>28</v>
      </c>
      <c r="CZ39" s="6">
        <v>0.1852</v>
      </c>
      <c r="DA39" s="7">
        <f t="shared" si="47"/>
        <v>4108780.0573708108</v>
      </c>
      <c r="DB39" s="12">
        <f t="shared" si="48"/>
        <v>1453681.0674799273</v>
      </c>
      <c r="DC39" s="12">
        <f t="shared" si="49"/>
        <v>564019.74067669222</v>
      </c>
      <c r="DE39" s="5">
        <f t="shared" si="50"/>
        <v>27</v>
      </c>
      <c r="DF39" s="6">
        <v>0.1852</v>
      </c>
      <c r="DG39" s="7">
        <f t="shared" si="51"/>
        <v>3477596.3244780446</v>
      </c>
      <c r="DH39" s="12">
        <f t="shared" si="52"/>
        <v>1062859.265716414</v>
      </c>
      <c r="DI39" s="12">
        <f t="shared" si="53"/>
        <v>413939.33335368393</v>
      </c>
      <c r="DK39" s="5">
        <f t="shared" si="54"/>
        <v>26</v>
      </c>
      <c r="DL39" s="6">
        <v>0.1852</v>
      </c>
      <c r="DM39" s="7">
        <f t="shared" si="55"/>
        <v>3520190.6311145318</v>
      </c>
      <c r="DN39" s="12">
        <f t="shared" si="56"/>
        <v>1377558.5349884774</v>
      </c>
      <c r="DO39" s="12">
        <f t="shared" si="57"/>
        <v>542552.33662064478</v>
      </c>
      <c r="DQ39" s="5">
        <f t="shared" si="58"/>
        <v>25</v>
      </c>
      <c r="DR39" s="6">
        <v>0.1852</v>
      </c>
      <c r="DS39" s="7">
        <f t="shared" si="59"/>
        <v>2307413.8903477523</v>
      </c>
      <c r="DT39" s="12">
        <f t="shared" si="60"/>
        <v>319353.52476575715</v>
      </c>
      <c r="DU39" s="12">
        <f t="shared" si="61"/>
        <v>124842.44672394897</v>
      </c>
      <c r="DW39" s="5">
        <f t="shared" si="62"/>
        <v>24</v>
      </c>
      <c r="DX39" s="6">
        <v>0.1852</v>
      </c>
      <c r="DY39" s="7">
        <f t="shared" si="63"/>
        <v>1740131.1390254535</v>
      </c>
      <c r="DZ39" s="12">
        <f t="shared" si="64"/>
        <v>-99973.451625022688</v>
      </c>
      <c r="EA39" s="12">
        <f t="shared" si="65"/>
        <v>-39228.235776729256</v>
      </c>
      <c r="EC39" s="5">
        <f t="shared" si="66"/>
        <v>23</v>
      </c>
      <c r="ED39" s="6">
        <v>0.1852</v>
      </c>
      <c r="EE39" s="7">
        <f t="shared" si="67"/>
        <v>1619630.6208353075</v>
      </c>
      <c r="EF39" s="12">
        <f t="shared" si="68"/>
        <v>-34215.331012444425</v>
      </c>
      <c r="EG39" s="12">
        <f t="shared" si="69"/>
        <v>-13826.400233432887</v>
      </c>
      <c r="EI39" s="5">
        <f t="shared" si="70"/>
        <v>22</v>
      </c>
      <c r="EJ39" s="6">
        <v>0.1852</v>
      </c>
      <c r="EK39" s="7">
        <f t="shared" si="71"/>
        <v>1619630.6208353075</v>
      </c>
      <c r="EL39" s="12">
        <f t="shared" si="72"/>
        <v>335147.3509492391</v>
      </c>
      <c r="EM39" s="12">
        <f t="shared" si="73"/>
        <v>140339.88634184829</v>
      </c>
      <c r="EO39" s="5">
        <f t="shared" si="74"/>
        <v>21</v>
      </c>
      <c r="EP39" s="6">
        <v>0.1852</v>
      </c>
      <c r="EQ39" s="7">
        <f t="shared" si="75"/>
        <v>1808834.7340130748</v>
      </c>
      <c r="ER39" s="12">
        <f t="shared" si="76"/>
        <v>-85763.654772787937</v>
      </c>
      <c r="ES39" s="12">
        <f t="shared" si="77"/>
        <v>-36415.021792252563</v>
      </c>
      <c r="EU39" s="5">
        <f t="shared" si="78"/>
        <v>20</v>
      </c>
      <c r="EV39" s="6">
        <v>0.1852</v>
      </c>
      <c r="EW39" s="7">
        <f t="shared" si="79"/>
        <v>1123132.67504568</v>
      </c>
      <c r="EX39" s="12">
        <f t="shared" si="80"/>
        <v>-114743.04292718001</v>
      </c>
      <c r="EY39" s="12">
        <f t="shared" si="81"/>
        <v>-49223.589425569175</v>
      </c>
      <c r="FA39" s="5">
        <f t="shared" si="82"/>
        <v>19</v>
      </c>
      <c r="FB39" s="6">
        <v>0.1852</v>
      </c>
      <c r="FC39" s="7">
        <f t="shared" si="83"/>
        <v>1119326.9633702217</v>
      </c>
      <c r="FD39" s="12">
        <f t="shared" si="84"/>
        <v>-12833.358067430599</v>
      </c>
      <c r="FE39" s="12">
        <f t="shared" si="85"/>
        <v>-5599.3275316168647</v>
      </c>
      <c r="FG39" s="5">
        <f t="shared" si="86"/>
        <v>18</v>
      </c>
      <c r="FH39" s="6">
        <v>0.1852</v>
      </c>
      <c r="FI39" s="7">
        <f t="shared" si="87"/>
        <v>883865.25850459666</v>
      </c>
      <c r="FJ39" s="12">
        <f t="shared" si="88"/>
        <v>-168764.00147705383</v>
      </c>
      <c r="FK39" s="12">
        <f t="shared" si="89"/>
        <v>-74127.672683918223</v>
      </c>
      <c r="FM39" s="5">
        <f t="shared" si="90"/>
        <v>17</v>
      </c>
      <c r="FN39" s="6">
        <v>0.1852</v>
      </c>
      <c r="FO39" s="7">
        <f t="shared" si="91"/>
        <v>969256.78090206906</v>
      </c>
      <c r="FP39" s="12">
        <f t="shared" si="92"/>
        <v>10004.397137559223</v>
      </c>
      <c r="FQ39" s="12">
        <f t="shared" si="93"/>
        <v>4452.9088284304598</v>
      </c>
      <c r="FS39" s="5">
        <f t="shared" si="94"/>
        <v>16</v>
      </c>
      <c r="FT39" s="6">
        <v>0.1852</v>
      </c>
      <c r="FU39" s="7">
        <f t="shared" si="95"/>
        <v>790520.1703793077</v>
      </c>
      <c r="FV39" s="12">
        <f t="shared" si="96"/>
        <v>-88144.159316648627</v>
      </c>
      <c r="FW39" s="12">
        <f t="shared" si="97"/>
        <v>-39877.811462436934</v>
      </c>
      <c r="FY39" s="5">
        <f t="shared" si="98"/>
        <v>15</v>
      </c>
      <c r="FZ39" s="6">
        <v>0.1852</v>
      </c>
      <c r="GA39" s="7">
        <f t="shared" si="99"/>
        <v>679024.36899098731</v>
      </c>
      <c r="GB39" s="12">
        <f t="shared" si="100"/>
        <v>-132674.8684068413</v>
      </c>
      <c r="GC39" s="12">
        <f t="shared" si="101"/>
        <v>-60606.967705614181</v>
      </c>
      <c r="GE39" s="5">
        <f t="shared" si="102"/>
        <v>14</v>
      </c>
      <c r="GF39" s="6">
        <v>0.1852</v>
      </c>
      <c r="GG39" s="7">
        <f t="shared" si="103"/>
        <v>604114.20728735521</v>
      </c>
      <c r="GH39" s="12">
        <f t="shared" si="104"/>
        <v>-132742.06531513506</v>
      </c>
      <c r="GI39" s="12">
        <f t="shared" si="105"/>
        <v>-61803.772723591435</v>
      </c>
      <c r="GK39" s="5">
        <f t="shared" si="106"/>
        <v>13</v>
      </c>
      <c r="GL39" s="6">
        <v>0.1852</v>
      </c>
      <c r="GM39" s="7">
        <f t="shared" si="107"/>
        <v>671014.33665151091</v>
      </c>
      <c r="GN39" s="12">
        <f t="shared" si="108"/>
        <v>20031.28199037585</v>
      </c>
      <c r="GO39" s="12">
        <f t="shared" si="109"/>
        <v>9649.0362735485432</v>
      </c>
      <c r="GQ39" s="5">
        <f t="shared" si="110"/>
        <v>12</v>
      </c>
      <c r="GR39" s="6">
        <v>0.1852</v>
      </c>
      <c r="GS39" s="7">
        <f t="shared" si="111"/>
        <v>542014.81151172111</v>
      </c>
      <c r="GT39" s="12">
        <f t="shared" si="112"/>
        <v>-33572.86803476105</v>
      </c>
      <c r="GU39" s="12">
        <f t="shared" si="113"/>
        <v>-16761.856515158885</v>
      </c>
      <c r="GW39" s="5">
        <f t="shared" si="114"/>
        <v>11</v>
      </c>
      <c r="GX39" s="6">
        <v>0.1852</v>
      </c>
      <c r="GY39" s="7">
        <f t="shared" si="115"/>
        <v>489138.89677079796</v>
      </c>
      <c r="GZ39" s="12">
        <f t="shared" si="116"/>
        <v>-17271.207363869842</v>
      </c>
      <c r="HA39" s="12">
        <f t="shared" si="117"/>
        <v>-9002.2691384153204</v>
      </c>
      <c r="HC39" s="5">
        <f t="shared" si="118"/>
        <v>10</v>
      </c>
      <c r="HD39" s="6">
        <v>0.1852</v>
      </c>
      <c r="HE39" s="7">
        <f t="shared" si="119"/>
        <v>533063.31383042492</v>
      </c>
      <c r="HF39" s="12">
        <f t="shared" si="120"/>
        <v>106142.70104108652</v>
      </c>
      <c r="HG39" s="12">
        <f t="shared" si="121"/>
        <v>58743.691059342171</v>
      </c>
      <c r="HI39" s="5">
        <f t="shared" si="122"/>
        <v>9</v>
      </c>
      <c r="HJ39" s="6">
        <v>0.1852</v>
      </c>
      <c r="HK39" s="7">
        <f t="shared" si="123"/>
        <v>514738.61899423023</v>
      </c>
      <c r="HL39" s="12">
        <f t="shared" si="124"/>
        <v>171512.69395683479</v>
      </c>
      <c r="HM39" s="12">
        <f t="shared" si="125"/>
        <v>99944.439523894936</v>
      </c>
      <c r="HO39" s="5">
        <f t="shared" si="126"/>
        <v>8</v>
      </c>
      <c r="HP39" s="6">
        <v>0.1852</v>
      </c>
      <c r="HQ39" s="7">
        <f t="shared" si="127"/>
        <v>450655.41848558089</v>
      </c>
      <c r="HR39" s="12">
        <f t="shared" si="128"/>
        <v>169308.58090537437</v>
      </c>
      <c r="HS39" s="12">
        <f t="shared" si="129"/>
        <v>101882.6160352985</v>
      </c>
      <c r="HU39" s="5">
        <f t="shared" si="130"/>
        <v>7</v>
      </c>
      <c r="HV39" s="6">
        <v>0.1852</v>
      </c>
      <c r="HW39" s="7">
        <f t="shared" si="131"/>
        <v>379467.34463251999</v>
      </c>
      <c r="HX39" s="12">
        <f t="shared" si="132"/>
        <v>150570.01276133023</v>
      </c>
      <c r="HY39" s="12">
        <f t="shared" si="133"/>
        <v>93913.360814533953</v>
      </c>
      <c r="IA39" s="5">
        <f t="shared" si="134"/>
        <v>6</v>
      </c>
      <c r="IB39" s="6">
        <v>0.1852</v>
      </c>
      <c r="IC39" s="7">
        <f t="shared" si="135"/>
        <v>442837.37266019377</v>
      </c>
      <c r="ID39" s="12">
        <f t="shared" si="136"/>
        <v>278541.12610144983</v>
      </c>
      <c r="IE39" s="12">
        <f t="shared" si="137"/>
        <v>190044.16509996433</v>
      </c>
      <c r="IG39" s="5">
        <f t="shared" si="138"/>
        <v>5</v>
      </c>
      <c r="IH39" s="6">
        <v>0.1852</v>
      </c>
      <c r="II39" s="7">
        <f t="shared" si="139"/>
        <v>597621.28564128722</v>
      </c>
      <c r="IJ39" s="12">
        <f t="shared" si="140"/>
        <v>497282.61923875898</v>
      </c>
      <c r="IK39" s="12">
        <f t="shared" si="141"/>
        <v>379332.71540760389</v>
      </c>
      <c r="IM39" s="5">
        <f t="shared" si="142"/>
        <v>4</v>
      </c>
      <c r="IN39" s="6">
        <v>0.1852</v>
      </c>
      <c r="IO39" s="7">
        <f t="shared" si="143"/>
        <v>436219.91652648698</v>
      </c>
      <c r="IP39" s="12">
        <f t="shared" si="144"/>
        <v>380525.32889398182</v>
      </c>
      <c r="IQ39" s="12">
        <f t="shared" si="145"/>
        <v>309768.78896786808</v>
      </c>
      <c r="IS39" s="5">
        <f t="shared" si="146"/>
        <v>3</v>
      </c>
      <c r="IT39" s="6">
        <v>0.1852</v>
      </c>
      <c r="IU39" s="7">
        <f t="shared" si="147"/>
        <v>352273.2104712</v>
      </c>
      <c r="IV39" s="12">
        <f t="shared" si="148"/>
        <v>311615.92122983246</v>
      </c>
      <c r="IW39" s="12">
        <f t="shared" si="149"/>
        <v>266903.82711486385</v>
      </c>
      <c r="IY39" s="5">
        <f t="shared" si="150"/>
        <v>2</v>
      </c>
      <c r="IZ39" s="6">
        <v>0.1852</v>
      </c>
      <c r="JA39" s="7">
        <f t="shared" si="151"/>
        <v>378706.95600000001</v>
      </c>
      <c r="JB39" s="12">
        <f>(JB40)*(1+IZ39)-(((VLOOKUP((IY$91+IY40),$A$138:$E$227,5,FALSE))/(VLOOKUP(IY$91,$A$138:$E$227,5,FALSE)))*(IF(IY39&lt;=$D$125,$B$125,$C$125)))</f>
        <v>353648.95600000001</v>
      </c>
      <c r="JC39" s="12">
        <f t="shared" si="153"/>
        <v>323617.27306002931</v>
      </c>
      <c r="JE39" s="5">
        <f t="shared" si="154"/>
        <v>1</v>
      </c>
      <c r="JF39" s="6">
        <v>0.1852</v>
      </c>
      <c r="JG39" s="7">
        <f>(JG40+$B$124)*(1+JF39)</f>
        <v>355560</v>
      </c>
      <c r="JH39" s="12">
        <f>($B$124)*(1+JF39)-$B$125</f>
        <v>344560</v>
      </c>
      <c r="JI39" s="12">
        <f>JH39</f>
        <v>344560</v>
      </c>
      <c r="JK39" s="5"/>
      <c r="JL39" s="6"/>
      <c r="JM39" s="7"/>
      <c r="JQ39" s="5"/>
      <c r="JR39" s="6"/>
      <c r="JS39" s="7"/>
      <c r="JW39" s="5"/>
      <c r="JX39" s="6"/>
      <c r="JY39" s="7"/>
      <c r="KC39" s="5"/>
      <c r="KD39" s="6"/>
      <c r="KE39" s="7"/>
      <c r="KI39" s="5"/>
      <c r="KJ39" s="6"/>
      <c r="KK39" s="7"/>
      <c r="KO39" s="5"/>
      <c r="KP39" s="6"/>
      <c r="KQ39" s="7"/>
      <c r="KU39" s="5"/>
      <c r="KV39" s="6"/>
      <c r="KW39" s="7"/>
      <c r="LA39" s="5"/>
      <c r="LB39" s="6"/>
      <c r="LC39" s="7"/>
      <c r="LG39" s="5"/>
      <c r="LH39" s="6"/>
      <c r="LI39" s="7"/>
      <c r="LM39" s="5"/>
      <c r="LN39" s="6"/>
      <c r="LO39" s="7"/>
      <c r="LS39" s="5"/>
      <c r="LT39" s="6"/>
      <c r="LU39" s="7"/>
      <c r="LY39" s="5"/>
      <c r="LZ39" s="6"/>
      <c r="MA39" s="7"/>
      <c r="ME39" s="5"/>
      <c r="MF39" s="6"/>
      <c r="MG39" s="7"/>
      <c r="MK39" s="5"/>
      <c r="ML39" s="6"/>
      <c r="MM39" s="7"/>
      <c r="MQ39" s="5"/>
      <c r="MR39" s="6"/>
      <c r="MS39" s="7"/>
      <c r="MW39" s="5"/>
      <c r="MX39" s="6"/>
      <c r="MY39" s="7"/>
      <c r="NC39" s="5"/>
      <c r="ND39" s="6"/>
      <c r="NE39" s="7"/>
      <c r="NI39" s="5"/>
      <c r="NJ39" s="6"/>
      <c r="NK39" s="7"/>
      <c r="NO39" s="5"/>
      <c r="NP39" s="6"/>
      <c r="NQ39" s="7"/>
      <c r="NU39" s="5"/>
      <c r="NV39" s="6"/>
      <c r="NW39" s="7"/>
      <c r="OA39" s="5"/>
      <c r="OB39" s="6"/>
      <c r="OC39" s="7"/>
      <c r="OG39" s="5"/>
      <c r="OH39" s="6"/>
      <c r="OI39" s="7"/>
      <c r="OM39" s="5"/>
      <c r="ON39" s="6"/>
      <c r="OO39" s="7"/>
      <c r="OS39" s="5"/>
      <c r="OT39" s="6"/>
      <c r="OU39" s="7"/>
      <c r="OY39" s="5"/>
      <c r="OZ39" s="6"/>
      <c r="PA39" s="7"/>
      <c r="PE39" s="5"/>
      <c r="PF39" s="6"/>
      <c r="PG39" s="7"/>
      <c r="PK39" s="5"/>
      <c r="PL39" s="6"/>
      <c r="PM39" s="7"/>
      <c r="PQ39" s="5"/>
      <c r="PR39" s="6"/>
      <c r="PS39" s="7"/>
      <c r="PW39" s="5"/>
      <c r="PX39" s="6"/>
      <c r="PY39" s="7"/>
      <c r="QC39" s="5"/>
      <c r="QD39" s="6"/>
      <c r="QE39" s="7"/>
      <c r="QI39" s="5"/>
      <c r="QJ39" s="6"/>
      <c r="QK39" s="7"/>
      <c r="QO39" s="5"/>
      <c r="QP39" s="6"/>
      <c r="QQ39" s="7"/>
    </row>
    <row r="40" spans="3:459">
      <c r="C40">
        <v>51</v>
      </c>
      <c r="D40" s="6">
        <v>6.5100000000000005E-2</v>
      </c>
      <c r="E40" s="12">
        <f t="shared" si="286"/>
        <v>-12942830.675044786</v>
      </c>
      <c r="F40" s="12">
        <f t="shared" si="0"/>
        <v>-3582575.5308523965</v>
      </c>
      <c r="G40">
        <v>50</v>
      </c>
      <c r="H40" s="6">
        <v>6.5100000000000005E-2</v>
      </c>
      <c r="I40" s="12">
        <f t="shared" si="1"/>
        <v>-15929580.706720516</v>
      </c>
      <c r="J40" s="12">
        <f t="shared" si="2"/>
        <v>-4358333.2813587338</v>
      </c>
      <c r="K40">
        <v>49</v>
      </c>
      <c r="L40" s="6">
        <v>6.5100000000000005E-2</v>
      </c>
      <c r="M40" s="12">
        <f t="shared" si="3"/>
        <v>-13587859.88795555</v>
      </c>
      <c r="N40" s="12">
        <f t="shared" si="4"/>
        <v>-3717638.4653446386</v>
      </c>
      <c r="O40">
        <v>48</v>
      </c>
      <c r="P40" s="6">
        <v>6.5100000000000005E-2</v>
      </c>
      <c r="Q40" s="12">
        <f t="shared" si="5"/>
        <v>-9931748.2024804801</v>
      </c>
      <c r="R40" s="12">
        <f t="shared" si="6"/>
        <v>-2526636.7427110341</v>
      </c>
      <c r="S40">
        <v>47</v>
      </c>
      <c r="T40" s="6">
        <v>6.5100000000000005E-2</v>
      </c>
      <c r="U40" s="12">
        <f t="shared" si="7"/>
        <v>1234386.0557994044</v>
      </c>
      <c r="V40" s="12">
        <f t="shared" si="8"/>
        <v>282427.52956690372</v>
      </c>
      <c r="W40">
        <v>46</v>
      </c>
      <c r="X40" s="6">
        <v>6.5100000000000005E-2</v>
      </c>
      <c r="Y40" s="12">
        <f t="shared" si="9"/>
        <v>2918118.3315919084</v>
      </c>
      <c r="Z40" s="12">
        <f t="shared" si="10"/>
        <v>602299.62364056986</v>
      </c>
      <c r="AA40">
        <v>45</v>
      </c>
      <c r="AB40" s="6">
        <v>6.5100000000000005E-2</v>
      </c>
      <c r="AC40" s="12">
        <f t="shared" si="11"/>
        <v>-4674801.1532698078</v>
      </c>
      <c r="AD40" s="12">
        <f t="shared" si="12"/>
        <v>-987318.00357058342</v>
      </c>
      <c r="AE40">
        <v>44</v>
      </c>
      <c r="AF40" s="6">
        <v>6.5100000000000005E-2</v>
      </c>
      <c r="AG40" s="12">
        <f t="shared" si="13"/>
        <v>-2153618.4646314974</v>
      </c>
      <c r="AH40" s="12">
        <f t="shared" si="14"/>
        <v>-468627.37790381379</v>
      </c>
      <c r="AI40">
        <v>43</v>
      </c>
      <c r="AJ40" s="6">
        <v>6.5100000000000005E-2</v>
      </c>
      <c r="AK40" s="12">
        <f t="shared" si="15"/>
        <v>-6980020.0329394052</v>
      </c>
      <c r="AL40" s="12">
        <f t="shared" si="16"/>
        <v>-1541188.4232730209</v>
      </c>
      <c r="AM40">
        <v>42</v>
      </c>
      <c r="AN40" s="6">
        <v>6.5100000000000005E-2</v>
      </c>
      <c r="AO40" s="12">
        <f t="shared" si="17"/>
        <v>-8623619.6888419632</v>
      </c>
      <c r="AP40" s="12">
        <f t="shared" si="18"/>
        <v>-1945488.6018027468</v>
      </c>
      <c r="AQ40">
        <v>41</v>
      </c>
      <c r="AR40" s="6">
        <v>6.5100000000000005E-2</v>
      </c>
      <c r="AS40" s="12">
        <f t="shared" si="19"/>
        <v>-1143615.5046769248</v>
      </c>
      <c r="AT40" s="12">
        <f t="shared" si="20"/>
        <v>-259829.44266259728</v>
      </c>
      <c r="AU40">
        <v>40</v>
      </c>
      <c r="AV40" s="6">
        <v>6.5100000000000005E-2</v>
      </c>
      <c r="AW40" s="12">
        <f t="shared" si="21"/>
        <v>-3628004.9288586429</v>
      </c>
      <c r="AX40" s="12">
        <f t="shared" si="22"/>
        <v>-812673.10406433605</v>
      </c>
      <c r="AY40">
        <v>39</v>
      </c>
      <c r="AZ40" s="6">
        <v>6.5100000000000005E-2</v>
      </c>
      <c r="BA40" s="12">
        <f t="shared" si="23"/>
        <v>-2295364.0524765877</v>
      </c>
      <c r="BB40" s="12">
        <f t="shared" si="24"/>
        <v>-510488.96527079312</v>
      </c>
      <c r="BC40">
        <v>38</v>
      </c>
      <c r="BD40" s="6">
        <v>6.5100000000000005E-2</v>
      </c>
      <c r="BE40" s="12">
        <f t="shared" si="25"/>
        <v>662568.36094535014</v>
      </c>
      <c r="BF40" s="12">
        <f t="shared" si="26"/>
        <v>149475.42222927097</v>
      </c>
      <c r="BG40">
        <v>37</v>
      </c>
      <c r="BH40" s="6">
        <v>6.5100000000000005E-2</v>
      </c>
      <c r="BI40" s="12">
        <f t="shared" si="27"/>
        <v>5141906.8217514167</v>
      </c>
      <c r="BJ40" s="12">
        <f t="shared" si="28"/>
        <v>1291646.9936239556</v>
      </c>
      <c r="BK40">
        <v>36</v>
      </c>
      <c r="BL40" s="6">
        <v>6.5100000000000005E-2</v>
      </c>
      <c r="BM40" s="12">
        <f t="shared" si="29"/>
        <v>4282625.3232248137</v>
      </c>
      <c r="BN40" s="12">
        <f t="shared" si="30"/>
        <v>1158021.8873999894</v>
      </c>
      <c r="BO40">
        <v>35</v>
      </c>
      <c r="BP40" s="6">
        <v>6.5100000000000005E-2</v>
      </c>
      <c r="BQ40" s="12">
        <f t="shared" si="31"/>
        <v>2752774.0698076901</v>
      </c>
      <c r="BR40" s="12">
        <f t="shared" si="32"/>
        <v>766372.30103446089</v>
      </c>
      <c r="BS40">
        <v>34</v>
      </c>
      <c r="BT40" s="6">
        <v>6.5100000000000005E-2</v>
      </c>
      <c r="BU40" s="12">
        <f t="shared" si="33"/>
        <v>2078563.5009875065</v>
      </c>
      <c r="BV40" s="12">
        <f t="shared" si="34"/>
        <v>591974.88508124184</v>
      </c>
      <c r="BW40">
        <v>33</v>
      </c>
      <c r="BX40" s="6">
        <v>6.5100000000000005E-2</v>
      </c>
      <c r="BY40" s="12">
        <f t="shared" si="35"/>
        <v>525242.55497237283</v>
      </c>
      <c r="BZ40" s="12">
        <f t="shared" si="36"/>
        <v>152950.63200795496</v>
      </c>
      <c r="CA40">
        <v>32</v>
      </c>
      <c r="CB40" s="6">
        <v>6.5100000000000005E-2</v>
      </c>
      <c r="CC40" s="12">
        <f t="shared" si="37"/>
        <v>2629372.2047798703</v>
      </c>
      <c r="CD40" s="12">
        <f t="shared" si="38"/>
        <v>904504.03844427527</v>
      </c>
      <c r="CE40">
        <v>31</v>
      </c>
      <c r="CF40" s="6">
        <v>6.5100000000000005E-2</v>
      </c>
      <c r="CG40" s="12">
        <f t="shared" si="39"/>
        <v>3174072.1287528118</v>
      </c>
      <c r="CH40" s="12">
        <f t="shared" si="40"/>
        <v>1203608.1512230663</v>
      </c>
      <c r="CI40">
        <v>30</v>
      </c>
      <c r="CJ40" s="6">
        <v>6.5100000000000005E-2</v>
      </c>
      <c r="CK40" s="12">
        <f t="shared" si="284"/>
        <v>3289297.0231333803</v>
      </c>
      <c r="CL40" s="12">
        <f t="shared" si="285"/>
        <v>1263090.056883218</v>
      </c>
      <c r="CM40" s="5">
        <v>29</v>
      </c>
      <c r="CN40" s="6">
        <v>6.5100000000000005E-2</v>
      </c>
      <c r="CO40" s="7">
        <f t="shared" si="41"/>
        <v>5608693.0600406928</v>
      </c>
      <c r="CP40" s="12">
        <f t="shared" si="42"/>
        <v>2614668.9541564849</v>
      </c>
      <c r="CQ40" s="12">
        <f t="shared" si="43"/>
        <v>983115.52676283836</v>
      </c>
      <c r="CR40" s="9"/>
      <c r="CS40" s="5">
        <v>28</v>
      </c>
      <c r="CT40" s="6">
        <v>6.5100000000000005E-2</v>
      </c>
      <c r="CU40" s="7">
        <f t="shared" si="44"/>
        <v>4287663.8330713948</v>
      </c>
      <c r="CV40" s="12">
        <f t="shared" si="45"/>
        <v>1793638.8100524198</v>
      </c>
      <c r="CW40" s="12">
        <f t="shared" si="46"/>
        <v>728934.81240530335</v>
      </c>
      <c r="CY40" s="5">
        <v>27</v>
      </c>
      <c r="CZ40" s="6">
        <v>6.5100000000000005E-2</v>
      </c>
      <c r="DA40" s="7">
        <f t="shared" si="47"/>
        <v>3466739.8391586319</v>
      </c>
      <c r="DB40" s="12">
        <f t="shared" si="48"/>
        <v>1291766.6403956367</v>
      </c>
      <c r="DC40" s="12">
        <f t="shared" si="49"/>
        <v>547709.05552774994</v>
      </c>
      <c r="DE40" s="5">
        <f t="shared" si="50"/>
        <v>26</v>
      </c>
      <c r="DF40" s="6">
        <v>6.5100000000000005E-2</v>
      </c>
      <c r="DG40" s="7">
        <f t="shared" si="51"/>
        <v>2934185.2214630819</v>
      </c>
      <c r="DH40" s="12">
        <f t="shared" si="52"/>
        <v>961769.60926795797</v>
      </c>
      <c r="DI40" s="12">
        <f t="shared" si="53"/>
        <v>409329.14570444293</v>
      </c>
      <c r="DK40" s="5">
        <f t="shared" si="54"/>
        <v>25</v>
      </c>
      <c r="DL40" s="6">
        <v>6.5100000000000005E-2</v>
      </c>
      <c r="DM40" s="7">
        <f t="shared" si="55"/>
        <v>2970123.7184564052</v>
      </c>
      <c r="DN40" s="12">
        <f t="shared" si="56"/>
        <v>1226568.9661710677</v>
      </c>
      <c r="DO40" s="12">
        <f t="shared" si="57"/>
        <v>527915.28304002748</v>
      </c>
      <c r="DQ40" s="5">
        <f t="shared" si="58"/>
        <v>24</v>
      </c>
      <c r="DR40" s="6">
        <v>6.5100000000000005E-2</v>
      </c>
      <c r="DS40" s="7">
        <f t="shared" si="59"/>
        <v>1946856.1342792376</v>
      </c>
      <c r="DT40" s="12">
        <f t="shared" si="60"/>
        <v>334201.0612550329</v>
      </c>
      <c r="DU40" s="12">
        <f t="shared" si="61"/>
        <v>142770.69336815004</v>
      </c>
      <c r="DW40" s="5">
        <f t="shared" si="62"/>
        <v>23</v>
      </c>
      <c r="DX40" s="6">
        <v>6.5100000000000005E-2</v>
      </c>
      <c r="DY40" s="7">
        <f t="shared" si="63"/>
        <v>1468217.2958365283</v>
      </c>
      <c r="DZ40" s="12">
        <f t="shared" si="64"/>
        <v>-19843.25661865143</v>
      </c>
      <c r="EA40" s="12">
        <f t="shared" si="65"/>
        <v>-8508.7884380777341</v>
      </c>
      <c r="EC40" s="5">
        <f t="shared" si="66"/>
        <v>22</v>
      </c>
      <c r="ED40" s="6">
        <v>6.5100000000000005E-2</v>
      </c>
      <c r="EE40" s="7">
        <f t="shared" si="67"/>
        <v>1366546.2545016094</v>
      </c>
      <c r="EF40" s="12">
        <f t="shared" si="68"/>
        <v>33769.658641864808</v>
      </c>
      <c r="EG40" s="12">
        <f t="shared" si="69"/>
        <v>14912.681256247501</v>
      </c>
      <c r="EI40" s="5">
        <f t="shared" si="70"/>
        <v>21</v>
      </c>
      <c r="EJ40" s="6">
        <v>6.5100000000000005E-2</v>
      </c>
      <c r="EK40" s="7">
        <f t="shared" si="71"/>
        <v>1366546.2545016094</v>
      </c>
      <c r="EL40" s="12">
        <f t="shared" si="72"/>
        <v>343225.36921413743</v>
      </c>
      <c r="EM40" s="12">
        <f t="shared" si="73"/>
        <v>157059.92895238928</v>
      </c>
      <c r="EO40" s="5">
        <f t="shared" si="74"/>
        <v>20</v>
      </c>
      <c r="EP40" s="6">
        <v>6.5100000000000005E-2</v>
      </c>
      <c r="EQ40" s="7">
        <f t="shared" si="75"/>
        <v>1526185.2295081629</v>
      </c>
      <c r="ER40" s="12">
        <f t="shared" si="76"/>
        <v>-12747.622645118827</v>
      </c>
      <c r="ES40" s="12">
        <f t="shared" si="77"/>
        <v>-5914.8969073351363</v>
      </c>
      <c r="EU40" s="5">
        <f t="shared" si="78"/>
        <v>19</v>
      </c>
      <c r="EV40" s="6">
        <v>6.5100000000000005E-2</v>
      </c>
      <c r="EW40" s="7">
        <f t="shared" si="79"/>
        <v>947631.34917792771</v>
      </c>
      <c r="EX40" s="12">
        <f t="shared" si="80"/>
        <v>-37809.063713167008</v>
      </c>
      <c r="EY40" s="12">
        <f t="shared" si="81"/>
        <v>-17724.889068732693</v>
      </c>
      <c r="FA40" s="5">
        <f t="shared" si="82"/>
        <v>18</v>
      </c>
      <c r="FB40" s="6">
        <v>6.5100000000000005E-2</v>
      </c>
      <c r="FC40" s="7">
        <f t="shared" si="83"/>
        <v>944420.32008962333</v>
      </c>
      <c r="FD40" s="12">
        <f t="shared" si="84"/>
        <v>47186.155243262197</v>
      </c>
      <c r="FE40" s="12">
        <f t="shared" si="85"/>
        <v>22498.358819987418</v>
      </c>
      <c r="FG40" s="5">
        <f t="shared" si="86"/>
        <v>17</v>
      </c>
      <c r="FH40" s="6">
        <v>6.5100000000000005E-2</v>
      </c>
      <c r="FI40" s="7">
        <f t="shared" si="87"/>
        <v>745751.98996337887</v>
      </c>
      <c r="FJ40" s="12">
        <f t="shared" si="88"/>
        <v>-84765.441678243194</v>
      </c>
      <c r="FK40" s="12">
        <f t="shared" si="89"/>
        <v>-40687.412005556733</v>
      </c>
      <c r="FM40" s="5">
        <f t="shared" si="90"/>
        <v>16</v>
      </c>
      <c r="FN40" s="6">
        <v>6.5100000000000005E-2</v>
      </c>
      <c r="FO40" s="7">
        <f t="shared" si="91"/>
        <v>817800.18638379092</v>
      </c>
      <c r="FP40" s="12">
        <f t="shared" si="92"/>
        <v>65310.253904010213</v>
      </c>
      <c r="FQ40" s="12">
        <f t="shared" si="93"/>
        <v>31766.907498910568</v>
      </c>
      <c r="FS40" s="5">
        <f t="shared" si="94"/>
        <v>15</v>
      </c>
      <c r="FT40" s="6">
        <v>6.5100000000000005E-2</v>
      </c>
      <c r="FU40" s="7">
        <f t="shared" si="95"/>
        <v>666993.0563443366</v>
      </c>
      <c r="FV40" s="12">
        <f t="shared" si="96"/>
        <v>-18421.76822898932</v>
      </c>
      <c r="FW40" s="12">
        <f t="shared" si="97"/>
        <v>-9107.7222124123182</v>
      </c>
      <c r="FY40" s="5">
        <f t="shared" si="98"/>
        <v>14</v>
      </c>
      <c r="FZ40" s="6">
        <v>6.5100000000000005E-2</v>
      </c>
      <c r="GA40" s="7">
        <f t="shared" si="99"/>
        <v>572919.64984052256</v>
      </c>
      <c r="GB40" s="12">
        <f t="shared" si="100"/>
        <v>-56532.054913739776</v>
      </c>
      <c r="GC40" s="12">
        <f t="shared" si="101"/>
        <v>-28220.801812938895</v>
      </c>
      <c r="GE40" s="5">
        <f t="shared" si="102"/>
        <v>13</v>
      </c>
      <c r="GF40" s="6">
        <v>6.5100000000000005E-2</v>
      </c>
      <c r="GG40" s="7">
        <f t="shared" si="103"/>
        <v>509714.99096131895</v>
      </c>
      <c r="GH40" s="12">
        <f t="shared" si="104"/>
        <v>-57634.241521248834</v>
      </c>
      <c r="GI40" s="12">
        <f t="shared" si="105"/>
        <v>-29324.302086011408</v>
      </c>
      <c r="GK40" s="5">
        <f t="shared" si="106"/>
        <v>12</v>
      </c>
      <c r="GL40" s="6">
        <v>6.5100000000000005E-2</v>
      </c>
      <c r="GM40" s="7">
        <f t="shared" si="107"/>
        <v>566161.26953384315</v>
      </c>
      <c r="GN40" s="12">
        <f t="shared" si="108"/>
        <v>69448.968316515777</v>
      </c>
      <c r="GO40" s="12">
        <f t="shared" si="109"/>
        <v>36557.936921813904</v>
      </c>
      <c r="GQ40" s="5">
        <f t="shared" si="110"/>
        <v>11</v>
      </c>
      <c r="GR40" s="6">
        <v>6.5100000000000005E-2</v>
      </c>
      <c r="GS40" s="7">
        <f t="shared" si="111"/>
        <v>457319.28072200564</v>
      </c>
      <c r="GT40" s="12">
        <f t="shared" si="112"/>
        <v>22371.843152909547</v>
      </c>
      <c r="GU40" s="12">
        <f t="shared" si="113"/>
        <v>12206.077624227448</v>
      </c>
      <c r="GW40" s="5">
        <f t="shared" si="114"/>
        <v>10</v>
      </c>
      <c r="GX40" s="6">
        <v>6.5100000000000005E-2</v>
      </c>
      <c r="GY40" s="7">
        <f t="shared" si="115"/>
        <v>412705.78532804415</v>
      </c>
      <c r="GZ40" s="12">
        <f t="shared" si="116"/>
        <v>33990.020596870614</v>
      </c>
      <c r="HA40" s="12">
        <f t="shared" si="117"/>
        <v>19360.715731977503</v>
      </c>
      <c r="HC40" s="5">
        <f t="shared" si="118"/>
        <v>9</v>
      </c>
      <c r="HD40" s="6">
        <v>6.5100000000000005E-2</v>
      </c>
      <c r="HE40" s="7">
        <f t="shared" si="119"/>
        <v>449766.54896255897</v>
      </c>
      <c r="HF40" s="12">
        <f t="shared" si="120"/>
        <v>135292.81998602406</v>
      </c>
      <c r="HG40" s="12">
        <f t="shared" si="121"/>
        <v>81825.097527547347</v>
      </c>
      <c r="HI40" s="5">
        <f t="shared" si="122"/>
        <v>8</v>
      </c>
      <c r="HJ40" s="6">
        <v>6.5100000000000005E-2</v>
      </c>
      <c r="HK40" s="7">
        <f t="shared" si="123"/>
        <v>434305.28096036974</v>
      </c>
      <c r="HL40" s="12">
        <f t="shared" si="124"/>
        <v>188149.76882984838</v>
      </c>
      <c r="HM40" s="12">
        <f t="shared" si="125"/>
        <v>119813.77279084743</v>
      </c>
      <c r="HO40" s="5">
        <f t="shared" si="126"/>
        <v>7</v>
      </c>
      <c r="HP40" s="6">
        <v>6.5100000000000005E-2</v>
      </c>
      <c r="HQ40" s="7">
        <f t="shared" si="127"/>
        <v>380235.75640025386</v>
      </c>
      <c r="HR40" s="12">
        <f t="shared" si="128"/>
        <v>184916.12850482157</v>
      </c>
      <c r="HS40" s="12">
        <f t="shared" si="129"/>
        <v>121600.84610477068</v>
      </c>
      <c r="HU40" s="5">
        <f t="shared" si="130"/>
        <v>6</v>
      </c>
      <c r="HV40" s="6">
        <v>6.5100000000000005E-2</v>
      </c>
      <c r="HW40" s="7">
        <f t="shared" si="131"/>
        <v>320171.56988906511</v>
      </c>
      <c r="HX40" s="12">
        <f t="shared" si="132"/>
        <v>167624.53958034591</v>
      </c>
      <c r="HY40" s="12">
        <f t="shared" si="133"/>
        <v>114252.88617796377</v>
      </c>
      <c r="IA40" s="5">
        <f t="shared" si="134"/>
        <v>5</v>
      </c>
      <c r="IB40" s="6">
        <v>6.5100000000000005E-2</v>
      </c>
      <c r="IC40" s="7">
        <f t="shared" si="135"/>
        <v>373639.36269000487</v>
      </c>
      <c r="ID40" s="12">
        <f t="shared" si="136"/>
        <v>272115.32499408955</v>
      </c>
      <c r="IE40" s="12">
        <f t="shared" si="137"/>
        <v>202889.18631559316</v>
      </c>
      <c r="IG40" s="5">
        <f t="shared" si="138"/>
        <v>4</v>
      </c>
      <c r="IH40" s="6">
        <v>6.5100000000000005E-2</v>
      </c>
      <c r="II40" s="7">
        <f t="shared" si="139"/>
        <v>504236.65680162603</v>
      </c>
      <c r="IJ40" s="12">
        <f t="shared" si="140"/>
        <v>452759.73186801234</v>
      </c>
      <c r="IK40" s="12">
        <f t="shared" si="141"/>
        <v>377420.5124851751</v>
      </c>
      <c r="IM40" s="5">
        <f t="shared" si="142"/>
        <v>3</v>
      </c>
      <c r="IN40" s="6">
        <v>6.5100000000000005E-2</v>
      </c>
      <c r="IO40" s="7">
        <f t="shared" si="143"/>
        <v>368055.95386980003</v>
      </c>
      <c r="IP40" s="12">
        <f t="shared" si="144"/>
        <v>332465.33818936837</v>
      </c>
      <c r="IQ40" s="12">
        <f t="shared" si="145"/>
        <v>295761.16485326213</v>
      </c>
      <c r="IS40" s="5">
        <f t="shared" si="146"/>
        <v>2</v>
      </c>
      <c r="IT40" s="6">
        <v>6.5100000000000005E-2</v>
      </c>
      <c r="IU40" s="7">
        <f t="shared" si="147"/>
        <v>297226.80599999998</v>
      </c>
      <c r="IV40" s="12">
        <f>(IV41)*(1+IT40)-(((VLOOKUP((IS$91+IS41),$A$138:$E$227,5,FALSE))/(VLOOKUP(IS$91,$A$138:$E$227,5,FALSE)))*(IF(IS40&lt;=$D$125,$B$125,$C$125)))</f>
        <v>273758.56924786326</v>
      </c>
      <c r="IW40" s="12">
        <f t="shared" si="149"/>
        <v>256238.02081600003</v>
      </c>
      <c r="IY40" s="5">
        <f t="shared" si="150"/>
        <v>1</v>
      </c>
      <c r="IZ40" s="6">
        <v>6.5100000000000005E-2</v>
      </c>
      <c r="JA40" s="7">
        <f>(JA41+$B$124)*(1+IZ40)</f>
        <v>319530</v>
      </c>
      <c r="JB40" s="12">
        <f>($B$124)*(1+IZ40)-$B$125</f>
        <v>308530</v>
      </c>
      <c r="JC40" s="12">
        <f>JB40</f>
        <v>308530</v>
      </c>
      <c r="JE40" s="5"/>
      <c r="JF40" s="6"/>
      <c r="JG40" s="7"/>
      <c r="JK40" s="5"/>
      <c r="JL40" s="6"/>
      <c r="JM40" s="7"/>
      <c r="JQ40" s="5"/>
      <c r="JR40" s="6"/>
      <c r="JS40" s="7"/>
      <c r="JW40" s="5"/>
      <c r="JX40" s="6"/>
      <c r="JY40" s="7"/>
      <c r="KC40" s="5"/>
      <c r="KD40" s="6"/>
      <c r="KE40" s="7"/>
      <c r="KI40" s="5"/>
      <c r="KJ40" s="6"/>
      <c r="KK40" s="7"/>
      <c r="KO40" s="5"/>
      <c r="KP40" s="6"/>
      <c r="KQ40" s="7"/>
      <c r="KU40" s="5"/>
      <c r="KV40" s="6"/>
      <c r="KW40" s="7"/>
      <c r="LA40" s="5"/>
      <c r="LB40" s="6"/>
      <c r="LC40" s="7"/>
      <c r="LG40" s="5"/>
      <c r="LH40" s="6"/>
      <c r="LI40" s="7"/>
      <c r="LM40" s="5"/>
      <c r="LN40" s="6"/>
      <c r="LO40" s="7"/>
      <c r="LS40" s="5"/>
      <c r="LT40" s="6"/>
      <c r="LU40" s="7"/>
      <c r="LY40" s="5"/>
      <c r="LZ40" s="6"/>
      <c r="MA40" s="7"/>
      <c r="ME40" s="5"/>
      <c r="MF40" s="6"/>
      <c r="MG40" s="7"/>
      <c r="MK40" s="5"/>
      <c r="ML40" s="6"/>
      <c r="MM40" s="7"/>
      <c r="MQ40" s="5"/>
      <c r="MR40" s="6"/>
      <c r="MS40" s="7"/>
      <c r="MW40" s="5"/>
      <c r="MX40" s="6"/>
      <c r="MY40" s="7"/>
      <c r="NC40" s="5"/>
      <c r="ND40" s="6"/>
      <c r="NE40" s="7"/>
      <c r="NI40" s="5"/>
      <c r="NJ40" s="6"/>
      <c r="NK40" s="7"/>
      <c r="NO40" s="5"/>
      <c r="NP40" s="6"/>
      <c r="NQ40" s="7"/>
      <c r="NU40" s="5"/>
      <c r="NV40" s="6"/>
      <c r="NW40" s="7"/>
      <c r="OA40" s="5"/>
      <c r="OB40" s="6"/>
      <c r="OC40" s="7"/>
      <c r="OG40" s="5"/>
      <c r="OH40" s="6"/>
      <c r="OI40" s="7"/>
      <c r="OM40" s="5"/>
      <c r="ON40" s="6"/>
      <c r="OO40" s="7"/>
      <c r="OS40" s="5"/>
      <c r="OT40" s="6"/>
      <c r="OU40" s="7"/>
      <c r="OY40" s="5"/>
      <c r="OZ40" s="6"/>
      <c r="PA40" s="7"/>
      <c r="PE40" s="5"/>
      <c r="PF40" s="6"/>
      <c r="PG40" s="7"/>
      <c r="PK40" s="5"/>
      <c r="PL40" s="6"/>
      <c r="PM40" s="7"/>
      <c r="PQ40" s="5"/>
      <c r="PR40" s="6"/>
      <c r="PS40" s="7"/>
      <c r="PW40" s="5"/>
      <c r="PX40" s="6"/>
      <c r="PY40" s="7"/>
      <c r="QC40" s="5"/>
      <c r="QD40" s="6"/>
      <c r="QE40" s="7"/>
      <c r="QI40" s="5"/>
      <c r="QJ40" s="6"/>
      <c r="QK40" s="7"/>
      <c r="QO40" s="5"/>
      <c r="QP40" s="6"/>
      <c r="QQ40" s="7"/>
    </row>
    <row r="41" spans="3:459">
      <c r="C41">
        <v>50</v>
      </c>
      <c r="D41" s="6">
        <v>-6.9800000000000001E-2</v>
      </c>
      <c r="E41" s="12">
        <f t="shared" si="286"/>
        <v>-12049994.528358476</v>
      </c>
      <c r="F41" s="12">
        <f t="shared" si="0"/>
        <v>-3563502.6553948997</v>
      </c>
      <c r="G41">
        <v>49</v>
      </c>
      <c r="H41" s="6">
        <v>-6.9800000000000001E-2</v>
      </c>
      <c r="I41" s="12">
        <f t="shared" si="1"/>
        <v>-14853001.205439396</v>
      </c>
      <c r="J41" s="12">
        <f t="shared" si="2"/>
        <v>-4341646.5062053623</v>
      </c>
      <c r="K41">
        <v>48</v>
      </c>
      <c r="L41" s="6">
        <v>-6.9800000000000001E-2</v>
      </c>
      <c r="M41" s="12">
        <f t="shared" si="3"/>
        <v>-12654408.755185928</v>
      </c>
      <c r="N41" s="12">
        <f t="shared" si="4"/>
        <v>-3698981.0207466562</v>
      </c>
      <c r="O41">
        <v>47</v>
      </c>
      <c r="P41" s="6">
        <v>-6.9800000000000001E-2</v>
      </c>
      <c r="Q41" s="12">
        <f t="shared" si="5"/>
        <v>-9213992.7463886905</v>
      </c>
      <c r="R41" s="12">
        <f t="shared" si="6"/>
        <v>-2504315.9772235933</v>
      </c>
      <c r="S41">
        <v>46</v>
      </c>
      <c r="T41" s="6">
        <v>-6.9800000000000001E-2</v>
      </c>
      <c r="U41" s="12">
        <f t="shared" si="7"/>
        <v>1282043.8803100982</v>
      </c>
      <c r="V41" s="12">
        <f t="shared" si="8"/>
        <v>313388.50407580181</v>
      </c>
      <c r="W41">
        <v>45</v>
      </c>
      <c r="X41" s="6">
        <v>-6.9800000000000001E-2</v>
      </c>
      <c r="Y41" s="12">
        <f t="shared" si="9"/>
        <v>2876224.9261113615</v>
      </c>
      <c r="Z41" s="12">
        <f t="shared" si="10"/>
        <v>634244.47088609508</v>
      </c>
      <c r="AA41">
        <v>44</v>
      </c>
      <c r="AB41" s="6">
        <v>-6.9800000000000001E-2</v>
      </c>
      <c r="AC41" s="12">
        <f t="shared" si="11"/>
        <v>-4255709.0402068859</v>
      </c>
      <c r="AD41" s="12">
        <f t="shared" si="12"/>
        <v>-960262.55266206642</v>
      </c>
      <c r="AE41">
        <v>43</v>
      </c>
      <c r="AF41" s="6">
        <v>-6.9800000000000001E-2</v>
      </c>
      <c r="AG41" s="12">
        <f t="shared" si="13"/>
        <v>-1892546.0685125096</v>
      </c>
      <c r="AH41" s="12">
        <f t="shared" si="14"/>
        <v>-439976.52191060054</v>
      </c>
      <c r="AI41">
        <v>42</v>
      </c>
      <c r="AJ41" s="6">
        <v>-6.9800000000000001E-2</v>
      </c>
      <c r="AK41" s="12">
        <f t="shared" si="15"/>
        <v>-6425828.9998328928</v>
      </c>
      <c r="AL41" s="12">
        <f t="shared" si="16"/>
        <v>-1515836.5845759646</v>
      </c>
      <c r="AM41">
        <v>41</v>
      </c>
      <c r="AN41" s="6">
        <v>-6.9800000000000001E-2</v>
      </c>
      <c r="AO41" s="12">
        <f t="shared" si="17"/>
        <v>-7971684.3164376207</v>
      </c>
      <c r="AP41" s="12">
        <f t="shared" si="18"/>
        <v>-1921380.3224234267</v>
      </c>
      <c r="AQ41">
        <v>40</v>
      </c>
      <c r="AR41" s="6">
        <v>-6.9800000000000001E-2</v>
      </c>
      <c r="AS41" s="12">
        <f t="shared" si="19"/>
        <v>-949744.86072274717</v>
      </c>
      <c r="AT41" s="12">
        <f t="shared" si="20"/>
        <v>-230536.35935492325</v>
      </c>
      <c r="AU41">
        <v>39</v>
      </c>
      <c r="AV41" s="6">
        <v>-6.9800000000000001E-2</v>
      </c>
      <c r="AW41" s="12">
        <f t="shared" si="21"/>
        <v>-3280514.8412637985</v>
      </c>
      <c r="AX41" s="12">
        <f t="shared" si="22"/>
        <v>-785080.47483236203</v>
      </c>
      <c r="AY41">
        <v>38</v>
      </c>
      <c r="AZ41" s="6">
        <v>-6.9800000000000001E-2</v>
      </c>
      <c r="BA41" s="12">
        <f t="shared" si="23"/>
        <v>-2028421.7126520069</v>
      </c>
      <c r="BB41" s="12">
        <f t="shared" si="24"/>
        <v>-481966.86847628886</v>
      </c>
      <c r="BC41">
        <v>37</v>
      </c>
      <c r="BD41" s="6">
        <v>-6.9800000000000001E-2</v>
      </c>
      <c r="BE41" s="12">
        <f t="shared" si="25"/>
        <v>746922.43390254956</v>
      </c>
      <c r="BF41" s="12">
        <f t="shared" si="26"/>
        <v>180027.45842779399</v>
      </c>
      <c r="BG41">
        <v>36</v>
      </c>
      <c r="BH41" s="6">
        <v>-6.9800000000000001E-2</v>
      </c>
      <c r="BI41" s="12">
        <f t="shared" si="27"/>
        <v>4939755.4908870282</v>
      </c>
      <c r="BJ41" s="12">
        <f t="shared" si="28"/>
        <v>1325712.1573833562</v>
      </c>
      <c r="BK41">
        <v>35</v>
      </c>
      <c r="BL41" s="6">
        <v>-6.9800000000000001E-2</v>
      </c>
      <c r="BM41" s="12">
        <f t="shared" si="29"/>
        <v>4125032.4559073746</v>
      </c>
      <c r="BN41" s="12">
        <f t="shared" si="30"/>
        <v>1191676.042817686</v>
      </c>
      <c r="BO41">
        <v>34</v>
      </c>
      <c r="BP41" s="6">
        <v>-6.9800000000000001E-2</v>
      </c>
      <c r="BQ41" s="12">
        <f t="shared" si="31"/>
        <v>2685694.0104190642</v>
      </c>
      <c r="BR41" s="12">
        <f t="shared" si="32"/>
        <v>798821.80822720879</v>
      </c>
      <c r="BS41">
        <v>33</v>
      </c>
      <c r="BT41" s="6">
        <v>-6.9800000000000001E-2</v>
      </c>
      <c r="BU41" s="12">
        <f t="shared" si="33"/>
        <v>2050418.3453564849</v>
      </c>
      <c r="BV41" s="12">
        <f t="shared" si="34"/>
        <v>623887.975168298</v>
      </c>
      <c r="BW41">
        <v>32</v>
      </c>
      <c r="BX41" s="6">
        <v>-6.9800000000000001E-2</v>
      </c>
      <c r="BY41" s="12">
        <f t="shared" si="35"/>
        <v>589864.36296530929</v>
      </c>
      <c r="BZ41" s="12">
        <f t="shared" si="36"/>
        <v>183513.35736698512</v>
      </c>
      <c r="CA41">
        <v>31</v>
      </c>
      <c r="CB41" s="6">
        <v>-6.9800000000000001E-2</v>
      </c>
      <c r="CC41" s="12">
        <f t="shared" si="37"/>
        <v>2550541.2704022643</v>
      </c>
      <c r="CD41" s="12">
        <f t="shared" si="38"/>
        <v>937378.41561792628</v>
      </c>
      <c r="CE41">
        <v>30</v>
      </c>
      <c r="CF41" s="6">
        <v>-6.9800000000000001E-2</v>
      </c>
      <c r="CG41" s="12">
        <f t="shared" si="39"/>
        <v>3054347.9981254763</v>
      </c>
      <c r="CH41" s="12">
        <f t="shared" si="40"/>
        <v>1237402.5223175006</v>
      </c>
      <c r="CI41">
        <v>29</v>
      </c>
      <c r="CJ41" s="6">
        <v>-6.9800000000000001E-2</v>
      </c>
      <c r="CK41" s="12">
        <f t="shared" si="284"/>
        <v>3161601.749256765</v>
      </c>
      <c r="CL41" s="12">
        <f t="shared" si="285"/>
        <v>1297067.3843104676</v>
      </c>
      <c r="CM41" s="5">
        <v>28</v>
      </c>
      <c r="CN41" s="6">
        <v>-6.9800000000000001E-2</v>
      </c>
      <c r="CO41" s="7">
        <f t="shared" si="41"/>
        <v>5265884.0109292017</v>
      </c>
      <c r="CP41" s="12">
        <f t="shared" si="42"/>
        <v>2529768.2735884315</v>
      </c>
      <c r="CQ41" s="12">
        <f t="shared" si="43"/>
        <v>1016231.699646635</v>
      </c>
      <c r="CR41" s="9"/>
      <c r="CS41" s="5">
        <v>27</v>
      </c>
      <c r="CT41" s="6">
        <v>-6.9800000000000001E-2</v>
      </c>
      <c r="CU41" s="7">
        <f t="shared" si="44"/>
        <v>4025597.4397440571</v>
      </c>
      <c r="CV41" s="12">
        <f t="shared" si="45"/>
        <v>1753316.7849875272</v>
      </c>
      <c r="CW41" s="12">
        <f t="shared" si="46"/>
        <v>761269.16818261857</v>
      </c>
      <c r="CY41" s="5">
        <v>26</v>
      </c>
      <c r="CZ41" s="6">
        <v>-6.9800000000000001E-2</v>
      </c>
      <c r="DA41" s="7">
        <f t="shared" si="47"/>
        <v>3254849.1589133716</v>
      </c>
      <c r="DB41" s="12">
        <f t="shared" si="48"/>
        <v>1279242.6601978864</v>
      </c>
      <c r="DC41" s="12">
        <f t="shared" si="49"/>
        <v>579485.99137169216</v>
      </c>
      <c r="DE41" s="5">
        <f t="shared" si="50"/>
        <v>25</v>
      </c>
      <c r="DF41" s="6">
        <v>-6.9800000000000001E-2</v>
      </c>
      <c r="DG41" s="7">
        <f t="shared" si="51"/>
        <v>2754844.8234560904</v>
      </c>
      <c r="DH41" s="12">
        <f t="shared" si="52"/>
        <v>969165.64742509555</v>
      </c>
      <c r="DI41" s="12">
        <f t="shared" si="53"/>
        <v>440680.44823089818</v>
      </c>
      <c r="DK41" s="5">
        <f t="shared" si="54"/>
        <v>24</v>
      </c>
      <c r="DL41" s="6">
        <v>-6.9800000000000001E-2</v>
      </c>
      <c r="DM41" s="7">
        <f t="shared" si="55"/>
        <v>2788586.7228019955</v>
      </c>
      <c r="DN41" s="12">
        <f t="shared" si="56"/>
        <v>1217042.1259990151</v>
      </c>
      <c r="DO41" s="12">
        <f t="shared" si="57"/>
        <v>559631.33657048724</v>
      </c>
      <c r="DQ41" s="5">
        <f t="shared" si="58"/>
        <v>23</v>
      </c>
      <c r="DR41" s="6">
        <v>-6.9800000000000001E-2</v>
      </c>
      <c r="DS41" s="7">
        <f t="shared" si="59"/>
        <v>1827862.2986379098</v>
      </c>
      <c r="DT41" s="12">
        <f t="shared" si="60"/>
        <v>379706.86353972071</v>
      </c>
      <c r="DU41" s="12">
        <f t="shared" si="61"/>
        <v>173302.10694889817</v>
      </c>
      <c r="DW41" s="5">
        <f t="shared" si="62"/>
        <v>22</v>
      </c>
      <c r="DX41" s="6">
        <v>-6.9800000000000001E-2</v>
      </c>
      <c r="DY41" s="7">
        <f t="shared" si="63"/>
        <v>1378478.3549305496</v>
      </c>
      <c r="DZ41" s="12">
        <f t="shared" si="64"/>
        <v>47056.079193045494</v>
      </c>
      <c r="EA41" s="12">
        <f t="shared" si="65"/>
        <v>21557.314912369562</v>
      </c>
      <c r="EC41" s="5">
        <f t="shared" si="66"/>
        <v>21</v>
      </c>
      <c r="ED41" s="6">
        <v>-6.9800000000000001E-2</v>
      </c>
      <c r="EE41" s="7">
        <f t="shared" si="67"/>
        <v>1283021.5514990231</v>
      </c>
      <c r="EF41" s="12">
        <f t="shared" si="68"/>
        <v>95488.16191020605</v>
      </c>
      <c r="EG41" s="12">
        <f t="shared" si="69"/>
        <v>45050.82510635363</v>
      </c>
      <c r="EI41" s="5">
        <f t="shared" si="70"/>
        <v>20</v>
      </c>
      <c r="EJ41" s="6">
        <v>-6.9800000000000001E-2</v>
      </c>
      <c r="EK41" s="7">
        <f t="shared" si="71"/>
        <v>1283021.5514990231</v>
      </c>
      <c r="EL41" s="12">
        <f t="shared" si="72"/>
        <v>383799.46462639945</v>
      </c>
      <c r="EM41" s="12">
        <f t="shared" si="73"/>
        <v>187635.29381735084</v>
      </c>
      <c r="EO41" s="5">
        <f t="shared" si="74"/>
        <v>19</v>
      </c>
      <c r="EP41" s="6">
        <v>-6.9800000000000001E-2</v>
      </c>
      <c r="EQ41" s="7">
        <f t="shared" si="75"/>
        <v>1432903.2292819107</v>
      </c>
      <c r="ER41" s="12">
        <f t="shared" si="76"/>
        <v>48734.907303233769</v>
      </c>
      <c r="ES41" s="12">
        <f t="shared" si="77"/>
        <v>24159.184816987683</v>
      </c>
      <c r="EU41" s="5">
        <f t="shared" si="78"/>
        <v>18</v>
      </c>
      <c r="EV41" s="6">
        <v>-6.9800000000000001E-2</v>
      </c>
      <c r="EW41" s="7">
        <f t="shared" si="79"/>
        <v>889711.15311043826</v>
      </c>
      <c r="EX41" s="12">
        <f t="shared" si="80"/>
        <v>24583.710776703068</v>
      </c>
      <c r="EY41" s="12">
        <f t="shared" si="81"/>
        <v>12312.8671069641</v>
      </c>
      <c r="FA41" s="5">
        <f t="shared" si="82"/>
        <v>17</v>
      </c>
      <c r="FB41" s="6">
        <v>-6.9800000000000001E-2</v>
      </c>
      <c r="FC41" s="7">
        <f t="shared" si="83"/>
        <v>886696.38540007826</v>
      </c>
      <c r="FD41" s="12">
        <f t="shared" si="84"/>
        <v>103375.85046522442</v>
      </c>
      <c r="FE41" s="12">
        <f t="shared" si="85"/>
        <v>52659.834937840809</v>
      </c>
      <c r="FG41" s="5">
        <f t="shared" si="86"/>
        <v>16</v>
      </c>
      <c r="FH41" s="6">
        <v>-6.9800000000000001E-2</v>
      </c>
      <c r="FI41" s="7">
        <f t="shared" si="87"/>
        <v>700170.86655091436</v>
      </c>
      <c r="FJ41" s="12">
        <f t="shared" si="88"/>
        <v>-20904.555138712982</v>
      </c>
      <c r="FK41" s="12">
        <f t="shared" si="89"/>
        <v>-10720.284686519477</v>
      </c>
      <c r="FM41" s="5">
        <f t="shared" si="90"/>
        <v>15</v>
      </c>
      <c r="FN41" s="6">
        <v>-6.9800000000000001E-2</v>
      </c>
      <c r="FO41" s="7">
        <f t="shared" si="91"/>
        <v>767815.40360885451</v>
      </c>
      <c r="FP41" s="12">
        <f t="shared" si="92"/>
        <v>119226.25620407247</v>
      </c>
      <c r="FQ41" s="12">
        <f t="shared" si="93"/>
        <v>61956.892112885515</v>
      </c>
      <c r="FS41" s="5">
        <f t="shared" si="94"/>
        <v>14</v>
      </c>
      <c r="FT41" s="6">
        <v>-6.9800000000000001E-2</v>
      </c>
      <c r="FU41" s="7">
        <f t="shared" si="95"/>
        <v>626225.7594069445</v>
      </c>
      <c r="FV41" s="12">
        <f t="shared" si="96"/>
        <v>39675.000865173344</v>
      </c>
      <c r="FW41" s="12">
        <f t="shared" si="97"/>
        <v>20956.538918527458</v>
      </c>
      <c r="FY41" s="5">
        <f t="shared" si="98"/>
        <v>13</v>
      </c>
      <c r="FZ41" s="6">
        <v>-6.9800000000000001E-2</v>
      </c>
      <c r="GA41" s="7">
        <f t="shared" si="99"/>
        <v>537902.21560465929</v>
      </c>
      <c r="GB41" s="12">
        <f t="shared" si="100"/>
        <v>3346.2575649366918</v>
      </c>
      <c r="GC41" s="12">
        <f t="shared" si="101"/>
        <v>1784.6707012995689</v>
      </c>
      <c r="GE41" s="5">
        <f t="shared" si="102"/>
        <v>12</v>
      </c>
      <c r="GF41" s="6">
        <v>-6.9800000000000001E-2</v>
      </c>
      <c r="GG41" s="7">
        <f t="shared" si="103"/>
        <v>478560.69003973238</v>
      </c>
      <c r="GH41" s="12">
        <f t="shared" si="104"/>
        <v>1246.8525299920802</v>
      </c>
      <c r="GI41" s="12">
        <f t="shared" si="105"/>
        <v>677.77624707261805</v>
      </c>
      <c r="GK41" s="5">
        <f t="shared" si="106"/>
        <v>11</v>
      </c>
      <c r="GL41" s="6">
        <v>-6.9800000000000001E-2</v>
      </c>
      <c r="GM41" s="7">
        <f t="shared" si="107"/>
        <v>531556.91440601181</v>
      </c>
      <c r="GN41" s="12">
        <f t="shared" si="108"/>
        <v>118711.71699885678</v>
      </c>
      <c r="GO41" s="12">
        <f t="shared" si="109"/>
        <v>66762.657936109201</v>
      </c>
      <c r="GQ41" s="5">
        <f t="shared" si="110"/>
        <v>10</v>
      </c>
      <c r="GR41" s="6">
        <v>-6.9800000000000001E-2</v>
      </c>
      <c r="GS41" s="7">
        <f t="shared" si="111"/>
        <v>429367.45913248113</v>
      </c>
      <c r="GT41" s="12">
        <f t="shared" si="112"/>
        <v>72629.030510103563</v>
      </c>
      <c r="GU41" s="12">
        <f t="shared" si="113"/>
        <v>42335.896417000542</v>
      </c>
      <c r="GW41" s="5">
        <f t="shared" si="114"/>
        <v>9</v>
      </c>
      <c r="GX41" s="6">
        <v>-6.9800000000000001E-2</v>
      </c>
      <c r="GY41" s="7">
        <f t="shared" si="115"/>
        <v>387480.78614969878</v>
      </c>
      <c r="GZ41" s="12">
        <f t="shared" si="116"/>
        <v>81361.900218489638</v>
      </c>
      <c r="HA41" s="12">
        <f t="shared" si="117"/>
        <v>49512.540987662076</v>
      </c>
      <c r="HC41" s="5">
        <f t="shared" si="118"/>
        <v>8</v>
      </c>
      <c r="HD41" s="6">
        <v>-6.9800000000000001E-2</v>
      </c>
      <c r="HE41" s="7">
        <f t="shared" si="119"/>
        <v>422276.35805328982</v>
      </c>
      <c r="HF41" s="12">
        <f t="shared" si="120"/>
        <v>173594.96252858764</v>
      </c>
      <c r="HG41" s="12">
        <f t="shared" si="121"/>
        <v>112169.0527107797</v>
      </c>
      <c r="HI41" s="5">
        <f t="shared" si="122"/>
        <v>7</v>
      </c>
      <c r="HJ41" s="6">
        <v>-6.9800000000000001E-2</v>
      </c>
      <c r="HK41" s="7">
        <f t="shared" si="123"/>
        <v>407760.09854508477</v>
      </c>
      <c r="HL41" s="12">
        <f t="shared" si="124"/>
        <v>220880.97041936673</v>
      </c>
      <c r="HM41" s="12">
        <f t="shared" si="125"/>
        <v>150274.5747468512</v>
      </c>
      <c r="HO41" s="5">
        <f t="shared" si="126"/>
        <v>6</v>
      </c>
      <c r="HP41" s="6">
        <v>-6.9800000000000001E-2</v>
      </c>
      <c r="HQ41" s="7">
        <f t="shared" si="127"/>
        <v>356995.35855812026</v>
      </c>
      <c r="HR41" s="12">
        <f t="shared" si="128"/>
        <v>216445.93602574966</v>
      </c>
      <c r="HS41" s="12">
        <f t="shared" si="129"/>
        <v>152067.14479757799</v>
      </c>
      <c r="HU41" s="5">
        <f t="shared" si="130"/>
        <v>5</v>
      </c>
      <c r="HV41" s="6">
        <v>-6.9800000000000001E-2</v>
      </c>
      <c r="HW41" s="7">
        <f t="shared" si="131"/>
        <v>300602.35648208164</v>
      </c>
      <c r="HX41" s="12">
        <f t="shared" si="132"/>
        <v>198703.05519424294</v>
      </c>
      <c r="HY41" s="12">
        <f t="shared" si="133"/>
        <v>144696.58378247436</v>
      </c>
      <c r="IA41" s="5">
        <f t="shared" si="134"/>
        <v>4</v>
      </c>
      <c r="IB41" s="6">
        <v>-6.9800000000000001E-2</v>
      </c>
      <c r="IC41" s="7">
        <f t="shared" si="135"/>
        <v>350802.14316966</v>
      </c>
      <c r="ID41" s="12">
        <f t="shared" si="136"/>
        <v>293260.14129775186</v>
      </c>
      <c r="IE41" s="12">
        <f t="shared" si="137"/>
        <v>233605.51426453397</v>
      </c>
      <c r="IG41" s="5">
        <f t="shared" si="138"/>
        <v>3</v>
      </c>
      <c r="IH41" s="6">
        <v>-6.9800000000000001E-2</v>
      </c>
      <c r="II41" s="7">
        <f t="shared" si="139"/>
        <v>473417.19726000004</v>
      </c>
      <c r="IJ41" s="12">
        <f t="shared" si="140"/>
        <v>437475.832522073</v>
      </c>
      <c r="IK41" s="12">
        <f t="shared" si="141"/>
        <v>389615.22862222232</v>
      </c>
      <c r="IM41" s="5">
        <f t="shared" si="142"/>
        <v>2</v>
      </c>
      <c r="IN41" s="6">
        <v>-6.9800000000000001E-2</v>
      </c>
      <c r="IO41" s="7">
        <f t="shared" si="143"/>
        <v>345559.99800000002</v>
      </c>
      <c r="IP41" s="12">
        <f>(IP42)*(1+IN41)-(((VLOOKUP((IM$91+IM42),$A$138:$E$227,5,FALSE))/(VLOOKUP(IM$91,$A$138:$E$227,5,FALSE)))*(IF(IM41&lt;=$D$125,$B$125,$C$125)))</f>
        <v>323754.0569928058</v>
      </c>
      <c r="IQ41" s="12">
        <f t="shared" si="145"/>
        <v>307704.71057777782</v>
      </c>
      <c r="IS41" s="5">
        <f t="shared" si="146"/>
        <v>1</v>
      </c>
      <c r="IT41" s="6">
        <v>-6.9800000000000001E-2</v>
      </c>
      <c r="IU41" s="7">
        <f>(IU42+$B$124)*(1+IT41)</f>
        <v>279060</v>
      </c>
      <c r="IV41" s="12">
        <f>($B$124)*(1+IT41)-$B$125</f>
        <v>268060</v>
      </c>
      <c r="IW41" s="12">
        <f>IV41</f>
        <v>268060</v>
      </c>
      <c r="IY41" s="5"/>
      <c r="IZ41" s="6"/>
      <c r="JA41" s="7"/>
      <c r="JE41" s="5"/>
      <c r="JF41" s="6"/>
      <c r="JG41" s="7"/>
      <c r="JK41" s="5"/>
      <c r="JL41" s="6"/>
      <c r="JM41" s="7"/>
      <c r="JQ41" s="5"/>
      <c r="JR41" s="6"/>
      <c r="JS41" s="7"/>
      <c r="JW41" s="5"/>
      <c r="JX41" s="6"/>
      <c r="JY41" s="7"/>
      <c r="KC41" s="5"/>
      <c r="KD41" s="6"/>
      <c r="KE41" s="7"/>
      <c r="KI41" s="5"/>
      <c r="KJ41" s="6"/>
      <c r="KK41" s="7"/>
      <c r="KO41" s="5"/>
      <c r="KP41" s="6"/>
      <c r="KQ41" s="7"/>
      <c r="KU41" s="5"/>
      <c r="KV41" s="6"/>
      <c r="KW41" s="7"/>
      <c r="LA41" s="5"/>
      <c r="LB41" s="6"/>
      <c r="LC41" s="7"/>
      <c r="LG41" s="5"/>
      <c r="LH41" s="6"/>
      <c r="LI41" s="7"/>
      <c r="LM41" s="5"/>
      <c r="LN41" s="6"/>
      <c r="LO41" s="7"/>
      <c r="LS41" s="5"/>
      <c r="LT41" s="6"/>
      <c r="LU41" s="7"/>
      <c r="LY41" s="5"/>
      <c r="LZ41" s="6"/>
      <c r="MA41" s="7"/>
      <c r="ME41" s="5"/>
      <c r="MF41" s="6"/>
      <c r="MG41" s="7"/>
      <c r="MK41" s="5"/>
      <c r="ML41" s="6"/>
      <c r="MM41" s="7"/>
      <c r="MQ41" s="5"/>
      <c r="MR41" s="6"/>
      <c r="MS41" s="7"/>
      <c r="MW41" s="5"/>
      <c r="MX41" s="6"/>
      <c r="MY41" s="7"/>
      <c r="NC41" s="5"/>
      <c r="ND41" s="6"/>
      <c r="NE41" s="7"/>
      <c r="NI41" s="5"/>
      <c r="NJ41" s="6"/>
      <c r="NK41" s="7"/>
      <c r="NO41" s="5"/>
      <c r="NP41" s="6"/>
      <c r="NQ41" s="7"/>
      <c r="NU41" s="5"/>
      <c r="NV41" s="6"/>
      <c r="NW41" s="7"/>
      <c r="OA41" s="5"/>
      <c r="OB41" s="6"/>
      <c r="OC41" s="7"/>
      <c r="OG41" s="5"/>
      <c r="OH41" s="6"/>
      <c r="OI41" s="7"/>
      <c r="OM41" s="5"/>
      <c r="ON41" s="6"/>
      <c r="OO41" s="7"/>
      <c r="OS41" s="5"/>
      <c r="OT41" s="6"/>
      <c r="OU41" s="7"/>
      <c r="OY41" s="5"/>
      <c r="OZ41" s="6"/>
      <c r="PA41" s="7"/>
      <c r="PE41" s="5"/>
      <c r="PF41" s="6"/>
      <c r="PG41" s="7"/>
      <c r="PK41" s="5"/>
      <c r="PL41" s="6"/>
      <c r="PM41" s="7"/>
      <c r="PQ41" s="5"/>
      <c r="PR41" s="6"/>
      <c r="PS41" s="7"/>
      <c r="PW41" s="5"/>
      <c r="PX41" s="6"/>
      <c r="PY41" s="7"/>
      <c r="QC41" s="5"/>
      <c r="QD41" s="6"/>
      <c r="QE41" s="7"/>
      <c r="QI41" s="5"/>
      <c r="QJ41" s="6"/>
      <c r="QK41" s="7"/>
      <c r="QO41" s="5"/>
      <c r="QP41" s="6"/>
      <c r="QQ41" s="7"/>
    </row>
    <row r="42" spans="3:459">
      <c r="C42">
        <v>49</v>
      </c>
      <c r="D42" s="6">
        <v>0.23830000000000001</v>
      </c>
      <c r="E42" s="12">
        <f t="shared" si="286"/>
        <v>-12845140.229685308</v>
      </c>
      <c r="F42" s="12">
        <f t="shared" si="0"/>
        <v>-3996779.2441287022</v>
      </c>
      <c r="G42">
        <v>48</v>
      </c>
      <c r="H42" s="6">
        <v>0.23830000000000001</v>
      </c>
      <c r="I42" s="12">
        <f t="shared" si="1"/>
        <v>-15857202.350561198</v>
      </c>
      <c r="J42" s="12">
        <f t="shared" si="2"/>
        <v>-4876945.3272409448</v>
      </c>
      <c r="K42">
        <v>47</v>
      </c>
      <c r="L42" s="6">
        <v>0.23830000000000001</v>
      </c>
      <c r="M42" s="12">
        <f t="shared" si="3"/>
        <v>-13493632.741602406</v>
      </c>
      <c r="N42" s="12">
        <f t="shared" si="4"/>
        <v>-4150020.1417518193</v>
      </c>
      <c r="O42">
        <v>46</v>
      </c>
      <c r="P42" s="6">
        <v>0.23830000000000001</v>
      </c>
      <c r="Q42" s="12">
        <f t="shared" si="5"/>
        <v>-9786729.0775081962</v>
      </c>
      <c r="R42" s="12">
        <f t="shared" si="6"/>
        <v>-2798722.8836759049</v>
      </c>
      <c r="S42">
        <v>45</v>
      </c>
      <c r="T42" s="6">
        <v>0.23830000000000001</v>
      </c>
      <c r="U42" s="12">
        <f t="shared" si="7"/>
        <v>1510181.8458797794</v>
      </c>
      <c r="V42" s="12">
        <f t="shared" si="8"/>
        <v>388410.07906620228</v>
      </c>
      <c r="W42">
        <v>44</v>
      </c>
      <c r="X42" s="6">
        <v>0.23830000000000001</v>
      </c>
      <c r="Y42" s="12">
        <f t="shared" si="9"/>
        <v>3238305.1362494822</v>
      </c>
      <c r="Z42" s="12">
        <f t="shared" si="10"/>
        <v>751333.38592838706</v>
      </c>
      <c r="AA42">
        <v>43</v>
      </c>
      <c r="AB42" s="6">
        <v>0.23830000000000001</v>
      </c>
      <c r="AC42" s="12">
        <f t="shared" si="11"/>
        <v>-4432116.2059259731</v>
      </c>
      <c r="AD42" s="12">
        <f t="shared" si="12"/>
        <v>-1052229.0273061662</v>
      </c>
      <c r="AE42">
        <v>42</v>
      </c>
      <c r="AF42" s="6">
        <v>0.23830000000000001</v>
      </c>
      <c r="AG42" s="12">
        <f t="shared" si="13"/>
        <v>-1895830.9512636538</v>
      </c>
      <c r="AH42" s="12">
        <f t="shared" si="14"/>
        <v>-463728.43412204477</v>
      </c>
      <c r="AI42">
        <v>41</v>
      </c>
      <c r="AJ42" s="6">
        <v>0.23830000000000001</v>
      </c>
      <c r="AK42" s="12">
        <f t="shared" si="15"/>
        <v>-6771291.2134910924</v>
      </c>
      <c r="AL42" s="12">
        <f t="shared" si="16"/>
        <v>-1680644.2220535446</v>
      </c>
      <c r="AM42">
        <v>40</v>
      </c>
      <c r="AN42" s="6">
        <v>0.23830000000000001</v>
      </c>
      <c r="AO42" s="12">
        <f t="shared" si="17"/>
        <v>-8436052.7105259486</v>
      </c>
      <c r="AP42" s="12">
        <f t="shared" si="18"/>
        <v>-2139358.6909787026</v>
      </c>
      <c r="AQ42">
        <v>39</v>
      </c>
      <c r="AR42" s="6">
        <v>0.23830000000000001</v>
      </c>
      <c r="AS42" s="12">
        <f t="shared" si="19"/>
        <v>-888145.89489031653</v>
      </c>
      <c r="AT42" s="12">
        <f t="shared" si="20"/>
        <v>-226828.6278316995</v>
      </c>
      <c r="AU42">
        <v>38</v>
      </c>
      <c r="AV42" s="6">
        <v>0.23830000000000001</v>
      </c>
      <c r="AW42" s="12">
        <f t="shared" si="21"/>
        <v>-3391913.2427506512</v>
      </c>
      <c r="AX42" s="12">
        <f t="shared" si="22"/>
        <v>-854078.87407390494</v>
      </c>
      <c r="AY42">
        <v>37</v>
      </c>
      <c r="AZ42" s="6">
        <v>0.23830000000000001</v>
      </c>
      <c r="BA42" s="12">
        <f t="shared" si="23"/>
        <v>-2044896.4952120527</v>
      </c>
      <c r="BB42" s="12">
        <f t="shared" si="24"/>
        <v>-511224.12380301318</v>
      </c>
      <c r="BC42">
        <v>36</v>
      </c>
      <c r="BD42" s="6">
        <v>0.23830000000000001</v>
      </c>
      <c r="BE42" s="12">
        <f t="shared" si="25"/>
        <v>936777.59515043267</v>
      </c>
      <c r="BF42" s="12">
        <f t="shared" si="26"/>
        <v>237564.10236728596</v>
      </c>
      <c r="BG42">
        <v>35</v>
      </c>
      <c r="BH42" s="6">
        <v>0.23830000000000001</v>
      </c>
      <c r="BI42" s="12">
        <f t="shared" si="27"/>
        <v>5430594.4209605185</v>
      </c>
      <c r="BJ42" s="12">
        <f t="shared" si="28"/>
        <v>1533459.2159906498</v>
      </c>
      <c r="BK42">
        <v>34</v>
      </c>
      <c r="BL42" s="6">
        <v>0.23830000000000001</v>
      </c>
      <c r="BM42" s="12">
        <f t="shared" si="29"/>
        <v>4546203.6226118347</v>
      </c>
      <c r="BN42" s="12">
        <f t="shared" si="30"/>
        <v>1381849.662268705</v>
      </c>
      <c r="BO42">
        <v>33</v>
      </c>
      <c r="BP42" s="6">
        <v>0.23830000000000001</v>
      </c>
      <c r="BQ42" s="12">
        <f t="shared" si="31"/>
        <v>2995652.6331805866</v>
      </c>
      <c r="BR42" s="12">
        <f t="shared" si="32"/>
        <v>937488.41398097482</v>
      </c>
      <c r="BS42">
        <v>32</v>
      </c>
      <c r="BT42" s="6">
        <v>0.23830000000000001</v>
      </c>
      <c r="BU42" s="12">
        <f t="shared" si="33"/>
        <v>2310270.7492737719</v>
      </c>
      <c r="BV42" s="12">
        <f t="shared" si="34"/>
        <v>739619.05282505648</v>
      </c>
      <c r="BW42">
        <v>31</v>
      </c>
      <c r="BX42" s="6">
        <v>0.23830000000000001</v>
      </c>
      <c r="BY42" s="12">
        <f t="shared" si="35"/>
        <v>737790.72714887199</v>
      </c>
      <c r="BZ42" s="12">
        <f t="shared" si="36"/>
        <v>241507.03658470267</v>
      </c>
      <c r="CA42">
        <v>30</v>
      </c>
      <c r="CB42" s="6">
        <v>0.23830000000000001</v>
      </c>
      <c r="CC42" s="12">
        <f t="shared" si="37"/>
        <v>2829680.904514092</v>
      </c>
      <c r="CD42" s="12">
        <f t="shared" si="38"/>
        <v>1094211.1411340463</v>
      </c>
      <c r="CE42">
        <v>29</v>
      </c>
      <c r="CF42" s="6">
        <v>0.23830000000000001</v>
      </c>
      <c r="CG42" s="12">
        <f t="shared" si="39"/>
        <v>3363146.238482981</v>
      </c>
      <c r="CH42" s="12">
        <f t="shared" si="40"/>
        <v>1433571.3282742202</v>
      </c>
      <c r="CI42">
        <v>28</v>
      </c>
      <c r="CJ42" s="6">
        <v>0.23830000000000001</v>
      </c>
      <c r="CK42" s="12">
        <f t="shared" si="284"/>
        <v>3477452.9663048428</v>
      </c>
      <c r="CL42" s="12">
        <f t="shared" si="285"/>
        <v>1501058.834376191</v>
      </c>
      <c r="CM42" s="5">
        <v>27</v>
      </c>
      <c r="CN42" s="6">
        <v>0.23830000000000001</v>
      </c>
      <c r="CO42" s="7">
        <f t="shared" si="41"/>
        <v>5661023.4475695565</v>
      </c>
      <c r="CP42" s="12">
        <f t="shared" si="42"/>
        <v>2799880.8048293497</v>
      </c>
      <c r="CQ42" s="12">
        <f t="shared" si="43"/>
        <v>1183402.8581562899</v>
      </c>
      <c r="CR42" s="9"/>
      <c r="CS42" s="5">
        <v>26</v>
      </c>
      <c r="CT42" s="6">
        <v>0.23830000000000001</v>
      </c>
      <c r="CU42" s="7">
        <f t="shared" si="44"/>
        <v>4327668.716129926</v>
      </c>
      <c r="CV42" s="12">
        <f t="shared" si="45"/>
        <v>1959160.6892888665</v>
      </c>
      <c r="CW42" s="12">
        <f t="shared" si="46"/>
        <v>895012.25733699999</v>
      </c>
      <c r="CY42" s="5">
        <v>25</v>
      </c>
      <c r="CZ42" s="6">
        <v>0.23830000000000001</v>
      </c>
      <c r="DA42" s="7">
        <f t="shared" si="47"/>
        <v>3499085.3138178582</v>
      </c>
      <c r="DB42" s="12">
        <f t="shared" si="48"/>
        <v>1446429.8809849774</v>
      </c>
      <c r="DC42" s="12">
        <f t="shared" si="49"/>
        <v>689395.53680039383</v>
      </c>
      <c r="DE42" s="5">
        <f t="shared" si="50"/>
        <v>24</v>
      </c>
      <c r="DF42" s="6">
        <v>0.23830000000000001</v>
      </c>
      <c r="DG42" s="7">
        <f t="shared" si="51"/>
        <v>2961561.839879693</v>
      </c>
      <c r="DH42" s="12">
        <f t="shared" si="52"/>
        <v>1112817.7714836788</v>
      </c>
      <c r="DI42" s="12">
        <f t="shared" si="53"/>
        <v>532391.23599758733</v>
      </c>
      <c r="DK42" s="5">
        <f t="shared" si="54"/>
        <v>23</v>
      </c>
      <c r="DL42" s="6">
        <v>0.23830000000000001</v>
      </c>
      <c r="DM42" s="7">
        <f t="shared" si="55"/>
        <v>2997835.6512599392</v>
      </c>
      <c r="DN42" s="12">
        <f t="shared" si="56"/>
        <v>1378503.2914284535</v>
      </c>
      <c r="DO42" s="12">
        <f t="shared" si="57"/>
        <v>666937.74351484526</v>
      </c>
      <c r="DQ42" s="5">
        <f t="shared" si="58"/>
        <v>22</v>
      </c>
      <c r="DR42" s="6">
        <v>0.23830000000000001</v>
      </c>
      <c r="DS42" s="7">
        <f t="shared" si="59"/>
        <v>1965020.7467618897</v>
      </c>
      <c r="DT42" s="12">
        <f t="shared" si="60"/>
        <v>478861.75082602922</v>
      </c>
      <c r="DU42" s="12">
        <f t="shared" si="61"/>
        <v>229956.99185350683</v>
      </c>
      <c r="DW42" s="5">
        <f t="shared" si="62"/>
        <v>21</v>
      </c>
      <c r="DX42" s="6">
        <v>0.23830000000000001</v>
      </c>
      <c r="DY42" s="7">
        <f t="shared" si="63"/>
        <v>1481916.0986137923</v>
      </c>
      <c r="DZ42" s="12">
        <f t="shared" si="64"/>
        <v>120985.9748655248</v>
      </c>
      <c r="EA42" s="12">
        <f t="shared" si="65"/>
        <v>58316.980690576704</v>
      </c>
      <c r="EC42" s="5">
        <f t="shared" si="66"/>
        <v>20</v>
      </c>
      <c r="ED42" s="6">
        <v>0.23830000000000001</v>
      </c>
      <c r="EE42" s="7">
        <f t="shared" si="67"/>
        <v>1379296.4432369631</v>
      </c>
      <c r="EF42" s="12">
        <f t="shared" si="68"/>
        <v>171011.73772516145</v>
      </c>
      <c r="EG42" s="12">
        <f t="shared" si="69"/>
        <v>84890.718726878709</v>
      </c>
      <c r="EI42" s="5">
        <f t="shared" si="70"/>
        <v>19</v>
      </c>
      <c r="EJ42" s="6">
        <v>0.23830000000000001</v>
      </c>
      <c r="EK42" s="7">
        <f t="shared" si="71"/>
        <v>1379296.4432369631</v>
      </c>
      <c r="EL42" s="12">
        <f t="shared" si="72"/>
        <v>478567.0834122079</v>
      </c>
      <c r="EM42" s="12">
        <f t="shared" si="73"/>
        <v>246169.39902138754</v>
      </c>
      <c r="EO42" s="5">
        <f t="shared" si="74"/>
        <v>18</v>
      </c>
      <c r="EP42" s="6">
        <v>0.23830000000000001</v>
      </c>
      <c r="EQ42" s="7">
        <f t="shared" si="75"/>
        <v>1540424.8863490762</v>
      </c>
      <c r="ER42" s="12">
        <f t="shared" si="76"/>
        <v>117450.17058970555</v>
      </c>
      <c r="ES42" s="12">
        <f t="shared" si="77"/>
        <v>61259.981062975916</v>
      </c>
      <c r="EU42" s="5">
        <f t="shared" si="78"/>
        <v>17</v>
      </c>
      <c r="EV42" s="6">
        <v>0.23830000000000001</v>
      </c>
      <c r="EW42" s="7">
        <f t="shared" si="79"/>
        <v>956472.9661475363</v>
      </c>
      <c r="EX42" s="12">
        <f t="shared" si="80"/>
        <v>90820.599546554266</v>
      </c>
      <c r="EY42" s="12">
        <f t="shared" si="81"/>
        <v>47860.495804209357</v>
      </c>
      <c r="FA42" s="5">
        <f t="shared" si="82"/>
        <v>16</v>
      </c>
      <c r="FB42" s="6">
        <v>0.23830000000000001</v>
      </c>
      <c r="FC42" s="7">
        <f t="shared" si="83"/>
        <v>953231.97742429399</v>
      </c>
      <c r="FD42" s="12">
        <f t="shared" si="84"/>
        <v>174444.70857330557</v>
      </c>
      <c r="FE42" s="12">
        <f t="shared" si="85"/>
        <v>93497.343803678159</v>
      </c>
      <c r="FG42" s="5">
        <f t="shared" si="86"/>
        <v>15</v>
      </c>
      <c r="FH42" s="6">
        <v>0.23830000000000001</v>
      </c>
      <c r="FI42" s="7">
        <f t="shared" si="87"/>
        <v>752710.02639315662</v>
      </c>
      <c r="FJ42" s="12">
        <f t="shared" si="88"/>
        <v>40416.517804006682</v>
      </c>
      <c r="FK42" s="12">
        <f t="shared" si="89"/>
        <v>21807.473635255403</v>
      </c>
      <c r="FM42" s="5">
        <f t="shared" si="90"/>
        <v>14</v>
      </c>
      <c r="FN42" s="6">
        <v>0.23830000000000001</v>
      </c>
      <c r="FO42" s="7">
        <f t="shared" si="91"/>
        <v>825430.44894523162</v>
      </c>
      <c r="FP42" s="12">
        <f t="shared" si="92"/>
        <v>190234.91653619352</v>
      </c>
      <c r="FQ42" s="12">
        <f t="shared" si="93"/>
        <v>104013.33566007702</v>
      </c>
      <c r="FS42" s="5">
        <f t="shared" si="94"/>
        <v>13</v>
      </c>
      <c r="FT42" s="6">
        <v>0.23830000000000001</v>
      </c>
      <c r="FU42" s="7">
        <f t="shared" si="95"/>
        <v>673216.25393135287</v>
      </c>
      <c r="FV42" s="12">
        <f t="shared" si="96"/>
        <v>103710.08102561568</v>
      </c>
      <c r="FW42" s="12">
        <f t="shared" si="97"/>
        <v>57637.437116754038</v>
      </c>
      <c r="FY42" s="5">
        <f t="shared" si="98"/>
        <v>12</v>
      </c>
      <c r="FZ42" s="6">
        <v>0.23830000000000001</v>
      </c>
      <c r="GA42" s="7">
        <f t="shared" si="99"/>
        <v>578265.12105424562</v>
      </c>
      <c r="GB42" s="12">
        <f t="shared" si="100"/>
        <v>64068.21926998139</v>
      </c>
      <c r="GC42" s="12">
        <f t="shared" si="101"/>
        <v>35951.950381716175</v>
      </c>
      <c r="GE42" s="5">
        <f t="shared" si="102"/>
        <v>11</v>
      </c>
      <c r="GF42" s="6">
        <v>0.23830000000000001</v>
      </c>
      <c r="GG42" s="7">
        <f t="shared" si="103"/>
        <v>514470.74826890172</v>
      </c>
      <c r="GH42" s="12">
        <f t="shared" si="104"/>
        <v>60670.320119624914</v>
      </c>
      <c r="GI42" s="12">
        <f t="shared" si="105"/>
        <v>34699.931291440145</v>
      </c>
      <c r="GK42" s="5">
        <f t="shared" si="106"/>
        <v>10</v>
      </c>
      <c r="GL42" s="6">
        <v>0.23830000000000001</v>
      </c>
      <c r="GM42" s="7">
        <f t="shared" si="107"/>
        <v>571443.68351538572</v>
      </c>
      <c r="GN42" s="12">
        <f t="shared" si="108"/>
        <v>184965.79450059071</v>
      </c>
      <c r="GO42" s="12">
        <f t="shared" si="109"/>
        <v>109449.18415592508</v>
      </c>
      <c r="GQ42" s="5">
        <f t="shared" si="110"/>
        <v>9</v>
      </c>
      <c r="GR42" s="6">
        <v>0.23830000000000001</v>
      </c>
      <c r="GS42" s="7">
        <f t="shared" si="111"/>
        <v>461586.17408351012</v>
      </c>
      <c r="GT42" s="12">
        <f t="shared" si="112"/>
        <v>133407.12338199053</v>
      </c>
      <c r="GU42" s="12">
        <f t="shared" si="113"/>
        <v>81819.836462695632</v>
      </c>
      <c r="GW42" s="5">
        <f t="shared" si="114"/>
        <v>8</v>
      </c>
      <c r="GX42" s="6">
        <v>0.23830000000000001</v>
      </c>
      <c r="GY42" s="7">
        <f t="shared" si="115"/>
        <v>416556.42458578665</v>
      </c>
      <c r="GZ42" s="12">
        <f t="shared" si="116"/>
        <v>140464.04324605287</v>
      </c>
      <c r="HA42" s="12">
        <f t="shared" si="117"/>
        <v>89937.408984882772</v>
      </c>
      <c r="HC42" s="5">
        <f t="shared" si="118"/>
        <v>7</v>
      </c>
      <c r="HD42" s="6">
        <v>0.23830000000000001</v>
      </c>
      <c r="HE42" s="7">
        <f t="shared" si="119"/>
        <v>453962.97361136292</v>
      </c>
      <c r="HF42" s="12">
        <f t="shared" si="120"/>
        <v>236533.57767916477</v>
      </c>
      <c r="HG42" s="12">
        <f t="shared" si="121"/>
        <v>160808.79921353285</v>
      </c>
      <c r="HI42" s="5">
        <f t="shared" si="122"/>
        <v>6</v>
      </c>
      <c r="HJ42" s="6">
        <v>0.23830000000000001</v>
      </c>
      <c r="HK42" s="7">
        <f t="shared" si="123"/>
        <v>438357.44844666176</v>
      </c>
      <c r="HL42" s="12">
        <f t="shared" si="124"/>
        <v>284859.65147957578</v>
      </c>
      <c r="HM42" s="12">
        <f t="shared" si="125"/>
        <v>203910.32605912077</v>
      </c>
      <c r="HO42" s="5">
        <f t="shared" si="126"/>
        <v>5</v>
      </c>
      <c r="HP42" s="6">
        <v>0.23830000000000001</v>
      </c>
      <c r="HQ42" s="7">
        <f t="shared" si="127"/>
        <v>383783.44287047972</v>
      </c>
      <c r="HR42" s="12">
        <f t="shared" si="128"/>
        <v>278592.41663379589</v>
      </c>
      <c r="HS42" s="12">
        <f t="shared" si="129"/>
        <v>205937.91949009011</v>
      </c>
      <c r="HU42" s="5">
        <f t="shared" si="130"/>
        <v>4</v>
      </c>
      <c r="HV42" s="6">
        <v>0.23830000000000001</v>
      </c>
      <c r="HW42" s="7">
        <f t="shared" si="131"/>
        <v>323158.84377777</v>
      </c>
      <c r="HX42" s="12">
        <f t="shared" si="132"/>
        <v>257901.78272719253</v>
      </c>
      <c r="HY42" s="12">
        <f t="shared" si="133"/>
        <v>197601.00619025904</v>
      </c>
      <c r="IA42" s="5">
        <f t="shared" si="134"/>
        <v>3</v>
      </c>
      <c r="IB42" s="6">
        <v>0.23830000000000001</v>
      </c>
      <c r="IC42" s="7">
        <f t="shared" si="135"/>
        <v>377125.50329999998</v>
      </c>
      <c r="ID42" s="12">
        <f t="shared" si="136"/>
        <v>330110.89461759652</v>
      </c>
      <c r="IE42" s="12">
        <f t="shared" si="137"/>
        <v>276675.67786294961</v>
      </c>
      <c r="IG42" s="5">
        <f t="shared" si="138"/>
        <v>2</v>
      </c>
      <c r="IH42" s="6">
        <v>0.23830000000000001</v>
      </c>
      <c r="II42" s="7">
        <f t="shared" si="139"/>
        <v>508941.30000000005</v>
      </c>
      <c r="IJ42" s="12">
        <f>(IJ43)*(1+IH42)-(((VLOOKUP((IG$91+IG43),$A$138:$E$227,5,FALSE))/(VLOOKUP(IG$91,$A$138:$E$227,5,FALSE)))*(IF(IG42&lt;=$D$125,$B$125,$C$125)))</f>
        <v>483581.03646833019</v>
      </c>
      <c r="IK42" s="12">
        <f t="shared" si="141"/>
        <v>453139.78417266189</v>
      </c>
      <c r="IM42" s="5">
        <f t="shared" si="142"/>
        <v>1</v>
      </c>
      <c r="IN42" s="6">
        <v>0.23830000000000001</v>
      </c>
      <c r="IO42" s="7">
        <f>(IO43+$B$124)*(1+IN42)</f>
        <v>371490</v>
      </c>
      <c r="IP42" s="12">
        <f>($B$124)*(1+IN42)-$B$125</f>
        <v>360490</v>
      </c>
      <c r="IQ42" s="12">
        <f>IP42</f>
        <v>360490</v>
      </c>
      <c r="IS42" s="5"/>
      <c r="IT42" s="6"/>
      <c r="IU42" s="7"/>
      <c r="IY42" s="5"/>
      <c r="IZ42" s="6"/>
      <c r="JA42" s="7"/>
      <c r="JE42" s="5"/>
      <c r="JF42" s="6"/>
      <c r="JG42" s="7"/>
      <c r="JK42" s="5"/>
      <c r="JL42" s="6"/>
      <c r="JM42" s="7"/>
      <c r="JQ42" s="5"/>
      <c r="JR42" s="6"/>
      <c r="JS42" s="7"/>
      <c r="JW42" s="5"/>
      <c r="JX42" s="6"/>
      <c r="JY42" s="7"/>
      <c r="KC42" s="5"/>
      <c r="KD42" s="6"/>
      <c r="KE42" s="7"/>
      <c r="KI42" s="5"/>
      <c r="KJ42" s="6"/>
      <c r="KK42" s="7"/>
      <c r="KO42" s="5"/>
      <c r="KP42" s="6"/>
      <c r="KQ42" s="7"/>
      <c r="KU42" s="5"/>
      <c r="KV42" s="6"/>
      <c r="KW42" s="7"/>
      <c r="LA42" s="5"/>
      <c r="LB42" s="6"/>
      <c r="LC42" s="7"/>
      <c r="LG42" s="5"/>
      <c r="LH42" s="6"/>
      <c r="LI42" s="7"/>
      <c r="LM42" s="5"/>
      <c r="LN42" s="6"/>
      <c r="LO42" s="7"/>
      <c r="LS42" s="5"/>
      <c r="LT42" s="6"/>
      <c r="LU42" s="7"/>
      <c r="LY42" s="5"/>
      <c r="LZ42" s="6"/>
      <c r="MA42" s="7"/>
      <c r="ME42" s="5"/>
      <c r="MF42" s="6"/>
      <c r="MG42" s="7"/>
      <c r="MK42" s="5"/>
      <c r="ML42" s="6"/>
      <c r="MM42" s="7"/>
      <c r="MQ42" s="5"/>
      <c r="MR42" s="6"/>
      <c r="MS42" s="7"/>
      <c r="MW42" s="5"/>
      <c r="MX42" s="6"/>
      <c r="MY42" s="7"/>
      <c r="NC42" s="5"/>
      <c r="ND42" s="6"/>
      <c r="NE42" s="7"/>
      <c r="NI42" s="5"/>
      <c r="NJ42" s="6"/>
      <c r="NK42" s="7"/>
      <c r="NO42" s="5"/>
      <c r="NP42" s="6"/>
      <c r="NQ42" s="7"/>
      <c r="NU42" s="5"/>
      <c r="NV42" s="6"/>
      <c r="NW42" s="7"/>
      <c r="OA42" s="5"/>
      <c r="OB42" s="6"/>
      <c r="OC42" s="7"/>
      <c r="OG42" s="5"/>
      <c r="OH42" s="6"/>
      <c r="OI42" s="7"/>
      <c r="OM42" s="5"/>
      <c r="ON42" s="6"/>
      <c r="OO42" s="7"/>
      <c r="OS42" s="5"/>
      <c r="OT42" s="6"/>
      <c r="OU42" s="7"/>
      <c r="OY42" s="5"/>
      <c r="OZ42" s="6"/>
      <c r="PA42" s="7"/>
      <c r="PE42" s="5"/>
      <c r="PF42" s="6"/>
      <c r="PG42" s="7"/>
      <c r="PK42" s="5"/>
      <c r="PL42" s="6"/>
      <c r="PM42" s="7"/>
      <c r="PQ42" s="5"/>
      <c r="PR42" s="6"/>
      <c r="PS42" s="7"/>
      <c r="PW42" s="5"/>
      <c r="PX42" s="6"/>
      <c r="PY42" s="7"/>
      <c r="QC42" s="5"/>
      <c r="QD42" s="6"/>
      <c r="QE42" s="7"/>
      <c r="QI42" s="5"/>
      <c r="QJ42" s="6"/>
      <c r="QK42" s="7"/>
      <c r="QO42" s="5"/>
      <c r="QP42" s="6"/>
      <c r="QQ42" s="7"/>
    </row>
    <row r="43" spans="3:459">
      <c r="C43">
        <v>48</v>
      </c>
      <c r="D43" s="6">
        <v>0.37</v>
      </c>
      <c r="E43" s="12">
        <f t="shared" si="286"/>
        <v>-10295343.652357435</v>
      </c>
      <c r="F43" s="12">
        <f t="shared" si="0"/>
        <v>-3418607.3932012212</v>
      </c>
      <c r="G43">
        <v>47</v>
      </c>
      <c r="H43" s="6">
        <v>0.37</v>
      </c>
      <c r="I43" s="12">
        <f t="shared" si="1"/>
        <v>-12726850.109756986</v>
      </c>
      <c r="J43" s="12">
        <f t="shared" si="2"/>
        <v>-4177142.7423578589</v>
      </c>
      <c r="K43">
        <v>46</v>
      </c>
      <c r="L43" s="6">
        <v>0.37</v>
      </c>
      <c r="M43" s="12">
        <f t="shared" si="3"/>
        <v>-10818128.791046824</v>
      </c>
      <c r="N43" s="12">
        <f t="shared" si="4"/>
        <v>-3550671.8296909924</v>
      </c>
      <c r="O43">
        <v>45</v>
      </c>
      <c r="P43" s="6">
        <v>0.37</v>
      </c>
      <c r="Q43" s="12">
        <f t="shared" si="5"/>
        <v>-7818641.2154815774</v>
      </c>
      <c r="R43" s="12">
        <f t="shared" si="6"/>
        <v>-2386111.2346671224</v>
      </c>
      <c r="S43">
        <v>44</v>
      </c>
      <c r="T43" s="6">
        <v>0.37</v>
      </c>
      <c r="U43" s="12">
        <f t="shared" si="7"/>
        <v>1313756.926853861</v>
      </c>
      <c r="V43" s="12">
        <f t="shared" si="8"/>
        <v>360589.71312879486</v>
      </c>
      <c r="W43">
        <v>43</v>
      </c>
      <c r="X43" s="6">
        <v>0.37</v>
      </c>
      <c r="Y43" s="12">
        <f t="shared" si="9"/>
        <v>2719540.8720268738</v>
      </c>
      <c r="Z43" s="12">
        <f t="shared" si="10"/>
        <v>673360.40785310301</v>
      </c>
      <c r="AA43">
        <v>42</v>
      </c>
      <c r="AB43" s="6">
        <v>0.37</v>
      </c>
      <c r="AC43" s="12">
        <f t="shared" si="11"/>
        <v>-3477148.1624504048</v>
      </c>
      <c r="AD43" s="12">
        <f t="shared" si="12"/>
        <v>-880966.52100470907</v>
      </c>
      <c r="AE43">
        <v>41</v>
      </c>
      <c r="AF43" s="6">
        <v>0.37</v>
      </c>
      <c r="AG43" s="12">
        <f t="shared" si="13"/>
        <v>-1431950.1675200877</v>
      </c>
      <c r="AH43" s="12">
        <f t="shared" si="14"/>
        <v>-373791.2145541879</v>
      </c>
      <c r="AI43">
        <v>40</v>
      </c>
      <c r="AJ43" s="6">
        <v>0.37</v>
      </c>
      <c r="AK43" s="12">
        <f t="shared" si="15"/>
        <v>-5370606.1925815241</v>
      </c>
      <c r="AL43" s="12">
        <f t="shared" si="16"/>
        <v>-1422540.6037931868</v>
      </c>
      <c r="AM43">
        <v>39</v>
      </c>
      <c r="AN43" s="6">
        <v>0.37</v>
      </c>
      <c r="AO43" s="12">
        <f t="shared" si="17"/>
        <v>-6717075.6990919197</v>
      </c>
      <c r="AP43" s="12">
        <f t="shared" si="18"/>
        <v>-1817865.0164528992</v>
      </c>
      <c r="AQ43">
        <v>38</v>
      </c>
      <c r="AR43" s="6">
        <v>0.37</v>
      </c>
      <c r="AS43" s="12">
        <f t="shared" si="19"/>
        <v>-622370.27065971273</v>
      </c>
      <c r="AT43" s="12">
        <f t="shared" si="20"/>
        <v>-169628.74939285833</v>
      </c>
      <c r="AU43">
        <v>37</v>
      </c>
      <c r="AV43" s="6">
        <v>0.37</v>
      </c>
      <c r="AW43" s="12">
        <f t="shared" si="21"/>
        <v>-2642954.3613080787</v>
      </c>
      <c r="AX43" s="12">
        <f t="shared" si="22"/>
        <v>-710198.8686816335</v>
      </c>
      <c r="AY43">
        <v>36</v>
      </c>
      <c r="AZ43" s="6">
        <v>0.37</v>
      </c>
      <c r="BA43" s="12">
        <f t="shared" si="23"/>
        <v>-1554467.007358518</v>
      </c>
      <c r="BB43" s="12">
        <f t="shared" si="24"/>
        <v>-414723.44342194631</v>
      </c>
      <c r="BC43">
        <v>35</v>
      </c>
      <c r="BD43" s="6">
        <v>0.37</v>
      </c>
      <c r="BE43" s="12">
        <f t="shared" si="25"/>
        <v>852035.42557607871</v>
      </c>
      <c r="BF43" s="12">
        <f t="shared" si="26"/>
        <v>230589.24185456254</v>
      </c>
      <c r="BG43">
        <v>34</v>
      </c>
      <c r="BH43" s="6">
        <v>0.37</v>
      </c>
      <c r="BI43" s="12">
        <f t="shared" si="27"/>
        <v>4471320.7293685526</v>
      </c>
      <c r="BJ43" s="12">
        <f t="shared" si="28"/>
        <v>1347403.751460389</v>
      </c>
      <c r="BK43">
        <v>33</v>
      </c>
      <c r="BL43" s="6">
        <v>0.37</v>
      </c>
      <c r="BM43" s="12">
        <f t="shared" si="29"/>
        <v>3751031.1293417634</v>
      </c>
      <c r="BN43" s="12">
        <f t="shared" si="30"/>
        <v>1216745.2223776544</v>
      </c>
      <c r="BO43">
        <v>32</v>
      </c>
      <c r="BP43" s="6">
        <v>0.37</v>
      </c>
      <c r="BQ43" s="12">
        <f t="shared" si="31"/>
        <v>2496579.7481596577</v>
      </c>
      <c r="BR43" s="12">
        <f t="shared" si="32"/>
        <v>833790.5492894057</v>
      </c>
      <c r="BS43">
        <v>31</v>
      </c>
      <c r="BT43" s="6">
        <v>0.37</v>
      </c>
      <c r="BU43" s="12">
        <f t="shared" si="33"/>
        <v>1941353.9646630958</v>
      </c>
      <c r="BV43" s="12">
        <f t="shared" si="34"/>
        <v>663264.88619967573</v>
      </c>
      <c r="BW43">
        <v>30</v>
      </c>
      <c r="BX43" s="6">
        <v>0.37</v>
      </c>
      <c r="BY43" s="12">
        <f t="shared" si="35"/>
        <v>669820.78559090989</v>
      </c>
      <c r="BZ43" s="12">
        <f t="shared" si="36"/>
        <v>233987.29938108558</v>
      </c>
      <c r="CA43">
        <v>29</v>
      </c>
      <c r="CB43" s="6">
        <v>0.37</v>
      </c>
      <c r="CC43" s="12">
        <f t="shared" si="37"/>
        <v>2347785.1085059592</v>
      </c>
      <c r="CD43" s="12">
        <f t="shared" si="38"/>
        <v>968855.6589803861</v>
      </c>
      <c r="CE43">
        <v>28</v>
      </c>
      <c r="CF43" s="6">
        <v>0.37</v>
      </c>
      <c r="CG43" s="12">
        <f t="shared" si="39"/>
        <v>2772773.9524496682</v>
      </c>
      <c r="CH43" s="12">
        <f t="shared" si="40"/>
        <v>1261319.437102824</v>
      </c>
      <c r="CI43">
        <v>27</v>
      </c>
      <c r="CJ43" s="6">
        <v>0.37</v>
      </c>
      <c r="CK43" s="12">
        <f t="shared" si="284"/>
        <v>2864372.9034198844</v>
      </c>
      <c r="CL43" s="12">
        <f t="shared" si="285"/>
        <v>1319480.80003987</v>
      </c>
      <c r="CM43" s="5">
        <v>26</v>
      </c>
      <c r="CN43" s="6">
        <v>0.37</v>
      </c>
      <c r="CO43" s="7">
        <f t="shared" si="41"/>
        <v>4571609.0184685104</v>
      </c>
      <c r="CP43" s="12">
        <f t="shared" si="42"/>
        <v>2318387.7317561214</v>
      </c>
      <c r="CQ43" s="12">
        <f t="shared" si="43"/>
        <v>1045721.913556024</v>
      </c>
      <c r="CR43" s="9"/>
      <c r="CS43" s="5">
        <v>25</v>
      </c>
      <c r="CT43" s="6">
        <v>0.37</v>
      </c>
      <c r="CU43" s="7">
        <f t="shared" si="44"/>
        <v>3494846.738375132</v>
      </c>
      <c r="CV43" s="12">
        <f t="shared" si="45"/>
        <v>1635169.1679136311</v>
      </c>
      <c r="CW43" s="12">
        <f t="shared" si="46"/>
        <v>797184.2008638432</v>
      </c>
      <c r="CY43" s="5">
        <v>24</v>
      </c>
      <c r="CZ43" s="6">
        <v>0.37</v>
      </c>
      <c r="DA43" s="7">
        <f t="shared" si="47"/>
        <v>2825716.961816893</v>
      </c>
      <c r="DB43" s="12">
        <f t="shared" si="48"/>
        <v>1218907.5968758722</v>
      </c>
      <c r="DC43" s="12">
        <f t="shared" si="49"/>
        <v>619981.79111728631</v>
      </c>
      <c r="DE43" s="5">
        <f t="shared" si="50"/>
        <v>23</v>
      </c>
      <c r="DF43" s="6">
        <v>0.37</v>
      </c>
      <c r="DG43" s="7">
        <f t="shared" si="51"/>
        <v>2391635.1771619907</v>
      </c>
      <c r="DH43" s="12">
        <f t="shared" si="52"/>
        <v>949305.12670675281</v>
      </c>
      <c r="DI43" s="12">
        <f t="shared" si="53"/>
        <v>484674.01862571255</v>
      </c>
      <c r="DK43" s="5">
        <f t="shared" si="54"/>
        <v>22</v>
      </c>
      <c r="DL43" s="6">
        <v>0.37</v>
      </c>
      <c r="DM43" s="7">
        <f t="shared" si="55"/>
        <v>2420928.4109342964</v>
      </c>
      <c r="DN43" s="12">
        <f t="shared" si="56"/>
        <v>1163297.0414057106</v>
      </c>
      <c r="DO43" s="12">
        <f t="shared" si="57"/>
        <v>600627.45515957032</v>
      </c>
      <c r="DQ43" s="5">
        <f t="shared" si="58"/>
        <v>21</v>
      </c>
      <c r="DR43" s="6">
        <v>0.37</v>
      </c>
      <c r="DS43" s="7">
        <f t="shared" si="59"/>
        <v>1586869.6977807395</v>
      </c>
      <c r="DT43" s="12">
        <f t="shared" si="60"/>
        <v>437158.73450568429</v>
      </c>
      <c r="DU43" s="12">
        <f t="shared" si="61"/>
        <v>224033.36298084015</v>
      </c>
      <c r="DW43" s="5">
        <f t="shared" si="62"/>
        <v>20</v>
      </c>
      <c r="DX43" s="6">
        <v>0.37</v>
      </c>
      <c r="DY43" s="7">
        <f t="shared" si="63"/>
        <v>1196734.3120518392</v>
      </c>
      <c r="DZ43" s="12">
        <f t="shared" si="64"/>
        <v>147964.7749621853</v>
      </c>
      <c r="EA43" s="12">
        <f t="shared" si="65"/>
        <v>76112.398636978221</v>
      </c>
      <c r="EC43" s="5">
        <f t="shared" si="66"/>
        <v>19</v>
      </c>
      <c r="ED43" s="6">
        <v>0.37</v>
      </c>
      <c r="EE43" s="7">
        <f t="shared" si="67"/>
        <v>1113862.9114406551</v>
      </c>
      <c r="EF43" s="12">
        <f t="shared" si="68"/>
        <v>186906.6626292959</v>
      </c>
      <c r="EG43" s="12">
        <f t="shared" si="69"/>
        <v>99013.894214367887</v>
      </c>
      <c r="EI43" s="5">
        <f t="shared" si="70"/>
        <v>18</v>
      </c>
      <c r="EJ43" s="6">
        <v>0.37</v>
      </c>
      <c r="EK43" s="7">
        <f t="shared" si="71"/>
        <v>1113862.9114406551</v>
      </c>
      <c r="EL43" s="12">
        <f t="shared" si="72"/>
        <v>433569.21726066887</v>
      </c>
      <c r="EM43" s="12">
        <f t="shared" si="73"/>
        <v>238005.36686478177</v>
      </c>
      <c r="EO43" s="5">
        <f t="shared" si="74"/>
        <v>17</v>
      </c>
      <c r="EP43" s="6">
        <v>0.37</v>
      </c>
      <c r="EQ43" s="7">
        <f t="shared" si="75"/>
        <v>1243983.5955334541</v>
      </c>
      <c r="ER43" s="12">
        <f t="shared" si="76"/>
        <v>141296.46448277147</v>
      </c>
      <c r="ES43" s="12">
        <f t="shared" si="77"/>
        <v>78648.703838778747</v>
      </c>
      <c r="EU43" s="5">
        <f t="shared" si="78"/>
        <v>16</v>
      </c>
      <c r="EV43" s="6">
        <v>0.37</v>
      </c>
      <c r="EW43" s="7">
        <f t="shared" si="79"/>
        <v>772408.1128543457</v>
      </c>
      <c r="EX43" s="12">
        <f t="shared" si="80"/>
        <v>119315.93894177943</v>
      </c>
      <c r="EY43" s="12">
        <f t="shared" si="81"/>
        <v>67100.902322344278</v>
      </c>
      <c r="FA43" s="5">
        <f t="shared" si="82"/>
        <v>15</v>
      </c>
      <c r="FB43" s="6">
        <v>0.37</v>
      </c>
      <c r="FC43" s="7">
        <f t="shared" si="83"/>
        <v>769790.82405256724</v>
      </c>
      <c r="FD43" s="12">
        <f t="shared" si="84"/>
        <v>186075.96134678324</v>
      </c>
      <c r="FE43" s="12">
        <f t="shared" si="85"/>
        <v>106431.16407167257</v>
      </c>
      <c r="FG43" s="5">
        <f t="shared" si="86"/>
        <v>14</v>
      </c>
      <c r="FH43" s="6">
        <v>0.37</v>
      </c>
      <c r="FI43" s="7">
        <f t="shared" si="87"/>
        <v>607857.56795054243</v>
      </c>
      <c r="FJ43" s="12">
        <f t="shared" si="88"/>
        <v>77538.979087464017</v>
      </c>
      <c r="FK43" s="12">
        <f t="shared" si="89"/>
        <v>44648.164541725921</v>
      </c>
      <c r="FM43" s="5">
        <f t="shared" si="90"/>
        <v>13</v>
      </c>
      <c r="FN43" s="6">
        <v>0.37</v>
      </c>
      <c r="FO43" s="7">
        <f t="shared" si="91"/>
        <v>666583.58147882717</v>
      </c>
      <c r="FP43" s="12">
        <f t="shared" si="92"/>
        <v>197935.34489931769</v>
      </c>
      <c r="FQ43" s="12">
        <f t="shared" si="93"/>
        <v>115493.94404873815</v>
      </c>
      <c r="FS43" s="5">
        <f t="shared" si="94"/>
        <v>12</v>
      </c>
      <c r="FT43" s="6">
        <v>0.37</v>
      </c>
      <c r="FU43" s="7">
        <f t="shared" si="95"/>
        <v>543661.67643652821</v>
      </c>
      <c r="FV43" s="12">
        <f t="shared" si="96"/>
        <v>127344.47512709969</v>
      </c>
      <c r="FW43" s="12">
        <f t="shared" si="97"/>
        <v>75526.761639681004</v>
      </c>
      <c r="FY43" s="5">
        <f t="shared" si="98"/>
        <v>11</v>
      </c>
      <c r="FZ43" s="6">
        <v>0.37</v>
      </c>
      <c r="GA43" s="7">
        <f t="shared" si="99"/>
        <v>466983.0582687924</v>
      </c>
      <c r="GB43" s="12">
        <f t="shared" si="100"/>
        <v>94912.184229604987</v>
      </c>
      <c r="GC43" s="12">
        <f t="shared" si="101"/>
        <v>56838.006678765363</v>
      </c>
      <c r="GE43" s="5">
        <f t="shared" si="102"/>
        <v>10</v>
      </c>
      <c r="GF43" s="6">
        <v>0.37</v>
      </c>
      <c r="GG43" s="7">
        <f t="shared" si="103"/>
        <v>415465.35433166579</v>
      </c>
      <c r="GH43" s="12">
        <f t="shared" si="104"/>
        <v>91353.589847617026</v>
      </c>
      <c r="GI43" s="12">
        <f t="shared" si="105"/>
        <v>55759.004935781595</v>
      </c>
      <c r="GK43" s="5">
        <f t="shared" si="106"/>
        <v>9</v>
      </c>
      <c r="GL43" s="6">
        <v>0.37</v>
      </c>
      <c r="GM43" s="7">
        <f t="shared" si="107"/>
        <v>461474.34669739625</v>
      </c>
      <c r="GN43" s="12">
        <f t="shared" si="108"/>
        <v>190313.23802510489</v>
      </c>
      <c r="GO43" s="12">
        <f t="shared" si="109"/>
        <v>120178.6090408052</v>
      </c>
      <c r="GQ43" s="5">
        <f t="shared" si="110"/>
        <v>8</v>
      </c>
      <c r="GR43" s="6">
        <v>0.37</v>
      </c>
      <c r="GS43" s="7">
        <f t="shared" si="111"/>
        <v>372757.95371356711</v>
      </c>
      <c r="GT43" s="12">
        <f t="shared" si="112"/>
        <v>147235.7905141894</v>
      </c>
      <c r="GU43" s="12">
        <f t="shared" si="113"/>
        <v>96367.379204104771</v>
      </c>
      <c r="GW43" s="5">
        <f t="shared" si="114"/>
        <v>7</v>
      </c>
      <c r="GX43" s="6">
        <v>0.37</v>
      </c>
      <c r="GY43" s="7">
        <f t="shared" si="115"/>
        <v>336393.78550091793</v>
      </c>
      <c r="GZ43" s="12">
        <f t="shared" si="116"/>
        <v>151270.27039515669</v>
      </c>
      <c r="HA43" s="12">
        <f t="shared" si="117"/>
        <v>103363.17900321647</v>
      </c>
      <c r="HC43" s="5">
        <f t="shared" si="118"/>
        <v>6</v>
      </c>
      <c r="HD43" s="6">
        <v>0.37</v>
      </c>
      <c r="HE43" s="7">
        <f t="shared" si="119"/>
        <v>366601.77147005004</v>
      </c>
      <c r="HF43" s="12">
        <f t="shared" si="120"/>
        <v>226649.89243814014</v>
      </c>
      <c r="HG43" s="12">
        <f t="shared" si="121"/>
        <v>164440.80487834351</v>
      </c>
      <c r="HI43" s="5">
        <f t="shared" si="122"/>
        <v>5</v>
      </c>
      <c r="HJ43" s="6">
        <v>0.37</v>
      </c>
      <c r="HK43" s="7">
        <f t="shared" si="123"/>
        <v>353999.39307652571</v>
      </c>
      <c r="HL43" s="12">
        <f t="shared" si="124"/>
        <v>263885.32602622086</v>
      </c>
      <c r="HM43" s="12">
        <f t="shared" si="125"/>
        <v>201586.10318317829</v>
      </c>
      <c r="HO43" s="5">
        <f t="shared" si="126"/>
        <v>4</v>
      </c>
      <c r="HP43" s="6">
        <v>0.37</v>
      </c>
      <c r="HQ43" s="7">
        <f t="shared" si="127"/>
        <v>309927.67735644005</v>
      </c>
      <c r="HR43" s="12">
        <f t="shared" si="128"/>
        <v>257753.6608573329</v>
      </c>
      <c r="HS43" s="12">
        <f t="shared" si="129"/>
        <v>203333.50213505531</v>
      </c>
      <c r="HU43" s="5">
        <f t="shared" si="130"/>
        <v>3</v>
      </c>
      <c r="HV43" s="6">
        <v>0.37</v>
      </c>
      <c r="HW43" s="7">
        <f t="shared" si="131"/>
        <v>260969.7519</v>
      </c>
      <c r="HX43" s="12">
        <f t="shared" si="132"/>
        <v>219864.80678262911</v>
      </c>
      <c r="HY43" s="12">
        <f t="shared" si="133"/>
        <v>179774.29498925144</v>
      </c>
      <c r="IA43" s="5">
        <f t="shared" si="134"/>
        <v>2</v>
      </c>
      <c r="IB43" s="6">
        <v>0.37</v>
      </c>
      <c r="IC43" s="7">
        <f t="shared" si="135"/>
        <v>304551</v>
      </c>
      <c r="ID43" s="12">
        <f>(ID44)*(1+IB43)-(((VLOOKUP((IA$91+IA44),$A$138:$E$227,5,FALSE))/(VLOOKUP(IA$91,$A$138:$E$227,5,FALSE)))*(IF(IA43&lt;=$D$125,$B$125,$C$125)))</f>
        <v>277182.71673819743</v>
      </c>
      <c r="IE43" s="12">
        <f t="shared" si="137"/>
        <v>247921.58541266795</v>
      </c>
      <c r="IG43" s="5">
        <f t="shared" si="138"/>
        <v>1</v>
      </c>
      <c r="IH43" s="6">
        <v>0.37</v>
      </c>
      <c r="II43" s="7">
        <f>(II44+$B$124)*(1+IH43)</f>
        <v>411000.00000000006</v>
      </c>
      <c r="IJ43" s="12">
        <f>($B$124)*(1+IH43)-$B$125</f>
        <v>400000.00000000006</v>
      </c>
      <c r="IK43" s="12">
        <f>IJ43</f>
        <v>400000.00000000006</v>
      </c>
      <c r="IM43" s="5"/>
      <c r="IN43" s="6"/>
      <c r="IO43" s="7"/>
      <c r="IS43" s="5"/>
      <c r="IT43" s="6"/>
      <c r="IU43" s="7"/>
      <c r="IY43" s="5"/>
      <c r="IZ43" s="6"/>
      <c r="JA43" s="7"/>
      <c r="JE43" s="5"/>
      <c r="JF43" s="6"/>
      <c r="JG43" s="7"/>
      <c r="JK43" s="5"/>
      <c r="JL43" s="6"/>
      <c r="JM43" s="7"/>
      <c r="JQ43" s="5"/>
      <c r="JR43" s="6"/>
      <c r="JS43" s="7"/>
      <c r="JW43" s="5"/>
      <c r="JX43" s="6"/>
      <c r="JY43" s="7"/>
      <c r="KC43" s="5"/>
      <c r="KD43" s="6"/>
      <c r="KE43" s="7"/>
      <c r="KI43" s="5"/>
      <c r="KJ43" s="6"/>
      <c r="KK43" s="7"/>
      <c r="KO43" s="5"/>
      <c r="KP43" s="6"/>
      <c r="KQ43" s="7"/>
      <c r="KU43" s="5"/>
      <c r="KV43" s="6"/>
      <c r="KW43" s="7"/>
      <c r="LA43" s="5"/>
      <c r="LB43" s="6"/>
      <c r="LC43" s="7"/>
      <c r="LG43" s="5"/>
      <c r="LH43" s="6"/>
      <c r="LI43" s="7"/>
      <c r="LM43" s="5"/>
      <c r="LN43" s="6"/>
      <c r="LO43" s="7"/>
      <c r="LS43" s="5"/>
      <c r="LT43" s="6"/>
      <c r="LU43" s="7"/>
      <c r="LY43" s="5"/>
      <c r="LZ43" s="6"/>
      <c r="MA43" s="7"/>
      <c r="ME43" s="5"/>
      <c r="MF43" s="6"/>
      <c r="MG43" s="7"/>
      <c r="MK43" s="5"/>
      <c r="ML43" s="6"/>
      <c r="MM43" s="7"/>
      <c r="MQ43" s="5"/>
      <c r="MR43" s="6"/>
      <c r="MS43" s="7"/>
      <c r="MW43" s="5"/>
      <c r="MX43" s="6"/>
      <c r="MY43" s="7"/>
      <c r="NC43" s="5"/>
      <c r="ND43" s="6"/>
      <c r="NE43" s="7"/>
      <c r="NI43" s="5"/>
      <c r="NJ43" s="6"/>
      <c r="NK43" s="7"/>
      <c r="NO43" s="5"/>
      <c r="NP43" s="6"/>
      <c r="NQ43" s="7"/>
      <c r="NU43" s="5"/>
      <c r="NV43" s="6"/>
      <c r="NW43" s="7"/>
      <c r="OA43" s="5"/>
      <c r="OB43" s="6"/>
      <c r="OC43" s="7"/>
      <c r="OG43" s="5"/>
      <c r="OH43" s="6"/>
      <c r="OI43" s="7"/>
      <c r="OM43" s="5"/>
      <c r="ON43" s="6"/>
      <c r="OO43" s="7"/>
      <c r="OS43" s="5"/>
      <c r="OT43" s="6"/>
      <c r="OU43" s="7"/>
      <c r="OY43" s="5"/>
      <c r="OZ43" s="6"/>
      <c r="PA43" s="7"/>
      <c r="PE43" s="5"/>
      <c r="PF43" s="6"/>
      <c r="PG43" s="7"/>
      <c r="PK43" s="5"/>
      <c r="PL43" s="6"/>
      <c r="PM43" s="7"/>
      <c r="PQ43" s="5"/>
      <c r="PR43" s="6"/>
      <c r="PS43" s="7"/>
      <c r="PW43" s="5"/>
      <c r="PX43" s="6"/>
      <c r="PY43" s="7"/>
      <c r="QC43" s="5"/>
      <c r="QD43" s="6"/>
      <c r="QE43" s="7"/>
      <c r="QI43" s="5"/>
      <c r="QJ43" s="6"/>
      <c r="QK43" s="7"/>
      <c r="QO43" s="5"/>
      <c r="QP43" s="6"/>
      <c r="QQ43" s="7"/>
    </row>
    <row r="44" spans="3:459">
      <c r="C44">
        <v>47</v>
      </c>
      <c r="D44" s="6">
        <v>-0.25900000000000001</v>
      </c>
      <c r="E44" s="12">
        <f t="shared" si="286"/>
        <v>-7448902.7967504999</v>
      </c>
      <c r="F44" s="12">
        <f t="shared" si="0"/>
        <v>-2765365.2013687477</v>
      </c>
      <c r="G44">
        <v>46</v>
      </c>
      <c r="H44" s="6">
        <v>-0.25900000000000001</v>
      </c>
      <c r="I44" s="12">
        <f t="shared" si="1"/>
        <v>-9222953.7233467549</v>
      </c>
      <c r="J44" s="12">
        <f t="shared" si="2"/>
        <v>-3384388.5980521357</v>
      </c>
      <c r="K44">
        <v>45</v>
      </c>
      <c r="L44" s="6">
        <v>-0.25900000000000001</v>
      </c>
      <c r="M44" s="12">
        <f t="shared" si="3"/>
        <v>-7829726.483412331</v>
      </c>
      <c r="N44" s="12">
        <f t="shared" si="4"/>
        <v>-2873139.9756727656</v>
      </c>
      <c r="O44">
        <v>44</v>
      </c>
      <c r="P44" s="6">
        <v>-0.25900000000000001</v>
      </c>
      <c r="Q44" s="12">
        <f t="shared" si="5"/>
        <v>-5635284.1815249082</v>
      </c>
      <c r="R44" s="12">
        <f t="shared" si="6"/>
        <v>-1922768.6370439066</v>
      </c>
      <c r="S44">
        <v>43</v>
      </c>
      <c r="T44" s="6">
        <v>-0.25900000000000001</v>
      </c>
      <c r="U44" s="12">
        <f t="shared" si="7"/>
        <v>1038728.1942734016</v>
      </c>
      <c r="V44" s="12">
        <f t="shared" si="8"/>
        <v>318751.3557534258</v>
      </c>
      <c r="W44">
        <v>42</v>
      </c>
      <c r="X44" s="6">
        <v>-0.25900000000000001</v>
      </c>
      <c r="Y44" s="12">
        <f t="shared" si="9"/>
        <v>2073506.3231566041</v>
      </c>
      <c r="Z44" s="12">
        <f t="shared" si="10"/>
        <v>573996.3855948539</v>
      </c>
      <c r="AA44">
        <v>41</v>
      </c>
      <c r="AB44" s="6">
        <v>-0.25900000000000001</v>
      </c>
      <c r="AC44" s="12">
        <f t="shared" si="11"/>
        <v>-2451634.3587892801</v>
      </c>
      <c r="AD44" s="12">
        <f t="shared" si="12"/>
        <v>-694454.36772571865</v>
      </c>
      <c r="AE44">
        <v>40</v>
      </c>
      <c r="AF44" s="6">
        <v>-0.25900000000000001</v>
      </c>
      <c r="AG44" s="12">
        <f t="shared" si="13"/>
        <v>-961331.16564368771</v>
      </c>
      <c r="AH44" s="12">
        <f t="shared" si="14"/>
        <v>-280560.16851403756</v>
      </c>
      <c r="AI44">
        <v>39</v>
      </c>
      <c r="AJ44" s="6">
        <v>-0.25900000000000001</v>
      </c>
      <c r="AK44" s="12">
        <f t="shared" si="15"/>
        <v>-3837478.3379681064</v>
      </c>
      <c r="AL44" s="12">
        <f t="shared" si="16"/>
        <v>-1136420.6236901258</v>
      </c>
      <c r="AM44">
        <v>38</v>
      </c>
      <c r="AN44" s="6">
        <v>-0.25900000000000001</v>
      </c>
      <c r="AO44" s="12">
        <f t="shared" si="17"/>
        <v>-4822061.7775635999</v>
      </c>
      <c r="AP44" s="12">
        <f t="shared" si="18"/>
        <v>-1459035.8597349089</v>
      </c>
      <c r="AQ44">
        <v>37</v>
      </c>
      <c r="AR44" s="6">
        <v>-0.25900000000000001</v>
      </c>
      <c r="AS44" s="12">
        <f t="shared" si="19"/>
        <v>-373941.49498138786</v>
      </c>
      <c r="AT44" s="12">
        <f t="shared" si="20"/>
        <v>-113947.83752651732</v>
      </c>
      <c r="AU44">
        <v>36</v>
      </c>
      <c r="AV44" s="6">
        <v>-0.25900000000000001</v>
      </c>
      <c r="AW44" s="12">
        <f t="shared" si="21"/>
        <v>-1847672.6307775339</v>
      </c>
      <c r="AX44" s="12">
        <f t="shared" si="22"/>
        <v>-555094.78177865816</v>
      </c>
      <c r="AY44">
        <v>35</v>
      </c>
      <c r="AZ44" s="6">
        <v>-0.25900000000000001</v>
      </c>
      <c r="BA44" s="12">
        <f t="shared" si="23"/>
        <v>-1052570.0468562411</v>
      </c>
      <c r="BB44" s="12">
        <f t="shared" si="24"/>
        <v>-313964.0268519689</v>
      </c>
      <c r="BC44">
        <v>34</v>
      </c>
      <c r="BD44" s="6">
        <v>-0.25900000000000001</v>
      </c>
      <c r="BE44" s="12">
        <f t="shared" si="25"/>
        <v>702836.85358092398</v>
      </c>
      <c r="BF44" s="12">
        <f t="shared" si="26"/>
        <v>212660.93638392765</v>
      </c>
      <c r="BG44">
        <v>33</v>
      </c>
      <c r="BH44" s="6">
        <v>-0.25900000000000001</v>
      </c>
      <c r="BI44" s="12">
        <f t="shared" si="27"/>
        <v>3336405.0142306141</v>
      </c>
      <c r="BJ44" s="12">
        <f t="shared" si="28"/>
        <v>1124067.7837643914</v>
      </c>
      <c r="BK44">
        <v>32</v>
      </c>
      <c r="BL44" s="6">
        <v>-0.25900000000000001</v>
      </c>
      <c r="BM44" s="12">
        <f t="shared" si="29"/>
        <v>2805486.3769652224</v>
      </c>
      <c r="BN44" s="12">
        <f t="shared" si="30"/>
        <v>1017440.3384273015</v>
      </c>
      <c r="BO44">
        <v>31</v>
      </c>
      <c r="BP44" s="6">
        <v>-0.25900000000000001</v>
      </c>
      <c r="BQ44" s="12">
        <f t="shared" si="31"/>
        <v>1887888.5652310613</v>
      </c>
      <c r="BR44" s="12">
        <f t="shared" si="32"/>
        <v>704919.76470000995</v>
      </c>
      <c r="BS44">
        <v>30</v>
      </c>
      <c r="BT44" s="6">
        <v>-0.25900000000000001</v>
      </c>
      <c r="BU44" s="12">
        <f t="shared" si="33"/>
        <v>1481140.841917621</v>
      </c>
      <c r="BV44" s="12">
        <f t="shared" si="34"/>
        <v>565757.66064664489</v>
      </c>
      <c r="BW44">
        <v>29</v>
      </c>
      <c r="BX44" s="6">
        <v>-0.25900000000000001</v>
      </c>
      <c r="BY44" s="12">
        <f t="shared" si="35"/>
        <v>551605.77114600781</v>
      </c>
      <c r="BZ44" s="12">
        <f t="shared" si="36"/>
        <v>215434.01362354809</v>
      </c>
      <c r="CA44">
        <v>28</v>
      </c>
      <c r="CB44" s="6">
        <v>-0.25900000000000001</v>
      </c>
      <c r="CC44" s="12">
        <f t="shared" si="37"/>
        <v>1766775.7539595354</v>
      </c>
      <c r="CD44" s="12">
        <f t="shared" si="38"/>
        <v>815143.31995987147</v>
      </c>
      <c r="CE44">
        <v>27</v>
      </c>
      <c r="CF44" s="6">
        <v>-0.25900000000000001</v>
      </c>
      <c r="CG44" s="12">
        <f t="shared" si="39"/>
        <v>2072060.8171812228</v>
      </c>
      <c r="CH44" s="12">
        <f t="shared" si="40"/>
        <v>1053816.3383518236</v>
      </c>
      <c r="CI44">
        <v>26</v>
      </c>
      <c r="CJ44" s="6">
        <v>-0.25900000000000001</v>
      </c>
      <c r="CK44" s="12">
        <f t="shared" si="284"/>
        <v>2138319.6375327623</v>
      </c>
      <c r="CL44" s="12">
        <f t="shared" si="285"/>
        <v>1101280.5000168732</v>
      </c>
      <c r="CM44" s="5">
        <v>25</v>
      </c>
      <c r="CN44" s="6">
        <v>-0.25900000000000001</v>
      </c>
      <c r="CO44" s="7">
        <f t="shared" si="41"/>
        <v>3336940.889393073</v>
      </c>
      <c r="CP44" s="12">
        <f t="shared" si="42"/>
        <v>1740801.7299664184</v>
      </c>
      <c r="CQ44" s="12">
        <f t="shared" si="43"/>
        <v>877872.11704315082</v>
      </c>
      <c r="CR44" s="9"/>
      <c r="CS44" s="5">
        <v>24</v>
      </c>
      <c r="CT44" s="6">
        <v>-0.25900000000000001</v>
      </c>
      <c r="CU44" s="7">
        <f t="shared" si="44"/>
        <v>2550983.0207117749</v>
      </c>
      <c r="CV44" s="12">
        <f t="shared" si="45"/>
        <v>1238470.5116675161</v>
      </c>
      <c r="CW44" s="12">
        <f t="shared" si="46"/>
        <v>675046.15872006235</v>
      </c>
      <c r="CY44" s="5">
        <v>23</v>
      </c>
      <c r="CZ44" s="6">
        <v>-0.25900000000000001</v>
      </c>
      <c r="DA44" s="7">
        <f t="shared" si="47"/>
        <v>2062567.1254137903</v>
      </c>
      <c r="DB44" s="12">
        <f t="shared" si="48"/>
        <v>932765.49558492261</v>
      </c>
      <c r="DC44" s="12">
        <f t="shared" si="49"/>
        <v>530435.31401288509</v>
      </c>
      <c r="DE44" s="5">
        <f t="shared" si="50"/>
        <v>22</v>
      </c>
      <c r="DF44" s="6">
        <v>-0.25900000000000001</v>
      </c>
      <c r="DG44" s="7">
        <f t="shared" si="51"/>
        <v>1745719.1074175113</v>
      </c>
      <c r="DH44" s="12">
        <f t="shared" si="52"/>
        <v>735813.52204598056</v>
      </c>
      <c r="DI44" s="12">
        <f t="shared" si="53"/>
        <v>420013.72717646102</v>
      </c>
      <c r="DK44" s="5">
        <f t="shared" si="54"/>
        <v>21</v>
      </c>
      <c r="DL44" s="6">
        <v>-0.25900000000000001</v>
      </c>
      <c r="DM44" s="7">
        <f t="shared" si="55"/>
        <v>1767101.0298790482</v>
      </c>
      <c r="DN44" s="12">
        <f t="shared" si="56"/>
        <v>891533.67198908119</v>
      </c>
      <c r="DO44" s="12">
        <f t="shared" si="57"/>
        <v>514640.6818992765</v>
      </c>
      <c r="DQ44" s="5">
        <f t="shared" si="58"/>
        <v>20</v>
      </c>
      <c r="DR44" s="6">
        <v>-0.25900000000000001</v>
      </c>
      <c r="DS44" s="7">
        <f t="shared" si="59"/>
        <v>1158299.0494749923</v>
      </c>
      <c r="DT44" s="12">
        <f t="shared" si="60"/>
        <v>361823.40171414666</v>
      </c>
      <c r="DU44" s="12">
        <f t="shared" si="61"/>
        <v>207310.833170981</v>
      </c>
      <c r="DW44" s="5">
        <f t="shared" si="62"/>
        <v>19</v>
      </c>
      <c r="DX44" s="6">
        <v>-0.25900000000000001</v>
      </c>
      <c r="DY44" s="7">
        <f t="shared" si="63"/>
        <v>873528.69492834969</v>
      </c>
      <c r="DZ44" s="12">
        <f t="shared" si="64"/>
        <v>150573.48210552798</v>
      </c>
      <c r="EA44" s="12">
        <f t="shared" si="65"/>
        <v>86595.908163694199</v>
      </c>
      <c r="EC44" s="5">
        <f t="shared" si="66"/>
        <v>18</v>
      </c>
      <c r="ED44" s="6">
        <v>-0.25900000000000001</v>
      </c>
      <c r="EE44" s="7">
        <f t="shared" si="67"/>
        <v>813038.62148952915</v>
      </c>
      <c r="EF44" s="12">
        <f t="shared" si="68"/>
        <v>177764.30468022233</v>
      </c>
      <c r="EG44" s="12">
        <f t="shared" si="69"/>
        <v>105285.29633420892</v>
      </c>
      <c r="EI44" s="5">
        <f t="shared" si="70"/>
        <v>17</v>
      </c>
      <c r="EJ44" s="6">
        <v>-0.25900000000000001</v>
      </c>
      <c r="EK44" s="7">
        <f t="shared" si="71"/>
        <v>813038.62148952915</v>
      </c>
      <c r="EL44" s="12">
        <f t="shared" si="72"/>
        <v>356364.64738030545</v>
      </c>
      <c r="EM44" s="12">
        <f t="shared" si="73"/>
        <v>218713.06684714023</v>
      </c>
      <c r="EO44" s="5">
        <f t="shared" si="74"/>
        <v>16</v>
      </c>
      <c r="EP44" s="6">
        <v>-0.25900000000000001</v>
      </c>
      <c r="EQ44" s="7">
        <f t="shared" si="75"/>
        <v>908017.22301711969</v>
      </c>
      <c r="ER44" s="12">
        <f t="shared" si="76"/>
        <v>142476.65416562729</v>
      </c>
      <c r="ES44" s="12">
        <f t="shared" si="77"/>
        <v>88665.728987192953</v>
      </c>
      <c r="EU44" s="5">
        <f t="shared" si="78"/>
        <v>15</v>
      </c>
      <c r="EV44" s="6">
        <v>-0.25900000000000001</v>
      </c>
      <c r="EW44" s="7">
        <f t="shared" si="79"/>
        <v>563801.54222944938</v>
      </c>
      <c r="EX44" s="12">
        <f t="shared" si="80"/>
        <v>126029.67068568637</v>
      </c>
      <c r="EY44" s="12">
        <f t="shared" si="81"/>
        <v>79241.831568468042</v>
      </c>
      <c r="FA44" s="5">
        <f t="shared" si="82"/>
        <v>14</v>
      </c>
      <c r="FB44" s="6">
        <v>-0.25900000000000001</v>
      </c>
      <c r="FC44" s="7">
        <f t="shared" si="83"/>
        <v>561891.11244712933</v>
      </c>
      <c r="FD44" s="12">
        <f t="shared" si="84"/>
        <v>174106.29618709011</v>
      </c>
      <c r="FE44" s="12">
        <f t="shared" si="85"/>
        <v>111338.36108101471</v>
      </c>
      <c r="FG44" s="5">
        <f t="shared" si="86"/>
        <v>13</v>
      </c>
      <c r="FH44" s="6">
        <v>-0.25900000000000001</v>
      </c>
      <c r="FI44" s="7">
        <f t="shared" si="87"/>
        <v>443691.65543835214</v>
      </c>
      <c r="FJ44" s="12">
        <f t="shared" si="88"/>
        <v>94626.992034645256</v>
      </c>
      <c r="FK44" s="12">
        <f t="shared" si="89"/>
        <v>60918.664399986221</v>
      </c>
      <c r="FM44" s="5">
        <f t="shared" si="90"/>
        <v>12</v>
      </c>
      <c r="FN44" s="6">
        <v>-0.25900000000000001</v>
      </c>
      <c r="FO44" s="7">
        <f t="shared" si="91"/>
        <v>486557.35874366947</v>
      </c>
      <c r="FP44" s="12">
        <f t="shared" si="92"/>
        <v>182007.16684929066</v>
      </c>
      <c r="FQ44" s="12">
        <f t="shared" si="93"/>
        <v>118734.2891033999</v>
      </c>
      <c r="FS44" s="5">
        <f t="shared" si="94"/>
        <v>11</v>
      </c>
      <c r="FT44" s="6">
        <v>-0.25900000000000001</v>
      </c>
      <c r="FU44" s="7">
        <f t="shared" si="95"/>
        <v>396833.3404646191</v>
      </c>
      <c r="FV44" s="12">
        <f t="shared" si="96"/>
        <v>129873.72218901047</v>
      </c>
      <c r="FW44" s="12">
        <f t="shared" si="97"/>
        <v>86117.983168249426</v>
      </c>
      <c r="FY44" s="5">
        <f t="shared" si="98"/>
        <v>10</v>
      </c>
      <c r="FZ44" s="6">
        <v>-0.25900000000000001</v>
      </c>
      <c r="GA44" s="7">
        <f t="shared" si="99"/>
        <v>340863.54618160025</v>
      </c>
      <c r="GB44" s="12">
        <f t="shared" si="100"/>
        <v>105845.50224507943</v>
      </c>
      <c r="GC44" s="12">
        <f t="shared" si="101"/>
        <v>70866.516524602543</v>
      </c>
      <c r="GE44" s="5">
        <f t="shared" si="102"/>
        <v>9</v>
      </c>
      <c r="GF44" s="6">
        <v>-0.25900000000000001</v>
      </c>
      <c r="GG44" s="7">
        <f t="shared" si="103"/>
        <v>303259.38272384362</v>
      </c>
      <c r="GH44" s="12">
        <f t="shared" si="104"/>
        <v>102558.05346265945</v>
      </c>
      <c r="GI44" s="12">
        <f t="shared" si="105"/>
        <v>69985.967813574476</v>
      </c>
      <c r="GK44" s="5">
        <f t="shared" si="106"/>
        <v>8</v>
      </c>
      <c r="GL44" s="6">
        <v>-0.25900000000000001</v>
      </c>
      <c r="GM44" s="7">
        <f t="shared" si="107"/>
        <v>336842.58883021621</v>
      </c>
      <c r="GN44" s="12">
        <f t="shared" si="108"/>
        <v>173591.85168562</v>
      </c>
      <c r="GO44" s="12">
        <f t="shared" si="109"/>
        <v>122557.33734886046</v>
      </c>
      <c r="GQ44" s="5">
        <f t="shared" si="110"/>
        <v>7</v>
      </c>
      <c r="GR44" s="6">
        <v>-0.25900000000000001</v>
      </c>
      <c r="GS44" s="7">
        <f t="shared" si="111"/>
        <v>272086.09760114388</v>
      </c>
      <c r="GT44" s="12">
        <f t="shared" si="112"/>
        <v>140928.15156225482</v>
      </c>
      <c r="GU44" s="12">
        <f t="shared" si="113"/>
        <v>103125.53579984741</v>
      </c>
      <c r="GW44" s="5">
        <f t="shared" si="114"/>
        <v>6</v>
      </c>
      <c r="GX44" s="6">
        <v>-0.25900000000000001</v>
      </c>
      <c r="GY44" s="7">
        <f t="shared" si="115"/>
        <v>245542.9091247576</v>
      </c>
      <c r="GZ44" s="12">
        <f t="shared" si="116"/>
        <v>142463.33195414537</v>
      </c>
      <c r="HA44" s="12">
        <f t="shared" si="117"/>
        <v>108834.64844565612</v>
      </c>
      <c r="HC44" s="5">
        <f t="shared" si="118"/>
        <v>5</v>
      </c>
      <c r="HD44" s="6">
        <v>-0.25900000000000001</v>
      </c>
      <c r="HE44" s="7">
        <f t="shared" si="119"/>
        <v>267592.53391974454</v>
      </c>
      <c r="HF44" s="12">
        <f t="shared" si="120"/>
        <v>195619.78013674926</v>
      </c>
      <c r="HG44" s="12">
        <f t="shared" si="121"/>
        <v>158678.70577616143</v>
      </c>
      <c r="HI44" s="5">
        <f t="shared" si="122"/>
        <v>4</v>
      </c>
      <c r="HJ44" s="6">
        <v>-0.25900000000000001</v>
      </c>
      <c r="HK44" s="7">
        <f t="shared" si="123"/>
        <v>258393.71757410635</v>
      </c>
      <c r="HL44" s="12">
        <f t="shared" si="124"/>
        <v>221282.2502263799</v>
      </c>
      <c r="HM44" s="12">
        <f t="shared" si="125"/>
        <v>188992.13645944031</v>
      </c>
      <c r="HO44" s="5">
        <f t="shared" si="126"/>
        <v>3</v>
      </c>
      <c r="HP44" s="6">
        <v>-0.25900000000000001</v>
      </c>
      <c r="HQ44" s="7">
        <f t="shared" si="127"/>
        <v>226224.582012</v>
      </c>
      <c r="HR44" s="12">
        <f t="shared" si="128"/>
        <v>198319.48889545494</v>
      </c>
      <c r="HS44" s="12">
        <f t="shared" si="129"/>
        <v>174912.68226616306</v>
      </c>
      <c r="HU44" s="5">
        <f t="shared" si="130"/>
        <v>2</v>
      </c>
      <c r="HV44" s="6">
        <v>-0.25900000000000001</v>
      </c>
      <c r="HW44" s="7">
        <f t="shared" si="131"/>
        <v>190488.87</v>
      </c>
      <c r="HX44" s="12">
        <f>(HX45)*(1+HV44)-(((VLOOKUP((HU$91+HU45),$A$138:$E$227,5,FALSE))/(VLOOKUP(HU$91,$A$138:$E$227,5,FALSE)))*(IF(HU44&lt;=$D$125,$B$125,$C$125)))</f>
        <v>170305.00615023472</v>
      </c>
      <c r="HY44" s="12">
        <f t="shared" si="133"/>
        <v>155686.55068669526</v>
      </c>
      <c r="IA44" s="5">
        <f t="shared" si="134"/>
        <v>1</v>
      </c>
      <c r="IB44" s="6">
        <v>-0.25900000000000001</v>
      </c>
      <c r="IC44" s="7">
        <f>(IC45+$B$124)*(1+IB44)</f>
        <v>222300</v>
      </c>
      <c r="ID44" s="12">
        <f>($B$124)*(1+IB44)-$B$125</f>
        <v>211300</v>
      </c>
      <c r="IE44" s="12">
        <f>ID44</f>
        <v>211300</v>
      </c>
      <c r="IG44" s="5"/>
      <c r="IH44" s="6"/>
      <c r="II44" s="7"/>
      <c r="IM44" s="5"/>
      <c r="IN44" s="6"/>
      <c r="IO44" s="7"/>
      <c r="IS44" s="5"/>
      <c r="IT44" s="6"/>
      <c r="IU44" s="7"/>
      <c r="IY44" s="5"/>
      <c r="IZ44" s="6"/>
      <c r="JA44" s="7"/>
      <c r="JE44" s="5"/>
      <c r="JF44" s="6"/>
      <c r="JG44" s="7"/>
      <c r="JK44" s="5"/>
      <c r="JL44" s="6"/>
      <c r="JM44" s="7"/>
      <c r="JQ44" s="5"/>
      <c r="JR44" s="6"/>
      <c r="JS44" s="7"/>
      <c r="JW44" s="5"/>
      <c r="JX44" s="6"/>
      <c r="JY44" s="7"/>
      <c r="KC44" s="5"/>
      <c r="KD44" s="6"/>
      <c r="KE44" s="7"/>
      <c r="KI44" s="5"/>
      <c r="KJ44" s="6"/>
      <c r="KK44" s="7"/>
      <c r="KO44" s="5"/>
      <c r="KP44" s="6"/>
      <c r="KQ44" s="7"/>
      <c r="KU44" s="5"/>
      <c r="KV44" s="6"/>
      <c r="KW44" s="7"/>
      <c r="LA44" s="5"/>
      <c r="LB44" s="6"/>
      <c r="LC44" s="7"/>
      <c r="LG44" s="5"/>
      <c r="LH44" s="6"/>
      <c r="LI44" s="7"/>
      <c r="LM44" s="5"/>
      <c r="LN44" s="6"/>
      <c r="LO44" s="7"/>
      <c r="LS44" s="5"/>
      <c r="LT44" s="6"/>
      <c r="LU44" s="7"/>
      <c r="LY44" s="5"/>
      <c r="LZ44" s="6"/>
      <c r="MA44" s="7"/>
      <c r="ME44" s="5"/>
      <c r="MF44" s="6"/>
      <c r="MG44" s="7"/>
      <c r="MK44" s="5"/>
      <c r="ML44" s="6"/>
      <c r="MM44" s="7"/>
      <c r="MQ44" s="5"/>
      <c r="MR44" s="6"/>
      <c r="MS44" s="7"/>
      <c r="MW44" s="5"/>
      <c r="MX44" s="6"/>
      <c r="MY44" s="7"/>
      <c r="NC44" s="5"/>
      <c r="ND44" s="6"/>
      <c r="NE44" s="7"/>
      <c r="NI44" s="5"/>
      <c r="NJ44" s="6"/>
      <c r="NK44" s="7"/>
      <c r="NO44" s="5"/>
      <c r="NP44" s="6"/>
      <c r="NQ44" s="7"/>
      <c r="NU44" s="5"/>
      <c r="NV44" s="6"/>
      <c r="NW44" s="7"/>
      <c r="OA44" s="5"/>
      <c r="OB44" s="6"/>
      <c r="OC44" s="7"/>
      <c r="OG44" s="5"/>
      <c r="OH44" s="6"/>
      <c r="OI44" s="7"/>
      <c r="OM44" s="5"/>
      <c r="ON44" s="6"/>
      <c r="OO44" s="7"/>
      <c r="OS44" s="5"/>
      <c r="OT44" s="6"/>
      <c r="OU44" s="7"/>
      <c r="OY44" s="5"/>
      <c r="OZ44" s="6"/>
      <c r="PA44" s="7"/>
      <c r="PE44" s="5"/>
      <c r="PF44" s="6"/>
      <c r="PG44" s="7"/>
      <c r="PK44" s="5"/>
      <c r="PL44" s="6"/>
      <c r="PM44" s="7"/>
      <c r="PQ44" s="5"/>
      <c r="PR44" s="6"/>
      <c r="PS44" s="7"/>
      <c r="PW44" s="5"/>
      <c r="PX44" s="6"/>
      <c r="PY44" s="7"/>
      <c r="QC44" s="5"/>
      <c r="QD44" s="6"/>
      <c r="QE44" s="7"/>
      <c r="QI44" s="5"/>
      <c r="QJ44" s="6"/>
      <c r="QK44" s="7"/>
      <c r="QO44" s="5"/>
      <c r="QP44" s="6"/>
      <c r="QQ44" s="7"/>
    </row>
    <row r="45" spans="3:459">
      <c r="C45">
        <v>46</v>
      </c>
      <c r="D45" s="6">
        <v>-0.1431</v>
      </c>
      <c r="E45" s="12">
        <f t="shared" si="286"/>
        <v>-9943446.0839346647</v>
      </c>
      <c r="F45" s="12">
        <f t="shared" si="0"/>
        <v>-4038066.1326776925</v>
      </c>
      <c r="G45">
        <v>45</v>
      </c>
      <c r="H45" s="6">
        <v>-0.1431</v>
      </c>
      <c r="I45" s="12">
        <f t="shared" si="1"/>
        <v>-12336301.399975497</v>
      </c>
      <c r="J45" s="12">
        <f t="shared" si="2"/>
        <v>-4951895.6323845312</v>
      </c>
      <c r="K45">
        <v>44</v>
      </c>
      <c r="L45" s="6">
        <v>-0.1431</v>
      </c>
      <c r="M45" s="12">
        <f t="shared" si="3"/>
        <v>-10456102.695610551</v>
      </c>
      <c r="N45" s="12">
        <f t="shared" si="4"/>
        <v>-4197167.9834493063</v>
      </c>
      <c r="O45">
        <v>43</v>
      </c>
      <c r="P45" s="6">
        <v>-0.1431</v>
      </c>
      <c r="Q45" s="12">
        <f t="shared" si="5"/>
        <v>-7486315.3214885574</v>
      </c>
      <c r="R45" s="12">
        <f t="shared" si="6"/>
        <v>-2794188.1129499543</v>
      </c>
      <c r="S45">
        <v>42</v>
      </c>
      <c r="T45" s="6">
        <v>-0.1431</v>
      </c>
      <c r="U45" s="12">
        <f t="shared" si="7"/>
        <v>1533725.2794003231</v>
      </c>
      <c r="V45" s="12">
        <f t="shared" si="8"/>
        <v>514842.05388320703</v>
      </c>
      <c r="W45">
        <v>41</v>
      </c>
      <c r="X45" s="6">
        <v>-0.1431</v>
      </c>
      <c r="Y45" s="12">
        <f t="shared" si="9"/>
        <v>2944505.2849930632</v>
      </c>
      <c r="Z45" s="12">
        <f t="shared" si="10"/>
        <v>891645.96658240643</v>
      </c>
      <c r="AA45">
        <v>40</v>
      </c>
      <c r="AB45" s="6">
        <v>-0.1431</v>
      </c>
      <c r="AC45" s="12">
        <f t="shared" si="11"/>
        <v>-3165621.1442377726</v>
      </c>
      <c r="AD45" s="12">
        <f t="shared" si="12"/>
        <v>-980896.6925807182</v>
      </c>
      <c r="AE45">
        <v>39</v>
      </c>
      <c r="AF45" s="6">
        <v>-0.1431</v>
      </c>
      <c r="AG45" s="12">
        <f t="shared" si="13"/>
        <v>-1158619.4979711592</v>
      </c>
      <c r="AH45" s="12">
        <f t="shared" si="14"/>
        <v>-369887.9148452527</v>
      </c>
      <c r="AI45">
        <v>38</v>
      </c>
      <c r="AJ45" s="6">
        <v>-0.1431</v>
      </c>
      <c r="AK45" s="12">
        <f t="shared" si="15"/>
        <v>-5042070.1621349789</v>
      </c>
      <c r="AL45" s="12">
        <f t="shared" si="16"/>
        <v>-1633346.6722409087</v>
      </c>
      <c r="AM45">
        <v>37</v>
      </c>
      <c r="AN45" s="6">
        <v>-0.1431</v>
      </c>
      <c r="AO45" s="12">
        <f t="shared" si="17"/>
        <v>-6373701.5403419528</v>
      </c>
      <c r="AP45" s="12">
        <f t="shared" si="18"/>
        <v>-2109605.4394089561</v>
      </c>
      <c r="AQ45">
        <v>36</v>
      </c>
      <c r="AR45" s="6">
        <v>-0.1431</v>
      </c>
      <c r="AS45" s="12">
        <f t="shared" si="19"/>
        <v>-371782.44366536546</v>
      </c>
      <c r="AT45" s="12">
        <f t="shared" si="20"/>
        <v>-123927.48122178848</v>
      </c>
      <c r="AU45">
        <v>35</v>
      </c>
      <c r="AV45" s="6">
        <v>-0.1431</v>
      </c>
      <c r="AW45" s="12">
        <f t="shared" si="21"/>
        <v>-2358725.3548183413</v>
      </c>
      <c r="AX45" s="12">
        <f t="shared" si="22"/>
        <v>-775167.95698255347</v>
      </c>
      <c r="AY45">
        <v>34</v>
      </c>
      <c r="AZ45" s="6">
        <v>-0.1431</v>
      </c>
      <c r="BA45" s="12">
        <f t="shared" si="23"/>
        <v>-1284742.924814974</v>
      </c>
      <c r="BB45" s="12">
        <f t="shared" si="24"/>
        <v>-419200.15621897037</v>
      </c>
      <c r="BC45">
        <v>33</v>
      </c>
      <c r="BD45" s="6">
        <v>-0.1431</v>
      </c>
      <c r="BE45" s="12">
        <f t="shared" si="25"/>
        <v>1082302.0104603735</v>
      </c>
      <c r="BF45" s="12">
        <f t="shared" si="26"/>
        <v>358226.72177209548</v>
      </c>
      <c r="BG45">
        <v>32</v>
      </c>
      <c r="BH45" s="6">
        <v>-0.1431</v>
      </c>
      <c r="BI45" s="12">
        <f t="shared" si="27"/>
        <v>4622739.0016435562</v>
      </c>
      <c r="BJ45" s="12">
        <f t="shared" si="28"/>
        <v>1703685.5006057238</v>
      </c>
      <c r="BK45">
        <v>31</v>
      </c>
      <c r="BL45" s="6">
        <v>-0.1431</v>
      </c>
      <c r="BM45" s="12">
        <f t="shared" si="29"/>
        <v>3897716.9641786055</v>
      </c>
      <c r="BN45" s="12">
        <f t="shared" si="30"/>
        <v>1546277.3871976156</v>
      </c>
      <c r="BO45">
        <v>30</v>
      </c>
      <c r="BP45" s="6">
        <v>-0.1431</v>
      </c>
      <c r="BQ45" s="12">
        <f t="shared" si="31"/>
        <v>2656185.4154079193</v>
      </c>
      <c r="BR45" s="12">
        <f t="shared" si="32"/>
        <v>1084920.803476474</v>
      </c>
      <c r="BS45">
        <v>29</v>
      </c>
      <c r="BT45" s="6">
        <v>-0.1431</v>
      </c>
      <c r="BU45" s="12">
        <f t="shared" si="33"/>
        <v>2104831.5354390251</v>
      </c>
      <c r="BV45" s="12">
        <f t="shared" si="34"/>
        <v>879483.59931489779</v>
      </c>
      <c r="BW45">
        <v>28</v>
      </c>
      <c r="BX45" s="6">
        <v>-0.1431</v>
      </c>
      <c r="BY45" s="12">
        <f t="shared" si="35"/>
        <v>848068.76917570131</v>
      </c>
      <c r="BZ45" s="12">
        <f t="shared" si="36"/>
        <v>362320.46007037</v>
      </c>
      <c r="CA45">
        <v>27</v>
      </c>
      <c r="CB45" s="6">
        <v>-0.1431</v>
      </c>
      <c r="CC45" s="12">
        <f t="shared" si="37"/>
        <v>2472063.4409898636</v>
      </c>
      <c r="CD45" s="12">
        <f t="shared" si="38"/>
        <v>1247637.6521427715</v>
      </c>
      <c r="CE45">
        <v>26</v>
      </c>
      <c r="CF45" s="6">
        <v>-0.1431</v>
      </c>
      <c r="CG45" s="12">
        <f t="shared" si="39"/>
        <v>2875908.446630735</v>
      </c>
      <c r="CH45" s="12">
        <f t="shared" si="40"/>
        <v>1599977.2343931552</v>
      </c>
      <c r="CI45">
        <v>25</v>
      </c>
      <c r="CJ45" s="6">
        <v>-0.1431</v>
      </c>
      <c r="CK45" s="12">
        <f t="shared" si="284"/>
        <v>2964331.4946461027</v>
      </c>
      <c r="CL45" s="12">
        <f t="shared" si="285"/>
        <v>1670045.9124766777</v>
      </c>
      <c r="CM45" s="5">
        <v>24</v>
      </c>
      <c r="CN45" s="6">
        <v>-0.1431</v>
      </c>
      <c r="CO45" s="7">
        <f t="shared" si="41"/>
        <v>4503294.0477639316</v>
      </c>
      <c r="CP45" s="12">
        <f t="shared" si="42"/>
        <v>2429542.6338306963</v>
      </c>
      <c r="CQ45" s="12">
        <f t="shared" si="43"/>
        <v>1340240.654812708</v>
      </c>
      <c r="CR45" s="9"/>
      <c r="CS45" s="5">
        <v>23</v>
      </c>
      <c r="CT45" s="6">
        <v>-0.1431</v>
      </c>
      <c r="CU45" s="7">
        <f t="shared" si="44"/>
        <v>3442622.1602048245</v>
      </c>
      <c r="CV45" s="12">
        <f t="shared" si="45"/>
        <v>1745627.3707776738</v>
      </c>
      <c r="CW45" s="12">
        <f t="shared" si="46"/>
        <v>1040820.0755341059</v>
      </c>
      <c r="CY45" s="5">
        <v>22</v>
      </c>
      <c r="CZ45" s="6">
        <v>-0.1431</v>
      </c>
      <c r="DA45" s="7">
        <f t="shared" si="47"/>
        <v>2783491.3973195553</v>
      </c>
      <c r="DB45" s="12">
        <f t="shared" si="48"/>
        <v>1329986.7915871183</v>
      </c>
      <c r="DC45" s="12">
        <f t="shared" si="49"/>
        <v>827339.20133940456</v>
      </c>
      <c r="DE45" s="5">
        <f t="shared" si="50"/>
        <v>21</v>
      </c>
      <c r="DF45" s="6">
        <v>-0.1431</v>
      </c>
      <c r="DG45" s="7">
        <f t="shared" si="51"/>
        <v>2355896.2313326737</v>
      </c>
      <c r="DH45" s="12">
        <f t="shared" si="52"/>
        <v>1063927.0081287776</v>
      </c>
      <c r="DI45" s="12">
        <f t="shared" si="53"/>
        <v>664330.00977055135</v>
      </c>
      <c r="DK45" s="5">
        <f t="shared" si="54"/>
        <v>20</v>
      </c>
      <c r="DL45" s="6">
        <v>-0.1431</v>
      </c>
      <c r="DM45" s="7">
        <f t="shared" si="55"/>
        <v>2384751.7272321838</v>
      </c>
      <c r="DN45" s="12">
        <f t="shared" si="56"/>
        <v>1273284.6588557754</v>
      </c>
      <c r="DO45" s="12">
        <f t="shared" si="57"/>
        <v>804022.47237606463</v>
      </c>
      <c r="DQ45" s="5">
        <f t="shared" si="58"/>
        <v>19</v>
      </c>
      <c r="DR45" s="6">
        <v>-0.1431</v>
      </c>
      <c r="DS45" s="7">
        <f t="shared" si="59"/>
        <v>1563156.6119770478</v>
      </c>
      <c r="DT45" s="12">
        <f t="shared" si="60"/>
        <v>558951.35259911523</v>
      </c>
      <c r="DU45" s="12">
        <f t="shared" si="61"/>
        <v>350328.6646571919</v>
      </c>
      <c r="DW45" s="5">
        <f t="shared" si="62"/>
        <v>18</v>
      </c>
      <c r="DX45" s="6">
        <v>-0.1431</v>
      </c>
      <c r="DY45" s="7">
        <f t="shared" si="63"/>
        <v>1178851.1402541832</v>
      </c>
      <c r="DZ45" s="12">
        <f t="shared" si="64"/>
        <v>273600.08260459593</v>
      </c>
      <c r="EA45" s="12">
        <f t="shared" si="65"/>
        <v>172123.99562918241</v>
      </c>
      <c r="EC45" s="5">
        <f t="shared" si="66"/>
        <v>17</v>
      </c>
      <c r="ED45" s="6">
        <v>-0.1431</v>
      </c>
      <c r="EE45" s="7">
        <f t="shared" si="67"/>
        <v>1097218.1126714293</v>
      </c>
      <c r="EF45" s="12">
        <f t="shared" si="68"/>
        <v>308254.35707593226</v>
      </c>
      <c r="EG45" s="12">
        <f t="shared" si="69"/>
        <v>199714.09049989979</v>
      </c>
      <c r="EI45" s="5">
        <f t="shared" si="70"/>
        <v>16</v>
      </c>
      <c r="EJ45" s="6">
        <v>-0.1431</v>
      </c>
      <c r="EK45" s="7">
        <f t="shared" si="71"/>
        <v>1097218.1126714293</v>
      </c>
      <c r="EL45" s="12">
        <f t="shared" si="72"/>
        <v>546890.37282243499</v>
      </c>
      <c r="EM45" s="12">
        <f t="shared" si="73"/>
        <v>367161.14231740945</v>
      </c>
      <c r="EO45" s="5">
        <f t="shared" si="74"/>
        <v>15</v>
      </c>
      <c r="EP45" s="6">
        <v>-0.1431</v>
      </c>
      <c r="EQ45" s="7">
        <f t="shared" si="75"/>
        <v>1225394.3630460454</v>
      </c>
      <c r="ER45" s="12">
        <f t="shared" si="76"/>
        <v>257332.72701396956</v>
      </c>
      <c r="ES45" s="12">
        <f t="shared" si="77"/>
        <v>175179.55594847692</v>
      </c>
      <c r="EU45" s="5">
        <f t="shared" si="78"/>
        <v>14</v>
      </c>
      <c r="EV45" s="6">
        <v>-0.1431</v>
      </c>
      <c r="EW45" s="7">
        <f t="shared" si="79"/>
        <v>760865.77898711117</v>
      </c>
      <c r="EX45" s="12">
        <f t="shared" si="80"/>
        <v>234470.95987299751</v>
      </c>
      <c r="EY45" s="12">
        <f t="shared" si="81"/>
        <v>161267.58507696778</v>
      </c>
      <c r="FA45" s="5">
        <f t="shared" si="82"/>
        <v>13</v>
      </c>
      <c r="FB45" s="6">
        <v>-0.1431</v>
      </c>
      <c r="FC45" s="7">
        <f t="shared" si="83"/>
        <v>758287.6011432244</v>
      </c>
      <c r="FD45" s="12">
        <f t="shared" si="84"/>
        <v>298271.31965579279</v>
      </c>
      <c r="FE45" s="12">
        <f t="shared" si="85"/>
        <v>208649.89027564847</v>
      </c>
      <c r="FG45" s="5">
        <f t="shared" si="86"/>
        <v>12</v>
      </c>
      <c r="FH45" s="6">
        <v>-0.1431</v>
      </c>
      <c r="FI45" s="7">
        <f t="shared" si="87"/>
        <v>598774.16388441587</v>
      </c>
      <c r="FJ45" s="12">
        <f t="shared" si="88"/>
        <v>190589.73284027699</v>
      </c>
      <c r="FK45" s="12">
        <f t="shared" si="89"/>
        <v>134218.1217185049</v>
      </c>
      <c r="FM45" s="5">
        <f t="shared" si="90"/>
        <v>11</v>
      </c>
      <c r="FN45" s="6">
        <v>-0.1431</v>
      </c>
      <c r="FO45" s="7">
        <f t="shared" si="91"/>
        <v>656622.6163882179</v>
      </c>
      <c r="FP45" s="12">
        <f t="shared" si="92"/>
        <v>307684.22261073388</v>
      </c>
      <c r="FQ45" s="12">
        <f t="shared" si="93"/>
        <v>219568.08374099317</v>
      </c>
      <c r="FS45" s="5">
        <f t="shared" si="94"/>
        <v>10</v>
      </c>
      <c r="FT45" s="6">
        <v>-0.1431</v>
      </c>
      <c r="FU45" s="7">
        <f t="shared" si="95"/>
        <v>535537.57147721876</v>
      </c>
      <c r="FV45" s="12">
        <f t="shared" si="96"/>
        <v>236324.4812896254</v>
      </c>
      <c r="FW45" s="12">
        <f t="shared" si="97"/>
        <v>171418.46178050293</v>
      </c>
      <c r="FY45" s="5">
        <f t="shared" si="98"/>
        <v>9</v>
      </c>
      <c r="FZ45" s="6">
        <v>-0.1431</v>
      </c>
      <c r="GA45" s="7">
        <f t="shared" si="99"/>
        <v>460004.7856701758</v>
      </c>
      <c r="GB45" s="12">
        <f t="shared" si="100"/>
        <v>203310.65391737077</v>
      </c>
      <c r="GC45" s="12">
        <f t="shared" si="101"/>
        <v>148903.57751694758</v>
      </c>
      <c r="GE45" s="5">
        <f t="shared" si="102"/>
        <v>8</v>
      </c>
      <c r="GF45" s="6">
        <v>-0.1431</v>
      </c>
      <c r="GG45" s="7">
        <f t="shared" si="103"/>
        <v>409256.92675282538</v>
      </c>
      <c r="GH45" s="12">
        <f t="shared" si="104"/>
        <v>197733.22215061114</v>
      </c>
      <c r="GI45" s="12">
        <f t="shared" si="105"/>
        <v>147603.67287299142</v>
      </c>
      <c r="GK45" s="5">
        <f t="shared" si="106"/>
        <v>7</v>
      </c>
      <c r="GL45" s="6">
        <v>-0.1431</v>
      </c>
      <c r="GM45" s="7">
        <f t="shared" si="107"/>
        <v>454578.39248342271</v>
      </c>
      <c r="GN45" s="12">
        <f t="shared" si="108"/>
        <v>291611.67732985894</v>
      </c>
      <c r="GO45" s="12">
        <f t="shared" si="109"/>
        <v>225211.83530874082</v>
      </c>
      <c r="GQ45" s="5">
        <f t="shared" si="110"/>
        <v>6</v>
      </c>
      <c r="GR45" s="6">
        <v>-0.1431</v>
      </c>
      <c r="GS45" s="7">
        <f t="shared" si="111"/>
        <v>367187.71606092295</v>
      </c>
      <c r="GT45" s="12">
        <f t="shared" si="112"/>
        <v>245513.11607413652</v>
      </c>
      <c r="GU45" s="12">
        <f t="shared" si="113"/>
        <v>196525.75723305295</v>
      </c>
      <c r="GW45" s="5">
        <f t="shared" si="114"/>
        <v>5</v>
      </c>
      <c r="GX45" s="6">
        <v>-0.1431</v>
      </c>
      <c r="GY45" s="7">
        <f t="shared" si="115"/>
        <v>331366.94888631254</v>
      </c>
      <c r="GZ45" s="12">
        <f t="shared" si="116"/>
        <v>245253.70428541658</v>
      </c>
      <c r="HA45" s="12">
        <f t="shared" si="117"/>
        <v>204953.79982537159</v>
      </c>
      <c r="HC45" s="5">
        <f t="shared" si="118"/>
        <v>4</v>
      </c>
      <c r="HD45" s="6">
        <v>-0.1431</v>
      </c>
      <c r="HE45" s="7">
        <f t="shared" si="119"/>
        <v>361123.52755701018</v>
      </c>
      <c r="HF45" s="12">
        <f t="shared" si="120"/>
        <v>313905.40772048075</v>
      </c>
      <c r="HG45" s="12">
        <f t="shared" si="121"/>
        <v>278535.78431535611</v>
      </c>
      <c r="HI45" s="5">
        <f t="shared" si="122"/>
        <v>3</v>
      </c>
      <c r="HJ45" s="6">
        <v>-0.1431</v>
      </c>
      <c r="HK45" s="7">
        <f t="shared" si="123"/>
        <v>348709.47041039995</v>
      </c>
      <c r="HL45" s="12">
        <f t="shared" si="124"/>
        <v>316007.62106788735</v>
      </c>
      <c r="HM45" s="12">
        <f t="shared" si="125"/>
        <v>295237.16710098396</v>
      </c>
      <c r="HO45" s="5">
        <f t="shared" si="126"/>
        <v>2</v>
      </c>
      <c r="HP45" s="6">
        <v>-0.1431</v>
      </c>
      <c r="HQ45" s="7">
        <f t="shared" si="127"/>
        <v>305296.33199999999</v>
      </c>
      <c r="HR45" s="12">
        <f>(HR46)*(1+HP45)-(((VLOOKUP((HO$91+HO46),$A$138:$E$227,5,FALSE))/(VLOOKUP(HO$91,$A$138:$E$227,5,FALSE)))*(IF(HO45&lt;=$D$125,$B$125,$C$125)))</f>
        <v>284468.97214598535</v>
      </c>
      <c r="HS45" s="12">
        <f t="shared" si="129"/>
        <v>274452.4590422535</v>
      </c>
      <c r="HU45" s="5">
        <f t="shared" si="130"/>
        <v>1</v>
      </c>
      <c r="HV45" s="6">
        <v>-0.1431</v>
      </c>
      <c r="HW45" s="7">
        <f>(HW46+$B$124)*(1+HV45)</f>
        <v>257070</v>
      </c>
      <c r="HX45" s="12">
        <f>($B$124)*(1+HV45)-$B$125</f>
        <v>246070</v>
      </c>
      <c r="HY45" s="12">
        <f>HX45</f>
        <v>246070</v>
      </c>
      <c r="IA45" s="5"/>
      <c r="IB45" s="6"/>
      <c r="IC45" s="7"/>
      <c r="IG45" s="5"/>
      <c r="IH45" s="6"/>
      <c r="II45" s="7"/>
      <c r="IM45" s="5"/>
      <c r="IN45" s="6"/>
      <c r="IO45" s="7"/>
      <c r="IS45" s="5"/>
      <c r="IT45" s="6"/>
      <c r="IU45" s="7"/>
      <c r="IY45" s="5"/>
      <c r="IZ45" s="6"/>
      <c r="JA45" s="7"/>
      <c r="JE45" s="5"/>
      <c r="JF45" s="6"/>
      <c r="JG45" s="7"/>
      <c r="JK45" s="5"/>
      <c r="JL45" s="6"/>
      <c r="JM45" s="7"/>
      <c r="JQ45" s="5"/>
      <c r="JR45" s="6"/>
      <c r="JS45" s="7"/>
      <c r="JW45" s="5"/>
      <c r="JX45" s="6"/>
      <c r="JY45" s="7"/>
      <c r="KC45" s="5"/>
      <c r="KD45" s="6"/>
      <c r="KE45" s="7"/>
      <c r="KI45" s="5"/>
      <c r="KJ45" s="6"/>
      <c r="KK45" s="7"/>
      <c r="KO45" s="5"/>
      <c r="KP45" s="6"/>
      <c r="KQ45" s="7"/>
      <c r="KU45" s="5"/>
      <c r="KV45" s="6"/>
      <c r="KW45" s="7"/>
      <c r="LA45" s="5"/>
      <c r="LB45" s="6"/>
      <c r="LC45" s="7"/>
      <c r="LG45" s="5"/>
      <c r="LH45" s="6"/>
      <c r="LI45" s="7"/>
      <c r="LM45" s="5"/>
      <c r="LN45" s="6"/>
      <c r="LO45" s="7"/>
      <c r="LS45" s="5"/>
      <c r="LT45" s="6"/>
      <c r="LU45" s="7"/>
      <c r="LY45" s="5"/>
      <c r="LZ45" s="6"/>
      <c r="MA45" s="7"/>
      <c r="ME45" s="5"/>
      <c r="MF45" s="6"/>
      <c r="MG45" s="7"/>
      <c r="MK45" s="5"/>
      <c r="ML45" s="6"/>
      <c r="MM45" s="7"/>
      <c r="MQ45" s="5"/>
      <c r="MR45" s="6"/>
      <c r="MS45" s="7"/>
      <c r="MW45" s="5"/>
      <c r="MX45" s="6"/>
      <c r="MY45" s="7"/>
      <c r="NC45" s="5"/>
      <c r="ND45" s="6"/>
      <c r="NE45" s="7"/>
      <c r="NI45" s="5"/>
      <c r="NJ45" s="6"/>
      <c r="NK45" s="7"/>
      <c r="NO45" s="5"/>
      <c r="NP45" s="6"/>
      <c r="NQ45" s="7"/>
      <c r="NU45" s="5"/>
      <c r="NV45" s="6"/>
      <c r="NW45" s="7"/>
      <c r="OA45" s="5"/>
      <c r="OB45" s="6"/>
      <c r="OC45" s="7"/>
      <c r="OG45" s="5"/>
      <c r="OH45" s="6"/>
      <c r="OI45" s="7"/>
      <c r="OM45" s="5"/>
      <c r="ON45" s="6"/>
      <c r="OO45" s="7"/>
      <c r="OS45" s="5"/>
      <c r="OT45" s="6"/>
      <c r="OU45" s="7"/>
      <c r="OY45" s="5"/>
      <c r="OZ45" s="6"/>
      <c r="PA45" s="7"/>
      <c r="PE45" s="5"/>
      <c r="PF45" s="6"/>
      <c r="PG45" s="7"/>
      <c r="PK45" s="5"/>
      <c r="PL45" s="6"/>
      <c r="PM45" s="7"/>
      <c r="PQ45" s="5"/>
      <c r="PR45" s="6"/>
      <c r="PS45" s="7"/>
      <c r="PW45" s="5"/>
      <c r="PX45" s="6"/>
      <c r="PY45" s="7"/>
      <c r="QC45" s="5"/>
      <c r="QD45" s="6"/>
      <c r="QE45" s="7"/>
      <c r="QI45" s="5"/>
      <c r="QJ45" s="6"/>
      <c r="QK45" s="7"/>
      <c r="QO45" s="5"/>
      <c r="QP45" s="6"/>
      <c r="QQ45" s="7"/>
    </row>
    <row r="46" spans="3:459">
      <c r="C46">
        <v>45</v>
      </c>
      <c r="D46" s="6">
        <v>0.18759999999999999</v>
      </c>
      <c r="E46" s="12">
        <f t="shared" si="286"/>
        <v>-11517765.493715396</v>
      </c>
      <c r="F46" s="12">
        <f t="shared" si="0"/>
        <v>-4848110.5362840956</v>
      </c>
      <c r="G46">
        <v>44</v>
      </c>
      <c r="H46" s="6">
        <v>0.18759999999999999</v>
      </c>
      <c r="I46" s="12">
        <f t="shared" si="1"/>
        <v>-14309212.927844828</v>
      </c>
      <c r="J46" s="12">
        <f t="shared" si="2"/>
        <v>-5953468.1524609877</v>
      </c>
      <c r="K46">
        <v>43</v>
      </c>
      <c r="L46" s="6">
        <v>0.18759999999999999</v>
      </c>
      <c r="M46" s="12">
        <f t="shared" si="3"/>
        <v>-12115026.086480672</v>
      </c>
      <c r="N46" s="12">
        <f t="shared" si="4"/>
        <v>-5040558.2987547321</v>
      </c>
      <c r="O46">
        <v>42</v>
      </c>
      <c r="P46" s="6">
        <v>0.18759999999999999</v>
      </c>
      <c r="Q46" s="12">
        <f t="shared" si="5"/>
        <v>-8642709.7245862894</v>
      </c>
      <c r="R46" s="12">
        <f t="shared" si="6"/>
        <v>-3343530.0394384912</v>
      </c>
      <c r="S46">
        <v>41</v>
      </c>
      <c r="T46" s="6">
        <v>0.18759999999999999</v>
      </c>
      <c r="U46" s="12">
        <f t="shared" si="7"/>
        <v>1894148.5689939926</v>
      </c>
      <c r="V46" s="12">
        <f t="shared" si="8"/>
        <v>659034.66025825054</v>
      </c>
      <c r="W46">
        <v>40</v>
      </c>
      <c r="X46" s="6">
        <v>0.18759999999999999</v>
      </c>
      <c r="Y46" s="12">
        <f t="shared" si="9"/>
        <v>3551843.9169505471</v>
      </c>
      <c r="Z46" s="12">
        <f t="shared" si="10"/>
        <v>1114812.3242983469</v>
      </c>
      <c r="AA46">
        <v>39</v>
      </c>
      <c r="AB46" s="6">
        <v>0.18759999999999999</v>
      </c>
      <c r="AC46" s="12">
        <f t="shared" si="11"/>
        <v>-3581284.8201885764</v>
      </c>
      <c r="AD46" s="12">
        <f t="shared" si="12"/>
        <v>-1150193.6648780829</v>
      </c>
      <c r="AE46">
        <v>38</v>
      </c>
      <c r="AF46" s="6">
        <v>0.18759999999999999</v>
      </c>
      <c r="AG46" s="12">
        <f t="shared" si="13"/>
        <v>-1242442.4200441884</v>
      </c>
      <c r="AH46" s="12">
        <f t="shared" si="14"/>
        <v>-411124.49909004773</v>
      </c>
      <c r="AI46">
        <v>37</v>
      </c>
      <c r="AJ46" s="6">
        <v>0.18759999999999999</v>
      </c>
      <c r="AK46" s="12">
        <f t="shared" si="15"/>
        <v>-5776008.2465664661</v>
      </c>
      <c r="AL46" s="12">
        <f t="shared" si="16"/>
        <v>-1939389.6302339958</v>
      </c>
      <c r="AM46">
        <v>36</v>
      </c>
      <c r="AN46" s="6">
        <v>0.18759999999999999</v>
      </c>
      <c r="AO46" s="12">
        <f t="shared" si="17"/>
        <v>-7332317.9396307766</v>
      </c>
      <c r="AP46" s="12">
        <f t="shared" si="18"/>
        <v>-2515466.7384134778</v>
      </c>
      <c r="AQ46">
        <v>35</v>
      </c>
      <c r="AR46" s="6">
        <v>0.18759999999999999</v>
      </c>
      <c r="AS46" s="12">
        <f t="shared" si="19"/>
        <v>-328839.355426964</v>
      </c>
      <c r="AT46" s="12">
        <f t="shared" si="20"/>
        <v>-113613.59725213841</v>
      </c>
      <c r="AU46">
        <v>34</v>
      </c>
      <c r="AV46" s="6">
        <v>0.18759999999999999</v>
      </c>
      <c r="AW46" s="12">
        <f t="shared" si="21"/>
        <v>-2646095.9744808348</v>
      </c>
      <c r="AX46" s="12">
        <f t="shared" si="22"/>
        <v>-901346.56065040594</v>
      </c>
      <c r="AY46">
        <v>33</v>
      </c>
      <c r="AZ46" s="6">
        <v>0.18759999999999999</v>
      </c>
      <c r="BA46" s="12">
        <f t="shared" si="23"/>
        <v>-1391994.9571382992</v>
      </c>
      <c r="BB46" s="12">
        <f t="shared" si="24"/>
        <v>-470772.01713436394</v>
      </c>
      <c r="BC46">
        <v>32</v>
      </c>
      <c r="BD46" s="6">
        <v>0.18759999999999999</v>
      </c>
      <c r="BE46" s="12">
        <f t="shared" si="25"/>
        <v>1368818.1915424368</v>
      </c>
      <c r="BF46" s="12">
        <f t="shared" si="26"/>
        <v>469594.56206200382</v>
      </c>
      <c r="BG46">
        <v>31</v>
      </c>
      <c r="BH46" s="6">
        <v>0.18759999999999999</v>
      </c>
      <c r="BI46" s="12">
        <f t="shared" si="27"/>
        <v>5489719.0751883611</v>
      </c>
      <c r="BJ46" s="12">
        <f t="shared" si="28"/>
        <v>2097045.9727605174</v>
      </c>
      <c r="BK46">
        <v>30</v>
      </c>
      <c r="BL46" s="6">
        <v>0.18759999999999999</v>
      </c>
      <c r="BM46" s="12">
        <f t="shared" si="29"/>
        <v>4636875.0915553197</v>
      </c>
      <c r="BN46" s="12">
        <f t="shared" si="30"/>
        <v>1906646.9354570534</v>
      </c>
      <c r="BO46">
        <v>29</v>
      </c>
      <c r="BP46" s="6">
        <v>0.18759999999999999</v>
      </c>
      <c r="BQ46" s="12">
        <f t="shared" si="31"/>
        <v>3185475.1911191368</v>
      </c>
      <c r="BR46" s="12">
        <f t="shared" si="32"/>
        <v>1348595.3363862035</v>
      </c>
      <c r="BS46">
        <v>28</v>
      </c>
      <c r="BT46" s="6">
        <v>0.18759999999999999</v>
      </c>
      <c r="BU46" s="12">
        <f t="shared" si="33"/>
        <v>2540120.5371081964</v>
      </c>
      <c r="BV46" s="12">
        <f t="shared" si="34"/>
        <v>1100100.8652196082</v>
      </c>
      <c r="BW46">
        <v>27</v>
      </c>
      <c r="BX46" s="6">
        <v>0.18759999999999999</v>
      </c>
      <c r="BY46" s="12">
        <f t="shared" si="35"/>
        <v>1071640.2723719005</v>
      </c>
      <c r="BZ46" s="12">
        <f t="shared" si="36"/>
        <v>474546.30066103616</v>
      </c>
      <c r="CA46">
        <v>26</v>
      </c>
      <c r="CB46" s="6">
        <v>0.18759999999999999</v>
      </c>
      <c r="CC46" s="12">
        <f t="shared" si="37"/>
        <v>2954259.89200021</v>
      </c>
      <c r="CD46" s="12">
        <f t="shared" si="38"/>
        <v>1545415.7585889178</v>
      </c>
      <c r="CE46">
        <v>25</v>
      </c>
      <c r="CF46" s="6">
        <v>0.18759999999999999</v>
      </c>
      <c r="CG46" s="12">
        <f t="shared" si="39"/>
        <v>3419106.6603613566</v>
      </c>
      <c r="CH46" s="12">
        <f t="shared" si="40"/>
        <v>1971601.6508653078</v>
      </c>
      <c r="CI46">
        <v>24</v>
      </c>
      <c r="CJ46" s="6">
        <v>0.18759999999999999</v>
      </c>
      <c r="CK46" s="12">
        <f t="shared" si="284"/>
        <v>3521509.5047801407</v>
      </c>
      <c r="CL46" s="12">
        <f t="shared" si="285"/>
        <v>2056355.9152000819</v>
      </c>
      <c r="CM46" s="5">
        <v>23</v>
      </c>
      <c r="CN46" s="6">
        <v>0.18759999999999999</v>
      </c>
      <c r="CO46" s="7">
        <f t="shared" si="41"/>
        <v>5255332.0664767548</v>
      </c>
      <c r="CP46" s="12">
        <f t="shared" si="42"/>
        <v>2898734.5227612332</v>
      </c>
      <c r="CQ46" s="12">
        <f t="shared" si="43"/>
        <v>1657427.281870778</v>
      </c>
      <c r="CR46" s="9"/>
      <c r="CS46" s="5">
        <v>22</v>
      </c>
      <c r="CT46" s="6">
        <v>0.18759999999999999</v>
      </c>
      <c r="CU46" s="7">
        <f t="shared" si="44"/>
        <v>4017530.8206381425</v>
      </c>
      <c r="CV46" s="12">
        <f t="shared" si="45"/>
        <v>2095859.8802749387</v>
      </c>
      <c r="CW46" s="12">
        <f t="shared" si="46"/>
        <v>1295251.604841446</v>
      </c>
      <c r="CY46" s="5">
        <v>21</v>
      </c>
      <c r="CZ46" s="6">
        <v>0.18759999999999999</v>
      </c>
      <c r="DA46" s="7">
        <f t="shared" si="47"/>
        <v>3248326.9895198452</v>
      </c>
      <c r="DB46" s="12">
        <f t="shared" si="48"/>
        <v>1608371.1129437014</v>
      </c>
      <c r="DC46" s="12">
        <f t="shared" si="49"/>
        <v>1037027.6032362065</v>
      </c>
      <c r="DE46" s="5">
        <f t="shared" si="50"/>
        <v>20</v>
      </c>
      <c r="DF46" s="6">
        <v>0.18759999999999999</v>
      </c>
      <c r="DG46" s="7">
        <f t="shared" si="51"/>
        <v>2749324.5785186999</v>
      </c>
      <c r="DH46" s="12">
        <f t="shared" si="52"/>
        <v>1297668.4804653199</v>
      </c>
      <c r="DI46" s="12">
        <f t="shared" si="53"/>
        <v>839853.56643254287</v>
      </c>
      <c r="DK46" s="5">
        <f t="shared" si="54"/>
        <v>19</v>
      </c>
      <c r="DL46" s="6">
        <v>0.18759999999999999</v>
      </c>
      <c r="DM46" s="7">
        <f t="shared" si="55"/>
        <v>2782998.8647825695</v>
      </c>
      <c r="DN46" s="12">
        <f t="shared" si="56"/>
        <v>1541362.9974747028</v>
      </c>
      <c r="DO46" s="12">
        <f t="shared" si="57"/>
        <v>1008823.9569846594</v>
      </c>
      <c r="DQ46" s="5">
        <f t="shared" si="58"/>
        <v>18</v>
      </c>
      <c r="DR46" s="6">
        <v>0.18759999999999999</v>
      </c>
      <c r="DS46" s="7">
        <f t="shared" si="59"/>
        <v>1824199.5705182026</v>
      </c>
      <c r="DT46" s="12">
        <f t="shared" si="60"/>
        <v>708153.25141608249</v>
      </c>
      <c r="DU46" s="12">
        <f t="shared" si="61"/>
        <v>460041.16332869593</v>
      </c>
      <c r="DW46" s="5">
        <f t="shared" si="62"/>
        <v>17</v>
      </c>
      <c r="DX46" s="6">
        <v>0.18759999999999999</v>
      </c>
      <c r="DY46" s="7">
        <f t="shared" si="63"/>
        <v>1375716.1165295639</v>
      </c>
      <c r="DZ46" s="12">
        <f t="shared" si="64"/>
        <v>374940.65791664727</v>
      </c>
      <c r="EA46" s="12">
        <f t="shared" si="65"/>
        <v>244486.85236413981</v>
      </c>
      <c r="EC46" s="5">
        <f t="shared" si="66"/>
        <v>16</v>
      </c>
      <c r="ED46" s="6">
        <v>0.18759999999999999</v>
      </c>
      <c r="EE46" s="7">
        <f t="shared" si="67"/>
        <v>1280450.5924511955</v>
      </c>
      <c r="EF46" s="12">
        <f t="shared" si="68"/>
        <v>413769.05695182545</v>
      </c>
      <c r="EG46" s="12">
        <f t="shared" si="69"/>
        <v>277859.5126975762</v>
      </c>
      <c r="EI46" s="5">
        <f t="shared" si="70"/>
        <v>15</v>
      </c>
      <c r="EJ46" s="6">
        <v>0.18759999999999999</v>
      </c>
      <c r="EK46" s="7">
        <f t="shared" si="71"/>
        <v>1280450.5924511955</v>
      </c>
      <c r="EL46" s="12">
        <f t="shared" si="72"/>
        <v>690367.2394768931</v>
      </c>
      <c r="EM46" s="12">
        <f t="shared" si="73"/>
        <v>480401.53403988184</v>
      </c>
      <c r="EO46" s="5">
        <f t="shared" si="74"/>
        <v>14</v>
      </c>
      <c r="EP46" s="6">
        <v>0.18759999999999999</v>
      </c>
      <c r="EQ46" s="7">
        <f t="shared" si="75"/>
        <v>1430031.9326012901</v>
      </c>
      <c r="ER46" s="12">
        <f t="shared" si="76"/>
        <v>351734.96619350091</v>
      </c>
      <c r="ES46" s="12">
        <f t="shared" si="77"/>
        <v>248182.82286159432</v>
      </c>
      <c r="EU46" s="5">
        <f t="shared" si="78"/>
        <v>13</v>
      </c>
      <c r="EV46" s="6">
        <v>0.18759999999999999</v>
      </c>
      <c r="EW46" s="7">
        <f t="shared" si="79"/>
        <v>887928.32184281852</v>
      </c>
      <c r="EX46" s="12">
        <f t="shared" si="80"/>
        <v>324528.77501840418</v>
      </c>
      <c r="EY46" s="12">
        <f t="shared" si="81"/>
        <v>231355.06345594264</v>
      </c>
      <c r="FA46" s="5">
        <f t="shared" si="82"/>
        <v>12</v>
      </c>
      <c r="FB46" s="6">
        <v>0.18759999999999999</v>
      </c>
      <c r="FC46" s="7">
        <f t="shared" si="83"/>
        <v>884919.59521907382</v>
      </c>
      <c r="FD46" s="12">
        <f t="shared" si="84"/>
        <v>398129.56668930012</v>
      </c>
      <c r="FE46" s="12">
        <f t="shared" si="85"/>
        <v>288668.15297667019</v>
      </c>
      <c r="FG46" s="5">
        <f t="shared" si="86"/>
        <v>11</v>
      </c>
      <c r="FH46" s="6">
        <v>0.18759999999999999</v>
      </c>
      <c r="FI46" s="7">
        <f t="shared" si="87"/>
        <v>698767.84208707651</v>
      </c>
      <c r="FJ46" s="12">
        <f t="shared" si="88"/>
        <v>272131.79232148093</v>
      </c>
      <c r="FK46" s="12">
        <f t="shared" si="89"/>
        <v>198636.34476020504</v>
      </c>
      <c r="FM46" s="5">
        <f t="shared" si="90"/>
        <v>10</v>
      </c>
      <c r="FN46" s="6">
        <v>0.18759999999999999</v>
      </c>
      <c r="FO46" s="7">
        <f t="shared" si="91"/>
        <v>766276.8308883392</v>
      </c>
      <c r="FP46" s="12">
        <f t="shared" si="92"/>
        <v>408126.61488498584</v>
      </c>
      <c r="FQ46" s="12">
        <f t="shared" si="93"/>
        <v>301874.67378354183</v>
      </c>
      <c r="FS46" s="5">
        <f t="shared" si="94"/>
        <v>9</v>
      </c>
      <c r="FT46" s="6">
        <v>0.18759999999999999</v>
      </c>
      <c r="FU46" s="7">
        <f t="shared" si="95"/>
        <v>624970.90848082479</v>
      </c>
      <c r="FV46" s="12">
        <f t="shared" si="96"/>
        <v>324056.13792810857</v>
      </c>
      <c r="FW46" s="12">
        <f t="shared" si="97"/>
        <v>243633.44676346847</v>
      </c>
      <c r="FY46" s="5">
        <f t="shared" si="98"/>
        <v>8</v>
      </c>
      <c r="FZ46" s="6">
        <v>0.18759999999999999</v>
      </c>
      <c r="GA46" s="7">
        <f t="shared" si="99"/>
        <v>536824.35018108971</v>
      </c>
      <c r="GB46" s="12">
        <f t="shared" si="100"/>
        <v>285064.99285670352</v>
      </c>
      <c r="GC46" s="12">
        <f t="shared" si="101"/>
        <v>216399.70260654864</v>
      </c>
      <c r="GE46" s="5">
        <f t="shared" si="102"/>
        <v>7</v>
      </c>
      <c r="GF46" s="6">
        <v>0.18759999999999999</v>
      </c>
      <c r="GG46" s="7">
        <f t="shared" si="103"/>
        <v>477601.73503655667</v>
      </c>
      <c r="GH46" s="12">
        <f t="shared" si="104"/>
        <v>277654.22032430174</v>
      </c>
      <c r="GI46" s="12">
        <f t="shared" si="105"/>
        <v>214827.35295164952</v>
      </c>
      <c r="GK46" s="5">
        <f t="shared" si="106"/>
        <v>6</v>
      </c>
      <c r="GL46" s="6">
        <v>0.18759999999999999</v>
      </c>
      <c r="GM46" s="7">
        <f t="shared" si="107"/>
        <v>530491.76389709732</v>
      </c>
      <c r="GN46" s="12">
        <f t="shared" si="108"/>
        <v>385642.03773169627</v>
      </c>
      <c r="GO46" s="12">
        <f t="shared" si="109"/>
        <v>308701.29054435052</v>
      </c>
      <c r="GQ46" s="5">
        <f t="shared" si="110"/>
        <v>5</v>
      </c>
      <c r="GR46" s="6">
        <v>0.18759999999999999</v>
      </c>
      <c r="GS46" s="7">
        <f t="shared" si="111"/>
        <v>428507.07907681522</v>
      </c>
      <c r="GT46" s="12">
        <f t="shared" si="112"/>
        <v>330249.87972836872</v>
      </c>
      <c r="GU46" s="12">
        <f t="shared" si="113"/>
        <v>274002.94157511857</v>
      </c>
      <c r="GW46" s="5">
        <f t="shared" si="114"/>
        <v>4</v>
      </c>
      <c r="GX46" s="6">
        <v>0.18759999999999999</v>
      </c>
      <c r="GY46" s="7">
        <f t="shared" si="115"/>
        <v>386704.3399303449</v>
      </c>
      <c r="GZ46" s="12">
        <f t="shared" si="116"/>
        <v>328104.30702521995</v>
      </c>
      <c r="HA46" s="12">
        <f t="shared" si="117"/>
        <v>284197.40462525137</v>
      </c>
      <c r="HC46" s="5">
        <f t="shared" si="118"/>
        <v>3</v>
      </c>
      <c r="HD46" s="6">
        <v>0.18759999999999999</v>
      </c>
      <c r="HE46" s="7">
        <f t="shared" si="119"/>
        <v>421430.18736959994</v>
      </c>
      <c r="HF46" s="12">
        <f t="shared" si="120"/>
        <v>380793.83022208675</v>
      </c>
      <c r="HG46" s="12">
        <f t="shared" si="121"/>
        <v>350219.14312396297</v>
      </c>
      <c r="HI46" s="5">
        <f t="shared" si="122"/>
        <v>2</v>
      </c>
      <c r="HJ46" s="6">
        <v>0.18759999999999999</v>
      </c>
      <c r="HK46" s="7">
        <f t="shared" si="123"/>
        <v>406943.01599999995</v>
      </c>
      <c r="HL46" s="12">
        <f>(HL47)*(1+HJ46)-(((VLOOKUP((HI$91+HI47),$A$138:$E$227,5,FALSE))/(VLOOKUP(HI$91,$A$138:$E$227,5,FALSE)))*(IF(HI46&lt;=$D$125,$B$125,$C$125)))</f>
        <v>382520.11951758782</v>
      </c>
      <c r="HM46" s="12">
        <f t="shared" si="125"/>
        <v>370420.94298783439</v>
      </c>
      <c r="HO46" s="5">
        <f t="shared" si="126"/>
        <v>1</v>
      </c>
      <c r="HP46" s="6">
        <v>0.18759999999999999</v>
      </c>
      <c r="HQ46" s="7">
        <f>(HQ47+$B$124)*(1+HP46)</f>
        <v>356280</v>
      </c>
      <c r="HR46" s="12">
        <f>($B$124)*(1+HP46)-$B$125</f>
        <v>345280</v>
      </c>
      <c r="HS46" s="12">
        <f>HR46</f>
        <v>345280</v>
      </c>
      <c r="HU46" s="5"/>
      <c r="HV46" s="6"/>
      <c r="HW46" s="7"/>
      <c r="IA46" s="5"/>
      <c r="IB46" s="6"/>
      <c r="IC46" s="7"/>
      <c r="IG46" s="5"/>
      <c r="IH46" s="6"/>
      <c r="II46" s="7"/>
      <c r="IM46" s="5"/>
      <c r="IN46" s="6"/>
      <c r="IO46" s="7"/>
      <c r="IS46" s="5"/>
      <c r="IT46" s="6"/>
      <c r="IU46" s="7"/>
      <c r="IY46" s="5"/>
      <c r="IZ46" s="6"/>
      <c r="JA46" s="7"/>
      <c r="JE46" s="5"/>
      <c r="JF46" s="6"/>
      <c r="JG46" s="7"/>
      <c r="JK46" s="5"/>
      <c r="JL46" s="6"/>
      <c r="JM46" s="7"/>
      <c r="JQ46" s="5"/>
      <c r="JR46" s="6"/>
      <c r="JS46" s="7"/>
      <c r="JW46" s="5"/>
      <c r="JX46" s="6"/>
      <c r="JY46" s="7"/>
      <c r="KC46" s="5"/>
      <c r="KD46" s="6"/>
      <c r="KE46" s="7"/>
      <c r="KI46" s="5"/>
      <c r="KJ46" s="6"/>
      <c r="KK46" s="7"/>
      <c r="KO46" s="5"/>
      <c r="KP46" s="6"/>
      <c r="KQ46" s="7"/>
      <c r="KU46" s="5"/>
      <c r="KV46" s="6"/>
      <c r="KW46" s="7"/>
      <c r="LA46" s="5"/>
      <c r="LB46" s="6"/>
      <c r="LC46" s="7"/>
      <c r="LG46" s="5"/>
      <c r="LH46" s="6"/>
      <c r="LI46" s="7"/>
      <c r="LM46" s="5"/>
      <c r="LN46" s="6"/>
      <c r="LO46" s="7"/>
      <c r="LS46" s="5"/>
      <c r="LT46" s="6"/>
      <c r="LU46" s="7"/>
      <c r="LY46" s="5"/>
      <c r="LZ46" s="6"/>
      <c r="MA46" s="7"/>
      <c r="ME46" s="5"/>
      <c r="MF46" s="6"/>
      <c r="MG46" s="7"/>
      <c r="MK46" s="5"/>
      <c r="ML46" s="6"/>
      <c r="MM46" s="7"/>
      <c r="MQ46" s="5"/>
      <c r="MR46" s="6"/>
      <c r="MS46" s="7"/>
      <c r="MW46" s="5"/>
      <c r="MX46" s="6"/>
      <c r="MY46" s="7"/>
      <c r="NC46" s="5"/>
      <c r="ND46" s="6"/>
      <c r="NE46" s="7"/>
      <c r="NI46" s="5"/>
      <c r="NJ46" s="6"/>
      <c r="NK46" s="7"/>
      <c r="NO46" s="5"/>
      <c r="NP46" s="6"/>
      <c r="NQ46" s="7"/>
      <c r="NU46" s="5"/>
      <c r="NV46" s="6"/>
      <c r="NW46" s="7"/>
      <c r="OA46" s="5"/>
      <c r="OB46" s="6"/>
      <c r="OC46" s="7"/>
      <c r="OG46" s="5"/>
      <c r="OH46" s="6"/>
      <c r="OI46" s="7"/>
      <c r="OM46" s="5"/>
      <c r="ON46" s="6"/>
      <c r="OO46" s="7"/>
      <c r="OS46" s="5"/>
      <c r="OT46" s="6"/>
      <c r="OU46" s="7"/>
      <c r="OY46" s="5"/>
      <c r="OZ46" s="6"/>
      <c r="PA46" s="7"/>
      <c r="PE46" s="5"/>
      <c r="PF46" s="6"/>
      <c r="PG46" s="7"/>
      <c r="PK46" s="5"/>
      <c r="PL46" s="6"/>
      <c r="PM46" s="7"/>
      <c r="PQ46" s="5"/>
      <c r="PR46" s="6"/>
      <c r="PS46" s="7"/>
      <c r="PW46" s="5"/>
      <c r="PX46" s="6"/>
      <c r="PY46" s="7"/>
      <c r="QC46" s="5"/>
      <c r="QD46" s="6"/>
      <c r="QE46" s="7"/>
      <c r="QI46" s="5"/>
      <c r="QJ46" s="6"/>
      <c r="QK46" s="7"/>
      <c r="QO46" s="5"/>
      <c r="QP46" s="6"/>
      <c r="QQ46" s="7"/>
    </row>
    <row r="47" spans="3:459">
      <c r="C47">
        <v>44</v>
      </c>
      <c r="D47" s="6">
        <v>0.14219999999999999</v>
      </c>
      <c r="E47" s="12">
        <f t="shared" si="286"/>
        <v>-9638341.0385776516</v>
      </c>
      <c r="F47" s="12">
        <f t="shared" si="0"/>
        <v>-4189530.1499345074</v>
      </c>
      <c r="G47">
        <v>43</v>
      </c>
      <c r="H47" s="6">
        <v>0.14219999999999999</v>
      </c>
      <c r="I47" s="12">
        <f t="shared" si="1"/>
        <v>-11988133.769524194</v>
      </c>
      <c r="J47" s="12">
        <f t="shared" si="2"/>
        <v>-5150680.5894186879</v>
      </c>
      <c r="K47">
        <v>42</v>
      </c>
      <c r="L47" s="6">
        <v>0.14219999999999999</v>
      </c>
      <c r="M47" s="12">
        <f t="shared" si="3"/>
        <v>-10140553.067802945</v>
      </c>
      <c r="N47" s="12">
        <f t="shared" si="4"/>
        <v>-4356870.7904379498</v>
      </c>
      <c r="O47">
        <v>41</v>
      </c>
      <c r="P47" s="6">
        <v>0.14219999999999999</v>
      </c>
      <c r="Q47" s="12">
        <f t="shared" si="5"/>
        <v>-7212161.1272945162</v>
      </c>
      <c r="R47" s="12">
        <f t="shared" si="6"/>
        <v>-2881240.2493463024</v>
      </c>
      <c r="S47">
        <v>40</v>
      </c>
      <c r="T47" s="6">
        <v>0.14219999999999999</v>
      </c>
      <c r="U47" s="12">
        <f t="shared" si="7"/>
        <v>1667541.5503686164</v>
      </c>
      <c r="V47" s="12">
        <f t="shared" si="8"/>
        <v>599141.81332339742</v>
      </c>
      <c r="W47">
        <v>39</v>
      </c>
      <c r="X47" s="6">
        <v>0.14219999999999999</v>
      </c>
      <c r="Y47" s="12">
        <f t="shared" si="9"/>
        <v>3071257.420258828</v>
      </c>
      <c r="Z47" s="12">
        <f t="shared" si="10"/>
        <v>995457.80706881615</v>
      </c>
      <c r="AA47">
        <v>38</v>
      </c>
      <c r="AB47" s="6">
        <v>0.14219999999999999</v>
      </c>
      <c r="AC47" s="12">
        <f t="shared" si="11"/>
        <v>-2936911.19002988</v>
      </c>
      <c r="AD47" s="12">
        <f t="shared" si="12"/>
        <v>-974050.94744709588</v>
      </c>
      <c r="AE47">
        <v>37</v>
      </c>
      <c r="AF47" s="6">
        <v>0.14219999999999999</v>
      </c>
      <c r="AG47" s="12">
        <f t="shared" si="13"/>
        <v>-969838.88122120756</v>
      </c>
      <c r="AH47" s="12">
        <f t="shared" si="14"/>
        <v>-331402.2307690559</v>
      </c>
      <c r="AI47">
        <v>36</v>
      </c>
      <c r="AJ47" s="6">
        <v>0.14219999999999999</v>
      </c>
      <c r="AK47" s="12">
        <f t="shared" si="15"/>
        <v>-4788363.4392720694</v>
      </c>
      <c r="AL47" s="12">
        <f t="shared" si="16"/>
        <v>-1660286.8206521249</v>
      </c>
      <c r="AM47">
        <v>35</v>
      </c>
      <c r="AN47" s="6">
        <v>0.14219999999999999</v>
      </c>
      <c r="AO47" s="12">
        <f t="shared" si="17"/>
        <v>-6100430.3899630671</v>
      </c>
      <c r="AP47" s="12">
        <f t="shared" si="18"/>
        <v>-2161207.7512180717</v>
      </c>
      <c r="AQ47">
        <v>34</v>
      </c>
      <c r="AR47" s="6">
        <v>0.14219999999999999</v>
      </c>
      <c r="AS47" s="12">
        <f t="shared" si="19"/>
        <v>-203779.36132660072</v>
      </c>
      <c r="AT47" s="12">
        <f t="shared" si="20"/>
        <v>-72705.199267279648</v>
      </c>
      <c r="AU47">
        <v>33</v>
      </c>
      <c r="AV47" s="6">
        <v>0.14219999999999999</v>
      </c>
      <c r="AW47" s="12">
        <f t="shared" si="21"/>
        <v>-2153944.5485933027</v>
      </c>
      <c r="AX47" s="12">
        <f t="shared" si="22"/>
        <v>-757668.93669111154</v>
      </c>
      <c r="AY47">
        <v>32</v>
      </c>
      <c r="AZ47" s="6">
        <v>0.14219999999999999</v>
      </c>
      <c r="BA47" s="12">
        <f t="shared" si="23"/>
        <v>-1097414.8881501148</v>
      </c>
      <c r="BB47" s="12">
        <f t="shared" si="24"/>
        <v>-383268.01370066823</v>
      </c>
      <c r="BC47">
        <v>31</v>
      </c>
      <c r="BD47" s="6">
        <v>0.14219999999999999</v>
      </c>
      <c r="BE47" s="12">
        <f t="shared" si="25"/>
        <v>1226225.1600312185</v>
      </c>
      <c r="BF47" s="12">
        <f t="shared" si="26"/>
        <v>434416.45116683876</v>
      </c>
      <c r="BG47">
        <v>30</v>
      </c>
      <c r="BH47" s="6">
        <v>0.14219999999999999</v>
      </c>
      <c r="BI47" s="12">
        <f t="shared" si="27"/>
        <v>4688661.2555031115</v>
      </c>
      <c r="BJ47" s="12">
        <f t="shared" si="28"/>
        <v>1849547.2791808755</v>
      </c>
      <c r="BK47">
        <v>29</v>
      </c>
      <c r="BL47" s="6">
        <v>0.14219999999999999</v>
      </c>
      <c r="BM47" s="12">
        <f t="shared" si="29"/>
        <v>3965841.7576936483</v>
      </c>
      <c r="BN47" s="12">
        <f t="shared" si="30"/>
        <v>1683988.0830407704</v>
      </c>
      <c r="BO47">
        <v>28</v>
      </c>
      <c r="BP47" s="6">
        <v>0.14219999999999999</v>
      </c>
      <c r="BQ47" s="12">
        <f t="shared" si="31"/>
        <v>2741947.844463333</v>
      </c>
      <c r="BR47" s="12">
        <f t="shared" si="32"/>
        <v>1198741.0174286934</v>
      </c>
      <c r="BS47">
        <v>27</v>
      </c>
      <c r="BT47" s="6">
        <v>0.14219999999999999</v>
      </c>
      <c r="BU47" s="12">
        <f t="shared" si="33"/>
        <v>2197196.1940295929</v>
      </c>
      <c r="BV47" s="12">
        <f t="shared" si="34"/>
        <v>982665.63451574766</v>
      </c>
      <c r="BW47">
        <v>26</v>
      </c>
      <c r="BX47" s="6">
        <v>0.14219999999999999</v>
      </c>
      <c r="BY47" s="12">
        <f t="shared" si="35"/>
        <v>959403.43981067138</v>
      </c>
      <c r="BZ47" s="12">
        <f t="shared" si="36"/>
        <v>438722.17599382461</v>
      </c>
      <c r="CA47">
        <v>25</v>
      </c>
      <c r="CB47" s="6">
        <v>0.14219999999999999</v>
      </c>
      <c r="CC47" s="12">
        <f t="shared" si="37"/>
        <v>2535878.0138173732</v>
      </c>
      <c r="CD47" s="12">
        <f t="shared" si="38"/>
        <v>1369883.8516852646</v>
      </c>
      <c r="CE47">
        <v>24</v>
      </c>
      <c r="CF47" s="6">
        <v>0.14219999999999999</v>
      </c>
      <c r="CG47" s="12">
        <f t="shared" si="39"/>
        <v>2922812.3752248678</v>
      </c>
      <c r="CH47" s="12">
        <f t="shared" si="40"/>
        <v>1740468.6756992303</v>
      </c>
      <c r="CI47">
        <v>23</v>
      </c>
      <c r="CJ47" s="6">
        <v>0.14219999999999999</v>
      </c>
      <c r="CK47" s="12">
        <f t="shared" si="284"/>
        <v>3008491.499478057</v>
      </c>
      <c r="CL47" s="12">
        <f t="shared" si="285"/>
        <v>1814165.7283284767</v>
      </c>
      <c r="CM47" s="5">
        <v>22</v>
      </c>
      <c r="CN47" s="6">
        <v>0.14219999999999999</v>
      </c>
      <c r="CO47" s="7">
        <f t="shared" si="41"/>
        <v>4425170.1469154218</v>
      </c>
      <c r="CP47" s="12">
        <f t="shared" si="42"/>
        <v>2485013.9843950961</v>
      </c>
      <c r="CQ47" s="12">
        <f t="shared" si="43"/>
        <v>1467282.1264644412</v>
      </c>
      <c r="CR47" s="9"/>
      <c r="CS47" s="5">
        <v>21</v>
      </c>
      <c r="CT47" s="6">
        <v>0.14219999999999999</v>
      </c>
      <c r="CU47" s="7">
        <f t="shared" si="44"/>
        <v>3382898.9732554248</v>
      </c>
      <c r="CV47" s="12">
        <f t="shared" si="45"/>
        <v>1805661.1547335405</v>
      </c>
      <c r="CW47" s="12">
        <f t="shared" si="46"/>
        <v>1152356.6163374856</v>
      </c>
      <c r="CY47" s="5">
        <v>20</v>
      </c>
      <c r="CZ47" s="6">
        <v>0.14219999999999999</v>
      </c>
      <c r="DA47" s="7">
        <f t="shared" si="47"/>
        <v>2735202.9214549051</v>
      </c>
      <c r="DB47" s="12">
        <f t="shared" si="48"/>
        <v>1393482.1613594594</v>
      </c>
      <c r="DC47" s="12">
        <f t="shared" si="49"/>
        <v>927821.03708607226</v>
      </c>
      <c r="DE47" s="5">
        <f t="shared" si="50"/>
        <v>19</v>
      </c>
      <c r="DF47" s="6">
        <v>0.14219999999999999</v>
      </c>
      <c r="DG47" s="7">
        <f t="shared" si="51"/>
        <v>2315025.7481632703</v>
      </c>
      <c r="DH47" s="12">
        <f t="shared" si="52"/>
        <v>1131712.5832973784</v>
      </c>
      <c r="DI47" s="12">
        <f t="shared" si="53"/>
        <v>756370.72150025808</v>
      </c>
      <c r="DK47" s="5">
        <f t="shared" si="54"/>
        <v>18</v>
      </c>
      <c r="DL47" s="6">
        <v>0.14219999999999999</v>
      </c>
      <c r="DM47" s="7">
        <f t="shared" si="55"/>
        <v>2343380.65407761</v>
      </c>
      <c r="DN47" s="12">
        <f t="shared" si="56"/>
        <v>1336476.4472056825</v>
      </c>
      <c r="DO47" s="12">
        <f t="shared" si="57"/>
        <v>903296.89522193116</v>
      </c>
      <c r="DQ47" s="5">
        <f t="shared" si="58"/>
        <v>17</v>
      </c>
      <c r="DR47" s="6">
        <v>0.14219999999999999</v>
      </c>
      <c r="DS47" s="7">
        <f t="shared" si="59"/>
        <v>1536038.7087556438</v>
      </c>
      <c r="DT47" s="12">
        <f t="shared" si="60"/>
        <v>635174.32359126082</v>
      </c>
      <c r="DU47" s="12">
        <f t="shared" si="61"/>
        <v>426109.40803735342</v>
      </c>
      <c r="DW47" s="5">
        <f t="shared" si="62"/>
        <v>16</v>
      </c>
      <c r="DX47" s="6">
        <v>0.14219999999999999</v>
      </c>
      <c r="DY47" s="7">
        <f t="shared" si="63"/>
        <v>1158400.232847393</v>
      </c>
      <c r="DZ47" s="12">
        <f t="shared" si="64"/>
        <v>354452.77922129876</v>
      </c>
      <c r="EA47" s="12">
        <f t="shared" si="65"/>
        <v>238676.7458073067</v>
      </c>
      <c r="EC47" s="5">
        <f t="shared" si="66"/>
        <v>15</v>
      </c>
      <c r="ED47" s="6">
        <v>0.14219999999999999</v>
      </c>
      <c r="EE47" s="7">
        <f t="shared" si="67"/>
        <v>1078183.3887261667</v>
      </c>
      <c r="EF47" s="12">
        <f t="shared" si="68"/>
        <v>386024.73054505198</v>
      </c>
      <c r="EG47" s="12">
        <f t="shared" si="69"/>
        <v>267695.54178501095</v>
      </c>
      <c r="EI47" s="5">
        <f t="shared" si="70"/>
        <v>14</v>
      </c>
      <c r="EJ47" s="6">
        <v>0.14219999999999999</v>
      </c>
      <c r="EK47" s="7">
        <f t="shared" si="71"/>
        <v>1078183.3887261667</v>
      </c>
      <c r="EL47" s="12">
        <f t="shared" si="72"/>
        <v>617614.62410641729</v>
      </c>
      <c r="EM47" s="12">
        <f t="shared" si="73"/>
        <v>443813.52385536529</v>
      </c>
      <c r="EO47" s="5">
        <f t="shared" si="74"/>
        <v>13</v>
      </c>
      <c r="EP47" s="6">
        <v>0.14219999999999999</v>
      </c>
      <c r="EQ47" s="7">
        <f t="shared" si="75"/>
        <v>1204136.0159997391</v>
      </c>
      <c r="ER47" s="12">
        <f t="shared" si="76"/>
        <v>331973.90331156214</v>
      </c>
      <c r="ES47" s="12">
        <f t="shared" si="77"/>
        <v>241890.53256370107</v>
      </c>
      <c r="EU47" s="5">
        <f t="shared" si="78"/>
        <v>12</v>
      </c>
      <c r="EV47" s="6">
        <v>0.14219999999999999</v>
      </c>
      <c r="EW47" s="7">
        <f t="shared" si="79"/>
        <v>747666.1517706454</v>
      </c>
      <c r="EX47" s="12">
        <f t="shared" si="80"/>
        <v>308698.79275951738</v>
      </c>
      <c r="EY47" s="12">
        <f t="shared" si="81"/>
        <v>227258.15647874019</v>
      </c>
      <c r="FA47" s="5">
        <f t="shared" si="82"/>
        <v>11</v>
      </c>
      <c r="FB47" s="6">
        <v>0.14219999999999999</v>
      </c>
      <c r="FC47" s="7">
        <f t="shared" si="83"/>
        <v>745132.70058864413</v>
      </c>
      <c r="FD47" s="12">
        <f t="shared" si="84"/>
        <v>370078.65073717973</v>
      </c>
      <c r="FE47" s="12">
        <f t="shared" si="85"/>
        <v>277094.06512482301</v>
      </c>
      <c r="FG47" s="5">
        <f t="shared" si="86"/>
        <v>10</v>
      </c>
      <c r="FH47" s="6">
        <v>0.14219999999999999</v>
      </c>
      <c r="FI47" s="7">
        <f t="shared" si="87"/>
        <v>588386.52920771006</v>
      </c>
      <c r="FJ47" s="12">
        <f t="shared" si="88"/>
        <v>263751.93021343963</v>
      </c>
      <c r="FK47" s="12">
        <f t="shared" si="89"/>
        <v>198807.98759807009</v>
      </c>
      <c r="FM47" s="5">
        <f t="shared" si="90"/>
        <v>9</v>
      </c>
      <c r="FN47" s="6">
        <v>0.14219999999999999</v>
      </c>
      <c r="FO47" s="7">
        <f t="shared" si="91"/>
        <v>645231.41704979725</v>
      </c>
      <c r="FP47" s="12">
        <f t="shared" si="92"/>
        <v>377808.87959860358</v>
      </c>
      <c r="FQ47" s="12">
        <f t="shared" si="93"/>
        <v>288577.63667833037</v>
      </c>
      <c r="FS47" s="5">
        <f t="shared" si="94"/>
        <v>8</v>
      </c>
      <c r="FT47" s="6">
        <v>0.14219999999999999</v>
      </c>
      <c r="FU47" s="7">
        <f t="shared" si="95"/>
        <v>526246.97581746778</v>
      </c>
      <c r="FV47" s="12">
        <f t="shared" si="96"/>
        <v>306466.02437644644</v>
      </c>
      <c r="FW47" s="12">
        <f t="shared" si="97"/>
        <v>237934.67721688931</v>
      </c>
      <c r="FY47" s="5">
        <f t="shared" si="98"/>
        <v>7</v>
      </c>
      <c r="FZ47" s="6">
        <v>0.14219999999999999</v>
      </c>
      <c r="GA47" s="7">
        <f t="shared" si="99"/>
        <v>452024.54545393208</v>
      </c>
      <c r="GB47" s="12">
        <f t="shared" si="100"/>
        <v>273311.06738458597</v>
      </c>
      <c r="GC47" s="12">
        <f t="shared" si="101"/>
        <v>214253.90207032871</v>
      </c>
      <c r="GE47" s="5">
        <f t="shared" si="102"/>
        <v>6</v>
      </c>
      <c r="GF47" s="6">
        <v>0.14219999999999999</v>
      </c>
      <c r="GG47" s="7">
        <f t="shared" si="103"/>
        <v>402157.06890919222</v>
      </c>
      <c r="GH47" s="12">
        <f t="shared" si="104"/>
        <v>266443.08288140967</v>
      </c>
      <c r="GI47" s="12">
        <f t="shared" si="105"/>
        <v>212886.68431228213</v>
      </c>
      <c r="GK47" s="5">
        <f t="shared" si="106"/>
        <v>5</v>
      </c>
      <c r="GL47" s="6">
        <v>0.14219999999999999</v>
      </c>
      <c r="GM47" s="7">
        <f t="shared" si="107"/>
        <v>446692.29024679802</v>
      </c>
      <c r="GN47" s="12">
        <f t="shared" si="108"/>
        <v>356280.93750346306</v>
      </c>
      <c r="GO47" s="12">
        <f t="shared" si="109"/>
        <v>294513.63929306366</v>
      </c>
      <c r="GQ47" s="5">
        <f t="shared" si="110"/>
        <v>4</v>
      </c>
      <c r="GR47" s="6">
        <v>0.14219999999999999</v>
      </c>
      <c r="GS47" s="7">
        <f t="shared" si="111"/>
        <v>360817.68194410176</v>
      </c>
      <c r="GT47" s="12">
        <f t="shared" si="112"/>
        <v>308528.32393030461</v>
      </c>
      <c r="GU47" s="12">
        <f t="shared" si="113"/>
        <v>264342.10668400471</v>
      </c>
      <c r="GW47" s="5">
        <f t="shared" si="114"/>
        <v>3</v>
      </c>
      <c r="GX47" s="6">
        <v>0.14219999999999999</v>
      </c>
      <c r="GY47" s="7">
        <f t="shared" si="115"/>
        <v>325618.33944959997</v>
      </c>
      <c r="GZ47" s="12">
        <f t="shared" si="116"/>
        <v>286968.46179476858</v>
      </c>
      <c r="HA47" s="12">
        <f t="shared" si="117"/>
        <v>256685.35778627545</v>
      </c>
      <c r="HC47" s="5">
        <f t="shared" si="118"/>
        <v>2</v>
      </c>
      <c r="HD47" s="6">
        <v>0.14219999999999999</v>
      </c>
      <c r="HE47" s="7">
        <f t="shared" si="119"/>
        <v>354858.69599999994</v>
      </c>
      <c r="HF47" s="12">
        <f>(HF48)*(1+HD47)-(((VLOOKUP((HC$91+HC48),$A$138:$E$227,5,FALSE))/(VLOOKUP(HC$91,$A$138:$E$227,5,FALSE)))*(IF(HC47&lt;=$D$125,$B$125,$C$125)))</f>
        <v>330712.48541798937</v>
      </c>
      <c r="HG47" s="12">
        <f t="shared" si="121"/>
        <v>314093.76755778893</v>
      </c>
      <c r="HI47" s="5">
        <f t="shared" si="122"/>
        <v>1</v>
      </c>
      <c r="HJ47" s="6">
        <v>0.14219999999999999</v>
      </c>
      <c r="HK47" s="7">
        <f>(HK48+$B$124)*(1+HJ47)</f>
        <v>342659.99999999994</v>
      </c>
      <c r="HL47" s="12">
        <f>($B$124)*(1+HJ47)-$B$125</f>
        <v>331659.99999999994</v>
      </c>
      <c r="HM47" s="12">
        <f>HL47</f>
        <v>331659.99999999994</v>
      </c>
      <c r="HO47" s="5"/>
      <c r="HP47" s="6"/>
      <c r="HQ47" s="7"/>
      <c r="HU47" s="5"/>
      <c r="HV47" s="6"/>
      <c r="HW47" s="7"/>
      <c r="IA47" s="5"/>
      <c r="IB47" s="6"/>
      <c r="IC47" s="7"/>
      <c r="IG47" s="5"/>
      <c r="IH47" s="6"/>
      <c r="II47" s="7"/>
      <c r="IM47" s="5"/>
      <c r="IN47" s="6"/>
      <c r="IO47" s="7"/>
      <c r="IS47" s="5"/>
      <c r="IT47" s="6"/>
      <c r="IU47" s="7"/>
      <c r="IY47" s="5"/>
      <c r="IZ47" s="6"/>
      <c r="JA47" s="7"/>
      <c r="JE47" s="5"/>
      <c r="JF47" s="6"/>
      <c r="JG47" s="7"/>
      <c r="JK47" s="5"/>
      <c r="JL47" s="6"/>
      <c r="JM47" s="7"/>
      <c r="JQ47" s="5"/>
      <c r="JR47" s="6"/>
      <c r="JS47" s="7"/>
      <c r="JW47" s="5"/>
      <c r="JX47" s="6"/>
      <c r="JY47" s="7"/>
      <c r="KC47" s="5"/>
      <c r="KD47" s="6"/>
      <c r="KE47" s="7"/>
      <c r="KI47" s="5"/>
      <c r="KJ47" s="6"/>
      <c r="KK47" s="7"/>
      <c r="KO47" s="5"/>
      <c r="KP47" s="6"/>
      <c r="KQ47" s="7"/>
      <c r="KU47" s="5"/>
      <c r="KV47" s="6"/>
      <c r="KW47" s="7"/>
      <c r="LA47" s="5"/>
      <c r="LB47" s="6"/>
      <c r="LC47" s="7"/>
      <c r="LG47" s="5"/>
      <c r="LH47" s="6"/>
      <c r="LI47" s="7"/>
      <c r="LM47" s="5"/>
      <c r="LN47" s="6"/>
      <c r="LO47" s="7"/>
      <c r="LS47" s="5"/>
      <c r="LT47" s="6"/>
      <c r="LU47" s="7"/>
      <c r="LY47" s="5"/>
      <c r="LZ47" s="6"/>
      <c r="MA47" s="7"/>
      <c r="ME47" s="5"/>
      <c r="MF47" s="6"/>
      <c r="MG47" s="7"/>
      <c r="MK47" s="5"/>
      <c r="ML47" s="6"/>
      <c r="MM47" s="7"/>
      <c r="MQ47" s="5"/>
      <c r="MR47" s="6"/>
      <c r="MS47" s="7"/>
      <c r="MW47" s="5"/>
      <c r="MX47" s="6"/>
      <c r="MY47" s="7"/>
      <c r="NC47" s="5"/>
      <c r="ND47" s="6"/>
      <c r="NE47" s="7"/>
      <c r="NI47" s="5"/>
      <c r="NJ47" s="6"/>
      <c r="NK47" s="7"/>
      <c r="NO47" s="5"/>
      <c r="NP47" s="6"/>
      <c r="NQ47" s="7"/>
      <c r="NU47" s="5"/>
      <c r="NV47" s="6"/>
      <c r="NW47" s="7"/>
      <c r="OA47" s="5"/>
      <c r="OB47" s="6"/>
      <c r="OC47" s="7"/>
      <c r="OG47" s="5"/>
      <c r="OH47" s="6"/>
      <c r="OI47" s="7"/>
      <c r="OM47" s="5"/>
      <c r="ON47" s="6"/>
      <c r="OO47" s="7"/>
      <c r="OS47" s="5"/>
      <c r="OT47" s="6"/>
      <c r="OU47" s="7"/>
      <c r="OY47" s="5"/>
      <c r="OZ47" s="6"/>
      <c r="PA47" s="7"/>
      <c r="PE47" s="5"/>
      <c r="PF47" s="6"/>
      <c r="PG47" s="7"/>
      <c r="PK47" s="5"/>
      <c r="PL47" s="6"/>
      <c r="PM47" s="7"/>
      <c r="PQ47" s="5"/>
      <c r="PR47" s="6"/>
      <c r="PS47" s="7"/>
      <c r="PW47" s="5"/>
      <c r="PX47" s="6"/>
      <c r="PY47" s="7"/>
      <c r="QC47" s="5"/>
      <c r="QD47" s="6"/>
      <c r="QE47" s="7"/>
      <c r="QI47" s="5"/>
      <c r="QJ47" s="6"/>
      <c r="QK47" s="7"/>
      <c r="QO47" s="5"/>
      <c r="QP47" s="6"/>
      <c r="QQ47" s="7"/>
    </row>
    <row r="48" spans="3:459">
      <c r="C48">
        <v>43</v>
      </c>
      <c r="D48" s="6">
        <v>3.56E-2</v>
      </c>
      <c r="E48" s="12">
        <f t="shared" si="286"/>
        <v>-8377975.5712985378</v>
      </c>
      <c r="F48" s="12">
        <f t="shared" si="0"/>
        <v>-3834364.4810440401</v>
      </c>
      <c r="G48">
        <v>42</v>
      </c>
      <c r="H48" s="6">
        <v>3.56E-2</v>
      </c>
      <c r="I48" s="12">
        <f t="shared" si="1"/>
        <v>-10434520.406339245</v>
      </c>
      <c r="J48" s="12">
        <f t="shared" si="2"/>
        <v>-4720378.2790582301</v>
      </c>
      <c r="K48">
        <v>41</v>
      </c>
      <c r="L48" s="6">
        <v>3.56E-2</v>
      </c>
      <c r="M48" s="12">
        <f t="shared" si="3"/>
        <v>-8816957.1934857611</v>
      </c>
      <c r="N48" s="12">
        <f t="shared" si="4"/>
        <v>-3988623.4922911781</v>
      </c>
      <c r="O48">
        <v>40</v>
      </c>
      <c r="P48" s="6">
        <v>3.56E-2</v>
      </c>
      <c r="Q48" s="12">
        <f t="shared" si="5"/>
        <v>-6248526.3418594599</v>
      </c>
      <c r="R48" s="12">
        <f t="shared" si="6"/>
        <v>-2628348.3818932651</v>
      </c>
      <c r="S48">
        <v>39</v>
      </c>
      <c r="T48" s="6">
        <v>3.56E-2</v>
      </c>
      <c r="U48" s="12">
        <f t="shared" si="7"/>
        <v>1533039.7950141132</v>
      </c>
      <c r="V48" s="12">
        <f t="shared" si="8"/>
        <v>579959.49917200592</v>
      </c>
      <c r="W48">
        <v>38</v>
      </c>
      <c r="X48" s="6">
        <v>3.56E-2</v>
      </c>
      <c r="Y48" s="12">
        <f t="shared" si="9"/>
        <v>2769931.3253315636</v>
      </c>
      <c r="Z48" s="12">
        <f t="shared" si="10"/>
        <v>945294.02372426377</v>
      </c>
      <c r="AA48">
        <v>37</v>
      </c>
      <c r="AB48" s="6">
        <v>3.56E-2</v>
      </c>
      <c r="AC48" s="12">
        <f t="shared" si="11"/>
        <v>-2492082.5114475004</v>
      </c>
      <c r="AD48" s="12">
        <f t="shared" si="12"/>
        <v>-870251.03574357159</v>
      </c>
      <c r="AE48">
        <v>36</v>
      </c>
      <c r="AF48" s="6">
        <v>3.56E-2</v>
      </c>
      <c r="AG48" s="12">
        <f t="shared" si="13"/>
        <v>-772233.20221865596</v>
      </c>
      <c r="AH48" s="12">
        <f t="shared" si="14"/>
        <v>-277840.51720036304</v>
      </c>
      <c r="AI48">
        <v>35</v>
      </c>
      <c r="AJ48" s="6">
        <v>3.56E-2</v>
      </c>
      <c r="AK48" s="12">
        <f t="shared" si="15"/>
        <v>-4116478.4627400064</v>
      </c>
      <c r="AL48" s="12">
        <f t="shared" si="16"/>
        <v>-1502841.3435400026</v>
      </c>
      <c r="AM48">
        <v>34</v>
      </c>
      <c r="AN48" s="6">
        <v>3.56E-2</v>
      </c>
      <c r="AO48" s="12">
        <f t="shared" si="17"/>
        <v>-5266809.2618624037</v>
      </c>
      <c r="AP48" s="12">
        <f t="shared" si="18"/>
        <v>-1964603.4548216902</v>
      </c>
      <c r="AQ48">
        <v>33</v>
      </c>
      <c r="AR48" s="6">
        <v>3.56E-2</v>
      </c>
      <c r="AS48" s="12">
        <f t="shared" si="19"/>
        <v>-104793.2536196351</v>
      </c>
      <c r="AT48" s="12">
        <f t="shared" si="20"/>
        <v>-39366.777814783556</v>
      </c>
      <c r="AU48">
        <v>32</v>
      </c>
      <c r="AV48" s="6">
        <v>3.56E-2</v>
      </c>
      <c r="AW48" s="12">
        <f t="shared" si="21"/>
        <v>-1811117.8727959977</v>
      </c>
      <c r="AX48" s="12">
        <f t="shared" si="22"/>
        <v>-670784.39733185107</v>
      </c>
      <c r="AY48">
        <v>31</v>
      </c>
      <c r="AZ48" s="6">
        <v>3.56E-2</v>
      </c>
      <c r="BA48" s="12">
        <f t="shared" si="23"/>
        <v>-885585.36821447685</v>
      </c>
      <c r="BB48" s="12">
        <f t="shared" si="24"/>
        <v>-325651.76238574681</v>
      </c>
      <c r="BC48">
        <v>30</v>
      </c>
      <c r="BD48" s="6">
        <v>3.56E-2</v>
      </c>
      <c r="BE48" s="12">
        <f t="shared" si="25"/>
        <v>1147702.6887542012</v>
      </c>
      <c r="BF48" s="12">
        <f t="shared" si="26"/>
        <v>428111.32040831313</v>
      </c>
      <c r="BG48">
        <v>29</v>
      </c>
      <c r="BH48" s="6">
        <v>3.56E-2</v>
      </c>
      <c r="BI48" s="12">
        <f t="shared" si="27"/>
        <v>4171521.8095930004</v>
      </c>
      <c r="BJ48" s="12">
        <f t="shared" si="28"/>
        <v>1732616.2013388916</v>
      </c>
      <c r="BK48">
        <v>28</v>
      </c>
      <c r="BL48" s="6">
        <v>3.56E-2</v>
      </c>
      <c r="BM48" s="12">
        <f t="shared" si="29"/>
        <v>3533963.0933878594</v>
      </c>
      <c r="BN48" s="12">
        <f t="shared" si="30"/>
        <v>1579999.3724406038</v>
      </c>
      <c r="BO48">
        <v>27</v>
      </c>
      <c r="BP48" s="6">
        <v>3.56E-2</v>
      </c>
      <c r="BQ48" s="12">
        <f t="shared" si="31"/>
        <v>2460662.34820391</v>
      </c>
      <c r="BR48" s="12">
        <f t="shared" si="32"/>
        <v>1132685.8428240221</v>
      </c>
      <c r="BS48">
        <v>26</v>
      </c>
      <c r="BT48" s="6">
        <v>3.56E-2</v>
      </c>
      <c r="BU48" s="12">
        <f t="shared" si="33"/>
        <v>1982380.3587068699</v>
      </c>
      <c r="BV48" s="12">
        <f t="shared" si="34"/>
        <v>933501.86203656846</v>
      </c>
      <c r="BW48">
        <v>25</v>
      </c>
      <c r="BX48" s="6">
        <v>3.56E-2</v>
      </c>
      <c r="BY48" s="12">
        <f t="shared" si="35"/>
        <v>897397.85975754436</v>
      </c>
      <c r="BZ48" s="12">
        <f t="shared" si="36"/>
        <v>432080.45099437324</v>
      </c>
      <c r="CA48">
        <v>24</v>
      </c>
      <c r="CB48" s="6">
        <v>3.56E-2</v>
      </c>
      <c r="CC48" s="12">
        <f t="shared" si="37"/>
        <v>2268790.8400790612</v>
      </c>
      <c r="CD48" s="12">
        <f t="shared" si="38"/>
        <v>1290449.8164470852</v>
      </c>
      <c r="CE48">
        <v>23</v>
      </c>
      <c r="CF48" s="6">
        <v>3.56E-2</v>
      </c>
      <c r="CG48" s="12">
        <f t="shared" si="39"/>
        <v>2603039.854719236</v>
      </c>
      <c r="CH48" s="12">
        <f t="shared" si="40"/>
        <v>1632064.670816029</v>
      </c>
      <c r="CI48">
        <v>22</v>
      </c>
      <c r="CJ48" s="6">
        <v>3.56E-2</v>
      </c>
      <c r="CK48" s="12">
        <f t="shared" si="284"/>
        <v>2677500.875046452</v>
      </c>
      <c r="CL48" s="12">
        <f t="shared" si="285"/>
        <v>1700000.5555850491</v>
      </c>
      <c r="CM48" s="5">
        <v>21</v>
      </c>
      <c r="CN48" s="6">
        <v>3.56E-2</v>
      </c>
      <c r="CO48" s="7">
        <f t="shared" si="41"/>
        <v>3874251.5732055879</v>
      </c>
      <c r="CP48" s="12">
        <f t="shared" si="42"/>
        <v>2220121.2528746231</v>
      </c>
      <c r="CQ48" s="12">
        <f t="shared" si="43"/>
        <v>1380234.1122368688</v>
      </c>
      <c r="CR48" s="9"/>
      <c r="CS48" s="5">
        <v>20</v>
      </c>
      <c r="CT48" s="6">
        <v>3.56E-2</v>
      </c>
      <c r="CU48" s="7">
        <f t="shared" si="44"/>
        <v>2961739.601869572</v>
      </c>
      <c r="CV48" s="12">
        <f t="shared" si="45"/>
        <v>1622018.0605404384</v>
      </c>
      <c r="CW48" s="12">
        <f t="shared" si="46"/>
        <v>1089927.4798340513</v>
      </c>
      <c r="CY48" s="5">
        <v>19</v>
      </c>
      <c r="CZ48" s="6">
        <v>3.56E-2</v>
      </c>
      <c r="DA48" s="7">
        <f t="shared" si="47"/>
        <v>2394679.496983808</v>
      </c>
      <c r="DB48" s="12">
        <f t="shared" si="48"/>
        <v>1259445.6007118232</v>
      </c>
      <c r="DC48" s="12">
        <f t="shared" si="49"/>
        <v>882944.66716569627</v>
      </c>
      <c r="DE48" s="5">
        <f t="shared" si="50"/>
        <v>18</v>
      </c>
      <c r="DF48" s="6">
        <v>3.56E-2</v>
      </c>
      <c r="DG48" s="7">
        <f t="shared" si="51"/>
        <v>2026812.9470874371</v>
      </c>
      <c r="DH48" s="12">
        <f t="shared" si="52"/>
        <v>1030117.1435322108</v>
      </c>
      <c r="DI48" s="12">
        <f t="shared" si="53"/>
        <v>724897.24915229669</v>
      </c>
      <c r="DK48" s="5">
        <f t="shared" si="54"/>
        <v>17</v>
      </c>
      <c r="DL48" s="6">
        <v>3.56E-2</v>
      </c>
      <c r="DM48" s="7">
        <f t="shared" si="55"/>
        <v>2051637.7640322275</v>
      </c>
      <c r="DN48" s="12">
        <f t="shared" si="56"/>
        <v>1208950.3277062287</v>
      </c>
      <c r="DO48" s="12">
        <f t="shared" si="57"/>
        <v>860337.66707136377</v>
      </c>
      <c r="DQ48" s="5">
        <f t="shared" si="58"/>
        <v>16</v>
      </c>
      <c r="DR48" s="6">
        <v>3.56E-2</v>
      </c>
      <c r="DS48" s="7">
        <f t="shared" si="59"/>
        <v>1344807.13426339</v>
      </c>
      <c r="DT48" s="12">
        <f t="shared" si="60"/>
        <v>595249.01480901451</v>
      </c>
      <c r="DU48" s="12">
        <f t="shared" si="61"/>
        <v>420453.6691904944</v>
      </c>
      <c r="DW48" s="5">
        <f t="shared" si="62"/>
        <v>15</v>
      </c>
      <c r="DX48" s="6">
        <v>3.56E-2</v>
      </c>
      <c r="DY48" s="7">
        <f t="shared" si="63"/>
        <v>1014183.3591729935</v>
      </c>
      <c r="DZ48" s="12">
        <f t="shared" si="64"/>
        <v>349330.25567087112</v>
      </c>
      <c r="EA48" s="12">
        <f t="shared" si="65"/>
        <v>247673.30296241658</v>
      </c>
      <c r="EC48" s="5">
        <f t="shared" si="66"/>
        <v>14</v>
      </c>
      <c r="ED48" s="6">
        <v>3.56E-2</v>
      </c>
      <c r="EE48" s="7">
        <f t="shared" si="67"/>
        <v>943953.23824738828</v>
      </c>
      <c r="EF48" s="12">
        <f t="shared" si="68"/>
        <v>375841.00867647474</v>
      </c>
      <c r="EG48" s="12">
        <f t="shared" si="69"/>
        <v>274423.59363679111</v>
      </c>
      <c r="EI48" s="5">
        <f t="shared" si="70"/>
        <v>13</v>
      </c>
      <c r="EJ48" s="6">
        <v>3.56E-2</v>
      </c>
      <c r="EK48" s="7">
        <f t="shared" si="71"/>
        <v>943953.23824738828</v>
      </c>
      <c r="EL48" s="12">
        <f t="shared" si="72"/>
        <v>577274.44918111456</v>
      </c>
      <c r="EM48" s="12">
        <f t="shared" si="73"/>
        <v>436773.78959206032</v>
      </c>
      <c r="EO48" s="5">
        <f t="shared" si="74"/>
        <v>12</v>
      </c>
      <c r="EP48" s="6">
        <v>3.56E-2</v>
      </c>
      <c r="EQ48" s="7">
        <f t="shared" si="75"/>
        <v>1054225.1934860263</v>
      </c>
      <c r="ER48" s="12">
        <f t="shared" si="76"/>
        <v>326690.87471954612</v>
      </c>
      <c r="ES48" s="12">
        <f t="shared" si="77"/>
        <v>250635.85626631844</v>
      </c>
      <c r="EU48" s="5">
        <f t="shared" si="78"/>
        <v>11</v>
      </c>
      <c r="EV48" s="6">
        <v>3.56E-2</v>
      </c>
      <c r="EW48" s="7">
        <f t="shared" si="79"/>
        <v>654584.26875384827</v>
      </c>
      <c r="EX48" s="12">
        <f t="shared" si="80"/>
        <v>305944.35825760657</v>
      </c>
      <c r="EY48" s="12">
        <f t="shared" si="81"/>
        <v>237147.34648010248</v>
      </c>
      <c r="FA48" s="5">
        <f t="shared" si="82"/>
        <v>10</v>
      </c>
      <c r="FB48" s="6">
        <v>3.56E-2</v>
      </c>
      <c r="FC48" s="7">
        <f t="shared" si="83"/>
        <v>652366.22359363001</v>
      </c>
      <c r="FD48" s="12">
        <f t="shared" si="84"/>
        <v>359084.01753733103</v>
      </c>
      <c r="FE48" s="12">
        <f t="shared" si="85"/>
        <v>283087.40006911289</v>
      </c>
      <c r="FG48" s="5">
        <f t="shared" si="86"/>
        <v>9</v>
      </c>
      <c r="FH48" s="6">
        <v>3.56E-2</v>
      </c>
      <c r="FI48" s="7">
        <f t="shared" si="87"/>
        <v>515134.41534557007</v>
      </c>
      <c r="FJ48" s="12">
        <f t="shared" si="88"/>
        <v>265760.75136879674</v>
      </c>
      <c r="FK48" s="12">
        <f t="shared" si="89"/>
        <v>210921.23124507681</v>
      </c>
      <c r="FM48" s="5">
        <f t="shared" si="90"/>
        <v>8</v>
      </c>
      <c r="FN48" s="6">
        <v>3.56E-2</v>
      </c>
      <c r="FO48" s="7">
        <f t="shared" si="91"/>
        <v>564902.30874610168</v>
      </c>
      <c r="FP48" s="12">
        <f t="shared" si="92"/>
        <v>365159.51268436114</v>
      </c>
      <c r="FQ48" s="12">
        <f t="shared" si="93"/>
        <v>293673.25887842802</v>
      </c>
      <c r="FS48" s="5">
        <f t="shared" si="94"/>
        <v>7</v>
      </c>
      <c r="FT48" s="6">
        <v>3.56E-2</v>
      </c>
      <c r="FU48" s="7">
        <f t="shared" si="95"/>
        <v>460731.02417918743</v>
      </c>
      <c r="FV48" s="12">
        <f t="shared" si="96"/>
        <v>302142.18269609142</v>
      </c>
      <c r="FW48" s="12">
        <f t="shared" si="97"/>
        <v>246989.24458490012</v>
      </c>
      <c r="FY48" s="5">
        <f t="shared" si="98"/>
        <v>6</v>
      </c>
      <c r="FZ48" s="6">
        <v>3.56E-2</v>
      </c>
      <c r="GA48" s="7">
        <f t="shared" si="99"/>
        <v>395749.03296614613</v>
      </c>
      <c r="GB48" s="12">
        <f t="shared" si="100"/>
        <v>272789.61491316475</v>
      </c>
      <c r="GC48" s="12">
        <f t="shared" si="101"/>
        <v>225159.6821505487</v>
      </c>
      <c r="GE48" s="5">
        <f t="shared" si="102"/>
        <v>5</v>
      </c>
      <c r="GF48" s="6">
        <v>3.56E-2</v>
      </c>
      <c r="GG48" s="7">
        <f t="shared" si="103"/>
        <v>352089.88698055706</v>
      </c>
      <c r="GH48" s="12">
        <f t="shared" si="104"/>
        <v>266144.50419605186</v>
      </c>
      <c r="GI48" s="12">
        <f t="shared" si="105"/>
        <v>223899.34479985319</v>
      </c>
      <c r="GK48" s="5">
        <f t="shared" si="106"/>
        <v>4</v>
      </c>
      <c r="GL48" s="6">
        <v>3.56E-2</v>
      </c>
      <c r="GM48" s="7">
        <f t="shared" si="107"/>
        <v>391080.62532551045</v>
      </c>
      <c r="GN48" s="12">
        <f t="shared" si="108"/>
        <v>343698.76625506306</v>
      </c>
      <c r="GO48" s="12">
        <f t="shared" si="109"/>
        <v>299145.22248125856</v>
      </c>
      <c r="GQ48" s="5">
        <f t="shared" si="110"/>
        <v>3</v>
      </c>
      <c r="GR48" s="6">
        <v>3.56E-2</v>
      </c>
      <c r="GS48" s="7">
        <f t="shared" si="111"/>
        <v>315897.11254080001</v>
      </c>
      <c r="GT48" s="12">
        <f t="shared" si="112"/>
        <v>281357.9352195097</v>
      </c>
      <c r="GU48" s="12">
        <f t="shared" si="113"/>
        <v>253817.60822712386</v>
      </c>
      <c r="GW48" s="5">
        <f t="shared" si="114"/>
        <v>2</v>
      </c>
      <c r="GX48" s="6">
        <v>3.56E-2</v>
      </c>
      <c r="GY48" s="7">
        <f t="shared" si="115"/>
        <v>285079.96799999999</v>
      </c>
      <c r="GZ48" s="12">
        <f>(GZ49)*(1+GX48)-(((VLOOKUP((GW$91+GW49),$A$138:$E$227,5,FALSE))/(VLOOKUP(GW$91,$A$138:$E$227,5,FALSE)))*(IF(GW48&lt;=$D$125,$B$125,$C$125)))</f>
        <v>262008.59271910114</v>
      </c>
      <c r="HA48" s="12">
        <f t="shared" si="117"/>
        <v>246759.41536507939</v>
      </c>
      <c r="HC48" s="5">
        <f t="shared" si="118"/>
        <v>1</v>
      </c>
      <c r="HD48" s="6">
        <v>3.56E-2</v>
      </c>
      <c r="HE48" s="7">
        <f>(HE49+$B$124)*(1+HD48)</f>
        <v>310680</v>
      </c>
      <c r="HF48" s="12">
        <f>($B$124)*(1+HD48)-$B$125</f>
        <v>299680</v>
      </c>
      <c r="HG48" s="12">
        <f>HF48</f>
        <v>299680</v>
      </c>
      <c r="HI48" s="5"/>
      <c r="HJ48" s="6"/>
      <c r="HK48" s="7"/>
      <c r="HO48" s="5"/>
      <c r="HP48" s="6"/>
      <c r="HQ48" s="7"/>
      <c r="HU48" s="5"/>
      <c r="HV48" s="6"/>
      <c r="HW48" s="7"/>
      <c r="IA48" s="5"/>
      <c r="IB48" s="6"/>
      <c r="IC48" s="7"/>
      <c r="IG48" s="5"/>
      <c r="IH48" s="6"/>
      <c r="II48" s="7"/>
      <c r="IM48" s="5"/>
      <c r="IN48" s="6"/>
      <c r="IO48" s="7"/>
      <c r="IS48" s="5"/>
      <c r="IT48" s="6"/>
      <c r="IU48" s="7"/>
      <c r="IY48" s="5"/>
      <c r="IZ48" s="6"/>
      <c r="JA48" s="7"/>
      <c r="JE48" s="5"/>
      <c r="JF48" s="6"/>
      <c r="JG48" s="7"/>
      <c r="JK48" s="5"/>
      <c r="JL48" s="6"/>
      <c r="JM48" s="7"/>
      <c r="JQ48" s="5"/>
      <c r="JR48" s="6"/>
      <c r="JS48" s="7"/>
      <c r="JW48" s="5"/>
      <c r="JX48" s="6"/>
      <c r="JY48" s="7"/>
      <c r="KC48" s="5"/>
      <c r="KD48" s="6"/>
      <c r="KE48" s="7"/>
      <c r="KI48" s="5"/>
      <c r="KJ48" s="6"/>
      <c r="KK48" s="7"/>
      <c r="KO48" s="5"/>
      <c r="KP48" s="6"/>
      <c r="KQ48" s="7"/>
      <c r="KU48" s="5"/>
      <c r="KV48" s="6"/>
      <c r="KW48" s="7"/>
      <c r="LA48" s="5"/>
      <c r="LB48" s="6"/>
      <c r="LC48" s="7"/>
      <c r="LG48" s="5"/>
      <c r="LH48" s="6"/>
      <c r="LI48" s="7"/>
      <c r="LM48" s="5"/>
      <c r="LN48" s="6"/>
      <c r="LO48" s="7"/>
      <c r="LS48" s="5"/>
      <c r="LT48" s="6"/>
      <c r="LU48" s="7"/>
      <c r="LY48" s="5"/>
      <c r="LZ48" s="6"/>
      <c r="MA48" s="7"/>
      <c r="ME48" s="5"/>
      <c r="MF48" s="6"/>
      <c r="MG48" s="7"/>
      <c r="MK48" s="5"/>
      <c r="ML48" s="6"/>
      <c r="MM48" s="7"/>
      <c r="MQ48" s="5"/>
      <c r="MR48" s="6"/>
      <c r="MS48" s="7"/>
      <c r="MW48" s="5"/>
      <c r="MX48" s="6"/>
      <c r="MY48" s="7"/>
      <c r="NC48" s="5"/>
      <c r="ND48" s="6"/>
      <c r="NE48" s="7"/>
      <c r="NI48" s="5"/>
      <c r="NJ48" s="6"/>
      <c r="NK48" s="7"/>
      <c r="NO48" s="5"/>
      <c r="NP48" s="6"/>
      <c r="NQ48" s="7"/>
      <c r="NU48" s="5"/>
      <c r="NV48" s="6"/>
      <c r="NW48" s="7"/>
      <c r="OA48" s="5"/>
      <c r="OB48" s="6"/>
      <c r="OC48" s="7"/>
      <c r="OG48" s="5"/>
      <c r="OH48" s="6"/>
      <c r="OI48" s="7"/>
      <c r="OM48" s="5"/>
      <c r="ON48" s="6"/>
      <c r="OO48" s="7"/>
      <c r="OS48" s="5"/>
      <c r="OT48" s="6"/>
      <c r="OU48" s="7"/>
      <c r="OY48" s="5"/>
      <c r="OZ48" s="6"/>
      <c r="PA48" s="7"/>
      <c r="PE48" s="5"/>
      <c r="PF48" s="6"/>
      <c r="PG48" s="7"/>
      <c r="PK48" s="5"/>
      <c r="PL48" s="6"/>
      <c r="PM48" s="7"/>
      <c r="PQ48" s="5"/>
      <c r="PR48" s="6"/>
      <c r="PS48" s="7"/>
      <c r="PW48" s="5"/>
      <c r="PX48" s="6"/>
      <c r="PY48" s="7"/>
      <c r="QC48" s="5"/>
      <c r="QD48" s="6"/>
      <c r="QE48" s="7"/>
      <c r="QI48" s="5"/>
      <c r="QJ48" s="6"/>
      <c r="QK48" s="7"/>
      <c r="QO48" s="5"/>
      <c r="QP48" s="6"/>
      <c r="QQ48" s="7"/>
    </row>
    <row r="49" spans="3:459">
      <c r="C49">
        <v>42</v>
      </c>
      <c r="D49" s="6">
        <v>-8.2400000000000001E-2</v>
      </c>
      <c r="E49" s="12">
        <f t="shared" si="286"/>
        <v>-8026676.7461863272</v>
      </c>
      <c r="F49" s="12">
        <f t="shared" si="0"/>
        <v>-3900604.1491298727</v>
      </c>
      <c r="G49">
        <v>41</v>
      </c>
      <c r="H49" s="6">
        <v>-8.2400000000000001E-2</v>
      </c>
      <c r="I49" s="12">
        <f t="shared" si="1"/>
        <v>-10011785.06842947</v>
      </c>
      <c r="J49" s="12">
        <f t="shared" si="2"/>
        <v>-4809031.5918579763</v>
      </c>
      <c r="K49">
        <v>40</v>
      </c>
      <c r="L49" s="6">
        <v>-8.2400000000000001E-2</v>
      </c>
      <c r="M49" s="12">
        <f t="shared" si="3"/>
        <v>-8449827.5434647314</v>
      </c>
      <c r="N49" s="12">
        <f t="shared" si="4"/>
        <v>-4058765.4773383965</v>
      </c>
      <c r="O49">
        <v>39</v>
      </c>
      <c r="P49" s="6">
        <v>-8.2400000000000001E-2</v>
      </c>
      <c r="Q49" s="12">
        <f t="shared" si="5"/>
        <v>-5964856.6890135938</v>
      </c>
      <c r="R49" s="12">
        <f t="shared" si="6"/>
        <v>-2664079.2515538242</v>
      </c>
      <c r="S49">
        <v>38</v>
      </c>
      <c r="T49" s="6">
        <v>-8.2400000000000001E-2</v>
      </c>
      <c r="U49" s="12">
        <f t="shared" si="7"/>
        <v>1556914.3436798109</v>
      </c>
      <c r="V49" s="12">
        <f t="shared" si="8"/>
        <v>625389.75041071046</v>
      </c>
      <c r="W49">
        <v>37</v>
      </c>
      <c r="X49" s="6">
        <v>-8.2400000000000001E-2</v>
      </c>
      <c r="Y49" s="12">
        <f t="shared" si="9"/>
        <v>2759596.6609460693</v>
      </c>
      <c r="Z49" s="12">
        <f t="shared" si="10"/>
        <v>999966.20579225547</v>
      </c>
      <c r="AA49">
        <v>36</v>
      </c>
      <c r="AB49" s="6">
        <v>-8.2400000000000001E-2</v>
      </c>
      <c r="AC49" s="12">
        <f t="shared" si="11"/>
        <v>-2323458.3048845204</v>
      </c>
      <c r="AD49" s="12">
        <f t="shared" si="12"/>
        <v>-861507.01192347379</v>
      </c>
      <c r="AE49">
        <v>35</v>
      </c>
      <c r="AF49" s="6">
        <v>-8.2400000000000001E-2</v>
      </c>
      <c r="AG49" s="12">
        <f t="shared" si="13"/>
        <v>-665170.76987010369</v>
      </c>
      <c r="AH49" s="12">
        <f t="shared" si="14"/>
        <v>-254110.18174812949</v>
      </c>
      <c r="AI49">
        <v>34</v>
      </c>
      <c r="AJ49" s="6">
        <v>-8.2400000000000001E-2</v>
      </c>
      <c r="AK49" s="12">
        <f t="shared" si="15"/>
        <v>-3895620.4612751333</v>
      </c>
      <c r="AL49" s="12">
        <f t="shared" si="16"/>
        <v>-1510100.0664493495</v>
      </c>
      <c r="AM49">
        <v>33</v>
      </c>
      <c r="AN49" s="6">
        <v>-8.2400000000000001E-2</v>
      </c>
      <c r="AO49" s="12">
        <f t="shared" si="17"/>
        <v>-5008095.5291111525</v>
      </c>
      <c r="AP49" s="12">
        <f t="shared" si="18"/>
        <v>-1983543.4539457092</v>
      </c>
      <c r="AQ49">
        <v>32</v>
      </c>
      <c r="AR49" s="6">
        <v>-8.2400000000000001E-2</v>
      </c>
      <c r="AS49" s="12">
        <f t="shared" si="19"/>
        <v>-24076.958951388224</v>
      </c>
      <c r="AT49" s="12">
        <f t="shared" si="20"/>
        <v>-9603.7308176885599</v>
      </c>
      <c r="AU49">
        <v>31</v>
      </c>
      <c r="AV49" s="6">
        <v>-8.2400000000000001E-2</v>
      </c>
      <c r="AW49" s="12">
        <f t="shared" si="21"/>
        <v>-1670642.9826149067</v>
      </c>
      <c r="AX49" s="12">
        <f t="shared" si="22"/>
        <v>-656994.43136541266</v>
      </c>
      <c r="AY49">
        <v>30</v>
      </c>
      <c r="AZ49" s="6">
        <v>-8.2400000000000001E-2</v>
      </c>
      <c r="BA49" s="12">
        <f t="shared" si="23"/>
        <v>-776364.07338888291</v>
      </c>
      <c r="BB49" s="12">
        <f t="shared" si="24"/>
        <v>-303130.91629509756</v>
      </c>
      <c r="BC49">
        <v>29</v>
      </c>
      <c r="BD49" s="6">
        <v>-8.2400000000000001E-2</v>
      </c>
      <c r="BE49" s="12">
        <f t="shared" si="25"/>
        <v>1185909.8306963062</v>
      </c>
      <c r="BF49" s="12">
        <f t="shared" si="26"/>
        <v>469700.24193308753</v>
      </c>
      <c r="BG49">
        <v>28</v>
      </c>
      <c r="BH49" s="6">
        <v>-8.2400000000000001E-2</v>
      </c>
      <c r="BI49" s="12">
        <f t="shared" si="27"/>
        <v>4097867.0422518896</v>
      </c>
      <c r="BJ49" s="12">
        <f t="shared" si="28"/>
        <v>1807205.4090829962</v>
      </c>
      <c r="BK49">
        <v>27</v>
      </c>
      <c r="BL49" s="6">
        <v>-8.2400000000000001E-2</v>
      </c>
      <c r="BM49" s="12">
        <f t="shared" si="29"/>
        <v>3477272.774337423</v>
      </c>
      <c r="BN49" s="12">
        <f t="shared" si="30"/>
        <v>1650727.8057950125</v>
      </c>
      <c r="BO49">
        <v>26</v>
      </c>
      <c r="BP49" s="6">
        <v>-8.2400000000000001E-2</v>
      </c>
      <c r="BQ49" s="12">
        <f t="shared" si="31"/>
        <v>2439006.1432956867</v>
      </c>
      <c r="BR49" s="12">
        <f t="shared" si="32"/>
        <v>1192098.5082400264</v>
      </c>
      <c r="BS49">
        <v>25</v>
      </c>
      <c r="BT49" s="6">
        <v>-8.2400000000000001E-2</v>
      </c>
      <c r="BU49" s="12">
        <f t="shared" si="33"/>
        <v>1975751.4714903524</v>
      </c>
      <c r="BV49" s="12">
        <f t="shared" si="34"/>
        <v>987875.73574517621</v>
      </c>
      <c r="BW49">
        <v>24</v>
      </c>
      <c r="BX49" s="6">
        <v>-8.2400000000000001E-2</v>
      </c>
      <c r="BY49" s="12">
        <f t="shared" si="35"/>
        <v>926714.51531984983</v>
      </c>
      <c r="BZ49" s="12">
        <f t="shared" si="36"/>
        <v>473769.78030396812</v>
      </c>
      <c r="CA49">
        <v>23</v>
      </c>
      <c r="CB49" s="6">
        <v>-8.2400000000000001E-2</v>
      </c>
      <c r="CC49" s="12">
        <f t="shared" si="37"/>
        <v>2241729.4574406841</v>
      </c>
      <c r="CD49" s="12">
        <f t="shared" si="38"/>
        <v>1353853.4644655816</v>
      </c>
      <c r="CE49">
        <v>22</v>
      </c>
      <c r="CF49" s="6">
        <v>-8.2400000000000001E-2</v>
      </c>
      <c r="CG49" s="12">
        <f t="shared" si="39"/>
        <v>2559760.482797469</v>
      </c>
      <c r="CH49" s="12">
        <f t="shared" si="40"/>
        <v>1704110.2090533709</v>
      </c>
      <c r="CI49">
        <v>21</v>
      </c>
      <c r="CJ49" s="6">
        <v>-8.2400000000000001E-2</v>
      </c>
      <c r="CK49" s="12">
        <f t="shared" si="284"/>
        <v>2631084.2748613865</v>
      </c>
      <c r="CL49" s="12">
        <f t="shared" si="285"/>
        <v>1773764.6796818336</v>
      </c>
      <c r="CM49" s="5">
        <v>20</v>
      </c>
      <c r="CN49" s="6">
        <v>-8.2400000000000001E-2</v>
      </c>
      <c r="CO49" s="7">
        <f t="shared" si="41"/>
        <v>3741069.499039772</v>
      </c>
      <c r="CP49" s="12">
        <f t="shared" si="42"/>
        <v>2190398.3893622626</v>
      </c>
      <c r="CQ49" s="12">
        <f t="shared" si="43"/>
        <v>1445909.0491576733</v>
      </c>
      <c r="CR49" s="9"/>
      <c r="CS49" s="5">
        <v>19</v>
      </c>
      <c r="CT49" s="6">
        <v>-8.2400000000000001E-2</v>
      </c>
      <c r="CU49" s="7">
        <f t="shared" si="44"/>
        <v>2859926.2281475202</v>
      </c>
      <c r="CV49" s="12">
        <f t="shared" si="45"/>
        <v>1609370.152406119</v>
      </c>
      <c r="CW49" s="12">
        <f t="shared" si="46"/>
        <v>1148258.4795257142</v>
      </c>
      <c r="CY49" s="5">
        <v>18</v>
      </c>
      <c r="CZ49" s="6">
        <v>-8.2400000000000001E-2</v>
      </c>
      <c r="DA49" s="7">
        <f t="shared" si="47"/>
        <v>2312359.4988256157</v>
      </c>
      <c r="DB49" s="12">
        <f t="shared" si="48"/>
        <v>1257472.0486114444</v>
      </c>
      <c r="DC49" s="12">
        <f t="shared" si="49"/>
        <v>936039.586747283</v>
      </c>
      <c r="DE49" s="5">
        <f t="shared" si="50"/>
        <v>17</v>
      </c>
      <c r="DF49" s="6">
        <v>-8.2400000000000001E-2</v>
      </c>
      <c r="DG49" s="7">
        <f t="shared" si="51"/>
        <v>1957138.8056077994</v>
      </c>
      <c r="DH49" s="12">
        <f t="shared" si="52"/>
        <v>1035871.6903047307</v>
      </c>
      <c r="DI49" s="12">
        <f t="shared" si="53"/>
        <v>773994.01578948984</v>
      </c>
      <c r="DK49" s="5">
        <f t="shared" si="54"/>
        <v>16</v>
      </c>
      <c r="DL49" s="6">
        <v>-8.2400000000000001E-2</v>
      </c>
      <c r="DM49" s="7">
        <f t="shared" si="55"/>
        <v>1981110.2395058202</v>
      </c>
      <c r="DN49" s="12">
        <f t="shared" si="56"/>
        <v>1208098.1667972431</v>
      </c>
      <c r="DO49" s="12">
        <f t="shared" si="57"/>
        <v>912860.69345072564</v>
      </c>
      <c r="DQ49" s="5">
        <f t="shared" si="58"/>
        <v>15</v>
      </c>
      <c r="DR49" s="6">
        <v>-8.2400000000000001E-2</v>
      </c>
      <c r="DS49" s="7">
        <f t="shared" si="59"/>
        <v>1298577.7658008786</v>
      </c>
      <c r="DT49" s="12">
        <f t="shared" si="60"/>
        <v>615798.49837907881</v>
      </c>
      <c r="DU49" s="12">
        <f t="shared" si="61"/>
        <v>461848.87378430914</v>
      </c>
      <c r="DW49" s="5">
        <f t="shared" si="62"/>
        <v>14</v>
      </c>
      <c r="DX49" s="6">
        <v>-8.2400000000000001E-2</v>
      </c>
      <c r="DY49" s="7">
        <f t="shared" si="63"/>
        <v>979319.58205194422</v>
      </c>
      <c r="DZ49" s="12">
        <f t="shared" si="64"/>
        <v>378180.46398869448</v>
      </c>
      <c r="EA49" s="12">
        <f t="shared" si="65"/>
        <v>284697.6526656464</v>
      </c>
      <c r="EC49" s="5">
        <f t="shared" si="66"/>
        <v>13</v>
      </c>
      <c r="ED49" s="6">
        <v>-8.2400000000000001E-2</v>
      </c>
      <c r="EE49" s="7">
        <f t="shared" si="67"/>
        <v>911503.70630300138</v>
      </c>
      <c r="EF49" s="12">
        <f t="shared" si="68"/>
        <v>402595.56315007131</v>
      </c>
      <c r="EG49" s="12">
        <f t="shared" si="69"/>
        <v>312124.65008263953</v>
      </c>
      <c r="EI49" s="5">
        <f t="shared" si="70"/>
        <v>12</v>
      </c>
      <c r="EJ49" s="6">
        <v>-8.2400000000000001E-2</v>
      </c>
      <c r="EK49" s="7">
        <f t="shared" si="71"/>
        <v>911503.70630300138</v>
      </c>
      <c r="EL49" s="12">
        <f t="shared" si="72"/>
        <v>595717.26422505232</v>
      </c>
      <c r="EM49" s="12">
        <f t="shared" si="73"/>
        <v>478581.84710214875</v>
      </c>
      <c r="EO49" s="5">
        <f t="shared" si="74"/>
        <v>11</v>
      </c>
      <c r="EP49" s="6">
        <v>-8.2400000000000001E-2</v>
      </c>
      <c r="EQ49" s="7">
        <f t="shared" si="75"/>
        <v>1017984.9299787816</v>
      </c>
      <c r="ER49" s="12">
        <f t="shared" si="76"/>
        <v>353219.70161781402</v>
      </c>
      <c r="ES49" s="12">
        <f t="shared" si="77"/>
        <v>287735.15019428672</v>
      </c>
      <c r="EU49" s="5">
        <f t="shared" si="78"/>
        <v>10</v>
      </c>
      <c r="EV49" s="6">
        <v>-8.2400000000000001E-2</v>
      </c>
      <c r="EW49" s="7">
        <f t="shared" si="79"/>
        <v>632082.14441275422</v>
      </c>
      <c r="EX49" s="12">
        <f t="shared" si="80"/>
        <v>332799.75852642092</v>
      </c>
      <c r="EY49" s="12">
        <f t="shared" si="81"/>
        <v>273905.41923663294</v>
      </c>
      <c r="FA49" s="5">
        <f t="shared" si="82"/>
        <v>9</v>
      </c>
      <c r="FB49" s="6">
        <v>-8.2400000000000001E-2</v>
      </c>
      <c r="FC49" s="7">
        <f t="shared" si="83"/>
        <v>629940.34723216493</v>
      </c>
      <c r="FD49" s="12">
        <f t="shared" si="84"/>
        <v>383485.62071504327</v>
      </c>
      <c r="FE49" s="12">
        <f t="shared" si="85"/>
        <v>321007.62632888451</v>
      </c>
      <c r="FG49" s="5">
        <f t="shared" si="86"/>
        <v>8</v>
      </c>
      <c r="FH49" s="6">
        <v>-8.2400000000000001E-2</v>
      </c>
      <c r="FI49" s="7">
        <f t="shared" si="87"/>
        <v>497426.04803550604</v>
      </c>
      <c r="FJ49" s="12">
        <f t="shared" si="88"/>
        <v>293125.48413363914</v>
      </c>
      <c r="FK49" s="12">
        <f t="shared" si="89"/>
        <v>247015.85741598802</v>
      </c>
      <c r="FM49" s="5">
        <f t="shared" si="90"/>
        <v>7</v>
      </c>
      <c r="FN49" s="6">
        <v>-8.2400000000000001E-2</v>
      </c>
      <c r="FO49" s="7">
        <f t="shared" si="91"/>
        <v>545483.11002906691</v>
      </c>
      <c r="FP49" s="12">
        <f t="shared" si="92"/>
        <v>388627.02227047941</v>
      </c>
      <c r="FQ49" s="12">
        <f t="shared" si="93"/>
        <v>331861.27744445432</v>
      </c>
      <c r="FS49" s="5">
        <f t="shared" si="94"/>
        <v>6</v>
      </c>
      <c r="FT49" s="6">
        <v>-8.2400000000000001E-2</v>
      </c>
      <c r="FU49" s="7">
        <f t="shared" si="95"/>
        <v>444892.83910697896</v>
      </c>
      <c r="FV49" s="12">
        <f t="shared" si="96"/>
        <v>327193.136174493</v>
      </c>
      <c r="FW49" s="12">
        <f t="shared" si="97"/>
        <v>283996.28954471444</v>
      </c>
      <c r="FY49" s="5">
        <f t="shared" si="98"/>
        <v>5</v>
      </c>
      <c r="FZ49" s="6">
        <v>-8.2400000000000001E-2</v>
      </c>
      <c r="GA49" s="7">
        <f t="shared" si="99"/>
        <v>382144.682277082</v>
      </c>
      <c r="GB49" s="12">
        <f t="shared" si="100"/>
        <v>298508.85357215005</v>
      </c>
      <c r="GC49" s="12">
        <f t="shared" si="101"/>
        <v>261614.50088345734</v>
      </c>
      <c r="GE49" s="5">
        <f t="shared" si="102"/>
        <v>4</v>
      </c>
      <c r="GF49" s="6">
        <v>-8.2400000000000001E-2</v>
      </c>
      <c r="GG49" s="7">
        <f t="shared" si="103"/>
        <v>339986.37213263521</v>
      </c>
      <c r="GH49" s="12">
        <f t="shared" si="104"/>
        <v>291429.97446363693</v>
      </c>
      <c r="GI49" s="12">
        <f t="shared" si="105"/>
        <v>260322.280560215</v>
      </c>
      <c r="GK49" s="5">
        <f t="shared" si="106"/>
        <v>3</v>
      </c>
      <c r="GL49" s="6">
        <v>-8.2400000000000001E-2</v>
      </c>
      <c r="GM49" s="7">
        <f t="shared" si="107"/>
        <v>377636.75678400003</v>
      </c>
      <c r="GN49" s="12">
        <f t="shared" si="108"/>
        <v>344087.54743858968</v>
      </c>
      <c r="GO49" s="12">
        <f t="shared" si="109"/>
        <v>317991.01996431459</v>
      </c>
      <c r="GQ49" s="5">
        <f t="shared" si="110"/>
        <v>2</v>
      </c>
      <c r="GR49" s="6">
        <v>-8.2400000000000001E-2</v>
      </c>
      <c r="GS49" s="7">
        <f t="shared" si="111"/>
        <v>305037.76799999998</v>
      </c>
      <c r="GT49" s="12">
        <f>(GT50)*(1+GR49)-(((VLOOKUP((GQ$91+GQ50),$A$138:$E$227,5,FALSE))/(VLOOKUP(GQ$91,$A$138:$E$227,5,FALSE)))*(IF(GQ49&lt;=$D$125,$B$125,$C$125)))</f>
        <v>283460.29703225807</v>
      </c>
      <c r="GU49" s="12">
        <f t="shared" si="113"/>
        <v>271516.74519101123</v>
      </c>
      <c r="GW49" s="5">
        <f t="shared" si="114"/>
        <v>1</v>
      </c>
      <c r="GX49" s="6">
        <v>-8.2400000000000001E-2</v>
      </c>
      <c r="GY49" s="7">
        <f>(GY50+$B$124)*(1+GX49)</f>
        <v>275280</v>
      </c>
      <c r="GZ49" s="12">
        <f>($B$124)*(1+GX49)-$B$125</f>
        <v>264280</v>
      </c>
      <c r="HA49" s="12">
        <f>GZ49</f>
        <v>264280</v>
      </c>
      <c r="HC49" s="5"/>
      <c r="HD49" s="6"/>
      <c r="HE49" s="7"/>
      <c r="HI49" s="5"/>
      <c r="HJ49" s="6"/>
      <c r="HK49" s="7"/>
      <c r="HO49" s="5"/>
      <c r="HP49" s="6"/>
      <c r="HQ49" s="7"/>
      <c r="HU49" s="5"/>
      <c r="HV49" s="6"/>
      <c r="HW49" s="7"/>
      <c r="IA49" s="5"/>
      <c r="IB49" s="6"/>
      <c r="IC49" s="7"/>
      <c r="IG49" s="5"/>
      <c r="IH49" s="6"/>
      <c r="II49" s="7"/>
      <c r="IM49" s="5"/>
      <c r="IN49" s="6"/>
      <c r="IO49" s="7"/>
      <c r="IS49" s="5"/>
      <c r="IT49" s="6"/>
      <c r="IU49" s="7"/>
      <c r="IY49" s="5"/>
      <c r="IZ49" s="6"/>
      <c r="JA49" s="7"/>
      <c r="JE49" s="5"/>
      <c r="JF49" s="6"/>
      <c r="JG49" s="7"/>
      <c r="JK49" s="5"/>
      <c r="JL49" s="6"/>
      <c r="JM49" s="7"/>
      <c r="JQ49" s="5"/>
      <c r="JR49" s="6"/>
      <c r="JS49" s="7"/>
      <c r="JW49" s="5"/>
      <c r="JX49" s="6"/>
      <c r="JY49" s="7"/>
      <c r="KC49" s="5"/>
      <c r="KD49" s="6"/>
      <c r="KE49" s="7"/>
      <c r="KI49" s="5"/>
      <c r="KJ49" s="6"/>
      <c r="KK49" s="7"/>
      <c r="KO49" s="5"/>
      <c r="KP49" s="6"/>
      <c r="KQ49" s="7"/>
      <c r="KU49" s="5"/>
      <c r="KV49" s="6"/>
      <c r="KW49" s="7"/>
      <c r="LA49" s="5"/>
      <c r="LB49" s="6"/>
      <c r="LC49" s="7"/>
      <c r="LG49" s="5"/>
      <c r="LH49" s="6"/>
      <c r="LI49" s="7"/>
      <c r="LM49" s="5"/>
      <c r="LN49" s="6"/>
      <c r="LO49" s="7"/>
      <c r="LS49" s="5"/>
      <c r="LT49" s="6"/>
      <c r="LU49" s="7"/>
      <c r="LY49" s="5"/>
      <c r="LZ49" s="6"/>
      <c r="MA49" s="7"/>
      <c r="ME49" s="5"/>
      <c r="MF49" s="6"/>
      <c r="MG49" s="7"/>
      <c r="MK49" s="5"/>
      <c r="ML49" s="6"/>
      <c r="MM49" s="7"/>
      <c r="MQ49" s="5"/>
      <c r="MR49" s="6"/>
      <c r="MS49" s="7"/>
      <c r="MW49" s="5"/>
      <c r="MX49" s="6"/>
      <c r="MY49" s="7"/>
      <c r="NC49" s="5"/>
      <c r="ND49" s="6"/>
      <c r="NE49" s="7"/>
      <c r="NI49" s="5"/>
      <c r="NJ49" s="6"/>
      <c r="NK49" s="7"/>
      <c r="NO49" s="5"/>
      <c r="NP49" s="6"/>
      <c r="NQ49" s="7"/>
      <c r="NU49" s="5"/>
      <c r="NV49" s="6"/>
      <c r="NW49" s="7"/>
      <c r="OA49" s="5"/>
      <c r="OB49" s="6"/>
      <c r="OC49" s="7"/>
      <c r="OG49" s="5"/>
      <c r="OH49" s="6"/>
      <c r="OI49" s="7"/>
      <c r="OM49" s="5"/>
      <c r="ON49" s="6"/>
      <c r="OO49" s="7"/>
      <c r="OS49" s="5"/>
      <c r="OT49" s="6"/>
      <c r="OU49" s="7"/>
      <c r="OY49" s="5"/>
      <c r="OZ49" s="6"/>
      <c r="PA49" s="7"/>
      <c r="PE49" s="5"/>
      <c r="PF49" s="6"/>
      <c r="PG49" s="7"/>
      <c r="PK49" s="5"/>
      <c r="PL49" s="6"/>
      <c r="PM49" s="7"/>
      <c r="PQ49" s="5"/>
      <c r="PR49" s="6"/>
      <c r="PS49" s="7"/>
      <c r="PW49" s="5"/>
      <c r="PX49" s="6"/>
      <c r="PY49" s="7"/>
      <c r="QC49" s="5"/>
      <c r="QD49" s="6"/>
      <c r="QE49" s="7"/>
      <c r="QI49" s="5"/>
      <c r="QJ49" s="6"/>
      <c r="QK49" s="7"/>
      <c r="QO49" s="5"/>
      <c r="QP49" s="6"/>
      <c r="QQ49" s="7"/>
    </row>
    <row r="50" spans="3:459">
      <c r="C50">
        <v>41</v>
      </c>
      <c r="D50" s="6">
        <v>0.1081</v>
      </c>
      <c r="E50" s="12">
        <f t="shared" si="286"/>
        <v>-8680190.3249129076</v>
      </c>
      <c r="F50" s="12">
        <f t="shared" si="0"/>
        <v>-4403732.9214367541</v>
      </c>
      <c r="G50">
        <v>40</v>
      </c>
      <c r="H50" s="6">
        <v>0.1081</v>
      </c>
      <c r="I50" s="12">
        <f t="shared" si="1"/>
        <v>-10842773.461288791</v>
      </c>
      <c r="J50" s="12">
        <f t="shared" si="2"/>
        <v>-5437285.2254556697</v>
      </c>
      <c r="K50">
        <v>39</v>
      </c>
      <c r="L50" s="6">
        <v>0.1081</v>
      </c>
      <c r="M50" s="12">
        <f t="shared" si="3"/>
        <v>-9140552.9676480535</v>
      </c>
      <c r="N50" s="12">
        <f t="shared" si="4"/>
        <v>-4583679.0541578215</v>
      </c>
      <c r="O50">
        <v>38</v>
      </c>
      <c r="P50" s="6">
        <v>0.1081</v>
      </c>
      <c r="Q50" s="12">
        <f t="shared" si="5"/>
        <v>-6427296.0742075406</v>
      </c>
      <c r="R50" s="12">
        <f t="shared" si="6"/>
        <v>-2996891.7178856274</v>
      </c>
      <c r="S50">
        <v>37</v>
      </c>
      <c r="T50" s="6">
        <v>0.1081</v>
      </c>
      <c r="U50" s="12">
        <f t="shared" si="7"/>
        <v>1778116.4541904158</v>
      </c>
      <c r="V50" s="12">
        <f t="shared" si="8"/>
        <v>745661.7388540454</v>
      </c>
      <c r="W50">
        <v>36</v>
      </c>
      <c r="X50" s="6">
        <v>0.1081</v>
      </c>
      <c r="Y50" s="12">
        <f t="shared" si="9"/>
        <v>3097632.2565611247</v>
      </c>
      <c r="Z50" s="12">
        <f t="shared" si="10"/>
        <v>1171831.557467405</v>
      </c>
      <c r="AA50">
        <v>35</v>
      </c>
      <c r="AB50" s="6">
        <v>0.1081</v>
      </c>
      <c r="AC50" s="12">
        <f t="shared" si="11"/>
        <v>-2443928.9603045224</v>
      </c>
      <c r="AD50" s="12">
        <f t="shared" si="12"/>
        <v>-946037.01689207321</v>
      </c>
      <c r="AE50">
        <v>34</v>
      </c>
      <c r="AF50" s="6">
        <v>0.1081</v>
      </c>
      <c r="AG50" s="12">
        <f t="shared" si="13"/>
        <v>-639321.44518896879</v>
      </c>
      <c r="AH50" s="12">
        <f t="shared" si="14"/>
        <v>-254978.64089648021</v>
      </c>
      <c r="AI50">
        <v>33</v>
      </c>
      <c r="AJ50" s="6">
        <v>0.1081</v>
      </c>
      <c r="AK50" s="12">
        <f t="shared" si="15"/>
        <v>-4161104.1378893931</v>
      </c>
      <c r="AL50" s="12">
        <f t="shared" si="16"/>
        <v>-1683965.8974449744</v>
      </c>
      <c r="AM50">
        <v>32</v>
      </c>
      <c r="AN50" s="6">
        <v>0.1081</v>
      </c>
      <c r="AO50" s="12">
        <f t="shared" si="17"/>
        <v>-5375273.3743026257</v>
      </c>
      <c r="AP50" s="12">
        <f t="shared" si="18"/>
        <v>-2222620.3688465399</v>
      </c>
      <c r="AQ50">
        <v>31</v>
      </c>
      <c r="AR50" s="6">
        <v>0.1081</v>
      </c>
      <c r="AS50" s="12">
        <f t="shared" si="19"/>
        <v>55726.142822848284</v>
      </c>
      <c r="AT50" s="12">
        <f t="shared" si="20"/>
        <v>23205.607861713946</v>
      </c>
      <c r="AU50">
        <v>30</v>
      </c>
      <c r="AV50" s="6">
        <v>0.1081</v>
      </c>
      <c r="AW50" s="12">
        <f t="shared" si="21"/>
        <v>-1737529.7170108899</v>
      </c>
      <c r="AX50" s="12">
        <f t="shared" si="22"/>
        <v>-713355.30903672893</v>
      </c>
      <c r="AY50">
        <v>29</v>
      </c>
      <c r="AZ50" s="6">
        <v>0.1081</v>
      </c>
      <c r="BA50" s="12">
        <f t="shared" si="23"/>
        <v>-762346.92787138419</v>
      </c>
      <c r="BB50" s="12">
        <f t="shared" si="24"/>
        <v>-310751.38702088682</v>
      </c>
      <c r="BC50">
        <v>28</v>
      </c>
      <c r="BD50" s="6">
        <v>0.1081</v>
      </c>
      <c r="BE50" s="12">
        <f t="shared" si="25"/>
        <v>1374950.4267081192</v>
      </c>
      <c r="BF50" s="12">
        <f t="shared" si="26"/>
        <v>568527.88904939825</v>
      </c>
      <c r="BG50">
        <v>27</v>
      </c>
      <c r="BH50" s="6">
        <v>0.1081</v>
      </c>
      <c r="BI50" s="12">
        <f t="shared" si="27"/>
        <v>4539987.4890572103</v>
      </c>
      <c r="BJ50" s="12">
        <f t="shared" si="28"/>
        <v>2090258.1694486276</v>
      </c>
      <c r="BK50">
        <v>26</v>
      </c>
      <c r="BL50" s="6">
        <v>0.1081</v>
      </c>
      <c r="BM50" s="12">
        <f t="shared" si="29"/>
        <v>3858400.218624251</v>
      </c>
      <c r="BN50" s="12">
        <f t="shared" si="30"/>
        <v>1912227.6743328397</v>
      </c>
      <c r="BO50">
        <v>25</v>
      </c>
      <c r="BP50" s="6">
        <v>0.1081</v>
      </c>
      <c r="BQ50" s="12">
        <f t="shared" si="31"/>
        <v>2724918.7594164279</v>
      </c>
      <c r="BR50" s="12">
        <f t="shared" si="32"/>
        <v>1390427.7540717258</v>
      </c>
      <c r="BS50">
        <v>24</v>
      </c>
      <c r="BT50" s="6">
        <v>0.1081</v>
      </c>
      <c r="BU50" s="12">
        <f t="shared" si="33"/>
        <v>2218560.8887209594</v>
      </c>
      <c r="BV50" s="12">
        <f t="shared" si="34"/>
        <v>1158075.7718250169</v>
      </c>
      <c r="BW50">
        <v>23</v>
      </c>
      <c r="BX50" s="6">
        <v>0.1081</v>
      </c>
      <c r="BY50" s="12">
        <f t="shared" si="35"/>
        <v>1073883.8644302185</v>
      </c>
      <c r="BZ50" s="12">
        <f t="shared" si="36"/>
        <v>573157.956968621</v>
      </c>
      <c r="CA50">
        <v>22</v>
      </c>
      <c r="CB50" s="6">
        <v>0.1081</v>
      </c>
      <c r="CC50" s="12">
        <f t="shared" si="37"/>
        <v>2497170.7454722486</v>
      </c>
      <c r="CD50" s="12">
        <f t="shared" si="38"/>
        <v>1574462.4934795701</v>
      </c>
      <c r="CE50">
        <v>21</v>
      </c>
      <c r="CF50" s="6">
        <v>0.1081</v>
      </c>
      <c r="CG50" s="12">
        <f t="shared" si="39"/>
        <v>2838735.5862431447</v>
      </c>
      <c r="CH50" s="12">
        <f t="shared" si="40"/>
        <v>1972962.8561279331</v>
      </c>
      <c r="CI50">
        <v>20</v>
      </c>
      <c r="CJ50" s="6">
        <v>0.1081</v>
      </c>
      <c r="CK50" s="12">
        <f t="shared" si="284"/>
        <v>2915850.3431357746</v>
      </c>
      <c r="CL50" s="12">
        <f t="shared" si="285"/>
        <v>2052211.385198199</v>
      </c>
      <c r="CM50" s="5">
        <v>19</v>
      </c>
      <c r="CN50" s="6">
        <v>0.1081</v>
      </c>
      <c r="CO50" s="7">
        <f t="shared" si="41"/>
        <v>4077015.5830860636</v>
      </c>
      <c r="CP50" s="12">
        <f t="shared" si="42"/>
        <v>2436622.9270628826</v>
      </c>
      <c r="CQ50" s="12">
        <f t="shared" si="43"/>
        <v>1679197.6183571185</v>
      </c>
      <c r="CR50" s="9"/>
      <c r="CS50" s="5">
        <v>18</v>
      </c>
      <c r="CT50" s="6">
        <v>0.1081</v>
      </c>
      <c r="CU50" s="7">
        <f t="shared" si="44"/>
        <v>3116746.1073970362</v>
      </c>
      <c r="CV50" s="12">
        <f t="shared" si="45"/>
        <v>1799713.8148437308</v>
      </c>
      <c r="CW50" s="12">
        <f t="shared" si="46"/>
        <v>1340549.2931680572</v>
      </c>
      <c r="CY50" s="5">
        <v>17</v>
      </c>
      <c r="CZ50" s="6">
        <v>0.1081</v>
      </c>
      <c r="DA50" s="7">
        <f t="shared" si="47"/>
        <v>2520008.1722162333</v>
      </c>
      <c r="DB50" s="12">
        <f t="shared" si="48"/>
        <v>1414313.3559327563</v>
      </c>
      <c r="DC50" s="12">
        <f t="shared" si="49"/>
        <v>1099099.8220591801</v>
      </c>
      <c r="DE50" s="5">
        <f t="shared" si="50"/>
        <v>16</v>
      </c>
      <c r="DF50" s="6">
        <v>0.1081</v>
      </c>
      <c r="DG50" s="7">
        <f t="shared" si="51"/>
        <v>2132888.8465647334</v>
      </c>
      <c r="DH50" s="12">
        <f t="shared" si="52"/>
        <v>1172648.284922167</v>
      </c>
      <c r="DI50" s="12">
        <f t="shared" si="53"/>
        <v>914734.43926479889</v>
      </c>
      <c r="DK50" s="5">
        <f t="shared" si="54"/>
        <v>15</v>
      </c>
      <c r="DL50" s="6">
        <v>0.1081</v>
      </c>
      <c r="DM50" s="7">
        <f t="shared" si="55"/>
        <v>2159012.9026872497</v>
      </c>
      <c r="DN50" s="12">
        <f t="shared" si="56"/>
        <v>1359852.6253571559</v>
      </c>
      <c r="DO50" s="12">
        <f t="shared" si="57"/>
        <v>1072728.3173638561</v>
      </c>
      <c r="DQ50" s="5">
        <f t="shared" si="58"/>
        <v>14</v>
      </c>
      <c r="DR50" s="6">
        <v>0.1081</v>
      </c>
      <c r="DS50" s="7">
        <f t="shared" si="59"/>
        <v>1415189.3698789</v>
      </c>
      <c r="DT50" s="12">
        <f t="shared" si="60"/>
        <v>714688.86048286711</v>
      </c>
      <c r="DU50" s="12">
        <f t="shared" si="61"/>
        <v>559595.0901728021</v>
      </c>
      <c r="DW50" s="5">
        <f t="shared" si="62"/>
        <v>13</v>
      </c>
      <c r="DX50" s="6">
        <v>0.1081</v>
      </c>
      <c r="DY50" s="7">
        <f t="shared" si="63"/>
        <v>1067261.9682344641</v>
      </c>
      <c r="DZ50" s="12">
        <f t="shared" si="64"/>
        <v>455570.1942647681</v>
      </c>
      <c r="EA50" s="12">
        <f t="shared" si="65"/>
        <v>358043.43713477376</v>
      </c>
      <c r="EC50" s="5">
        <f t="shared" si="66"/>
        <v>12</v>
      </c>
      <c r="ED50" s="6">
        <v>0.1081</v>
      </c>
      <c r="EE50" s="7">
        <f t="shared" si="67"/>
        <v>993356.26231800509</v>
      </c>
      <c r="EF50" s="12">
        <f t="shared" si="68"/>
        <v>480918.93561898905</v>
      </c>
      <c r="EG50" s="12">
        <f t="shared" si="69"/>
        <v>389248.17076492956</v>
      </c>
      <c r="EI50" s="5">
        <f t="shared" si="70"/>
        <v>11</v>
      </c>
      <c r="EJ50" s="6">
        <v>0.1081</v>
      </c>
      <c r="EK50" s="7">
        <f t="shared" si="71"/>
        <v>993356.26231800509</v>
      </c>
      <c r="EL50" s="12">
        <f t="shared" si="72"/>
        <v>689908.37136847177</v>
      </c>
      <c r="EM50" s="12">
        <f t="shared" si="73"/>
        <v>578632.8275993634</v>
      </c>
      <c r="EO50" s="5">
        <f t="shared" si="74"/>
        <v>10</v>
      </c>
      <c r="EP50" s="6">
        <v>0.1081</v>
      </c>
      <c r="EQ50" s="7">
        <f t="shared" si="75"/>
        <v>1109399.4441791431</v>
      </c>
      <c r="ER50" s="12">
        <f t="shared" si="76"/>
        <v>425073.33023617114</v>
      </c>
      <c r="ES50" s="12">
        <f t="shared" si="77"/>
        <v>361499.31310407515</v>
      </c>
      <c r="EU50" s="5">
        <f t="shared" si="78"/>
        <v>9</v>
      </c>
      <c r="EV50" s="6">
        <v>0.1081</v>
      </c>
      <c r="EW50" s="7">
        <f t="shared" si="79"/>
        <v>688842.79033648025</v>
      </c>
      <c r="EX50" s="12">
        <f t="shared" si="80"/>
        <v>402408.75160398148</v>
      </c>
      <c r="EY50" s="12">
        <f t="shared" si="81"/>
        <v>345764.70445737999</v>
      </c>
      <c r="FA50" s="5">
        <f t="shared" si="82"/>
        <v>8</v>
      </c>
      <c r="FB50" s="6">
        <v>0.1081</v>
      </c>
      <c r="FC50" s="7">
        <f t="shared" si="83"/>
        <v>686508.66088945617</v>
      </c>
      <c r="FD50" s="12">
        <f t="shared" si="84"/>
        <v>456979.67184997816</v>
      </c>
      <c r="FE50" s="12">
        <f t="shared" si="85"/>
        <v>399354.66924132989</v>
      </c>
      <c r="FG50" s="5">
        <f t="shared" si="86"/>
        <v>7</v>
      </c>
      <c r="FH50" s="6">
        <v>0.1081</v>
      </c>
      <c r="FI50" s="7">
        <f t="shared" si="87"/>
        <v>542094.64694366395</v>
      </c>
      <c r="FJ50" s="12">
        <f t="shared" si="88"/>
        <v>358244.86065130681</v>
      </c>
      <c r="FK50" s="12">
        <f t="shared" si="89"/>
        <v>315171.4316580412</v>
      </c>
      <c r="FM50" s="5">
        <f t="shared" si="90"/>
        <v>6</v>
      </c>
      <c r="FN50" s="6">
        <v>0.1081</v>
      </c>
      <c r="FO50" s="7">
        <f t="shared" si="91"/>
        <v>594467.2079654173</v>
      </c>
      <c r="FP50" s="12">
        <f t="shared" si="92"/>
        <v>461811.90193749766</v>
      </c>
      <c r="FQ50" s="12">
        <f t="shared" si="93"/>
        <v>411703.27914662543</v>
      </c>
      <c r="FS50" s="5">
        <f t="shared" si="94"/>
        <v>5</v>
      </c>
      <c r="FT50" s="6">
        <v>0.1081</v>
      </c>
      <c r="FU50" s="7">
        <f t="shared" si="95"/>
        <v>484843.98333367368</v>
      </c>
      <c r="FV50" s="12">
        <f t="shared" si="96"/>
        <v>394241.76435332338</v>
      </c>
      <c r="FW50" s="12">
        <f t="shared" si="97"/>
        <v>357245.46975125198</v>
      </c>
      <c r="FY50" s="5">
        <f t="shared" si="98"/>
        <v>4</v>
      </c>
      <c r="FZ50" s="6">
        <v>0.1081</v>
      </c>
      <c r="GA50" s="7">
        <f t="shared" si="99"/>
        <v>416461.07484424807</v>
      </c>
      <c r="GB50" s="12">
        <f t="shared" si="100"/>
        <v>362619.46687327739</v>
      </c>
      <c r="GC50" s="12">
        <f t="shared" si="101"/>
        <v>331780.86118610715</v>
      </c>
      <c r="GE50" s="5">
        <f t="shared" si="102"/>
        <v>3</v>
      </c>
      <c r="GF50" s="6">
        <v>0.1081</v>
      </c>
      <c r="GG50" s="7">
        <f t="shared" si="103"/>
        <v>370516.97050200001</v>
      </c>
      <c r="GH50" s="12">
        <f t="shared" si="104"/>
        <v>331020.53168313205</v>
      </c>
      <c r="GI50" s="12">
        <f t="shared" si="105"/>
        <v>308693.63365171844</v>
      </c>
      <c r="GK50" s="5">
        <f t="shared" si="106"/>
        <v>2</v>
      </c>
      <c r="GL50" s="6">
        <v>0.1081</v>
      </c>
      <c r="GM50" s="7">
        <f t="shared" si="107"/>
        <v>411548.34</v>
      </c>
      <c r="GN50" s="12">
        <f>(GN51)*(1+GL50)-(((VLOOKUP((GK$91+GK51),$A$138:$E$227,5,FALSE))/(VLOOKUP(GK$91,$A$138:$E$227,5,FALSE)))*(IF(GK50&lt;=$D$125,$B$125,$C$125)))</f>
        <v>387958.02419452893</v>
      </c>
      <c r="GO50" s="12">
        <f t="shared" si="109"/>
        <v>374305.5424046921</v>
      </c>
      <c r="GQ50" s="5">
        <f t="shared" si="110"/>
        <v>1</v>
      </c>
      <c r="GR50" s="6">
        <v>0.1081</v>
      </c>
      <c r="GS50" s="7">
        <f>(GS51+$B$124)*(1+GR50)</f>
        <v>332430</v>
      </c>
      <c r="GT50" s="12">
        <f>($B$124)*(1+GR50)-$B$125</f>
        <v>321430</v>
      </c>
      <c r="GU50" s="12">
        <f>GT50</f>
        <v>321430</v>
      </c>
      <c r="GW50" s="5"/>
      <c r="GX50" s="6"/>
      <c r="GY50" s="7"/>
      <c r="HC50" s="5"/>
      <c r="HD50" s="6"/>
      <c r="HE50" s="7"/>
      <c r="HI50" s="5"/>
      <c r="HJ50" s="6"/>
      <c r="HK50" s="7"/>
      <c r="HO50" s="5"/>
      <c r="HP50" s="6"/>
      <c r="HQ50" s="7"/>
      <c r="HU50" s="5"/>
      <c r="HV50" s="6"/>
      <c r="HW50" s="7"/>
      <c r="IA50" s="5"/>
      <c r="IB50" s="6"/>
      <c r="IC50" s="7"/>
      <c r="IG50" s="5"/>
      <c r="IH50" s="6"/>
      <c r="II50" s="7"/>
      <c r="IM50" s="5"/>
      <c r="IN50" s="6"/>
      <c r="IO50" s="7"/>
      <c r="IS50" s="5"/>
      <c r="IT50" s="6"/>
      <c r="IU50" s="7"/>
      <c r="IY50" s="5"/>
      <c r="IZ50" s="6"/>
      <c r="JA50" s="7"/>
      <c r="JE50" s="5"/>
      <c r="JF50" s="6"/>
      <c r="JG50" s="7"/>
      <c r="JK50" s="5"/>
      <c r="JL50" s="6"/>
      <c r="JM50" s="7"/>
      <c r="JQ50" s="5"/>
      <c r="JR50" s="6"/>
      <c r="JS50" s="7"/>
      <c r="JW50" s="5"/>
      <c r="JX50" s="6"/>
      <c r="JY50" s="7"/>
      <c r="KC50" s="5"/>
      <c r="KD50" s="6"/>
      <c r="KE50" s="7"/>
      <c r="KI50" s="5"/>
      <c r="KJ50" s="6"/>
      <c r="KK50" s="7"/>
      <c r="KO50" s="5"/>
      <c r="KP50" s="6"/>
      <c r="KQ50" s="7"/>
      <c r="KU50" s="5"/>
      <c r="KV50" s="6"/>
      <c r="KW50" s="7"/>
      <c r="LA50" s="5"/>
      <c r="LB50" s="6"/>
      <c r="LC50" s="7"/>
      <c r="LG50" s="5"/>
      <c r="LH50" s="6"/>
      <c r="LI50" s="7"/>
      <c r="LM50" s="5"/>
      <c r="LN50" s="6"/>
      <c r="LO50" s="7"/>
      <c r="LS50" s="5"/>
      <c r="LT50" s="6"/>
      <c r="LU50" s="7"/>
      <c r="LY50" s="5"/>
      <c r="LZ50" s="6"/>
      <c r="MA50" s="7"/>
      <c r="ME50" s="5"/>
      <c r="MF50" s="6"/>
      <c r="MG50" s="7"/>
      <c r="MK50" s="5"/>
      <c r="ML50" s="6"/>
      <c r="MM50" s="7"/>
      <c r="MQ50" s="5"/>
      <c r="MR50" s="6"/>
      <c r="MS50" s="7"/>
      <c r="MW50" s="5"/>
      <c r="MX50" s="6"/>
      <c r="MY50" s="7"/>
      <c r="NC50" s="5"/>
      <c r="ND50" s="6"/>
      <c r="NE50" s="7"/>
      <c r="NI50" s="5"/>
      <c r="NJ50" s="6"/>
      <c r="NK50" s="7"/>
      <c r="NO50" s="5"/>
      <c r="NP50" s="6"/>
      <c r="NQ50" s="7"/>
      <c r="NU50" s="5"/>
      <c r="NV50" s="6"/>
      <c r="NW50" s="7"/>
      <c r="OA50" s="5"/>
      <c r="OB50" s="6"/>
      <c r="OC50" s="7"/>
      <c r="OG50" s="5"/>
      <c r="OH50" s="6"/>
      <c r="OI50" s="7"/>
      <c r="OM50" s="5"/>
      <c r="ON50" s="6"/>
      <c r="OO50" s="7"/>
      <c r="OS50" s="5"/>
      <c r="OT50" s="6"/>
      <c r="OU50" s="7"/>
      <c r="OY50" s="5"/>
      <c r="OZ50" s="6"/>
      <c r="PA50" s="7"/>
      <c r="PE50" s="5"/>
      <c r="PF50" s="6"/>
      <c r="PG50" s="7"/>
      <c r="PK50" s="5"/>
      <c r="PL50" s="6"/>
      <c r="PM50" s="7"/>
      <c r="PQ50" s="5"/>
      <c r="PR50" s="6"/>
      <c r="PS50" s="7"/>
      <c r="PW50" s="5"/>
      <c r="PX50" s="6"/>
      <c r="PY50" s="7"/>
      <c r="QC50" s="5"/>
      <c r="QD50" s="6"/>
      <c r="QE50" s="7"/>
      <c r="QI50" s="5"/>
      <c r="QJ50" s="6"/>
      <c r="QK50" s="7"/>
      <c r="QO50" s="5"/>
      <c r="QP50" s="6"/>
      <c r="QQ50" s="7"/>
    </row>
    <row r="51" spans="3:459">
      <c r="C51">
        <v>40</v>
      </c>
      <c r="D51" s="6">
        <v>0.23799999999999999</v>
      </c>
      <c r="E51" s="12">
        <f t="shared" si="286"/>
        <v>-7780035.53554375</v>
      </c>
      <c r="F51" s="12">
        <f t="shared" si="0"/>
        <v>-4091021.7253771089</v>
      </c>
      <c r="G51">
        <v>39</v>
      </c>
      <c r="H51" s="6">
        <v>0.23799999999999999</v>
      </c>
      <c r="I51" s="12">
        <f t="shared" si="1"/>
        <v>-9731025.0878849216</v>
      </c>
      <c r="J51" s="12">
        <f t="shared" si="2"/>
        <v>-5057766.8389918599</v>
      </c>
      <c r="K51">
        <v>38</v>
      </c>
      <c r="L51" s="6">
        <v>0.23799999999999999</v>
      </c>
      <c r="M51" s="12">
        <f t="shared" si="3"/>
        <v>-8194863.6461010231</v>
      </c>
      <c r="N51" s="12">
        <f t="shared" si="4"/>
        <v>-4259336.4239613228</v>
      </c>
      <c r="O51">
        <v>37</v>
      </c>
      <c r="P51" s="6">
        <v>0.23799999999999999</v>
      </c>
      <c r="Q51" s="12">
        <f t="shared" si="5"/>
        <v>-5742222.2286490668</v>
      </c>
      <c r="R51" s="12">
        <f t="shared" si="6"/>
        <v>-2775116.5177969658</v>
      </c>
      <c r="S51">
        <v>36</v>
      </c>
      <c r="T51" s="6">
        <v>0.23799999999999999</v>
      </c>
      <c r="U51" s="12">
        <f t="shared" si="7"/>
        <v>1669212.991362582</v>
      </c>
      <c r="V51" s="12">
        <f t="shared" si="8"/>
        <v>725524.18773510412</v>
      </c>
      <c r="W51">
        <v>35</v>
      </c>
      <c r="X51" s="6">
        <v>0.23799999999999999</v>
      </c>
      <c r="Y51" s="12">
        <f t="shared" si="9"/>
        <v>2867010.7229875643</v>
      </c>
      <c r="Z51" s="12">
        <f t="shared" si="10"/>
        <v>1124147.0615969477</v>
      </c>
      <c r="AA51">
        <v>34</v>
      </c>
      <c r="AB51" s="6">
        <v>0.23799999999999999</v>
      </c>
      <c r="AC51" s="12">
        <f t="shared" si="11"/>
        <v>-2135573.468373362</v>
      </c>
      <c r="AD51" s="12">
        <f t="shared" si="12"/>
        <v>-856825.82925618172</v>
      </c>
      <c r="AE51">
        <v>33</v>
      </c>
      <c r="AF51" s="6">
        <v>0.23799999999999999</v>
      </c>
      <c r="AG51" s="12">
        <f t="shared" si="13"/>
        <v>-509070.35191198863</v>
      </c>
      <c r="AH51" s="12">
        <f t="shared" si="14"/>
        <v>-210436.37647425671</v>
      </c>
      <c r="AI51">
        <v>32</v>
      </c>
      <c r="AJ51" s="6">
        <v>0.23799999999999999</v>
      </c>
      <c r="AK51" s="12">
        <f t="shared" si="15"/>
        <v>-3688271.5486930637</v>
      </c>
      <c r="AL51" s="12">
        <f t="shared" si="16"/>
        <v>-1547056.1511235344</v>
      </c>
      <c r="AM51">
        <v>31</v>
      </c>
      <c r="AN51" s="6">
        <v>0.23799999999999999</v>
      </c>
      <c r="AO51" s="12">
        <f t="shared" si="17"/>
        <v>-4785416.6436361913</v>
      </c>
      <c r="AP51" s="12">
        <f t="shared" si="18"/>
        <v>-2050892.8472726536</v>
      </c>
      <c r="AQ51">
        <v>30</v>
      </c>
      <c r="AR51" s="6">
        <v>0.23799999999999999</v>
      </c>
      <c r="AS51" s="12">
        <f t="shared" si="19"/>
        <v>115304.03063259186</v>
      </c>
      <c r="AT51" s="12">
        <f t="shared" si="20"/>
        <v>49766.481306468224</v>
      </c>
      <c r="AU51">
        <v>29</v>
      </c>
      <c r="AV51" s="6">
        <v>0.23799999999999999</v>
      </c>
      <c r="AW51" s="12">
        <f t="shared" si="21"/>
        <v>-1502083.1048095489</v>
      </c>
      <c r="AX51" s="12">
        <f t="shared" si="22"/>
        <v>-639184.29991895705</v>
      </c>
      <c r="AY51">
        <v>28</v>
      </c>
      <c r="AZ51" s="6">
        <v>0.23799999999999999</v>
      </c>
      <c r="BA51" s="12">
        <f t="shared" si="23"/>
        <v>-621559.25058137882</v>
      </c>
      <c r="BB51" s="12">
        <f t="shared" si="24"/>
        <v>-262604.06027602329</v>
      </c>
      <c r="BC51">
        <v>27</v>
      </c>
      <c r="BD51" s="6">
        <v>0.23799999999999999</v>
      </c>
      <c r="BE51" s="12">
        <f t="shared" si="25"/>
        <v>1306293.3112512236</v>
      </c>
      <c r="BF51" s="12">
        <f t="shared" si="26"/>
        <v>559839.99053623865</v>
      </c>
      <c r="BG51">
        <v>26</v>
      </c>
      <c r="BH51" s="6">
        <v>0.23799999999999999</v>
      </c>
      <c r="BI51" s="12">
        <f t="shared" si="27"/>
        <v>4155894.5264199981</v>
      </c>
      <c r="BJ51" s="12">
        <f t="shared" si="28"/>
        <v>1983208.026285531</v>
      </c>
      <c r="BK51">
        <v>25</v>
      </c>
      <c r="BL51" s="6">
        <v>0.23799999999999999</v>
      </c>
      <c r="BM51" s="12">
        <f t="shared" si="29"/>
        <v>3536623.7370300055</v>
      </c>
      <c r="BN51" s="12">
        <f t="shared" si="30"/>
        <v>1816685.1415138931</v>
      </c>
      <c r="BO51">
        <v>24</v>
      </c>
      <c r="BP51" s="6">
        <v>0.23799999999999999</v>
      </c>
      <c r="BQ51" s="12">
        <f t="shared" si="31"/>
        <v>2512148.5992822885</v>
      </c>
      <c r="BR51" s="12">
        <f t="shared" si="32"/>
        <v>1328613.5449091739</v>
      </c>
      <c r="BS51">
        <v>23</v>
      </c>
      <c r="BT51" s="6">
        <v>0.23799999999999999</v>
      </c>
      <c r="BU51" s="12">
        <f t="shared" si="33"/>
        <v>2053995.8476972466</v>
      </c>
      <c r="BV51" s="12">
        <f t="shared" si="34"/>
        <v>1111280.4282374161</v>
      </c>
      <c r="BW51">
        <v>22</v>
      </c>
      <c r="BX51" s="6">
        <v>0.23799999999999999</v>
      </c>
      <c r="BY51" s="12">
        <f t="shared" si="35"/>
        <v>1019847.1759218569</v>
      </c>
      <c r="BZ51" s="12">
        <f t="shared" si="36"/>
        <v>564170.77816953789</v>
      </c>
      <c r="CA51">
        <v>21</v>
      </c>
      <c r="CB51" s="6">
        <v>0.23799999999999999</v>
      </c>
      <c r="CC51" s="12">
        <f t="shared" si="37"/>
        <v>2296500.4429393425</v>
      </c>
      <c r="CD51" s="12">
        <f t="shared" si="38"/>
        <v>1500752.5690940991</v>
      </c>
      <c r="CE51">
        <v>20</v>
      </c>
      <c r="CF51" s="6">
        <v>0.23799999999999999</v>
      </c>
      <c r="CG51" s="12">
        <f t="shared" si="39"/>
        <v>2600758.183562106</v>
      </c>
      <c r="CH51" s="12">
        <f t="shared" si="40"/>
        <v>1873494.4969733104</v>
      </c>
      <c r="CI51">
        <v>19</v>
      </c>
      <c r="CJ51" s="6">
        <v>0.23799999999999999</v>
      </c>
      <c r="CK51" s="12">
        <f t="shared" si="284"/>
        <v>2669863.1379259764</v>
      </c>
      <c r="CL51" s="12">
        <f t="shared" si="285"/>
        <v>1947620.5261466089</v>
      </c>
      <c r="CM51" s="5">
        <v>18</v>
      </c>
      <c r="CN51" s="6">
        <v>0.23799999999999999</v>
      </c>
      <c r="CO51" s="7">
        <f t="shared" si="41"/>
        <v>3679284.886820741</v>
      </c>
      <c r="CP51" s="12">
        <f t="shared" si="42"/>
        <v>2238204.8930209363</v>
      </c>
      <c r="CQ51" s="12">
        <f t="shared" si="43"/>
        <v>1598717.7807292403</v>
      </c>
      <c r="CR51" s="9"/>
      <c r="CS51" s="5">
        <v>17</v>
      </c>
      <c r="CT51" s="6">
        <v>0.23799999999999999</v>
      </c>
      <c r="CU51" s="7">
        <f t="shared" si="44"/>
        <v>2812693.8971185237</v>
      </c>
      <c r="CV51" s="12">
        <f t="shared" si="45"/>
        <v>1660490.39382268</v>
      </c>
      <c r="CW51" s="12">
        <f t="shared" si="46"/>
        <v>1281959.1490302756</v>
      </c>
      <c r="CY51" s="5">
        <v>16</v>
      </c>
      <c r="CZ51" s="6">
        <v>0.23799999999999999</v>
      </c>
      <c r="DA51" s="7">
        <f t="shared" si="47"/>
        <v>2274170.3566611614</v>
      </c>
      <c r="DB51" s="12">
        <f t="shared" si="48"/>
        <v>1311178.7108723598</v>
      </c>
      <c r="DC51" s="12">
        <f t="shared" si="49"/>
        <v>1056116.5908242413</v>
      </c>
      <c r="DE51" s="5">
        <f t="shared" si="50"/>
        <v>15</v>
      </c>
      <c r="DF51" s="6">
        <v>0.23799999999999999</v>
      </c>
      <c r="DG51" s="7">
        <f t="shared" si="51"/>
        <v>1924816.2138477874</v>
      </c>
      <c r="DH51" s="12">
        <f t="shared" si="52"/>
        <v>1092958.1549848462</v>
      </c>
      <c r="DI51" s="12">
        <f t="shared" si="53"/>
        <v>883668.29551966302</v>
      </c>
      <c r="DK51" s="5">
        <f t="shared" si="54"/>
        <v>14</v>
      </c>
      <c r="DL51" s="6">
        <v>0.23799999999999999</v>
      </c>
      <c r="DM51" s="7">
        <f t="shared" si="55"/>
        <v>1948391.7540720599</v>
      </c>
      <c r="DN51" s="12">
        <f t="shared" si="56"/>
        <v>1261512.8283856218</v>
      </c>
      <c r="DO51" s="12">
        <f t="shared" si="57"/>
        <v>1031449.6985888518</v>
      </c>
      <c r="DQ51" s="5">
        <f t="shared" si="58"/>
        <v>13</v>
      </c>
      <c r="DR51" s="6">
        <v>0.23799999999999999</v>
      </c>
      <c r="DS51" s="7">
        <f t="shared" si="59"/>
        <v>1277131.4591452936</v>
      </c>
      <c r="DT51" s="12">
        <f t="shared" si="60"/>
        <v>679544.68660268944</v>
      </c>
      <c r="DU51" s="12">
        <f t="shared" si="61"/>
        <v>551484.59368668112</v>
      </c>
      <c r="DW51" s="5">
        <f t="shared" si="62"/>
        <v>12</v>
      </c>
      <c r="DX51" s="6">
        <v>0.23799999999999999</v>
      </c>
      <c r="DY51" s="7">
        <f t="shared" si="63"/>
        <v>963145.89679132216</v>
      </c>
      <c r="DZ51" s="12">
        <f t="shared" si="64"/>
        <v>445575.16113691259</v>
      </c>
      <c r="EA51" s="12">
        <f t="shared" si="65"/>
        <v>362960.92153401999</v>
      </c>
      <c r="EC51" s="5">
        <f t="shared" si="66"/>
        <v>11</v>
      </c>
      <c r="ED51" s="6">
        <v>0.23799999999999999</v>
      </c>
      <c r="EE51" s="7">
        <f t="shared" si="67"/>
        <v>896450.01562855789</v>
      </c>
      <c r="EF51" s="12">
        <f t="shared" si="68"/>
        <v>467452.53407661163</v>
      </c>
      <c r="EG51" s="12">
        <f t="shared" si="69"/>
        <v>392148.63041077455</v>
      </c>
      <c r="EI51" s="5">
        <f t="shared" si="70"/>
        <v>10</v>
      </c>
      <c r="EJ51" s="6">
        <v>0.23799999999999999</v>
      </c>
      <c r="EK51" s="7">
        <f t="shared" si="71"/>
        <v>896450.01562855789</v>
      </c>
      <c r="EL51" s="12">
        <f t="shared" si="72"/>
        <v>654884.5791333837</v>
      </c>
      <c r="EM51" s="12">
        <f t="shared" si="73"/>
        <v>569291.76179984119</v>
      </c>
      <c r="EO51" s="5">
        <f t="shared" si="74"/>
        <v>9</v>
      </c>
      <c r="EP51" s="6">
        <v>0.23799999999999999</v>
      </c>
      <c r="EQ51" s="7">
        <f t="shared" si="75"/>
        <v>1001172.677717844</v>
      </c>
      <c r="ER51" s="12">
        <f t="shared" si="76"/>
        <v>415440.11578840954</v>
      </c>
      <c r="ES51" s="12">
        <f t="shared" si="77"/>
        <v>366193.41513264069</v>
      </c>
      <c r="EU51" s="5">
        <f t="shared" si="78"/>
        <v>8</v>
      </c>
      <c r="EV51" s="6">
        <v>0.23799999999999999</v>
      </c>
      <c r="EW51" s="7">
        <f t="shared" si="79"/>
        <v>621643.16427802562</v>
      </c>
      <c r="EX51" s="12">
        <f t="shared" si="80"/>
        <v>394660.61490109155</v>
      </c>
      <c r="EY51" s="12">
        <f t="shared" si="81"/>
        <v>351475.86676601775</v>
      </c>
      <c r="FA51" s="5">
        <f t="shared" si="82"/>
        <v>7</v>
      </c>
      <c r="FB51" s="6">
        <v>0.23799999999999999</v>
      </c>
      <c r="FC51" s="7">
        <f t="shared" si="83"/>
        <v>619536.73936418747</v>
      </c>
      <c r="FD51" s="12">
        <f t="shared" si="84"/>
        <v>443379.23554767692</v>
      </c>
      <c r="FE51" s="12">
        <f t="shared" si="85"/>
        <v>401601.86076962837</v>
      </c>
      <c r="FG51" s="5">
        <f t="shared" si="86"/>
        <v>6</v>
      </c>
      <c r="FH51" s="6">
        <v>0.23799999999999999</v>
      </c>
      <c r="FI51" s="7">
        <f t="shared" si="87"/>
        <v>489210.94390728622</v>
      </c>
      <c r="FJ51" s="12">
        <f t="shared" si="88"/>
        <v>354069.90402608679</v>
      </c>
      <c r="FK51" s="12">
        <f t="shared" si="89"/>
        <v>322860.09485661407</v>
      </c>
      <c r="FM51" s="5">
        <f t="shared" si="90"/>
        <v>5</v>
      </c>
      <c r="FN51" s="6">
        <v>0.23799999999999999</v>
      </c>
      <c r="FO51" s="7">
        <f t="shared" si="91"/>
        <v>536474.33261024929</v>
      </c>
      <c r="FP51" s="12">
        <f t="shared" si="92"/>
        <v>447128.61449956801</v>
      </c>
      <c r="FQ51" s="12">
        <f t="shared" si="93"/>
        <v>413152.27601175889</v>
      </c>
      <c r="FS51" s="5">
        <f t="shared" si="94"/>
        <v>4</v>
      </c>
      <c r="FT51" s="6">
        <v>0.23799999999999999</v>
      </c>
      <c r="FU51" s="7">
        <f t="shared" si="95"/>
        <v>437545.33285233611</v>
      </c>
      <c r="FV51" s="12">
        <f t="shared" si="96"/>
        <v>385658.83987891726</v>
      </c>
      <c r="FW51" s="12">
        <f t="shared" si="97"/>
        <v>362214.53350329917</v>
      </c>
      <c r="FY51" s="5">
        <f t="shared" si="98"/>
        <v>3</v>
      </c>
      <c r="FZ51" s="6">
        <v>0.23799999999999999</v>
      </c>
      <c r="GA51" s="7">
        <f t="shared" si="99"/>
        <v>375833.47608000005</v>
      </c>
      <c r="GB51" s="12">
        <f t="shared" si="100"/>
        <v>338093.94709025649</v>
      </c>
      <c r="GC51" s="12">
        <f t="shared" si="101"/>
        <v>320624.0470886323</v>
      </c>
      <c r="GE51" s="5">
        <f t="shared" si="102"/>
        <v>2</v>
      </c>
      <c r="GF51" s="6">
        <v>0.23799999999999999</v>
      </c>
      <c r="GG51" s="7">
        <f t="shared" si="103"/>
        <v>334371.42</v>
      </c>
      <c r="GH51" s="12">
        <f>(GH52)*(1+GF51)-(((VLOOKUP((GE$91+GE52),$A$138:$E$227,5,FALSE))/(VLOOKUP(GE$91,$A$138:$E$227,5,FALSE)))*(IF(GE51&lt;=$D$125,$B$125,$C$125)))</f>
        <v>309372.91685534589</v>
      </c>
      <c r="GI51" s="12">
        <f t="shared" si="105"/>
        <v>299029.14151975681</v>
      </c>
      <c r="GK51" s="5">
        <f t="shared" si="106"/>
        <v>1</v>
      </c>
      <c r="GL51" s="6">
        <v>0.23799999999999999</v>
      </c>
      <c r="GM51" s="7">
        <f>(GM52+$B$124)*(1+GL51)</f>
        <v>371400</v>
      </c>
      <c r="GN51" s="12">
        <f>($B$124)*(1+GL51)-$B$125</f>
        <v>360400</v>
      </c>
      <c r="GO51" s="12">
        <f>GN51</f>
        <v>360400</v>
      </c>
      <c r="GQ51" s="5"/>
      <c r="GR51" s="6"/>
      <c r="GS51" s="7"/>
      <c r="GW51" s="5"/>
      <c r="GX51" s="6"/>
      <c r="GY51" s="7"/>
      <c r="HC51" s="5"/>
      <c r="HD51" s="6"/>
      <c r="HE51" s="7"/>
      <c r="HI51" s="5"/>
      <c r="HJ51" s="6"/>
      <c r="HK51" s="7"/>
      <c r="HO51" s="5"/>
      <c r="HP51" s="6"/>
      <c r="HQ51" s="7"/>
      <c r="HU51" s="5"/>
      <c r="HV51" s="6"/>
      <c r="HW51" s="7"/>
      <c r="IA51" s="5"/>
      <c r="IB51" s="6"/>
      <c r="IC51" s="7"/>
      <c r="IG51" s="5"/>
      <c r="IH51" s="6"/>
      <c r="II51" s="7"/>
      <c r="IM51" s="5"/>
      <c r="IN51" s="6"/>
      <c r="IO51" s="7"/>
      <c r="IS51" s="5"/>
      <c r="IT51" s="6"/>
      <c r="IU51" s="7"/>
      <c r="IY51" s="5"/>
      <c r="IZ51" s="6"/>
      <c r="JA51" s="7"/>
      <c r="JE51" s="5"/>
      <c r="JF51" s="6"/>
      <c r="JG51" s="7"/>
      <c r="JK51" s="5"/>
      <c r="JL51" s="6"/>
      <c r="JM51" s="7"/>
      <c r="JQ51" s="5"/>
      <c r="JR51" s="6"/>
      <c r="JS51" s="7"/>
      <c r="JW51" s="5"/>
      <c r="JX51" s="6"/>
      <c r="JY51" s="7"/>
      <c r="KC51" s="5"/>
      <c r="KD51" s="6"/>
      <c r="KE51" s="7"/>
      <c r="KI51" s="5"/>
      <c r="KJ51" s="6"/>
      <c r="KK51" s="7"/>
      <c r="KO51" s="5"/>
      <c r="KP51" s="6"/>
      <c r="KQ51" s="7"/>
      <c r="KU51" s="5"/>
      <c r="KV51" s="6"/>
      <c r="KW51" s="7"/>
      <c r="LA51" s="5"/>
      <c r="LB51" s="6"/>
      <c r="LC51" s="7"/>
      <c r="LG51" s="5"/>
      <c r="LH51" s="6"/>
      <c r="LI51" s="7"/>
      <c r="LM51" s="5"/>
      <c r="LN51" s="6"/>
      <c r="LO51" s="7"/>
      <c r="LS51" s="5"/>
      <c r="LT51" s="6"/>
      <c r="LU51" s="7"/>
      <c r="LY51" s="5"/>
      <c r="LZ51" s="6"/>
      <c r="MA51" s="7"/>
      <c r="ME51" s="5"/>
      <c r="MF51" s="6"/>
      <c r="MG51" s="7"/>
      <c r="MK51" s="5"/>
      <c r="ML51" s="6"/>
      <c r="MM51" s="7"/>
      <c r="MQ51" s="5"/>
      <c r="MR51" s="6"/>
      <c r="MS51" s="7"/>
      <c r="MW51" s="5"/>
      <c r="MX51" s="6"/>
      <c r="MY51" s="7"/>
      <c r="NC51" s="5"/>
      <c r="ND51" s="6"/>
      <c r="NE51" s="7"/>
      <c r="NI51" s="5"/>
      <c r="NJ51" s="6"/>
      <c r="NK51" s="7"/>
      <c r="NO51" s="5"/>
      <c r="NP51" s="6"/>
      <c r="NQ51" s="7"/>
      <c r="NU51" s="5"/>
      <c r="NV51" s="6"/>
      <c r="NW51" s="7"/>
      <c r="OA51" s="5"/>
      <c r="OB51" s="6"/>
      <c r="OC51" s="7"/>
      <c r="OG51" s="5"/>
      <c r="OH51" s="6"/>
      <c r="OI51" s="7"/>
      <c r="OM51" s="5"/>
      <c r="ON51" s="6"/>
      <c r="OO51" s="7"/>
      <c r="OS51" s="5"/>
      <c r="OT51" s="6"/>
      <c r="OU51" s="7"/>
      <c r="OY51" s="5"/>
      <c r="OZ51" s="6"/>
      <c r="PA51" s="7"/>
      <c r="PE51" s="5"/>
      <c r="PF51" s="6"/>
      <c r="PG51" s="7"/>
      <c r="PK51" s="5"/>
      <c r="PL51" s="6"/>
      <c r="PM51" s="7"/>
      <c r="PQ51" s="5"/>
      <c r="PR51" s="6"/>
      <c r="PS51" s="7"/>
      <c r="PW51" s="5"/>
      <c r="PX51" s="6"/>
      <c r="PY51" s="7"/>
      <c r="QC51" s="5"/>
      <c r="QD51" s="6"/>
      <c r="QE51" s="7"/>
      <c r="QI51" s="5"/>
      <c r="QJ51" s="6"/>
      <c r="QK51" s="7"/>
      <c r="QO51" s="5"/>
      <c r="QP51" s="6"/>
      <c r="QQ51" s="7"/>
    </row>
    <row r="52" spans="3:459">
      <c r="C52">
        <v>39</v>
      </c>
      <c r="D52" s="6">
        <v>-9.9699999999999997E-2</v>
      </c>
      <c r="E52" s="12">
        <f t="shared" si="286"/>
        <v>-6238274.2426674981</v>
      </c>
      <c r="F52" s="12">
        <f t="shared" si="0"/>
        <v>-3393778.1257279157</v>
      </c>
      <c r="G52">
        <v>38</v>
      </c>
      <c r="H52" s="6">
        <v>-9.9699999999999997E-2</v>
      </c>
      <c r="I52" s="12">
        <f t="shared" si="1"/>
        <v>-7813655.7266876474</v>
      </c>
      <c r="J52" s="12">
        <f t="shared" si="2"/>
        <v>-4201682.7964263763</v>
      </c>
      <c r="K52">
        <v>37</v>
      </c>
      <c r="L52" s="6">
        <v>-9.9699999999999997E-2</v>
      </c>
      <c r="M52" s="12">
        <f t="shared" si="3"/>
        <v>-6572814.4974599425</v>
      </c>
      <c r="N52" s="12">
        <f t="shared" si="4"/>
        <v>-3534437.9844831764</v>
      </c>
      <c r="O52">
        <v>36</v>
      </c>
      <c r="P52" s="6">
        <v>-9.9699999999999997E-2</v>
      </c>
      <c r="Q52" s="12">
        <f t="shared" si="5"/>
        <v>-4588163.7778279111</v>
      </c>
      <c r="R52" s="12">
        <f t="shared" si="6"/>
        <v>-2294081.8889139555</v>
      </c>
      <c r="S52">
        <v>35</v>
      </c>
      <c r="T52" s="6">
        <v>-9.9699999999999997E-2</v>
      </c>
      <c r="U52" s="12">
        <f t="shared" si="7"/>
        <v>1404066.2119414872</v>
      </c>
      <c r="V52" s="12">
        <f t="shared" si="8"/>
        <v>631388.26511834178</v>
      </c>
      <c r="W52">
        <v>34</v>
      </c>
      <c r="X52" s="6">
        <v>-9.9699999999999997E-2</v>
      </c>
      <c r="Y52" s="12">
        <f t="shared" si="9"/>
        <v>2377643.2559729735</v>
      </c>
      <c r="Z52" s="12">
        <f t="shared" si="10"/>
        <v>964515.66044186673</v>
      </c>
      <c r="AA52">
        <v>33</v>
      </c>
      <c r="AB52" s="6">
        <v>-9.9699999999999997E-2</v>
      </c>
      <c r="AC52" s="12">
        <f t="shared" si="11"/>
        <v>-1664620.954039285</v>
      </c>
      <c r="AD52" s="12">
        <f t="shared" si="12"/>
        <v>-690974.73563894839</v>
      </c>
      <c r="AE52">
        <v>32</v>
      </c>
      <c r="AF52" s="6">
        <v>-9.9699999999999997E-2</v>
      </c>
      <c r="AG52" s="12">
        <f t="shared" si="13"/>
        <v>-352582.24757691758</v>
      </c>
      <c r="AH52" s="12">
        <f t="shared" si="14"/>
        <v>-150789.89204547417</v>
      </c>
      <c r="AI52">
        <v>31</v>
      </c>
      <c r="AJ52" s="6">
        <v>-9.9699999999999997E-2</v>
      </c>
      <c r="AK52" s="12">
        <f t="shared" si="15"/>
        <v>-2921445.7266257103</v>
      </c>
      <c r="AL52" s="12">
        <f t="shared" si="16"/>
        <v>-1267797.2021205912</v>
      </c>
      <c r="AM52">
        <v>30</v>
      </c>
      <c r="AN52" s="6">
        <v>-9.9699999999999997E-2</v>
      </c>
      <c r="AO52" s="12">
        <f t="shared" si="17"/>
        <v>-3808898.7428402193</v>
      </c>
      <c r="AP52" s="12">
        <f t="shared" si="18"/>
        <v>-1688851.3293725499</v>
      </c>
      <c r="AQ52">
        <v>29</v>
      </c>
      <c r="AR52" s="6">
        <v>-9.9699999999999997E-2</v>
      </c>
      <c r="AS52" s="12">
        <f t="shared" si="19"/>
        <v>149281.96517456623</v>
      </c>
      <c r="AT52" s="12">
        <f t="shared" si="20"/>
        <v>66660.500172290573</v>
      </c>
      <c r="AU52">
        <v>28</v>
      </c>
      <c r="AV52" s="6">
        <v>-9.9699999999999997E-2</v>
      </c>
      <c r="AW52" s="12">
        <f t="shared" si="21"/>
        <v>-1156367.6129317842</v>
      </c>
      <c r="AX52" s="12">
        <f t="shared" si="22"/>
        <v>-509092.65978128865</v>
      </c>
      <c r="AY52">
        <v>27</v>
      </c>
      <c r="AZ52" s="6">
        <v>-9.9699999999999997E-2</v>
      </c>
      <c r="BA52" s="12">
        <f t="shared" si="23"/>
        <v>-444710.86941581138</v>
      </c>
      <c r="BB52" s="12">
        <f t="shared" si="24"/>
        <v>-194386.19763772888</v>
      </c>
      <c r="BC52">
        <v>26</v>
      </c>
      <c r="BD52" s="6">
        <v>-9.9699999999999997E-2</v>
      </c>
      <c r="BE52" s="12">
        <f t="shared" si="25"/>
        <v>1111707.0365518769</v>
      </c>
      <c r="BF52" s="12">
        <f t="shared" si="26"/>
        <v>492926.70488620951</v>
      </c>
      <c r="BG52">
        <v>25</v>
      </c>
      <c r="BH52" s="6">
        <v>-9.9699999999999997E-2</v>
      </c>
      <c r="BI52" s="12">
        <f t="shared" si="27"/>
        <v>3407722.7531972658</v>
      </c>
      <c r="BJ52" s="12">
        <f t="shared" si="28"/>
        <v>1682429.158025065</v>
      </c>
      <c r="BK52">
        <v>24</v>
      </c>
      <c r="BL52" s="6">
        <v>-9.9699999999999997E-2</v>
      </c>
      <c r="BM52" s="12">
        <f t="shared" si="29"/>
        <v>2903898.3068609945</v>
      </c>
      <c r="BN52" s="12">
        <f t="shared" si="30"/>
        <v>1543266.7102500254</v>
      </c>
      <c r="BO52">
        <v>23</v>
      </c>
      <c r="BP52" s="6">
        <v>-9.9699999999999997E-2</v>
      </c>
      <c r="BQ52" s="12">
        <f t="shared" si="31"/>
        <v>2075018.3660850751</v>
      </c>
      <c r="BR52" s="12">
        <f t="shared" si="32"/>
        <v>1135387.4078578711</v>
      </c>
      <c r="BS52">
        <v>22</v>
      </c>
      <c r="BT52" s="6">
        <v>-9.9699999999999997E-2</v>
      </c>
      <c r="BU52" s="12">
        <f t="shared" si="33"/>
        <v>1703913.801211223</v>
      </c>
      <c r="BV52" s="12">
        <f t="shared" si="34"/>
        <v>953763.07111823175</v>
      </c>
      <c r="BW52">
        <v>21</v>
      </c>
      <c r="BX52" s="6">
        <v>-9.9699999999999997E-2</v>
      </c>
      <c r="BY52" s="12">
        <f t="shared" si="35"/>
        <v>867591.23194880958</v>
      </c>
      <c r="BZ52" s="12">
        <f t="shared" si="36"/>
        <v>496545.92520340672</v>
      </c>
      <c r="CA52">
        <v>20</v>
      </c>
      <c r="CB52" s="6">
        <v>-9.9699999999999997E-2</v>
      </c>
      <c r="CC52" s="12">
        <f t="shared" si="37"/>
        <v>1892089.9997443687</v>
      </c>
      <c r="CD52" s="12">
        <f t="shared" si="38"/>
        <v>1279243.2388208781</v>
      </c>
      <c r="CE52">
        <v>19</v>
      </c>
      <c r="CF52" s="6">
        <v>-9.9699999999999997E-2</v>
      </c>
      <c r="CG52" s="12">
        <f t="shared" si="39"/>
        <v>2134413.3709065905</v>
      </c>
      <c r="CH52" s="12">
        <f t="shared" si="40"/>
        <v>1590742.0405813267</v>
      </c>
      <c r="CI52">
        <v>18</v>
      </c>
      <c r="CJ52" s="6">
        <v>-9.9699999999999997E-2</v>
      </c>
      <c r="CK52" s="12">
        <f t="shared" si="284"/>
        <v>2189812.7123796255</v>
      </c>
      <c r="CL52" s="12">
        <f t="shared" si="285"/>
        <v>1652688.8395317928</v>
      </c>
      <c r="CM52" s="5">
        <v>17</v>
      </c>
      <c r="CN52" s="6">
        <v>-9.9699999999999997E-2</v>
      </c>
      <c r="CO52" s="7">
        <f t="shared" si="41"/>
        <v>2971958.7131023756</v>
      </c>
      <c r="CP52" s="12">
        <f t="shared" si="42"/>
        <v>1841845.63248864</v>
      </c>
      <c r="CQ52" s="12">
        <f t="shared" si="43"/>
        <v>1361112.3384743093</v>
      </c>
      <c r="CR52" s="9"/>
      <c r="CS52" s="5">
        <v>16</v>
      </c>
      <c r="CT52" s="6">
        <v>-9.9699999999999997E-2</v>
      </c>
      <c r="CU52" s="7">
        <f t="shared" si="44"/>
        <v>2271965.9912104392</v>
      </c>
      <c r="CV52" s="12">
        <f t="shared" si="45"/>
        <v>1372656.4309686716</v>
      </c>
      <c r="CW52" s="12">
        <f t="shared" si="46"/>
        <v>1096398.5329120834</v>
      </c>
      <c r="CY52" s="5">
        <v>15</v>
      </c>
      <c r="CZ52" s="6">
        <v>-9.9699999999999997E-2</v>
      </c>
      <c r="DA52" s="7">
        <f t="shared" si="47"/>
        <v>1836971.2089347024</v>
      </c>
      <c r="DB52" s="12">
        <f t="shared" si="48"/>
        <v>1089195.4716407333</v>
      </c>
      <c r="DC52" s="12">
        <f t="shared" si="49"/>
        <v>907662.8930339443</v>
      </c>
      <c r="DE52" s="5">
        <f t="shared" si="50"/>
        <v>14</v>
      </c>
      <c r="DF52" s="6">
        <v>-9.9699999999999997E-2</v>
      </c>
      <c r="DG52" s="7">
        <f t="shared" si="51"/>
        <v>1554778.8480192143</v>
      </c>
      <c r="DH52" s="12">
        <f t="shared" si="52"/>
        <v>912813.74648040475</v>
      </c>
      <c r="DI52" s="12">
        <f t="shared" si="53"/>
        <v>763548.60554650216</v>
      </c>
      <c r="DK52" s="5">
        <f t="shared" si="54"/>
        <v>13</v>
      </c>
      <c r="DL52" s="6">
        <v>-9.9699999999999997E-2</v>
      </c>
      <c r="DM52" s="7">
        <f t="shared" si="55"/>
        <v>1573822.095373231</v>
      </c>
      <c r="DN52" s="12">
        <f t="shared" si="56"/>
        <v>1048630.273182349</v>
      </c>
      <c r="DO52" s="12">
        <f t="shared" si="57"/>
        <v>887048.87888695556</v>
      </c>
      <c r="DQ52" s="5">
        <f t="shared" si="58"/>
        <v>12</v>
      </c>
      <c r="DR52" s="6">
        <v>-9.9699999999999997E-2</v>
      </c>
      <c r="DS52" s="7">
        <f t="shared" si="59"/>
        <v>1031608.6099719657</v>
      </c>
      <c r="DT52" s="12">
        <f t="shared" si="60"/>
        <v>578764.92628232704</v>
      </c>
      <c r="DU52" s="12">
        <f t="shared" si="61"/>
        <v>485944.13621818018</v>
      </c>
      <c r="DW52" s="5">
        <f t="shared" si="62"/>
        <v>11</v>
      </c>
      <c r="DX52" s="6">
        <v>-9.9699999999999997E-2</v>
      </c>
      <c r="DY52" s="7">
        <f t="shared" si="63"/>
        <v>777985.37705276429</v>
      </c>
      <c r="DZ52" s="12">
        <f t="shared" si="64"/>
        <v>389663.58590134716</v>
      </c>
      <c r="EA52" s="12">
        <f t="shared" si="65"/>
        <v>328395.72648289637</v>
      </c>
      <c r="EC52" s="5">
        <f t="shared" si="66"/>
        <v>10</v>
      </c>
      <c r="ED52" s="6">
        <v>-9.9699999999999997E-2</v>
      </c>
      <c r="EE52" s="7">
        <f t="shared" si="67"/>
        <v>724111.48273712269</v>
      </c>
      <c r="EF52" s="12">
        <f t="shared" si="68"/>
        <v>406472.86239243054</v>
      </c>
      <c r="EG52" s="12">
        <f t="shared" si="69"/>
        <v>352787.76735946804</v>
      </c>
      <c r="EI52" s="5">
        <f t="shared" si="70"/>
        <v>9</v>
      </c>
      <c r="EJ52" s="6">
        <v>-9.9699999999999997E-2</v>
      </c>
      <c r="EK52" s="7">
        <f t="shared" si="71"/>
        <v>724111.48273712269</v>
      </c>
      <c r="EL52" s="12">
        <f t="shared" si="72"/>
        <v>556861.92943770054</v>
      </c>
      <c r="EM52" s="12">
        <f t="shared" si="73"/>
        <v>500825.5088653533</v>
      </c>
      <c r="EO52" s="5">
        <f t="shared" si="74"/>
        <v>8</v>
      </c>
      <c r="EP52" s="6">
        <v>-9.9699999999999997E-2</v>
      </c>
      <c r="EQ52" s="7">
        <f t="shared" si="75"/>
        <v>808701.67828581913</v>
      </c>
      <c r="ER52" s="12">
        <f t="shared" si="76"/>
        <v>363065.10383443476</v>
      </c>
      <c r="ES52" s="12">
        <f t="shared" si="77"/>
        <v>331097.10727039649</v>
      </c>
      <c r="EU52" s="5">
        <f t="shared" si="78"/>
        <v>7</v>
      </c>
      <c r="EV52" s="6">
        <v>-9.9699999999999997E-2</v>
      </c>
      <c r="EW52" s="7">
        <f t="shared" si="79"/>
        <v>502135.02768822748</v>
      </c>
      <c r="EX52" s="12">
        <f t="shared" si="80"/>
        <v>345998.88669388538</v>
      </c>
      <c r="EY52" s="12">
        <f t="shared" si="81"/>
        <v>318797.71635631577</v>
      </c>
      <c r="FA52" s="5">
        <f t="shared" si="82"/>
        <v>6</v>
      </c>
      <c r="FB52" s="6">
        <v>-9.9699999999999997E-2</v>
      </c>
      <c r="FC52" s="7">
        <f t="shared" si="83"/>
        <v>500433.55360596726</v>
      </c>
      <c r="FD52" s="12">
        <f t="shared" si="84"/>
        <v>384895.02497318614</v>
      </c>
      <c r="FE52" s="12">
        <f t="shared" si="85"/>
        <v>360687.79069814301</v>
      </c>
      <c r="FG52" s="5">
        <f t="shared" si="86"/>
        <v>5</v>
      </c>
      <c r="FH52" s="6">
        <v>-9.9699999999999997E-2</v>
      </c>
      <c r="FI52" s="7">
        <f t="shared" si="87"/>
        <v>395162.31333383376</v>
      </c>
      <c r="FJ52" s="12">
        <f t="shared" si="88"/>
        <v>312576.65914869693</v>
      </c>
      <c r="FK52" s="12">
        <f t="shared" si="89"/>
        <v>294883.64070631785</v>
      </c>
      <c r="FM52" s="5">
        <f t="shared" si="90"/>
        <v>4</v>
      </c>
      <c r="FN52" s="6">
        <v>-9.9699999999999997E-2</v>
      </c>
      <c r="FO52" s="7">
        <f t="shared" si="91"/>
        <v>433339.52553331928</v>
      </c>
      <c r="FP52" s="12">
        <f t="shared" si="92"/>
        <v>387395.57331399503</v>
      </c>
      <c r="FQ52" s="12">
        <f t="shared" si="93"/>
        <v>370340.42228759272</v>
      </c>
      <c r="FS52" s="5">
        <f t="shared" si="94"/>
        <v>3</v>
      </c>
      <c r="FT52" s="6">
        <v>-9.9699999999999997E-2</v>
      </c>
      <c r="FU52" s="7">
        <f t="shared" si="95"/>
        <v>353429.18647200009</v>
      </c>
      <c r="FV52" s="12">
        <f t="shared" si="96"/>
        <v>320978.04037879617</v>
      </c>
      <c r="FW52" s="12">
        <f t="shared" si="97"/>
        <v>311893.75621713209</v>
      </c>
      <c r="FY52" s="5">
        <f t="shared" si="98"/>
        <v>2</v>
      </c>
      <c r="FZ52" s="6">
        <v>-9.9699999999999997E-2</v>
      </c>
      <c r="GA52" s="7">
        <f t="shared" si="99"/>
        <v>303581.16000000003</v>
      </c>
      <c r="GB52" s="12">
        <f>(GB53)*(1+FZ52)-(((VLOOKUP((FY$91+FY53),$A$138:$E$227,5,FALSE))/(VLOOKUP(FY$91,$A$138:$E$227,5,FALSE)))*(IF(FY52&lt;=$D$125,$B$125,$C$125)))</f>
        <v>282466.32153846161</v>
      </c>
      <c r="GC52" s="12">
        <f t="shared" si="101"/>
        <v>277136.76830188686</v>
      </c>
      <c r="GE52" s="5">
        <f t="shared" si="102"/>
        <v>1</v>
      </c>
      <c r="GF52" s="6">
        <v>-9.9699999999999997E-2</v>
      </c>
      <c r="GG52" s="7">
        <f>(GG53+$B$124)*(1+GF52)</f>
        <v>270090</v>
      </c>
      <c r="GH52" s="12">
        <f>($B$124)*(1+GF52)-$B$125</f>
        <v>259090</v>
      </c>
      <c r="GI52" s="12">
        <f>GH52</f>
        <v>259090</v>
      </c>
      <c r="GK52" s="5"/>
      <c r="GL52" s="6"/>
      <c r="GM52" s="7"/>
      <c r="GQ52" s="5"/>
      <c r="GR52" s="6"/>
      <c r="GS52" s="7"/>
      <c r="GW52" s="5"/>
      <c r="GX52" s="6"/>
      <c r="GY52" s="7"/>
      <c r="HC52" s="5"/>
      <c r="HD52" s="6"/>
      <c r="HE52" s="7"/>
      <c r="HI52" s="5"/>
      <c r="HJ52" s="6"/>
      <c r="HK52" s="7"/>
      <c r="HO52" s="5"/>
      <c r="HP52" s="6"/>
      <c r="HQ52" s="7"/>
      <c r="HU52" s="5"/>
      <c r="HV52" s="6"/>
      <c r="HW52" s="7"/>
      <c r="IA52" s="5"/>
      <c r="IB52" s="6"/>
      <c r="IC52" s="7"/>
      <c r="IG52" s="5"/>
      <c r="IH52" s="6"/>
      <c r="II52" s="7"/>
      <c r="IM52" s="5"/>
      <c r="IN52" s="6"/>
      <c r="IO52" s="7"/>
      <c r="IS52" s="5"/>
      <c r="IT52" s="6"/>
      <c r="IU52" s="7"/>
      <c r="IY52" s="5"/>
      <c r="IZ52" s="6"/>
      <c r="JA52" s="7"/>
      <c r="JE52" s="5"/>
      <c r="JF52" s="6"/>
      <c r="JG52" s="7"/>
      <c r="JK52" s="5"/>
      <c r="JL52" s="6"/>
      <c r="JM52" s="7"/>
      <c r="JQ52" s="5"/>
      <c r="JR52" s="6"/>
      <c r="JS52" s="7"/>
      <c r="JW52" s="5"/>
      <c r="JX52" s="6"/>
      <c r="JY52" s="7"/>
      <c r="KC52" s="5"/>
      <c r="KD52" s="6"/>
      <c r="KE52" s="7"/>
      <c r="KI52" s="5"/>
      <c r="KJ52" s="6"/>
      <c r="KK52" s="7"/>
      <c r="KO52" s="5"/>
      <c r="KP52" s="6"/>
      <c r="KQ52" s="7"/>
      <c r="KU52" s="5"/>
      <c r="KV52" s="6"/>
      <c r="KW52" s="7"/>
      <c r="LA52" s="5"/>
      <c r="LB52" s="6"/>
      <c r="LC52" s="7"/>
      <c r="LG52" s="5"/>
      <c r="LH52" s="6"/>
      <c r="LI52" s="7"/>
      <c r="LM52" s="5"/>
      <c r="LN52" s="6"/>
      <c r="LO52" s="7"/>
      <c r="LS52" s="5"/>
      <c r="LT52" s="6"/>
      <c r="LU52" s="7"/>
      <c r="LY52" s="5"/>
      <c r="LZ52" s="6"/>
      <c r="MA52" s="7"/>
      <c r="ME52" s="5"/>
      <c r="MF52" s="6"/>
      <c r="MG52" s="7"/>
      <c r="MK52" s="5"/>
      <c r="ML52" s="6"/>
      <c r="MM52" s="7"/>
      <c r="MQ52" s="5"/>
      <c r="MR52" s="6"/>
      <c r="MS52" s="7"/>
      <c r="MW52" s="5"/>
      <c r="MX52" s="6"/>
      <c r="MY52" s="7"/>
      <c r="NC52" s="5"/>
      <c r="ND52" s="6"/>
      <c r="NE52" s="7"/>
      <c r="NI52" s="5"/>
      <c r="NJ52" s="6"/>
      <c r="NK52" s="7"/>
      <c r="NO52" s="5"/>
      <c r="NP52" s="6"/>
      <c r="NQ52" s="7"/>
      <c r="NU52" s="5"/>
      <c r="NV52" s="6"/>
      <c r="NW52" s="7"/>
      <c r="OA52" s="5"/>
      <c r="OB52" s="6"/>
      <c r="OC52" s="7"/>
      <c r="OG52" s="5"/>
      <c r="OH52" s="6"/>
      <c r="OI52" s="7"/>
      <c r="OM52" s="5"/>
      <c r="ON52" s="6"/>
      <c r="OO52" s="7"/>
      <c r="OS52" s="5"/>
      <c r="OT52" s="6"/>
      <c r="OU52" s="7"/>
      <c r="OY52" s="5"/>
      <c r="OZ52" s="6"/>
      <c r="PA52" s="7"/>
      <c r="PE52" s="5"/>
      <c r="PF52" s="6"/>
      <c r="PG52" s="7"/>
      <c r="PK52" s="5"/>
      <c r="PL52" s="6"/>
      <c r="PM52" s="7"/>
      <c r="PQ52" s="5"/>
      <c r="PR52" s="6"/>
      <c r="PS52" s="7"/>
      <c r="PW52" s="5"/>
      <c r="PX52" s="6"/>
      <c r="PY52" s="7"/>
      <c r="QC52" s="5"/>
      <c r="QD52" s="6"/>
      <c r="QE52" s="7"/>
      <c r="QI52" s="5"/>
      <c r="QJ52" s="6"/>
      <c r="QK52" s="7"/>
      <c r="QO52" s="5"/>
      <c r="QP52" s="6"/>
      <c r="QQ52" s="7"/>
    </row>
    <row r="53" spans="3:459">
      <c r="C53">
        <v>38</v>
      </c>
      <c r="D53" s="6">
        <v>0.124</v>
      </c>
      <c r="E53" s="12">
        <f t="shared" si="286"/>
        <v>-6867854.8639308875</v>
      </c>
      <c r="F53" s="12">
        <f t="shared" si="0"/>
        <v>-3808137.4726283448</v>
      </c>
      <c r="G53">
        <v>37</v>
      </c>
      <c r="H53" s="6">
        <v>0.124</v>
      </c>
      <c r="I53" s="12">
        <f t="shared" si="1"/>
        <v>-8616979.0658707507</v>
      </c>
      <c r="J53" s="12">
        <f t="shared" si="2"/>
        <v>-4722767.3726407001</v>
      </c>
      <c r="K53">
        <v>36</v>
      </c>
      <c r="L53" s="6">
        <v>0.124</v>
      </c>
      <c r="M53" s="12">
        <f t="shared" si="3"/>
        <v>-7238726.0066374904</v>
      </c>
      <c r="N53" s="12">
        <f t="shared" si="4"/>
        <v>-3967378.6767147789</v>
      </c>
      <c r="O53">
        <v>35</v>
      </c>
      <c r="P53" s="6">
        <v>0.124</v>
      </c>
      <c r="Q53" s="12">
        <f t="shared" si="5"/>
        <v>-5029616.5476262476</v>
      </c>
      <c r="R53" s="12">
        <f t="shared" si="6"/>
        <v>-2563169.9713864536</v>
      </c>
      <c r="S53">
        <v>34</v>
      </c>
      <c r="T53" s="6">
        <v>0.124</v>
      </c>
      <c r="U53" s="12">
        <f t="shared" si="7"/>
        <v>1633654.8913193091</v>
      </c>
      <c r="V53" s="12">
        <f t="shared" si="8"/>
        <v>748758.49185468338</v>
      </c>
      <c r="W53">
        <v>33</v>
      </c>
      <c r="X53" s="6">
        <v>0.124</v>
      </c>
      <c r="Y53" s="12">
        <f t="shared" si="9"/>
        <v>2723088.6863768371</v>
      </c>
      <c r="Z53" s="12">
        <f t="shared" si="10"/>
        <v>1125892.4376365771</v>
      </c>
      <c r="AA53">
        <v>32</v>
      </c>
      <c r="AB53" s="6">
        <v>0.124</v>
      </c>
      <c r="AC53" s="12">
        <f t="shared" si="11"/>
        <v>-1768686.2454365853</v>
      </c>
      <c r="AD53" s="12">
        <f t="shared" si="12"/>
        <v>-748290.33460778603</v>
      </c>
      <c r="AE53">
        <v>31</v>
      </c>
      <c r="AF53" s="6">
        <v>0.124</v>
      </c>
      <c r="AG53" s="12">
        <f t="shared" si="13"/>
        <v>-313712.30562411214</v>
      </c>
      <c r="AH53" s="12">
        <f t="shared" si="14"/>
        <v>-136746.38963102325</v>
      </c>
      <c r="AI53">
        <v>30</v>
      </c>
      <c r="AJ53" s="6">
        <v>0.124</v>
      </c>
      <c r="AK53" s="12">
        <f t="shared" si="15"/>
        <v>-3168183.1521082986</v>
      </c>
      <c r="AL53" s="12">
        <f t="shared" si="16"/>
        <v>-1401311.7788171321</v>
      </c>
      <c r="AM53">
        <v>29</v>
      </c>
      <c r="AN53" s="6">
        <v>0.124</v>
      </c>
      <c r="AO53" s="12">
        <f t="shared" si="17"/>
        <v>-4155547.2268934068</v>
      </c>
      <c r="AP53" s="12">
        <f t="shared" si="18"/>
        <v>-1877987.6890768281</v>
      </c>
      <c r="AQ53">
        <v>28</v>
      </c>
      <c r="AR53" s="6">
        <v>0.124</v>
      </c>
      <c r="AS53" s="12">
        <f t="shared" si="19"/>
        <v>240436.59198724374</v>
      </c>
      <c r="AT53" s="12">
        <f t="shared" si="20"/>
        <v>109429.47455829683</v>
      </c>
      <c r="AU53">
        <v>27</v>
      </c>
      <c r="AV53" s="6">
        <v>0.124</v>
      </c>
      <c r="AW53" s="12">
        <f t="shared" si="21"/>
        <v>-1208735.7056413719</v>
      </c>
      <c r="AX53" s="12">
        <f t="shared" si="22"/>
        <v>-542381.40637753869</v>
      </c>
      <c r="AY53">
        <v>26</v>
      </c>
      <c r="AZ53" s="6">
        <v>0.124</v>
      </c>
      <c r="BA53" s="12">
        <f t="shared" si="23"/>
        <v>-417724.95378277416</v>
      </c>
      <c r="BB53" s="12">
        <f t="shared" si="24"/>
        <v>-186101.82235835132</v>
      </c>
      <c r="BC53">
        <v>25</v>
      </c>
      <c r="BD53" s="6">
        <v>0.124</v>
      </c>
      <c r="BE53" s="12">
        <f t="shared" si="25"/>
        <v>1309970.6886815084</v>
      </c>
      <c r="BF53" s="12">
        <f t="shared" si="26"/>
        <v>592005.98430798936</v>
      </c>
      <c r="BG53">
        <v>24</v>
      </c>
      <c r="BH53" s="6">
        <v>0.124</v>
      </c>
      <c r="BI53" s="12">
        <f t="shared" si="27"/>
        <v>3852590.3414500239</v>
      </c>
      <c r="BJ53" s="12">
        <f t="shared" si="28"/>
        <v>1938643.2166911978</v>
      </c>
      <c r="BK53">
        <v>23</v>
      </c>
      <c r="BL53" s="6">
        <v>0.124</v>
      </c>
      <c r="BM53" s="12">
        <f t="shared" si="29"/>
        <v>3288179.5079451366</v>
      </c>
      <c r="BN53" s="12">
        <f t="shared" si="30"/>
        <v>1781097.2334702823</v>
      </c>
      <c r="BO53">
        <v>22</v>
      </c>
      <c r="BP53" s="6">
        <v>0.124</v>
      </c>
      <c r="BQ53" s="12">
        <f t="shared" si="31"/>
        <v>2365706.9335687789</v>
      </c>
      <c r="BR53" s="12">
        <f t="shared" si="32"/>
        <v>1319336.5591056652</v>
      </c>
      <c r="BS53">
        <v>21</v>
      </c>
      <c r="BT53" s="6">
        <v>0.124</v>
      </c>
      <c r="BU53" s="12">
        <f t="shared" si="33"/>
        <v>1952137.4062303684</v>
      </c>
      <c r="BV53" s="12">
        <f t="shared" si="34"/>
        <v>1113719.4176570694</v>
      </c>
      <c r="BW53">
        <v>20</v>
      </c>
      <c r="BX53" s="6">
        <v>0.124</v>
      </c>
      <c r="BY53" s="12">
        <f t="shared" si="35"/>
        <v>1021891.3855008242</v>
      </c>
      <c r="BZ53" s="12">
        <f t="shared" si="36"/>
        <v>596103.30820881412</v>
      </c>
      <c r="CA53">
        <v>19</v>
      </c>
      <c r="CB53" s="6">
        <v>0.124</v>
      </c>
      <c r="CC53" s="12">
        <f t="shared" si="37"/>
        <v>2150907.5783268074</v>
      </c>
      <c r="CD53" s="12">
        <f t="shared" si="38"/>
        <v>1482195.9273726398</v>
      </c>
      <c r="CE53">
        <v>18</v>
      </c>
      <c r="CF53" s="6">
        <v>0.124</v>
      </c>
      <c r="CG53" s="12">
        <f t="shared" si="39"/>
        <v>2415490.9868527739</v>
      </c>
      <c r="CH53" s="12">
        <f t="shared" si="40"/>
        <v>1834844.1150131647</v>
      </c>
      <c r="CI53">
        <v>17</v>
      </c>
      <c r="CJ53" s="6">
        <v>0.124</v>
      </c>
      <c r="CK53" s="12">
        <f t="shared" si="284"/>
        <v>2476466.4138394152</v>
      </c>
      <c r="CL53" s="12">
        <f t="shared" si="285"/>
        <v>1904974.1644918579</v>
      </c>
      <c r="CM53" s="5">
        <v>16</v>
      </c>
      <c r="CN53" s="6">
        <v>0.124</v>
      </c>
      <c r="CO53" s="7">
        <f t="shared" si="41"/>
        <v>3301075.9892284526</v>
      </c>
      <c r="CP53" s="12">
        <f t="shared" si="42"/>
        <v>2090904.5620009897</v>
      </c>
      <c r="CQ53" s="12">
        <f t="shared" si="43"/>
        <v>1574880.0386866429</v>
      </c>
      <c r="CR53" s="9"/>
      <c r="CS53" s="5">
        <v>15</v>
      </c>
      <c r="CT53" s="6">
        <v>0.124</v>
      </c>
      <c r="CU53" s="7">
        <f t="shared" si="44"/>
        <v>2523565.4684110177</v>
      </c>
      <c r="CV53" s="12">
        <f t="shared" si="45"/>
        <v>1566383.9676627589</v>
      </c>
      <c r="CW53" s="12">
        <f t="shared" si="46"/>
        <v>1275197.2044433998</v>
      </c>
      <c r="CY53" s="5">
        <v>14</v>
      </c>
      <c r="CZ53" s="6">
        <v>0.124</v>
      </c>
      <c r="DA53" s="7">
        <f t="shared" si="47"/>
        <v>2040398.9880425441</v>
      </c>
      <c r="DB53" s="12">
        <f t="shared" si="48"/>
        <v>1249800.5905150876</v>
      </c>
      <c r="DC53" s="12">
        <f t="shared" si="49"/>
        <v>1061529.3477131352</v>
      </c>
      <c r="DE53" s="5">
        <f t="shared" si="50"/>
        <v>13</v>
      </c>
      <c r="DF53" s="6">
        <v>0.124</v>
      </c>
      <c r="DG53" s="7">
        <f t="shared" si="51"/>
        <v>1726956.4012209424</v>
      </c>
      <c r="DH53" s="12">
        <f t="shared" si="52"/>
        <v>1053735.8748578697</v>
      </c>
      <c r="DI53" s="12">
        <f t="shared" si="53"/>
        <v>898377.3804877993</v>
      </c>
      <c r="DK53" s="5">
        <f t="shared" si="54"/>
        <v>12</v>
      </c>
      <c r="DL53" s="6">
        <v>0.124</v>
      </c>
      <c r="DM53" s="7">
        <f t="shared" si="55"/>
        <v>1748108.5142432866</v>
      </c>
      <c r="DN53" s="12">
        <f t="shared" si="56"/>
        <v>1204148.569584826</v>
      </c>
      <c r="DO53" s="12">
        <f t="shared" si="57"/>
        <v>1038192.1962125582</v>
      </c>
      <c r="DQ53" s="5">
        <f t="shared" si="58"/>
        <v>11</v>
      </c>
      <c r="DR53" s="6">
        <v>0.124</v>
      </c>
      <c r="DS53" s="7">
        <f t="shared" si="59"/>
        <v>1145849.8389114358</v>
      </c>
      <c r="DT53" s="12">
        <f t="shared" si="60"/>
        <v>682544.99984558334</v>
      </c>
      <c r="DU53" s="12">
        <f t="shared" si="61"/>
        <v>584101.00948323961</v>
      </c>
      <c r="DW53" s="5">
        <f t="shared" si="62"/>
        <v>10</v>
      </c>
      <c r="DX53" s="6">
        <v>0.124</v>
      </c>
      <c r="DY53" s="7">
        <f t="shared" si="63"/>
        <v>864140.15000862419</v>
      </c>
      <c r="DZ53" s="12">
        <f t="shared" si="64"/>
        <v>472354.3272539379</v>
      </c>
      <c r="EA53" s="12">
        <f t="shared" si="65"/>
        <v>405740.25546171592</v>
      </c>
      <c r="EC53" s="5">
        <f t="shared" si="66"/>
        <v>9</v>
      </c>
      <c r="ED53" s="6">
        <v>0.124</v>
      </c>
      <c r="EE53" s="7">
        <f t="shared" si="67"/>
        <v>804300.21408099821</v>
      </c>
      <c r="EF53" s="12">
        <f t="shared" si="68"/>
        <v>489879.01786486164</v>
      </c>
      <c r="EG53" s="12">
        <f t="shared" si="69"/>
        <v>433354.51580353151</v>
      </c>
      <c r="EI53" s="5">
        <f t="shared" si="70"/>
        <v>8</v>
      </c>
      <c r="EJ53" s="6">
        <v>0.124</v>
      </c>
      <c r="EK53" s="7">
        <f t="shared" si="71"/>
        <v>804300.21408099821</v>
      </c>
      <c r="EL53" s="12">
        <f t="shared" si="72"/>
        <v>655579.88758674217</v>
      </c>
      <c r="EM53" s="12">
        <f t="shared" si="73"/>
        <v>600948.23028784699</v>
      </c>
      <c r="EO53" s="5">
        <f t="shared" si="74"/>
        <v>7</v>
      </c>
      <c r="EP53" s="6">
        <v>0.124</v>
      </c>
      <c r="EQ53" s="7">
        <f t="shared" si="75"/>
        <v>898258.00098391552</v>
      </c>
      <c r="ER53" s="12">
        <f t="shared" si="76"/>
        <v>439810.79146792478</v>
      </c>
      <c r="ES53" s="12">
        <f t="shared" si="77"/>
        <v>408798.49206954549</v>
      </c>
      <c r="EU53" s="5">
        <f t="shared" si="78"/>
        <v>6</v>
      </c>
      <c r="EV53" s="6">
        <v>0.124</v>
      </c>
      <c r="EW53" s="7">
        <f t="shared" si="79"/>
        <v>557741.89457761578</v>
      </c>
      <c r="EX53" s="12">
        <f t="shared" si="80"/>
        <v>420480.52166649199</v>
      </c>
      <c r="EY53" s="12">
        <f t="shared" si="81"/>
        <v>394874.33605218638</v>
      </c>
      <c r="FA53" s="5">
        <f t="shared" si="82"/>
        <v>5</v>
      </c>
      <c r="FB53" s="6">
        <v>0.124</v>
      </c>
      <c r="FC53" s="7">
        <f t="shared" si="83"/>
        <v>555851.99778514635</v>
      </c>
      <c r="FD53" s="12">
        <f t="shared" si="84"/>
        <v>463077.24957456189</v>
      </c>
      <c r="FE53" s="12">
        <f t="shared" si="85"/>
        <v>442298.14222185721</v>
      </c>
      <c r="FG53" s="5">
        <f t="shared" si="86"/>
        <v>4</v>
      </c>
      <c r="FH53" s="6">
        <v>0.124</v>
      </c>
      <c r="FI53" s="7">
        <f t="shared" si="87"/>
        <v>438922.92939446162</v>
      </c>
      <c r="FJ53" s="12">
        <f t="shared" si="88"/>
        <v>382513.22797811497</v>
      </c>
      <c r="FK53" s="12">
        <f t="shared" si="89"/>
        <v>367801.18074818747</v>
      </c>
      <c r="FM53" s="5">
        <f t="shared" si="90"/>
        <v>3</v>
      </c>
      <c r="FN53" s="6">
        <v>0.124</v>
      </c>
      <c r="FO53" s="7">
        <f t="shared" si="91"/>
        <v>481327.91906400007</v>
      </c>
      <c r="FP53" s="12">
        <f t="shared" si="92"/>
        <v>443076.92131663166</v>
      </c>
      <c r="FQ53" s="12">
        <f t="shared" si="93"/>
        <v>431715.9746162052</v>
      </c>
      <c r="FS53" s="5">
        <f t="shared" si="94"/>
        <v>2</v>
      </c>
      <c r="FT53" s="6">
        <v>0.124</v>
      </c>
      <c r="FU53" s="7">
        <f t="shared" si="95"/>
        <v>392568.24000000011</v>
      </c>
      <c r="FV53" s="12">
        <f>(FV54)*(1+FT53)-(((VLOOKUP((FS$91+FS54),$A$138:$E$227,5,FALSE))/(VLOOKUP(FS$91,$A$138:$E$227,5,FALSE)))*(IF(FS53&lt;=$D$125,$B$125,$C$125)))</f>
        <v>369097.44388349523</v>
      </c>
      <c r="FW53" s="12">
        <f t="shared" si="97"/>
        <v>365548.43000000005</v>
      </c>
      <c r="FY53" s="5">
        <f t="shared" si="98"/>
        <v>1</v>
      </c>
      <c r="FZ53" s="6">
        <v>0.124</v>
      </c>
      <c r="GA53" s="7">
        <f>(GA54+$B$124)*(1+FZ53)</f>
        <v>337200.00000000006</v>
      </c>
      <c r="GB53" s="12">
        <f>($B$124)*(1+FZ53)-$B$125</f>
        <v>326200.00000000006</v>
      </c>
      <c r="GC53" s="12">
        <f>GB53</f>
        <v>326200.00000000006</v>
      </c>
      <c r="GE53" s="5"/>
      <c r="GF53" s="6"/>
      <c r="GG53" s="7"/>
      <c r="GK53" s="5"/>
      <c r="GL53" s="6"/>
      <c r="GM53" s="7"/>
      <c r="GQ53" s="5"/>
      <c r="GR53" s="6"/>
      <c r="GS53" s="7"/>
      <c r="GW53" s="5"/>
      <c r="GX53" s="6"/>
      <c r="GY53" s="7"/>
      <c r="HC53" s="5"/>
      <c r="HD53" s="6"/>
      <c r="HE53" s="7"/>
      <c r="HI53" s="5"/>
      <c r="HJ53" s="6"/>
      <c r="HK53" s="7"/>
      <c r="HO53" s="5"/>
      <c r="HP53" s="6"/>
      <c r="HQ53" s="7"/>
      <c r="HU53" s="5"/>
      <c r="HV53" s="6"/>
      <c r="HW53" s="7"/>
      <c r="IA53" s="5"/>
      <c r="IB53" s="6"/>
      <c r="IC53" s="7"/>
      <c r="IG53" s="5"/>
      <c r="IH53" s="6"/>
      <c r="II53" s="7"/>
      <c r="IM53" s="5"/>
      <c r="IN53" s="6"/>
      <c r="IO53" s="7"/>
      <c r="IS53" s="5"/>
      <c r="IT53" s="6"/>
      <c r="IU53" s="7"/>
      <c r="IY53" s="5"/>
      <c r="IZ53" s="6"/>
      <c r="JA53" s="7"/>
      <c r="JE53" s="5"/>
      <c r="JF53" s="6"/>
      <c r="JG53" s="7"/>
      <c r="JK53" s="5"/>
      <c r="JL53" s="6"/>
      <c r="JM53" s="7"/>
      <c r="JQ53" s="5"/>
      <c r="JR53" s="6"/>
      <c r="JS53" s="7"/>
      <c r="JW53" s="5"/>
      <c r="JX53" s="6"/>
      <c r="JY53" s="7"/>
      <c r="KC53" s="5"/>
      <c r="KD53" s="6"/>
      <c r="KE53" s="7"/>
      <c r="KI53" s="5"/>
      <c r="KJ53" s="6"/>
      <c r="KK53" s="7"/>
      <c r="KO53" s="5"/>
      <c r="KP53" s="6"/>
      <c r="KQ53" s="7"/>
      <c r="KU53" s="5"/>
      <c r="KV53" s="6"/>
      <c r="KW53" s="7"/>
      <c r="LA53" s="5"/>
      <c r="LB53" s="6"/>
      <c r="LC53" s="7"/>
      <c r="LG53" s="5"/>
      <c r="LH53" s="6"/>
      <c r="LI53" s="7"/>
      <c r="LM53" s="5"/>
      <c r="LN53" s="6"/>
      <c r="LO53" s="7"/>
      <c r="LS53" s="5"/>
      <c r="LT53" s="6"/>
      <c r="LU53" s="7"/>
      <c r="LY53" s="5"/>
      <c r="LZ53" s="6"/>
      <c r="MA53" s="7"/>
      <c r="ME53" s="5"/>
      <c r="MF53" s="6"/>
      <c r="MG53" s="7"/>
      <c r="MK53" s="5"/>
      <c r="ML53" s="6"/>
      <c r="MM53" s="7"/>
      <c r="MQ53" s="5"/>
      <c r="MR53" s="6"/>
      <c r="MS53" s="7"/>
      <c r="MW53" s="5"/>
      <c r="MX53" s="6"/>
      <c r="MY53" s="7"/>
      <c r="NC53" s="5"/>
      <c r="ND53" s="6"/>
      <c r="NE53" s="7"/>
      <c r="NI53" s="5"/>
      <c r="NJ53" s="6"/>
      <c r="NK53" s="7"/>
      <c r="NO53" s="5"/>
      <c r="NP53" s="6"/>
      <c r="NQ53" s="7"/>
      <c r="NU53" s="5"/>
      <c r="NV53" s="6"/>
      <c r="NW53" s="7"/>
      <c r="OA53" s="5"/>
      <c r="OB53" s="6"/>
      <c r="OC53" s="7"/>
      <c r="OG53" s="5"/>
      <c r="OH53" s="6"/>
      <c r="OI53" s="7"/>
      <c r="OM53" s="5"/>
      <c r="ON53" s="6"/>
      <c r="OO53" s="7"/>
      <c r="OS53" s="5"/>
      <c r="OT53" s="6"/>
      <c r="OU53" s="7"/>
      <c r="OY53" s="5"/>
      <c r="OZ53" s="6"/>
      <c r="PA53" s="7"/>
      <c r="PE53" s="5"/>
      <c r="PF53" s="6"/>
      <c r="PG53" s="7"/>
      <c r="PK53" s="5"/>
      <c r="PL53" s="6"/>
      <c r="PM53" s="7"/>
      <c r="PQ53" s="5"/>
      <c r="PR53" s="6"/>
      <c r="PS53" s="7"/>
      <c r="PW53" s="5"/>
      <c r="PX53" s="6"/>
      <c r="PY53" s="7"/>
      <c r="QC53" s="5"/>
      <c r="QD53" s="6"/>
      <c r="QE53" s="7"/>
      <c r="QI53" s="5"/>
      <c r="QJ53" s="6"/>
      <c r="QK53" s="7"/>
      <c r="QO53" s="5"/>
      <c r="QP53" s="6"/>
      <c r="QQ53" s="7"/>
    </row>
    <row r="54" spans="3:459">
      <c r="C54">
        <v>37</v>
      </c>
      <c r="D54" s="6">
        <v>0.16420000000000001</v>
      </c>
      <c r="E54" s="12">
        <f t="shared" si="286"/>
        <v>-6062055.8876228761</v>
      </c>
      <c r="F54" s="12">
        <f t="shared" si="0"/>
        <v>-3393966.5649150731</v>
      </c>
      <c r="G54">
        <v>36</v>
      </c>
      <c r="H54" s="6">
        <v>0.16420000000000001</v>
      </c>
      <c r="I54" s="12">
        <f t="shared" si="1"/>
        <v>-7617653.2239906462</v>
      </c>
      <c r="J54" s="12">
        <f t="shared" si="2"/>
        <v>-4215594.5025967658</v>
      </c>
      <c r="K54">
        <v>35</v>
      </c>
      <c r="L54" s="6">
        <v>0.16420000000000001</v>
      </c>
      <c r="M54" s="12">
        <f t="shared" si="3"/>
        <v>-6391449.4346372122</v>
      </c>
      <c r="N54" s="12">
        <f t="shared" si="4"/>
        <v>-3537015.7065468072</v>
      </c>
      <c r="O54">
        <v>34</v>
      </c>
      <c r="P54" s="6">
        <v>0.16420000000000001</v>
      </c>
      <c r="Q54" s="12">
        <f t="shared" si="5"/>
        <v>-4422374.2198380297</v>
      </c>
      <c r="R54" s="12">
        <f t="shared" si="6"/>
        <v>-2275590.6179749086</v>
      </c>
      <c r="S54">
        <v>33</v>
      </c>
      <c r="T54" s="6">
        <v>0.16420000000000001</v>
      </c>
      <c r="U54" s="12">
        <f t="shared" si="7"/>
        <v>1511663.1999767388</v>
      </c>
      <c r="V54" s="12">
        <f t="shared" si="8"/>
        <v>699572.2899568727</v>
      </c>
      <c r="W54">
        <v>32</v>
      </c>
      <c r="X54" s="6">
        <v>0.16420000000000001</v>
      </c>
      <c r="Y54" s="12">
        <f t="shared" si="9"/>
        <v>2487230.2721634526</v>
      </c>
      <c r="Z54" s="12">
        <f t="shared" si="10"/>
        <v>1038358.2689614415</v>
      </c>
      <c r="AA54">
        <v>31</v>
      </c>
      <c r="AB54" s="6">
        <v>0.16420000000000001</v>
      </c>
      <c r="AC54" s="12">
        <f t="shared" si="11"/>
        <v>-1510477.8954870945</v>
      </c>
      <c r="AD54" s="12">
        <f t="shared" si="12"/>
        <v>-645252.69321778789</v>
      </c>
      <c r="AE54">
        <v>30</v>
      </c>
      <c r="AF54" s="6">
        <v>0.16420000000000001</v>
      </c>
      <c r="AG54" s="12">
        <f t="shared" si="13"/>
        <v>-217872.5767013767</v>
      </c>
      <c r="AH54" s="12">
        <f t="shared" si="14"/>
        <v>-95892.137318405279</v>
      </c>
      <c r="AI54">
        <v>29</v>
      </c>
      <c r="AJ54" s="6">
        <v>0.16420000000000001</v>
      </c>
      <c r="AK54" s="12">
        <f t="shared" si="15"/>
        <v>-2758324.7910602996</v>
      </c>
      <c r="AL54" s="12">
        <f t="shared" si="16"/>
        <v>-1231873.207657998</v>
      </c>
      <c r="AM54">
        <v>28</v>
      </c>
      <c r="AN54" s="6">
        <v>0.16420000000000001</v>
      </c>
      <c r="AO54" s="12">
        <f t="shared" si="17"/>
        <v>-3638046.4841370126</v>
      </c>
      <c r="AP54" s="12">
        <f t="shared" si="18"/>
        <v>-1660079.4636353359</v>
      </c>
      <c r="AQ54">
        <v>27</v>
      </c>
      <c r="AR54" s="6">
        <v>0.16420000000000001</v>
      </c>
      <c r="AS54" s="12">
        <f t="shared" si="19"/>
        <v>272555.23571618344</v>
      </c>
      <c r="AT54" s="12">
        <f t="shared" si="20"/>
        <v>125251.92062038202</v>
      </c>
      <c r="AU54">
        <v>26</v>
      </c>
      <c r="AV54" s="6">
        <v>0.16420000000000001</v>
      </c>
      <c r="AW54" s="12">
        <f t="shared" si="21"/>
        <v>-1015906.1946478905</v>
      </c>
      <c r="AX54" s="12">
        <f t="shared" si="22"/>
        <v>-460281.12378868827</v>
      </c>
      <c r="AY54">
        <v>25</v>
      </c>
      <c r="AZ54" s="6">
        <v>0.16420000000000001</v>
      </c>
      <c r="BA54" s="12">
        <f t="shared" si="23"/>
        <v>-311732.05007684277</v>
      </c>
      <c r="BB54" s="12">
        <f t="shared" si="24"/>
        <v>-140228.9804552788</v>
      </c>
      <c r="BC54">
        <v>24</v>
      </c>
      <c r="BD54" s="6">
        <v>0.16420000000000001</v>
      </c>
      <c r="BE54" s="12">
        <f t="shared" si="25"/>
        <v>1224513.9389723421</v>
      </c>
      <c r="BF54" s="12">
        <f t="shared" si="26"/>
        <v>558758.7876864085</v>
      </c>
      <c r="BG54">
        <v>23</v>
      </c>
      <c r="BH54" s="6">
        <v>0.16420000000000001</v>
      </c>
      <c r="BI54" s="12">
        <f t="shared" si="27"/>
        <v>3480612.2560897935</v>
      </c>
      <c r="BJ54" s="12">
        <f t="shared" si="28"/>
        <v>1768466.4213789564</v>
      </c>
      <c r="BK54">
        <v>22</v>
      </c>
      <c r="BL54" s="6">
        <v>0.16420000000000001</v>
      </c>
      <c r="BM54" s="12">
        <f t="shared" si="29"/>
        <v>2974701.1773396367</v>
      </c>
      <c r="BN54" s="12">
        <f t="shared" si="30"/>
        <v>1626940.1261177948</v>
      </c>
      <c r="BO54">
        <v>21</v>
      </c>
      <c r="BP54" s="6">
        <v>0.16420000000000001</v>
      </c>
      <c r="BQ54" s="12">
        <f t="shared" si="31"/>
        <v>2152580.1041076998</v>
      </c>
      <c r="BR54" s="12">
        <f t="shared" si="32"/>
        <v>1212132.4858082193</v>
      </c>
      <c r="BS54">
        <v>20</v>
      </c>
      <c r="BT54" s="6">
        <v>0.16420000000000001</v>
      </c>
      <c r="BU54" s="12">
        <f t="shared" si="33"/>
        <v>1783560.2098694746</v>
      </c>
      <c r="BV54" s="12">
        <f t="shared" si="34"/>
        <v>1027423.0335170437</v>
      </c>
      <c r="BW54">
        <v>19</v>
      </c>
      <c r="BX54" s="6">
        <v>0.16420000000000001</v>
      </c>
      <c r="BY54" s="12">
        <f t="shared" si="35"/>
        <v>954910.99370942672</v>
      </c>
      <c r="BZ54" s="12">
        <f t="shared" si="36"/>
        <v>562439.48496801185</v>
      </c>
      <c r="CA54">
        <v>18</v>
      </c>
      <c r="CB54" s="6">
        <v>0.16420000000000001</v>
      </c>
      <c r="CC54" s="12">
        <f t="shared" si="37"/>
        <v>1952350.9448823286</v>
      </c>
      <c r="CD54" s="12">
        <f t="shared" si="38"/>
        <v>1358431.88721586</v>
      </c>
      <c r="CE54">
        <v>17</v>
      </c>
      <c r="CF54" s="6">
        <v>0.16420000000000001</v>
      </c>
      <c r="CG54" s="12">
        <f t="shared" si="39"/>
        <v>2184150.0513690836</v>
      </c>
      <c r="CH54" s="12">
        <f t="shared" si="40"/>
        <v>1675221.8840597826</v>
      </c>
      <c r="CI54">
        <v>16</v>
      </c>
      <c r="CJ54" s="6">
        <v>0.16420000000000001</v>
      </c>
      <c r="CK54" s="12">
        <f t="shared" si="284"/>
        <v>2237959.4429176291</v>
      </c>
      <c r="CL54" s="12">
        <f t="shared" si="285"/>
        <v>1738220.9265379643</v>
      </c>
      <c r="CM54" s="5">
        <v>15</v>
      </c>
      <c r="CN54" s="6">
        <v>0.16420000000000001</v>
      </c>
      <c r="CO54" s="7">
        <f t="shared" si="41"/>
        <v>2936900.3462886587</v>
      </c>
      <c r="CP54" s="12">
        <f t="shared" si="42"/>
        <v>1895671.1292126621</v>
      </c>
      <c r="CQ54" s="12">
        <f t="shared" si="43"/>
        <v>1441691.6354853581</v>
      </c>
      <c r="CR54" s="9"/>
      <c r="CS54" s="5">
        <v>14</v>
      </c>
      <c r="CT54" s="6">
        <v>0.16420000000000001</v>
      </c>
      <c r="CU54" s="7">
        <f t="shared" si="44"/>
        <v>2245165.0074831117</v>
      </c>
      <c r="CV54" s="12">
        <f t="shared" si="45"/>
        <v>1426365.0901810909</v>
      </c>
      <c r="CW54" s="12">
        <f t="shared" si="46"/>
        <v>1172481.3362653628</v>
      </c>
      <c r="CY54" s="5">
        <v>13</v>
      </c>
      <c r="CZ54" s="6">
        <v>0.16420000000000001</v>
      </c>
      <c r="DA54" s="7">
        <f t="shared" si="47"/>
        <v>1815301.5907851814</v>
      </c>
      <c r="DB54" s="12">
        <f t="shared" si="48"/>
        <v>1143346.3925552212</v>
      </c>
      <c r="DC54" s="12">
        <f t="shared" si="49"/>
        <v>980539.78649557813</v>
      </c>
      <c r="DE54" s="5">
        <f t="shared" si="50"/>
        <v>12</v>
      </c>
      <c r="DF54" s="6">
        <v>0.16420000000000001</v>
      </c>
      <c r="DG54" s="7">
        <f t="shared" si="51"/>
        <v>1536438.0793780624</v>
      </c>
      <c r="DH54" s="12">
        <f t="shared" si="52"/>
        <v>968793.45621235005</v>
      </c>
      <c r="DI54" s="12">
        <f t="shared" si="53"/>
        <v>833977.53835755715</v>
      </c>
      <c r="DK54" s="5">
        <f t="shared" si="54"/>
        <v>11</v>
      </c>
      <c r="DL54" s="6">
        <v>0.16420000000000001</v>
      </c>
      <c r="DM54" s="7">
        <f t="shared" si="55"/>
        <v>1555256.6852698277</v>
      </c>
      <c r="DN54" s="12">
        <f t="shared" si="56"/>
        <v>1102263.4418312127</v>
      </c>
      <c r="DO54" s="12">
        <f t="shared" si="57"/>
        <v>959575.61764594249</v>
      </c>
      <c r="DQ54" s="5">
        <f t="shared" si="58"/>
        <v>10</v>
      </c>
      <c r="DR54" s="6">
        <v>0.16420000000000001</v>
      </c>
      <c r="DS54" s="7">
        <f t="shared" si="59"/>
        <v>1019439.3584621313</v>
      </c>
      <c r="DT54" s="12">
        <f t="shared" si="60"/>
        <v>638435.21318582224</v>
      </c>
      <c r="DU54" s="12">
        <f t="shared" si="61"/>
        <v>551657.61139357463</v>
      </c>
      <c r="DW54" s="5">
        <f t="shared" si="62"/>
        <v>9</v>
      </c>
      <c r="DX54" s="6">
        <v>0.16420000000000001</v>
      </c>
      <c r="DY54" s="7">
        <f t="shared" si="63"/>
        <v>768807.96264112461</v>
      </c>
      <c r="DZ54" s="12">
        <f t="shared" si="64"/>
        <v>451316.45942016563</v>
      </c>
      <c r="EA54" s="12">
        <f t="shared" si="65"/>
        <v>391433.04571069381</v>
      </c>
      <c r="EC54" s="5">
        <f t="shared" si="66"/>
        <v>8</v>
      </c>
      <c r="ED54" s="6">
        <v>0.16420000000000001</v>
      </c>
      <c r="EE54" s="7">
        <f t="shared" si="67"/>
        <v>715569.58548131504</v>
      </c>
      <c r="EF54" s="12">
        <f t="shared" si="68"/>
        <v>466007.17201345414</v>
      </c>
      <c r="EG54" s="12">
        <f t="shared" si="69"/>
        <v>416239.4157790076</v>
      </c>
      <c r="EI54" s="5">
        <f t="shared" si="70"/>
        <v>7</v>
      </c>
      <c r="EJ54" s="6">
        <v>0.16420000000000001</v>
      </c>
      <c r="EK54" s="7">
        <f t="shared" si="71"/>
        <v>715569.58548131504</v>
      </c>
      <c r="EL54" s="12">
        <f t="shared" si="72"/>
        <v>612372.91842883884</v>
      </c>
      <c r="EM54" s="12">
        <f t="shared" si="73"/>
        <v>566791.76268818101</v>
      </c>
      <c r="EO54" s="5">
        <f t="shared" si="74"/>
        <v>6</v>
      </c>
      <c r="EP54" s="6">
        <v>0.16420000000000001</v>
      </c>
      <c r="EQ54" s="7">
        <f t="shared" si="75"/>
        <v>799161.92258355464</v>
      </c>
      <c r="ER54" s="12">
        <f t="shared" si="76"/>
        <v>420005.91951680626</v>
      </c>
      <c r="ES54" s="12">
        <f t="shared" si="77"/>
        <v>394180.31281512562</v>
      </c>
      <c r="EU54" s="5">
        <f t="shared" si="78"/>
        <v>5</v>
      </c>
      <c r="EV54" s="6">
        <v>0.16420000000000001</v>
      </c>
      <c r="EW54" s="7">
        <f t="shared" si="79"/>
        <v>496211.6499800852</v>
      </c>
      <c r="EX54" s="12">
        <f t="shared" si="80"/>
        <v>402514.15850352269</v>
      </c>
      <c r="EY54" s="12">
        <f t="shared" si="81"/>
        <v>381672.00142890663</v>
      </c>
      <c r="FA54" s="5">
        <f t="shared" si="82"/>
        <v>4</v>
      </c>
      <c r="FB54" s="6">
        <v>0.16420000000000001</v>
      </c>
      <c r="FC54" s="7">
        <f t="shared" si="83"/>
        <v>494530.24713980983</v>
      </c>
      <c r="FD54" s="12">
        <f t="shared" si="84"/>
        <v>439934.73803177598</v>
      </c>
      <c r="FE54" s="12">
        <f t="shared" si="85"/>
        <v>424273.63085265132</v>
      </c>
      <c r="FG54" s="5">
        <f t="shared" si="86"/>
        <v>3</v>
      </c>
      <c r="FH54" s="6">
        <v>0.16420000000000001</v>
      </c>
      <c r="FI54" s="7">
        <f t="shared" si="87"/>
        <v>390500.8268634</v>
      </c>
      <c r="FJ54" s="12">
        <f t="shared" si="88"/>
        <v>350492.19571006665</v>
      </c>
      <c r="FK54" s="12">
        <f t="shared" si="89"/>
        <v>340283.6851554045</v>
      </c>
      <c r="FM54" s="5">
        <f t="shared" si="90"/>
        <v>2</v>
      </c>
      <c r="FN54" s="6">
        <v>0.16420000000000001</v>
      </c>
      <c r="FO54" s="7">
        <f t="shared" si="91"/>
        <v>428227.68600000005</v>
      </c>
      <c r="FP54" s="12">
        <f>(FP55)*(1+FN54)-(((VLOOKUP((FM$91+FM55),$A$138:$E$227,5,FALSE))/(VLOOKUP(FM$91,$A$138:$E$227,5,FALSE)))*(IF(FM54&lt;=$D$125,$B$125,$C$125)))</f>
        <v>404240.56494736846</v>
      </c>
      <c r="FQ54" s="12">
        <f t="shared" si="93"/>
        <v>397699.45548220066</v>
      </c>
      <c r="FS54" s="5">
        <f t="shared" si="94"/>
        <v>1</v>
      </c>
      <c r="FT54" s="6">
        <v>0.16420000000000001</v>
      </c>
      <c r="FU54" s="7">
        <f>(FU55+$B$124)*(1+FT54)</f>
        <v>349260.00000000006</v>
      </c>
      <c r="FV54" s="12">
        <f>($B$124)*(1+FT54)-$B$125</f>
        <v>338260.00000000006</v>
      </c>
      <c r="FW54" s="12">
        <f>FV54</f>
        <v>338260.00000000006</v>
      </c>
      <c r="FY54" s="5"/>
      <c r="FZ54" s="6"/>
      <c r="GA54" s="7"/>
      <c r="GE54" s="5"/>
      <c r="GF54" s="6"/>
      <c r="GG54" s="7"/>
      <c r="GK54" s="5"/>
      <c r="GL54" s="6"/>
      <c r="GM54" s="7"/>
      <c r="GQ54" s="5"/>
      <c r="GR54" s="6"/>
      <c r="GS54" s="7"/>
      <c r="GW54" s="5"/>
      <c r="GX54" s="6"/>
      <c r="GY54" s="7"/>
      <c r="HC54" s="5"/>
      <c r="HD54" s="6"/>
      <c r="HE54" s="7"/>
      <c r="HI54" s="5"/>
      <c r="HJ54" s="6"/>
      <c r="HK54" s="7"/>
      <c r="HO54" s="5"/>
      <c r="HP54" s="6"/>
      <c r="HQ54" s="7"/>
      <c r="HU54" s="5"/>
      <c r="HV54" s="6"/>
      <c r="HW54" s="7"/>
      <c r="IA54" s="5"/>
      <c r="IB54" s="6"/>
      <c r="IC54" s="7"/>
      <c r="IG54" s="5"/>
      <c r="IH54" s="6"/>
      <c r="II54" s="7"/>
      <c r="IM54" s="5"/>
      <c r="IN54" s="6"/>
      <c r="IO54" s="7"/>
      <c r="IS54" s="5"/>
      <c r="IT54" s="6"/>
      <c r="IU54" s="7"/>
      <c r="IY54" s="5"/>
      <c r="IZ54" s="6"/>
      <c r="JA54" s="7"/>
      <c r="JE54" s="5"/>
      <c r="JF54" s="6"/>
      <c r="JG54" s="7"/>
      <c r="JK54" s="5"/>
      <c r="JL54" s="6"/>
      <c r="JM54" s="7"/>
      <c r="JQ54" s="5"/>
      <c r="JR54" s="6"/>
      <c r="JS54" s="7"/>
      <c r="JW54" s="5"/>
      <c r="JX54" s="6"/>
      <c r="JY54" s="7"/>
      <c r="KC54" s="5"/>
      <c r="KD54" s="6"/>
      <c r="KE54" s="7"/>
      <c r="KI54" s="5"/>
      <c r="KJ54" s="6"/>
      <c r="KK54" s="7"/>
      <c r="KO54" s="5"/>
      <c r="KP54" s="6"/>
      <c r="KQ54" s="7"/>
      <c r="KU54" s="5"/>
      <c r="KV54" s="6"/>
      <c r="KW54" s="7"/>
      <c r="LA54" s="5"/>
      <c r="LB54" s="6"/>
      <c r="LC54" s="7"/>
      <c r="LG54" s="5"/>
      <c r="LH54" s="6"/>
      <c r="LI54" s="7"/>
      <c r="LM54" s="5"/>
      <c r="LN54" s="6"/>
      <c r="LO54" s="7"/>
      <c r="LS54" s="5"/>
      <c r="LT54" s="6"/>
      <c r="LU54" s="7"/>
      <c r="LY54" s="5"/>
      <c r="LZ54" s="6"/>
      <c r="MA54" s="7"/>
      <c r="ME54" s="5"/>
      <c r="MF54" s="6"/>
      <c r="MG54" s="7"/>
      <c r="MK54" s="5"/>
      <c r="ML54" s="6"/>
      <c r="MM54" s="7"/>
      <c r="MQ54" s="5"/>
      <c r="MR54" s="6"/>
      <c r="MS54" s="7"/>
      <c r="MW54" s="5"/>
      <c r="MX54" s="6"/>
      <c r="MY54" s="7"/>
      <c r="NC54" s="5"/>
      <c r="ND54" s="6"/>
      <c r="NE54" s="7"/>
      <c r="NI54" s="5"/>
      <c r="NJ54" s="6"/>
      <c r="NK54" s="7"/>
      <c r="NO54" s="5"/>
      <c r="NP54" s="6"/>
      <c r="NQ54" s="7"/>
      <c r="NU54" s="5"/>
      <c r="NV54" s="6"/>
      <c r="NW54" s="7"/>
      <c r="OA54" s="5"/>
      <c r="OB54" s="6"/>
      <c r="OC54" s="7"/>
      <c r="OG54" s="5"/>
      <c r="OH54" s="6"/>
      <c r="OI54" s="7"/>
      <c r="OM54" s="5"/>
      <c r="ON54" s="6"/>
      <c r="OO54" s="7"/>
      <c r="OS54" s="5"/>
      <c r="OT54" s="6"/>
      <c r="OU54" s="7"/>
      <c r="OY54" s="5"/>
      <c r="OZ54" s="6"/>
      <c r="PA54" s="7"/>
      <c r="PE54" s="5"/>
      <c r="PF54" s="6"/>
      <c r="PG54" s="7"/>
      <c r="PK54" s="5"/>
      <c r="PL54" s="6"/>
      <c r="PM54" s="7"/>
      <c r="PQ54" s="5"/>
      <c r="PR54" s="6"/>
      <c r="PS54" s="7"/>
      <c r="PW54" s="5"/>
      <c r="PX54" s="6"/>
      <c r="PY54" s="7"/>
      <c r="QC54" s="5"/>
      <c r="QD54" s="6"/>
      <c r="QE54" s="7"/>
      <c r="QI54" s="5"/>
      <c r="QJ54" s="6"/>
      <c r="QK54" s="7"/>
      <c r="QO54" s="5"/>
      <c r="QP54" s="6"/>
      <c r="QQ54" s="7"/>
    </row>
    <row r="55" spans="3:459">
      <c r="C55">
        <v>36</v>
      </c>
      <c r="D55" s="6">
        <v>0.2261</v>
      </c>
      <c r="E55" s="12">
        <f t="shared" si="286"/>
        <v>-5161030.8130853577</v>
      </c>
      <c r="F55" s="12">
        <f t="shared" si="0"/>
        <v>-2937033.9824466021</v>
      </c>
      <c r="G55">
        <v>35</v>
      </c>
      <c r="H55" s="6">
        <v>0.2261</v>
      </c>
      <c r="I55" s="12">
        <f t="shared" si="1"/>
        <v>-6496686.7356767356</v>
      </c>
      <c r="J55" s="12">
        <f t="shared" si="2"/>
        <v>-3654386.2888181647</v>
      </c>
      <c r="K55">
        <v>34</v>
      </c>
      <c r="L55" s="6">
        <v>0.2261</v>
      </c>
      <c r="M55" s="12">
        <f t="shared" si="3"/>
        <v>-5443428.0263884403</v>
      </c>
      <c r="N55" s="12">
        <f t="shared" si="4"/>
        <v>-3061928.2648434984</v>
      </c>
      <c r="O55">
        <v>33</v>
      </c>
      <c r="P55" s="6">
        <v>0.2261</v>
      </c>
      <c r="Q55" s="12">
        <f t="shared" si="5"/>
        <v>-3748558.9529681983</v>
      </c>
      <c r="R55" s="12">
        <f t="shared" si="6"/>
        <v>-1960594.9786906037</v>
      </c>
      <c r="S55">
        <v>32</v>
      </c>
      <c r="T55" s="6">
        <v>0.2261</v>
      </c>
      <c r="U55" s="12">
        <f t="shared" si="7"/>
        <v>1354138.7861208669</v>
      </c>
      <c r="V55" s="12">
        <f t="shared" si="8"/>
        <v>636979.75794501312</v>
      </c>
      <c r="W55">
        <v>31</v>
      </c>
      <c r="X55" s="6">
        <v>0.2261</v>
      </c>
      <c r="Y55" s="12">
        <f t="shared" si="9"/>
        <v>2198153.8715682286</v>
      </c>
      <c r="Z55" s="12">
        <f t="shared" si="10"/>
        <v>932769.24155362335</v>
      </c>
      <c r="AA55">
        <v>30</v>
      </c>
      <c r="AB55" s="6">
        <v>0.2261</v>
      </c>
      <c r="AC55" s="12">
        <f t="shared" si="11"/>
        <v>-1237116.1507986786</v>
      </c>
      <c r="AD55" s="12">
        <f t="shared" si="12"/>
        <v>-537168.85495205782</v>
      </c>
      <c r="AE55">
        <v>29</v>
      </c>
      <c r="AF55" s="6">
        <v>0.2261</v>
      </c>
      <c r="AG55" s="12">
        <f t="shared" si="13"/>
        <v>-128595.44064206695</v>
      </c>
      <c r="AH55" s="12">
        <f t="shared" si="14"/>
        <v>-57529.539234608899</v>
      </c>
      <c r="AI55">
        <v>28</v>
      </c>
      <c r="AJ55" s="6">
        <v>0.2261</v>
      </c>
      <c r="AK55" s="12">
        <f t="shared" si="15"/>
        <v>-2311588.110304777</v>
      </c>
      <c r="AL55" s="12">
        <f t="shared" si="16"/>
        <v>-1049339.3395462476</v>
      </c>
      <c r="AM55">
        <v>27</v>
      </c>
      <c r="AN55" s="6">
        <v>0.2261</v>
      </c>
      <c r="AO55" s="12">
        <f t="shared" si="17"/>
        <v>-3068460.5766070681</v>
      </c>
      <c r="AP55" s="12">
        <f t="shared" si="18"/>
        <v>-1423200.4648078836</v>
      </c>
      <c r="AQ55">
        <v>26</v>
      </c>
      <c r="AR55" s="6">
        <v>0.2261</v>
      </c>
      <c r="AS55" s="12">
        <f t="shared" si="19"/>
        <v>290188.04832247767</v>
      </c>
      <c r="AT55" s="12">
        <f t="shared" si="20"/>
        <v>135548.3646769468</v>
      </c>
      <c r="AU55">
        <v>25</v>
      </c>
      <c r="AV55" s="6">
        <v>0.2261</v>
      </c>
      <c r="AW55" s="12">
        <f t="shared" si="21"/>
        <v>-815746.35709809721</v>
      </c>
      <c r="AX55" s="12">
        <f t="shared" si="22"/>
        <v>-375672.66445307113</v>
      </c>
      <c r="AY55">
        <v>24</v>
      </c>
      <c r="AZ55" s="6">
        <v>0.2261</v>
      </c>
      <c r="BA55" s="12">
        <f t="shared" si="23"/>
        <v>-210480.503860873</v>
      </c>
      <c r="BB55" s="12">
        <f t="shared" si="24"/>
        <v>-96239.440910070218</v>
      </c>
      <c r="BC55">
        <v>23</v>
      </c>
      <c r="BD55" s="6">
        <v>0.2261</v>
      </c>
      <c r="BE55" s="12">
        <f t="shared" si="25"/>
        <v>1108279.1786835645</v>
      </c>
      <c r="BF55" s="12">
        <f t="shared" si="26"/>
        <v>514037.38221836387</v>
      </c>
      <c r="BG55">
        <v>22</v>
      </c>
      <c r="BH55" s="6">
        <v>0.2261</v>
      </c>
      <c r="BI55" s="12">
        <f t="shared" si="27"/>
        <v>3040419.8952731956</v>
      </c>
      <c r="BJ55" s="12">
        <f t="shared" si="28"/>
        <v>1570216.8538088545</v>
      </c>
      <c r="BK55">
        <v>21</v>
      </c>
      <c r="BL55" s="6">
        <v>0.2261</v>
      </c>
      <c r="BM55" s="12">
        <f t="shared" si="29"/>
        <v>2602261.8522122949</v>
      </c>
      <c r="BN55" s="12">
        <f t="shared" si="30"/>
        <v>1446652.1481048611</v>
      </c>
      <c r="BO55">
        <v>20</v>
      </c>
      <c r="BP55" s="6">
        <v>0.2261</v>
      </c>
      <c r="BQ55" s="12">
        <f t="shared" si="31"/>
        <v>1894739.7063877899</v>
      </c>
      <c r="BR55" s="12">
        <f t="shared" si="32"/>
        <v>1084489.174050906</v>
      </c>
      <c r="BS55">
        <v>19</v>
      </c>
      <c r="BT55" s="6">
        <v>0.2261</v>
      </c>
      <c r="BU55" s="12">
        <f t="shared" si="33"/>
        <v>1576738.413979443</v>
      </c>
      <c r="BV55" s="12">
        <f t="shared" si="34"/>
        <v>923221.83450112143</v>
      </c>
      <c r="BW55">
        <v>18</v>
      </c>
      <c r="BX55" s="6">
        <v>0.2261</v>
      </c>
      <c r="BY55" s="12">
        <f t="shared" si="35"/>
        <v>863979.60800849728</v>
      </c>
      <c r="BZ55" s="12">
        <f t="shared" si="36"/>
        <v>517250.94953140302</v>
      </c>
      <c r="CA55">
        <v>17</v>
      </c>
      <c r="CB55" s="6">
        <v>0.2261</v>
      </c>
      <c r="CC55" s="12">
        <f t="shared" si="37"/>
        <v>1714024.4150078129</v>
      </c>
      <c r="CD55" s="12">
        <f t="shared" si="38"/>
        <v>1212221.2145614466</v>
      </c>
      <c r="CE55">
        <v>16</v>
      </c>
      <c r="CF55" s="6">
        <v>0.2261</v>
      </c>
      <c r="CG55" s="12">
        <f t="shared" si="39"/>
        <v>1909692.4715853943</v>
      </c>
      <c r="CH55" s="12">
        <f t="shared" si="40"/>
        <v>1488806.3018609819</v>
      </c>
      <c r="CI55">
        <v>15</v>
      </c>
      <c r="CJ55" s="6">
        <v>0.2261</v>
      </c>
      <c r="CK55" s="12">
        <f t="shared" si="284"/>
        <v>1955492.5639216879</v>
      </c>
      <c r="CL55" s="12">
        <f t="shared" si="285"/>
        <v>1543809.918885543</v>
      </c>
      <c r="CM55" s="5">
        <v>14</v>
      </c>
      <c r="CN55" s="6">
        <v>0.2261</v>
      </c>
      <c r="CO55" s="7">
        <f t="shared" si="41"/>
        <v>2522676.8135102717</v>
      </c>
      <c r="CP55" s="12">
        <f t="shared" si="42"/>
        <v>1662186.8559725995</v>
      </c>
      <c r="CQ55" s="12">
        <f t="shared" si="43"/>
        <v>1284914.181426187</v>
      </c>
      <c r="CR55" s="9"/>
      <c r="CS55" s="5">
        <v>13</v>
      </c>
      <c r="CT55" s="6">
        <v>0.2261</v>
      </c>
      <c r="CU55" s="7">
        <f t="shared" si="44"/>
        <v>1928504.558910077</v>
      </c>
      <c r="CV55" s="12">
        <f t="shared" si="45"/>
        <v>1256537.6680752591</v>
      </c>
      <c r="CW55" s="12">
        <f t="shared" si="46"/>
        <v>1049870.2884576179</v>
      </c>
      <c r="CY55" s="5">
        <v>12</v>
      </c>
      <c r="CZ55" s="6">
        <v>0.2261</v>
      </c>
      <c r="DA55" s="7">
        <f t="shared" si="47"/>
        <v>1559269.533400774</v>
      </c>
      <c r="DB55" s="12">
        <f t="shared" si="48"/>
        <v>1012134.9636065047</v>
      </c>
      <c r="DC55" s="12">
        <f t="shared" si="49"/>
        <v>882288.70182803867</v>
      </c>
      <c r="DE55" s="5">
        <f t="shared" si="50"/>
        <v>11</v>
      </c>
      <c r="DF55" s="6">
        <v>0.2261</v>
      </c>
      <c r="DG55" s="7">
        <f t="shared" si="51"/>
        <v>1319737.226746317</v>
      </c>
      <c r="DH55" s="12">
        <f t="shared" si="52"/>
        <v>862088.19813820673</v>
      </c>
      <c r="DI55" s="12">
        <f t="shared" si="53"/>
        <v>754327.17337093095</v>
      </c>
      <c r="DK55" s="5">
        <f t="shared" si="54"/>
        <v>10</v>
      </c>
      <c r="DL55" s="6">
        <v>0.2261</v>
      </c>
      <c r="DM55" s="7">
        <f t="shared" si="55"/>
        <v>1335901.6365485548</v>
      </c>
      <c r="DN55" s="12">
        <f t="shared" si="56"/>
        <v>976399.59489259869</v>
      </c>
      <c r="DO55" s="12">
        <f t="shared" si="57"/>
        <v>863985.16784904292</v>
      </c>
      <c r="DQ55" s="5">
        <f t="shared" si="58"/>
        <v>9</v>
      </c>
      <c r="DR55" s="6">
        <v>0.2261</v>
      </c>
      <c r="DS55" s="7">
        <f t="shared" si="59"/>
        <v>875656.55253575952</v>
      </c>
      <c r="DT55" s="12">
        <f t="shared" si="60"/>
        <v>578211.91746213508</v>
      </c>
      <c r="DU55" s="12">
        <f t="shared" si="61"/>
        <v>507837.44066575682</v>
      </c>
      <c r="DW55" s="5">
        <f t="shared" si="62"/>
        <v>8</v>
      </c>
      <c r="DX55" s="6">
        <v>0.2261</v>
      </c>
      <c r="DY55" s="7">
        <f t="shared" si="63"/>
        <v>660374.47400886833</v>
      </c>
      <c r="DZ55" s="12">
        <f t="shared" si="64"/>
        <v>417373.31357066787</v>
      </c>
      <c r="EA55" s="12">
        <f t="shared" si="65"/>
        <v>367947.52643729933</v>
      </c>
      <c r="EC55" s="5">
        <f t="shared" si="66"/>
        <v>7</v>
      </c>
      <c r="ED55" s="6">
        <v>0.2261</v>
      </c>
      <c r="EE55" s="7">
        <f t="shared" si="67"/>
        <v>614644.893902521</v>
      </c>
      <c r="EF55" s="12">
        <f t="shared" si="68"/>
        <v>429130.84395738982</v>
      </c>
      <c r="EG55" s="12">
        <f t="shared" si="69"/>
        <v>389605.63464552502</v>
      </c>
      <c r="EI55" s="5">
        <f t="shared" si="70"/>
        <v>6</v>
      </c>
      <c r="EJ55" s="6">
        <v>0.2261</v>
      </c>
      <c r="EK55" s="7">
        <f t="shared" si="71"/>
        <v>614644.893902521</v>
      </c>
      <c r="EL55" s="12">
        <f t="shared" si="72"/>
        <v>553844.27576140361</v>
      </c>
      <c r="EM55" s="12">
        <f t="shared" si="73"/>
        <v>521050.86469658371</v>
      </c>
      <c r="EO55" s="5">
        <f t="shared" si="74"/>
        <v>5</v>
      </c>
      <c r="EP55" s="6">
        <v>0.2261</v>
      </c>
      <c r="EQ55" s="7">
        <f t="shared" si="75"/>
        <v>686447.27931932185</v>
      </c>
      <c r="ER55" s="12">
        <f t="shared" si="76"/>
        <v>388224.90702472557</v>
      </c>
      <c r="ES55" s="12">
        <f t="shared" si="77"/>
        <v>370346.12841174478</v>
      </c>
      <c r="EU55" s="5">
        <f t="shared" si="78"/>
        <v>4</v>
      </c>
      <c r="EV55" s="6">
        <v>0.2261</v>
      </c>
      <c r="EW55" s="7">
        <f t="shared" si="79"/>
        <v>426225.43375715957</v>
      </c>
      <c r="EX55" s="12">
        <f t="shared" si="80"/>
        <v>372919.07211775926</v>
      </c>
      <c r="EY55" s="12">
        <f t="shared" si="81"/>
        <v>359425.28990297194</v>
      </c>
      <c r="FA55" s="5">
        <f t="shared" si="82"/>
        <v>3</v>
      </c>
      <c r="FB55" s="6">
        <v>0.2261</v>
      </c>
      <c r="FC55" s="7">
        <f t="shared" si="83"/>
        <v>424781.17775279999</v>
      </c>
      <c r="FD55" s="12">
        <f t="shared" si="84"/>
        <v>387683.19730306847</v>
      </c>
      <c r="FE55" s="12">
        <f t="shared" si="85"/>
        <v>380031.55525103427</v>
      </c>
      <c r="FG55" s="5">
        <f t="shared" si="86"/>
        <v>2</v>
      </c>
      <c r="FH55" s="6">
        <v>0.2261</v>
      </c>
      <c r="FI55" s="7">
        <f t="shared" si="87"/>
        <v>335424.17699999997</v>
      </c>
      <c r="FJ55" s="12">
        <f>(FJ56)*(1+FH55)-(((VLOOKUP((FG$91+FG56),$A$138:$E$227,5,FALSE))/(VLOOKUP(FG$91,$A$138:$E$227,5,FALSE)))*(IF(FG55&lt;=$D$125,$B$125,$C$125)))</f>
        <v>310790.4103333333</v>
      </c>
      <c r="FK55" s="12">
        <f t="shared" si="89"/>
        <v>306701.06282894738</v>
      </c>
      <c r="FM55" s="5">
        <f t="shared" si="90"/>
        <v>1</v>
      </c>
      <c r="FN55" s="6">
        <v>0.2261</v>
      </c>
      <c r="FO55" s="7">
        <f>(FO56+$B$124)*(1+FN55)</f>
        <v>367830</v>
      </c>
      <c r="FP55" s="12">
        <f>($B$124)*(1+FN55)-$B$125</f>
        <v>356830</v>
      </c>
      <c r="FQ55" s="12">
        <f>FP55</f>
        <v>356830</v>
      </c>
      <c r="FS55" s="5"/>
      <c r="FT55" s="6"/>
      <c r="FU55" s="7"/>
      <c r="FY55" s="5"/>
      <c r="FZ55" s="6"/>
      <c r="GA55" s="7"/>
      <c r="GE55" s="5"/>
      <c r="GF55" s="6"/>
      <c r="GG55" s="7"/>
      <c r="GK55" s="5"/>
      <c r="GL55" s="6"/>
      <c r="GM55" s="7"/>
      <c r="GQ55" s="5"/>
      <c r="GR55" s="6"/>
      <c r="GS55" s="7"/>
      <c r="GW55" s="5"/>
      <c r="GX55" s="6"/>
      <c r="GY55" s="7"/>
      <c r="HC55" s="5"/>
      <c r="HD55" s="6"/>
      <c r="HE55" s="7"/>
      <c r="HI55" s="5"/>
      <c r="HJ55" s="6"/>
      <c r="HK55" s="7"/>
      <c r="HO55" s="5"/>
      <c r="HP55" s="6"/>
      <c r="HQ55" s="7"/>
      <c r="HU55" s="5"/>
      <c r="HV55" s="6"/>
      <c r="HW55" s="7"/>
      <c r="IA55" s="5"/>
      <c r="IB55" s="6"/>
      <c r="IC55" s="7"/>
      <c r="IG55" s="5"/>
      <c r="IH55" s="6"/>
      <c r="II55" s="7"/>
      <c r="IM55" s="5"/>
      <c r="IN55" s="6"/>
      <c r="IO55" s="7"/>
      <c r="IS55" s="5"/>
      <c r="IT55" s="6"/>
      <c r="IU55" s="7"/>
      <c r="IY55" s="5"/>
      <c r="IZ55" s="6"/>
      <c r="JA55" s="7"/>
      <c r="JE55" s="5"/>
      <c r="JF55" s="6"/>
      <c r="JG55" s="7"/>
      <c r="JK55" s="5"/>
      <c r="JL55" s="6"/>
      <c r="JM55" s="7"/>
      <c r="JQ55" s="5"/>
      <c r="JR55" s="6"/>
      <c r="JS55" s="7"/>
      <c r="JW55" s="5"/>
      <c r="JX55" s="6"/>
      <c r="JY55" s="7"/>
      <c r="KC55" s="5"/>
      <c r="KD55" s="6"/>
      <c r="KE55" s="7"/>
      <c r="KI55" s="5"/>
      <c r="KJ55" s="6"/>
      <c r="KK55" s="7"/>
      <c r="KO55" s="5"/>
      <c r="KP55" s="6"/>
      <c r="KQ55" s="7"/>
      <c r="KU55" s="5"/>
      <c r="KV55" s="6"/>
      <c r="KW55" s="7"/>
      <c r="LA55" s="5"/>
      <c r="LB55" s="6"/>
      <c r="LC55" s="7"/>
      <c r="LG55" s="5"/>
      <c r="LH55" s="6"/>
      <c r="LI55" s="7"/>
      <c r="LM55" s="5"/>
      <c r="LN55" s="6"/>
      <c r="LO55" s="7"/>
      <c r="LS55" s="5"/>
      <c r="LT55" s="6"/>
      <c r="LU55" s="7"/>
      <c r="LY55" s="5"/>
      <c r="LZ55" s="6"/>
      <c r="MA55" s="7"/>
      <c r="ME55" s="5"/>
      <c r="MF55" s="6"/>
      <c r="MG55" s="7"/>
      <c r="MK55" s="5"/>
      <c r="ML55" s="6"/>
      <c r="MM55" s="7"/>
      <c r="MQ55" s="5"/>
      <c r="MR55" s="6"/>
      <c r="MS55" s="7"/>
      <c r="MW55" s="5"/>
      <c r="MX55" s="6"/>
      <c r="MY55" s="7"/>
      <c r="NC55" s="5"/>
      <c r="ND55" s="6"/>
      <c r="NE55" s="7"/>
      <c r="NI55" s="5"/>
      <c r="NJ55" s="6"/>
      <c r="NK55" s="7"/>
      <c r="NO55" s="5"/>
      <c r="NP55" s="6"/>
      <c r="NQ55" s="7"/>
      <c r="NU55" s="5"/>
      <c r="NV55" s="6"/>
      <c r="NW55" s="7"/>
      <c r="OA55" s="5"/>
      <c r="OB55" s="6"/>
      <c r="OC55" s="7"/>
      <c r="OG55" s="5"/>
      <c r="OH55" s="6"/>
      <c r="OI55" s="7"/>
      <c r="OM55" s="5"/>
      <c r="ON55" s="6"/>
      <c r="OO55" s="7"/>
      <c r="OS55" s="5"/>
      <c r="OT55" s="6"/>
      <c r="OU55" s="7"/>
      <c r="OY55" s="5"/>
      <c r="OZ55" s="6"/>
      <c r="PA55" s="7"/>
      <c r="PE55" s="5"/>
      <c r="PF55" s="6"/>
      <c r="PG55" s="7"/>
      <c r="PK55" s="5"/>
      <c r="PL55" s="6"/>
      <c r="PM55" s="7"/>
      <c r="PQ55" s="5"/>
      <c r="PR55" s="6"/>
      <c r="PS55" s="7"/>
      <c r="PW55" s="5"/>
      <c r="PX55" s="6"/>
      <c r="PY55" s="7"/>
      <c r="QC55" s="5"/>
      <c r="QD55" s="6"/>
      <c r="QE55" s="7"/>
      <c r="QI55" s="5"/>
      <c r="QJ55" s="6"/>
      <c r="QK55" s="7"/>
      <c r="QO55" s="5"/>
      <c r="QP55" s="6"/>
      <c r="QQ55" s="7"/>
    </row>
    <row r="56" spans="3:459">
      <c r="C56">
        <v>35</v>
      </c>
      <c r="D56" s="6">
        <v>-8.8099999999999998E-2</v>
      </c>
      <c r="E56" s="12">
        <f t="shared" si="286"/>
        <v>-4166311.1084573669</v>
      </c>
      <c r="F56" s="12">
        <f t="shared" si="0"/>
        <v>-2402572.7392104147</v>
      </c>
      <c r="G56">
        <v>34</v>
      </c>
      <c r="H56" s="6">
        <v>-8.8099999999999998E-2</v>
      </c>
      <c r="I56" s="12">
        <f t="shared" si="1"/>
        <v>-5255161.4079955984</v>
      </c>
      <c r="J56" s="12">
        <f t="shared" si="2"/>
        <v>-2995442.0025574914</v>
      </c>
      <c r="K56">
        <v>33</v>
      </c>
      <c r="L56" s="6">
        <v>-8.8099999999999998E-2</v>
      </c>
      <c r="M56" s="12">
        <f t="shared" si="3"/>
        <v>-4396129.755366697</v>
      </c>
      <c r="N56" s="12">
        <f t="shared" si="4"/>
        <v>-2505793.9605590175</v>
      </c>
      <c r="O56">
        <v>32</v>
      </c>
      <c r="P56" s="6">
        <v>-8.8099999999999998E-2</v>
      </c>
      <c r="Q56" s="12">
        <f t="shared" si="5"/>
        <v>-3010521.5418009632</v>
      </c>
      <c r="R56" s="12">
        <f t="shared" si="6"/>
        <v>-1595576.4171545105</v>
      </c>
      <c r="S56">
        <v>31</v>
      </c>
      <c r="T56" s="6">
        <v>-8.8099999999999998E-2</v>
      </c>
      <c r="U56" s="12">
        <f t="shared" si="7"/>
        <v>1156443.2019387414</v>
      </c>
      <c r="V56" s="12">
        <f t="shared" si="8"/>
        <v>551237.92625746678</v>
      </c>
      <c r="W56">
        <v>30</v>
      </c>
      <c r="X56" s="6">
        <v>-8.8099999999999998E-2</v>
      </c>
      <c r="Y56" s="12">
        <f t="shared" si="9"/>
        <v>1850462.0715984283</v>
      </c>
      <c r="Z56" s="12">
        <f t="shared" si="10"/>
        <v>795698.6907873241</v>
      </c>
      <c r="AA56">
        <v>29</v>
      </c>
      <c r="AB56" s="6">
        <v>-8.8099999999999998E-2</v>
      </c>
      <c r="AC56" s="12">
        <f t="shared" si="11"/>
        <v>-952634.56627336226</v>
      </c>
      <c r="AD56" s="12">
        <f t="shared" si="12"/>
        <v>-419159.20916027942</v>
      </c>
      <c r="AE56">
        <v>28</v>
      </c>
      <c r="AF56" s="6">
        <v>-8.8099999999999998E-2</v>
      </c>
      <c r="AG56" s="12">
        <f t="shared" si="13"/>
        <v>-50188.905564517736</v>
      </c>
      <c r="AH56" s="12">
        <f t="shared" si="14"/>
        <v>-22752.303855914706</v>
      </c>
      <c r="AI56">
        <v>27</v>
      </c>
      <c r="AJ56" s="6">
        <v>-8.8099999999999998E-2</v>
      </c>
      <c r="AK56" s="12">
        <f t="shared" si="15"/>
        <v>-1831417.6280752288</v>
      </c>
      <c r="AL56" s="12">
        <f t="shared" si="16"/>
        <v>-842452.10891460523</v>
      </c>
      <c r="AM56">
        <v>26</v>
      </c>
      <c r="AN56" s="6">
        <v>-8.8099999999999998E-2</v>
      </c>
      <c r="AO56" s="12">
        <f t="shared" si="17"/>
        <v>-2449865.2031182107</v>
      </c>
      <c r="AP56" s="12">
        <f t="shared" si="18"/>
        <v>-1151436.6454655589</v>
      </c>
      <c r="AQ56">
        <v>25</v>
      </c>
      <c r="AR56" s="6">
        <v>-8.8099999999999998E-2</v>
      </c>
      <c r="AS56" s="12">
        <f t="shared" si="19"/>
        <v>289057.49974321324</v>
      </c>
      <c r="AT56" s="12">
        <f t="shared" si="20"/>
        <v>136820.54987845427</v>
      </c>
      <c r="AU56">
        <v>24</v>
      </c>
      <c r="AV56" s="6">
        <v>-8.8099999999999998E-2</v>
      </c>
      <c r="AW56" s="12">
        <f t="shared" si="21"/>
        <v>-612187.83129862172</v>
      </c>
      <c r="AX56" s="12">
        <f t="shared" si="22"/>
        <v>-285687.65460602345</v>
      </c>
      <c r="AY56">
        <v>23</v>
      </c>
      <c r="AZ56" s="6">
        <v>-8.8099999999999998E-2</v>
      </c>
      <c r="BA56" s="12">
        <f t="shared" si="23"/>
        <v>-118154.30476266707</v>
      </c>
      <c r="BB56" s="12">
        <f t="shared" si="24"/>
        <v>-54744.827873369075</v>
      </c>
      <c r="BC56">
        <v>22</v>
      </c>
      <c r="BD56" s="6">
        <v>-8.8099999999999998E-2</v>
      </c>
      <c r="BE56" s="12">
        <f t="shared" si="25"/>
        <v>956659.35058102477</v>
      </c>
      <c r="BF56" s="12">
        <f t="shared" si="26"/>
        <v>449629.89477308164</v>
      </c>
      <c r="BG56">
        <v>21</v>
      </c>
      <c r="BH56" s="6">
        <v>-8.8099999999999998E-2</v>
      </c>
      <c r="BI56" s="12">
        <f t="shared" si="27"/>
        <v>2527125.9010257875</v>
      </c>
      <c r="BJ56" s="12">
        <f t="shared" si="28"/>
        <v>1322529.2215368287</v>
      </c>
      <c r="BK56">
        <v>20</v>
      </c>
      <c r="BL56" s="6">
        <v>-8.8099999999999998E-2</v>
      </c>
      <c r="BM56" s="12">
        <f t="shared" si="29"/>
        <v>2166402.6990080052</v>
      </c>
      <c r="BN56" s="12">
        <f t="shared" si="30"/>
        <v>1220406.8537745094</v>
      </c>
      <c r="BO56">
        <v>19</v>
      </c>
      <c r="BP56" s="6">
        <v>-8.8099999999999998E-2</v>
      </c>
      <c r="BQ56" s="12">
        <f t="shared" si="31"/>
        <v>1588087.0234819658</v>
      </c>
      <c r="BR56" s="12">
        <f t="shared" si="32"/>
        <v>921090.47361954011</v>
      </c>
      <c r="BS56">
        <v>18</v>
      </c>
      <c r="BT56" s="6">
        <v>-8.8099999999999998E-2</v>
      </c>
      <c r="BU56" s="12">
        <f t="shared" si="33"/>
        <v>1327766.3885781118</v>
      </c>
      <c r="BV56" s="12">
        <f t="shared" si="34"/>
        <v>787808.05722301302</v>
      </c>
      <c r="BW56">
        <v>17</v>
      </c>
      <c r="BX56" s="6">
        <v>-8.8099999999999998E-2</v>
      </c>
      <c r="BY56" s="12">
        <f t="shared" si="35"/>
        <v>745526.05669879087</v>
      </c>
      <c r="BZ56" s="12">
        <f t="shared" si="36"/>
        <v>452285.80773059983</v>
      </c>
      <c r="CA56">
        <v>16</v>
      </c>
      <c r="CB56" s="6">
        <v>-8.8099999999999998E-2</v>
      </c>
      <c r="CC56" s="12">
        <f t="shared" si="37"/>
        <v>1432544.6698140248</v>
      </c>
      <c r="CD56" s="12">
        <f t="shared" si="38"/>
        <v>1026657.0133667178</v>
      </c>
      <c r="CE56">
        <v>15</v>
      </c>
      <c r="CF56" s="6">
        <v>-8.8099999999999998E-2</v>
      </c>
      <c r="CG56" s="12">
        <f t="shared" si="39"/>
        <v>1588918.917089652</v>
      </c>
      <c r="CH56" s="12">
        <f t="shared" si="40"/>
        <v>1255245.9445008249</v>
      </c>
      <c r="CI56">
        <v>14</v>
      </c>
      <c r="CJ56" s="6">
        <v>-8.8099999999999998E-2</v>
      </c>
      <c r="CK56" s="12">
        <f t="shared" si="284"/>
        <v>1625880.8938273289</v>
      </c>
      <c r="CL56" s="12">
        <f t="shared" si="285"/>
        <v>1300704.7150618632</v>
      </c>
      <c r="CM56" s="5">
        <v>13</v>
      </c>
      <c r="CN56" s="6">
        <v>-8.8099999999999998E-2</v>
      </c>
      <c r="CO56" s="7">
        <f t="shared" si="41"/>
        <v>2057480.4775387587</v>
      </c>
      <c r="CP56" s="12">
        <f t="shared" si="42"/>
        <v>1387321.8877831313</v>
      </c>
      <c r="CQ56" s="12">
        <f t="shared" si="43"/>
        <v>1086735.478763453</v>
      </c>
      <c r="CR56" s="9"/>
      <c r="CS56" s="5">
        <v>12</v>
      </c>
      <c r="CT56" s="6">
        <v>-8.8099999999999998E-2</v>
      </c>
      <c r="CU56" s="7">
        <f t="shared" si="44"/>
        <v>1572877.0564473346</v>
      </c>
      <c r="CV56" s="12">
        <f t="shared" si="45"/>
        <v>1054109.1100940239</v>
      </c>
      <c r="CW56" s="12">
        <f t="shared" si="46"/>
        <v>892479.0465462734</v>
      </c>
      <c r="CY56" s="5">
        <v>11</v>
      </c>
      <c r="CZ56" s="6">
        <v>-8.8099999999999998E-2</v>
      </c>
      <c r="DA56" s="7">
        <f t="shared" si="47"/>
        <v>1271731.1258468102</v>
      </c>
      <c r="DB56" s="12">
        <f t="shared" si="48"/>
        <v>853560.11577043263</v>
      </c>
      <c r="DC56" s="12">
        <f t="shared" si="49"/>
        <v>753978.10226388217</v>
      </c>
      <c r="DE56" s="5">
        <f t="shared" si="50"/>
        <v>10</v>
      </c>
      <c r="DF56" s="6">
        <v>-8.8099999999999998E-2</v>
      </c>
      <c r="DG56" s="7">
        <f t="shared" si="51"/>
        <v>1076369.9753252729</v>
      </c>
      <c r="DH56" s="12">
        <f t="shared" si="52"/>
        <v>731077.32845927821</v>
      </c>
      <c r="DI56" s="12">
        <f t="shared" si="53"/>
        <v>648221.89790056006</v>
      </c>
      <c r="DK56" s="5">
        <f t="shared" si="54"/>
        <v>9</v>
      </c>
      <c r="DL56" s="6">
        <v>-8.8099999999999998E-2</v>
      </c>
      <c r="DM56" s="7">
        <f t="shared" si="55"/>
        <v>1089553.5735654146</v>
      </c>
      <c r="DN56" s="12">
        <f t="shared" si="56"/>
        <v>823997.17854783928</v>
      </c>
      <c r="DO56" s="12">
        <f t="shared" si="57"/>
        <v>738850.8034312292</v>
      </c>
      <c r="DQ56" s="5">
        <f t="shared" si="58"/>
        <v>8</v>
      </c>
      <c r="DR56" s="6">
        <v>-8.8099999999999998E-2</v>
      </c>
      <c r="DS56" s="7">
        <f t="shared" si="59"/>
        <v>714180.37071671116</v>
      </c>
      <c r="DT56" s="12">
        <f t="shared" si="60"/>
        <v>499444.76048684574</v>
      </c>
      <c r="DU56" s="12">
        <f t="shared" si="61"/>
        <v>444505.83683329273</v>
      </c>
      <c r="DW56" s="5">
        <f t="shared" si="62"/>
        <v>7</v>
      </c>
      <c r="DX56" s="6">
        <v>-8.8099999999999998E-2</v>
      </c>
      <c r="DY56" s="7">
        <f t="shared" si="63"/>
        <v>538597.56464307022</v>
      </c>
      <c r="DZ56" s="12">
        <f t="shared" si="64"/>
        <v>368161.78477851441</v>
      </c>
      <c r="EA56" s="12">
        <f t="shared" si="65"/>
        <v>328891.19440213952</v>
      </c>
      <c r="EC56" s="5">
        <f t="shared" si="66"/>
        <v>6</v>
      </c>
      <c r="ED56" s="6">
        <v>-8.8099999999999998E-2</v>
      </c>
      <c r="EE56" s="7">
        <f t="shared" si="67"/>
        <v>501300.78615326725</v>
      </c>
      <c r="EF56" s="12">
        <f t="shared" si="68"/>
        <v>376946.67826299602</v>
      </c>
      <c r="EG56" s="12">
        <f t="shared" si="69"/>
        <v>346790.94400195638</v>
      </c>
      <c r="EI56" s="5">
        <f t="shared" si="70"/>
        <v>5</v>
      </c>
      <c r="EJ56" s="6">
        <v>-8.8099999999999998E-2</v>
      </c>
      <c r="EK56" s="7">
        <f t="shared" si="71"/>
        <v>501300.78615326725</v>
      </c>
      <c r="EL56" s="12">
        <f t="shared" si="72"/>
        <v>477719.91489235422</v>
      </c>
      <c r="EM56" s="12">
        <f t="shared" si="73"/>
        <v>455426.31886404438</v>
      </c>
      <c r="EO56" s="5">
        <f t="shared" si="74"/>
        <v>4</v>
      </c>
      <c r="EP56" s="6">
        <v>-8.8099999999999998E-2</v>
      </c>
      <c r="EQ56" s="7">
        <f t="shared" si="75"/>
        <v>559862.39239810931</v>
      </c>
      <c r="ER56" s="12">
        <f t="shared" si="76"/>
        <v>342282.99721620959</v>
      </c>
      <c r="ES56" s="12">
        <f t="shared" si="77"/>
        <v>330873.56397566927</v>
      </c>
      <c r="EU56" s="5">
        <f t="shared" si="78"/>
        <v>3</v>
      </c>
      <c r="EV56" s="6">
        <v>-8.8099999999999998E-2</v>
      </c>
      <c r="EW56" s="7">
        <f t="shared" si="79"/>
        <v>347626.97476320004</v>
      </c>
      <c r="EX56" s="12">
        <f t="shared" si="80"/>
        <v>313458.96860046958</v>
      </c>
      <c r="EY56" s="12">
        <f t="shared" si="81"/>
        <v>306144.92599979194</v>
      </c>
      <c r="FA56" s="5">
        <f t="shared" si="82"/>
        <v>2</v>
      </c>
      <c r="FB56" s="6">
        <v>-8.8099999999999998E-2</v>
      </c>
      <c r="FC56" s="7">
        <f t="shared" si="83"/>
        <v>346449.04800000001</v>
      </c>
      <c r="FD56" s="12">
        <f>(FD57)*(1+FB56)-(((VLOOKUP((FA$91+FA57),$A$138:$E$227,5,FALSE))/(VLOOKUP(FA$91,$A$138:$E$227,5,FALSE)))*(IF(FA56&lt;=$D$125,$B$125,$C$125)))</f>
        <v>325344.32249664434</v>
      </c>
      <c r="FE56" s="12">
        <f t="shared" si="85"/>
        <v>323175.36034666671</v>
      </c>
      <c r="FG56" s="5">
        <f t="shared" si="86"/>
        <v>1</v>
      </c>
      <c r="FH56" s="6">
        <v>-8.8099999999999998E-2</v>
      </c>
      <c r="FI56" s="7">
        <f>(FI57+$B$124)*(1+FH56)</f>
        <v>273570</v>
      </c>
      <c r="FJ56" s="12">
        <f>($B$124)*(1+FH56)-$B$125</f>
        <v>262570</v>
      </c>
      <c r="FK56" s="12">
        <f>FJ56</f>
        <v>262570</v>
      </c>
      <c r="FM56" s="5"/>
      <c r="FN56" s="6"/>
      <c r="FO56" s="7"/>
      <c r="FS56" s="5"/>
      <c r="FT56" s="6"/>
      <c r="FU56" s="7"/>
      <c r="FY56" s="5"/>
      <c r="FZ56" s="6"/>
      <c r="GA56" s="7"/>
      <c r="GE56" s="5"/>
      <c r="GF56" s="6"/>
      <c r="GG56" s="7"/>
      <c r="GK56" s="5"/>
      <c r="GL56" s="6"/>
      <c r="GM56" s="7"/>
      <c r="GQ56" s="5"/>
      <c r="GR56" s="6"/>
      <c r="GS56" s="7"/>
      <c r="GW56" s="5"/>
      <c r="GX56" s="6"/>
      <c r="GY56" s="7"/>
      <c r="HC56" s="5"/>
      <c r="HD56" s="6"/>
      <c r="HE56" s="7"/>
      <c r="HI56" s="5"/>
      <c r="HJ56" s="6"/>
      <c r="HK56" s="7"/>
      <c r="HO56" s="5"/>
      <c r="HP56" s="6"/>
      <c r="HQ56" s="7"/>
      <c r="HU56" s="5"/>
      <c r="HV56" s="6"/>
      <c r="HW56" s="7"/>
      <c r="IA56" s="5"/>
      <c r="IB56" s="6"/>
      <c r="IC56" s="7"/>
      <c r="IG56" s="5"/>
      <c r="IH56" s="6"/>
      <c r="II56" s="7"/>
      <c r="IM56" s="5"/>
      <c r="IN56" s="6"/>
      <c r="IO56" s="7"/>
      <c r="IS56" s="5"/>
      <c r="IT56" s="6"/>
      <c r="IU56" s="7"/>
      <c r="IY56" s="5"/>
      <c r="IZ56" s="6"/>
      <c r="JA56" s="7"/>
      <c r="JE56" s="5"/>
      <c r="JF56" s="6"/>
      <c r="JG56" s="7"/>
      <c r="JK56" s="5"/>
      <c r="JL56" s="6"/>
      <c r="JM56" s="7"/>
      <c r="JQ56" s="5"/>
      <c r="JR56" s="6"/>
      <c r="JS56" s="7"/>
      <c r="JW56" s="5"/>
      <c r="JX56" s="6"/>
      <c r="JY56" s="7"/>
      <c r="KC56" s="5"/>
      <c r="KD56" s="6"/>
      <c r="KE56" s="7"/>
      <c r="KI56" s="5"/>
      <c r="KJ56" s="6"/>
      <c r="KK56" s="7"/>
      <c r="KO56" s="5"/>
      <c r="KP56" s="6"/>
      <c r="KQ56" s="7"/>
      <c r="KU56" s="5"/>
      <c r="KV56" s="6"/>
      <c r="KW56" s="7"/>
      <c r="LA56" s="5"/>
      <c r="LB56" s="6"/>
      <c r="LC56" s="7"/>
      <c r="LG56" s="5"/>
      <c r="LH56" s="6"/>
      <c r="LI56" s="7"/>
      <c r="LM56" s="5"/>
      <c r="LN56" s="6"/>
      <c r="LO56" s="7"/>
      <c r="LS56" s="5"/>
      <c r="LT56" s="6"/>
      <c r="LU56" s="7"/>
      <c r="LY56" s="5"/>
      <c r="LZ56" s="6"/>
      <c r="MA56" s="7"/>
      <c r="ME56" s="5"/>
      <c r="MF56" s="6"/>
      <c r="MG56" s="7"/>
      <c r="MK56" s="5"/>
      <c r="ML56" s="6"/>
      <c r="MM56" s="7"/>
      <c r="MQ56" s="5"/>
      <c r="MR56" s="6"/>
      <c r="MS56" s="7"/>
      <c r="MW56" s="5"/>
      <c r="MX56" s="6"/>
      <c r="MY56" s="7"/>
      <c r="NC56" s="5"/>
      <c r="ND56" s="6"/>
      <c r="NE56" s="7"/>
      <c r="NI56" s="5"/>
      <c r="NJ56" s="6"/>
      <c r="NK56" s="7"/>
      <c r="NO56" s="5"/>
      <c r="NP56" s="6"/>
      <c r="NQ56" s="7"/>
      <c r="NU56" s="5"/>
      <c r="NV56" s="6"/>
      <c r="NW56" s="7"/>
      <c r="OA56" s="5"/>
      <c r="OB56" s="6"/>
      <c r="OC56" s="7"/>
      <c r="OG56" s="5"/>
      <c r="OH56" s="6"/>
      <c r="OI56" s="7"/>
      <c r="OM56" s="5"/>
      <c r="ON56" s="6"/>
      <c r="OO56" s="7"/>
      <c r="OS56" s="5"/>
      <c r="OT56" s="6"/>
      <c r="OU56" s="7"/>
      <c r="OY56" s="5"/>
      <c r="OZ56" s="6"/>
      <c r="PA56" s="7"/>
      <c r="PE56" s="5"/>
      <c r="PF56" s="6"/>
      <c r="PG56" s="7"/>
      <c r="PK56" s="5"/>
      <c r="PL56" s="6"/>
      <c r="PM56" s="7"/>
      <c r="PQ56" s="5"/>
      <c r="PR56" s="6"/>
      <c r="PS56" s="7"/>
      <c r="PW56" s="5"/>
      <c r="PX56" s="6"/>
      <c r="PY56" s="7"/>
      <c r="QC56" s="5"/>
      <c r="QD56" s="6"/>
      <c r="QE56" s="7"/>
      <c r="QI56" s="5"/>
      <c r="QJ56" s="6"/>
      <c r="QK56" s="7"/>
      <c r="QO56" s="5"/>
      <c r="QP56" s="6"/>
      <c r="QQ56" s="7"/>
    </row>
    <row r="57" spans="3:459">
      <c r="C57">
        <v>34</v>
      </c>
      <c r="D57" s="6">
        <v>0.26640000000000003</v>
      </c>
      <c r="E57" s="12">
        <f t="shared" si="286"/>
        <v>-4511775.3997917352</v>
      </c>
      <c r="F57" s="12">
        <f t="shared" si="0"/>
        <v>-2619252.1616240609</v>
      </c>
      <c r="G57">
        <v>33</v>
      </c>
      <c r="H57" s="6">
        <v>0.26640000000000003</v>
      </c>
      <c r="I57" s="12">
        <f t="shared" si="1"/>
        <v>-5705153.8864439409</v>
      </c>
      <c r="J57" s="12">
        <f t="shared" si="2"/>
        <v>-3273762.8006104492</v>
      </c>
      <c r="K57">
        <v>32</v>
      </c>
      <c r="L57" s="6">
        <v>0.26640000000000003</v>
      </c>
      <c r="M57" s="12">
        <f t="shared" si="3"/>
        <v>-4763129.9226004258</v>
      </c>
      <c r="N57" s="12">
        <f t="shared" si="4"/>
        <v>-2733205.4253848083</v>
      </c>
      <c r="O57">
        <v>31</v>
      </c>
      <c r="P57" s="6">
        <v>0.26640000000000003</v>
      </c>
      <c r="Q57" s="12">
        <f t="shared" si="5"/>
        <v>-3239300.107704855</v>
      </c>
      <c r="R57" s="12">
        <f t="shared" si="6"/>
        <v>-1728351.3997485635</v>
      </c>
      <c r="S57">
        <v>30</v>
      </c>
      <c r="T57" s="6">
        <v>0.26640000000000003</v>
      </c>
      <c r="U57" s="12">
        <f t="shared" si="7"/>
        <v>1337186.3854323986</v>
      </c>
      <c r="V57" s="12">
        <f t="shared" si="8"/>
        <v>641669.97690212424</v>
      </c>
      <c r="W57">
        <v>29</v>
      </c>
      <c r="X57" s="6">
        <v>0.26640000000000003</v>
      </c>
      <c r="Y57" s="12">
        <f t="shared" si="9"/>
        <v>2105745.7105591549</v>
      </c>
      <c r="Z57" s="12">
        <f t="shared" si="10"/>
        <v>911547.63980580866</v>
      </c>
      <c r="AA57">
        <v>28</v>
      </c>
      <c r="AB57" s="6">
        <v>0.26640000000000003</v>
      </c>
      <c r="AC57" s="12">
        <f t="shared" si="11"/>
        <v>-969901.02872194757</v>
      </c>
      <c r="AD57" s="12">
        <f t="shared" si="12"/>
        <v>-429620.58990368142</v>
      </c>
      <c r="AE57">
        <v>27</v>
      </c>
      <c r="AF57" s="6">
        <v>0.26640000000000003</v>
      </c>
      <c r="AG57" s="12">
        <f t="shared" si="13"/>
        <v>17532.147191268305</v>
      </c>
      <c r="AH57" s="12">
        <f t="shared" si="14"/>
        <v>8001.2483825922454</v>
      </c>
      <c r="AI57">
        <v>26</v>
      </c>
      <c r="AJ57" s="6">
        <v>0.26640000000000003</v>
      </c>
      <c r="AK57" s="12">
        <f t="shared" si="15"/>
        <v>-1936835.4389416391</v>
      </c>
      <c r="AL57" s="12">
        <f t="shared" si="16"/>
        <v>-896923.79387230263</v>
      </c>
      <c r="AM57">
        <v>25</v>
      </c>
      <c r="AN57" s="6">
        <v>0.26640000000000003</v>
      </c>
      <c r="AO57" s="12">
        <f t="shared" si="17"/>
        <v>-2616553.8062113915</v>
      </c>
      <c r="AP57" s="12">
        <f t="shared" si="18"/>
        <v>-1238033.84790539</v>
      </c>
      <c r="AQ57">
        <v>24</v>
      </c>
      <c r="AR57" s="6">
        <v>0.26640000000000003</v>
      </c>
      <c r="AS57" s="12">
        <f t="shared" si="19"/>
        <v>386487.31377711816</v>
      </c>
      <c r="AT57" s="12">
        <f t="shared" si="20"/>
        <v>184165.09582668045</v>
      </c>
      <c r="AU57">
        <v>23</v>
      </c>
      <c r="AV57" s="6">
        <v>0.26640000000000003</v>
      </c>
      <c r="AW57" s="12">
        <f t="shared" si="21"/>
        <v>-600835.7462582601</v>
      </c>
      <c r="AX57" s="12">
        <f t="shared" si="22"/>
        <v>-282271.82710119599</v>
      </c>
      <c r="AY57">
        <v>22</v>
      </c>
      <c r="AZ57" s="6">
        <v>0.26640000000000003</v>
      </c>
      <c r="BA57" s="12">
        <f t="shared" si="23"/>
        <v>-58565.745502596932</v>
      </c>
      <c r="BB57" s="12">
        <f t="shared" si="24"/>
        <v>-27317.579278056957</v>
      </c>
      <c r="BC57">
        <v>21</v>
      </c>
      <c r="BD57" s="6">
        <v>0.26640000000000003</v>
      </c>
      <c r="BE57" s="12">
        <f t="shared" si="25"/>
        <v>1119080.0941057871</v>
      </c>
      <c r="BF57" s="12">
        <f t="shared" si="26"/>
        <v>529497.6284191811</v>
      </c>
      <c r="BG57">
        <v>20</v>
      </c>
      <c r="BH57" s="6">
        <v>0.26640000000000003</v>
      </c>
      <c r="BI57" s="12">
        <f t="shared" si="27"/>
        <v>2834138.3285339605</v>
      </c>
      <c r="BJ57" s="12">
        <f t="shared" si="28"/>
        <v>1493153.4146974219</v>
      </c>
      <c r="BK57">
        <v>19</v>
      </c>
      <c r="BL57" s="6">
        <v>0.26640000000000003</v>
      </c>
      <c r="BM57" s="12">
        <f t="shared" si="29"/>
        <v>2434101.4770016754</v>
      </c>
      <c r="BN57" s="12">
        <f t="shared" si="30"/>
        <v>1380413.2537358492</v>
      </c>
      <c r="BO57">
        <v>18</v>
      </c>
      <c r="BP57" s="6">
        <v>0.26640000000000003</v>
      </c>
      <c r="BQ57" s="12">
        <f t="shared" si="31"/>
        <v>1798235.7291512229</v>
      </c>
      <c r="BR57" s="12">
        <f t="shared" si="32"/>
        <v>1049976.5666856132</v>
      </c>
      <c r="BS57">
        <v>17</v>
      </c>
      <c r="BT57" s="6">
        <v>0.26640000000000003</v>
      </c>
      <c r="BU57" s="12">
        <f t="shared" si="33"/>
        <v>1511490.4993211105</v>
      </c>
      <c r="BV57" s="12">
        <f t="shared" si="34"/>
        <v>902836.60697703925</v>
      </c>
      <c r="BW57">
        <v>16</v>
      </c>
      <c r="BX57" s="6">
        <v>0.26640000000000003</v>
      </c>
      <c r="BY57" s="12">
        <f t="shared" si="35"/>
        <v>871780.46512703178</v>
      </c>
      <c r="BZ57" s="12">
        <f t="shared" si="36"/>
        <v>532429.68004402611</v>
      </c>
      <c r="CA57">
        <v>15</v>
      </c>
      <c r="CB57" s="6">
        <v>0.26640000000000003</v>
      </c>
      <c r="CC57" s="12">
        <f t="shared" si="37"/>
        <v>1616849.5832112115</v>
      </c>
      <c r="CD57" s="12">
        <f t="shared" si="38"/>
        <v>1166518.994598693</v>
      </c>
      <c r="CE57">
        <v>14</v>
      </c>
      <c r="CF57" s="6">
        <v>0.26640000000000003</v>
      </c>
      <c r="CG57" s="12">
        <f t="shared" si="39"/>
        <v>1784070.1838293187</v>
      </c>
      <c r="CH57" s="12">
        <f t="shared" si="40"/>
        <v>1418874.6092870755</v>
      </c>
      <c r="CI57">
        <v>13</v>
      </c>
      <c r="CJ57" s="6">
        <v>0.26640000000000003</v>
      </c>
      <c r="CK57" s="12">
        <f t="shared" si="284"/>
        <v>1824082.5680747109</v>
      </c>
      <c r="CL57" s="12">
        <f t="shared" si="285"/>
        <v>1469059.7863688946</v>
      </c>
      <c r="CM57" s="5">
        <v>12</v>
      </c>
      <c r="CN57" s="6">
        <v>0.26640000000000003</v>
      </c>
      <c r="CO57" s="7">
        <f t="shared" si="41"/>
        <v>2256256.6921140021</v>
      </c>
      <c r="CP57" s="12">
        <f t="shared" si="42"/>
        <v>1563350.98160276</v>
      </c>
      <c r="CQ57" s="12">
        <f t="shared" si="43"/>
        <v>1232843.8948880825</v>
      </c>
      <c r="CR57" s="9"/>
      <c r="CS57" s="5">
        <v>11</v>
      </c>
      <c r="CT57" s="6">
        <v>0.26640000000000003</v>
      </c>
      <c r="CU57" s="7">
        <f t="shared" si="44"/>
        <v>1724835.0218744758</v>
      </c>
      <c r="CV57" s="12">
        <f t="shared" si="45"/>
        <v>1194804.4532954991</v>
      </c>
      <c r="CW57" s="12">
        <f t="shared" si="46"/>
        <v>1018390.3729431434</v>
      </c>
      <c r="CY57" s="5">
        <v>10</v>
      </c>
      <c r="CZ57" s="6">
        <v>0.26640000000000003</v>
      </c>
      <c r="DA57" s="7">
        <f t="shared" si="47"/>
        <v>1394594.940066685</v>
      </c>
      <c r="DB57" s="12">
        <f t="shared" si="48"/>
        <v>973267.22219692508</v>
      </c>
      <c r="DC57" s="12">
        <f t="shared" si="49"/>
        <v>865489.30832948035</v>
      </c>
      <c r="DE57" s="5">
        <f t="shared" si="50"/>
        <v>9</v>
      </c>
      <c r="DF57" s="6">
        <v>0.26640000000000003</v>
      </c>
      <c r="DG57" s="7">
        <f t="shared" si="51"/>
        <v>1180359.6615037536</v>
      </c>
      <c r="DH57" s="12">
        <f t="shared" si="52"/>
        <v>838811.1798721829</v>
      </c>
      <c r="DI57" s="12">
        <f t="shared" si="53"/>
        <v>748737.49612751894</v>
      </c>
      <c r="DK57" s="5">
        <f t="shared" si="54"/>
        <v>8</v>
      </c>
      <c r="DL57" s="6">
        <v>0.26640000000000003</v>
      </c>
      <c r="DM57" s="7">
        <f t="shared" si="55"/>
        <v>1194816.9465570946</v>
      </c>
      <c r="DN57" s="12">
        <f t="shared" si="56"/>
        <v>940294.36080542952</v>
      </c>
      <c r="DO57" s="12">
        <f t="shared" si="57"/>
        <v>848789.20488812262</v>
      </c>
      <c r="DQ57" s="5">
        <f t="shared" si="58"/>
        <v>7</v>
      </c>
      <c r="DR57" s="6">
        <v>0.26640000000000003</v>
      </c>
      <c r="DS57" s="7">
        <f t="shared" si="59"/>
        <v>783178.38657386904</v>
      </c>
      <c r="DT57" s="12">
        <f t="shared" si="60"/>
        <v>584661.28485073475</v>
      </c>
      <c r="DU57" s="12">
        <f t="shared" si="61"/>
        <v>523840.81562129589</v>
      </c>
      <c r="DW57" s="5">
        <f t="shared" si="62"/>
        <v>6</v>
      </c>
      <c r="DX57" s="6">
        <v>0.26640000000000003</v>
      </c>
      <c r="DY57" s="7">
        <f t="shared" si="63"/>
        <v>590632.26740110782</v>
      </c>
      <c r="DZ57" s="12">
        <f t="shared" si="64"/>
        <v>440556.94081670494</v>
      </c>
      <c r="EA57" s="12">
        <f t="shared" si="65"/>
        <v>396205.57093582861</v>
      </c>
      <c r="EC57" s="5">
        <f t="shared" si="66"/>
        <v>5</v>
      </c>
      <c r="ED57" s="6">
        <v>0.26640000000000003</v>
      </c>
      <c r="EE57" s="7">
        <f t="shared" si="67"/>
        <v>549732.19229440426</v>
      </c>
      <c r="EF57" s="12">
        <f t="shared" si="68"/>
        <v>449123.12086321955</v>
      </c>
      <c r="EG57" s="12">
        <f t="shared" si="69"/>
        <v>415966.38039680739</v>
      </c>
      <c r="EI57" s="5">
        <f t="shared" si="70"/>
        <v>4</v>
      </c>
      <c r="EJ57" s="6">
        <v>0.26640000000000003</v>
      </c>
      <c r="EK57" s="7">
        <f t="shared" si="71"/>
        <v>549732.19229440426</v>
      </c>
      <c r="EL57" s="12">
        <f t="shared" si="72"/>
        <v>558381.8909539266</v>
      </c>
      <c r="EM57" s="12">
        <f t="shared" si="73"/>
        <v>535896.71413699002</v>
      </c>
      <c r="EO57" s="5">
        <f t="shared" si="74"/>
        <v>3</v>
      </c>
      <c r="EP57" s="6">
        <v>0.26640000000000003</v>
      </c>
      <c r="EQ57" s="7">
        <f t="shared" si="75"/>
        <v>613951.52143668092</v>
      </c>
      <c r="ER57" s="12">
        <f t="shared" si="76"/>
        <v>387830.143174731</v>
      </c>
      <c r="ES57" s="12">
        <f t="shared" si="77"/>
        <v>377418.59570695297</v>
      </c>
      <c r="EU57" s="5">
        <f t="shared" si="78"/>
        <v>2</v>
      </c>
      <c r="EV57" s="6">
        <v>0.26640000000000003</v>
      </c>
      <c r="EW57" s="7">
        <f t="shared" si="79"/>
        <v>381211.728</v>
      </c>
      <c r="EX57" s="12">
        <f>(EX58)*(1+EV57)-(((VLOOKUP((EU$91+EU58),$A$138:$E$227,5,FALSE))/(VLOOKUP(EU$91,$A$138:$E$227,5,FALSE)))*(IF(EU57&lt;=$D$125,$B$125,$C$125)))</f>
        <v>356093.61468941974</v>
      </c>
      <c r="EY57" s="12">
        <f t="shared" si="81"/>
        <v>350118.8896107382</v>
      </c>
      <c r="FA57" s="5">
        <f t="shared" si="82"/>
        <v>1</v>
      </c>
      <c r="FB57" s="6">
        <v>0.26640000000000003</v>
      </c>
      <c r="FC57" s="7">
        <f>(FC58+$B$124)*(1+FB57)</f>
        <v>379920</v>
      </c>
      <c r="FD57" s="12">
        <f>($B$124)*(1+FB57)-$B$125</f>
        <v>368920</v>
      </c>
      <c r="FE57" s="12">
        <f>FD57</f>
        <v>368920</v>
      </c>
      <c r="FG57" s="5"/>
      <c r="FH57" s="6"/>
      <c r="FI57" s="7"/>
      <c r="FM57" s="5"/>
      <c r="FN57" s="6"/>
      <c r="FO57" s="7"/>
      <c r="FS57" s="5"/>
      <c r="FT57" s="6"/>
      <c r="FU57" s="7"/>
      <c r="FY57" s="5"/>
      <c r="FZ57" s="6"/>
      <c r="GA57" s="7"/>
      <c r="GE57" s="5"/>
      <c r="GF57" s="6"/>
      <c r="GG57" s="7"/>
      <c r="GK57" s="5"/>
      <c r="GL57" s="6"/>
      <c r="GM57" s="7"/>
      <c r="GQ57" s="5"/>
      <c r="GR57" s="6"/>
      <c r="GS57" s="7"/>
      <c r="GW57" s="5"/>
      <c r="GX57" s="6"/>
      <c r="GY57" s="7"/>
      <c r="HC57" s="5"/>
      <c r="HD57" s="6"/>
      <c r="HE57" s="7"/>
      <c r="HI57" s="5"/>
      <c r="HJ57" s="6"/>
      <c r="HK57" s="7"/>
      <c r="HO57" s="5"/>
      <c r="HP57" s="6"/>
      <c r="HQ57" s="7"/>
      <c r="HU57" s="5"/>
      <c r="HV57" s="6"/>
      <c r="HW57" s="7"/>
      <c r="IA57" s="5"/>
      <c r="IB57" s="6"/>
      <c r="IC57" s="7"/>
      <c r="IG57" s="5"/>
      <c r="IH57" s="6"/>
      <c r="II57" s="7"/>
      <c r="IM57" s="5"/>
      <c r="IN57" s="6"/>
      <c r="IO57" s="7"/>
      <c r="IS57" s="5"/>
      <c r="IT57" s="6"/>
      <c r="IU57" s="7"/>
      <c r="IY57" s="5"/>
      <c r="IZ57" s="6"/>
      <c r="JA57" s="7"/>
      <c r="JE57" s="5"/>
      <c r="JF57" s="6"/>
      <c r="JG57" s="7"/>
      <c r="JK57" s="5"/>
      <c r="JL57" s="6"/>
      <c r="JM57" s="7"/>
      <c r="JQ57" s="5"/>
      <c r="JR57" s="6"/>
      <c r="JS57" s="7"/>
      <c r="JW57" s="5"/>
      <c r="JX57" s="6"/>
      <c r="JY57" s="7"/>
      <c r="KC57" s="5"/>
      <c r="KD57" s="6"/>
      <c r="KE57" s="7"/>
      <c r="KI57" s="5"/>
      <c r="KJ57" s="6"/>
      <c r="KK57" s="7"/>
      <c r="KO57" s="5"/>
      <c r="KP57" s="6"/>
      <c r="KQ57" s="7"/>
      <c r="KU57" s="5"/>
      <c r="KV57" s="6"/>
      <c r="KW57" s="7"/>
      <c r="LA57" s="5"/>
      <c r="LB57" s="6"/>
      <c r="LC57" s="7"/>
      <c r="LG57" s="5"/>
      <c r="LH57" s="6"/>
      <c r="LI57" s="7"/>
      <c r="LM57" s="5"/>
      <c r="LN57" s="6"/>
      <c r="LO57" s="7"/>
      <c r="LS57" s="5"/>
      <c r="LT57" s="6"/>
      <c r="LU57" s="7"/>
      <c r="LY57" s="5"/>
      <c r="LZ57" s="6"/>
      <c r="MA57" s="7"/>
      <c r="ME57" s="5"/>
      <c r="MF57" s="6"/>
      <c r="MG57" s="7"/>
      <c r="MK57" s="5"/>
      <c r="ML57" s="6"/>
      <c r="MM57" s="7"/>
      <c r="MQ57" s="5"/>
      <c r="MR57" s="6"/>
      <c r="MS57" s="7"/>
      <c r="MW57" s="5"/>
      <c r="MX57" s="6"/>
      <c r="MY57" s="7"/>
      <c r="NC57" s="5"/>
      <c r="ND57" s="6"/>
      <c r="NE57" s="7"/>
      <c r="NI57" s="5"/>
      <c r="NJ57" s="6"/>
      <c r="NK57" s="7"/>
      <c r="NO57" s="5"/>
      <c r="NP57" s="6"/>
      <c r="NQ57" s="7"/>
      <c r="NU57" s="5"/>
      <c r="NV57" s="6"/>
      <c r="NW57" s="7"/>
      <c r="OA57" s="5"/>
      <c r="OB57" s="6"/>
      <c r="OC57" s="7"/>
      <c r="OG57" s="5"/>
      <c r="OH57" s="6"/>
      <c r="OI57" s="7"/>
      <c r="OM57" s="5"/>
      <c r="ON57" s="6"/>
      <c r="OO57" s="7"/>
      <c r="OS57" s="5"/>
      <c r="OT57" s="6"/>
      <c r="OU57" s="7"/>
      <c r="OY57" s="5"/>
      <c r="OZ57" s="6"/>
      <c r="PA57" s="7"/>
      <c r="PE57" s="5"/>
      <c r="PF57" s="6"/>
      <c r="PG57" s="7"/>
      <c r="PK57" s="5"/>
      <c r="PL57" s="6"/>
      <c r="PM57" s="7"/>
      <c r="PQ57" s="5"/>
      <c r="PR57" s="6"/>
      <c r="PS57" s="7"/>
      <c r="PW57" s="5"/>
      <c r="PX57" s="6"/>
      <c r="PY57" s="7"/>
      <c r="QC57" s="5"/>
      <c r="QD57" s="6"/>
      <c r="QE57" s="7"/>
      <c r="QI57" s="5"/>
      <c r="QJ57" s="6"/>
      <c r="QK57" s="7"/>
      <c r="QO57" s="5"/>
      <c r="QP57" s="6"/>
      <c r="QQ57" s="7"/>
    </row>
    <row r="58" spans="3:459">
      <c r="C58">
        <v>33</v>
      </c>
      <c r="D58" s="6">
        <v>3.3999999999999998E-3</v>
      </c>
      <c r="E58" s="12">
        <f t="shared" si="286"/>
        <v>-3521872.3146033646</v>
      </c>
      <c r="F58" s="12">
        <f t="shared" si="0"/>
        <v>-2079467.2710798024</v>
      </c>
      <c r="G58">
        <v>32</v>
      </c>
      <c r="H58" s="6">
        <v>3.3999999999999998E-3</v>
      </c>
      <c r="I58" s="12">
        <f t="shared" si="1"/>
        <v>-4463734.3530397629</v>
      </c>
      <c r="J58" s="12">
        <f t="shared" si="2"/>
        <v>-2605114.5882928311</v>
      </c>
      <c r="K58">
        <v>31</v>
      </c>
      <c r="L58" s="6">
        <v>3.3999999999999998E-3</v>
      </c>
      <c r="M58" s="12">
        <f t="shared" si="3"/>
        <v>-3719874.6216409039</v>
      </c>
      <c r="N58" s="12">
        <f t="shared" si="4"/>
        <v>-2170984.8474423024</v>
      </c>
      <c r="O58">
        <v>30</v>
      </c>
      <c r="P58" s="6">
        <v>3.3999999999999998E-3</v>
      </c>
      <c r="Q58" s="12">
        <f t="shared" si="5"/>
        <v>-2513482.0693386886</v>
      </c>
      <c r="R58" s="12">
        <f t="shared" si="6"/>
        <v>-1363971.4983783327</v>
      </c>
      <c r="S58">
        <v>29</v>
      </c>
      <c r="T58" s="6">
        <v>3.3999999999999998E-3</v>
      </c>
      <c r="U58" s="12">
        <f t="shared" si="7"/>
        <v>1105262.0561827868</v>
      </c>
      <c r="V58" s="12">
        <f t="shared" si="8"/>
        <v>539428.23902436357</v>
      </c>
      <c r="W58">
        <v>28</v>
      </c>
      <c r="X58" s="6">
        <v>3.3999999999999998E-3</v>
      </c>
      <c r="Y58" s="12">
        <f t="shared" si="9"/>
        <v>1717504.7663775666</v>
      </c>
      <c r="Z58" s="12">
        <f t="shared" si="10"/>
        <v>756171.04048705148</v>
      </c>
      <c r="AA58">
        <v>27</v>
      </c>
      <c r="AB58" s="6">
        <v>3.3999999999999998E-3</v>
      </c>
      <c r="AC58" s="12">
        <f t="shared" si="11"/>
        <v>-712392.41629396309</v>
      </c>
      <c r="AD58" s="12">
        <f t="shared" si="12"/>
        <v>-320941.29334745096</v>
      </c>
      <c r="AE58">
        <v>26</v>
      </c>
      <c r="AF58" s="6">
        <v>3.3999999999999998E-3</v>
      </c>
      <c r="AG58" s="12">
        <f t="shared" si="13"/>
        <v>65751.296043047507</v>
      </c>
      <c r="AH58" s="12">
        <f t="shared" si="14"/>
        <v>30519.372907353107</v>
      </c>
      <c r="AI58">
        <v>25</v>
      </c>
      <c r="AJ58" s="6">
        <v>3.3999999999999998E-3</v>
      </c>
      <c r="AK58" s="12">
        <f t="shared" si="15"/>
        <v>-1478247.6549636663</v>
      </c>
      <c r="AL58" s="12">
        <f t="shared" si="16"/>
        <v>-696239.50984636846</v>
      </c>
      <c r="AM58">
        <v>24</v>
      </c>
      <c r="AN58" s="6">
        <v>3.3999999999999998E-3</v>
      </c>
      <c r="AO58" s="12">
        <f t="shared" si="17"/>
        <v>-2016068.8178239439</v>
      </c>
      <c r="AP58" s="12">
        <f t="shared" si="18"/>
        <v>-970190.11369684676</v>
      </c>
      <c r="AQ58">
        <v>23</v>
      </c>
      <c r="AR58" s="6">
        <v>3.3999999999999998E-3</v>
      </c>
      <c r="AS58" s="12">
        <f t="shared" si="19"/>
        <v>354899.76331016381</v>
      </c>
      <c r="AT58" s="12">
        <f t="shared" si="20"/>
        <v>171999.20269639336</v>
      </c>
      <c r="AU58">
        <v>22</v>
      </c>
      <c r="AV58" s="6">
        <v>3.3999999999999998E-3</v>
      </c>
      <c r="AW58" s="12">
        <f t="shared" si="21"/>
        <v>-424019.74368376285</v>
      </c>
      <c r="AX58" s="12">
        <f t="shared" si="22"/>
        <v>-202603.2904973611</v>
      </c>
      <c r="AY58">
        <v>21</v>
      </c>
      <c r="AZ58" s="6">
        <v>3.3999999999999998E-3</v>
      </c>
      <c r="BA58" s="12">
        <f t="shared" si="23"/>
        <v>4541.0622709988893</v>
      </c>
      <c r="BB58" s="12">
        <f t="shared" si="24"/>
        <v>2154.2923401667085</v>
      </c>
      <c r="BC58">
        <v>20</v>
      </c>
      <c r="BD58" s="6">
        <v>3.3999999999999998E-3</v>
      </c>
      <c r="BE58" s="12">
        <f t="shared" si="25"/>
        <v>933736.85204116872</v>
      </c>
      <c r="BF58" s="12">
        <f t="shared" si="26"/>
        <v>449340.94244984572</v>
      </c>
      <c r="BG58">
        <v>19</v>
      </c>
      <c r="BH58" s="6">
        <v>3.3999999999999998E-3</v>
      </c>
      <c r="BI58" s="12">
        <f t="shared" si="27"/>
        <v>2282912.9845966487</v>
      </c>
      <c r="BJ58" s="12">
        <f t="shared" si="28"/>
        <v>1223267.3671729483</v>
      </c>
      <c r="BK58">
        <v>18</v>
      </c>
      <c r="BL58" s="6">
        <v>3.3999999999999998E-3</v>
      </c>
      <c r="BM58" s="12">
        <f t="shared" si="29"/>
        <v>1963835.1905288212</v>
      </c>
      <c r="BN58" s="12">
        <f t="shared" si="30"/>
        <v>1132724.0518749855</v>
      </c>
      <c r="BO58">
        <v>17</v>
      </c>
      <c r="BP58" s="6">
        <v>3.3999999999999998E-3</v>
      </c>
      <c r="BQ58" s="12">
        <f t="shared" si="31"/>
        <v>1460529.8795767929</v>
      </c>
      <c r="BR58" s="12">
        <f t="shared" si="32"/>
        <v>867345.38923673017</v>
      </c>
      <c r="BS58">
        <v>16</v>
      </c>
      <c r="BT58" s="6">
        <v>3.3999999999999998E-3</v>
      </c>
      <c r="BU58" s="12">
        <f t="shared" si="33"/>
        <v>1233192.686688435</v>
      </c>
      <c r="BV58" s="12">
        <f t="shared" si="34"/>
        <v>749175.07928512443</v>
      </c>
      <c r="BW58">
        <v>15</v>
      </c>
      <c r="BX58" s="6">
        <v>3.3999999999999998E-3</v>
      </c>
      <c r="BY58" s="12">
        <f t="shared" si="35"/>
        <v>727180.46766259545</v>
      </c>
      <c r="BZ58" s="12">
        <f t="shared" si="36"/>
        <v>451695.71711464965</v>
      </c>
      <c r="CA58">
        <v>14</v>
      </c>
      <c r="CB58" s="6">
        <v>3.3999999999999998E-3</v>
      </c>
      <c r="CC58" s="12">
        <f t="shared" si="37"/>
        <v>1309563.3121920789</v>
      </c>
      <c r="CD58" s="12">
        <f t="shared" si="38"/>
        <v>960942.3621887269</v>
      </c>
      <c r="CE58">
        <v>13</v>
      </c>
      <c r="CF58" s="6">
        <v>3.3999999999999998E-3</v>
      </c>
      <c r="CG58" s="12">
        <f t="shared" si="39"/>
        <v>1438559.4621104395</v>
      </c>
      <c r="CH58" s="12">
        <f t="shared" si="40"/>
        <v>1163612.9437548607</v>
      </c>
      <c r="CI58">
        <v>12</v>
      </c>
      <c r="CJ58" s="6">
        <v>3.3999999999999998E-3</v>
      </c>
      <c r="CK58" s="12">
        <f t="shared" si="284"/>
        <v>1469782.507955394</v>
      </c>
      <c r="CL58" s="12">
        <f t="shared" si="285"/>
        <v>1203917.4126597084</v>
      </c>
      <c r="CM58" s="5">
        <v>11</v>
      </c>
      <c r="CN58" s="6">
        <v>3.3999999999999998E-3</v>
      </c>
      <c r="CO58" s="7">
        <f t="shared" si="41"/>
        <v>1781630.3633243858</v>
      </c>
      <c r="CP58" s="12">
        <f t="shared" si="42"/>
        <v>1264524.2694206012</v>
      </c>
      <c r="CQ58" s="12">
        <f t="shared" si="43"/>
        <v>1014208.885030175</v>
      </c>
      <c r="CR58" s="9"/>
      <c r="CS58" s="5">
        <v>10</v>
      </c>
      <c r="CT58" s="6">
        <v>3.3999999999999998E-3</v>
      </c>
      <c r="CU58" s="7">
        <f t="shared" si="44"/>
        <v>1361998.5959210959</v>
      </c>
      <c r="CV58" s="12">
        <f t="shared" si="45"/>
        <v>971258.13620435877</v>
      </c>
      <c r="CW58" s="12">
        <f t="shared" si="46"/>
        <v>841978.04298944399</v>
      </c>
      <c r="CY58" s="5">
        <v>9</v>
      </c>
      <c r="CZ58" s="6">
        <v>3.3999999999999998E-3</v>
      </c>
      <c r="DA58" s="7">
        <f t="shared" si="47"/>
        <v>1101227.8427563843</v>
      </c>
      <c r="DB58" s="12">
        <f t="shared" si="48"/>
        <v>795169.82884833298</v>
      </c>
      <c r="DC58" s="12">
        <f t="shared" si="49"/>
        <v>719180.90322460153</v>
      </c>
      <c r="DE58" s="5">
        <f t="shared" si="50"/>
        <v>8</v>
      </c>
      <c r="DF58" s="6">
        <v>3.3999999999999998E-3</v>
      </c>
      <c r="DG58" s="7">
        <f t="shared" si="51"/>
        <v>932059.11363214918</v>
      </c>
      <c r="DH58" s="12">
        <f t="shared" si="52"/>
        <v>688897.82251150813</v>
      </c>
      <c r="DI58" s="12">
        <f t="shared" si="53"/>
        <v>625415.77060771734</v>
      </c>
      <c r="DK58" s="5">
        <f t="shared" si="54"/>
        <v>7</v>
      </c>
      <c r="DL58" s="6">
        <v>3.3999999999999998E-3</v>
      </c>
      <c r="DM58" s="7">
        <f t="shared" si="55"/>
        <v>943475.16310572845</v>
      </c>
      <c r="DN58" s="12">
        <f t="shared" si="56"/>
        <v>768737.01954273845</v>
      </c>
      <c r="DO58" s="12">
        <f t="shared" si="57"/>
        <v>705768.79951193382</v>
      </c>
      <c r="DQ58" s="5">
        <f t="shared" si="58"/>
        <v>6</v>
      </c>
      <c r="DR58" s="6">
        <v>3.3999999999999998E-3</v>
      </c>
      <c r="DS58" s="7">
        <f t="shared" si="59"/>
        <v>618428.92180501344</v>
      </c>
      <c r="DT58" s="12">
        <f t="shared" si="60"/>
        <v>488111.52157150226</v>
      </c>
      <c r="DU58" s="12">
        <f t="shared" si="61"/>
        <v>444797.87119314366</v>
      </c>
      <c r="DW58" s="5">
        <f t="shared" si="62"/>
        <v>5</v>
      </c>
      <c r="DX58" s="6">
        <v>3.3999999999999998E-3</v>
      </c>
      <c r="DY58" s="7">
        <f t="shared" si="63"/>
        <v>466386.81885747617</v>
      </c>
      <c r="DZ58" s="12">
        <f t="shared" si="64"/>
        <v>374222.32294056291</v>
      </c>
      <c r="EA58" s="12">
        <f t="shared" si="65"/>
        <v>342292.09060775035</v>
      </c>
      <c r="EC58" s="5">
        <f t="shared" si="66"/>
        <v>4</v>
      </c>
      <c r="ED58" s="6">
        <v>3.3999999999999998E-3</v>
      </c>
      <c r="EE58" s="7">
        <f t="shared" si="67"/>
        <v>434090.48665066663</v>
      </c>
      <c r="EF58" s="12">
        <f t="shared" si="68"/>
        <v>380223.01422224072</v>
      </c>
      <c r="EG58" s="12">
        <f t="shared" si="69"/>
        <v>358162.29326054075</v>
      </c>
      <c r="EI58" s="5">
        <f t="shared" si="70"/>
        <v>3</v>
      </c>
      <c r="EJ58" s="6">
        <v>3.3999999999999998E-3</v>
      </c>
      <c r="EK58" s="7">
        <f t="shared" si="71"/>
        <v>434090.48665066663</v>
      </c>
      <c r="EL58" s="12">
        <f t="shared" si="72"/>
        <v>449971.1224064001</v>
      </c>
      <c r="EM58" s="12">
        <f t="shared" si="73"/>
        <v>439220.95907245879</v>
      </c>
      <c r="EO58" s="5">
        <f t="shared" si="74"/>
        <v>2</v>
      </c>
      <c r="EP58" s="6">
        <v>3.3999999999999998E-3</v>
      </c>
      <c r="EQ58" s="7">
        <f t="shared" si="75"/>
        <v>484800.63284640003</v>
      </c>
      <c r="ER58" s="12">
        <f>(ER59)*(1+EP58)-(((VLOOKUP((EO$91+EO59),$A$138:$E$227,5,FALSE))/(VLOOKUP(EO$91,$A$138:$E$227,5,FALSE)))*(IF(EO58&lt;=$D$125,$B$125,$C$125)))</f>
        <v>315171.81889655173</v>
      </c>
      <c r="ES58" s="12">
        <f t="shared" si="77"/>
        <v>311944.80368600681</v>
      </c>
      <c r="EU58" s="5">
        <f t="shared" si="78"/>
        <v>1</v>
      </c>
      <c r="EV58" s="6">
        <v>3.3999999999999998E-3</v>
      </c>
      <c r="EW58" s="7">
        <f>(EW59+$B$124)*(1+EV58)</f>
        <v>301020</v>
      </c>
      <c r="EX58" s="12">
        <f>($B$124)*(1+EV58)-$B$125</f>
        <v>290020</v>
      </c>
      <c r="EY58" s="12">
        <f>EX58</f>
        <v>290020</v>
      </c>
      <c r="FA58" s="5"/>
      <c r="FB58" s="6"/>
      <c r="FC58" s="7"/>
      <c r="FG58" s="5"/>
      <c r="FH58" s="6"/>
      <c r="FI58" s="7"/>
      <c r="FM58" s="5"/>
      <c r="FN58" s="6"/>
      <c r="FO58" s="7"/>
      <c r="FS58" s="5"/>
      <c r="FT58" s="6"/>
      <c r="FU58" s="7"/>
      <c r="FY58" s="5"/>
      <c r="FZ58" s="6"/>
      <c r="GA58" s="7"/>
      <c r="GE58" s="5"/>
      <c r="GF58" s="6"/>
      <c r="GG58" s="7"/>
      <c r="GK58" s="5"/>
      <c r="GL58" s="6"/>
      <c r="GM58" s="7"/>
      <c r="GQ58" s="5"/>
      <c r="GR58" s="6"/>
      <c r="GS58" s="7"/>
      <c r="GW58" s="5"/>
      <c r="GX58" s="6"/>
      <c r="GY58" s="7"/>
      <c r="HC58" s="5"/>
      <c r="HD58" s="6"/>
      <c r="HE58" s="7"/>
      <c r="HI58" s="5"/>
      <c r="HJ58" s="6"/>
      <c r="HK58" s="7"/>
      <c r="HO58" s="5"/>
      <c r="HP58" s="6"/>
      <c r="HQ58" s="7"/>
      <c r="HU58" s="5"/>
      <c r="HV58" s="6"/>
      <c r="HW58" s="7"/>
      <c r="IA58" s="5"/>
      <c r="IB58" s="6"/>
      <c r="IC58" s="7"/>
      <c r="IG58" s="5"/>
      <c r="IH58" s="6"/>
      <c r="II58" s="7"/>
      <c r="IM58" s="5"/>
      <c r="IN58" s="6"/>
      <c r="IO58" s="7"/>
      <c r="IS58" s="5"/>
      <c r="IT58" s="6"/>
      <c r="IU58" s="7"/>
      <c r="IY58" s="5"/>
      <c r="IZ58" s="6"/>
      <c r="JA58" s="7"/>
      <c r="JE58" s="5"/>
      <c r="JF58" s="6"/>
      <c r="JG58" s="7"/>
      <c r="JK58" s="5"/>
      <c r="JL58" s="6"/>
      <c r="JM58" s="7"/>
      <c r="JQ58" s="5"/>
      <c r="JR58" s="6"/>
      <c r="JS58" s="7"/>
      <c r="JW58" s="5"/>
      <c r="JX58" s="6"/>
      <c r="JY58" s="7"/>
      <c r="KC58" s="5"/>
      <c r="KD58" s="6"/>
      <c r="KE58" s="7"/>
      <c r="KI58" s="5"/>
      <c r="KJ58" s="6"/>
      <c r="KK58" s="7"/>
      <c r="KO58" s="5"/>
      <c r="KP58" s="6"/>
      <c r="KQ58" s="7"/>
      <c r="KU58" s="5"/>
      <c r="KV58" s="6"/>
      <c r="KW58" s="7"/>
      <c r="LA58" s="5"/>
      <c r="LB58" s="6"/>
      <c r="LC58" s="7"/>
      <c r="LG58" s="5"/>
      <c r="LH58" s="6"/>
      <c r="LI58" s="7"/>
      <c r="LM58" s="5"/>
      <c r="LN58" s="6"/>
      <c r="LO58" s="7"/>
      <c r="LS58" s="5"/>
      <c r="LT58" s="6"/>
      <c r="LU58" s="7"/>
      <c r="LY58" s="5"/>
      <c r="LZ58" s="6"/>
      <c r="MA58" s="7"/>
      <c r="ME58" s="5"/>
      <c r="MF58" s="6"/>
      <c r="MG58" s="7"/>
      <c r="MK58" s="5"/>
      <c r="ML58" s="6"/>
      <c r="MM58" s="7"/>
      <c r="MQ58" s="5"/>
      <c r="MR58" s="6"/>
      <c r="MS58" s="7"/>
      <c r="MW58" s="5"/>
      <c r="MX58" s="6"/>
      <c r="MY58" s="7"/>
      <c r="NC58" s="5"/>
      <c r="ND58" s="6"/>
      <c r="NE58" s="7"/>
      <c r="NI58" s="5"/>
      <c r="NJ58" s="6"/>
      <c r="NK58" s="7"/>
      <c r="NO58" s="5"/>
      <c r="NP58" s="6"/>
      <c r="NQ58" s="7"/>
      <c r="NU58" s="5"/>
      <c r="NV58" s="6"/>
      <c r="NW58" s="7"/>
      <c r="OA58" s="5"/>
      <c r="OB58" s="6"/>
      <c r="OC58" s="7"/>
      <c r="OG58" s="5"/>
      <c r="OH58" s="6"/>
      <c r="OI58" s="7"/>
      <c r="OM58" s="5"/>
      <c r="ON58" s="6"/>
      <c r="OO58" s="7"/>
      <c r="OS58" s="5"/>
      <c r="OT58" s="6"/>
      <c r="OU58" s="7"/>
      <c r="OY58" s="5"/>
      <c r="OZ58" s="6"/>
      <c r="PA58" s="7"/>
      <c r="PE58" s="5"/>
      <c r="PF58" s="6"/>
      <c r="PG58" s="7"/>
      <c r="PK58" s="5"/>
      <c r="PL58" s="6"/>
      <c r="PM58" s="7"/>
      <c r="PQ58" s="5"/>
      <c r="PR58" s="6"/>
      <c r="PS58" s="7"/>
      <c r="PW58" s="5"/>
      <c r="PX58" s="6"/>
      <c r="PY58" s="7"/>
      <c r="QC58" s="5"/>
      <c r="QD58" s="6"/>
      <c r="QE58" s="7"/>
      <c r="QI58" s="5"/>
      <c r="QJ58" s="6"/>
      <c r="QK58" s="7"/>
      <c r="QO58" s="5"/>
      <c r="QP58" s="6"/>
      <c r="QQ58" s="7"/>
    </row>
    <row r="59" spans="3:459">
      <c r="C59">
        <v>32</v>
      </c>
      <c r="D59" s="6">
        <v>0.1206</v>
      </c>
      <c r="E59" s="12">
        <f t="shared" si="286"/>
        <v>-3459301.4411485461</v>
      </c>
      <c r="F59" s="12">
        <f t="shared" si="0"/>
        <v>-2063652.2390299947</v>
      </c>
      <c r="G59">
        <v>31</v>
      </c>
      <c r="H59" s="6">
        <v>0.1206</v>
      </c>
      <c r="I59" s="12">
        <f t="shared" si="1"/>
        <v>-4397379.7531072684</v>
      </c>
      <c r="J59" s="12">
        <f t="shared" si="2"/>
        <v>-2592937.7164873895</v>
      </c>
      <c r="K59">
        <v>30</v>
      </c>
      <c r="L59" s="6">
        <v>0.1206</v>
      </c>
      <c r="M59" s="12">
        <f t="shared" si="3"/>
        <v>-3656040.5749142654</v>
      </c>
      <c r="N59" s="12">
        <f t="shared" si="4"/>
        <v>-2155803.2355528949</v>
      </c>
      <c r="O59">
        <v>29</v>
      </c>
      <c r="P59" s="6">
        <v>0.1206</v>
      </c>
      <c r="Q59" s="12">
        <f t="shared" si="5"/>
        <v>-2449869.4941905164</v>
      </c>
      <c r="R59" s="12">
        <f t="shared" si="6"/>
        <v>-1343204.3088837659</v>
      </c>
      <c r="S59">
        <v>28</v>
      </c>
      <c r="T59" s="6">
        <v>0.1206</v>
      </c>
      <c r="U59" s="12">
        <f t="shared" si="7"/>
        <v>1162777.145357104</v>
      </c>
      <c r="V59" s="12">
        <f t="shared" si="8"/>
        <v>573369.41995195136</v>
      </c>
      <c r="W59">
        <v>27</v>
      </c>
      <c r="X59" s="6">
        <v>0.1206</v>
      </c>
      <c r="Y59" s="12">
        <f t="shared" si="9"/>
        <v>1779593.6827399717</v>
      </c>
      <c r="Z59" s="12">
        <f t="shared" si="10"/>
        <v>791612.3623222633</v>
      </c>
      <c r="AA59">
        <v>26</v>
      </c>
      <c r="AB59" s="6">
        <v>0.1206</v>
      </c>
      <c r="AC59" s="12">
        <f t="shared" si="11"/>
        <v>-643613.22224741278</v>
      </c>
      <c r="AD59" s="12">
        <f t="shared" si="12"/>
        <v>-292954.98391951201</v>
      </c>
      <c r="AE59">
        <v>25</v>
      </c>
      <c r="AF59" s="6">
        <v>0.1206</v>
      </c>
      <c r="AG59" s="12">
        <f t="shared" si="13"/>
        <v>129941.84670542553</v>
      </c>
      <c r="AH59" s="12">
        <f t="shared" si="14"/>
        <v>60938.245351509904</v>
      </c>
      <c r="AI59">
        <v>24</v>
      </c>
      <c r="AJ59" s="6">
        <v>0.1206</v>
      </c>
      <c r="AK59" s="12">
        <f t="shared" si="15"/>
        <v>-1409758.8227922595</v>
      </c>
      <c r="AL59" s="12">
        <f t="shared" si="16"/>
        <v>-670850.75015631656</v>
      </c>
      <c r="AM59">
        <v>23</v>
      </c>
      <c r="AN59" s="6">
        <v>0.1206</v>
      </c>
      <c r="AO59" s="12">
        <f t="shared" si="17"/>
        <v>-1947108.2243293093</v>
      </c>
      <c r="AP59" s="12">
        <f t="shared" si="18"/>
        <v>-946697.44700149167</v>
      </c>
      <c r="AQ59">
        <v>22</v>
      </c>
      <c r="AR59" s="6">
        <v>0.1206</v>
      </c>
      <c r="AS59" s="12">
        <f t="shared" si="19"/>
        <v>415388.84967198328</v>
      </c>
      <c r="AT59" s="12">
        <f t="shared" si="20"/>
        <v>203397.29880490215</v>
      </c>
      <c r="AU59">
        <v>21</v>
      </c>
      <c r="AV59" s="6">
        <v>0.1206</v>
      </c>
      <c r="AW59" s="12">
        <f t="shared" si="21"/>
        <v>-360009.9954136422</v>
      </c>
      <c r="AX59" s="12">
        <f t="shared" si="22"/>
        <v>-173797.92882037899</v>
      </c>
      <c r="AY59">
        <v>20</v>
      </c>
      <c r="AZ59" s="6">
        <v>0.1206</v>
      </c>
      <c r="BA59" s="12">
        <f t="shared" si="23"/>
        <v>67548.806401177339</v>
      </c>
      <c r="BB59" s="12">
        <f t="shared" si="24"/>
        <v>32376.841688840173</v>
      </c>
      <c r="BC59">
        <v>19</v>
      </c>
      <c r="BD59" s="6">
        <v>0.1206</v>
      </c>
      <c r="BE59" s="12">
        <f t="shared" si="25"/>
        <v>992702.09046550083</v>
      </c>
      <c r="BF59" s="12">
        <f t="shared" si="26"/>
        <v>482658.60260564002</v>
      </c>
      <c r="BG59">
        <v>18</v>
      </c>
      <c r="BH59" s="6">
        <v>0.1206</v>
      </c>
      <c r="BI59" s="12">
        <f t="shared" si="27"/>
        <v>2330974.9309778209</v>
      </c>
      <c r="BJ59" s="12">
        <f t="shared" si="28"/>
        <v>1261941.6005638547</v>
      </c>
      <c r="BK59">
        <v>17</v>
      </c>
      <c r="BL59" s="6">
        <v>0.1206</v>
      </c>
      <c r="BM59" s="12">
        <f t="shared" si="29"/>
        <v>2009016.3691930911</v>
      </c>
      <c r="BN59" s="12">
        <f t="shared" si="30"/>
        <v>1170771.6082539046</v>
      </c>
      <c r="BO59">
        <v>16</v>
      </c>
      <c r="BP59" s="6">
        <v>0.1206</v>
      </c>
      <c r="BQ59" s="12">
        <f t="shared" si="31"/>
        <v>1505926.9692606172</v>
      </c>
      <c r="BR59" s="12">
        <f t="shared" si="32"/>
        <v>903556.18155637023</v>
      </c>
      <c r="BS59">
        <v>15</v>
      </c>
      <c r="BT59" s="6">
        <v>0.1206</v>
      </c>
      <c r="BU59" s="12">
        <f t="shared" si="33"/>
        <v>1278228.7314733358</v>
      </c>
      <c r="BV59" s="12">
        <f t="shared" si="34"/>
        <v>784567.98000777164</v>
      </c>
      <c r="BW59">
        <v>14</v>
      </c>
      <c r="BX59" s="6">
        <v>0.1206</v>
      </c>
      <c r="BY59" s="12">
        <f t="shared" si="35"/>
        <v>772849.48271805723</v>
      </c>
      <c r="BZ59" s="12">
        <f t="shared" si="36"/>
        <v>485029.6753609876</v>
      </c>
      <c r="CA59">
        <v>13</v>
      </c>
      <c r="CB59" s="6">
        <v>0.1206</v>
      </c>
      <c r="CC59" s="12">
        <f t="shared" si="37"/>
        <v>1345871.0714792819</v>
      </c>
      <c r="CD59" s="12">
        <f t="shared" si="38"/>
        <v>997800.96678636421</v>
      </c>
      <c r="CE59">
        <v>12</v>
      </c>
      <c r="CF59" s="6">
        <v>0.1206</v>
      </c>
      <c r="CG59" s="12">
        <f t="shared" si="39"/>
        <v>1470647.8669577199</v>
      </c>
      <c r="CH59" s="12">
        <f t="shared" si="40"/>
        <v>1201874.2912723434</v>
      </c>
      <c r="CI59">
        <v>11</v>
      </c>
      <c r="CJ59" s="6">
        <v>0.1206</v>
      </c>
      <c r="CK59" s="12">
        <f t="shared" si="284"/>
        <v>1501303.0774919214</v>
      </c>
      <c r="CL59" s="12">
        <f t="shared" si="285"/>
        <v>1242457.7193036592</v>
      </c>
      <c r="CM59" s="5">
        <v>10</v>
      </c>
      <c r="CN59" s="6">
        <v>0.1206</v>
      </c>
      <c r="CO59" s="7">
        <f t="shared" si="41"/>
        <v>1775593.345948162</v>
      </c>
      <c r="CP59" s="12">
        <f t="shared" si="42"/>
        <v>1297516.967051774</v>
      </c>
      <c r="CQ59" s="12">
        <f t="shared" si="43"/>
        <v>1051436.1629557479</v>
      </c>
      <c r="CR59" s="9"/>
      <c r="CS59" s="5">
        <v>9</v>
      </c>
      <c r="CT59" s="6">
        <v>0.1206</v>
      </c>
      <c r="CU59" s="7">
        <f t="shared" si="44"/>
        <v>1357383.4920481322</v>
      </c>
      <c r="CV59" s="12">
        <f t="shared" si="45"/>
        <v>1002456.084728879</v>
      </c>
      <c r="CW59" s="12">
        <f t="shared" si="46"/>
        <v>878013.26041770785</v>
      </c>
      <c r="CY59" s="5">
        <v>8</v>
      </c>
      <c r="CZ59" s="6">
        <v>0.1206</v>
      </c>
      <c r="DA59" s="7">
        <f t="shared" si="47"/>
        <v>1097496.3551488779</v>
      </c>
      <c r="DB59" s="12">
        <f t="shared" si="48"/>
        <v>825532.82855201082</v>
      </c>
      <c r="DC59" s="12">
        <f t="shared" si="49"/>
        <v>754366.20540097542</v>
      </c>
      <c r="DE59" s="5">
        <f t="shared" si="50"/>
        <v>7</v>
      </c>
      <c r="DF59" s="6">
        <v>0.1206</v>
      </c>
      <c r="DG59" s="7">
        <f t="shared" si="51"/>
        <v>928900.85073963436</v>
      </c>
      <c r="DH59" s="12">
        <f t="shared" si="52"/>
        <v>719496.64669470105</v>
      </c>
      <c r="DI59" s="12">
        <f t="shared" si="53"/>
        <v>659952.09662341548</v>
      </c>
      <c r="DK59" s="5">
        <f t="shared" si="54"/>
        <v>6</v>
      </c>
      <c r="DL59" s="6">
        <v>0.1206</v>
      </c>
      <c r="DM59" s="7">
        <f t="shared" si="55"/>
        <v>940278.21716735931</v>
      </c>
      <c r="DN59" s="12">
        <f t="shared" si="56"/>
        <v>798698.02617937909</v>
      </c>
      <c r="DO59" s="12">
        <f t="shared" si="57"/>
        <v>740861.27255949297</v>
      </c>
      <c r="DQ59" s="5">
        <f t="shared" si="58"/>
        <v>5</v>
      </c>
      <c r="DR59" s="6">
        <v>0.1206</v>
      </c>
      <c r="DS59" s="7">
        <f t="shared" si="59"/>
        <v>616333.38828484493</v>
      </c>
      <c r="DT59" s="12">
        <f t="shared" si="60"/>
        <v>519267.36085918773</v>
      </c>
      <c r="DU59" s="12">
        <f t="shared" si="61"/>
        <v>478084.08741173486</v>
      </c>
      <c r="DW59" s="5">
        <f t="shared" si="62"/>
        <v>4</v>
      </c>
      <c r="DX59" s="6">
        <v>0.1206</v>
      </c>
      <c r="DY59" s="7">
        <f t="shared" si="63"/>
        <v>464806.47683623293</v>
      </c>
      <c r="DZ59" s="12">
        <f t="shared" si="64"/>
        <v>405641.64879733848</v>
      </c>
      <c r="EA59" s="12">
        <f t="shared" si="65"/>
        <v>374868.83406098868</v>
      </c>
      <c r="EC59" s="5">
        <f t="shared" si="66"/>
        <v>3</v>
      </c>
      <c r="ED59" s="6">
        <v>0.1206</v>
      </c>
      <c r="EE59" s="7">
        <f t="shared" si="67"/>
        <v>432619.58007840003</v>
      </c>
      <c r="EF59" s="12">
        <f t="shared" si="68"/>
        <v>390572.60360187833</v>
      </c>
      <c r="EG59" s="12">
        <f t="shared" si="69"/>
        <v>371717.37446247734</v>
      </c>
      <c r="EI59" s="5">
        <f t="shared" si="70"/>
        <v>2</v>
      </c>
      <c r="EJ59" s="6">
        <v>0.1206</v>
      </c>
      <c r="EK59" s="7">
        <f t="shared" si="71"/>
        <v>432619.58007840003</v>
      </c>
      <c r="EL59" s="12">
        <f>(EL60)*(1+EJ59)-(((VLOOKUP((EI$91+EI60),$A$138:$E$227,5,FALSE))/(VLOOKUP(EI$91,$A$138:$E$227,5,FALSE)))*(IF(EI59&lt;=$D$125,$B$125,$C$125)))</f>
        <v>459677.4498461539</v>
      </c>
      <c r="EM59" s="12">
        <f t="shared" si="73"/>
        <v>453337.0712275863</v>
      </c>
      <c r="EO59" s="5">
        <f t="shared" si="74"/>
        <v>1</v>
      </c>
      <c r="EP59" s="6">
        <v>0.1206</v>
      </c>
      <c r="EQ59" s="7">
        <f t="shared" si="75"/>
        <v>483157.89600000001</v>
      </c>
      <c r="ER59" s="12">
        <f>($B$124)*(1+EP59)-$B$125</f>
        <v>325180</v>
      </c>
      <c r="ES59" s="12">
        <f>ER59</f>
        <v>325180</v>
      </c>
      <c r="EU59" s="5"/>
      <c r="EV59" s="6"/>
      <c r="EW59" s="7"/>
      <c r="EX59" t="e">
        <f>IF(EW59&gt;#REF!, 1, 0)</f>
        <v>#REF!</v>
      </c>
      <c r="EY59" t="e">
        <f t="shared" ref="EY59" si="287">IF(AND(EX60=0, EX59=1), EU59, 1000)</f>
        <v>#REF!</v>
      </c>
      <c r="FA59" s="5"/>
      <c r="FB59" s="6"/>
      <c r="FC59" s="7"/>
      <c r="FG59" s="5"/>
      <c r="FH59" s="6"/>
      <c r="FI59" s="7"/>
      <c r="FM59" s="5"/>
      <c r="FN59" s="6"/>
      <c r="FO59" s="7"/>
      <c r="FS59" s="5"/>
      <c r="FT59" s="6"/>
      <c r="FU59" s="7"/>
      <c r="FY59" s="5"/>
      <c r="FZ59" s="6"/>
      <c r="GA59" s="7"/>
      <c r="GE59" s="5"/>
      <c r="GF59" s="6"/>
      <c r="GG59" s="7"/>
      <c r="GK59" s="5"/>
      <c r="GL59" s="6"/>
      <c r="GM59" s="7"/>
      <c r="GQ59" s="5"/>
      <c r="GR59" s="6"/>
      <c r="GS59" s="7"/>
      <c r="GW59" s="5"/>
      <c r="GX59" s="6"/>
      <c r="GY59" s="7"/>
      <c r="HC59" s="5"/>
      <c r="HD59" s="6"/>
      <c r="HE59" s="7"/>
      <c r="HI59" s="5"/>
      <c r="HJ59" s="6"/>
      <c r="HK59" s="7"/>
      <c r="HO59" s="5"/>
      <c r="HP59" s="6"/>
      <c r="HQ59" s="7"/>
      <c r="HU59" s="5"/>
      <c r="HV59" s="6"/>
      <c r="HW59" s="7"/>
      <c r="IA59" s="5"/>
      <c r="IB59" s="6"/>
      <c r="IC59" s="7"/>
      <c r="IG59" s="5"/>
      <c r="IH59" s="6"/>
      <c r="II59" s="7"/>
      <c r="IM59" s="5"/>
      <c r="IN59" s="6"/>
      <c r="IO59" s="7"/>
      <c r="IS59" s="5"/>
      <c r="IT59" s="6"/>
      <c r="IU59" s="7"/>
      <c r="IY59" s="5"/>
      <c r="IZ59" s="6"/>
      <c r="JA59" s="7"/>
      <c r="JE59" s="5"/>
      <c r="JF59" s="6"/>
      <c r="JG59" s="7"/>
      <c r="JK59" s="5"/>
      <c r="JL59" s="6"/>
      <c r="JM59" s="7"/>
      <c r="JQ59" s="5"/>
      <c r="JR59" s="6"/>
      <c r="JS59" s="7"/>
      <c r="JW59" s="5"/>
      <c r="JX59" s="6"/>
      <c r="JY59" s="7"/>
      <c r="KC59" s="5"/>
      <c r="KD59" s="6"/>
      <c r="KE59" s="7"/>
      <c r="KI59" s="5"/>
      <c r="KJ59" s="6"/>
      <c r="KK59" s="7"/>
      <c r="KO59" s="5"/>
      <c r="KP59" s="6"/>
      <c r="KQ59" s="7"/>
      <c r="KU59" s="5"/>
      <c r="KV59" s="6"/>
      <c r="KW59" s="7"/>
      <c r="LA59" s="5"/>
      <c r="LB59" s="6"/>
      <c r="LC59" s="7"/>
      <c r="LG59" s="5"/>
      <c r="LH59" s="6"/>
      <c r="LI59" s="7"/>
      <c r="LM59" s="5"/>
      <c r="LN59" s="6"/>
      <c r="LO59" s="7"/>
      <c r="LS59" s="5"/>
      <c r="LT59" s="6"/>
      <c r="LU59" s="7"/>
      <c r="LY59" s="5"/>
      <c r="LZ59" s="6"/>
      <c r="MA59" s="7"/>
      <c r="ME59" s="5"/>
      <c r="MF59" s="6"/>
      <c r="MG59" s="7"/>
      <c r="MK59" s="5"/>
      <c r="ML59" s="6"/>
      <c r="MM59" s="7"/>
      <c r="MQ59" s="5"/>
      <c r="MR59" s="6"/>
      <c r="MS59" s="7"/>
      <c r="MW59" s="5"/>
      <c r="MX59" s="6"/>
      <c r="MY59" s="7"/>
      <c r="NC59" s="5"/>
      <c r="ND59" s="6"/>
      <c r="NE59" s="7"/>
      <c r="NI59" s="5"/>
      <c r="NJ59" s="6"/>
      <c r="NK59" s="7"/>
      <c r="NO59" s="5"/>
      <c r="NP59" s="6"/>
      <c r="NQ59" s="7"/>
      <c r="NU59" s="5"/>
      <c r="NV59" s="6"/>
      <c r="NW59" s="7"/>
      <c r="OA59" s="5"/>
      <c r="OB59" s="6"/>
      <c r="OC59" s="7"/>
      <c r="OG59" s="5"/>
      <c r="OH59" s="6"/>
      <c r="OI59" s="7"/>
      <c r="OM59" s="5"/>
      <c r="ON59" s="6"/>
      <c r="OO59" s="7"/>
      <c r="OS59" s="5"/>
      <c r="OT59" s="6"/>
      <c r="OU59" s="7"/>
      <c r="OY59" s="5"/>
      <c r="OZ59" s="6"/>
      <c r="PA59" s="7"/>
      <c r="PE59" s="5"/>
      <c r="PF59" s="6"/>
      <c r="PG59" s="7"/>
      <c r="PK59" s="5"/>
      <c r="PL59" s="6"/>
      <c r="PM59" s="7"/>
      <c r="PQ59" s="5"/>
      <c r="PR59" s="6"/>
      <c r="PS59" s="7"/>
      <c r="PW59" s="5"/>
      <c r="PX59" s="6"/>
      <c r="PY59" s="7"/>
      <c r="QC59" s="5"/>
      <c r="QD59" s="6"/>
      <c r="QE59" s="7"/>
      <c r="QI59" s="5"/>
      <c r="QJ59" s="6"/>
      <c r="QK59" s="7"/>
      <c r="QO59" s="5"/>
      <c r="QP59" s="6"/>
      <c r="QQ59" s="7"/>
    </row>
    <row r="60" spans="3:459">
      <c r="C60">
        <v>31</v>
      </c>
      <c r="D60" s="6">
        <v>0.43719999999999998</v>
      </c>
      <c r="E60" s="12">
        <f t="shared" si="286"/>
        <v>-3042131.3794462834</v>
      </c>
      <c r="F60" s="12">
        <f t="shared" si="0"/>
        <v>-1840170.3798748497</v>
      </c>
      <c r="G60">
        <v>30</v>
      </c>
      <c r="H60" s="6">
        <v>0.43719999999999998</v>
      </c>
      <c r="I60" s="12">
        <f t="shared" si="1"/>
        <v>-3878727.96727183</v>
      </c>
      <c r="J60" s="12">
        <f t="shared" si="2"/>
        <v>-2319099.5888233669</v>
      </c>
      <c r="K60">
        <v>29</v>
      </c>
      <c r="L60" s="6">
        <v>0.43719999999999998</v>
      </c>
      <c r="M60" s="12">
        <f t="shared" si="3"/>
        <v>-3217172.3915150892</v>
      </c>
      <c r="N60" s="12">
        <f t="shared" si="4"/>
        <v>-1923554.1221995815</v>
      </c>
      <c r="O60">
        <v>28</v>
      </c>
      <c r="P60" s="6">
        <v>0.43719999999999998</v>
      </c>
      <c r="Q60" s="12">
        <f t="shared" si="5"/>
        <v>-2137384.002372337</v>
      </c>
      <c r="R60" s="12">
        <f t="shared" si="6"/>
        <v>-1188265.9313888168</v>
      </c>
      <c r="S60">
        <v>27</v>
      </c>
      <c r="T60" s="6">
        <v>0.43719999999999998</v>
      </c>
      <c r="U60" s="12">
        <f t="shared" si="7"/>
        <v>1091929.5968197973</v>
      </c>
      <c r="V60" s="12">
        <f t="shared" si="8"/>
        <v>545964.79840989865</v>
      </c>
      <c r="W60">
        <v>26</v>
      </c>
      <c r="X60" s="6">
        <v>0.43719999999999998</v>
      </c>
      <c r="Y60" s="12">
        <f t="shared" si="9"/>
        <v>1648255.8836383079</v>
      </c>
      <c r="Z60" s="12">
        <f t="shared" si="10"/>
        <v>743444.08737532073</v>
      </c>
      <c r="AA60">
        <v>25</v>
      </c>
      <c r="AB60" s="6">
        <v>0.43719999999999998</v>
      </c>
      <c r="AC60" s="12">
        <f t="shared" si="11"/>
        <v>-515531.08275773859</v>
      </c>
      <c r="AD60" s="12">
        <f t="shared" si="12"/>
        <v>-237937.42281126394</v>
      </c>
      <c r="AE60">
        <v>24</v>
      </c>
      <c r="AF60" s="6">
        <v>0.43719999999999998</v>
      </c>
      <c r="AG60" s="12">
        <f t="shared" si="13"/>
        <v>173043.40080378338</v>
      </c>
      <c r="AH60" s="12">
        <f t="shared" si="14"/>
        <v>82286.372410190685</v>
      </c>
      <c r="AI60">
        <v>23</v>
      </c>
      <c r="AJ60" s="6">
        <v>0.43719999999999998</v>
      </c>
      <c r="AK60" s="12">
        <f t="shared" si="15"/>
        <v>-1201780.603722461</v>
      </c>
      <c r="AL60" s="12">
        <f t="shared" si="16"/>
        <v>-579880.15144650219</v>
      </c>
      <c r="AM60">
        <v>22</v>
      </c>
      <c r="AN60" s="6">
        <v>0.43719999999999998</v>
      </c>
      <c r="AO60" s="12">
        <f t="shared" si="17"/>
        <v>-1682496.9629392601</v>
      </c>
      <c r="AP60" s="12">
        <f t="shared" si="18"/>
        <v>-829482.76844208268</v>
      </c>
      <c r="AQ60">
        <v>21</v>
      </c>
      <c r="AR60" s="6">
        <v>0.43719999999999998</v>
      </c>
      <c r="AS60" s="12">
        <f t="shared" si="19"/>
        <v>425358.25031749607</v>
      </c>
      <c r="AT60" s="12">
        <f t="shared" si="20"/>
        <v>211191.85854924627</v>
      </c>
      <c r="AU60">
        <v>20</v>
      </c>
      <c r="AV60" s="6">
        <v>0.43719999999999998</v>
      </c>
      <c r="AW60" s="12">
        <f t="shared" si="21"/>
        <v>-265810.40359698824</v>
      </c>
      <c r="AX60" s="12">
        <f t="shared" si="22"/>
        <v>-130116.98078174249</v>
      </c>
      <c r="AY60">
        <v>19</v>
      </c>
      <c r="AZ60" s="6">
        <v>0.43719999999999998</v>
      </c>
      <c r="BA60" s="12">
        <f t="shared" si="23"/>
        <v>116133.08447147178</v>
      </c>
      <c r="BB60" s="12">
        <f t="shared" si="24"/>
        <v>56442.303292078941</v>
      </c>
      <c r="BC60">
        <v>18</v>
      </c>
      <c r="BD60" s="6">
        <v>0.43719999999999998</v>
      </c>
      <c r="BE60" s="12">
        <f t="shared" si="25"/>
        <v>940928.26889619417</v>
      </c>
      <c r="BF60" s="12">
        <f t="shared" si="26"/>
        <v>463884.21648378798</v>
      </c>
      <c r="BG60">
        <v>17</v>
      </c>
      <c r="BH60" s="6">
        <v>0.43719999999999998</v>
      </c>
      <c r="BI60" s="12">
        <f t="shared" si="27"/>
        <v>2129563.5764025296</v>
      </c>
      <c r="BJ60" s="12">
        <f t="shared" si="28"/>
        <v>1169026.1590741158</v>
      </c>
      <c r="BK60">
        <v>16</v>
      </c>
      <c r="BL60" s="6">
        <v>0.43719999999999998</v>
      </c>
      <c r="BM60" s="12">
        <f t="shared" si="29"/>
        <v>1838743.2260698907</v>
      </c>
      <c r="BN60" s="12">
        <f t="shared" si="30"/>
        <v>1086530.088132208</v>
      </c>
      <c r="BO60">
        <v>15</v>
      </c>
      <c r="BP60" s="6">
        <v>0.43719999999999998</v>
      </c>
      <c r="BQ60" s="12">
        <f t="shared" si="31"/>
        <v>1388476.6814747609</v>
      </c>
      <c r="BR60" s="12">
        <f t="shared" si="32"/>
        <v>844737.56145667261</v>
      </c>
      <c r="BS60">
        <v>14</v>
      </c>
      <c r="BT60" s="6">
        <v>0.43719999999999998</v>
      </c>
      <c r="BU60" s="12">
        <f t="shared" si="33"/>
        <v>1184280.863794144</v>
      </c>
      <c r="BV60" s="12">
        <f t="shared" si="34"/>
        <v>737069.90823551628</v>
      </c>
      <c r="BW60">
        <v>13</v>
      </c>
      <c r="BX60" s="6">
        <v>0.43719999999999998</v>
      </c>
      <c r="BY60" s="12">
        <f t="shared" si="35"/>
        <v>732332.3938249643</v>
      </c>
      <c r="BZ60" s="12">
        <f t="shared" si="36"/>
        <v>466029.70516134088</v>
      </c>
      <c r="CA60">
        <v>12</v>
      </c>
      <c r="CB60" s="6">
        <v>0.43719999999999998</v>
      </c>
      <c r="CC60" s="12">
        <f t="shared" si="37"/>
        <v>1237137.4154545348</v>
      </c>
      <c r="CD60" s="12">
        <f t="shared" si="38"/>
        <v>930015.88924029702</v>
      </c>
      <c r="CE60">
        <v>11</v>
      </c>
      <c r="CF60" s="6">
        <v>0.43719999999999998</v>
      </c>
      <c r="CG60" s="12">
        <f t="shared" si="39"/>
        <v>1345133.6138829319</v>
      </c>
      <c r="CH60" s="12">
        <f t="shared" si="40"/>
        <v>1114673.6590568351</v>
      </c>
      <c r="CI60">
        <v>10</v>
      </c>
      <c r="CJ60" s="6">
        <v>0.43719999999999998</v>
      </c>
      <c r="CK60" s="12">
        <f t="shared" si="284"/>
        <v>1372080.2047937901</v>
      </c>
      <c r="CL60" s="12">
        <f t="shared" si="285"/>
        <v>1151395.9760507329</v>
      </c>
      <c r="CM60" s="5">
        <v>9</v>
      </c>
      <c r="CN60" s="6">
        <v>0.43719999999999998</v>
      </c>
      <c r="CO60" s="7">
        <f t="shared" si="41"/>
        <v>1584502.3611887936</v>
      </c>
      <c r="CP60" s="12">
        <f t="shared" si="42"/>
        <v>1190914.0136065667</v>
      </c>
      <c r="CQ60" s="12">
        <f t="shared" si="43"/>
        <v>978548.22796343768</v>
      </c>
      <c r="CR60" s="9"/>
      <c r="CS60" s="5">
        <v>8</v>
      </c>
      <c r="CT60" s="6">
        <v>0.43719999999999998</v>
      </c>
      <c r="CU60" s="7">
        <f t="shared" si="44"/>
        <v>1211300.6354168591</v>
      </c>
      <c r="CV60" s="12">
        <f t="shared" si="45"/>
        <v>925136.58150349453</v>
      </c>
      <c r="CW60" s="12">
        <f t="shared" si="46"/>
        <v>821624.79616044613</v>
      </c>
      <c r="CY60" s="5">
        <v>7</v>
      </c>
      <c r="CZ60" s="6">
        <v>0.43719999999999998</v>
      </c>
      <c r="DA60" s="7">
        <f t="shared" si="47"/>
        <v>979382.790602247</v>
      </c>
      <c r="DB60" s="12">
        <f t="shared" si="48"/>
        <v>765985.20188404073</v>
      </c>
      <c r="DC60" s="12">
        <f t="shared" si="49"/>
        <v>709741.53321423358</v>
      </c>
      <c r="DE60" s="5">
        <f t="shared" si="50"/>
        <v>6</v>
      </c>
      <c r="DF60" s="6">
        <v>0.43719999999999998</v>
      </c>
      <c r="DG60" s="7">
        <f t="shared" si="51"/>
        <v>828931.68904125853</v>
      </c>
      <c r="DH60" s="12">
        <f t="shared" si="52"/>
        <v>671250.59219346265</v>
      </c>
      <c r="DI60" s="12">
        <f t="shared" si="53"/>
        <v>624309.99134077295</v>
      </c>
      <c r="DK60" s="5">
        <f t="shared" si="54"/>
        <v>5</v>
      </c>
      <c r="DL60" s="6">
        <v>0.43719999999999998</v>
      </c>
      <c r="DM60" s="7">
        <f t="shared" si="55"/>
        <v>839084.61285682605</v>
      </c>
      <c r="DN60" s="12">
        <f t="shared" si="56"/>
        <v>741602.74282913026</v>
      </c>
      <c r="DO60" s="12">
        <f t="shared" si="57"/>
        <v>697521.46091271343</v>
      </c>
      <c r="DQ60" s="5">
        <f t="shared" si="58"/>
        <v>4</v>
      </c>
      <c r="DR60" s="6">
        <v>0.43719999999999998</v>
      </c>
      <c r="DS60" s="7">
        <f t="shared" si="59"/>
        <v>550003.02363452164</v>
      </c>
      <c r="DT60" s="12">
        <f t="shared" si="60"/>
        <v>492460.85179556406</v>
      </c>
      <c r="DU60" s="12">
        <f t="shared" si="61"/>
        <v>459744.92108187272</v>
      </c>
      <c r="DW60" s="5">
        <f t="shared" si="62"/>
        <v>3</v>
      </c>
      <c r="DX60" s="6">
        <v>0.43719999999999998</v>
      </c>
      <c r="DY60" s="7">
        <f t="shared" si="63"/>
        <v>414783.57740159996</v>
      </c>
      <c r="DZ60" s="12">
        <f t="shared" si="64"/>
        <v>372608.09733354038</v>
      </c>
      <c r="EA60" s="12">
        <f t="shared" si="65"/>
        <v>349157.23806080007</v>
      </c>
      <c r="EC60" s="5">
        <f t="shared" si="66"/>
        <v>2</v>
      </c>
      <c r="ED60" s="6">
        <v>0.43719999999999998</v>
      </c>
      <c r="EE60" s="7">
        <f t="shared" si="67"/>
        <v>386060.66399999999</v>
      </c>
      <c r="EF60" s="12">
        <f>(EF61)*(1+ED60)-(((VLOOKUP((EC$91+EC61),$A$138:$E$227,5,FALSE))/(VLOOKUP(EC$91,$A$138:$E$227,5,FALSE)))*(IF(EC60&lt;=$D$125,$B$125,$C$125)))</f>
        <v>358852.91327536234</v>
      </c>
      <c r="EG60" s="12">
        <f t="shared" si="69"/>
        <v>346305.60861538461</v>
      </c>
      <c r="EI60" s="5">
        <f t="shared" si="70"/>
        <v>1</v>
      </c>
      <c r="EJ60" s="6">
        <v>0.43719999999999998</v>
      </c>
      <c r="EK60" s="7">
        <f t="shared" si="71"/>
        <v>386060.66399999999</v>
      </c>
      <c r="EL60" s="12">
        <f>($B$124)*(1+EJ60)-$B$125</f>
        <v>420160</v>
      </c>
      <c r="EM60" s="12">
        <f>EL60</f>
        <v>420160</v>
      </c>
      <c r="EO60" s="5">
        <f t="shared" si="74"/>
        <v>0</v>
      </c>
      <c r="EP60" s="6">
        <v>0.43719999999999998</v>
      </c>
      <c r="EQ60" s="7">
        <f>(EQ61+$B$124)*(1+EP60)</f>
        <v>431160</v>
      </c>
      <c r="ER60" t="e">
        <f>IF(EQ60&gt;#REF!, 1, 0)</f>
        <v>#REF!</v>
      </c>
      <c r="ES60" t="e">
        <f t="shared" ref="ES60" si="288">IF(AND(ER61=0, ER60=1), EO60, 1000)</f>
        <v>#REF!</v>
      </c>
      <c r="EU60" s="5"/>
      <c r="EV60" s="6"/>
      <c r="EW60" s="7"/>
      <c r="FA60" s="5"/>
      <c r="FB60" s="6"/>
      <c r="FC60" s="7"/>
      <c r="FG60" s="5"/>
      <c r="FH60" s="6"/>
      <c r="FI60" s="7"/>
      <c r="FM60" s="5"/>
      <c r="FN60" s="6"/>
      <c r="FO60" s="7"/>
      <c r="FS60" s="5"/>
      <c r="FT60" s="6"/>
      <c r="FU60" s="7"/>
      <c r="FY60" s="5"/>
      <c r="FZ60" s="6"/>
      <c r="GA60" s="7"/>
      <c r="GE60" s="5"/>
      <c r="GF60" s="6"/>
      <c r="GG60" s="7"/>
      <c r="GK60" s="5"/>
      <c r="GL60" s="6"/>
      <c r="GM60" s="7"/>
      <c r="GQ60" s="5"/>
      <c r="GR60" s="6"/>
      <c r="GS60" s="7"/>
      <c r="GW60" s="5"/>
      <c r="GX60" s="6"/>
      <c r="GY60" s="7"/>
      <c r="HC60" s="5"/>
      <c r="HD60" s="6"/>
      <c r="HE60" s="7"/>
      <c r="HI60" s="5"/>
      <c r="HJ60" s="6"/>
      <c r="HK60" s="7"/>
      <c r="HO60" s="5"/>
      <c r="HP60" s="6"/>
      <c r="HQ60" s="7"/>
      <c r="HU60" s="5"/>
      <c r="HV60" s="6"/>
      <c r="HW60" s="7"/>
      <c r="IA60" s="5"/>
      <c r="IB60" s="6"/>
      <c r="IC60" s="7"/>
      <c r="IG60" s="5"/>
      <c r="IH60" s="6"/>
      <c r="II60" s="7"/>
      <c r="IM60" s="5"/>
      <c r="IN60" s="6"/>
      <c r="IO60" s="7"/>
      <c r="IS60" s="5"/>
      <c r="IT60" s="6"/>
      <c r="IU60" s="7"/>
      <c r="IY60" s="5"/>
      <c r="IZ60" s="6"/>
      <c r="JA60" s="7"/>
      <c r="JE60" s="5"/>
      <c r="JF60" s="6"/>
      <c r="JG60" s="7"/>
      <c r="JK60" s="5"/>
      <c r="JL60" s="6"/>
      <c r="JM60" s="7"/>
      <c r="JQ60" s="5"/>
      <c r="JR60" s="6"/>
      <c r="JS60" s="7"/>
      <c r="JW60" s="5"/>
      <c r="JX60" s="6"/>
      <c r="JY60" s="7"/>
      <c r="KC60" s="5"/>
      <c r="KD60" s="6"/>
      <c r="KE60" s="7"/>
      <c r="KI60" s="5"/>
      <c r="KJ60" s="6"/>
      <c r="KK60" s="7"/>
      <c r="KO60" s="5"/>
      <c r="KP60" s="6"/>
      <c r="KQ60" s="7"/>
      <c r="KU60" s="5"/>
      <c r="KV60" s="6"/>
      <c r="KW60" s="7"/>
      <c r="LA60" s="5"/>
      <c r="LB60" s="6"/>
      <c r="LC60" s="7"/>
      <c r="LG60" s="5"/>
      <c r="LH60" s="6"/>
      <c r="LI60" s="7"/>
      <c r="LM60" s="5"/>
      <c r="LN60" s="6"/>
      <c r="LO60" s="7"/>
      <c r="LS60" s="5"/>
      <c r="LT60" s="6"/>
      <c r="LU60" s="7"/>
      <c r="LY60" s="5"/>
      <c r="LZ60" s="6"/>
      <c r="MA60" s="7"/>
      <c r="ME60" s="5"/>
      <c r="MF60" s="6"/>
      <c r="MG60" s="7"/>
      <c r="MK60" s="5"/>
      <c r="ML60" s="6"/>
      <c r="MM60" s="7"/>
      <c r="MQ60" s="5"/>
      <c r="MR60" s="6"/>
      <c r="MS60" s="7"/>
      <c r="MW60" s="5"/>
      <c r="MX60" s="6"/>
      <c r="MY60" s="7"/>
      <c r="NC60" s="5"/>
      <c r="ND60" s="6"/>
      <c r="NE60" s="7"/>
      <c r="NI60" s="5"/>
      <c r="NJ60" s="6"/>
      <c r="NK60" s="7"/>
      <c r="NO60" s="5"/>
      <c r="NP60" s="6"/>
      <c r="NQ60" s="7"/>
      <c r="NU60" s="5"/>
      <c r="NV60" s="6"/>
      <c r="NW60" s="7"/>
      <c r="OA60" s="5"/>
      <c r="OB60" s="6"/>
      <c r="OC60" s="7"/>
      <c r="OG60" s="5"/>
      <c r="OH60" s="6"/>
      <c r="OI60" s="7"/>
      <c r="OM60" s="5"/>
      <c r="ON60" s="6"/>
      <c r="OO60" s="7"/>
      <c r="OS60" s="5"/>
      <c r="OT60" s="6"/>
      <c r="OU60" s="7"/>
      <c r="OY60" s="5"/>
      <c r="OZ60" s="6"/>
      <c r="PA60" s="7"/>
      <c r="PE60" s="5"/>
      <c r="PF60" s="6"/>
      <c r="PG60" s="7"/>
      <c r="PK60" s="5"/>
      <c r="PL60" s="6"/>
      <c r="PM60" s="7"/>
      <c r="PQ60" s="5"/>
      <c r="PR60" s="6"/>
      <c r="PS60" s="7"/>
      <c r="PW60" s="5"/>
      <c r="PX60" s="6"/>
      <c r="PY60" s="7"/>
      <c r="QC60" s="5"/>
      <c r="QD60" s="6"/>
      <c r="QE60" s="7"/>
      <c r="QI60" s="5"/>
      <c r="QJ60" s="6"/>
      <c r="QK60" s="7"/>
      <c r="QO60" s="5"/>
      <c r="QP60" s="6"/>
      <c r="QQ60" s="7"/>
    </row>
    <row r="61" spans="3:459">
      <c r="C61">
        <v>30</v>
      </c>
      <c r="D61" s="6">
        <v>-0.1046</v>
      </c>
      <c r="E61" s="12">
        <f t="shared" si="286"/>
        <v>-2082198.7223237825</v>
      </c>
      <c r="F61" s="12">
        <f t="shared" si="0"/>
        <v>-1305146.3005870087</v>
      </c>
      <c r="G61">
        <v>29</v>
      </c>
      <c r="H61" s="6">
        <v>-0.1046</v>
      </c>
      <c r="I61" s="12">
        <f t="shared" si="1"/>
        <v>-2663896.8332002079</v>
      </c>
      <c r="J61" s="12">
        <f t="shared" si="2"/>
        <v>-1650457.820569694</v>
      </c>
      <c r="K61">
        <v>28</v>
      </c>
      <c r="L61" s="6">
        <v>-0.1046</v>
      </c>
      <c r="M61" s="12">
        <f t="shared" si="3"/>
        <v>-2203588.1943491497</v>
      </c>
      <c r="N61" s="12">
        <f t="shared" si="4"/>
        <v>-1365266.5986728426</v>
      </c>
      <c r="O61">
        <v>27</v>
      </c>
      <c r="P61" s="6">
        <v>-0.1046</v>
      </c>
      <c r="Q61" s="12">
        <f t="shared" si="5"/>
        <v>-1449639.394810321</v>
      </c>
      <c r="R61" s="12">
        <f t="shared" si="6"/>
        <v>-835118.34701029363</v>
      </c>
      <c r="S61">
        <v>26</v>
      </c>
      <c r="T61" s="6">
        <v>-0.1046</v>
      </c>
      <c r="U61" s="12">
        <f t="shared" si="7"/>
        <v>801509.59979111981</v>
      </c>
      <c r="V61" s="12">
        <f t="shared" si="8"/>
        <v>415274.90134105115</v>
      </c>
      <c r="W61">
        <v>25</v>
      </c>
      <c r="X61" s="6">
        <v>-0.1046</v>
      </c>
      <c r="Y61" s="12">
        <f t="shared" si="9"/>
        <v>1193130.7483615952</v>
      </c>
      <c r="Z61" s="12">
        <f t="shared" si="10"/>
        <v>557658.93673422385</v>
      </c>
      <c r="AA61">
        <v>24</v>
      </c>
      <c r="AB61" s="6">
        <v>-0.1046</v>
      </c>
      <c r="AC61" s="12">
        <f t="shared" si="11"/>
        <v>-313478.34870424337</v>
      </c>
      <c r="AD61" s="12">
        <f t="shared" si="12"/>
        <v>-149924.42764115985</v>
      </c>
      <c r="AE61">
        <v>23</v>
      </c>
      <c r="AF61" s="6">
        <v>-0.1046</v>
      </c>
      <c r="AG61" s="12">
        <f t="shared" si="13"/>
        <v>164299.77462976694</v>
      </c>
      <c r="AH61" s="12">
        <f t="shared" si="14"/>
        <v>80959.309237856171</v>
      </c>
      <c r="AI61">
        <v>22</v>
      </c>
      <c r="AJ61" s="6">
        <v>-0.1046</v>
      </c>
      <c r="AK61" s="12">
        <f t="shared" si="15"/>
        <v>-792935.3539375054</v>
      </c>
      <c r="AL61" s="12">
        <f t="shared" si="16"/>
        <v>-396467.6769687527</v>
      </c>
      <c r="AM61">
        <v>21</v>
      </c>
      <c r="AN61" s="6">
        <v>-0.1046</v>
      </c>
      <c r="AO61" s="12">
        <f t="shared" si="17"/>
        <v>-1128336.9740533486</v>
      </c>
      <c r="AP61" s="12">
        <f t="shared" si="18"/>
        <v>-576433.01935334108</v>
      </c>
      <c r="AQ61">
        <v>20</v>
      </c>
      <c r="AR61" s="6">
        <v>-0.1046</v>
      </c>
      <c r="AS61" s="12">
        <f t="shared" si="19"/>
        <v>338004.99967211497</v>
      </c>
      <c r="AT61" s="12">
        <f t="shared" si="20"/>
        <v>173901.12301971132</v>
      </c>
      <c r="AU61">
        <v>19</v>
      </c>
      <c r="AV61" s="6">
        <v>-0.1046</v>
      </c>
      <c r="AW61" s="12">
        <f t="shared" si="21"/>
        <v>-142307.74374566792</v>
      </c>
      <c r="AX61" s="12">
        <f t="shared" si="22"/>
        <v>-72185.087407222847</v>
      </c>
      <c r="AY61">
        <v>18</v>
      </c>
      <c r="AZ61" s="6">
        <v>-0.1046</v>
      </c>
      <c r="BA61" s="12">
        <f t="shared" si="23"/>
        <v>123754.31615398536</v>
      </c>
      <c r="BB61" s="12">
        <f t="shared" si="24"/>
        <v>62325.54328044915</v>
      </c>
      <c r="BC61">
        <v>17</v>
      </c>
      <c r="BD61" s="6">
        <v>-0.1046</v>
      </c>
      <c r="BE61" s="12">
        <f t="shared" si="25"/>
        <v>697035.43885748775</v>
      </c>
      <c r="BF61" s="12">
        <f t="shared" si="26"/>
        <v>356094.19159023825</v>
      </c>
      <c r="BG61">
        <v>16</v>
      </c>
      <c r="BH61" s="6">
        <v>-0.1046</v>
      </c>
      <c r="BI61" s="12">
        <f t="shared" si="27"/>
        <v>1519769.8705338102</v>
      </c>
      <c r="BJ61" s="12">
        <f t="shared" si="28"/>
        <v>864506.77418046445</v>
      </c>
      <c r="BK61">
        <v>15</v>
      </c>
      <c r="BL61" s="6">
        <v>-0.1046</v>
      </c>
      <c r="BM61" s="12">
        <f t="shared" si="29"/>
        <v>1314717.824129642</v>
      </c>
      <c r="BN61" s="12">
        <f t="shared" si="30"/>
        <v>805026.49376054155</v>
      </c>
      <c r="BO61">
        <v>14</v>
      </c>
      <c r="BP61" s="6">
        <v>-0.1046</v>
      </c>
      <c r="BQ61" s="12">
        <f t="shared" si="31"/>
        <v>1000408.451365396</v>
      </c>
      <c r="BR61" s="12">
        <f t="shared" si="32"/>
        <v>630692.2845564452</v>
      </c>
      <c r="BS61">
        <v>13</v>
      </c>
      <c r="BT61" s="6">
        <v>-0.1046</v>
      </c>
      <c r="BU61" s="12">
        <f t="shared" si="33"/>
        <v>857558.52420342003</v>
      </c>
      <c r="BV61" s="12">
        <f t="shared" si="34"/>
        <v>553063.10618916212</v>
      </c>
      <c r="BW61">
        <v>12</v>
      </c>
      <c r="BX61" s="6">
        <v>-0.1046</v>
      </c>
      <c r="BY61" s="12">
        <f t="shared" si="35"/>
        <v>542356.84036169038</v>
      </c>
      <c r="BZ61" s="12">
        <f t="shared" si="36"/>
        <v>357641.10487618711</v>
      </c>
      <c r="CA61">
        <v>11</v>
      </c>
      <c r="CB61" s="6">
        <v>-0.1046</v>
      </c>
      <c r="CC61" s="12">
        <f t="shared" si="37"/>
        <v>888564.14709067694</v>
      </c>
      <c r="CD61" s="12">
        <f t="shared" si="38"/>
        <v>692178.59284237504</v>
      </c>
      <c r="CE61">
        <v>10</v>
      </c>
      <c r="CF61" s="6">
        <v>-0.1046</v>
      </c>
      <c r="CG61" s="12">
        <f t="shared" si="39"/>
        <v>961130.0762096449</v>
      </c>
      <c r="CH61" s="12">
        <f t="shared" si="40"/>
        <v>825318.2176148037</v>
      </c>
      <c r="CI61">
        <v>9</v>
      </c>
      <c r="CJ61" s="6">
        <v>-0.1046</v>
      </c>
      <c r="CK61" s="12">
        <f t="shared" si="284"/>
        <v>979564.57333272335</v>
      </c>
      <c r="CL61" s="12">
        <f t="shared" si="285"/>
        <v>851795.28115888988</v>
      </c>
      <c r="CM61" s="5">
        <v>8</v>
      </c>
      <c r="CN61" s="6">
        <v>-0.1046</v>
      </c>
      <c r="CO61" s="7">
        <f t="shared" si="41"/>
        <v>1102492.5975429958</v>
      </c>
      <c r="CP61" s="12">
        <f t="shared" si="42"/>
        <v>854038.86160898907</v>
      </c>
      <c r="CQ61" s="12">
        <f t="shared" si="43"/>
        <v>727170.76984823344</v>
      </c>
      <c r="CR61" s="9"/>
      <c r="CS61" s="5">
        <v>7</v>
      </c>
      <c r="CT61" s="6">
        <v>-0.1046</v>
      </c>
      <c r="CU61" s="7">
        <f t="shared" si="44"/>
        <v>842819.81312055315</v>
      </c>
      <c r="CV61" s="12">
        <f t="shared" si="45"/>
        <v>667211.31997115898</v>
      </c>
      <c r="CW61" s="12">
        <f t="shared" si="46"/>
        <v>614027.80895896512</v>
      </c>
      <c r="CY61" s="5">
        <v>6</v>
      </c>
      <c r="CZ61" s="6">
        <v>-0.1046</v>
      </c>
      <c r="DA61" s="7">
        <f t="shared" si="47"/>
        <v>681451.98344158567</v>
      </c>
      <c r="DB61" s="12">
        <f t="shared" si="48"/>
        <v>555498.58083398745</v>
      </c>
      <c r="DC61" s="12">
        <f t="shared" si="49"/>
        <v>533359.14464132849</v>
      </c>
      <c r="DE61" s="5">
        <f t="shared" si="50"/>
        <v>5</v>
      </c>
      <c r="DF61" s="6">
        <v>-0.1046</v>
      </c>
      <c r="DG61" s="7">
        <f t="shared" si="51"/>
        <v>576768.50058534543</v>
      </c>
      <c r="DH61" s="12">
        <f t="shared" si="52"/>
        <v>489497.79522071179</v>
      </c>
      <c r="DI61" s="12">
        <f t="shared" si="53"/>
        <v>471762.36785764247</v>
      </c>
      <c r="DK61" s="5">
        <f t="shared" si="54"/>
        <v>4</v>
      </c>
      <c r="DL61" s="6">
        <v>-0.1046</v>
      </c>
      <c r="DM61" s="7">
        <f t="shared" si="55"/>
        <v>583832.87841415673</v>
      </c>
      <c r="DN61" s="12">
        <f t="shared" si="56"/>
        <v>538198.33955594175</v>
      </c>
      <c r="DO61" s="12">
        <f t="shared" si="57"/>
        <v>524548.38166865334</v>
      </c>
      <c r="DQ61" s="5">
        <f t="shared" si="58"/>
        <v>3</v>
      </c>
      <c r="DR61" s="6">
        <v>-0.1046</v>
      </c>
      <c r="DS61" s="7">
        <f t="shared" si="59"/>
        <v>382690.66492800001</v>
      </c>
      <c r="DT61" s="12">
        <f t="shared" si="60"/>
        <v>350851.39391256927</v>
      </c>
      <c r="DU61" s="12">
        <f t="shared" si="61"/>
        <v>339410.5875893333</v>
      </c>
      <c r="DW61" s="5">
        <f t="shared" si="62"/>
        <v>2</v>
      </c>
      <c r="DX61" s="6">
        <v>-0.1046</v>
      </c>
      <c r="DY61" s="7">
        <f t="shared" si="63"/>
        <v>288605.32799999998</v>
      </c>
      <c r="DZ61" s="12">
        <f>(DZ62)*(1+DX61)-(((VLOOKUP((DW$91+DW62),$A$138:$E$227,5,FALSE))/(VLOOKUP(DW$91,$A$138:$E$227,5,FALSE)))*(IF(DW61&lt;=$D$125,$B$125,$C$125)))</f>
        <v>267427.56979104481</v>
      </c>
      <c r="EA61" s="12">
        <f t="shared" si="65"/>
        <v>259676.04602898553</v>
      </c>
      <c r="EC61" s="5">
        <f t="shared" si="66"/>
        <v>1</v>
      </c>
      <c r="ED61" s="6">
        <v>-0.1046</v>
      </c>
      <c r="EE61" s="7">
        <f>(EE62+$B$124)*(1+ED61)</f>
        <v>268620</v>
      </c>
      <c r="EF61" s="12">
        <f>($B$124)*(1+ED61)-$B$125</f>
        <v>257620</v>
      </c>
      <c r="EG61" s="12">
        <f>EF61</f>
        <v>257620</v>
      </c>
      <c r="EI61" s="5">
        <f t="shared" si="70"/>
        <v>0</v>
      </c>
      <c r="EJ61" s="6">
        <v>-0.1046</v>
      </c>
      <c r="EK61" s="7">
        <f>(EK62+$B$124)*(1+EJ61)</f>
        <v>268620</v>
      </c>
      <c r="EM61">
        <f t="shared" ref="EM61" si="289">IF(AND(EL62=0, EL61=1), EI61, 1000)</f>
        <v>1000</v>
      </c>
      <c r="EO61" s="5"/>
      <c r="EP61" s="6"/>
      <c r="EQ61" s="7"/>
      <c r="EU61" s="5"/>
      <c r="EV61" s="6"/>
      <c r="EW61" s="7"/>
      <c r="FA61" s="5"/>
      <c r="FB61" s="6"/>
      <c r="FC61" s="7"/>
      <c r="FG61" s="5"/>
      <c r="FH61" s="6"/>
      <c r="FI61" s="7"/>
      <c r="FM61" s="5"/>
      <c r="FN61" s="6"/>
      <c r="FO61" s="7"/>
      <c r="FS61" s="5"/>
      <c r="FT61" s="6"/>
      <c r="FU61" s="7"/>
      <c r="FY61" s="5"/>
      <c r="FZ61" s="6"/>
      <c r="GA61" s="7"/>
      <c r="GE61" s="5"/>
      <c r="GF61" s="6"/>
      <c r="GG61" s="7"/>
      <c r="GK61" s="5"/>
      <c r="GL61" s="6"/>
      <c r="GM61" s="7"/>
      <c r="GQ61" s="5"/>
      <c r="GR61" s="6"/>
      <c r="GS61" s="7"/>
      <c r="GW61" s="5"/>
      <c r="GX61" s="6"/>
      <c r="GY61" s="7"/>
      <c r="HC61" s="5"/>
      <c r="HD61" s="6"/>
      <c r="HE61" s="7"/>
      <c r="HI61" s="5"/>
      <c r="HJ61" s="6"/>
      <c r="HK61" s="7"/>
      <c r="HO61" s="5"/>
      <c r="HP61" s="6"/>
      <c r="HQ61" s="7"/>
      <c r="HU61" s="5"/>
      <c r="HV61" s="6"/>
      <c r="HW61" s="7"/>
      <c r="IA61" s="5"/>
      <c r="IB61" s="6"/>
      <c r="IC61" s="7"/>
      <c r="IG61" s="5"/>
      <c r="IH61" s="6"/>
      <c r="II61" s="7"/>
      <c r="IM61" s="5"/>
      <c r="IN61" s="6"/>
      <c r="IO61" s="7"/>
      <c r="IS61" s="5"/>
      <c r="IT61" s="6"/>
      <c r="IU61" s="7"/>
      <c r="IY61" s="5"/>
      <c r="IZ61" s="6"/>
      <c r="JA61" s="7"/>
      <c r="JE61" s="5"/>
      <c r="JF61" s="6"/>
      <c r="JG61" s="7"/>
      <c r="JK61" s="5"/>
      <c r="JL61" s="6"/>
      <c r="JM61" s="7"/>
      <c r="JQ61" s="5"/>
      <c r="JR61" s="6"/>
      <c r="JS61" s="7"/>
      <c r="JW61" s="5"/>
      <c r="JX61" s="6"/>
      <c r="JY61" s="7"/>
      <c r="KC61" s="5"/>
      <c r="KD61" s="6"/>
      <c r="KE61" s="7"/>
      <c r="KI61" s="5"/>
      <c r="KJ61" s="6"/>
      <c r="KK61" s="7"/>
      <c r="KO61" s="5"/>
      <c r="KP61" s="6"/>
      <c r="KQ61" s="7"/>
      <c r="KU61" s="5"/>
      <c r="KV61" s="6"/>
      <c r="KW61" s="7"/>
      <c r="LA61" s="5"/>
      <c r="LB61" s="6"/>
      <c r="LC61" s="7"/>
      <c r="LG61" s="5"/>
      <c r="LH61" s="6"/>
      <c r="LI61" s="7"/>
      <c r="LM61" s="5"/>
      <c r="LN61" s="6"/>
      <c r="LO61" s="7"/>
      <c r="LS61" s="5"/>
      <c r="LT61" s="6"/>
      <c r="LU61" s="7"/>
      <c r="LY61" s="5"/>
      <c r="LZ61" s="6"/>
      <c r="MA61" s="7"/>
      <c r="ME61" s="5"/>
      <c r="MF61" s="6"/>
      <c r="MG61" s="7"/>
      <c r="MK61" s="5"/>
      <c r="ML61" s="6"/>
      <c r="MM61" s="7"/>
      <c r="MQ61" s="5"/>
      <c r="MR61" s="6"/>
      <c r="MS61" s="7"/>
      <c r="MW61" s="5"/>
      <c r="MX61" s="6"/>
      <c r="MY61" s="7"/>
      <c r="NC61" s="5"/>
      <c r="ND61" s="6"/>
      <c r="NE61" s="7"/>
      <c r="NI61" s="5"/>
      <c r="NJ61" s="6"/>
      <c r="NK61" s="7"/>
      <c r="NO61" s="5"/>
      <c r="NP61" s="6"/>
      <c r="NQ61" s="7"/>
      <c r="NU61" s="5"/>
      <c r="NV61" s="6"/>
      <c r="NW61" s="7"/>
      <c r="OA61" s="5"/>
      <c r="OB61" s="6"/>
      <c r="OC61" s="7"/>
      <c r="OG61" s="5"/>
      <c r="OH61" s="6"/>
      <c r="OI61" s="7"/>
      <c r="OM61" s="5"/>
      <c r="ON61" s="6"/>
      <c r="OO61" s="7"/>
      <c r="OS61" s="5"/>
      <c r="OT61" s="6"/>
      <c r="OU61" s="7"/>
      <c r="OY61" s="5"/>
      <c r="OZ61" s="6"/>
      <c r="PA61" s="7"/>
      <c r="PE61" s="5"/>
      <c r="PF61" s="6"/>
      <c r="PG61" s="7"/>
      <c r="PK61" s="5"/>
      <c r="PL61" s="6"/>
      <c r="PM61" s="7"/>
      <c r="PQ61" s="5"/>
      <c r="PR61" s="6"/>
      <c r="PS61" s="7"/>
      <c r="PW61" s="5"/>
      <c r="PX61" s="6"/>
      <c r="PY61" s="7"/>
      <c r="QC61" s="5"/>
      <c r="QD61" s="6"/>
      <c r="QE61" s="7"/>
      <c r="QI61" s="5"/>
      <c r="QJ61" s="6"/>
      <c r="QK61" s="7"/>
      <c r="QO61" s="5"/>
      <c r="QP61" s="6"/>
      <c r="QQ61" s="7"/>
    </row>
    <row r="62" spans="3:459">
      <c r="C62">
        <v>29</v>
      </c>
      <c r="D62" s="6">
        <v>7.4399999999999994E-2</v>
      </c>
      <c r="E62" s="12">
        <f t="shared" si="286"/>
        <v>-2271987.3248240808</v>
      </c>
      <c r="F62" s="12">
        <f t="shared" si="0"/>
        <v>-1466618.6835618133</v>
      </c>
      <c r="G62">
        <v>28</v>
      </c>
      <c r="H62" s="6">
        <v>7.4399999999999994E-2</v>
      </c>
      <c r="I62" s="12">
        <f t="shared" si="1"/>
        <v>-2921013.8268579729</v>
      </c>
      <c r="J62" s="12">
        <f t="shared" si="2"/>
        <v>-1863781.2104205722</v>
      </c>
      <c r="K62">
        <v>27</v>
      </c>
      <c r="L62" s="6">
        <v>7.4399999999999994E-2</v>
      </c>
      <c r="M62" s="12">
        <f t="shared" si="3"/>
        <v>-2406932.2556595611</v>
      </c>
      <c r="N62" s="12">
        <f t="shared" si="4"/>
        <v>-1535766.476558899</v>
      </c>
      <c r="O62">
        <v>26</v>
      </c>
      <c r="P62" s="6">
        <v>7.4399999999999994E-2</v>
      </c>
      <c r="Q62" s="12">
        <f t="shared" si="5"/>
        <v>-1560826.3604112216</v>
      </c>
      <c r="R62" s="12">
        <f t="shared" si="6"/>
        <v>-926012.6541245681</v>
      </c>
      <c r="S62">
        <v>25</v>
      </c>
      <c r="T62" s="6">
        <v>7.4399999999999994E-2</v>
      </c>
      <c r="U62" s="12">
        <f t="shared" si="7"/>
        <v>959807.5694585857</v>
      </c>
      <c r="V62" s="12">
        <f t="shared" si="8"/>
        <v>512136.12847976777</v>
      </c>
      <c r="W62">
        <v>24</v>
      </c>
      <c r="X62" s="6">
        <v>7.4399999999999994E-2</v>
      </c>
      <c r="Y62" s="12">
        <f t="shared" si="9"/>
        <v>1404195.6610154379</v>
      </c>
      <c r="Z62" s="12">
        <f t="shared" si="10"/>
        <v>675900.15026489366</v>
      </c>
      <c r="AA62">
        <v>23</v>
      </c>
      <c r="AB62" s="6">
        <v>7.4399999999999994E-2</v>
      </c>
      <c r="AC62" s="12">
        <f t="shared" si="11"/>
        <v>-280043.64080519392</v>
      </c>
      <c r="AD62" s="12">
        <f t="shared" si="12"/>
        <v>-137931.94248614029</v>
      </c>
      <c r="AE62">
        <v>22</v>
      </c>
      <c r="AF62" s="6">
        <v>7.4399999999999994E-2</v>
      </c>
      <c r="AG62" s="12">
        <f t="shared" si="13"/>
        <v>251487.74577947668</v>
      </c>
      <c r="AH62" s="12">
        <f t="shared" si="14"/>
        <v>127620.64711197325</v>
      </c>
      <c r="AI62">
        <v>21</v>
      </c>
      <c r="AJ62" s="6">
        <v>7.4399999999999994E-2</v>
      </c>
      <c r="AK62" s="12">
        <f t="shared" si="15"/>
        <v>-818556.34793109831</v>
      </c>
      <c r="AL62" s="12">
        <f t="shared" si="16"/>
        <v>-421495.43288989394</v>
      </c>
      <c r="AM62">
        <v>20</v>
      </c>
      <c r="AN62" s="6">
        <v>7.4399999999999994E-2</v>
      </c>
      <c r="AO62" s="12">
        <f t="shared" si="17"/>
        <v>-1194565.0768349671</v>
      </c>
      <c r="AP62" s="12">
        <f t="shared" si="18"/>
        <v>-628483.86505123274</v>
      </c>
      <c r="AQ62">
        <v>19</v>
      </c>
      <c r="AR62" s="6">
        <v>7.4399999999999994E-2</v>
      </c>
      <c r="AS62" s="12">
        <f t="shared" si="19"/>
        <v>442612.08267483197</v>
      </c>
      <c r="AT62" s="12">
        <f t="shared" si="20"/>
        <v>234518.34231278408</v>
      </c>
      <c r="AU62">
        <v>18</v>
      </c>
      <c r="AV62" s="6">
        <v>7.4399999999999994E-2</v>
      </c>
      <c r="AW62" s="12">
        <f t="shared" si="21"/>
        <v>-92880.150327016745</v>
      </c>
      <c r="AX62" s="12">
        <f t="shared" si="22"/>
        <v>-48519.48151411322</v>
      </c>
      <c r="AY62">
        <v>17</v>
      </c>
      <c r="AZ62" s="6">
        <v>7.4399999999999994E-2</v>
      </c>
      <c r="BA62" s="12">
        <f t="shared" si="23"/>
        <v>204738.28621591063</v>
      </c>
      <c r="BB62" s="12">
        <f t="shared" si="24"/>
        <v>106188.88725377455</v>
      </c>
      <c r="BC62">
        <v>16</v>
      </c>
      <c r="BD62" s="6">
        <v>7.4399999999999994E-2</v>
      </c>
      <c r="BE62" s="12">
        <f t="shared" si="25"/>
        <v>844046.06110431871</v>
      </c>
      <c r="BF62" s="12">
        <f t="shared" si="26"/>
        <v>444069.00976010802</v>
      </c>
      <c r="BG62">
        <v>15</v>
      </c>
      <c r="BH62" s="6">
        <v>7.4399999999999994E-2</v>
      </c>
      <c r="BI62" s="12">
        <f t="shared" si="27"/>
        <v>1756208.0902803158</v>
      </c>
      <c r="BJ62" s="12">
        <f t="shared" si="28"/>
        <v>1028823.3961716775</v>
      </c>
      <c r="BK62">
        <v>14</v>
      </c>
      <c r="BL62" s="6">
        <v>7.4399999999999994E-2</v>
      </c>
      <c r="BM62" s="12">
        <f t="shared" si="29"/>
        <v>1523019.7754856809</v>
      </c>
      <c r="BN62" s="12">
        <f t="shared" si="30"/>
        <v>960411.72409358213</v>
      </c>
      <c r="BO62">
        <v>13</v>
      </c>
      <c r="BP62" s="6">
        <v>7.4399999999999994E-2</v>
      </c>
      <c r="BQ62" s="12">
        <f t="shared" si="31"/>
        <v>1170420.6592159346</v>
      </c>
      <c r="BR62" s="12">
        <f t="shared" si="32"/>
        <v>759899.9802372111</v>
      </c>
      <c r="BS62">
        <v>12</v>
      </c>
      <c r="BT62" s="6">
        <v>7.4399999999999994E-2</v>
      </c>
      <c r="BU62" s="12">
        <f t="shared" si="33"/>
        <v>1009688.8297252674</v>
      </c>
      <c r="BV62" s="12">
        <f t="shared" si="34"/>
        <v>670614.22272797616</v>
      </c>
      <c r="BW62">
        <v>11</v>
      </c>
      <c r="BX62" s="6">
        <v>7.4399999999999994E-2</v>
      </c>
      <c r="BY62" s="12">
        <f t="shared" si="35"/>
        <v>656523.72778221569</v>
      </c>
      <c r="BZ62" s="12">
        <f t="shared" si="36"/>
        <v>445848.20319538529</v>
      </c>
      <c r="CA62">
        <v>10</v>
      </c>
      <c r="CB62" s="6">
        <v>7.4399999999999994E-2</v>
      </c>
      <c r="CC62" s="12">
        <f t="shared" si="37"/>
        <v>1035376.1168166782</v>
      </c>
      <c r="CD62" s="12">
        <f t="shared" si="38"/>
        <v>830618.89968502161</v>
      </c>
      <c r="CE62">
        <v>9</v>
      </c>
      <c r="CF62" s="6">
        <v>7.4399999999999994E-2</v>
      </c>
      <c r="CG62" s="12">
        <f t="shared" si="39"/>
        <v>1112426.608298419</v>
      </c>
      <c r="CH62" s="12">
        <f t="shared" si="40"/>
        <v>983750.39614449732</v>
      </c>
      <c r="CI62">
        <v>8</v>
      </c>
      <c r="CJ62" s="6">
        <v>7.4399999999999994E-2</v>
      </c>
      <c r="CK62" s="12">
        <f t="shared" si="284"/>
        <v>1132526.885562568</v>
      </c>
      <c r="CL62" s="12">
        <f t="shared" si="285"/>
        <v>1014203.1811008072</v>
      </c>
      <c r="CM62" s="5">
        <v>7</v>
      </c>
      <c r="CN62" s="6">
        <v>7.4399999999999994E-2</v>
      </c>
      <c r="CO62" s="7">
        <f t="shared" si="41"/>
        <v>1231285.0095409825</v>
      </c>
      <c r="CP62" s="12">
        <f t="shared" si="42"/>
        <v>993157.14112372196</v>
      </c>
      <c r="CQ62" s="12">
        <f t="shared" si="43"/>
        <v>870865.40359729342</v>
      </c>
      <c r="CR62" s="9"/>
      <c r="CS62" s="5">
        <v>6</v>
      </c>
      <c r="CT62" s="6">
        <v>7.4399999999999994E-2</v>
      </c>
      <c r="CU62" s="7">
        <f t="shared" si="44"/>
        <v>941277.43256706861</v>
      </c>
      <c r="CV62" s="12">
        <f t="shared" si="45"/>
        <v>781561.02877821028</v>
      </c>
      <c r="CW62" s="12">
        <f t="shared" si="46"/>
        <v>740733.21384203504</v>
      </c>
      <c r="CY62" s="5">
        <v>5</v>
      </c>
      <c r="CZ62" s="6">
        <v>7.4399999999999994E-2</v>
      </c>
      <c r="DA62" s="7">
        <f t="shared" si="47"/>
        <v>761058.72620235162</v>
      </c>
      <c r="DB62" s="12">
        <f t="shared" si="48"/>
        <v>655286.87050799129</v>
      </c>
      <c r="DC62" s="12">
        <f t="shared" si="49"/>
        <v>647951.56971872272</v>
      </c>
      <c r="DE62" s="5">
        <f t="shared" si="50"/>
        <v>4</v>
      </c>
      <c r="DF62" s="6">
        <v>7.4399999999999994E-2</v>
      </c>
      <c r="DG62" s="7">
        <f t="shared" si="51"/>
        <v>644146.19229991676</v>
      </c>
      <c r="DH62" s="12">
        <f t="shared" si="52"/>
        <v>581444.73393967387</v>
      </c>
      <c r="DI62" s="12">
        <f t="shared" si="53"/>
        <v>577105.59413415391</v>
      </c>
      <c r="DK62" s="5">
        <f t="shared" si="54"/>
        <v>3</v>
      </c>
      <c r="DL62" s="6">
        <v>7.4399999999999994E-2</v>
      </c>
      <c r="DM62" s="7">
        <f t="shared" si="55"/>
        <v>652035.82579199993</v>
      </c>
      <c r="DN62" s="12">
        <f t="shared" si="56"/>
        <v>613674.98873028997</v>
      </c>
      <c r="DO62" s="12">
        <f t="shared" si="57"/>
        <v>615964.82077779097</v>
      </c>
      <c r="DQ62" s="5">
        <f t="shared" si="58"/>
        <v>2</v>
      </c>
      <c r="DR62" s="6">
        <v>7.4399999999999994E-2</v>
      </c>
      <c r="DS62" s="7">
        <f t="shared" si="59"/>
        <v>427396.32</v>
      </c>
      <c r="DT62" s="12">
        <f>(DT63)*(1+DR62)-(((VLOOKUP((DQ$91+DQ63),$A$138:$E$227,5,FALSE))/(VLOOKUP(DQ$91,$A$138:$E$227,5,FALSE)))*(IF(DQ62&lt;=$D$125,$B$125,$C$125)))</f>
        <v>404536.72149812733</v>
      </c>
      <c r="DU62" s="12">
        <f t="shared" si="61"/>
        <v>403027.25611940294</v>
      </c>
      <c r="DW62" s="5">
        <f t="shared" si="62"/>
        <v>1</v>
      </c>
      <c r="DX62" s="6">
        <v>7.4399999999999994E-2</v>
      </c>
      <c r="DY62" s="7">
        <f>(DY63+$B$124)*(1+DX62)</f>
        <v>322320</v>
      </c>
      <c r="DZ62" s="12">
        <f>($B$124)*(1+DX62)-$B$125</f>
        <v>311320</v>
      </c>
      <c r="EA62" s="12">
        <f>DZ62</f>
        <v>311320</v>
      </c>
      <c r="EC62" s="5"/>
      <c r="ED62" s="6"/>
      <c r="EE62" s="7"/>
      <c r="EI62" s="5"/>
      <c r="EJ62" s="6"/>
      <c r="EK62" s="7"/>
      <c r="EO62" s="5"/>
      <c r="EP62" s="6"/>
      <c r="EQ62" s="7"/>
      <c r="EU62" s="5"/>
      <c r="EV62" s="6"/>
      <c r="EW62" s="7"/>
      <c r="FA62" s="5"/>
      <c r="FB62" s="6"/>
      <c r="FC62" s="7"/>
      <c r="FG62" s="5"/>
      <c r="FH62" s="6"/>
      <c r="FI62" s="7"/>
      <c r="FM62" s="5"/>
      <c r="FN62" s="6"/>
      <c r="FO62" s="7"/>
      <c r="FS62" s="5"/>
      <c r="FT62" s="6"/>
      <c r="FU62" s="7"/>
      <c r="FY62" s="5"/>
      <c r="FZ62" s="6"/>
      <c r="GA62" s="7"/>
      <c r="GE62" s="5"/>
      <c r="GF62" s="6"/>
      <c r="GG62" s="7"/>
      <c r="GK62" s="5"/>
      <c r="GL62" s="6"/>
      <c r="GM62" s="7"/>
      <c r="GQ62" s="5"/>
      <c r="GR62" s="6"/>
      <c r="GS62" s="7"/>
      <c r="GW62" s="5"/>
      <c r="GX62" s="6"/>
      <c r="GY62" s="7"/>
      <c r="HC62" s="5"/>
      <c r="HD62" s="6"/>
      <c r="HE62" s="7"/>
      <c r="HI62" s="5"/>
      <c r="HJ62" s="6"/>
      <c r="HK62" s="7"/>
      <c r="HO62" s="5"/>
      <c r="HP62" s="6"/>
      <c r="HQ62" s="7"/>
      <c r="HU62" s="5"/>
      <c r="HV62" s="6"/>
      <c r="HW62" s="7"/>
      <c r="IA62" s="5"/>
      <c r="IB62" s="6"/>
      <c r="IC62" s="7"/>
      <c r="IG62" s="5"/>
      <c r="IH62" s="6"/>
      <c r="II62" s="7"/>
      <c r="IM62" s="5"/>
      <c r="IN62" s="6"/>
      <c r="IO62" s="7"/>
      <c r="IS62" s="5"/>
      <c r="IT62" s="6"/>
      <c r="IU62" s="7"/>
      <c r="IY62" s="5"/>
      <c r="IZ62" s="6"/>
      <c r="JA62" s="7"/>
      <c r="JE62" s="5"/>
      <c r="JF62" s="6"/>
      <c r="JG62" s="7"/>
      <c r="JK62" s="5"/>
      <c r="JL62" s="6"/>
      <c r="JM62" s="7"/>
      <c r="JQ62" s="5"/>
      <c r="JR62" s="6"/>
      <c r="JS62" s="7"/>
      <c r="JW62" s="5"/>
      <c r="JX62" s="6"/>
      <c r="JY62" s="7"/>
      <c r="KC62" s="5"/>
      <c r="KD62" s="6"/>
      <c r="KE62" s="7"/>
      <c r="KI62" s="5"/>
      <c r="KJ62" s="6"/>
      <c r="KK62" s="7"/>
      <c r="KO62" s="5"/>
      <c r="KP62" s="6"/>
      <c r="KQ62" s="7"/>
      <c r="KU62" s="5"/>
      <c r="KV62" s="6"/>
      <c r="KW62" s="7"/>
      <c r="LA62" s="5"/>
      <c r="LB62" s="6"/>
      <c r="LC62" s="7"/>
      <c r="LG62" s="5"/>
      <c r="LH62" s="6"/>
      <c r="LI62" s="7"/>
      <c r="LM62" s="5"/>
      <c r="LN62" s="6"/>
      <c r="LO62" s="7"/>
      <c r="LS62" s="5"/>
      <c r="LT62" s="6"/>
      <c r="LU62" s="7"/>
      <c r="LY62" s="5"/>
      <c r="LZ62" s="6"/>
      <c r="MA62" s="7"/>
      <c r="ME62" s="5"/>
      <c r="MF62" s="6"/>
      <c r="MG62" s="7"/>
      <c r="MK62" s="5"/>
      <c r="ML62" s="6"/>
      <c r="MM62" s="7"/>
      <c r="MQ62" s="5"/>
      <c r="MR62" s="6"/>
      <c r="MS62" s="7"/>
      <c r="MW62" s="5"/>
      <c r="MX62" s="6"/>
      <c r="MY62" s="7"/>
      <c r="NC62" s="5"/>
      <c r="ND62" s="6"/>
      <c r="NE62" s="7"/>
      <c r="NI62" s="5"/>
      <c r="NJ62" s="6"/>
      <c r="NK62" s="7"/>
      <c r="NO62" s="5"/>
      <c r="NP62" s="6"/>
      <c r="NQ62" s="7"/>
      <c r="NU62" s="5"/>
      <c r="NV62" s="6"/>
      <c r="NW62" s="7"/>
      <c r="OA62" s="5"/>
      <c r="OB62" s="6"/>
      <c r="OC62" s="7"/>
      <c r="OG62" s="5"/>
      <c r="OH62" s="6"/>
      <c r="OI62" s="7"/>
      <c r="OM62" s="5"/>
      <c r="ON62" s="6"/>
      <c r="OO62" s="7"/>
      <c r="OS62" s="5"/>
      <c r="OT62" s="6"/>
      <c r="OU62" s="7"/>
      <c r="OY62" s="5"/>
      <c r="OZ62" s="6"/>
      <c r="PA62" s="7"/>
      <c r="PE62" s="5"/>
      <c r="PF62" s="6"/>
      <c r="PG62" s="7"/>
      <c r="PK62" s="5"/>
      <c r="PL62" s="6"/>
      <c r="PM62" s="7"/>
      <c r="PQ62" s="5"/>
      <c r="PR62" s="6"/>
      <c r="PS62" s="7"/>
      <c r="PW62" s="5"/>
      <c r="PX62" s="6"/>
      <c r="PY62" s="7"/>
      <c r="QC62" s="5"/>
      <c r="QD62" s="6"/>
      <c r="QE62" s="7"/>
      <c r="QI62" s="5"/>
      <c r="QJ62" s="6"/>
      <c r="QK62" s="7"/>
      <c r="QO62" s="5"/>
      <c r="QP62" s="6"/>
      <c r="QQ62" s="7"/>
    </row>
    <row r="63" spans="3:459">
      <c r="C63">
        <v>28</v>
      </c>
      <c r="D63" s="6">
        <v>0.32600000000000001</v>
      </c>
      <c r="E63" s="12">
        <f t="shared" si="286"/>
        <v>-2071401.0949225377</v>
      </c>
      <c r="F63" s="12">
        <f t="shared" si="0"/>
        <v>-1342143.7806052398</v>
      </c>
      <c r="G63">
        <v>27</v>
      </c>
      <c r="H63" s="6">
        <v>0.32600000000000001</v>
      </c>
      <c r="I63" s="12">
        <f t="shared" si="1"/>
        <v>-2674977.9253521259</v>
      </c>
      <c r="J63" s="12">
        <f t="shared" si="2"/>
        <v>-1713188.1094951821</v>
      </c>
      <c r="K63">
        <v>26</v>
      </c>
      <c r="L63" s="6">
        <v>0.32600000000000001</v>
      </c>
      <c r="M63" s="12">
        <f t="shared" si="3"/>
        <v>-2196495.4502977589</v>
      </c>
      <c r="N63" s="12">
        <f t="shared" si="4"/>
        <v>-1406744.2771569919</v>
      </c>
      <c r="O63">
        <v>25</v>
      </c>
      <c r="P63" s="6">
        <v>0.32600000000000001</v>
      </c>
      <c r="Q63" s="12">
        <f t="shared" si="5"/>
        <v>-1405677.8878214562</v>
      </c>
      <c r="R63" s="12">
        <f t="shared" si="6"/>
        <v>-837089.07926446269</v>
      </c>
      <c r="S63">
        <v>24</v>
      </c>
      <c r="T63" s="6">
        <v>0.32600000000000001</v>
      </c>
      <c r="U63" s="12">
        <f t="shared" si="7"/>
        <v>945673.25547502039</v>
      </c>
      <c r="V63" s="12">
        <f t="shared" si="8"/>
        <v>506484.1780259473</v>
      </c>
      <c r="W63">
        <v>23</v>
      </c>
      <c r="X63" s="6">
        <v>0.32600000000000001</v>
      </c>
      <c r="Y63" s="12">
        <f t="shared" si="9"/>
        <v>1364967.6493026682</v>
      </c>
      <c r="Z63" s="12">
        <f t="shared" si="10"/>
        <v>659478.75191027788</v>
      </c>
      <c r="AA63">
        <v>22</v>
      </c>
      <c r="AB63" s="6">
        <v>0.32600000000000001</v>
      </c>
      <c r="AC63" s="12">
        <f t="shared" si="11"/>
        <v>-203959.93102764612</v>
      </c>
      <c r="AD63" s="12">
        <f t="shared" si="12"/>
        <v>-100834.12320467898</v>
      </c>
      <c r="AE63">
        <v>21</v>
      </c>
      <c r="AF63" s="6">
        <v>0.32600000000000001</v>
      </c>
      <c r="AG63" s="12">
        <f t="shared" si="13"/>
        <v>289096.60539677978</v>
      </c>
      <c r="AH63" s="12">
        <f t="shared" si="14"/>
        <v>147255.19975266687</v>
      </c>
      <c r="AI63">
        <v>20</v>
      </c>
      <c r="AJ63" s="6">
        <v>0.32600000000000001</v>
      </c>
      <c r="AK63" s="12">
        <f t="shared" si="15"/>
        <v>-707646.57331150491</v>
      </c>
      <c r="AL63" s="12">
        <f t="shared" si="16"/>
        <v>-365749.91429583402</v>
      </c>
      <c r="AM63">
        <v>19</v>
      </c>
      <c r="AN63" s="6">
        <v>0.32600000000000001</v>
      </c>
      <c r="AO63" s="12">
        <f t="shared" si="17"/>
        <v>-1058771.2213693431</v>
      </c>
      <c r="AP63" s="12">
        <f t="shared" si="18"/>
        <v>-559126.37532987783</v>
      </c>
      <c r="AQ63">
        <v>18</v>
      </c>
      <c r="AR63" s="6">
        <v>0.32600000000000001</v>
      </c>
      <c r="AS63" s="12">
        <f t="shared" si="19"/>
        <v>464661.02102074749</v>
      </c>
      <c r="AT63" s="12">
        <f t="shared" si="20"/>
        <v>247123.08983125896</v>
      </c>
      <c r="AU63">
        <v>17</v>
      </c>
      <c r="AV63" s="6">
        <v>0.32600000000000001</v>
      </c>
      <c r="AW63" s="12">
        <f t="shared" si="21"/>
        <v>-32996.629652313204</v>
      </c>
      <c r="AX63" s="12">
        <f t="shared" si="22"/>
        <v>-17301.603563010671</v>
      </c>
      <c r="AY63">
        <v>16</v>
      </c>
      <c r="AZ63" s="6">
        <v>0.32600000000000001</v>
      </c>
      <c r="BA63" s="12">
        <f t="shared" si="23"/>
        <v>244396.88461896466</v>
      </c>
      <c r="BB63" s="12">
        <f t="shared" si="24"/>
        <v>127232.83506380559</v>
      </c>
      <c r="BC63">
        <v>15</v>
      </c>
      <c r="BD63" s="6">
        <v>0.32600000000000001</v>
      </c>
      <c r="BE63" s="12">
        <f t="shared" si="25"/>
        <v>838670.26963892719</v>
      </c>
      <c r="BF63" s="12">
        <f t="shared" si="26"/>
        <v>442893.28846100648</v>
      </c>
      <c r="BG63">
        <v>14</v>
      </c>
      <c r="BH63" s="6">
        <v>0.32600000000000001</v>
      </c>
      <c r="BI63" s="12">
        <f t="shared" si="27"/>
        <v>1682258.2663469084</v>
      </c>
      <c r="BJ63" s="12">
        <f t="shared" si="28"/>
        <v>989193.06298301357</v>
      </c>
      <c r="BK63">
        <v>13</v>
      </c>
      <c r="BL63" s="6">
        <v>0.32600000000000001</v>
      </c>
      <c r="BM63" s="12">
        <f t="shared" si="29"/>
        <v>1461833.3395222658</v>
      </c>
      <c r="BN63" s="12">
        <f t="shared" si="30"/>
        <v>925280.27857401839</v>
      </c>
      <c r="BO63">
        <v>12</v>
      </c>
      <c r="BP63" s="6">
        <v>0.32600000000000001</v>
      </c>
      <c r="BQ63" s="12">
        <f t="shared" si="31"/>
        <v>1132378.5887636435</v>
      </c>
      <c r="BR63" s="12">
        <f t="shared" si="32"/>
        <v>737954.5859358575</v>
      </c>
      <c r="BS63">
        <v>11</v>
      </c>
      <c r="BT63" s="6">
        <v>0.32600000000000001</v>
      </c>
      <c r="BU63" s="12">
        <f t="shared" si="33"/>
        <v>981810.65622776432</v>
      </c>
      <c r="BV63" s="12">
        <f t="shared" si="34"/>
        <v>654540.43748517625</v>
      </c>
      <c r="BW63">
        <v>10</v>
      </c>
      <c r="BX63" s="6">
        <v>0.32600000000000001</v>
      </c>
      <c r="BY63" s="12">
        <f t="shared" si="35"/>
        <v>652177.54277553968</v>
      </c>
      <c r="BZ63" s="12">
        <f t="shared" si="36"/>
        <v>444555.47859606077</v>
      </c>
      <c r="CA63">
        <v>9</v>
      </c>
      <c r="CB63" s="6">
        <v>0.32600000000000001</v>
      </c>
      <c r="CC63" s="12">
        <f t="shared" si="37"/>
        <v>998484.23832268</v>
      </c>
      <c r="CD63" s="12">
        <f t="shared" si="38"/>
        <v>804022.88853698946</v>
      </c>
      <c r="CE63">
        <v>8</v>
      </c>
      <c r="CF63" s="6">
        <v>0.32600000000000001</v>
      </c>
      <c r="CG63" s="12">
        <f t="shared" si="39"/>
        <v>1066968.2231304268</v>
      </c>
      <c r="CH63" s="12">
        <f t="shared" si="40"/>
        <v>947084.15311577206</v>
      </c>
      <c r="CI63">
        <v>7</v>
      </c>
      <c r="CJ63" s="6">
        <v>0.32600000000000001</v>
      </c>
      <c r="CK63" s="12">
        <f t="shared" si="284"/>
        <v>1085281.9113575651</v>
      </c>
      <c r="CL63" s="12">
        <f t="shared" si="285"/>
        <v>975534.30234387866</v>
      </c>
      <c r="CM63" s="5">
        <v>6</v>
      </c>
      <c r="CN63" s="6">
        <v>0.32600000000000001</v>
      </c>
      <c r="CO63" s="7">
        <f t="shared" si="41"/>
        <v>1146021.043876566</v>
      </c>
      <c r="CP63" s="12">
        <f t="shared" si="42"/>
        <v>956226.64471441612</v>
      </c>
      <c r="CQ63" s="12">
        <f t="shared" si="43"/>
        <v>841622.70227673335</v>
      </c>
      <c r="CR63" s="9"/>
      <c r="CS63" s="5">
        <v>5</v>
      </c>
      <c r="CT63" s="6">
        <v>0.32600000000000001</v>
      </c>
      <c r="CU63" s="7">
        <f t="shared" si="44"/>
        <v>876095.89777277422</v>
      </c>
      <c r="CV63" s="12">
        <f t="shared" si="45"/>
        <v>756901.12815087195</v>
      </c>
      <c r="CW63" s="12">
        <f t="shared" si="46"/>
        <v>720048.26423341373</v>
      </c>
      <c r="CY63" s="5">
        <v>4</v>
      </c>
      <c r="CZ63" s="6">
        <v>0.32600000000000001</v>
      </c>
      <c r="DA63" s="7">
        <f t="shared" si="47"/>
        <v>708356.96779816796</v>
      </c>
      <c r="DB63" s="12">
        <f t="shared" si="48"/>
        <v>638148.26242507505</v>
      </c>
      <c r="DC63" s="12">
        <f t="shared" si="49"/>
        <v>633368.12562788348</v>
      </c>
      <c r="DE63" s="5">
        <f t="shared" si="50"/>
        <v>3</v>
      </c>
      <c r="DF63" s="6">
        <v>0.32600000000000001</v>
      </c>
      <c r="DG63" s="7">
        <f t="shared" si="51"/>
        <v>599540.38747199997</v>
      </c>
      <c r="DH63" s="12">
        <f t="shared" si="52"/>
        <v>551496.12872914283</v>
      </c>
      <c r="DI63" s="12">
        <f t="shared" si="53"/>
        <v>549430.60015712364</v>
      </c>
      <c r="DK63" s="5">
        <f t="shared" si="54"/>
        <v>2</v>
      </c>
      <c r="DL63" s="6">
        <v>0.32600000000000001</v>
      </c>
      <c r="DM63" s="7">
        <f t="shared" si="55"/>
        <v>606883.67999999993</v>
      </c>
      <c r="DN63" s="12">
        <f>(DN64)*(1+DL63)-(((VLOOKUP((DK$91+DK64),$A$138:$E$227,5,FALSE))/(VLOOKUP(DK$91,$A$138:$E$227,5,FALSE)))*(IF(DK63&lt;=$D$125,$B$125,$C$125)))</f>
        <v>581379.46438661707</v>
      </c>
      <c r="DO63" s="12">
        <f t="shared" si="57"/>
        <v>585734.36674157297</v>
      </c>
      <c r="DQ63" s="5">
        <f t="shared" si="58"/>
        <v>1</v>
      </c>
      <c r="DR63" s="6">
        <v>0.32600000000000001</v>
      </c>
      <c r="DS63" s="7">
        <f>(DS64+$B$124)*(1+DR63)</f>
        <v>397800</v>
      </c>
      <c r="DT63" s="12">
        <f>($B$124)*(1+DR63)-$B$125</f>
        <v>386800</v>
      </c>
      <c r="DU63" s="12">
        <f>DT63</f>
        <v>386800</v>
      </c>
      <c r="DW63" s="5"/>
      <c r="DX63" s="6"/>
      <c r="DY63" s="7"/>
      <c r="EC63" s="5"/>
      <c r="ED63" s="6"/>
      <c r="EE63" s="7"/>
      <c r="EI63" s="5"/>
      <c r="EJ63" s="6"/>
      <c r="EK63" s="7"/>
      <c r="EO63" s="5"/>
      <c r="EP63" s="6"/>
      <c r="EQ63" s="7"/>
      <c r="EU63" s="5"/>
      <c r="EV63" s="6"/>
      <c r="EW63" s="7"/>
      <c r="FA63" s="5"/>
      <c r="FB63" s="6"/>
      <c r="FC63" s="7"/>
      <c r="FG63" s="5"/>
      <c r="FH63" s="6"/>
      <c r="FI63" s="7"/>
      <c r="FM63" s="5"/>
      <c r="FN63" s="6"/>
      <c r="FO63" s="7"/>
      <c r="FS63" s="5"/>
      <c r="FT63" s="6"/>
      <c r="FU63" s="7"/>
      <c r="FY63" s="5"/>
      <c r="FZ63" s="6"/>
      <c r="GA63" s="7"/>
      <c r="GE63" s="5"/>
      <c r="GF63" s="6"/>
      <c r="GG63" s="7"/>
      <c r="GK63" s="5"/>
      <c r="GL63" s="6"/>
      <c r="GM63" s="7"/>
      <c r="GQ63" s="5"/>
      <c r="GR63" s="6"/>
      <c r="GS63" s="7"/>
      <c r="GW63" s="5"/>
      <c r="GX63" s="6"/>
      <c r="GY63" s="7"/>
      <c r="HC63" s="5"/>
      <c r="HD63" s="6"/>
      <c r="HE63" s="7"/>
      <c r="HI63" s="5"/>
      <c r="HJ63" s="6"/>
      <c r="HK63" s="7"/>
      <c r="HO63" s="5"/>
      <c r="HP63" s="6"/>
      <c r="HQ63" s="7"/>
      <c r="HU63" s="5"/>
      <c r="HV63" s="6"/>
      <c r="HW63" s="7"/>
      <c r="IA63" s="5"/>
      <c r="IB63" s="6"/>
      <c r="IC63" s="7"/>
      <c r="IG63" s="5"/>
      <c r="IH63" s="6"/>
      <c r="II63" s="7"/>
      <c r="IM63" s="5"/>
      <c r="IN63" s="6"/>
      <c r="IO63" s="7"/>
      <c r="IS63" s="5"/>
      <c r="IT63" s="6"/>
      <c r="IU63" s="7"/>
      <c r="IY63" s="5"/>
      <c r="IZ63" s="6"/>
      <c r="JA63" s="7"/>
      <c r="JE63" s="5"/>
      <c r="JF63" s="6"/>
      <c r="JG63" s="7"/>
      <c r="JK63" s="5"/>
      <c r="JL63" s="6"/>
      <c r="JM63" s="7"/>
      <c r="JQ63" s="5"/>
      <c r="JR63" s="6"/>
      <c r="JS63" s="7"/>
      <c r="JW63" s="5"/>
      <c r="JX63" s="6"/>
      <c r="JY63" s="7"/>
      <c r="KC63" s="5"/>
      <c r="KD63" s="6"/>
      <c r="KE63" s="7"/>
      <c r="KI63" s="5"/>
      <c r="KJ63" s="6"/>
      <c r="KK63" s="7"/>
      <c r="KO63" s="5"/>
      <c r="KP63" s="6"/>
      <c r="KQ63" s="7"/>
      <c r="KU63" s="5"/>
      <c r="KV63" s="6"/>
      <c r="KW63" s="7"/>
      <c r="LA63" s="5"/>
      <c r="LB63" s="6"/>
      <c r="LC63" s="7"/>
      <c r="LG63" s="5"/>
      <c r="LH63" s="6"/>
      <c r="LI63" s="7"/>
      <c r="LM63" s="5"/>
      <c r="LN63" s="6"/>
      <c r="LO63" s="7"/>
      <c r="LS63" s="5"/>
      <c r="LT63" s="6"/>
      <c r="LU63" s="7"/>
      <c r="LY63" s="5"/>
      <c r="LZ63" s="6"/>
      <c r="MA63" s="7"/>
      <c r="ME63" s="5"/>
      <c r="MF63" s="6"/>
      <c r="MG63" s="7"/>
      <c r="MK63" s="5"/>
      <c r="ML63" s="6"/>
      <c r="MM63" s="7"/>
      <c r="MQ63" s="5"/>
      <c r="MR63" s="6"/>
      <c r="MS63" s="7"/>
      <c r="MW63" s="5"/>
      <c r="MX63" s="6"/>
      <c r="MY63" s="7"/>
      <c r="NC63" s="5"/>
      <c r="ND63" s="6"/>
      <c r="NE63" s="7"/>
      <c r="NI63" s="5"/>
      <c r="NJ63" s="6"/>
      <c r="NK63" s="7"/>
      <c r="NO63" s="5"/>
      <c r="NP63" s="6"/>
      <c r="NQ63" s="7"/>
      <c r="NU63" s="5"/>
      <c r="NV63" s="6"/>
      <c r="NW63" s="7"/>
      <c r="OA63" s="5"/>
      <c r="OB63" s="6"/>
      <c r="OC63" s="7"/>
      <c r="OG63" s="5"/>
      <c r="OH63" s="6"/>
      <c r="OI63" s="7"/>
      <c r="OM63" s="5"/>
      <c r="ON63" s="6"/>
      <c r="OO63" s="7"/>
      <c r="OS63" s="5"/>
      <c r="OT63" s="6"/>
      <c r="OU63" s="7"/>
      <c r="OY63" s="5"/>
      <c r="OZ63" s="6"/>
      <c r="PA63" s="7"/>
      <c r="PE63" s="5"/>
      <c r="PF63" s="6"/>
      <c r="PG63" s="7"/>
      <c r="PK63" s="5"/>
      <c r="PL63" s="6"/>
      <c r="PM63" s="7"/>
      <c r="PQ63" s="5"/>
      <c r="PR63" s="6"/>
      <c r="PS63" s="7"/>
      <c r="PW63" s="5"/>
      <c r="PX63" s="6"/>
      <c r="PY63" s="7"/>
      <c r="QC63" s="5"/>
      <c r="QD63" s="6"/>
      <c r="QE63" s="7"/>
      <c r="QI63" s="5"/>
      <c r="QJ63" s="6"/>
      <c r="QK63" s="7"/>
      <c r="QO63" s="5"/>
      <c r="QP63" s="6"/>
      <c r="QQ63" s="7"/>
    </row>
    <row r="64" spans="3:459">
      <c r="C64">
        <v>27</v>
      </c>
      <c r="D64" s="6">
        <v>0.52559999999999996</v>
      </c>
      <c r="E64" s="12">
        <f t="shared" si="286"/>
        <v>-1527225.1258581113</v>
      </c>
      <c r="F64" s="12">
        <f t="shared" si="0"/>
        <v>-982193.11068198248</v>
      </c>
      <c r="G64">
        <v>26</v>
      </c>
      <c r="H64" s="6">
        <v>0.52559999999999996</v>
      </c>
      <c r="I64" s="12">
        <f t="shared" si="1"/>
        <v>-1982002.8809117405</v>
      </c>
      <c r="J64" s="12">
        <f t="shared" si="2"/>
        <v>-1259934.9168621101</v>
      </c>
      <c r="K64">
        <v>25</v>
      </c>
      <c r="L64" s="6">
        <v>0.52559999999999996</v>
      </c>
      <c r="M64" s="12">
        <f t="shared" si="3"/>
        <v>-1621156.3688043749</v>
      </c>
      <c r="N64" s="12">
        <f t="shared" si="4"/>
        <v>-1030549.2158570563</v>
      </c>
      <c r="O64">
        <v>24</v>
      </c>
      <c r="P64" s="6">
        <v>0.52559999999999996</v>
      </c>
      <c r="Q64" s="12">
        <f t="shared" si="5"/>
        <v>-1022096.9301137934</v>
      </c>
      <c r="R64" s="12">
        <f t="shared" si="6"/>
        <v>-604139.07765090384</v>
      </c>
      <c r="S64">
        <v>23</v>
      </c>
      <c r="T64" s="6">
        <v>0.52559999999999996</v>
      </c>
      <c r="U64" s="12">
        <f t="shared" si="7"/>
        <v>755420.2424502311</v>
      </c>
      <c r="V64" s="12">
        <f t="shared" si="8"/>
        <v>401580.27758506715</v>
      </c>
      <c r="W64">
        <v>22</v>
      </c>
      <c r="X64" s="6">
        <v>0.52559999999999996</v>
      </c>
      <c r="Y64" s="12">
        <f t="shared" si="9"/>
        <v>1076214.6851873922</v>
      </c>
      <c r="Z64" s="12">
        <f t="shared" si="10"/>
        <v>516102.9531196045</v>
      </c>
      <c r="AA64">
        <v>21</v>
      </c>
      <c r="AB64" s="6">
        <v>0.52559999999999996</v>
      </c>
      <c r="AC64" s="12">
        <f t="shared" si="11"/>
        <v>-108052.87544934233</v>
      </c>
      <c r="AD64" s="12">
        <f t="shared" si="12"/>
        <v>-53022.22884503044</v>
      </c>
      <c r="AE64">
        <v>20</v>
      </c>
      <c r="AF64" s="6">
        <v>0.52559999999999996</v>
      </c>
      <c r="AG64" s="12">
        <f t="shared" si="13"/>
        <v>262438.66079962981</v>
      </c>
      <c r="AH64" s="12">
        <f t="shared" si="14"/>
        <v>132682.74300650429</v>
      </c>
      <c r="AI64">
        <v>19</v>
      </c>
      <c r="AJ64" s="6">
        <v>0.52559999999999996</v>
      </c>
      <c r="AK64" s="12">
        <f t="shared" si="15"/>
        <v>-489896.75343185174</v>
      </c>
      <c r="AL64" s="12">
        <f t="shared" si="16"/>
        <v>-251322.49804310614</v>
      </c>
      <c r="AM64">
        <v>18</v>
      </c>
      <c r="AN64" s="6">
        <v>0.52559999999999996</v>
      </c>
      <c r="AO64" s="12">
        <f t="shared" si="17"/>
        <v>-755627.98697665555</v>
      </c>
      <c r="AP64" s="12">
        <f t="shared" si="18"/>
        <v>-396072.66231861874</v>
      </c>
      <c r="AQ64">
        <v>17</v>
      </c>
      <c r="AR64" s="6">
        <v>0.52559999999999996</v>
      </c>
      <c r="AS64" s="12">
        <f t="shared" si="19"/>
        <v>392963.40250752098</v>
      </c>
      <c r="AT64" s="12">
        <f t="shared" si="20"/>
        <v>207437.92994820813</v>
      </c>
      <c r="AU64">
        <v>16</v>
      </c>
      <c r="AV64" s="6">
        <v>0.52559999999999996</v>
      </c>
      <c r="AW64" s="12">
        <f t="shared" si="21"/>
        <v>18263.692354428735</v>
      </c>
      <c r="AX64" s="12">
        <f t="shared" si="22"/>
        <v>9505.2673963569632</v>
      </c>
      <c r="AY64">
        <v>15</v>
      </c>
      <c r="AZ64" s="6">
        <v>0.52559999999999996</v>
      </c>
      <c r="BA64" s="12">
        <f t="shared" si="23"/>
        <v>227769.82194535458</v>
      </c>
      <c r="BB64" s="12">
        <f t="shared" si="24"/>
        <v>117695.18680447689</v>
      </c>
      <c r="BC64">
        <v>14</v>
      </c>
      <c r="BD64" s="6">
        <v>0.52559999999999996</v>
      </c>
      <c r="BE64" s="12">
        <f t="shared" si="25"/>
        <v>675323.36370831449</v>
      </c>
      <c r="BF64" s="12">
        <f t="shared" si="26"/>
        <v>353979.90439729497</v>
      </c>
      <c r="BG64">
        <v>13</v>
      </c>
      <c r="BH64" s="6">
        <v>0.52559999999999996</v>
      </c>
      <c r="BI64" s="12">
        <f t="shared" si="27"/>
        <v>1307147.3413477852</v>
      </c>
      <c r="BJ64" s="12">
        <f t="shared" si="28"/>
        <v>762907.55610261066</v>
      </c>
      <c r="BK64">
        <v>12</v>
      </c>
      <c r="BL64" s="6">
        <v>0.52559999999999996</v>
      </c>
      <c r="BM64" s="12">
        <f t="shared" si="29"/>
        <v>1138182.3448162954</v>
      </c>
      <c r="BN64" s="12">
        <f t="shared" si="30"/>
        <v>715066.23150168743</v>
      </c>
      <c r="BO64">
        <v>11</v>
      </c>
      <c r="BP64" s="6">
        <v>0.52559999999999996</v>
      </c>
      <c r="BQ64" s="12">
        <f t="shared" si="31"/>
        <v>888697.6406653577</v>
      </c>
      <c r="BR64" s="12">
        <f t="shared" si="32"/>
        <v>574845.314036328</v>
      </c>
      <c r="BS64">
        <v>10</v>
      </c>
      <c r="BT64" s="6">
        <v>0.52559999999999996</v>
      </c>
      <c r="BU64" s="12">
        <f t="shared" si="33"/>
        <v>774367.01072983735</v>
      </c>
      <c r="BV64" s="12">
        <f t="shared" si="34"/>
        <v>512406.42345691839</v>
      </c>
      <c r="BW64">
        <v>9</v>
      </c>
      <c r="BX64" s="6">
        <v>0.52559999999999996</v>
      </c>
      <c r="BY64" s="12">
        <f t="shared" si="35"/>
        <v>525029.0586625404</v>
      </c>
      <c r="BZ64" s="12">
        <f t="shared" si="36"/>
        <v>355224.12147428381</v>
      </c>
      <c r="CA64">
        <v>8</v>
      </c>
      <c r="CB64" s="6">
        <v>0.52559999999999996</v>
      </c>
      <c r="CC64" s="12">
        <f t="shared" si="37"/>
        <v>781101.09523089614</v>
      </c>
      <c r="CD64" s="12">
        <f t="shared" si="38"/>
        <v>624300.13187599508</v>
      </c>
      <c r="CE64">
        <v>7</v>
      </c>
      <c r="CF64" s="6">
        <v>0.52559999999999996</v>
      </c>
      <c r="CG64" s="12">
        <f t="shared" si="39"/>
        <v>830140.03882719239</v>
      </c>
      <c r="CH64" s="12">
        <f t="shared" si="40"/>
        <v>731387.32045369747</v>
      </c>
      <c r="CI64">
        <v>6</v>
      </c>
      <c r="CJ64" s="6">
        <v>0.52559999999999996</v>
      </c>
      <c r="CK64" s="12">
        <f t="shared" si="284"/>
        <v>843632.66316558444</v>
      </c>
      <c r="CL64" s="12">
        <f t="shared" si="285"/>
        <v>752683.41695070744</v>
      </c>
      <c r="CM64" s="5">
        <v>5</v>
      </c>
      <c r="CN64" s="6">
        <v>0.52559999999999996</v>
      </c>
      <c r="CO64" s="7">
        <f t="shared" si="41"/>
        <v>864269.26385864709</v>
      </c>
      <c r="CP64" s="12">
        <f t="shared" si="42"/>
        <v>746841.44124992064</v>
      </c>
      <c r="CQ64" s="12">
        <f t="shared" si="43"/>
        <v>652445.12525550695</v>
      </c>
      <c r="CR64" s="9"/>
      <c r="CS64" s="5">
        <v>4</v>
      </c>
      <c r="CT64" s="6">
        <v>0.52559999999999996</v>
      </c>
      <c r="CU64" s="7">
        <f t="shared" si="44"/>
        <v>660705.80525850237</v>
      </c>
      <c r="CV64" s="12">
        <f t="shared" si="45"/>
        <v>594597.70831201971</v>
      </c>
      <c r="CW64" s="12">
        <f t="shared" si="46"/>
        <v>561441.70227231598</v>
      </c>
      <c r="CY64" s="5">
        <v>3</v>
      </c>
      <c r="CZ64" s="6">
        <v>0.52559999999999996</v>
      </c>
      <c r="DA64" s="7">
        <f t="shared" si="47"/>
        <v>534205.85806799994</v>
      </c>
      <c r="DB64" s="12">
        <f t="shared" si="48"/>
        <v>489616.35089969804</v>
      </c>
      <c r="DC64" s="12">
        <f t="shared" si="49"/>
        <v>482335.81036587356</v>
      </c>
      <c r="DE64" s="5">
        <f t="shared" si="50"/>
        <v>2</v>
      </c>
      <c r="DF64" s="6">
        <v>0.52559999999999996</v>
      </c>
      <c r="DG64" s="7">
        <f t="shared" si="51"/>
        <v>452142.07199999993</v>
      </c>
      <c r="DH64" s="12">
        <f>(DH65)*(1+DF64)-(((VLOOKUP((DE$91+DE65),$A$138:$E$227,5,FALSE))/(VLOOKUP(DE$91,$A$138:$E$227,5,FALSE)))*(IF(DE64&lt;=$D$125,$B$125,$C$125)))</f>
        <v>424236.41184962401</v>
      </c>
      <c r="DI64" s="12">
        <f t="shared" si="53"/>
        <v>419505.15075092937</v>
      </c>
      <c r="DK64" s="5">
        <f t="shared" si="54"/>
        <v>1</v>
      </c>
      <c r="DL64" s="6">
        <v>0.52559999999999996</v>
      </c>
      <c r="DM64" s="7">
        <f>(DM65+$B$124)*(1+DL64)</f>
        <v>457679.99999999994</v>
      </c>
      <c r="DN64" s="12">
        <f>($B$124)*(1+DL64)-$B$125</f>
        <v>446679.99999999994</v>
      </c>
      <c r="DO64" s="12">
        <f>DN64</f>
        <v>446679.99999999994</v>
      </c>
      <c r="DQ64" s="5"/>
      <c r="DR64" s="6"/>
      <c r="DS64" s="7"/>
      <c r="DU64">
        <f t="shared" ref="DU64:DU66" si="290">IF(AND(DT65=0, DT64=1), DQ64, 1000)</f>
        <v>1000</v>
      </c>
      <c r="DW64" s="5"/>
      <c r="DX64" s="6"/>
      <c r="DY64" s="7"/>
      <c r="EC64" s="5"/>
      <c r="ED64" s="6"/>
      <c r="EE64" s="7"/>
      <c r="EI64" s="5"/>
      <c r="EJ64" s="6"/>
      <c r="EK64" s="7"/>
      <c r="EO64" s="5"/>
      <c r="EP64" s="6"/>
      <c r="EQ64" s="7"/>
      <c r="EU64" s="5"/>
      <c r="EV64" s="6"/>
      <c r="EW64" s="7"/>
      <c r="FA64" s="5"/>
      <c r="FB64" s="6"/>
      <c r="FC64" s="7"/>
      <c r="FG64" s="5"/>
      <c r="FH64" s="6"/>
      <c r="FI64" s="7"/>
      <c r="FM64" s="5"/>
      <c r="FN64" s="6"/>
      <c r="FO64" s="7"/>
      <c r="FS64" s="5"/>
      <c r="FT64" s="6"/>
      <c r="FU64" s="7"/>
      <c r="FY64" s="5"/>
      <c r="FZ64" s="6"/>
      <c r="GA64" s="7"/>
      <c r="GE64" s="5"/>
      <c r="GF64" s="6"/>
      <c r="GG64" s="7"/>
      <c r="GK64" s="5"/>
      <c r="GL64" s="6"/>
      <c r="GM64" s="7"/>
      <c r="GQ64" s="5"/>
      <c r="GR64" s="6"/>
      <c r="GS64" s="7"/>
      <c r="GW64" s="5"/>
      <c r="GX64" s="6"/>
      <c r="GY64" s="7"/>
      <c r="HC64" s="5"/>
      <c r="HD64" s="6"/>
      <c r="HE64" s="7"/>
      <c r="HI64" s="5"/>
      <c r="HJ64" s="6"/>
      <c r="HK64" s="7"/>
      <c r="HO64" s="5"/>
      <c r="HP64" s="6"/>
      <c r="HQ64" s="7"/>
      <c r="HU64" s="5"/>
      <c r="HV64" s="6"/>
      <c r="HW64" s="7"/>
      <c r="IA64" s="5"/>
      <c r="IB64" s="6"/>
      <c r="IC64" s="7"/>
      <c r="IG64" s="5"/>
      <c r="IH64" s="6"/>
      <c r="II64" s="7"/>
      <c r="IM64" s="5"/>
      <c r="IN64" s="6"/>
      <c r="IO64" s="7"/>
      <c r="IS64" s="5"/>
      <c r="IT64" s="6"/>
      <c r="IU64" s="7"/>
      <c r="IY64" s="5"/>
      <c r="IZ64" s="6"/>
      <c r="JA64" s="7"/>
      <c r="JE64" s="5"/>
      <c r="JF64" s="6"/>
      <c r="JG64" s="7"/>
      <c r="JK64" s="5"/>
      <c r="JL64" s="6"/>
      <c r="JM64" s="7"/>
      <c r="JQ64" s="5"/>
      <c r="JR64" s="6"/>
      <c r="JS64" s="7"/>
      <c r="JW64" s="5"/>
      <c r="JX64" s="6"/>
      <c r="JY64" s="7"/>
      <c r="KC64" s="5"/>
      <c r="KD64" s="6"/>
      <c r="KE64" s="7"/>
      <c r="KI64" s="5"/>
      <c r="KJ64" s="6"/>
      <c r="KK64" s="7"/>
      <c r="KO64" s="5"/>
      <c r="KP64" s="6"/>
      <c r="KQ64" s="7"/>
      <c r="KU64" s="5"/>
      <c r="KV64" s="6"/>
      <c r="KW64" s="7"/>
      <c r="LA64" s="5"/>
      <c r="LB64" s="6"/>
      <c r="LC64" s="7"/>
      <c r="LG64" s="5"/>
      <c r="LH64" s="6"/>
      <c r="LI64" s="7"/>
      <c r="LM64" s="5"/>
      <c r="LN64" s="6"/>
      <c r="LO64" s="7"/>
      <c r="LS64" s="5"/>
      <c r="LT64" s="6"/>
      <c r="LU64" s="7"/>
      <c r="LY64" s="5"/>
      <c r="LZ64" s="6"/>
      <c r="MA64" s="7"/>
      <c r="ME64" s="5"/>
      <c r="MF64" s="6"/>
      <c r="MG64" s="7"/>
      <c r="MK64" s="5"/>
      <c r="ML64" s="6"/>
      <c r="MM64" s="7"/>
      <c r="MQ64" s="5"/>
      <c r="MR64" s="6"/>
      <c r="MS64" s="7"/>
      <c r="MW64" s="5"/>
      <c r="MX64" s="6"/>
      <c r="MY64" s="7"/>
      <c r="NC64" s="5"/>
      <c r="ND64" s="6"/>
      <c r="NE64" s="7"/>
      <c r="NI64" s="5"/>
      <c r="NJ64" s="6"/>
      <c r="NK64" s="7"/>
      <c r="NO64" s="5"/>
      <c r="NP64" s="6"/>
      <c r="NQ64" s="7"/>
      <c r="NU64" s="5"/>
      <c r="NV64" s="6"/>
      <c r="NW64" s="7"/>
      <c r="OA64" s="5"/>
      <c r="OB64" s="6"/>
      <c r="OC64" s="7"/>
      <c r="OG64" s="5"/>
      <c r="OH64" s="6"/>
      <c r="OI64" s="7"/>
      <c r="OM64" s="5"/>
      <c r="ON64" s="6"/>
      <c r="OO64" s="7"/>
      <c r="OS64" s="5"/>
      <c r="OT64" s="6"/>
      <c r="OU64" s="7"/>
      <c r="OY64" s="5"/>
      <c r="OZ64" s="6"/>
      <c r="PA64" s="7"/>
      <c r="PE64" s="5"/>
      <c r="PF64" s="6"/>
      <c r="PG64" s="7"/>
      <c r="PK64" s="5"/>
      <c r="PL64" s="6"/>
      <c r="PM64" s="7"/>
      <c r="PQ64" s="5"/>
      <c r="PR64" s="6"/>
      <c r="PS64" s="7"/>
      <c r="PW64" s="5"/>
      <c r="PX64" s="6"/>
      <c r="PY64" s="7"/>
      <c r="QC64" s="5"/>
      <c r="QD64" s="6"/>
      <c r="QE64" s="7"/>
      <c r="QI64" s="5"/>
      <c r="QJ64" s="6"/>
      <c r="QK64" s="7"/>
      <c r="QO64" s="5"/>
      <c r="QP64" s="6"/>
      <c r="QQ64" s="7"/>
    </row>
    <row r="65" spans="3:461">
      <c r="C65">
        <v>26</v>
      </c>
      <c r="D65" s="6">
        <v>-1.21E-2</v>
      </c>
      <c r="E65" s="12">
        <f t="shared" si="286"/>
        <v>-970488.80900247826</v>
      </c>
      <c r="F65" s="12">
        <f t="shared" si="0"/>
        <v>-631182.57126852905</v>
      </c>
      <c r="G65">
        <v>25</v>
      </c>
      <c r="H65" s="6">
        <v>-1.21E-2</v>
      </c>
      <c r="I65" s="12">
        <f t="shared" si="1"/>
        <v>-1268228.8269897746</v>
      </c>
      <c r="J65" s="12">
        <f t="shared" si="2"/>
        <v>-815289.96020771225</v>
      </c>
      <c r="K65">
        <v>24</v>
      </c>
      <c r="L65" s="6">
        <v>-1.21E-2</v>
      </c>
      <c r="M65" s="12">
        <f t="shared" si="3"/>
        <v>-1031701.2233535885</v>
      </c>
      <c r="N65" s="12">
        <f t="shared" si="4"/>
        <v>-663236.50072730694</v>
      </c>
      <c r="O65">
        <v>23</v>
      </c>
      <c r="P65" s="6">
        <v>-1.21E-2</v>
      </c>
      <c r="Q65" s="12">
        <f t="shared" si="5"/>
        <v>-636695.21049597627</v>
      </c>
      <c r="R65" s="12">
        <f t="shared" si="6"/>
        <v>-380580.97168744443</v>
      </c>
      <c r="S65">
        <v>22</v>
      </c>
      <c r="T65" s="6">
        <v>-1.21E-2</v>
      </c>
      <c r="U65" s="12">
        <f t="shared" si="7"/>
        <v>532153.78138686263</v>
      </c>
      <c r="V65" s="12">
        <f t="shared" si="8"/>
        <v>286082.67194857658</v>
      </c>
      <c r="W65">
        <v>21</v>
      </c>
      <c r="X65" s="6">
        <v>-1.21E-2</v>
      </c>
      <c r="Y65" s="12">
        <f t="shared" si="9"/>
        <v>746442.59617348982</v>
      </c>
      <c r="Z65" s="12">
        <f t="shared" si="10"/>
        <v>361996.59739240672</v>
      </c>
      <c r="AA65">
        <v>20</v>
      </c>
      <c r="AB65" s="6">
        <v>-1.21E-2</v>
      </c>
      <c r="AC65" s="12">
        <f t="shared" si="11"/>
        <v>-30752.826306357303</v>
      </c>
      <c r="AD65" s="12">
        <f t="shared" si="12"/>
        <v>-15260.801024207383</v>
      </c>
      <c r="AE65">
        <v>19</v>
      </c>
      <c r="AF65" s="6">
        <v>-1.21E-2</v>
      </c>
      <c r="AG65" s="12">
        <f t="shared" si="13"/>
        <v>210918.25910707098</v>
      </c>
      <c r="AH65" s="12">
        <f t="shared" si="14"/>
        <v>107837.9069118859</v>
      </c>
      <c r="AI65">
        <v>18</v>
      </c>
      <c r="AJ65" s="6">
        <v>-1.21E-2</v>
      </c>
      <c r="AK65" s="12">
        <f t="shared" si="15"/>
        <v>-282786.11206232733</v>
      </c>
      <c r="AL65" s="12">
        <f t="shared" si="16"/>
        <v>-146708.58445338788</v>
      </c>
      <c r="AM65">
        <v>17</v>
      </c>
      <c r="AN65" s="6">
        <v>-1.21E-2</v>
      </c>
      <c r="AO65" s="12">
        <f t="shared" si="17"/>
        <v>-457783.13084915053</v>
      </c>
      <c r="AP65" s="12">
        <f t="shared" si="18"/>
        <v>-242659.47913432415</v>
      </c>
      <c r="AQ65">
        <v>16</v>
      </c>
      <c r="AR65" s="6">
        <v>-1.21E-2</v>
      </c>
      <c r="AS65" s="12">
        <f t="shared" si="19"/>
        <v>294831.14081214869</v>
      </c>
      <c r="AT65" s="12">
        <f t="shared" si="20"/>
        <v>157391.06013280115</v>
      </c>
      <c r="AU65">
        <v>15</v>
      </c>
      <c r="AV65" s="6">
        <v>-1.21E-2</v>
      </c>
      <c r="AW65" s="12">
        <f t="shared" si="21"/>
        <v>49755.210734980261</v>
      </c>
      <c r="AX65" s="12">
        <f t="shared" si="22"/>
        <v>26186.953018410662</v>
      </c>
      <c r="AY65">
        <v>14</v>
      </c>
      <c r="AZ65" s="6">
        <v>-1.21E-2</v>
      </c>
      <c r="BA65" s="12">
        <f t="shared" si="23"/>
        <v>187354.07439839351</v>
      </c>
      <c r="BB65" s="12">
        <f t="shared" si="24"/>
        <v>97903.068952543967</v>
      </c>
      <c r="BC65">
        <v>13</v>
      </c>
      <c r="BD65" s="6">
        <v>-1.21E-2</v>
      </c>
      <c r="BE65" s="12">
        <f t="shared" si="25"/>
        <v>480176.59036543401</v>
      </c>
      <c r="BF65" s="12">
        <f t="shared" si="26"/>
        <v>254529.69639671501</v>
      </c>
      <c r="BG65">
        <v>12</v>
      </c>
      <c r="BH65" s="6">
        <v>-1.21E-2</v>
      </c>
      <c r="BI65" s="12">
        <f t="shared" si="27"/>
        <v>890501.18984867295</v>
      </c>
      <c r="BJ65" s="12">
        <f t="shared" si="28"/>
        <v>525596.56694075814</v>
      </c>
      <c r="BK65">
        <v>11</v>
      </c>
      <c r="BL65" s="6">
        <v>-1.21E-2</v>
      </c>
      <c r="BM65" s="12">
        <f t="shared" si="29"/>
        <v>777355.67914672021</v>
      </c>
      <c r="BN65" s="12">
        <f t="shared" si="30"/>
        <v>493883.87133757776</v>
      </c>
      <c r="BO65">
        <v>10</v>
      </c>
      <c r="BP65" s="6">
        <v>-1.21E-2</v>
      </c>
      <c r="BQ65" s="12">
        <f t="shared" si="31"/>
        <v>612924.06332602608</v>
      </c>
      <c r="BR65" s="12">
        <f t="shared" si="32"/>
        <v>400935.2895440922</v>
      </c>
      <c r="BS65">
        <v>9</v>
      </c>
      <c r="BT65" s="6">
        <v>-1.21E-2</v>
      </c>
      <c r="BU65" s="12">
        <f t="shared" si="33"/>
        <v>537299.48176554986</v>
      </c>
      <c r="BV65" s="12">
        <f t="shared" si="34"/>
        <v>359546.26975288679</v>
      </c>
      <c r="BW65">
        <v>8</v>
      </c>
      <c r="BX65" s="6">
        <v>-1.21E-2</v>
      </c>
      <c r="BY65" s="12">
        <f t="shared" si="35"/>
        <v>373210.35527215514</v>
      </c>
      <c r="BZ65" s="12">
        <f t="shared" si="36"/>
        <v>255354.453607264</v>
      </c>
      <c r="CA65">
        <v>7</v>
      </c>
      <c r="CB65" s="6">
        <v>-1.21E-2</v>
      </c>
      <c r="CC65" s="12">
        <f t="shared" si="37"/>
        <v>536599.35694272839</v>
      </c>
      <c r="CD65" s="12">
        <f t="shared" si="38"/>
        <v>433717.52534844587</v>
      </c>
      <c r="CE65">
        <v>6</v>
      </c>
      <c r="CF65" s="6">
        <v>-1.21E-2</v>
      </c>
      <c r="CG65" s="12">
        <f t="shared" si="39"/>
        <v>566459.53837086051</v>
      </c>
      <c r="CH65" s="12">
        <f t="shared" si="40"/>
        <v>504702.67140561633</v>
      </c>
      <c r="CI65">
        <v>5</v>
      </c>
      <c r="CJ65" s="6">
        <v>-1.21E-2</v>
      </c>
      <c r="CK65" s="12">
        <f t="shared" si="284"/>
        <v>575024.68744466733</v>
      </c>
      <c r="CL65" s="12">
        <f t="shared" si="285"/>
        <v>518819.26686736901</v>
      </c>
      <c r="CM65" s="5">
        <v>4</v>
      </c>
      <c r="CN65" s="6">
        <v>-1.21E-2</v>
      </c>
      <c r="CO65" s="7">
        <f t="shared" si="41"/>
        <v>566511.05391888251</v>
      </c>
      <c r="CP65" s="12">
        <f t="shared" si="42"/>
        <v>512048.94256806216</v>
      </c>
      <c r="CQ65" s="12">
        <f t="shared" si="43"/>
        <v>452374.06580261129</v>
      </c>
      <c r="CR65" s="9"/>
      <c r="CS65" s="5">
        <v>3</v>
      </c>
      <c r="CT65" s="6">
        <v>-1.21E-2</v>
      </c>
      <c r="CU65" s="7">
        <f t="shared" si="44"/>
        <v>433079.31650400005</v>
      </c>
      <c r="CV65" s="12">
        <f t="shared" si="45"/>
        <v>397382.87533510244</v>
      </c>
      <c r="CW65" s="12">
        <f t="shared" si="46"/>
        <v>379455.82832750381</v>
      </c>
      <c r="CY65" s="5">
        <v>2</v>
      </c>
      <c r="CZ65" s="6">
        <v>-1.21E-2</v>
      </c>
      <c r="DA65" s="7">
        <f t="shared" si="47"/>
        <v>350161.15500000003</v>
      </c>
      <c r="DB65" s="12">
        <f>(DB66)*(1+CZ65)-(((VLOOKUP((CY$91+CY66),$A$138:$E$227,5,FALSE))/(VLOOKUP(CY$91,$A$138:$E$227,5,FALSE)))*(IF(CY65&lt;=$D$125,$B$125,$C$125)))</f>
        <v>328252.74556603772</v>
      </c>
      <c r="DC65" s="12">
        <f t="shared" si="49"/>
        <v>327018.71268796991</v>
      </c>
      <c r="DE65" s="5">
        <f t="shared" si="50"/>
        <v>1</v>
      </c>
      <c r="DF65" s="6">
        <v>-1.21E-2</v>
      </c>
      <c r="DG65" s="7">
        <f>(DG66+$B$124)*(1+DF65)</f>
        <v>296370</v>
      </c>
      <c r="DH65" s="12">
        <f>($B$124)*(1+DF65)-$B$125</f>
        <v>285370</v>
      </c>
      <c r="DI65" s="12">
        <f>DH65</f>
        <v>285370</v>
      </c>
      <c r="DK65" s="5"/>
      <c r="DL65" s="6"/>
      <c r="DM65" s="7"/>
      <c r="DQ65" s="5"/>
      <c r="DR65" s="6"/>
      <c r="DS65" s="7"/>
      <c r="DU65">
        <f t="shared" si="290"/>
        <v>1000</v>
      </c>
      <c r="DW65" s="5"/>
      <c r="DX65" s="6"/>
      <c r="DY65" s="7"/>
      <c r="EC65" s="5"/>
      <c r="ED65" s="6"/>
      <c r="EE65" s="7"/>
      <c r="EI65" s="5"/>
      <c r="EJ65" s="6"/>
      <c r="EK65" s="7"/>
      <c r="EO65" s="5"/>
      <c r="EP65" s="6"/>
      <c r="EQ65" s="7"/>
      <c r="EU65" s="5"/>
      <c r="EV65" s="6"/>
      <c r="EW65" s="7"/>
      <c r="FA65" s="5"/>
      <c r="FB65" s="6"/>
      <c r="FC65" s="7"/>
      <c r="FG65" s="5"/>
      <c r="FH65" s="6"/>
      <c r="FI65" s="7"/>
      <c r="FM65" s="5"/>
      <c r="FN65" s="6"/>
      <c r="FO65" s="7"/>
      <c r="FS65" s="5"/>
      <c r="FT65" s="6"/>
      <c r="FU65" s="7"/>
      <c r="FY65" s="5"/>
      <c r="FZ65" s="6"/>
      <c r="GA65" s="7"/>
      <c r="GE65" s="5"/>
      <c r="GF65" s="6"/>
      <c r="GG65" s="7"/>
      <c r="GK65" s="5"/>
      <c r="GL65" s="6"/>
      <c r="GM65" s="7"/>
      <c r="GQ65" s="5"/>
      <c r="GR65" s="6"/>
      <c r="GS65" s="7"/>
      <c r="GW65" s="5"/>
      <c r="GX65" s="6"/>
      <c r="GY65" s="7"/>
      <c r="HC65" s="5"/>
      <c r="HD65" s="6"/>
      <c r="HE65" s="7"/>
      <c r="HI65" s="5"/>
      <c r="HJ65" s="6"/>
      <c r="HK65" s="7"/>
      <c r="HO65" s="5"/>
      <c r="HP65" s="6"/>
      <c r="HQ65" s="7"/>
      <c r="HU65" s="5"/>
      <c r="HV65" s="6"/>
      <c r="HW65" s="7"/>
      <c r="IA65" s="5"/>
      <c r="IB65" s="6"/>
      <c r="IC65" s="7"/>
      <c r="IG65" s="5"/>
      <c r="IH65" s="6"/>
      <c r="II65" s="7"/>
      <c r="IM65" s="5"/>
      <c r="IN65" s="6"/>
      <c r="IO65" s="7"/>
      <c r="IS65" s="5"/>
      <c r="IT65" s="6"/>
      <c r="IU65" s="7"/>
      <c r="IY65" s="5"/>
      <c r="IZ65" s="6"/>
      <c r="JA65" s="7"/>
      <c r="JE65" s="5"/>
      <c r="JF65" s="6"/>
      <c r="JG65" s="7"/>
      <c r="JK65" s="5"/>
      <c r="JL65" s="6"/>
      <c r="JM65" s="7"/>
      <c r="JQ65" s="5"/>
      <c r="JR65" s="6"/>
      <c r="JS65" s="7"/>
      <c r="JW65" s="5"/>
      <c r="JX65" s="6"/>
      <c r="JY65" s="7"/>
      <c r="KC65" s="5"/>
      <c r="KD65" s="6"/>
      <c r="KE65" s="7"/>
      <c r="KI65" s="5"/>
      <c r="KJ65" s="6"/>
      <c r="KK65" s="7"/>
      <c r="KO65" s="5"/>
      <c r="KP65" s="6"/>
      <c r="KQ65" s="7"/>
      <c r="KU65" s="5"/>
      <c r="KV65" s="6"/>
      <c r="KW65" s="7"/>
      <c r="LA65" s="5"/>
      <c r="LB65" s="6"/>
      <c r="LC65" s="7"/>
      <c r="LG65" s="5"/>
      <c r="LH65" s="6"/>
      <c r="LI65" s="7"/>
      <c r="LM65" s="5"/>
      <c r="LN65" s="6"/>
      <c r="LO65" s="7"/>
      <c r="LS65" s="5"/>
      <c r="LT65" s="6"/>
      <c r="LU65" s="7"/>
      <c r="LY65" s="5"/>
      <c r="LZ65" s="6"/>
      <c r="MA65" s="7"/>
      <c r="ME65" s="5"/>
      <c r="MF65" s="6"/>
      <c r="MG65" s="7"/>
      <c r="MK65" s="5"/>
      <c r="ML65" s="6"/>
      <c r="MM65" s="7"/>
      <c r="MQ65" s="5"/>
      <c r="MR65" s="6"/>
      <c r="MS65" s="7"/>
      <c r="MW65" s="5"/>
      <c r="MX65" s="6"/>
      <c r="MY65" s="7"/>
      <c r="NC65" s="5"/>
      <c r="ND65" s="6"/>
      <c r="NE65" s="7"/>
      <c r="NI65" s="5"/>
      <c r="NJ65" s="6"/>
      <c r="NK65" s="7"/>
      <c r="NO65" s="5"/>
      <c r="NP65" s="6"/>
      <c r="NQ65" s="7"/>
      <c r="NU65" s="5"/>
      <c r="NV65" s="6"/>
      <c r="NW65" s="7"/>
      <c r="OA65" s="5"/>
      <c r="OB65" s="6"/>
      <c r="OC65" s="7"/>
      <c r="OG65" s="5"/>
      <c r="OH65" s="6"/>
      <c r="OI65" s="7"/>
      <c r="OM65" s="5"/>
      <c r="ON65" s="6"/>
      <c r="OO65" s="7"/>
      <c r="OS65" s="5"/>
      <c r="OT65" s="6"/>
      <c r="OU65" s="7"/>
      <c r="OY65" s="5"/>
      <c r="OZ65" s="6"/>
      <c r="PA65" s="7"/>
      <c r="PE65" s="5"/>
      <c r="PF65" s="6"/>
      <c r="PG65" s="7"/>
      <c r="PK65" s="5"/>
      <c r="PL65" s="6"/>
      <c r="PM65" s="7"/>
      <c r="PQ65" s="5"/>
      <c r="PR65" s="6"/>
      <c r="PS65" s="7"/>
      <c r="PW65" s="5"/>
      <c r="PX65" s="6"/>
      <c r="PY65" s="7"/>
      <c r="QC65" s="5"/>
      <c r="QD65" s="6"/>
      <c r="QE65" s="7"/>
      <c r="QI65" s="5"/>
      <c r="QJ65" s="6"/>
      <c r="QK65" s="7"/>
      <c r="QO65" s="5"/>
      <c r="QP65" s="6"/>
      <c r="QQ65" s="7"/>
    </row>
    <row r="66" spans="3:461">
      <c r="C66">
        <v>25</v>
      </c>
      <c r="D66" s="6">
        <v>0.18149999999999999</v>
      </c>
      <c r="E66" s="12">
        <f t="shared" si="286"/>
        <v>-935683.41064117872</v>
      </c>
      <c r="F66" s="12">
        <f t="shared" ref="F66:F88" si="291">E66*((VLOOKUP(C$91, $A$138:$E$227, 5, FALSE)) / VLOOKUP((C$91+C67), $A$138:$E$227, 5, FALSE))</f>
        <v>-610842.37751292053</v>
      </c>
      <c r="G66">
        <v>24</v>
      </c>
      <c r="H66" s="6">
        <v>0.18149999999999999</v>
      </c>
      <c r="I66" s="12">
        <f t="shared" ref="I66:I87" si="292">(I67)*(1+H66)-(((VLOOKUP((G$91+G67),$A$138:$E$227,5,FALSE))/(VLOOKUP(G$91,$A$138:$E$227,5,FALSE)))*(IF(G66&lt;=$D$125,$B$125,$C$125)))</f>
        <v>-1236524.101956785</v>
      </c>
      <c r="J66" s="12">
        <f t="shared" ref="J66:J88" si="293">I66*((VLOOKUP(G$91, $A$138:$E$227, 5, FALSE)) / VLOOKUP((G$91+G67), $A$138:$E$227, 5, FALSE))</f>
        <v>-797908.00541362364</v>
      </c>
      <c r="K66">
        <v>23</v>
      </c>
      <c r="L66" s="6">
        <v>0.18149999999999999</v>
      </c>
      <c r="M66" s="12">
        <f t="shared" ref="M66:M86" si="294">(M67)*(1+L66)-(((VLOOKUP((K$91+K67),$A$138:$E$227,5,FALSE))/(VLOOKUP(K$91,$A$138:$E$227,5,FALSE)))*(IF(K66&lt;=$D$125,$B$125,$C$125)))</f>
        <v>-997099.46015479486</v>
      </c>
      <c r="N66" s="12">
        <f t="shared" ref="N66:N87" si="295">M66*((VLOOKUP(K$91, $A$138:$E$227, 5, FALSE)) / VLOOKUP((K$91+K67), $A$138:$E$227, 5, FALSE))</f>
        <v>-643411.34976026393</v>
      </c>
      <c r="O66">
        <v>22</v>
      </c>
      <c r="P66" s="6">
        <v>0.18149999999999999</v>
      </c>
      <c r="Q66" s="12">
        <f t="shared" ref="Q66:Q85" si="296">(Q67)*(1+P66)-(((VLOOKUP((O$91+O67),$A$138:$E$227,5,FALSE))/(VLOOKUP(O$91,$A$138:$E$227,5,FALSE)))*(IF(O66&lt;=$D$125,$B$125,$C$125)))</f>
        <v>-593690.18245844042</v>
      </c>
      <c r="R66" s="12">
        <f t="shared" ref="R66:R86" si="297">Q66*((VLOOKUP(O$91, $A$138:$E$227, 5, FALSE)) / VLOOKUP((O$91+O67), $A$138:$E$227, 5, FALSE))</f>
        <v>-356214.10947506427</v>
      </c>
      <c r="S66">
        <v>21</v>
      </c>
      <c r="T66" s="6">
        <v>0.18149999999999999</v>
      </c>
      <c r="U66" s="12">
        <f t="shared" ref="U66:U84" si="298">(U67)*(1+T66)-(((VLOOKUP((S$91+S67),$A$138:$E$227,5,FALSE))/(VLOOKUP(S$91,$A$138:$E$227,5,FALSE)))*(IF(S66&lt;=$D$125,$B$125,$C$125)))</f>
        <v>595159.40600370325</v>
      </c>
      <c r="V66" s="12">
        <f t="shared" ref="V66:V85" si="299">U66*((VLOOKUP(S$91, $A$138:$E$227, 5, FALSE)) / VLOOKUP((S$91+S67), $A$138:$E$227, 5, FALSE))</f>
        <v>321161.490786904</v>
      </c>
      <c r="W66">
        <v>20</v>
      </c>
      <c r="X66" s="6">
        <v>0.18149999999999999</v>
      </c>
      <c r="Y66" s="12">
        <f t="shared" ref="Y66:Y83" si="300">(Y67)*(1+X66)-(((VLOOKUP((W$91+W67),$A$138:$E$227,5,FALSE))/(VLOOKUP(W$91,$A$138:$E$227,5,FALSE)))*(IF(W66&lt;=$D$125,$B$125,$C$125)))</f>
        <v>818203.32147967292</v>
      </c>
      <c r="Z66" s="12">
        <f t="shared" ref="Z66:Z84" si="301">Y66*((VLOOKUP(W$91, $A$138:$E$227, 5, FALSE)) / VLOOKUP((W$91+W67), $A$138:$E$227, 5, FALSE))</f>
        <v>398295.20177689736</v>
      </c>
      <c r="AA66">
        <v>19</v>
      </c>
      <c r="AB66" s="6">
        <v>0.18149999999999999</v>
      </c>
      <c r="AC66" s="12">
        <f t="shared" ref="AC66:AC82" si="302">(AC67)*(1+AB66)-(((VLOOKUP((AA$91+AA67),$A$138:$E$227,5,FALSE))/(VLOOKUP(AA$91,$A$138:$E$227,5,FALSE)))*(IF(AA66&lt;=$D$125,$B$125,$C$125)))</f>
        <v>30065.511841469954</v>
      </c>
      <c r="AD66" s="12">
        <f t="shared" ref="AD66:AD83" si="303">AC66*((VLOOKUP(AA$91, $A$138:$E$227, 5, FALSE)) / VLOOKUP((AA$91+AA67), $A$138:$E$227, 5, FALSE))</f>
        <v>14976.028539902014</v>
      </c>
      <c r="AE66">
        <v>18</v>
      </c>
      <c r="AF66" s="6">
        <v>0.18149999999999999</v>
      </c>
      <c r="AG66" s="12">
        <f t="shared" ref="AG66:AG81" si="304">(AG67)*(1+AF66)-(((VLOOKUP((AE$91+AE67),$A$138:$E$227,5,FALSE))/(VLOOKUP(AE$91,$A$138:$E$227,5,FALSE)))*(IF(AE66&lt;=$D$125,$B$125,$C$125)))</f>
        <v>272896.78074228799</v>
      </c>
      <c r="AH66" s="12">
        <f t="shared" ref="AH66:AH82" si="305">AG66*((VLOOKUP(AE$91, $A$138:$E$227, 5, FALSE)) / VLOOKUP((AE$91+AE67), $A$138:$E$227, 5, FALSE))</f>
        <v>140052.68747528741</v>
      </c>
      <c r="AI66">
        <v>17</v>
      </c>
      <c r="AJ66" s="6">
        <v>0.18149999999999999</v>
      </c>
      <c r="AK66" s="12">
        <f t="shared" ref="AK66:AK80" si="306">(AK67)*(1+AJ66)-(((VLOOKUP((AI$91+AI67),$A$138:$E$227,5,FALSE))/(VLOOKUP(AI$91,$A$138:$E$227,5,FALSE)))*(IF(AI66&lt;=$D$125,$B$125,$C$125)))</f>
        <v>-227715.38121855006</v>
      </c>
      <c r="AL66" s="12">
        <f t="shared" ref="AL66:AL81" si="307">AK66*((VLOOKUP(AI$91, $A$138:$E$227, 5, FALSE)) / VLOOKUP((AI$91+AI67), $A$138:$E$227, 5, FALSE))</f>
        <v>-118583.85889871663</v>
      </c>
      <c r="AM66">
        <v>16</v>
      </c>
      <c r="AN66" s="6">
        <v>0.18149999999999999</v>
      </c>
      <c r="AO66" s="12">
        <f t="shared" ref="AO66:AO79" si="308">(AO67)*(1+AN66)-(((VLOOKUP((AM$91+AM67),$A$138:$E$227,5,FALSE))/(VLOOKUP(AM$91,$A$138:$E$227,5,FALSE)))*(IF(AM66&lt;=$D$125,$B$125,$C$125)))</f>
        <v>-406101.21081921196</v>
      </c>
      <c r="AP66" s="12">
        <f t="shared" ref="AP66:AP80" si="309">AO66*((VLOOKUP(AM$91, $A$138:$E$227, 5, FALSE)) / VLOOKUP((AM$91+AM67), $A$138:$E$227, 5, FALSE))</f>
        <v>-216076.4933038071</v>
      </c>
      <c r="AQ66">
        <v>15</v>
      </c>
      <c r="AR66" s="6">
        <v>0.18149999999999999</v>
      </c>
      <c r="AS66" s="12">
        <f t="shared" ref="AS66:AS78" si="310">(AS67)*(1+AR66)-(((VLOOKUP((AQ$91+AQ67),$A$138:$E$227,5,FALSE))/(VLOOKUP(AQ$91,$A$138:$E$227,5,FALSE)))*(IF(AQ66&lt;=$D$125,$B$125,$C$125)))</f>
        <v>355327.79017181927</v>
      </c>
      <c r="AT66" s="12">
        <f t="shared" ref="AT66:AT79" si="311">AS66*((VLOOKUP(AQ$91, $A$138:$E$227, 5, FALSE)) / VLOOKUP((AQ$91+AQ67), $A$138:$E$227, 5, FALSE))</f>
        <v>190402.06114867298</v>
      </c>
      <c r="AU66">
        <v>14</v>
      </c>
      <c r="AV66" s="6">
        <v>0.18149999999999999</v>
      </c>
      <c r="AW66" s="12">
        <f t="shared" ref="AW66:AW77" si="312">(AW67)*(1+AV66)-(((VLOOKUP((AU$91+AU67),$A$138:$E$227,5,FALSE))/(VLOOKUP(AU$91,$A$138:$E$227,5,FALSE)))*(IF(AU66&lt;=$D$125,$B$125,$C$125)))</f>
        <v>108062.77025506657</v>
      </c>
      <c r="AX66" s="12">
        <f t="shared" ref="AX66:AX78" si="313">AW66*((VLOOKUP(AU$91, $A$138:$E$227, 5, FALSE)) / VLOOKUP((AU$91+AU67), $A$138:$E$227, 5, FALSE))</f>
        <v>57089.765417771021</v>
      </c>
      <c r="AY66">
        <v>13</v>
      </c>
      <c r="AZ66" s="6">
        <v>0.18149999999999999</v>
      </c>
      <c r="BA66" s="12">
        <f t="shared" ref="BA66:BA76" si="314">(BA67)*(1+AZ66)-(((VLOOKUP((AY$91+AY67),$A$138:$E$227,5,FALSE))/(VLOOKUP(AY$91,$A$138:$E$227,5,FALSE)))*(IF(AY66&lt;=$D$125,$B$125,$C$125)))</f>
        <v>247762.0673558453</v>
      </c>
      <c r="BB66" s="12">
        <f t="shared" ref="BB66:BB77" si="315">BA66*((VLOOKUP(AY$91, $A$138:$E$227, 5, FALSE)) / VLOOKUP((AY$91+AY67), $A$138:$E$227, 5, FALSE))</f>
        <v>129958.21646212263</v>
      </c>
      <c r="BC66">
        <v>12</v>
      </c>
      <c r="BD66" s="6">
        <v>0.18149999999999999</v>
      </c>
      <c r="BE66" s="12">
        <f t="shared" ref="BE66:BE75" si="316">(BE67)*(1+BD66)-(((VLOOKUP((BC$91+BC67),$A$138:$E$227,5,FALSE))/(VLOOKUP(BC$91,$A$138:$E$227,5,FALSE)))*(IF(BC66&lt;=$D$125,$B$125,$C$125)))</f>
        <v>543346.83170997573</v>
      </c>
      <c r="BF66" s="12">
        <f t="shared" ref="BF66:BF76" si="317">BE66*((VLOOKUP(BC$91, $A$138:$E$227, 5, FALSE)) / VLOOKUP((BC$91+BC67), $A$138:$E$227, 5, FALSE))</f>
        <v>289101.52177776064</v>
      </c>
      <c r="BG66">
        <v>11</v>
      </c>
      <c r="BH66" s="6">
        <v>0.18149999999999999</v>
      </c>
      <c r="BI66" s="12">
        <f t="shared" ref="BI66:BI74" si="318">(BI67)*(1+BH66)-(((VLOOKUP((BG$91+BG67),$A$138:$E$227,5,FALSE))/(VLOOKUP(BG$91,$A$138:$E$227,5,FALSE)))*(IF(BG66&lt;=$D$125,$B$125,$C$125)))</f>
        <v>952858.80688974587</v>
      </c>
      <c r="BJ66" s="12">
        <f t="shared" ref="BJ66:BJ75" si="319">BI66*((VLOOKUP(BG$91, $A$138:$E$227, 5, FALSE)) / VLOOKUP((BG$91+BG67), $A$138:$E$227, 5, FALSE))</f>
        <v>564523.89691203809</v>
      </c>
      <c r="BK66">
        <v>10</v>
      </c>
      <c r="BL66" s="6">
        <v>0.18149999999999999</v>
      </c>
      <c r="BM66" s="12">
        <f t="shared" ref="BM66:BM73" si="320">(BM67)*(1+BL66)-(((VLOOKUP((BK$91+BK67),$A$138:$E$227,5,FALSE))/(VLOOKUP(BK$91,$A$138:$E$227,5,FALSE)))*(IF(BK66&lt;=$D$125,$B$125,$C$125)))</f>
        <v>834674.17153351835</v>
      </c>
      <c r="BN66" s="12">
        <f t="shared" ref="BN66:BN74" si="321">BM66*((VLOOKUP(BK$91, $A$138:$E$227, 5, FALSE)) / VLOOKUP((BK$91+BK67), $A$138:$E$227, 5, FALSE))</f>
        <v>532301.64146854565</v>
      </c>
      <c r="BO66">
        <v>9</v>
      </c>
      <c r="BP66" s="6">
        <v>0.18149999999999999</v>
      </c>
      <c r="BQ66" s="12">
        <f t="shared" ref="BQ66:BQ72" si="322">(BQ67)*(1+BP66)-(((VLOOKUP((BO$91+BO67),$A$138:$E$227,5,FALSE))/(VLOOKUP(BO$91,$A$138:$E$227,5,FALSE)))*(IF(BO66&lt;=$D$125,$B$125,$C$125)))</f>
        <v>666855.07874434988</v>
      </c>
      <c r="BR66" s="12">
        <f t="shared" ref="BR66:BR73" si="323">BQ66*((VLOOKUP(BO$91, $A$138:$E$227, 5, FALSE)) / VLOOKUP((BO$91+BO67), $A$138:$E$227, 5, FALSE))</f>
        <v>437859.56113779952</v>
      </c>
      <c r="BS66">
        <v>8</v>
      </c>
      <c r="BT66" s="6">
        <v>0.18149999999999999</v>
      </c>
      <c r="BU66" s="12">
        <f t="shared" ref="BU66:BU71" si="324">(BU67)*(1+BT66)-(((VLOOKUP((BS$91+BS67),$A$138:$E$227,5,FALSE))/(VLOOKUP(BS$91,$A$138:$E$227,5,FALSE)))*(IF(BS66&lt;=$D$125,$B$125,$C$125)))</f>
        <v>589261.00054631766</v>
      </c>
      <c r="BV66" s="12">
        <f t="shared" ref="BV66:BV72" si="325">BU66*((VLOOKUP(BS$91, $A$138:$E$227, 5, FALSE)) / VLOOKUP((BS$91+BS67), $A$138:$E$227, 5, FALSE))</f>
        <v>395805.50225375302</v>
      </c>
      <c r="BW66">
        <v>7</v>
      </c>
      <c r="BX66" s="6">
        <v>0.18149999999999999</v>
      </c>
      <c r="BY66" s="12">
        <f t="shared" ref="BY66:BY70" si="326">(BY67)*(1+BX66)-(((VLOOKUP((BW$91+BW67),$A$138:$E$227,5,FALSE))/(VLOOKUP(BW$91,$A$138:$E$227,5,FALSE)))*(IF(BW66&lt;=$D$125,$B$125,$C$125)))</f>
        <v>422164.70201266225</v>
      </c>
      <c r="BZ66" s="12">
        <f t="shared" ref="BZ66:BZ71" si="327">BY66*((VLOOKUP(BW$91, $A$138:$E$227, 5, FALSE)) / VLOOKUP((BW$91+BW67), $A$138:$E$227, 5, FALSE))</f>
        <v>289939.53119360196</v>
      </c>
      <c r="CA66">
        <v>6</v>
      </c>
      <c r="CB66" s="6">
        <v>0.18149999999999999</v>
      </c>
      <c r="CC66" s="12">
        <f t="shared" ref="CC66:CC69" si="328">(CC67)*(1+CB66)-(((VLOOKUP((CA$91+CA67),$A$138:$E$227,5,FALSE))/(VLOOKUP(CA$91,$A$138:$E$227,5,FALSE)))*(IF(CA66&lt;=$D$125,$B$125,$C$125)))</f>
        <v>580742.62173549528</v>
      </c>
      <c r="CD66" s="12">
        <f t="shared" ref="CD66:CD70" si="329">CC66*((VLOOKUP(CA$91, $A$138:$E$227, 5, FALSE)) / VLOOKUP((CA$91+CA67), $A$138:$E$227, 5, FALSE))</f>
        <v>471168.54216276034</v>
      </c>
      <c r="CE66">
        <v>5</v>
      </c>
      <c r="CF66" s="6">
        <v>0.18149999999999999</v>
      </c>
      <c r="CG66" s="12">
        <f t="shared" ref="CG66:CG68" si="330">(CG67)*(1+CF66)-(((VLOOKUP((CE$91+CE67),$A$138:$E$227,5,FALSE))/(VLOOKUP(CE$91,$A$138:$E$227,5,FALSE)))*(IF(CE66&lt;=$D$125,$B$125,$C$125)))</f>
        <v>607480.94386760797</v>
      </c>
      <c r="CH66" s="12">
        <f t="shared" ref="CH66:CH69" si="331">CG66*((VLOOKUP(CE$91, $A$138:$E$227, 5, FALSE)) / VLOOKUP((CE$91+CE67), $A$138:$E$227, 5, FALSE))</f>
        <v>543294.27810046449</v>
      </c>
      <c r="CI66">
        <v>4</v>
      </c>
      <c r="CJ66" s="6">
        <v>0.18149999999999999</v>
      </c>
      <c r="CK66" s="12">
        <f t="shared" si="284"/>
        <v>615724.95945406146</v>
      </c>
      <c r="CL66" s="12">
        <f t="shared" si="285"/>
        <v>557637.69912820659</v>
      </c>
      <c r="CM66" s="5">
        <v>3</v>
      </c>
      <c r="CN66" s="6">
        <v>0.18149999999999999</v>
      </c>
      <c r="CO66" s="7">
        <f t="shared" ref="CO66:CO67" si="332">(CO67)*(1+CN66)</f>
        <v>573449.79645600007</v>
      </c>
      <c r="CP66" s="12">
        <f t="shared" ref="CP66" si="333">(CP67)*(1+CN66)-(((VLOOKUP((CM$91+CM67),$A$138:$E$227,5,FALSE))/(VLOOKUP(CM$91,$A$138:$E$227,5,FALSE)))*(IF(CM66&lt;=$D$125,$B$125,$C$125)))</f>
        <v>530924.1890857874</v>
      </c>
      <c r="CQ66" s="12">
        <f t="shared" ref="CQ66:CQ67" si="334">CP66*((VLOOKUP(CM$91, $A$138:$E$227, 5, FALSE)) / VLOOKUP((CM$91+CM67), $A$138:$E$227, 5, FALSE))</f>
        <v>470819.56390626432</v>
      </c>
      <c r="CR66" s="9"/>
      <c r="CS66" s="5">
        <v>2</v>
      </c>
      <c r="CT66" s="6">
        <v>0.18149999999999999</v>
      </c>
      <c r="CU66" s="7">
        <f t="shared" ref="CU66" si="335">(CU67)*(1+CT66)</f>
        <v>438383.76000000007</v>
      </c>
      <c r="CV66" s="12">
        <f>(CV67)*(1+CT66)-(((VLOOKUP((CS$91+CS67),$A$138:$E$227,5,FALSE))/(VLOOKUP(CS$91,$A$138:$E$227,5,FALSE)))*(IF(CS66&lt;=$D$125,$B$125,$C$125)))</f>
        <v>413910.88204724417</v>
      </c>
      <c r="CW66" s="12">
        <f t="shared" ref="CW66" si="336">CV66*((VLOOKUP(CS$91, $A$138:$E$227, 5, FALSE)) / VLOOKUP((CS$91+CS67), $A$138:$E$227, 5, FALSE))</f>
        <v>396729.67562264152</v>
      </c>
      <c r="CX66" s="10"/>
      <c r="CY66" s="5">
        <v>1</v>
      </c>
      <c r="CZ66" s="6">
        <v>0.18149999999999999</v>
      </c>
      <c r="DA66" s="7">
        <f>(DA67+$B$124)*(1+CZ66)</f>
        <v>354450</v>
      </c>
      <c r="DB66" s="12">
        <f>($B$124)*(1+CZ66)-$B$125</f>
        <v>343450</v>
      </c>
      <c r="DC66" s="12">
        <f>DB66</f>
        <v>343450</v>
      </c>
      <c r="DD66" s="10"/>
      <c r="DE66" s="5"/>
      <c r="DF66" s="6"/>
      <c r="DG66" s="7"/>
      <c r="DJ66" s="10"/>
      <c r="DK66" s="5"/>
      <c r="DL66" s="6"/>
      <c r="DM66" s="7"/>
      <c r="DP66" s="10"/>
      <c r="DQ66" s="5"/>
      <c r="DR66" s="6"/>
      <c r="DS66" s="7"/>
      <c r="DU66">
        <f t="shared" si="290"/>
        <v>1000</v>
      </c>
      <c r="DV66" s="10"/>
      <c r="DW66" s="5"/>
      <c r="DX66" s="6"/>
      <c r="DY66" s="7"/>
      <c r="EC66" s="5"/>
      <c r="ED66" s="6"/>
      <c r="EE66" s="7"/>
      <c r="EI66" s="5"/>
      <c r="EJ66" s="6"/>
      <c r="EK66" s="7"/>
      <c r="EO66" s="5"/>
      <c r="EP66" s="6"/>
      <c r="EQ66" s="7"/>
      <c r="EU66" s="5"/>
      <c r="EV66" s="6"/>
      <c r="EW66" s="7"/>
      <c r="FA66" s="5"/>
      <c r="FB66" s="6"/>
      <c r="FC66" s="7"/>
      <c r="FG66" s="5"/>
      <c r="FH66" s="6"/>
      <c r="FI66" s="7"/>
      <c r="FM66" s="5"/>
      <c r="FN66" s="6"/>
      <c r="FO66" s="7"/>
      <c r="FS66" s="5"/>
      <c r="FT66" s="6"/>
      <c r="FU66" s="7"/>
      <c r="FY66" s="5"/>
      <c r="FZ66" s="6"/>
      <c r="GA66" s="7"/>
      <c r="GE66" s="5"/>
      <c r="GF66" s="6"/>
      <c r="GG66" s="7"/>
      <c r="GK66" s="5"/>
      <c r="GL66" s="6"/>
      <c r="GM66" s="7"/>
      <c r="GQ66" s="5"/>
      <c r="GR66" s="6"/>
      <c r="GS66" s="7"/>
      <c r="GW66" s="5"/>
      <c r="GX66" s="6"/>
      <c r="GY66" s="7"/>
      <c r="HC66" s="5"/>
      <c r="HD66" s="6"/>
      <c r="HE66" s="7"/>
      <c r="HI66" s="5"/>
      <c r="HJ66" s="6"/>
      <c r="HK66" s="7"/>
      <c r="HO66" s="5"/>
      <c r="HP66" s="6"/>
      <c r="HQ66" s="7"/>
      <c r="HU66" s="5"/>
      <c r="HV66" s="6"/>
      <c r="HW66" s="7"/>
      <c r="IA66" s="5"/>
      <c r="IB66" s="6"/>
      <c r="IC66" s="7"/>
      <c r="IG66" s="5"/>
      <c r="IH66" s="6"/>
      <c r="II66" s="7"/>
      <c r="IM66" s="5"/>
      <c r="IN66" s="6"/>
      <c r="IO66" s="7"/>
      <c r="IS66" s="5"/>
      <c r="IT66" s="6"/>
      <c r="IU66" s="7"/>
      <c r="IY66" s="5"/>
      <c r="IZ66" s="6"/>
      <c r="JA66" s="7"/>
      <c r="JE66" s="5"/>
      <c r="JF66" s="6"/>
      <c r="JG66" s="7"/>
      <c r="JK66" s="5"/>
      <c r="JL66" s="6"/>
      <c r="JM66" s="7"/>
      <c r="JQ66" s="5"/>
      <c r="JR66" s="6"/>
      <c r="JS66" s="7"/>
      <c r="JW66" s="5"/>
      <c r="JX66" s="6"/>
      <c r="JY66" s="7"/>
      <c r="KC66" s="5"/>
      <c r="KD66" s="6"/>
      <c r="KE66" s="7"/>
      <c r="KI66" s="5"/>
      <c r="KJ66" s="6"/>
      <c r="KK66" s="7"/>
      <c r="KO66" s="5"/>
      <c r="KP66" s="6"/>
      <c r="KQ66" s="7"/>
      <c r="KU66" s="5"/>
      <c r="KV66" s="6"/>
      <c r="KW66" s="7"/>
      <c r="LA66" s="5"/>
      <c r="LB66" s="6"/>
      <c r="LC66" s="7"/>
      <c r="LG66" s="5"/>
      <c r="LH66" s="6"/>
      <c r="LI66" s="7"/>
      <c r="LM66" s="5"/>
      <c r="LN66" s="6"/>
      <c r="LO66" s="7"/>
      <c r="LS66" s="5"/>
      <c r="LT66" s="6"/>
      <c r="LU66" s="7"/>
      <c r="LY66" s="5"/>
      <c r="LZ66" s="6"/>
      <c r="MA66" s="7"/>
      <c r="ME66" s="5"/>
      <c r="MF66" s="6"/>
      <c r="MG66" s="7"/>
      <c r="MK66" s="5"/>
      <c r="ML66" s="6"/>
      <c r="MM66" s="7"/>
      <c r="MQ66" s="5"/>
      <c r="MR66" s="6"/>
      <c r="MS66" s="7"/>
      <c r="MW66" s="5"/>
      <c r="MX66" s="6"/>
      <c r="MY66" s="7"/>
      <c r="NC66" s="5"/>
      <c r="ND66" s="6"/>
      <c r="NE66" s="7"/>
      <c r="NI66" s="5"/>
      <c r="NJ66" s="6"/>
      <c r="NK66" s="7"/>
      <c r="NO66" s="5"/>
      <c r="NP66" s="6"/>
      <c r="NQ66" s="7"/>
      <c r="NU66" s="5"/>
      <c r="NV66" s="6"/>
      <c r="NW66" s="7"/>
      <c r="OA66" s="5"/>
      <c r="OB66" s="6"/>
      <c r="OC66" s="7"/>
      <c r="OG66" s="5"/>
      <c r="OH66" s="6"/>
      <c r="OI66" s="7"/>
      <c r="OM66" s="5"/>
      <c r="ON66" s="6"/>
      <c r="OO66" s="7"/>
      <c r="OS66" s="5"/>
      <c r="OT66" s="6"/>
      <c r="OU66" s="7"/>
      <c r="OY66" s="5"/>
      <c r="OZ66" s="6"/>
      <c r="PA66" s="7"/>
      <c r="PE66" s="5"/>
      <c r="PF66" s="6"/>
      <c r="PG66" s="7"/>
      <c r="PK66" s="5"/>
      <c r="PL66" s="6"/>
      <c r="PM66" s="7"/>
      <c r="PQ66" s="5"/>
      <c r="PR66" s="6"/>
      <c r="PS66" s="7"/>
      <c r="PW66" s="5"/>
      <c r="PX66" s="6"/>
      <c r="PY66" s="7"/>
      <c r="QC66" s="5"/>
      <c r="QD66" s="6"/>
      <c r="QE66" s="7"/>
      <c r="QI66" s="5"/>
      <c r="QJ66" s="6"/>
      <c r="QK66" s="7"/>
      <c r="QO66" s="5"/>
      <c r="QP66" s="6"/>
      <c r="QQ66" s="7"/>
    </row>
    <row r="67" spans="3:461">
      <c r="C67">
        <v>24</v>
      </c>
      <c r="D67" s="6">
        <v>0.23680000000000001</v>
      </c>
      <c r="E67" s="12">
        <f t="shared" si="286"/>
        <v>-753050.91275137139</v>
      </c>
      <c r="F67" s="12">
        <f t="shared" si="291"/>
        <v>-512904.75553538289</v>
      </c>
      <c r="G67">
        <v>23</v>
      </c>
      <c r="H67" s="6">
        <v>0.23680000000000001</v>
      </c>
      <c r="I67" s="12">
        <f t="shared" si="292"/>
        <v>-1007222.0684609475</v>
      </c>
      <c r="J67" s="12">
        <f t="shared" si="293"/>
        <v>-678090.44766465377</v>
      </c>
      <c r="K67">
        <v>22</v>
      </c>
      <c r="L67" s="6">
        <v>0.23680000000000001</v>
      </c>
      <c r="M67" s="12">
        <f t="shared" si="294"/>
        <v>-804577.4287639606</v>
      </c>
      <c r="N67" s="12">
        <f t="shared" si="295"/>
        <v>-541664.33196313889</v>
      </c>
      <c r="O67">
        <v>21</v>
      </c>
      <c r="P67" s="6">
        <v>0.23680000000000001</v>
      </c>
      <c r="Q67" s="12">
        <f t="shared" si="296"/>
        <v>-460169.43077311927</v>
      </c>
      <c r="R67" s="12">
        <f t="shared" si="297"/>
        <v>-288058.81690128334</v>
      </c>
      <c r="S67">
        <v>20</v>
      </c>
      <c r="T67" s="6">
        <v>0.23680000000000001</v>
      </c>
      <c r="U67" s="12">
        <f t="shared" si="298"/>
        <v>550786.12915624958</v>
      </c>
      <c r="V67" s="12">
        <f t="shared" si="299"/>
        <v>310088.25381631381</v>
      </c>
      <c r="W67">
        <v>19</v>
      </c>
      <c r="X67" s="6">
        <v>0.23680000000000001</v>
      </c>
      <c r="Y67" s="12">
        <f t="shared" si="300"/>
        <v>744673.06682726799</v>
      </c>
      <c r="Z67" s="12">
        <f t="shared" si="301"/>
        <v>378200.1008689669</v>
      </c>
      <c r="AA67">
        <v>18</v>
      </c>
      <c r="AB67" s="6">
        <v>0.23680000000000001</v>
      </c>
      <c r="AC67" s="12">
        <f t="shared" si="302"/>
        <v>76422.16214028158</v>
      </c>
      <c r="AD67" s="12">
        <f t="shared" si="303"/>
        <v>39715.454340618773</v>
      </c>
      <c r="AE67">
        <v>17</v>
      </c>
      <c r="AF67" s="6">
        <v>0.23680000000000001</v>
      </c>
      <c r="AG67" s="12">
        <f t="shared" si="304"/>
        <v>280450.83630573779</v>
      </c>
      <c r="AH67" s="12">
        <f t="shared" si="305"/>
        <v>150162.65251015883</v>
      </c>
      <c r="AI67">
        <v>16</v>
      </c>
      <c r="AJ67" s="6">
        <v>0.23680000000000001</v>
      </c>
      <c r="AK67" s="12">
        <f t="shared" si="306"/>
        <v>-143975.1887993027</v>
      </c>
      <c r="AL67" s="12">
        <f t="shared" si="307"/>
        <v>-78222.740371274704</v>
      </c>
      <c r="AM67">
        <v>15</v>
      </c>
      <c r="AN67" s="6">
        <v>0.23680000000000001</v>
      </c>
      <c r="AO67" s="12">
        <f t="shared" si="308"/>
        <v>-295995.11815133959</v>
      </c>
      <c r="AP67" s="12">
        <f t="shared" si="309"/>
        <v>-164312.25062731843</v>
      </c>
      <c r="AQ67">
        <v>14</v>
      </c>
      <c r="AR67" s="6">
        <v>0.23680000000000001</v>
      </c>
      <c r="AS67" s="12">
        <f t="shared" si="310"/>
        <v>348128.40090120782</v>
      </c>
      <c r="AT67" s="12">
        <f t="shared" si="311"/>
        <v>194622.9642833524</v>
      </c>
      <c r="AU67">
        <v>13</v>
      </c>
      <c r="AV67" s="6">
        <v>0.23680000000000001</v>
      </c>
      <c r="AW67" s="12">
        <f t="shared" si="312"/>
        <v>139524.74358085557</v>
      </c>
      <c r="AX67" s="12">
        <f t="shared" si="313"/>
        <v>76903.401973699933</v>
      </c>
      <c r="AY67">
        <v>12</v>
      </c>
      <c r="AZ67" s="6">
        <v>0.23680000000000001</v>
      </c>
      <c r="BA67" s="12">
        <f t="shared" si="314"/>
        <v>258109.44727901978</v>
      </c>
      <c r="BB67" s="12">
        <f t="shared" si="315"/>
        <v>141248.87075505414</v>
      </c>
      <c r="BC67">
        <v>11</v>
      </c>
      <c r="BD67" s="6">
        <v>0.23680000000000001</v>
      </c>
      <c r="BE67" s="12">
        <f t="shared" si="316"/>
        <v>507600.34738330933</v>
      </c>
      <c r="BF67" s="12">
        <f t="shared" si="317"/>
        <v>281778.14559467172</v>
      </c>
      <c r="BG67">
        <v>10</v>
      </c>
      <c r="BH67" s="6">
        <v>0.23680000000000001</v>
      </c>
      <c r="BI67" s="12">
        <f t="shared" si="318"/>
        <v>849340.45667787141</v>
      </c>
      <c r="BJ67" s="12">
        <f t="shared" si="319"/>
        <v>524986.03030876303</v>
      </c>
      <c r="BK67">
        <v>9</v>
      </c>
      <c r="BL67" s="6">
        <v>0.23680000000000001</v>
      </c>
      <c r="BM67" s="12">
        <f t="shared" si="320"/>
        <v>746267.95738625608</v>
      </c>
      <c r="BN67" s="12">
        <f t="shared" si="321"/>
        <v>496532.6173160522</v>
      </c>
      <c r="BO67">
        <v>8</v>
      </c>
      <c r="BP67" s="6">
        <v>0.23680000000000001</v>
      </c>
      <c r="BQ67" s="12">
        <f t="shared" si="322"/>
        <v>603084.8361546878</v>
      </c>
      <c r="BR67" s="12">
        <f t="shared" si="323"/>
        <v>413136.85626344755</v>
      </c>
      <c r="BS67">
        <v>7</v>
      </c>
      <c r="BT67" s="6">
        <v>0.23680000000000001</v>
      </c>
      <c r="BU67" s="12">
        <f t="shared" si="324"/>
        <v>536541.61819266377</v>
      </c>
      <c r="BV67" s="12">
        <f t="shared" si="325"/>
        <v>376001.60644997703</v>
      </c>
      <c r="BW67">
        <v>6</v>
      </c>
      <c r="BX67" s="6">
        <v>0.23680000000000001</v>
      </c>
      <c r="BY67" s="12">
        <f t="shared" si="326"/>
        <v>394283.555390589</v>
      </c>
      <c r="BZ67" s="12">
        <f t="shared" si="327"/>
        <v>282518.13811451657</v>
      </c>
      <c r="CA67">
        <v>5</v>
      </c>
      <c r="CB67" s="6">
        <v>0.23680000000000001</v>
      </c>
      <c r="CC67" s="12">
        <f t="shared" si="328"/>
        <v>522826.37826622248</v>
      </c>
      <c r="CD67" s="12">
        <f t="shared" si="329"/>
        <v>442549.8871151096</v>
      </c>
      <c r="CE67">
        <v>4</v>
      </c>
      <c r="CF67" s="6">
        <v>0.23680000000000001</v>
      </c>
      <c r="CG67" s="12">
        <f t="shared" si="330"/>
        <v>542552.05049942981</v>
      </c>
      <c r="CH67" s="12">
        <f t="shared" si="331"/>
        <v>506239.51168647583</v>
      </c>
      <c r="CI67">
        <v>3</v>
      </c>
      <c r="CJ67" s="6">
        <v>0.23680000000000001</v>
      </c>
      <c r="CK67" s="12">
        <f t="shared" ref="CK67" si="337">(CK68)*(1+CJ67)-(((VLOOKUP((CI$91+CI68),$A$138:$E$227,5,FALSE))/(VLOOKUP(CI$91,$A$138:$E$227,5,FALSE)))*(IF(CI67&lt;=$D$125,$B$125,$C$125)))</f>
        <v>531418.36037866678</v>
      </c>
      <c r="CL67" s="12">
        <f t="shared" ref="CL67:CL68" si="338">CK67*((VLOOKUP(CI$91, $A$138:$E$227, 5, FALSE)) / VLOOKUP((CI$91+CI68), $A$138:$E$227, 5, FALSE))</f>
        <v>502127.58460976393</v>
      </c>
      <c r="CM67" s="5">
        <v>2</v>
      </c>
      <c r="CN67" s="6">
        <v>0.23680000000000001</v>
      </c>
      <c r="CO67" s="7">
        <f t="shared" si="332"/>
        <v>485357.42400000006</v>
      </c>
      <c r="CP67" s="12">
        <f>(CP68)*(1+CN67)-(((VLOOKUP((CM$91+CM68),$A$138:$E$227,5,FALSE))/(VLOOKUP(CM$91,$A$138:$E$227,5,FALSE)))*(IF(CM67&lt;=$D$125,$B$125,$C$125)))</f>
        <v>459863.2622978724</v>
      </c>
      <c r="CQ67" s="12">
        <f t="shared" si="334"/>
        <v>425464.04188976384</v>
      </c>
      <c r="CR67" s="9"/>
      <c r="CS67" s="5">
        <v>1</v>
      </c>
      <c r="CT67" s="6">
        <v>0.23680000000000001</v>
      </c>
      <c r="CU67" s="7">
        <f>($B$124)*(1+CT67)</f>
        <v>371040.00000000006</v>
      </c>
      <c r="CV67" s="12">
        <f>($B$124)*(1+CT67)-$B$125</f>
        <v>360040.00000000006</v>
      </c>
      <c r="CW67" s="12">
        <f>CV67</f>
        <v>360040.00000000006</v>
      </c>
      <c r="CY67" s="5"/>
      <c r="CZ67" s="6"/>
      <c r="DA67" s="7"/>
      <c r="DE67" s="5"/>
      <c r="DF67" s="6"/>
      <c r="DG67" s="7"/>
      <c r="DK67" s="5"/>
      <c r="DL67" s="6"/>
      <c r="DM67" s="7"/>
      <c r="DQ67" s="5"/>
      <c r="DR67" s="6"/>
      <c r="DS67" s="7"/>
      <c r="DW67" s="5"/>
      <c r="DX67" s="6"/>
      <c r="DY67" s="7"/>
      <c r="EC67" s="5"/>
      <c r="ED67" s="6"/>
      <c r="EE67" s="7"/>
      <c r="EI67" s="5"/>
      <c r="EJ67" s="6"/>
      <c r="EK67" s="7"/>
      <c r="EO67" s="5"/>
      <c r="EP67" s="6"/>
      <c r="EQ67" s="7"/>
      <c r="EU67" s="5"/>
      <c r="EV67" s="6"/>
      <c r="EW67" s="7"/>
      <c r="FA67" s="5"/>
      <c r="FB67" s="6"/>
      <c r="FC67" s="7"/>
      <c r="FG67" s="5"/>
      <c r="FH67" s="6"/>
      <c r="FI67" s="7"/>
      <c r="FM67" s="5"/>
      <c r="FN67" s="6"/>
      <c r="FO67" s="7"/>
      <c r="FS67" s="5"/>
      <c r="FT67" s="6"/>
      <c r="FU67" s="7"/>
      <c r="FY67" s="5"/>
      <c r="FZ67" s="6"/>
      <c r="GA67" s="7"/>
      <c r="GE67" s="5"/>
      <c r="GF67" s="6"/>
      <c r="GG67" s="7"/>
      <c r="GK67" s="5"/>
      <c r="GL67" s="6"/>
      <c r="GM67" s="7"/>
      <c r="GQ67" s="5"/>
      <c r="GR67" s="6"/>
      <c r="GS67" s="7"/>
      <c r="GW67" s="5"/>
      <c r="GX67" s="6"/>
      <c r="GY67" s="7"/>
      <c r="HC67" s="5"/>
      <c r="HD67" s="6"/>
      <c r="HE67" s="7"/>
      <c r="HI67" s="5"/>
      <c r="HJ67" s="6"/>
      <c r="HK67" s="7"/>
      <c r="HO67" s="5"/>
      <c r="HP67" s="6"/>
      <c r="HQ67" s="7"/>
      <c r="HU67" s="5"/>
      <c r="HV67" s="6"/>
      <c r="HW67" s="7"/>
      <c r="IA67" s="5"/>
      <c r="IB67" s="6"/>
      <c r="IC67" s="7"/>
      <c r="IG67" s="5"/>
      <c r="IH67" s="6"/>
      <c r="II67" s="7"/>
      <c r="IM67" s="5"/>
      <c r="IN67" s="6"/>
      <c r="IO67" s="7"/>
      <c r="IS67" s="5"/>
      <c r="IT67" s="6"/>
      <c r="IU67" s="7"/>
      <c r="IY67" s="5"/>
      <c r="IZ67" s="6"/>
      <c r="JA67" s="7"/>
      <c r="JE67" s="5"/>
      <c r="JF67" s="6"/>
      <c r="JG67" s="7"/>
    </row>
    <row r="68" spans="3:461">
      <c r="C68">
        <v>23</v>
      </c>
      <c r="D68" s="6">
        <v>0.30809999999999998</v>
      </c>
      <c r="E68" s="12">
        <f t="shared" si="286"/>
        <v>-573257.33342238422</v>
      </c>
      <c r="F68" s="12">
        <f t="shared" si="291"/>
        <v>-422014.97311520204</v>
      </c>
      <c r="G68">
        <v>22</v>
      </c>
      <c r="H68" s="6">
        <v>0.30809999999999998</v>
      </c>
      <c r="I68" s="12">
        <f t="shared" si="292"/>
        <v>-778347.8856340358</v>
      </c>
      <c r="J68" s="12">
        <f t="shared" si="293"/>
        <v>-566372.29124859627</v>
      </c>
      <c r="K68">
        <v>21</v>
      </c>
      <c r="L68" s="6">
        <v>0.30809999999999998</v>
      </c>
      <c r="M68" s="12">
        <f t="shared" si="294"/>
        <v>-614501.960911375</v>
      </c>
      <c r="N68" s="12">
        <f t="shared" si="295"/>
        <v>-447148.23538657505</v>
      </c>
      <c r="O68">
        <v>20</v>
      </c>
      <c r="P68" s="6">
        <v>0.30809999999999998</v>
      </c>
      <c r="Q68" s="12">
        <f t="shared" si="296"/>
        <v>-333315.73615073774</v>
      </c>
      <c r="R68" s="12">
        <f t="shared" si="297"/>
        <v>-225520.00871475445</v>
      </c>
      <c r="S68">
        <v>19</v>
      </c>
      <c r="T68" s="6">
        <v>0.30809999999999998</v>
      </c>
      <c r="U68" s="12">
        <f t="shared" si="298"/>
        <v>488415.94634780299</v>
      </c>
      <c r="V68" s="12">
        <f t="shared" si="299"/>
        <v>297206.29926696094</v>
      </c>
      <c r="W68">
        <v>18</v>
      </c>
      <c r="X68" s="6">
        <v>0.30809999999999998</v>
      </c>
      <c r="Y68" s="12">
        <f t="shared" si="300"/>
        <v>649856.75474541436</v>
      </c>
      <c r="Z68" s="12">
        <f t="shared" si="301"/>
        <v>356729.87813684449</v>
      </c>
      <c r="AA68">
        <v>17</v>
      </c>
      <c r="AB68" s="6">
        <v>0.30809999999999998</v>
      </c>
      <c r="AC68" s="12">
        <f t="shared" si="302"/>
        <v>108464.93763547405</v>
      </c>
      <c r="AD68" s="12">
        <f t="shared" si="303"/>
        <v>60924.986246308821</v>
      </c>
      <c r="AE68">
        <v>16</v>
      </c>
      <c r="AF68" s="6">
        <v>0.30809999999999998</v>
      </c>
      <c r="AG68" s="12">
        <f t="shared" si="304"/>
        <v>272057.12166109611</v>
      </c>
      <c r="AH68" s="12">
        <f t="shared" si="305"/>
        <v>157445.82359961307</v>
      </c>
      <c r="AI68">
        <v>15</v>
      </c>
      <c r="AJ68" s="6">
        <v>0.30809999999999998</v>
      </c>
      <c r="AK68" s="12">
        <f t="shared" si="306"/>
        <v>-71764.066538611631</v>
      </c>
      <c r="AL68" s="12">
        <f t="shared" si="307"/>
        <v>-42142.302903525131</v>
      </c>
      <c r="AM68">
        <v>14</v>
      </c>
      <c r="AN68" s="6">
        <v>0.30809999999999998</v>
      </c>
      <c r="AO68" s="12">
        <f t="shared" si="308"/>
        <v>-195627.88240608847</v>
      </c>
      <c r="AP68" s="12">
        <f t="shared" si="309"/>
        <v>-117376.72944365308</v>
      </c>
      <c r="AQ68">
        <v>13</v>
      </c>
      <c r="AR68" s="6">
        <v>0.30809999999999998</v>
      </c>
      <c r="AS68" s="12">
        <f t="shared" si="310"/>
        <v>324862.84988049295</v>
      </c>
      <c r="AT68" s="12">
        <f t="shared" si="311"/>
        <v>196300.10503417021</v>
      </c>
      <c r="AU68">
        <v>12</v>
      </c>
      <c r="AV68" s="6">
        <v>0.30809999999999998</v>
      </c>
      <c r="AW68" s="12">
        <f t="shared" si="312"/>
        <v>156818.65702573332</v>
      </c>
      <c r="AX68" s="12">
        <f t="shared" si="313"/>
        <v>93423.880781287939</v>
      </c>
      <c r="AY68">
        <v>11</v>
      </c>
      <c r="AZ68" s="6">
        <v>0.30809999999999998</v>
      </c>
      <c r="BA68" s="12">
        <f t="shared" si="314"/>
        <v>253015.51678841512</v>
      </c>
      <c r="BB68" s="12">
        <f t="shared" si="315"/>
        <v>149655.98652591361</v>
      </c>
      <c r="BC68">
        <v>10</v>
      </c>
      <c r="BD68" s="6">
        <v>0.30809999999999998</v>
      </c>
      <c r="BE68" s="12">
        <f t="shared" si="316"/>
        <v>454109.71909346589</v>
      </c>
      <c r="BF68" s="12">
        <f t="shared" si="317"/>
        <v>272465.8314560795</v>
      </c>
      <c r="BG68">
        <v>9</v>
      </c>
      <c r="BH68" s="6">
        <v>0.30809999999999998</v>
      </c>
      <c r="BI68" s="12">
        <f t="shared" si="318"/>
        <v>725966.59809589677</v>
      </c>
      <c r="BJ68" s="12">
        <f t="shared" si="319"/>
        <v>485007.4719193863</v>
      </c>
      <c r="BK68">
        <v>8</v>
      </c>
      <c r="BL68" s="6">
        <v>0.30809999999999998</v>
      </c>
      <c r="BM68" s="12">
        <f t="shared" si="320"/>
        <v>639842.10444914759</v>
      </c>
      <c r="BN68" s="12">
        <f t="shared" si="321"/>
        <v>460141.76873151463</v>
      </c>
      <c r="BO68">
        <v>7</v>
      </c>
      <c r="BP68" s="6">
        <v>0.30809999999999998</v>
      </c>
      <c r="BQ68" s="12">
        <f t="shared" si="322"/>
        <v>523025.50097264198</v>
      </c>
      <c r="BR68" s="12">
        <f t="shared" si="323"/>
        <v>387261.43476272211</v>
      </c>
      <c r="BS68">
        <v>6</v>
      </c>
      <c r="BT68" s="6">
        <v>0.30809999999999998</v>
      </c>
      <c r="BU68" s="12">
        <f t="shared" si="324"/>
        <v>468427.07548246172</v>
      </c>
      <c r="BV68" s="12">
        <f t="shared" si="325"/>
        <v>354808.59334416251</v>
      </c>
      <c r="BW68">
        <v>5</v>
      </c>
      <c r="BX68" s="6">
        <v>0.30809999999999998</v>
      </c>
      <c r="BY68" s="12">
        <f t="shared" si="326"/>
        <v>352645.28400608088</v>
      </c>
      <c r="BZ68" s="12">
        <f t="shared" si="327"/>
        <v>273112.51782598603</v>
      </c>
      <c r="CA68">
        <v>4</v>
      </c>
      <c r="CB68" s="6">
        <v>0.30809999999999998</v>
      </c>
      <c r="CC68" s="12">
        <f t="shared" si="328"/>
        <v>451381.17620580422</v>
      </c>
      <c r="CD68" s="12">
        <f t="shared" si="329"/>
        <v>412965.75695424643</v>
      </c>
      <c r="CE68">
        <v>3</v>
      </c>
      <c r="CF68" s="6">
        <v>0.30809999999999998</v>
      </c>
      <c r="CG68" s="12">
        <f t="shared" si="330"/>
        <v>448205.91852789029</v>
      </c>
      <c r="CH68" s="12">
        <f t="shared" si="331"/>
        <v>452020.43698344682</v>
      </c>
      <c r="CI68">
        <v>2</v>
      </c>
      <c r="CJ68" s="6">
        <v>0.30809999999999998</v>
      </c>
      <c r="CK68" s="12">
        <f>(CK69)*(1+CJ68)-(((VLOOKUP((CI$91+CI69),$A$138:$E$227,5,FALSE))/(VLOOKUP(CI$91,$A$138:$E$227,5,FALSE)))*(IF(CI68&lt;=$D$125,$B$125,$C$125)))</f>
        <v>439084.75666666671</v>
      </c>
      <c r="CL68" s="12">
        <f t="shared" si="338"/>
        <v>448426.98553191492</v>
      </c>
      <c r="CM68" s="5">
        <v>1</v>
      </c>
      <c r="CN68" s="6">
        <v>0.30809999999999998</v>
      </c>
      <c r="CO68" s="7">
        <f>($B$124)*(1+CN68)</f>
        <v>392430</v>
      </c>
      <c r="CP68" s="12">
        <f>($B$124)*(1+CN68)-$B$125</f>
        <v>381430</v>
      </c>
      <c r="CQ68" s="12">
        <f>CP68</f>
        <v>381430</v>
      </c>
      <c r="CR68" s="9"/>
      <c r="CS68" s="5"/>
      <c r="CT68" s="6"/>
      <c r="CU68" s="7"/>
      <c r="CV68" s="12"/>
    </row>
    <row r="69" spans="3:461" s="18" customFormat="1">
      <c r="C69" s="18">
        <v>22</v>
      </c>
      <c r="D69" s="19">
        <v>0.183</v>
      </c>
      <c r="E69" s="12">
        <f t="shared" ref="E69:E88" si="339">(E70)*(1+D69)-(((VLOOKUP((C$91+C70),$A$138:$E$227,5,FALSE))/(VLOOKUP(C$91,$A$138:$E$227,5,FALSE)))*(IF(C69&lt;=$D$125,$B$125,$C$125)))</f>
        <v>-407083.4709392853</v>
      </c>
      <c r="F69" s="12">
        <f t="shared" si="291"/>
        <v>-293439.33530206815</v>
      </c>
      <c r="G69">
        <v>21</v>
      </c>
      <c r="H69" s="19">
        <v>0.183</v>
      </c>
      <c r="I69" s="12">
        <f t="shared" si="292"/>
        <v>-563504.1781657344</v>
      </c>
      <c r="J69" s="12">
        <f t="shared" si="293"/>
        <v>-401496.72694308579</v>
      </c>
      <c r="K69">
        <v>20</v>
      </c>
      <c r="L69" s="19">
        <v>0.183</v>
      </c>
      <c r="M69" s="12">
        <f t="shared" si="294"/>
        <v>-438249.28578544181</v>
      </c>
      <c r="N69" s="12">
        <f t="shared" si="295"/>
        <v>-312252.61612212728</v>
      </c>
      <c r="O69">
        <v>19</v>
      </c>
      <c r="P69" s="19">
        <v>0.183</v>
      </c>
      <c r="Q69" s="12">
        <f t="shared" si="296"/>
        <v>-220912.8610268544</v>
      </c>
      <c r="R69" s="12">
        <f t="shared" si="297"/>
        <v>-146354.77043029104</v>
      </c>
      <c r="S69">
        <v>18</v>
      </c>
      <c r="T69" s="19">
        <v>0.183</v>
      </c>
      <c r="U69" s="12">
        <f t="shared" si="298"/>
        <v>411066.92580727942</v>
      </c>
      <c r="V69" s="12">
        <f t="shared" si="299"/>
        <v>244927.37662683733</v>
      </c>
      <c r="W69">
        <v>17</v>
      </c>
      <c r="X69" s="19">
        <v>0.183</v>
      </c>
      <c r="Y69" s="12">
        <f t="shared" si="300"/>
        <v>538573.44051380781</v>
      </c>
      <c r="Z69" s="12">
        <f t="shared" si="301"/>
        <v>289483.22427617171</v>
      </c>
      <c r="AA69">
        <v>16</v>
      </c>
      <c r="AB69" s="19">
        <v>0.183</v>
      </c>
      <c r="AC69" s="12">
        <f t="shared" si="302"/>
        <v>123747.4417434179</v>
      </c>
      <c r="AD69" s="12">
        <f t="shared" si="303"/>
        <v>68061.092958879846</v>
      </c>
      <c r="AE69">
        <v>15</v>
      </c>
      <c r="AF69" s="19">
        <v>0.183</v>
      </c>
      <c r="AG69" s="12">
        <f t="shared" si="304"/>
        <v>247607.48945433358</v>
      </c>
      <c r="AH69" s="12">
        <f t="shared" si="305"/>
        <v>140310.91069078902</v>
      </c>
      <c r="AI69">
        <v>14</v>
      </c>
      <c r="AJ69" s="19">
        <v>0.183</v>
      </c>
      <c r="AK69" s="12">
        <f t="shared" si="306"/>
        <v>-15806.979601614934</v>
      </c>
      <c r="AL69" s="12">
        <f t="shared" si="307"/>
        <v>-9089.0132709285881</v>
      </c>
      <c r="AM69">
        <v>13</v>
      </c>
      <c r="AN69" s="19">
        <v>0.183</v>
      </c>
      <c r="AO69" s="12">
        <f t="shared" si="308"/>
        <v>-111327.79023475917</v>
      </c>
      <c r="AP69" s="12">
        <f t="shared" si="309"/>
        <v>-65405.076762921017</v>
      </c>
      <c r="AQ69">
        <v>12</v>
      </c>
      <c r="AR69" s="19">
        <v>0.183</v>
      </c>
      <c r="AS69" s="12">
        <f t="shared" si="310"/>
        <v>286301.30510239018</v>
      </c>
      <c r="AT69" s="12">
        <f t="shared" si="311"/>
        <v>169394.93885224752</v>
      </c>
      <c r="AU69">
        <v>11</v>
      </c>
      <c r="AV69" s="19">
        <v>0.183</v>
      </c>
      <c r="AW69" s="12">
        <f t="shared" si="312"/>
        <v>158379.17581444551</v>
      </c>
      <c r="AX69" s="12">
        <f t="shared" si="313"/>
        <v>92387.852558426559</v>
      </c>
      <c r="AY69">
        <v>10</v>
      </c>
      <c r="AZ69" s="19">
        <v>0.183</v>
      </c>
      <c r="BA69" s="12">
        <f t="shared" si="314"/>
        <v>232195.50588551851</v>
      </c>
      <c r="BB69" s="12">
        <f t="shared" si="315"/>
        <v>134479.89715869614</v>
      </c>
      <c r="BC69">
        <v>9</v>
      </c>
      <c r="BD69" s="19">
        <v>0.183</v>
      </c>
      <c r="BE69" s="12">
        <f t="shared" si="316"/>
        <v>385375.52105608582</v>
      </c>
      <c r="BF69" s="12">
        <f t="shared" si="317"/>
        <v>226408.11862045043</v>
      </c>
      <c r="BG69">
        <v>8</v>
      </c>
      <c r="BH69" s="19">
        <v>0.183</v>
      </c>
      <c r="BI69" s="12">
        <f t="shared" si="318"/>
        <v>589305.90680729516</v>
      </c>
      <c r="BJ69" s="12">
        <f t="shared" si="319"/>
        <v>385504.28070310561</v>
      </c>
      <c r="BK69">
        <v>7</v>
      </c>
      <c r="BL69" s="19">
        <v>0.183</v>
      </c>
      <c r="BM69" s="12">
        <f t="shared" si="320"/>
        <v>521029.03507415991</v>
      </c>
      <c r="BN69" s="12">
        <f t="shared" si="321"/>
        <v>366891.27886472089</v>
      </c>
      <c r="BO69">
        <v>6</v>
      </c>
      <c r="BP69" s="19">
        <v>0.183</v>
      </c>
      <c r="BQ69" s="12">
        <f t="shared" si="322"/>
        <v>430810.13863768236</v>
      </c>
      <c r="BR69" s="12">
        <f t="shared" si="323"/>
        <v>312337.35051231971</v>
      </c>
      <c r="BS69">
        <v>5</v>
      </c>
      <c r="BT69" s="19">
        <v>0.183</v>
      </c>
      <c r="BU69" s="12">
        <f t="shared" si="324"/>
        <v>388375.3666046139</v>
      </c>
      <c r="BV69" s="12">
        <f t="shared" si="325"/>
        <v>288045.06356508867</v>
      </c>
      <c r="BW69">
        <v>4</v>
      </c>
      <c r="BX69" s="19">
        <v>0.183</v>
      </c>
      <c r="BY69" s="12">
        <f t="shared" si="326"/>
        <v>299198.49227302545</v>
      </c>
      <c r="BZ69" s="12">
        <f t="shared" si="327"/>
        <v>226892.18997371095</v>
      </c>
      <c r="CA69">
        <v>3</v>
      </c>
      <c r="CB69" s="19">
        <v>0.183</v>
      </c>
      <c r="CC69" s="12">
        <f t="shared" si="328"/>
        <v>354257.65004186047</v>
      </c>
      <c r="CD69" s="12">
        <f t="shared" si="329"/>
        <v>317355.81149583333</v>
      </c>
      <c r="CE69">
        <v>2</v>
      </c>
      <c r="CF69" s="19">
        <v>0.183</v>
      </c>
      <c r="CG69" s="12">
        <f>(CG70)*(1+CF69)-(((VLOOKUP((CE$91+CE70),$A$138:$E$227,5,FALSE))/(VLOOKUP(CE$91,$A$138:$E$227,5,FALSE)))*(IF(CE69&lt;=$D$125,$B$125,$C$125)))</f>
        <v>350977.05949367088</v>
      </c>
      <c r="CH69" s="12">
        <f t="shared" si="331"/>
        <v>346589.84624999994</v>
      </c>
      <c r="CI69">
        <v>1</v>
      </c>
      <c r="CJ69" s="19">
        <v>0.183</v>
      </c>
      <c r="CK69" s="12">
        <f>($B$124)*(1+CJ69)-$B$125</f>
        <v>343900</v>
      </c>
      <c r="CL69" s="12">
        <f>CK69</f>
        <v>343900</v>
      </c>
      <c r="CN69" s="5"/>
      <c r="CO69" s="19"/>
      <c r="CP69" s="20"/>
      <c r="CR69" s="9"/>
      <c r="CV69" s="20"/>
    </row>
    <row r="70" spans="3:461" s="18" customFormat="1">
      <c r="C70" s="18">
        <v>21</v>
      </c>
      <c r="D70" s="19">
        <v>5.7000000000000002E-2</v>
      </c>
      <c r="E70" s="12">
        <f t="shared" si="339"/>
        <v>-308930.66257773346</v>
      </c>
      <c r="F70" s="12">
        <f t="shared" si="291"/>
        <v>-225506.34863269154</v>
      </c>
      <c r="G70">
        <v>20</v>
      </c>
      <c r="H70" s="19">
        <v>5.7000000000000002E-2</v>
      </c>
      <c r="I70" s="12">
        <f t="shared" si="292"/>
        <v>-440742.95435996586</v>
      </c>
      <c r="J70" s="12">
        <f t="shared" si="293"/>
        <v>-318004.4101078235</v>
      </c>
      <c r="K70">
        <v>19</v>
      </c>
      <c r="L70" s="19">
        <v>5.7000000000000002E-2</v>
      </c>
      <c r="M70" s="12">
        <f t="shared" si="294"/>
        <v>-334863.92445270251</v>
      </c>
      <c r="N70" s="12">
        <f t="shared" si="295"/>
        <v>-241610.67966840565</v>
      </c>
      <c r="O70">
        <v>18</v>
      </c>
      <c r="P70" s="19">
        <v>5.7000000000000002E-2</v>
      </c>
      <c r="Q70" s="12">
        <f t="shared" si="296"/>
        <v>-148461.4050371343</v>
      </c>
      <c r="R70" s="12">
        <f t="shared" si="297"/>
        <v>-99600.689455292639</v>
      </c>
      <c r="S70">
        <v>17</v>
      </c>
      <c r="T70" s="19">
        <v>5.7000000000000002E-2</v>
      </c>
      <c r="U70" s="12">
        <f t="shared" si="298"/>
        <v>390039.37122310209</v>
      </c>
      <c r="V70" s="12">
        <f t="shared" si="299"/>
        <v>235340.2113287072</v>
      </c>
      <c r="W70">
        <v>16</v>
      </c>
      <c r="X70" s="19">
        <v>5.7000000000000002E-2</v>
      </c>
      <c r="Y70" s="12">
        <f t="shared" si="300"/>
        <v>502440.73880150449</v>
      </c>
      <c r="Z70" s="12">
        <f t="shared" si="301"/>
        <v>273480.40213246446</v>
      </c>
      <c r="AA70">
        <v>15</v>
      </c>
      <c r="AB70" s="19">
        <v>5.7000000000000002E-2</v>
      </c>
      <c r="AC70" s="12">
        <f t="shared" si="302"/>
        <v>150712.50742930893</v>
      </c>
      <c r="AD70" s="12">
        <f t="shared" si="303"/>
        <v>83941.143378349268</v>
      </c>
      <c r="AE70">
        <v>14</v>
      </c>
      <c r="AF70" s="19">
        <v>5.7000000000000002E-2</v>
      </c>
      <c r="AG70" s="12">
        <f t="shared" si="304"/>
        <v>254056.35327550446</v>
      </c>
      <c r="AH70" s="12">
        <f t="shared" si="305"/>
        <v>145787.61200619664</v>
      </c>
      <c r="AI70">
        <v>13</v>
      </c>
      <c r="AJ70" s="19">
        <v>5.7000000000000002E-2</v>
      </c>
      <c r="AK70" s="12">
        <f t="shared" si="306"/>
        <v>30741.279325328251</v>
      </c>
      <c r="AL70" s="12">
        <f t="shared" si="307"/>
        <v>17899.985429937969</v>
      </c>
      <c r="AM70">
        <v>12</v>
      </c>
      <c r="AN70" s="19">
        <v>5.7000000000000002E-2</v>
      </c>
      <c r="AO70" s="12">
        <f t="shared" si="308"/>
        <v>-50941.640276859791</v>
      </c>
      <c r="AP70" s="12">
        <f t="shared" si="309"/>
        <v>-30307.051810283672</v>
      </c>
      <c r="AQ70">
        <v>11</v>
      </c>
      <c r="AR70" s="19">
        <v>5.7000000000000002E-2</v>
      </c>
      <c r="AS70" s="12">
        <f t="shared" si="310"/>
        <v>284873.65211707761</v>
      </c>
      <c r="AT70" s="12">
        <f t="shared" si="311"/>
        <v>170683.79156381867</v>
      </c>
      <c r="AU70">
        <v>10</v>
      </c>
      <c r="AV70" s="19">
        <v>5.7000000000000002E-2</v>
      </c>
      <c r="AW70" s="12">
        <f t="shared" si="312"/>
        <v>177352.28000255022</v>
      </c>
      <c r="AX70" s="12">
        <f t="shared" si="313"/>
        <v>104765.05991711827</v>
      </c>
      <c r="AY70">
        <v>9</v>
      </c>
      <c r="AZ70" s="19">
        <v>5.7000000000000002E-2</v>
      </c>
      <c r="BA70" s="12">
        <f t="shared" si="314"/>
        <v>240062.60949839192</v>
      </c>
      <c r="BB70" s="12">
        <f t="shared" si="315"/>
        <v>140796.21400960541</v>
      </c>
      <c r="BC70">
        <v>8</v>
      </c>
      <c r="BD70" s="19">
        <v>5.7000000000000002E-2</v>
      </c>
      <c r="BE70" s="12">
        <f t="shared" si="316"/>
        <v>368925.9094195434</v>
      </c>
      <c r="BF70" s="12">
        <f t="shared" si="317"/>
        <v>219487.56636352581</v>
      </c>
      <c r="BG70">
        <v>7</v>
      </c>
      <c r="BH70" s="19">
        <v>5.7000000000000002E-2</v>
      </c>
      <c r="BI70" s="12">
        <f t="shared" si="318"/>
        <v>536911.05614434497</v>
      </c>
      <c r="BJ70" s="12">
        <f t="shared" si="319"/>
        <v>355675.25660195004</v>
      </c>
      <c r="BK70">
        <v>6</v>
      </c>
      <c r="BL70" s="19">
        <v>5.7000000000000002E-2</v>
      </c>
      <c r="BM70" s="12">
        <f t="shared" si="320"/>
        <v>476443.4364919847</v>
      </c>
      <c r="BN70" s="12">
        <f t="shared" si="321"/>
        <v>339742.36610609875</v>
      </c>
      <c r="BO70">
        <v>5</v>
      </c>
      <c r="BP70" s="19">
        <v>5.7000000000000002E-2</v>
      </c>
      <c r="BQ70" s="12">
        <f t="shared" si="322"/>
        <v>399145.77259721886</v>
      </c>
      <c r="BR70" s="12">
        <f t="shared" si="323"/>
        <v>293043.73178023659</v>
      </c>
      <c r="BS70">
        <v>4</v>
      </c>
      <c r="BT70" s="19">
        <v>5.7000000000000002E-2</v>
      </c>
      <c r="BU70" s="12">
        <f t="shared" si="324"/>
        <v>362489.26864485297</v>
      </c>
      <c r="BV70" s="12">
        <f t="shared" si="325"/>
        <v>272249.3241298896</v>
      </c>
      <c r="BW70">
        <v>3</v>
      </c>
      <c r="BX70" s="19">
        <v>5.7000000000000002E-2</v>
      </c>
      <c r="BY70" s="12">
        <f t="shared" si="326"/>
        <v>265176.65830813179</v>
      </c>
      <c r="BZ70" s="12">
        <f t="shared" si="327"/>
        <v>203637.77135898726</v>
      </c>
      <c r="CA70">
        <v>2</v>
      </c>
      <c r="CB70" s="19">
        <v>5.7000000000000002E-2</v>
      </c>
      <c r="CC70" s="12">
        <f>(CC71)*(1+CB70)-(((VLOOKUP((CA$91+CA71),$A$138:$E$227,5,FALSE))/(VLOOKUP(CA$91,$A$138:$E$227,5,FALSE)))*(IF(CA70&lt;=$D$125,$B$125,$C$125)))</f>
        <v>309836.61860465113</v>
      </c>
      <c r="CD70" s="12">
        <f t="shared" si="329"/>
        <v>281075.4135021097</v>
      </c>
      <c r="CE70">
        <v>1</v>
      </c>
      <c r="CF70" s="19">
        <v>5.7000000000000002E-2</v>
      </c>
      <c r="CG70" s="12">
        <f>($B$124)*(1+CF70)-$B$125</f>
        <v>306100</v>
      </c>
      <c r="CH70" s="12">
        <f>CG70</f>
        <v>306100</v>
      </c>
      <c r="CJ70" s="19"/>
      <c r="CK70" s="20"/>
      <c r="CN70" s="5"/>
      <c r="CO70" s="19"/>
      <c r="CP70" s="20"/>
      <c r="CV70" s="20"/>
    </row>
    <row r="71" spans="3:461" s="18" customFormat="1">
      <c r="C71" s="18">
        <v>20</v>
      </c>
      <c r="D71" s="19">
        <v>5.1999999999999998E-2</v>
      </c>
      <c r="E71" s="12">
        <f t="shared" si="339"/>
        <v>-253389.21161946995</v>
      </c>
      <c r="F71" s="12">
        <f t="shared" si="291"/>
        <v>-203889.92376822466</v>
      </c>
      <c r="G71">
        <v>19</v>
      </c>
      <c r="H71" s="19">
        <v>5.1999999999999998E-2</v>
      </c>
      <c r="I71" s="12">
        <f t="shared" si="292"/>
        <v>-377638.60642530257</v>
      </c>
      <c r="J71" s="12">
        <f t="shared" si="293"/>
        <v>-300354.42650570581</v>
      </c>
      <c r="K71">
        <v>18</v>
      </c>
      <c r="L71" s="19">
        <v>5.1999999999999998E-2</v>
      </c>
      <c r="M71" s="12">
        <f t="shared" si="294"/>
        <v>-277469.23092174216</v>
      </c>
      <c r="N71" s="12">
        <f t="shared" si="295"/>
        <v>-220684.83017496704</v>
      </c>
      <c r="O71">
        <v>17</v>
      </c>
      <c r="P71" s="19">
        <v>5.1999999999999998E-2</v>
      </c>
      <c r="Q71" s="12">
        <f t="shared" si="296"/>
        <v>-98149.880704880648</v>
      </c>
      <c r="R71" s="12">
        <f t="shared" si="297"/>
        <v>-72585.260614307088</v>
      </c>
      <c r="S71">
        <v>16</v>
      </c>
      <c r="T71" s="19">
        <v>5.1999999999999998E-2</v>
      </c>
      <c r="U71" s="12">
        <f t="shared" si="298"/>
        <v>416045.08130878134</v>
      </c>
      <c r="V71" s="12">
        <f t="shared" si="299"/>
        <v>276718.35640537553</v>
      </c>
      <c r="W71">
        <v>15</v>
      </c>
      <c r="X71" s="19">
        <v>5.1999999999999998E-2</v>
      </c>
      <c r="Y71" s="12">
        <f t="shared" si="300"/>
        <v>527490.08313270763</v>
      </c>
      <c r="Z71" s="12">
        <f t="shared" si="301"/>
        <v>316494.04987962457</v>
      </c>
      <c r="AA71">
        <v>14</v>
      </c>
      <c r="AB71" s="19">
        <v>5.1999999999999998E-2</v>
      </c>
      <c r="AC71" s="12">
        <f t="shared" si="302"/>
        <v>193544.12847014691</v>
      </c>
      <c r="AD71" s="12">
        <f t="shared" si="303"/>
        <v>118827.0928281832</v>
      </c>
      <c r="AE71">
        <v>13</v>
      </c>
      <c r="AF71" s="19">
        <v>5.1999999999999998E-2</v>
      </c>
      <c r="AG71" s="12">
        <f t="shared" si="304"/>
        <v>289816.2393947118</v>
      </c>
      <c r="AH71" s="12">
        <f t="shared" si="305"/>
        <v>183325.62119851538</v>
      </c>
      <c r="AI71">
        <v>12</v>
      </c>
      <c r="AJ71" s="19">
        <v>5.1999999999999998E-2</v>
      </c>
      <c r="AK71" s="12">
        <f t="shared" si="306"/>
        <v>77826.885956256418</v>
      </c>
      <c r="AL71" s="12">
        <f t="shared" si="307"/>
        <v>49954.001218434358</v>
      </c>
      <c r="AM71">
        <v>11</v>
      </c>
      <c r="AN71" s="19">
        <v>5.1999999999999998E-2</v>
      </c>
      <c r="AO71" s="12">
        <f t="shared" si="308"/>
        <v>-488.27659599448816</v>
      </c>
      <c r="AP71" s="12">
        <f t="shared" si="309"/>
        <v>-320.21860481498993</v>
      </c>
      <c r="AQ71">
        <v>10</v>
      </c>
      <c r="AR71" s="19">
        <v>5.1999999999999998E-2</v>
      </c>
      <c r="AS71" s="12">
        <f t="shared" si="310"/>
        <v>316881.81140235468</v>
      </c>
      <c r="AT71" s="12">
        <f t="shared" si="311"/>
        <v>209289.38241457846</v>
      </c>
      <c r="AU71">
        <v>9</v>
      </c>
      <c r="AV71" s="19">
        <v>5.1999999999999998E-2</v>
      </c>
      <c r="AW71" s="12">
        <f t="shared" si="312"/>
        <v>215835.37775616322</v>
      </c>
      <c r="AX71" s="12">
        <f t="shared" si="313"/>
        <v>140543.96691099001</v>
      </c>
      <c r="AY71">
        <v>8</v>
      </c>
      <c r="AZ71" s="19">
        <v>5.1999999999999998E-2</v>
      </c>
      <c r="BA71" s="12">
        <f t="shared" si="314"/>
        <v>275509.63920064579</v>
      </c>
      <c r="BB71" s="12">
        <f t="shared" si="315"/>
        <v>178120.18534367334</v>
      </c>
      <c r="BC71">
        <v>7</v>
      </c>
      <c r="BD71" s="19">
        <v>5.1999999999999998E-2</v>
      </c>
      <c r="BE71" s="12">
        <f t="shared" si="316"/>
        <v>396737.40902028099</v>
      </c>
      <c r="BF71" s="12">
        <f t="shared" si="317"/>
        <v>260185.92870632382</v>
      </c>
      <c r="BG71">
        <v>6</v>
      </c>
      <c r="BH71" s="19">
        <v>5.1999999999999998E-2</v>
      </c>
      <c r="BI71" s="12">
        <f t="shared" si="318"/>
        <v>550801.96816288237</v>
      </c>
      <c r="BJ71" s="12">
        <f t="shared" si="319"/>
        <v>402213.53023987223</v>
      </c>
      <c r="BK71">
        <v>5</v>
      </c>
      <c r="BL71" s="19">
        <v>5.1999999999999998E-2</v>
      </c>
      <c r="BM71" s="12">
        <f t="shared" si="320"/>
        <v>490552.92564725119</v>
      </c>
      <c r="BN71" s="12">
        <f t="shared" si="321"/>
        <v>385597.4159738858</v>
      </c>
      <c r="BO71">
        <v>4</v>
      </c>
      <c r="BP71" s="19">
        <v>5.1999999999999998E-2</v>
      </c>
      <c r="BQ71" s="12">
        <f t="shared" si="322"/>
        <v>416279.8879496085</v>
      </c>
      <c r="BR71" s="12">
        <f t="shared" si="323"/>
        <v>336896.28141038079</v>
      </c>
      <c r="BS71">
        <v>3</v>
      </c>
      <c r="BT71" s="19">
        <v>5.1999999999999998E-2</v>
      </c>
      <c r="BU71" s="12">
        <f t="shared" si="324"/>
        <v>356797.85814624722</v>
      </c>
      <c r="BV71" s="12">
        <f t="shared" si="325"/>
        <v>295395.43604666053</v>
      </c>
      <c r="BW71">
        <v>2</v>
      </c>
      <c r="BX71" s="19">
        <v>5.1999999999999998E-2</v>
      </c>
      <c r="BY71" s="12">
        <f>(BY72)*(1+BX71)-(((VLOOKUP((BW$91+BW72),$A$138:$E$227,5,FALSE))/(VLOOKUP(BW$91,$A$138:$E$227,5,FALSE)))*(IF(BW71&lt;=$D$125,$B$125,$C$125)))</f>
        <v>264428.41450549447</v>
      </c>
      <c r="BZ71" s="12">
        <f t="shared" si="327"/>
        <v>223841.72762790695</v>
      </c>
      <c r="CA71">
        <v>1</v>
      </c>
      <c r="CB71" s="19">
        <v>5.1999999999999998E-2</v>
      </c>
      <c r="CC71" s="12">
        <f>($B$124)*(1+CB71)-$B$125</f>
        <v>304600</v>
      </c>
      <c r="CD71" s="12">
        <f>CC71</f>
        <v>304600</v>
      </c>
      <c r="CF71" s="19"/>
      <c r="CG71" s="20"/>
      <c r="CJ71" s="19"/>
      <c r="CK71" s="20"/>
      <c r="CN71" s="5"/>
      <c r="CO71" s="19"/>
      <c r="CP71" s="20"/>
      <c r="CR71" s="9"/>
      <c r="CV71" s="20"/>
    </row>
    <row r="72" spans="3:461" s="18" customFormat="1">
      <c r="C72" s="18">
        <v>19</v>
      </c>
      <c r="D72" s="19">
        <v>-8.43E-2</v>
      </c>
      <c r="E72" s="12">
        <f t="shared" si="339"/>
        <v>-205423.93025213905</v>
      </c>
      <c r="F72" s="12">
        <f t="shared" si="291"/>
        <v>-195265.60403087945</v>
      </c>
      <c r="G72">
        <v>18</v>
      </c>
      <c r="H72" s="19">
        <v>-8.43E-2</v>
      </c>
      <c r="I72" s="12">
        <f t="shared" si="292"/>
        <v>-323117.2130985632</v>
      </c>
      <c r="J72" s="12">
        <f t="shared" si="293"/>
        <v>-303588.15076843026</v>
      </c>
      <c r="K72">
        <v>17</v>
      </c>
      <c r="L72" s="19">
        <v>-8.43E-2</v>
      </c>
      <c r="M72" s="12">
        <f t="shared" si="294"/>
        <v>-227899.17554765032</v>
      </c>
      <c r="N72" s="12">
        <f t="shared" si="295"/>
        <v>-214125.04955301213</v>
      </c>
      <c r="O72">
        <v>16</v>
      </c>
      <c r="P72" s="19">
        <v>-8.43E-2</v>
      </c>
      <c r="Q72" s="12">
        <f t="shared" si="296"/>
        <v>-54737.493316569955</v>
      </c>
      <c r="R72" s="12">
        <f t="shared" si="297"/>
        <v>-47820.117787552874</v>
      </c>
      <c r="S72">
        <v>15</v>
      </c>
      <c r="T72" s="19">
        <v>-8.43E-2</v>
      </c>
      <c r="U72" s="12">
        <f t="shared" si="298"/>
        <v>438355.49088752514</v>
      </c>
      <c r="V72" s="12">
        <f t="shared" si="299"/>
        <v>344422.17141162691</v>
      </c>
      <c r="W72">
        <v>14</v>
      </c>
      <c r="X72" s="19">
        <v>-8.43E-2</v>
      </c>
      <c r="Y72" s="12">
        <f t="shared" si="300"/>
        <v>548944.94594363845</v>
      </c>
      <c r="Z72" s="12">
        <f t="shared" si="301"/>
        <v>389087.35179521627</v>
      </c>
      <c r="AA72">
        <v>13</v>
      </c>
      <c r="AB72" s="19">
        <v>-8.43E-2</v>
      </c>
      <c r="AC72" s="12">
        <f t="shared" si="302"/>
        <v>230425.63197127689</v>
      </c>
      <c r="AD72" s="12">
        <f t="shared" si="303"/>
        <v>167121.88692422278</v>
      </c>
      <c r="AE72">
        <v>12</v>
      </c>
      <c r="AF72" s="19">
        <v>-8.43E-2</v>
      </c>
      <c r="AG72" s="12">
        <f t="shared" si="304"/>
        <v>320572.91823474056</v>
      </c>
      <c r="AH72" s="12">
        <f t="shared" si="305"/>
        <v>239548.99384574019</v>
      </c>
      <c r="AI72">
        <v>11</v>
      </c>
      <c r="AJ72" s="19">
        <v>-8.43E-2</v>
      </c>
      <c r="AK72" s="12">
        <f t="shared" si="306"/>
        <v>118408.76082798385</v>
      </c>
      <c r="AL72" s="12">
        <f t="shared" si="307"/>
        <v>89782.467001438315</v>
      </c>
      <c r="AM72">
        <v>10</v>
      </c>
      <c r="AN72" s="19">
        <v>-8.43E-2</v>
      </c>
      <c r="AO72" s="12">
        <f t="shared" si="308"/>
        <v>43019.395679723704</v>
      </c>
      <c r="AP72" s="12">
        <f t="shared" si="309"/>
        <v>33328.213136489241</v>
      </c>
      <c r="AQ72">
        <v>9</v>
      </c>
      <c r="AR72" s="19">
        <v>-8.43E-2</v>
      </c>
      <c r="AS72" s="12">
        <f t="shared" si="310"/>
        <v>344395.76674298692</v>
      </c>
      <c r="AT72" s="12">
        <f t="shared" si="311"/>
        <v>268704.38943683595</v>
      </c>
      <c r="AU72">
        <v>8</v>
      </c>
      <c r="AV72" s="19">
        <v>-8.43E-2</v>
      </c>
      <c r="AW72" s="12">
        <f t="shared" si="312"/>
        <v>248960.84251672222</v>
      </c>
      <c r="AX72" s="12">
        <f t="shared" si="313"/>
        <v>191508.34039747863</v>
      </c>
      <c r="AY72">
        <v>7</v>
      </c>
      <c r="AZ72" s="19">
        <v>-8.43E-2</v>
      </c>
      <c r="BA72" s="12">
        <f t="shared" si="314"/>
        <v>306000.49134837213</v>
      </c>
      <c r="BB72" s="12">
        <f t="shared" si="315"/>
        <v>233703.67196386665</v>
      </c>
      <c r="BC72">
        <v>6</v>
      </c>
      <c r="BD72" s="19">
        <v>-8.43E-2</v>
      </c>
      <c r="BE72" s="12">
        <f t="shared" si="316"/>
        <v>420610.35158873076</v>
      </c>
      <c r="BF72" s="12">
        <f t="shared" si="317"/>
        <v>325857.47018687386</v>
      </c>
      <c r="BG72">
        <v>5</v>
      </c>
      <c r="BH72" s="19">
        <v>-8.43E-2</v>
      </c>
      <c r="BI72" s="12">
        <f t="shared" si="318"/>
        <v>562628.10904054472</v>
      </c>
      <c r="BJ72" s="12">
        <f t="shared" si="319"/>
        <v>485344.02812838199</v>
      </c>
      <c r="BK72">
        <v>4</v>
      </c>
      <c r="BL72" s="19">
        <v>-8.43E-2</v>
      </c>
      <c r="BM72" s="12">
        <f t="shared" si="320"/>
        <v>502584.22635040304</v>
      </c>
      <c r="BN72" s="12">
        <f t="shared" si="321"/>
        <v>466685.35303965991</v>
      </c>
      <c r="BO72">
        <v>3</v>
      </c>
      <c r="BP72" s="19">
        <v>-8.43E-2</v>
      </c>
      <c r="BQ72" s="12">
        <f t="shared" si="322"/>
        <v>408623.42392832413</v>
      </c>
      <c r="BR72" s="12">
        <f t="shared" si="323"/>
        <v>390661.95474466152</v>
      </c>
      <c r="BS72">
        <v>2</v>
      </c>
      <c r="BT72" s="19">
        <v>-8.43E-2</v>
      </c>
      <c r="BU72" s="12">
        <f>(BU73)*(1+BT72)-(((VLOOKUP((BS$91+BS73),$A$138:$E$227,5,FALSE))/(VLOOKUP(BS$91,$A$138:$E$227,5,FALSE)))*(IF(BS72&lt;=$D$125,$B$125,$C$125)))</f>
        <v>351791.23098876403</v>
      </c>
      <c r="BV72" s="12">
        <f t="shared" si="325"/>
        <v>344059.55558241758</v>
      </c>
      <c r="BW72">
        <v>1</v>
      </c>
      <c r="BX72" s="19">
        <v>-8.43E-2</v>
      </c>
      <c r="BY72" s="12">
        <f>($B$124)*(1+BX72)-$B$125</f>
        <v>263710</v>
      </c>
      <c r="BZ72" s="12">
        <f>BY72</f>
        <v>263710</v>
      </c>
      <c r="CB72" s="19"/>
      <c r="CC72" s="20"/>
      <c r="CF72" s="19"/>
      <c r="CG72" s="20"/>
      <c r="CJ72" s="19"/>
      <c r="CK72" s="20"/>
      <c r="CN72" s="5"/>
      <c r="CO72" s="19"/>
      <c r="CP72" s="20"/>
      <c r="CR72" s="9"/>
      <c r="CV72" s="20"/>
      <c r="CY72" s="9"/>
      <c r="DC72" s="18">
        <f>CW72+1</f>
        <v>1</v>
      </c>
      <c r="DI72" s="18">
        <f>DC72+1</f>
        <v>2</v>
      </c>
      <c r="DO72" s="18">
        <f>DI72+1</f>
        <v>3</v>
      </c>
      <c r="DU72" s="18">
        <f>DO72+1</f>
        <v>4</v>
      </c>
      <c r="EA72" s="18">
        <f>DU72+1</f>
        <v>5</v>
      </c>
      <c r="EG72" s="18">
        <f>EA72+1</f>
        <v>6</v>
      </c>
      <c r="EM72" s="18">
        <f>EG72+1</f>
        <v>7</v>
      </c>
      <c r="ES72" s="18">
        <f>EM72+1</f>
        <v>8</v>
      </c>
      <c r="EY72" s="18">
        <f>ES72+1</f>
        <v>9</v>
      </c>
      <c r="FE72" s="18">
        <f>EY72+1</f>
        <v>10</v>
      </c>
      <c r="FK72" s="18">
        <f>FE72+1</f>
        <v>11</v>
      </c>
      <c r="FQ72" s="18">
        <f>FK72+1</f>
        <v>12</v>
      </c>
      <c r="FW72" s="18">
        <f>FQ72+1</f>
        <v>13</v>
      </c>
      <c r="GC72" s="18">
        <f>FW72+1</f>
        <v>14</v>
      </c>
      <c r="GI72" s="18">
        <f>GC72+1</f>
        <v>15</v>
      </c>
      <c r="GO72" s="18">
        <f>GI72+1</f>
        <v>16</v>
      </c>
      <c r="GU72" s="18">
        <f>GO72+1</f>
        <v>17</v>
      </c>
      <c r="HA72" s="18">
        <f>GU72+1</f>
        <v>18</v>
      </c>
      <c r="HG72" s="18">
        <f>HA72+1</f>
        <v>19</v>
      </c>
      <c r="HM72" s="18">
        <f>HG72+1</f>
        <v>20</v>
      </c>
      <c r="HS72" s="18">
        <f>HM72+1</f>
        <v>21</v>
      </c>
      <c r="HY72" s="18">
        <f>HS72+1</f>
        <v>22</v>
      </c>
      <c r="IE72" s="18">
        <f>HY72+1</f>
        <v>23</v>
      </c>
      <c r="IK72" s="18">
        <f>IE72+1</f>
        <v>24</v>
      </c>
      <c r="IQ72" s="18">
        <f>IK72+1</f>
        <v>25</v>
      </c>
      <c r="IW72" s="18">
        <f>IQ72+1</f>
        <v>26</v>
      </c>
      <c r="JC72" s="18">
        <f>IW72+1</f>
        <v>27</v>
      </c>
      <c r="JI72" s="18">
        <f>JC72+1</f>
        <v>28</v>
      </c>
      <c r="JO72" s="18">
        <f>JI72+1</f>
        <v>29</v>
      </c>
      <c r="JU72" s="18">
        <f>JO72+1</f>
        <v>30</v>
      </c>
      <c r="KA72" s="18">
        <f>JU72+1</f>
        <v>31</v>
      </c>
      <c r="KG72" s="18">
        <f>KA72+1</f>
        <v>32</v>
      </c>
      <c r="KM72" s="18">
        <f>KG72+1</f>
        <v>33</v>
      </c>
      <c r="KS72" s="18">
        <f>KM72+1</f>
        <v>34</v>
      </c>
      <c r="KY72" s="18">
        <f>KS72+1</f>
        <v>35</v>
      </c>
      <c r="LE72" s="18">
        <f>KY72+1</f>
        <v>36</v>
      </c>
      <c r="LK72" s="18">
        <f>LE72+1</f>
        <v>37</v>
      </c>
      <c r="LQ72" s="18">
        <f>LK72+1</f>
        <v>38</v>
      </c>
      <c r="LW72" s="18">
        <f>LQ72+1</f>
        <v>39</v>
      </c>
      <c r="MC72" s="18">
        <f>LW72+1</f>
        <v>40</v>
      </c>
      <c r="MI72" s="18">
        <f>MC72+1</f>
        <v>41</v>
      </c>
      <c r="MO72" s="18">
        <f>MI72+1</f>
        <v>42</v>
      </c>
      <c r="MU72" s="18">
        <f>MO72+1</f>
        <v>43</v>
      </c>
      <c r="NA72" s="18">
        <f>MU72+1</f>
        <v>44</v>
      </c>
      <c r="NG72" s="18">
        <f>NA72+1</f>
        <v>45</v>
      </c>
      <c r="NM72" s="18">
        <f>NG72+1</f>
        <v>46</v>
      </c>
      <c r="NS72" s="18">
        <f>NM72+1</f>
        <v>47</v>
      </c>
      <c r="NY72" s="18">
        <f>NS72+1</f>
        <v>48</v>
      </c>
      <c r="OE72" s="18">
        <f>NY72+1</f>
        <v>49</v>
      </c>
      <c r="OK72" s="18">
        <f>OE72+1</f>
        <v>50</v>
      </c>
      <c r="OQ72" s="18">
        <f>OK72+1</f>
        <v>51</v>
      </c>
      <c r="OW72" s="18">
        <f>OQ72+1</f>
        <v>52</v>
      </c>
      <c r="PC72" s="18">
        <f>OW72+1</f>
        <v>53</v>
      </c>
      <c r="PI72" s="18">
        <f>PC72+1</f>
        <v>54</v>
      </c>
      <c r="PO72" s="18">
        <f>PI72+1</f>
        <v>55</v>
      </c>
      <c r="PU72" s="18">
        <f>PO72+1</f>
        <v>56</v>
      </c>
      <c r="QA72" s="18">
        <f>PU72+1</f>
        <v>57</v>
      </c>
      <c r="QG72" s="18">
        <f>QA72+1</f>
        <v>58</v>
      </c>
      <c r="QM72" s="18">
        <f>QG72+1</f>
        <v>59</v>
      </c>
      <c r="QS72" s="18">
        <f>QM72+1</f>
        <v>60</v>
      </c>
    </row>
    <row r="73" spans="3:461" s="16" customFormat="1">
      <c r="C73">
        <v>18</v>
      </c>
      <c r="D73" s="11">
        <v>0.35820000000000002</v>
      </c>
      <c r="E73" s="12">
        <f t="shared" si="339"/>
        <v>-189869.21110682597</v>
      </c>
      <c r="F73" s="12">
        <f t="shared" si="291"/>
        <v>-184535.80630045445</v>
      </c>
      <c r="G73">
        <v>17</v>
      </c>
      <c r="H73" s="11">
        <v>0.35820000000000002</v>
      </c>
      <c r="I73" s="12">
        <f t="shared" si="292"/>
        <v>-317994.30876614584</v>
      </c>
      <c r="J73" s="12">
        <f t="shared" si="293"/>
        <v>-305488.91460118507</v>
      </c>
      <c r="K73">
        <v>16</v>
      </c>
      <c r="L73" s="11">
        <v>0.35820000000000002</v>
      </c>
      <c r="M73" s="12">
        <f t="shared" si="294"/>
        <v>-214010.43025690381</v>
      </c>
      <c r="N73" s="12">
        <f t="shared" si="295"/>
        <v>-205594.28974118287</v>
      </c>
      <c r="O73">
        <v>15</v>
      </c>
      <c r="P73" s="11">
        <v>0.35820000000000002</v>
      </c>
      <c r="Q73" s="12">
        <f t="shared" si="296"/>
        <v>-22275.71330682595</v>
      </c>
      <c r="R73" s="12">
        <f t="shared" si="297"/>
        <v>-19897.968628007449</v>
      </c>
      <c r="S73">
        <v>14</v>
      </c>
      <c r="T73" s="11">
        <v>0.35820000000000002</v>
      </c>
      <c r="U73" s="12">
        <f t="shared" si="298"/>
        <v>520407.67617051804</v>
      </c>
      <c r="V73" s="12">
        <f t="shared" si="299"/>
        <v>418080.32411451731</v>
      </c>
      <c r="W73">
        <v>13</v>
      </c>
      <c r="X73" s="11">
        <v>0.35820000000000002</v>
      </c>
      <c r="Y73" s="12">
        <f t="shared" si="300"/>
        <v>645703.31695859705</v>
      </c>
      <c r="Z73" s="12">
        <f t="shared" si="301"/>
        <v>467953.5274587585</v>
      </c>
      <c r="AA73">
        <v>12</v>
      </c>
      <c r="AB73" s="11">
        <v>0.35820000000000002</v>
      </c>
      <c r="AC73" s="12">
        <f t="shared" si="302"/>
        <v>296810.38367905782</v>
      </c>
      <c r="AD73" s="12">
        <f t="shared" si="303"/>
        <v>220106.57666087433</v>
      </c>
      <c r="AE73">
        <v>11</v>
      </c>
      <c r="AF73" s="11">
        <v>0.35820000000000002</v>
      </c>
      <c r="AG73" s="12">
        <f t="shared" si="304"/>
        <v>393928.11735095555</v>
      </c>
      <c r="AH73" s="12">
        <f t="shared" si="305"/>
        <v>300978.78629061772</v>
      </c>
      <c r="AI73">
        <v>10</v>
      </c>
      <c r="AJ73" s="11">
        <v>0.35820000000000002</v>
      </c>
      <c r="AK73" s="12">
        <f t="shared" si="306"/>
        <v>172517.17617045779</v>
      </c>
      <c r="AL73" s="12">
        <f t="shared" si="307"/>
        <v>133749.27141305155</v>
      </c>
      <c r="AM73">
        <v>9</v>
      </c>
      <c r="AN73" s="11">
        <v>0.35820000000000002</v>
      </c>
      <c r="AO73" s="12">
        <f t="shared" si="308"/>
        <v>89268.100835473262</v>
      </c>
      <c r="AP73" s="12">
        <f t="shared" si="309"/>
        <v>70712.372010122068</v>
      </c>
      <c r="AQ73">
        <v>8</v>
      </c>
      <c r="AR73" s="11">
        <v>0.35820000000000002</v>
      </c>
      <c r="AS73" s="12">
        <f t="shared" si="310"/>
        <v>418091.59218995197</v>
      </c>
      <c r="AT73" s="12">
        <f t="shared" si="311"/>
        <v>333533.74208411895</v>
      </c>
      <c r="AU73">
        <v>7</v>
      </c>
      <c r="AV73" s="11">
        <v>0.35820000000000002</v>
      </c>
      <c r="AW73" s="12">
        <f t="shared" si="312"/>
        <v>314470.72460054845</v>
      </c>
      <c r="AX73" s="12">
        <f t="shared" si="313"/>
        <v>247336.52496672346</v>
      </c>
      <c r="AY73">
        <v>6</v>
      </c>
      <c r="AZ73" s="11">
        <v>0.35820000000000002</v>
      </c>
      <c r="BA73" s="12">
        <f t="shared" si="314"/>
        <v>377067.89001631591</v>
      </c>
      <c r="BB73" s="12">
        <f t="shared" si="315"/>
        <v>294451.89164195454</v>
      </c>
      <c r="BC73">
        <v>5</v>
      </c>
      <c r="BD73" s="11">
        <v>0.35820000000000002</v>
      </c>
      <c r="BE73" s="12">
        <f t="shared" si="316"/>
        <v>501620.35147324443</v>
      </c>
      <c r="BF73" s="12">
        <f t="shared" si="317"/>
        <v>397350.9525715026</v>
      </c>
      <c r="BG73">
        <v>4</v>
      </c>
      <c r="BH73" s="11">
        <v>0.35820000000000002</v>
      </c>
      <c r="BI73" s="12">
        <f t="shared" si="318"/>
        <v>652402.72917357099</v>
      </c>
      <c r="BJ73" s="12">
        <f t="shared" si="319"/>
        <v>575433.86786657665</v>
      </c>
      <c r="BK73">
        <v>3</v>
      </c>
      <c r="BL73" s="11">
        <v>0.35820000000000002</v>
      </c>
      <c r="BM73" s="12">
        <f t="shared" si="320"/>
        <v>561789.21065475256</v>
      </c>
      <c r="BN73" s="12">
        <f t="shared" si="321"/>
        <v>533384.13820591674</v>
      </c>
      <c r="BO73">
        <v>2</v>
      </c>
      <c r="BP73" s="11">
        <v>0.35820000000000002</v>
      </c>
      <c r="BQ73" s="12">
        <f>(BQ74)*(1+BP73)-(((VLOOKUP((BO$91+BO74),$A$138:$E$227,5,FALSE))/(VLOOKUP(BO$91,$A$138:$E$227,5,FALSE)))*(IF(BO73&lt;=$D$125,$B$125,$C$125)))</f>
        <v>458806.56443678163</v>
      </c>
      <c r="BR73" s="12">
        <f t="shared" si="323"/>
        <v>448496.3045617977</v>
      </c>
      <c r="BS73">
        <v>1</v>
      </c>
      <c r="BT73" s="11">
        <v>0.35820000000000002</v>
      </c>
      <c r="BU73" s="12">
        <f>($B$124)*(1+BT73)-$B$125</f>
        <v>396460</v>
      </c>
      <c r="BV73" s="12">
        <f>BU73</f>
        <v>396460</v>
      </c>
      <c r="BW73"/>
      <c r="BX73" s="11"/>
      <c r="BY73" s="12"/>
      <c r="CA73"/>
      <c r="CB73" s="11"/>
      <c r="CC73" s="12"/>
      <c r="CE73"/>
      <c r="CF73" s="11"/>
      <c r="CG73" s="12"/>
      <c r="CI73"/>
      <c r="CJ73" s="11"/>
      <c r="CK73" s="12"/>
      <c r="CY73" s="17"/>
      <c r="KA73" s="16">
        <v>8</v>
      </c>
      <c r="KG73" s="16">
        <v>9</v>
      </c>
      <c r="KM73" s="16">
        <v>10</v>
      </c>
      <c r="KS73" s="16">
        <v>11</v>
      </c>
      <c r="KY73" s="16">
        <v>13</v>
      </c>
      <c r="LE73" s="16">
        <v>14</v>
      </c>
      <c r="LK73" s="16">
        <v>16</v>
      </c>
      <c r="LQ73" s="16">
        <v>18</v>
      </c>
      <c r="LW73" s="16">
        <v>20</v>
      </c>
      <c r="MC73" s="16">
        <v>21</v>
      </c>
      <c r="MI73" s="16">
        <v>24</v>
      </c>
      <c r="MO73" s="16">
        <v>26</v>
      </c>
      <c r="MU73" s="16">
        <v>28</v>
      </c>
      <c r="NA73" s="16">
        <v>30</v>
      </c>
      <c r="NG73" s="16">
        <v>33</v>
      </c>
      <c r="NM73" s="16">
        <v>36</v>
      </c>
      <c r="NS73" s="16">
        <v>38</v>
      </c>
      <c r="NY73" s="16">
        <v>40</v>
      </c>
      <c r="OE73" s="16">
        <v>42</v>
      </c>
      <c r="OK73" s="16">
        <v>43</v>
      </c>
      <c r="OQ73" s="16">
        <v>45</v>
      </c>
      <c r="OW73" s="16">
        <v>47</v>
      </c>
      <c r="PC73" s="16">
        <v>50</v>
      </c>
      <c r="PI73" s="16">
        <v>53</v>
      </c>
      <c r="PO73" s="16">
        <v>55</v>
      </c>
      <c r="PU73" s="16">
        <v>58</v>
      </c>
      <c r="QA73" s="16">
        <v>61</v>
      </c>
      <c r="QG73" s="16">
        <v>64</v>
      </c>
      <c r="QM73" s="16">
        <v>69</v>
      </c>
      <c r="QS73" s="16">
        <v>74</v>
      </c>
    </row>
    <row r="74" spans="3:461">
      <c r="C74">
        <v>17</v>
      </c>
      <c r="D74" s="11">
        <v>0.1903</v>
      </c>
      <c r="E74" s="12">
        <f t="shared" si="339"/>
        <v>-117068.2955998414</v>
      </c>
      <c r="F74" s="12">
        <f t="shared" si="291"/>
        <v>-116395.48930329061</v>
      </c>
      <c r="G74">
        <v>16</v>
      </c>
      <c r="H74" s="11">
        <v>0.1903</v>
      </c>
      <c r="I74" s="12">
        <f t="shared" si="292"/>
        <v>-211136.97437101108</v>
      </c>
      <c r="J74" s="12">
        <f t="shared" si="293"/>
        <v>-207496.68170944197</v>
      </c>
      <c r="K74">
        <v>15</v>
      </c>
      <c r="L74" s="11">
        <v>0.1903</v>
      </c>
      <c r="M74" s="12">
        <f t="shared" si="294"/>
        <v>-134576.91067697335</v>
      </c>
      <c r="N74" s="12">
        <f t="shared" si="295"/>
        <v>-132256.61911357727</v>
      </c>
      <c r="O74">
        <v>14</v>
      </c>
      <c r="P74" s="11">
        <v>0.1903</v>
      </c>
      <c r="Q74" s="12">
        <f t="shared" si="296"/>
        <v>8326.6031170309288</v>
      </c>
      <c r="R74" s="12">
        <f t="shared" si="297"/>
        <v>7608.7925034937798</v>
      </c>
      <c r="S74">
        <v>13</v>
      </c>
      <c r="T74" s="11">
        <v>0.1903</v>
      </c>
      <c r="U74" s="12">
        <f t="shared" si="298"/>
        <v>410654.05206388998</v>
      </c>
      <c r="V74" s="12">
        <f t="shared" si="299"/>
        <v>337491.54853526596</v>
      </c>
      <c r="W74">
        <v>12</v>
      </c>
      <c r="X74" s="11">
        <v>0.1903</v>
      </c>
      <c r="Y74" s="12">
        <f t="shared" si="300"/>
        <v>505889.16639361385</v>
      </c>
      <c r="Z74" s="12">
        <f t="shared" si="301"/>
        <v>375055.76129181718</v>
      </c>
      <c r="AA74">
        <v>11</v>
      </c>
      <c r="AB74" s="11">
        <v>0.1903</v>
      </c>
      <c r="AC74" s="12">
        <f t="shared" si="302"/>
        <v>248317.57409336127</v>
      </c>
      <c r="AD74" s="12">
        <f t="shared" si="303"/>
        <v>188378.84931220513</v>
      </c>
      <c r="AE74">
        <v>10</v>
      </c>
      <c r="AF74" s="11">
        <v>0.1903</v>
      </c>
      <c r="AG74" s="12">
        <f t="shared" si="304"/>
        <v>318946.26949882822</v>
      </c>
      <c r="AH74" s="12">
        <f t="shared" si="305"/>
        <v>249291.33707954391</v>
      </c>
      <c r="AI74">
        <v>9</v>
      </c>
      <c r="AJ74" s="11">
        <v>0.1903</v>
      </c>
      <c r="AK74" s="12">
        <f t="shared" si="306"/>
        <v>155509.37148017291</v>
      </c>
      <c r="AL74" s="12">
        <f t="shared" si="307"/>
        <v>123335.01876013716</v>
      </c>
      <c r="AM74">
        <v>8</v>
      </c>
      <c r="AN74" s="11">
        <v>0.1903</v>
      </c>
      <c r="AO74" s="12">
        <f t="shared" si="308"/>
        <v>93609.5135186314</v>
      </c>
      <c r="AP74" s="12">
        <f t="shared" si="309"/>
        <v>75855.985092684074</v>
      </c>
      <c r="AQ74">
        <v>7</v>
      </c>
      <c r="AR74" s="11">
        <v>0.1903</v>
      </c>
      <c r="AS74" s="12">
        <f t="shared" si="310"/>
        <v>335515.5544049248</v>
      </c>
      <c r="AT74" s="12">
        <f t="shared" si="311"/>
        <v>273811.54439942137</v>
      </c>
      <c r="AU74">
        <v>6</v>
      </c>
      <c r="AV74" s="11">
        <v>0.1903</v>
      </c>
      <c r="AW74" s="12">
        <f t="shared" si="312"/>
        <v>259618.30492078161</v>
      </c>
      <c r="AX74" s="12">
        <f t="shared" si="313"/>
        <v>208888.2913155714</v>
      </c>
      <c r="AY74">
        <v>5</v>
      </c>
      <c r="AZ74" s="11">
        <v>0.1903</v>
      </c>
      <c r="BA74" s="12">
        <f t="shared" si="314"/>
        <v>305908.67044865724</v>
      </c>
      <c r="BB74" s="12">
        <f t="shared" si="315"/>
        <v>244375.31719749057</v>
      </c>
      <c r="BC74">
        <v>4</v>
      </c>
      <c r="BD74" s="11">
        <v>0.1903</v>
      </c>
      <c r="BE74" s="12">
        <f t="shared" si="316"/>
        <v>397211.52400145505</v>
      </c>
      <c r="BF74" s="12">
        <f t="shared" si="317"/>
        <v>321878.30393221357</v>
      </c>
      <c r="BG74">
        <v>3</v>
      </c>
      <c r="BH74" s="11">
        <v>0.1903</v>
      </c>
      <c r="BI74" s="12">
        <f t="shared" si="318"/>
        <v>489525.89217581268</v>
      </c>
      <c r="BJ74" s="12">
        <f t="shared" si="319"/>
        <v>441698.64983679651</v>
      </c>
      <c r="BK74">
        <v>2</v>
      </c>
      <c r="BL74" s="11">
        <v>0.1903</v>
      </c>
      <c r="BM74" s="12">
        <f>(BM75)*(1+BL74)-(((VLOOKUP((BK$91+BK75),$A$138:$E$227,5,FALSE))/(VLOOKUP(BK$91,$A$138:$E$227,5,FALSE)))*(IF(BK74&lt;=$D$125,$B$125,$C$125)))</f>
        <v>422158.0102130177</v>
      </c>
      <c r="BN74" s="12">
        <f t="shared" si="321"/>
        <v>410027.03290804592</v>
      </c>
      <c r="BO74">
        <v>1</v>
      </c>
      <c r="BP74" s="11">
        <v>0.1903</v>
      </c>
      <c r="BQ74" s="12">
        <f>($B$124)*(1+BP74)-$B$125</f>
        <v>346090</v>
      </c>
      <c r="BR74" s="12">
        <f>BQ74</f>
        <v>346090</v>
      </c>
      <c r="BT74" s="11"/>
      <c r="BU74" s="12"/>
      <c r="BX74" s="11"/>
      <c r="BY74" s="12"/>
      <c r="CB74" s="11"/>
      <c r="CC74" s="12"/>
      <c r="CF74" s="11"/>
      <c r="CG74" s="12"/>
      <c r="CJ74" s="11"/>
      <c r="CK74" s="12"/>
      <c r="CM74" s="16"/>
      <c r="CN74" s="16"/>
      <c r="CO74" s="16"/>
      <c r="CP74" s="16"/>
      <c r="CQ74" s="16"/>
      <c r="CR74" s="17"/>
      <c r="CS74" s="16">
        <f>VLOOKUP(30, CS1:CW68, 4, FALSE)</f>
        <v>2602392.72527492</v>
      </c>
      <c r="CT74" s="12"/>
      <c r="CV74" s="12"/>
      <c r="CY74" s="16">
        <f>VLOOKUP(30, CY1:DC68, 4, FALSE)</f>
        <v>1642644.2141320098</v>
      </c>
      <c r="DE74" s="16">
        <f>VLOOKUP(30, DE1:DI68, 4, FALSE)</f>
        <v>1281680.0444582966</v>
      </c>
      <c r="DK74" s="16">
        <f>VLOOKUP(30, DK1:DO68, 4, FALSE)</f>
        <v>2045441.3515595994</v>
      </c>
      <c r="DQ74" s="16">
        <f>VLOOKUP(30, DQ1:DU68, 4, FALSE)</f>
        <v>-24880.315859608978</v>
      </c>
      <c r="DW74" s="16">
        <f>VLOOKUP(30, DW1:EA68, 4, FALSE)</f>
        <v>-1228037.534517789</v>
      </c>
      <c r="EC74" s="16">
        <f>VLOOKUP(30, EC1:EG68, 4, FALSE)</f>
        <v>-1340134.3366974925</v>
      </c>
      <c r="EI74" s="16">
        <f>VLOOKUP(30, EI1:EM68, 4, FALSE)</f>
        <v>-295690.87015055621</v>
      </c>
      <c r="EO74" s="16">
        <f>VLOOKUP(30, EO1:ES68, 4, FALSE)</f>
        <v>-2026796.3232198153</v>
      </c>
      <c r="EU74" s="16">
        <f>VLOOKUP(30, EU1:EY68, 4, FALSE)</f>
        <v>-2909335.3219923736</v>
      </c>
      <c r="FA74" s="16">
        <f>VLOOKUP(30, FA1:FE68, 4, FALSE)</f>
        <v>-2421463.6111444514</v>
      </c>
      <c r="FG74" s="16">
        <f>VLOOKUP(30, FG1:FK68, 4, FALSE)</f>
        <v>-4242017.7885123286</v>
      </c>
      <c r="FM74" s="16">
        <f>VLOOKUP(30, FM1:FQ68, 4, FALSE)</f>
        <v>-3450121.8598178164</v>
      </c>
      <c r="FS74" s="16">
        <f>VLOOKUP(30, FS1:FW68, 4, FALSE)</f>
        <v>-4594972.0549683468</v>
      </c>
      <c r="FY74" s="16">
        <f>VLOOKUP(30, FY1:GC68, 4, FALSE)</f>
        <v>-5091555.7464392297</v>
      </c>
      <c r="GE74" s="16">
        <f>VLOOKUP(30, GE1:GI68, 4, FALSE)</f>
        <v>-7022000.9788516145</v>
      </c>
      <c r="GK74" s="16">
        <f>VLOOKUP(30, GK1:GO68, 4, FALSE)</f>
        <v>-6598509.8259097841</v>
      </c>
      <c r="GQ74" s="16">
        <f>VLOOKUP(30, GQ1:GU68, 4, FALSE)</f>
        <v>-9500589.1925980188</v>
      </c>
      <c r="GW74" s="16">
        <f>VLOOKUP(30, GW1:HA68, 4, FALSE)</f>
        <v>-11495093.771054555</v>
      </c>
      <c r="HC74" s="16">
        <f>VLOOKUP(30, HC1:HG68, 4, FALSE)</f>
        <v>-10033303.635158315</v>
      </c>
      <c r="HI74" s="16">
        <f>VLOOKUP(30, HI1:HM68, 4, FALSE)</f>
        <v>-7122470.9138075747</v>
      </c>
      <c r="HO74" s="16">
        <f>VLOOKUP(30, HO1:HS68, 4, FALSE)</f>
        <v>-6140482.2324886052</v>
      </c>
      <c r="HU74" s="16">
        <f>VLOOKUP(30, HU1:HY68, 4, FALSE)</f>
        <v>-4955428.2088024924</v>
      </c>
      <c r="IA74" s="16">
        <f>VLOOKUP(30, IA1:IE68, 4, FALSE)</f>
        <v>-2987560.5832835212</v>
      </c>
      <c r="IG74" s="16">
        <f>VLOOKUP(30, IG1:IK68, 4, FALSE)</f>
        <v>2676459.5329811582</v>
      </c>
      <c r="IM74" s="16">
        <f>VLOOKUP(30, IM1:IQ68, 4, FALSE)</f>
        <v>453253.43943212391</v>
      </c>
      <c r="IS74" s="16">
        <f>VLOOKUP(30, IS1:IW68, 4, FALSE)</f>
        <v>-469282.12031048752</v>
      </c>
      <c r="IY74" s="16">
        <f>VLOOKUP(30, IY1:JC68, 4, FALSE)</f>
        <v>1896081.6667321529</v>
      </c>
      <c r="JE74" s="16">
        <f>VLOOKUP(30, JE1:JI68, 4, FALSE)</f>
        <v>1726914.2488942572</v>
      </c>
      <c r="JK74" s="16">
        <f>VLOOKUP(30, JK1:JO68, 4, FALSE)</f>
        <v>2074362.9920324718</v>
      </c>
      <c r="JQ74" s="16">
        <f>VLOOKUP(30, JQ1:JU68, 4, FALSE)</f>
        <v>1464778.1563620758</v>
      </c>
      <c r="JW74" s="16">
        <f>VLOOKUP(30, JW1:KA68, 4, FALSE)</f>
        <v>2562062.04924371</v>
      </c>
      <c r="KC74" s="16">
        <f>VLOOKUP(30, KC1:KG68, 4, FALSE)</f>
        <v>2215986.1379814195</v>
      </c>
      <c r="KI74" s="16">
        <f>VLOOKUP(30, KI1:KM68, 4, FALSE)</f>
        <v>2058464.0076849291</v>
      </c>
      <c r="KO74" s="16">
        <f>VLOOKUP(30, KO1:KS68, 4, FALSE)</f>
        <v>2531789.0601838585</v>
      </c>
      <c r="KU74" s="16">
        <f>VLOOKUP(30, KU1:KY68, 4, FALSE)</f>
        <v>1317263.3250767004</v>
      </c>
      <c r="LA74" s="16">
        <f>VLOOKUP(30, LA1:LE68, 4, FALSE)</f>
        <v>928845.69141609571</v>
      </c>
      <c r="LG74" s="16"/>
    </row>
    <row r="75" spans="3:461">
      <c r="C75">
        <v>16</v>
      </c>
      <c r="D75" s="11">
        <v>0.25059999999999999</v>
      </c>
      <c r="E75" s="12">
        <f t="shared" si="339"/>
        <v>-73002.507935156798</v>
      </c>
      <c r="F75" s="12">
        <f t="shared" si="291"/>
        <v>-74730.377945456377</v>
      </c>
      <c r="G75">
        <v>15</v>
      </c>
      <c r="H75" s="11">
        <v>0.25059999999999999</v>
      </c>
      <c r="I75" s="12">
        <f t="shared" si="292"/>
        <v>-151735.4100491787</v>
      </c>
      <c r="J75" s="12">
        <f t="shared" si="293"/>
        <v>-153531.09537520449</v>
      </c>
      <c r="K75">
        <v>14</v>
      </c>
      <c r="L75" s="11">
        <v>0.25059999999999999</v>
      </c>
      <c r="M75" s="12">
        <f t="shared" si="294"/>
        <v>-87415.437190203869</v>
      </c>
      <c r="N75" s="12">
        <f t="shared" si="295"/>
        <v>-88449.939405472556</v>
      </c>
      <c r="O75">
        <v>13</v>
      </c>
      <c r="P75" s="11">
        <v>0.25059999999999999</v>
      </c>
      <c r="Q75" s="12">
        <f t="shared" si="296"/>
        <v>34576.82247859885</v>
      </c>
      <c r="R75" s="12">
        <f t="shared" si="297"/>
        <v>32530.856651462829</v>
      </c>
      <c r="S75">
        <v>12</v>
      </c>
      <c r="T75" s="11">
        <v>0.25059999999999999</v>
      </c>
      <c r="U75" s="12">
        <f t="shared" si="298"/>
        <v>375667.93965167308</v>
      </c>
      <c r="V75" s="12">
        <f t="shared" si="299"/>
        <v>317872.87201295421</v>
      </c>
      <c r="W75">
        <v>11</v>
      </c>
      <c r="X75" s="11">
        <v>0.25059999999999999</v>
      </c>
      <c r="Y75" s="12">
        <f t="shared" si="300"/>
        <v>459005.53026353329</v>
      </c>
      <c r="Z75" s="12">
        <f t="shared" si="301"/>
        <v>350365.1680709811</v>
      </c>
      <c r="AA75">
        <v>10</v>
      </c>
      <c r="AB75" s="11">
        <v>0.25059999999999999</v>
      </c>
      <c r="AC75" s="12">
        <f t="shared" si="302"/>
        <v>241840.73648560516</v>
      </c>
      <c r="AD75" s="12">
        <f t="shared" si="303"/>
        <v>188893.35630828331</v>
      </c>
      <c r="AE75">
        <v>9</v>
      </c>
      <c r="AF75" s="11">
        <v>0.25059999999999999</v>
      </c>
      <c r="AG75" s="12">
        <f t="shared" si="304"/>
        <v>300200.47251953685</v>
      </c>
      <c r="AH75" s="12">
        <f t="shared" si="305"/>
        <v>241581.44534116576</v>
      </c>
      <c r="AI75">
        <v>8</v>
      </c>
      <c r="AJ75" s="11">
        <v>0.25059999999999999</v>
      </c>
      <c r="AK75" s="12">
        <f t="shared" si="306"/>
        <v>162425.8241087916</v>
      </c>
      <c r="AL75" s="12">
        <f t="shared" si="307"/>
        <v>132631.73802966415</v>
      </c>
      <c r="AM75">
        <v>7</v>
      </c>
      <c r="AN75" s="11">
        <v>0.25059999999999999</v>
      </c>
      <c r="AO75" s="12">
        <f t="shared" si="308"/>
        <v>109746.10611978165</v>
      </c>
      <c r="AP75" s="12">
        <f t="shared" si="309"/>
        <v>91563.319307036756</v>
      </c>
      <c r="AQ75">
        <v>6</v>
      </c>
      <c r="AR75" s="11">
        <v>0.25059999999999999</v>
      </c>
      <c r="AS75" s="12">
        <f t="shared" si="310"/>
        <v>312758.22715719271</v>
      </c>
      <c r="AT75" s="12">
        <f t="shared" si="311"/>
        <v>262790.93642793712</v>
      </c>
      <c r="AU75">
        <v>5</v>
      </c>
      <c r="AV75" s="11">
        <v>0.25059999999999999</v>
      </c>
      <c r="AW75" s="12">
        <f t="shared" si="312"/>
        <v>249436.29270477689</v>
      </c>
      <c r="AX75" s="12">
        <f t="shared" si="313"/>
        <v>206633.61525839509</v>
      </c>
      <c r="AY75">
        <v>4</v>
      </c>
      <c r="AZ75" s="11">
        <v>0.25059999999999999</v>
      </c>
      <c r="BA75" s="12">
        <f t="shared" si="314"/>
        <v>288551.31251213112</v>
      </c>
      <c r="BB75" s="12">
        <f t="shared" si="315"/>
        <v>237329.18603068776</v>
      </c>
      <c r="BC75">
        <v>3</v>
      </c>
      <c r="BD75" s="11">
        <v>0.25059999999999999</v>
      </c>
      <c r="BE75" s="12">
        <f t="shared" si="316"/>
        <v>345111.30982656596</v>
      </c>
      <c r="BF75" s="12">
        <f t="shared" si="317"/>
        <v>287933.10464820004</v>
      </c>
      <c r="BG75">
        <v>2</v>
      </c>
      <c r="BH75" s="11">
        <v>0.25059999999999999</v>
      </c>
      <c r="BI75" s="12">
        <f>(BI76)*(1+BH75)-(((VLOOKUP((BG$91+BG76),$A$138:$E$227,5,FALSE))/(VLOOKUP(BG$91,$A$138:$E$227,5,FALSE)))*(IF(BG75&lt;=$D$125,$B$125,$C$125)))</f>
        <v>421504.64166878979</v>
      </c>
      <c r="BJ75" s="12">
        <f t="shared" si="319"/>
        <v>391575.31800000003</v>
      </c>
      <c r="BK75">
        <v>1</v>
      </c>
      <c r="BL75" s="11">
        <v>0.25059999999999999</v>
      </c>
      <c r="BM75" s="12">
        <f>($B$124)*(1+BL75)-$B$125</f>
        <v>364180</v>
      </c>
      <c r="BN75" s="12">
        <f>BM75</f>
        <v>364180</v>
      </c>
      <c r="BP75" s="11"/>
      <c r="BQ75" s="12"/>
      <c r="BT75" s="11"/>
      <c r="BU75" s="12"/>
      <c r="BX75" s="11"/>
      <c r="BY75" s="12"/>
      <c r="CB75" s="11"/>
      <c r="CC75" s="12"/>
      <c r="CF75" s="11"/>
      <c r="CG75" s="12"/>
      <c r="CJ75" s="11"/>
      <c r="CK75" s="12"/>
    </row>
    <row r="76" spans="3:461">
      <c r="C76">
        <v>15</v>
      </c>
      <c r="D76" s="11">
        <v>0.19170000000000001</v>
      </c>
      <c r="E76" s="12">
        <f t="shared" si="339"/>
        <v>-34940.148371704709</v>
      </c>
      <c r="F76" s="12">
        <f t="shared" si="291"/>
        <v>-38500.927823598191</v>
      </c>
      <c r="G76">
        <v>14</v>
      </c>
      <c r="H76" s="11">
        <v>0.19170000000000001</v>
      </c>
      <c r="I76" s="12">
        <f t="shared" si="292"/>
        <v>-97622.171151576156</v>
      </c>
      <c r="J76" s="12">
        <f t="shared" si="293"/>
        <v>-106327.33291031545</v>
      </c>
      <c r="K76">
        <v>13</v>
      </c>
      <c r="L76" s="11">
        <v>0.19170000000000001</v>
      </c>
      <c r="M76" s="12">
        <f t="shared" si="294"/>
        <v>-46190.879884204653</v>
      </c>
      <c r="N76" s="12">
        <f t="shared" si="295"/>
        <v>-50309.811848401252</v>
      </c>
      <c r="O76">
        <v>12</v>
      </c>
      <c r="P76" s="11">
        <v>0.19170000000000001</v>
      </c>
      <c r="Q76" s="12">
        <f t="shared" si="296"/>
        <v>53145.382161705609</v>
      </c>
      <c r="R76" s="12">
        <f t="shared" si="297"/>
        <v>53822.393399434346</v>
      </c>
      <c r="S76">
        <v>11</v>
      </c>
      <c r="T76" s="11">
        <v>0.19170000000000001</v>
      </c>
      <c r="U76" s="12">
        <f t="shared" si="298"/>
        <v>328740.19279243448</v>
      </c>
      <c r="V76" s="12">
        <f t="shared" si="299"/>
        <v>299425.78069629386</v>
      </c>
      <c r="W76">
        <v>10</v>
      </c>
      <c r="X76" s="11">
        <v>0.19170000000000001</v>
      </c>
      <c r="Y76" s="12">
        <f t="shared" si="300"/>
        <v>398455.02626333653</v>
      </c>
      <c r="Z76" s="12">
        <f t="shared" si="301"/>
        <v>327392.98336286889</v>
      </c>
      <c r="AA76">
        <v>9</v>
      </c>
      <c r="AB76" s="11">
        <v>0.19170000000000001</v>
      </c>
      <c r="AC76" s="12">
        <f t="shared" si="302"/>
        <v>224092.29761290268</v>
      </c>
      <c r="AD76" s="12">
        <f t="shared" si="303"/>
        <v>188408.81073186724</v>
      </c>
      <c r="AE76">
        <v>8</v>
      </c>
      <c r="AF76" s="11">
        <v>0.19170000000000001</v>
      </c>
      <c r="AG76" s="12">
        <f t="shared" si="304"/>
        <v>269854.37732627761</v>
      </c>
      <c r="AH76" s="12">
        <f t="shared" si="305"/>
        <v>233759.20583677551</v>
      </c>
      <c r="AI76">
        <v>7</v>
      </c>
      <c r="AJ76" s="11">
        <v>0.19170000000000001</v>
      </c>
      <c r="AK76" s="12">
        <f t="shared" si="306"/>
        <v>159255.52098478668</v>
      </c>
      <c r="AL76" s="12">
        <f t="shared" si="307"/>
        <v>139982.5598465004</v>
      </c>
      <c r="AM76">
        <v>6</v>
      </c>
      <c r="AN76" s="11">
        <v>0.19170000000000001</v>
      </c>
      <c r="AO76" s="12">
        <f t="shared" si="308"/>
        <v>116506.91902150351</v>
      </c>
      <c r="AP76" s="12">
        <f t="shared" si="309"/>
        <v>104633.60243332481</v>
      </c>
      <c r="AQ76">
        <v>5</v>
      </c>
      <c r="AR76" s="11">
        <v>0.19170000000000001</v>
      </c>
      <c r="AS76" s="12">
        <f t="shared" si="310"/>
        <v>278636.21662346506</v>
      </c>
      <c r="AT76" s="12">
        <f t="shared" si="311"/>
        <v>252014.92204160534</v>
      </c>
      <c r="AU76">
        <v>4</v>
      </c>
      <c r="AV76" s="11">
        <v>0.19170000000000001</v>
      </c>
      <c r="AW76" s="12">
        <f t="shared" si="312"/>
        <v>228410.82553899137</v>
      </c>
      <c r="AX76" s="12">
        <f t="shared" si="313"/>
        <v>203678.4431557885</v>
      </c>
      <c r="AY76">
        <v>3</v>
      </c>
      <c r="AZ76" s="11">
        <v>0.19170000000000001</v>
      </c>
      <c r="BA76" s="12">
        <f t="shared" si="314"/>
        <v>241424.44685075607</v>
      </c>
      <c r="BB76" s="12">
        <f t="shared" si="315"/>
        <v>213745.2109060834</v>
      </c>
      <c r="BC76">
        <v>2</v>
      </c>
      <c r="BD76" s="11">
        <v>0.19170000000000001</v>
      </c>
      <c r="BE76" s="12">
        <f>(BE77)*(1+BD76)-(((VLOOKUP((BC$91+BC77),$A$138:$E$227,5,FALSE))/(VLOOKUP(BC$91,$A$138:$E$227,5,FALSE)))*(IF(BC76&lt;=$D$125,$B$125,$C$125)))</f>
        <v>286499.0460496454</v>
      </c>
      <c r="BF76" s="12">
        <f t="shared" si="317"/>
        <v>257301.69103821658</v>
      </c>
      <c r="BG76">
        <v>1</v>
      </c>
      <c r="BH76" s="11">
        <v>0.19170000000000001</v>
      </c>
      <c r="BI76" s="12">
        <f>($B$124)*(1+BH76)-$B$125</f>
        <v>346510</v>
      </c>
      <c r="BJ76" s="12">
        <f>BI76</f>
        <v>346510</v>
      </c>
      <c r="BL76" s="11"/>
      <c r="BM76" s="12"/>
      <c r="BP76" s="11"/>
      <c r="BQ76" s="12"/>
      <c r="BT76" s="11"/>
      <c r="BU76" s="12"/>
      <c r="BX76" s="11"/>
      <c r="BY76" s="12"/>
      <c r="CB76" s="11"/>
      <c r="CC76" s="12"/>
      <c r="CF76" s="11"/>
      <c r="CG76" s="12"/>
      <c r="CJ76" s="11"/>
      <c r="CK76" s="12"/>
    </row>
    <row r="77" spans="3:461">
      <c r="C77">
        <v>14</v>
      </c>
      <c r="D77" s="11">
        <v>-0.12770000000000001</v>
      </c>
      <c r="E77" s="12">
        <f t="shared" si="339"/>
        <v>-6473.7055011270895</v>
      </c>
      <c r="F77" s="12">
        <f t="shared" si="291"/>
        <v>-7942.9152602481317</v>
      </c>
      <c r="G77">
        <v>13</v>
      </c>
      <c r="H77" s="11">
        <v>-0.12770000000000001</v>
      </c>
      <c r="I77" s="12">
        <f t="shared" si="292"/>
        <v>-58805.329783043839</v>
      </c>
      <c r="J77" s="12">
        <f t="shared" si="293"/>
        <v>-71317.102077308489</v>
      </c>
      <c r="K77">
        <v>12</v>
      </c>
      <c r="L77" s="11">
        <v>-0.12770000000000001</v>
      </c>
      <c r="M77" s="12">
        <f t="shared" si="294"/>
        <v>-15647.411458489421</v>
      </c>
      <c r="N77" s="12">
        <f t="shared" si="295"/>
        <v>-18976.647939019087</v>
      </c>
      <c r="O77">
        <v>11</v>
      </c>
      <c r="P77" s="11">
        <v>-0.12770000000000001</v>
      </c>
      <c r="Q77" s="12">
        <f t="shared" si="296"/>
        <v>69453.741437559424</v>
      </c>
      <c r="R77" s="12">
        <f t="shared" si="297"/>
        <v>78320.176514694671</v>
      </c>
      <c r="S77">
        <v>10</v>
      </c>
      <c r="T77" s="11">
        <v>-0.12770000000000001</v>
      </c>
      <c r="U77" s="12">
        <f t="shared" si="298"/>
        <v>303496.89999957825</v>
      </c>
      <c r="V77" s="12">
        <f t="shared" si="299"/>
        <v>307801.82056694815</v>
      </c>
      <c r="W77">
        <v>9</v>
      </c>
      <c r="X77" s="11">
        <v>-0.12770000000000001</v>
      </c>
      <c r="Y77" s="12">
        <f t="shared" si="300"/>
        <v>364996.77282060357</v>
      </c>
      <c r="Z77" s="12">
        <f t="shared" si="301"/>
        <v>333933.21768693521</v>
      </c>
      <c r="AA77">
        <v>8</v>
      </c>
      <c r="AB77" s="11">
        <v>-0.12770000000000001</v>
      </c>
      <c r="AC77" s="12">
        <f t="shared" si="302"/>
        <v>217986.16748738848</v>
      </c>
      <c r="AD77" s="12">
        <f t="shared" si="303"/>
        <v>204072.1567967041</v>
      </c>
      <c r="AE77">
        <v>7</v>
      </c>
      <c r="AF77" s="11">
        <v>-0.12770000000000001</v>
      </c>
      <c r="AG77" s="12">
        <f t="shared" si="304"/>
        <v>255506.19305819756</v>
      </c>
      <c r="AH77" s="12">
        <f t="shared" si="305"/>
        <v>246445.68975826146</v>
      </c>
      <c r="AI77">
        <v>6</v>
      </c>
      <c r="AJ77" s="11">
        <v>-0.12770000000000001</v>
      </c>
      <c r="AK77" s="12">
        <f t="shared" si="306"/>
        <v>162277.3816962284</v>
      </c>
      <c r="AL77" s="12">
        <f t="shared" si="307"/>
        <v>158824.6714473725</v>
      </c>
      <c r="AM77">
        <v>5</v>
      </c>
      <c r="AN77" s="11">
        <v>-0.12770000000000001</v>
      </c>
      <c r="AO77" s="12">
        <f t="shared" si="308"/>
        <v>125796.06808815344</v>
      </c>
      <c r="AP77" s="12">
        <f t="shared" si="309"/>
        <v>125796.06808815344</v>
      </c>
      <c r="AQ77">
        <v>4</v>
      </c>
      <c r="AR77" s="11">
        <v>-0.12770000000000001</v>
      </c>
      <c r="AS77" s="12">
        <f t="shared" si="310"/>
        <v>261647.42024668297</v>
      </c>
      <c r="AT77" s="12">
        <f t="shared" si="311"/>
        <v>263503.07570942538</v>
      </c>
      <c r="AU77">
        <v>3</v>
      </c>
      <c r="AV77" s="11">
        <v>-0.12770000000000001</v>
      </c>
      <c r="AW77" s="12">
        <f t="shared" si="312"/>
        <v>202019.41749157142</v>
      </c>
      <c r="AX77" s="12">
        <f t="shared" si="313"/>
        <v>200586.65566539008</v>
      </c>
      <c r="AY77">
        <v>2</v>
      </c>
      <c r="AZ77" s="11">
        <v>-0.12770000000000001</v>
      </c>
      <c r="BA77" s="12">
        <f>(BA78)*(1+AZ77)-(((VLOOKUP((AY$91+AY78),$A$138:$E$227,5,FALSE))/(VLOOKUP(AY$91,$A$138:$E$227,5,FALSE)))*(IF(AY77&lt;=$D$125,$B$125,$C$125)))</f>
        <v>213014.103618705</v>
      </c>
      <c r="BB77" s="12">
        <f t="shared" si="315"/>
        <v>209992.62697163119</v>
      </c>
      <c r="BC77">
        <v>1</v>
      </c>
      <c r="BD77" s="11">
        <v>-0.12770000000000001</v>
      </c>
      <c r="BE77" s="12">
        <f>($B$124)*(1+BD77)-$B$125</f>
        <v>250690</v>
      </c>
      <c r="BF77" s="12">
        <f>BE77</f>
        <v>250690</v>
      </c>
      <c r="BH77" s="11"/>
      <c r="BI77" s="12"/>
      <c r="BL77" s="11"/>
      <c r="BM77" s="12"/>
      <c r="BP77" s="11"/>
      <c r="BQ77" s="12"/>
      <c r="BT77" s="11"/>
      <c r="BU77" s="12"/>
      <c r="BX77" s="11"/>
      <c r="BY77" s="12"/>
      <c r="CB77" s="11"/>
      <c r="CC77" s="12"/>
      <c r="CF77" s="11"/>
      <c r="CG77" s="12"/>
      <c r="CJ77" s="11"/>
      <c r="CK77" s="12"/>
    </row>
    <row r="78" spans="3:461">
      <c r="C78">
        <v>13</v>
      </c>
      <c r="D78" s="11">
        <v>-0.1067</v>
      </c>
      <c r="E78" s="12">
        <f t="shared" si="339"/>
        <v>20608.920727841374</v>
      </c>
      <c r="F78" s="12">
        <f t="shared" si="291"/>
        <v>25649.951697241424</v>
      </c>
      <c r="G78">
        <v>12</v>
      </c>
      <c r="H78" s="11">
        <v>-0.1067</v>
      </c>
      <c r="I78" s="12">
        <f t="shared" si="292"/>
        <v>-39055.929929818507</v>
      </c>
      <c r="J78" s="12">
        <f t="shared" si="293"/>
        <v>-48047.223151071696</v>
      </c>
      <c r="K78">
        <v>11</v>
      </c>
      <c r="L78" s="11">
        <v>-0.1067</v>
      </c>
      <c r="M78" s="12">
        <f t="shared" si="294"/>
        <v>10420.074110711608</v>
      </c>
      <c r="N78" s="12">
        <f t="shared" si="295"/>
        <v>12818.940093033707</v>
      </c>
      <c r="O78">
        <v>10</v>
      </c>
      <c r="P78" s="11">
        <v>-0.1067</v>
      </c>
      <c r="Q78" s="12">
        <f t="shared" si="296"/>
        <v>110119.81545622503</v>
      </c>
      <c r="R78" s="12">
        <f t="shared" si="297"/>
        <v>125964.39321971065</v>
      </c>
      <c r="S78">
        <v>9</v>
      </c>
      <c r="T78" s="11">
        <v>-0.1067</v>
      </c>
      <c r="U78" s="12">
        <f t="shared" si="298"/>
        <v>381838.03689097543</v>
      </c>
      <c r="V78" s="12">
        <f t="shared" si="299"/>
        <v>392826.18183747836</v>
      </c>
      <c r="W78">
        <v>8</v>
      </c>
      <c r="X78" s="11">
        <v>-0.1067</v>
      </c>
      <c r="Y78" s="12">
        <f t="shared" si="300"/>
        <v>456021.40375446773</v>
      </c>
      <c r="Z78" s="12">
        <f t="shared" si="301"/>
        <v>423214.10852033336</v>
      </c>
      <c r="AA78">
        <v>7</v>
      </c>
      <c r="AB78" s="11">
        <v>-0.1067</v>
      </c>
      <c r="AC78" s="12">
        <f t="shared" si="302"/>
        <v>286634.89858172997</v>
      </c>
      <c r="AD78" s="12">
        <f t="shared" si="303"/>
        <v>272200.04757401696</v>
      </c>
      <c r="AE78">
        <v>6</v>
      </c>
      <c r="AF78" s="11">
        <v>-0.1067</v>
      </c>
      <c r="AG78" s="12">
        <f t="shared" si="304"/>
        <v>328567.16064962535</v>
      </c>
      <c r="AH78" s="12">
        <f t="shared" si="305"/>
        <v>321475.78308164782</v>
      </c>
      <c r="AI78">
        <v>5</v>
      </c>
      <c r="AJ78" s="11">
        <v>-0.1067</v>
      </c>
      <c r="AK78" s="12">
        <f t="shared" si="306"/>
        <v>221173.39861202784</v>
      </c>
      <c r="AL78" s="12">
        <f t="shared" si="307"/>
        <v>219582.22308244492</v>
      </c>
      <c r="AM78">
        <v>4</v>
      </c>
      <c r="AN78" s="11">
        <v>-0.1067</v>
      </c>
      <c r="AO78" s="12">
        <f t="shared" si="308"/>
        <v>178603.76944646731</v>
      </c>
      <c r="AP78" s="12">
        <f t="shared" si="309"/>
        <v>181173.60785576899</v>
      </c>
      <c r="AQ78">
        <v>3</v>
      </c>
      <c r="AR78" s="11">
        <v>-0.1067</v>
      </c>
      <c r="AS78" s="12">
        <f t="shared" si="310"/>
        <v>312472.72206574643</v>
      </c>
      <c r="AT78" s="12">
        <f t="shared" si="311"/>
        <v>319216.73764989921</v>
      </c>
      <c r="AU78">
        <v>2</v>
      </c>
      <c r="AV78" s="11">
        <v>-0.1067</v>
      </c>
      <c r="AW78" s="12">
        <f>(AW79)*(1+AV78)-(((VLOOKUP((AU$91+AU79),$A$138:$E$227,5,FALSE))/(VLOOKUP(AU$91,$A$138:$E$227,5,FALSE)))*(IF(AU78&lt;=$D$125,$B$125,$C$125)))</f>
        <v>244294.38142857142</v>
      </c>
      <c r="AX78" s="12">
        <f t="shared" si="313"/>
        <v>246051.89496402876</v>
      </c>
      <c r="AY78">
        <v>1</v>
      </c>
      <c r="AZ78" s="11">
        <v>-0.1067</v>
      </c>
      <c r="BA78" s="12">
        <f>($B$124)*(1+AZ78)-$B$125</f>
        <v>256990</v>
      </c>
      <c r="BB78" s="12">
        <f>BA78</f>
        <v>256990</v>
      </c>
      <c r="BD78" s="11"/>
      <c r="BE78" s="12"/>
      <c r="BH78" s="11"/>
      <c r="BI78" s="12"/>
      <c r="BL78" s="11"/>
      <c r="BM78" s="12"/>
      <c r="BP78" s="11"/>
      <c r="BQ78" s="12"/>
      <c r="BT78" s="11"/>
      <c r="BU78" s="12"/>
      <c r="BX78" s="11"/>
      <c r="BY78" s="12"/>
      <c r="CB78" s="11"/>
      <c r="CC78" s="12"/>
      <c r="CF78" s="11"/>
      <c r="CG78" s="12"/>
      <c r="CJ78" s="11"/>
      <c r="CK78" s="12"/>
    </row>
    <row r="79" spans="3:461">
      <c r="C79">
        <v>12</v>
      </c>
      <c r="D79" s="11">
        <v>-1.0999999999999999E-2</v>
      </c>
      <c r="E79" s="12">
        <f t="shared" si="339"/>
        <v>50053.696373688508</v>
      </c>
      <c r="F79" s="12">
        <f t="shared" si="291"/>
        <v>61852.067661772227</v>
      </c>
      <c r="G79">
        <v>11</v>
      </c>
      <c r="H79" s="11">
        <v>-1.0999999999999999E-2</v>
      </c>
      <c r="I79" s="12">
        <f t="shared" si="292"/>
        <v>-16422.215400803543</v>
      </c>
      <c r="J79" s="12">
        <f t="shared" si="293"/>
        <v>-20058.563096695758</v>
      </c>
      <c r="K79">
        <v>10</v>
      </c>
      <c r="L79" s="11">
        <v>-1.0999999999999999E-2</v>
      </c>
      <c r="M79" s="12">
        <f t="shared" si="294"/>
        <v>38963.437840582454</v>
      </c>
      <c r="N79" s="12">
        <f t="shared" si="295"/>
        <v>47591.056219568571</v>
      </c>
      <c r="O79">
        <v>9</v>
      </c>
      <c r="P79" s="11">
        <v>-1.0999999999999999E-2</v>
      </c>
      <c r="Q79" s="12">
        <f t="shared" si="296"/>
        <v>152632.07270856897</v>
      </c>
      <c r="R79" s="12">
        <f t="shared" si="297"/>
        <v>173346.42543330332</v>
      </c>
      <c r="S79">
        <v>8</v>
      </c>
      <c r="T79" s="11">
        <v>-1.0999999999999999E-2</v>
      </c>
      <c r="U79" s="12">
        <f t="shared" si="298"/>
        <v>460090.53627204144</v>
      </c>
      <c r="V79" s="12">
        <f t="shared" si="299"/>
        <v>469949.61919215671</v>
      </c>
      <c r="W79">
        <v>7</v>
      </c>
      <c r="X79" s="11">
        <v>-1.0999999999999999E-2</v>
      </c>
      <c r="Y79" s="12">
        <f t="shared" si="300"/>
        <v>546677.47134200891</v>
      </c>
      <c r="Z79" s="12">
        <f t="shared" si="301"/>
        <v>503724.24145085108</v>
      </c>
      <c r="AA79">
        <v>6</v>
      </c>
      <c r="AB79" s="11">
        <v>-1.0999999999999999E-2</v>
      </c>
      <c r="AC79" s="12">
        <f t="shared" si="302"/>
        <v>356236.21143248526</v>
      </c>
      <c r="AD79" s="12">
        <f t="shared" si="303"/>
        <v>335879.85649348609</v>
      </c>
      <c r="AE79">
        <v>5</v>
      </c>
      <c r="AF79" s="11">
        <v>-1.0999999999999999E-2</v>
      </c>
      <c r="AG79" s="12">
        <f t="shared" si="304"/>
        <v>402136.93647767568</v>
      </c>
      <c r="AH79" s="12">
        <f t="shared" si="305"/>
        <v>390647.30972117063</v>
      </c>
      <c r="AI79">
        <v>4</v>
      </c>
      <c r="AJ79" s="11">
        <v>-1.0999999999999999E-2</v>
      </c>
      <c r="AK79" s="12">
        <f t="shared" si="306"/>
        <v>281418.10132808203</v>
      </c>
      <c r="AL79" s="12">
        <f t="shared" si="307"/>
        <v>277397.84273768088</v>
      </c>
      <c r="AM79">
        <v>3</v>
      </c>
      <c r="AN79" s="11">
        <v>-1.0999999999999999E-2</v>
      </c>
      <c r="AO79" s="12">
        <f t="shared" si="308"/>
        <v>212076.2801720284</v>
      </c>
      <c r="AP79" s="12">
        <f t="shared" si="309"/>
        <v>213591.11074468575</v>
      </c>
      <c r="AQ79">
        <v>2</v>
      </c>
      <c r="AR79" s="11">
        <v>-1.0999999999999999E-2</v>
      </c>
      <c r="AS79" s="12">
        <f>(AS80)*(1+AR79)-(((VLOOKUP((AQ$91+AQ80),$A$138:$E$227,5,FALSE))/(VLOOKUP(AQ$91,$A$138:$E$227,5,FALSE)))*(IF(AQ79&lt;=$D$125,$B$125,$C$125)))</f>
        <v>361849.68957746477</v>
      </c>
      <c r="AT79" s="12">
        <f t="shared" si="311"/>
        <v>367018.97085714282</v>
      </c>
      <c r="AU79">
        <v>1</v>
      </c>
      <c r="AV79" s="11">
        <v>-1.0999999999999999E-2</v>
      </c>
      <c r="AW79" s="12">
        <f>($B$124)*(1+AV79)-$B$125</f>
        <v>285700</v>
      </c>
      <c r="AX79" s="12">
        <f>AW79</f>
        <v>285700</v>
      </c>
      <c r="AZ79" s="11"/>
      <c r="BA79" s="12"/>
      <c r="BD79" s="11"/>
      <c r="BE79" s="12"/>
      <c r="BH79" s="11"/>
      <c r="BI79" s="12"/>
      <c r="BL79" s="11"/>
      <c r="BM79" s="12"/>
      <c r="BP79" s="11"/>
      <c r="BQ79" s="12"/>
      <c r="BT79" s="11"/>
      <c r="BU79" s="12"/>
      <c r="BX79" s="11"/>
      <c r="BY79" s="12"/>
      <c r="CB79" s="11"/>
      <c r="CC79" s="12"/>
      <c r="CF79" s="11"/>
      <c r="CG79" s="12"/>
      <c r="CJ79" s="11"/>
      <c r="CK79" s="12"/>
    </row>
    <row r="80" spans="3:461">
      <c r="C80">
        <v>11</v>
      </c>
      <c r="D80" s="15">
        <v>0.2928</v>
      </c>
      <c r="E80" s="12">
        <f t="shared" si="339"/>
        <v>75157.88980898619</v>
      </c>
      <c r="F80" s="12">
        <f t="shared" si="291"/>
        <v>91565.598147567696</v>
      </c>
      <c r="G80">
        <v>10</v>
      </c>
      <c r="H80" s="15">
        <v>0.2928</v>
      </c>
      <c r="I80" s="12">
        <f t="shared" si="292"/>
        <v>8229.7149726677308</v>
      </c>
      <c r="J80" s="12">
        <f t="shared" si="293"/>
        <v>9910.4314107477621</v>
      </c>
      <c r="K80">
        <v>9</v>
      </c>
      <c r="L80" s="15">
        <v>0.2928</v>
      </c>
      <c r="M80" s="12">
        <f t="shared" si="294"/>
        <v>64231.386601976119</v>
      </c>
      <c r="N80" s="12">
        <f t="shared" si="295"/>
        <v>77349.064147450132</v>
      </c>
      <c r="O80">
        <v>8</v>
      </c>
      <c r="P80" s="15">
        <v>0.2928</v>
      </c>
      <c r="Q80" s="12">
        <f t="shared" si="296"/>
        <v>181038.59155529994</v>
      </c>
      <c r="R80" s="12">
        <f t="shared" si="297"/>
        <v>202712.22575558233</v>
      </c>
      <c r="S80">
        <v>7</v>
      </c>
      <c r="T80" s="15">
        <v>0.2928</v>
      </c>
      <c r="U80" s="12">
        <f t="shared" si="298"/>
        <v>494905.12198450032</v>
      </c>
      <c r="V80" s="12">
        <f t="shared" si="299"/>
        <v>498390.36932241934</v>
      </c>
      <c r="W80">
        <v>6</v>
      </c>
      <c r="X80" s="15">
        <v>0.2928</v>
      </c>
      <c r="Y80" s="12">
        <f t="shared" si="300"/>
        <v>585678.06964296522</v>
      </c>
      <c r="Z80" s="12">
        <f t="shared" si="301"/>
        <v>532059.65481649665</v>
      </c>
      <c r="AA80">
        <v>5</v>
      </c>
      <c r="AB80" s="15">
        <v>0.2928</v>
      </c>
      <c r="AC80" s="12">
        <f t="shared" si="302"/>
        <v>392370.4684031012</v>
      </c>
      <c r="AD80" s="12">
        <f t="shared" si="303"/>
        <v>364738.74527612224</v>
      </c>
      <c r="AE80">
        <v>4</v>
      </c>
      <c r="AF80" s="15">
        <v>0.2928</v>
      </c>
      <c r="AG80" s="12">
        <f t="shared" si="304"/>
        <v>437835.47969550273</v>
      </c>
      <c r="AH80" s="12">
        <f t="shared" si="305"/>
        <v>419335.38900414348</v>
      </c>
      <c r="AI80">
        <v>3</v>
      </c>
      <c r="AJ80" s="15">
        <v>0.2928</v>
      </c>
      <c r="AK80" s="12">
        <f t="shared" si="306"/>
        <v>295831.66998780292</v>
      </c>
      <c r="AL80" s="12">
        <f t="shared" si="307"/>
        <v>287498.38350927329</v>
      </c>
      <c r="AM80">
        <v>2</v>
      </c>
      <c r="AN80" s="15">
        <v>0.2928</v>
      </c>
      <c r="AO80" s="12">
        <f>(AO81)*(1+AN80)-(((VLOOKUP((AM$91+AM81),$A$138:$E$227,5,FALSE))/(VLOOKUP(AM$91,$A$138:$E$227,5,FALSE)))*(IF(AM80&lt;=$D$125,$B$125,$C$125)))</f>
        <v>225478.52981560287</v>
      </c>
      <c r="AP80" s="12">
        <f t="shared" si="309"/>
        <v>223890.65284507046</v>
      </c>
      <c r="AQ80">
        <v>1</v>
      </c>
      <c r="AR80" s="15">
        <v>0.2928</v>
      </c>
      <c r="AS80" s="12">
        <f>($B$124)*(1+AR80)-$B$125</f>
        <v>376840</v>
      </c>
      <c r="AT80" s="12">
        <f>AS80</f>
        <v>376840</v>
      </c>
      <c r="AV80" s="15"/>
      <c r="AW80" s="12"/>
      <c r="AZ80" s="15"/>
      <c r="BA80" s="12"/>
      <c r="BD80" s="15"/>
      <c r="BE80" s="12"/>
      <c r="BH80" s="15"/>
      <c r="BI80" s="12"/>
      <c r="BL80" s="15"/>
      <c r="BM80" s="12"/>
      <c r="BP80" s="15"/>
      <c r="BQ80" s="12"/>
      <c r="BT80" s="15"/>
      <c r="BU80" s="12"/>
      <c r="BX80" s="15"/>
      <c r="BY80" s="12"/>
      <c r="CB80" s="15"/>
      <c r="CC80" s="12"/>
      <c r="CF80" s="15"/>
      <c r="CG80" s="12"/>
      <c r="CJ80" s="15"/>
      <c r="CK80" s="12"/>
    </row>
    <row r="81" spans="1:457">
      <c r="C81">
        <v>10</v>
      </c>
      <c r="D81" s="15">
        <v>-0.35339999999999999</v>
      </c>
      <c r="E81" s="12">
        <f t="shared" si="339"/>
        <v>77182.988293342816</v>
      </c>
      <c r="F81" s="12">
        <f t="shared" si="291"/>
        <v>94699.694856370988</v>
      </c>
      <c r="G81">
        <v>9</v>
      </c>
      <c r="H81" s="15">
        <v>-0.35339999999999999</v>
      </c>
      <c r="I81" s="12">
        <f t="shared" si="292"/>
        <v>25635.825862022055</v>
      </c>
      <c r="J81" s="12">
        <f t="shared" si="293"/>
        <v>31090.256896494833</v>
      </c>
      <c r="K81">
        <v>8</v>
      </c>
      <c r="L81" s="15">
        <v>-0.35339999999999999</v>
      </c>
      <c r="M81" s="12">
        <f t="shared" si="294"/>
        <v>68953.950575286595</v>
      </c>
      <c r="N81" s="12">
        <f t="shared" si="295"/>
        <v>83625.003889177373</v>
      </c>
      <c r="O81">
        <v>7</v>
      </c>
      <c r="P81" s="15">
        <v>-0.35339999999999999</v>
      </c>
      <c r="Q81" s="12">
        <f t="shared" si="296"/>
        <v>160760.39943184453</v>
      </c>
      <c r="R81" s="12">
        <f t="shared" si="297"/>
        <v>181283.0036146332</v>
      </c>
      <c r="S81">
        <v>6</v>
      </c>
      <c r="T81" s="15">
        <v>-0.35339999999999999</v>
      </c>
      <c r="U81" s="12">
        <f t="shared" si="298"/>
        <v>405859.63163266564</v>
      </c>
      <c r="V81" s="12">
        <f t="shared" si="299"/>
        <v>411616.50584022119</v>
      </c>
      <c r="W81">
        <v>5</v>
      </c>
      <c r="X81" s="15">
        <v>-0.35339999999999999</v>
      </c>
      <c r="Y81" s="12">
        <f t="shared" si="300"/>
        <v>478574.66387447302</v>
      </c>
      <c r="Z81" s="12">
        <f t="shared" si="301"/>
        <v>437844.90524685831</v>
      </c>
      <c r="AA81">
        <v>4</v>
      </c>
      <c r="AB81" s="15">
        <v>-0.35339999999999999</v>
      </c>
      <c r="AC81" s="12">
        <f t="shared" si="302"/>
        <v>328467.81843736733</v>
      </c>
      <c r="AD81" s="12">
        <f t="shared" si="303"/>
        <v>307501.78747328004</v>
      </c>
      <c r="AE81">
        <v>3</v>
      </c>
      <c r="AF81" s="15">
        <v>-0.35339999999999999</v>
      </c>
      <c r="AG81" s="12">
        <f t="shared" si="304"/>
        <v>347556.29162527056</v>
      </c>
      <c r="AH81" s="12">
        <f t="shared" si="305"/>
        <v>335231.60043288505</v>
      </c>
      <c r="AI81">
        <v>2</v>
      </c>
      <c r="AJ81" s="15">
        <v>-0.35339999999999999</v>
      </c>
      <c r="AK81" s="12">
        <f>(AK82)*(1+AJ81)-(((VLOOKUP((AI$91+AI82),$A$138:$E$227,5,FALSE))/(VLOOKUP(AI$91,$A$138:$E$227,5,FALSE)))*(IF(AI81&lt;=$D$125,$B$125,$C$125)))</f>
        <v>237585.48156521743</v>
      </c>
      <c r="AL81" s="12">
        <f t="shared" si="307"/>
        <v>232530.47131914899</v>
      </c>
      <c r="AM81">
        <v>1</v>
      </c>
      <c r="AN81" s="15">
        <v>-0.35339999999999999</v>
      </c>
      <c r="AO81" s="12">
        <f>($B$124)*(1+AN81)-$B$125</f>
        <v>182980.00000000003</v>
      </c>
      <c r="AP81" s="12">
        <f>AO81</f>
        <v>182980.00000000003</v>
      </c>
      <c r="AR81" s="15"/>
      <c r="AS81" s="12"/>
      <c r="AV81" s="15"/>
      <c r="AW81" s="12"/>
      <c r="AZ81" s="15"/>
      <c r="BA81" s="12"/>
      <c r="BD81" s="15"/>
      <c r="BE81" s="12"/>
      <c r="BH81" s="15"/>
      <c r="BI81" s="12"/>
      <c r="BL81" s="15"/>
      <c r="BM81" s="12"/>
      <c r="BP81" s="15"/>
      <c r="BQ81" s="12"/>
      <c r="BT81" s="15"/>
      <c r="BU81" s="12"/>
      <c r="BX81" s="15"/>
      <c r="BY81" s="12"/>
      <c r="CB81" s="15"/>
      <c r="CC81" s="12"/>
      <c r="CF81" s="15"/>
      <c r="CG81" s="12"/>
      <c r="CJ81" s="15"/>
      <c r="CK81" s="12"/>
    </row>
    <row r="82" spans="1:457">
      <c r="C82">
        <v>9</v>
      </c>
      <c r="D82" s="15">
        <v>0.31940000000000002</v>
      </c>
      <c r="E82" s="12">
        <f t="shared" si="339"/>
        <v>157181.96001448488</v>
      </c>
      <c r="F82" s="12">
        <f t="shared" si="291"/>
        <v>197046.94987323106</v>
      </c>
      <c r="G82">
        <v>8</v>
      </c>
      <c r="H82" s="15">
        <v>0.31940000000000002</v>
      </c>
      <c r="I82" s="12">
        <f t="shared" si="292"/>
        <v>77903.909630815353</v>
      </c>
      <c r="J82" s="12">
        <f t="shared" si="293"/>
        <v>96533.105412097284</v>
      </c>
      <c r="K82">
        <v>7</v>
      </c>
      <c r="L82" s="15">
        <v>0.31940000000000002</v>
      </c>
      <c r="M82" s="12">
        <f t="shared" si="294"/>
        <v>144897.60699126159</v>
      </c>
      <c r="N82" s="12">
        <f t="shared" si="295"/>
        <v>179547.03475004152</v>
      </c>
      <c r="O82">
        <v>6</v>
      </c>
      <c r="P82" s="15">
        <v>0.31940000000000002</v>
      </c>
      <c r="Q82" s="12">
        <f t="shared" si="296"/>
        <v>289768.28490063437</v>
      </c>
      <c r="R82" s="12">
        <f t="shared" si="297"/>
        <v>333863.45868986135</v>
      </c>
      <c r="S82">
        <v>5</v>
      </c>
      <c r="T82" s="15">
        <v>0.31940000000000002</v>
      </c>
      <c r="U82" s="12">
        <f t="shared" si="298"/>
        <v>673430.32974495075</v>
      </c>
      <c r="V82" s="12">
        <f t="shared" si="299"/>
        <v>697829.9793733909</v>
      </c>
      <c r="W82">
        <v>4</v>
      </c>
      <c r="X82" s="15">
        <v>0.31940000000000002</v>
      </c>
      <c r="Y82" s="12">
        <f t="shared" si="300"/>
        <v>790852.70886002411</v>
      </c>
      <c r="Z82" s="12">
        <f t="shared" si="301"/>
        <v>739275.35828219645</v>
      </c>
      <c r="AA82">
        <v>3</v>
      </c>
      <c r="AB82" s="15">
        <v>0.31940000000000002</v>
      </c>
      <c r="AC82" s="12">
        <f t="shared" si="302"/>
        <v>526164.27225080004</v>
      </c>
      <c r="AD82" s="12">
        <f t="shared" si="303"/>
        <v>503287.5647616348</v>
      </c>
      <c r="AE82">
        <v>2</v>
      </c>
      <c r="AF82" s="15">
        <v>0.31940000000000002</v>
      </c>
      <c r="AG82" s="12">
        <f>(AG83)*(1+AF82)-(((VLOOKUP((AE$91+AE83),$A$138:$E$227,5,FALSE))/(VLOOKUP(AE$91,$A$138:$E$227,5,FALSE)))*(IF(AE82&lt;=$D$125,$B$125,$C$125)))</f>
        <v>555151.10329411761</v>
      </c>
      <c r="AH82" s="12">
        <f t="shared" si="305"/>
        <v>547105.43513043469</v>
      </c>
      <c r="AI82">
        <v>1</v>
      </c>
      <c r="AJ82" s="15">
        <v>0.31940000000000002</v>
      </c>
      <c r="AK82" s="12">
        <f>($B$124)*(1+AJ82)-$B$125</f>
        <v>384820</v>
      </c>
      <c r="AL82" s="12">
        <f>AK82</f>
        <v>384820</v>
      </c>
      <c r="AN82" s="15"/>
      <c r="AO82" s="12"/>
      <c r="AR82" s="15"/>
      <c r="AS82" s="12"/>
      <c r="AV82" s="15"/>
      <c r="AW82" s="12"/>
      <c r="AZ82" s="15"/>
      <c r="BA82" s="12"/>
      <c r="BD82" s="15"/>
      <c r="BE82" s="12"/>
      <c r="BH82" s="15"/>
      <c r="BI82" s="12"/>
      <c r="BL82" s="15"/>
      <c r="BM82" s="12"/>
      <c r="BP82" s="15"/>
      <c r="BQ82" s="12"/>
      <c r="BT82" s="15"/>
      <c r="BU82" s="12"/>
      <c r="BX82" s="15"/>
      <c r="BY82" s="12"/>
      <c r="CB82" s="15"/>
      <c r="CC82" s="12"/>
      <c r="CF82" s="15"/>
      <c r="CG82" s="12"/>
      <c r="CJ82" s="15"/>
      <c r="CK82" s="12"/>
    </row>
    <row r="83" spans="1:457">
      <c r="C83">
        <v>8</v>
      </c>
      <c r="D83" s="15">
        <v>0.46739999999999998</v>
      </c>
      <c r="E83" s="12">
        <f t="shared" si="339"/>
        <v>137268.90696728451</v>
      </c>
      <c r="F83" s="12">
        <f>E83*((VLOOKUP(C$91, $A$138:$E$227, 5, FALSE)) / VLOOKUP((C$91+C84), $A$138:$E$227, 5, FALSE))</f>
        <v>174614.12430397223</v>
      </c>
      <c r="G83">
        <v>7</v>
      </c>
      <c r="H83" s="15">
        <v>0.46739999999999998</v>
      </c>
      <c r="I83" s="12">
        <f t="shared" si="292"/>
        <v>77394.600535550126</v>
      </c>
      <c r="J83" s="12">
        <f t="shared" si="293"/>
        <v>97312.328614552011</v>
      </c>
      <c r="K83">
        <v>6</v>
      </c>
      <c r="L83" s="15">
        <v>0.46739999999999998</v>
      </c>
      <c r="M83" s="12">
        <f t="shared" si="294"/>
        <v>128170.48151208964</v>
      </c>
      <c r="N83" s="12">
        <f t="shared" si="295"/>
        <v>161155.53190123037</v>
      </c>
      <c r="O83">
        <v>5</v>
      </c>
      <c r="P83" s="15">
        <v>0.46739999999999998</v>
      </c>
      <c r="Q83" s="12">
        <f t="shared" si="296"/>
        <v>239355.78349984161</v>
      </c>
      <c r="R83" s="12">
        <f t="shared" si="297"/>
        <v>279835.07041525602</v>
      </c>
      <c r="S83">
        <v>4</v>
      </c>
      <c r="T83" s="15">
        <v>0.46739999999999998</v>
      </c>
      <c r="U83" s="12">
        <f t="shared" si="298"/>
        <v>532349.08192814898</v>
      </c>
      <c r="V83" s="12">
        <f t="shared" si="299"/>
        <v>559749.40232150967</v>
      </c>
      <c r="W83">
        <v>3</v>
      </c>
      <c r="X83" s="15">
        <v>0.46739999999999998</v>
      </c>
      <c r="Y83" s="12">
        <f t="shared" si="300"/>
        <v>608322.07876344491</v>
      </c>
      <c r="Z83" s="12">
        <f t="shared" si="301"/>
        <v>577011.38353297347</v>
      </c>
      <c r="AA83">
        <v>2</v>
      </c>
      <c r="AB83" s="15">
        <v>0.46739999999999998</v>
      </c>
      <c r="AC83" s="12">
        <f>(AC84)*(1+AB83)-(((VLOOKUP((AA$91+AA84),$A$138:$E$227,5,FALSE))/(VLOOKUP(AA$91,$A$138:$E$227,5,FALSE)))*(IF(AA83&lt;=$D$125,$B$125,$C$125)))</f>
        <v>407506.6486666667</v>
      </c>
      <c r="AD83" s="12">
        <f t="shared" si="303"/>
        <v>395521.15900000004</v>
      </c>
      <c r="AE83">
        <v>1</v>
      </c>
      <c r="AF83" s="15">
        <v>0.46739999999999998</v>
      </c>
      <c r="AG83" s="12">
        <f>($B$124)*(1+AF83)-$B$125</f>
        <v>429220</v>
      </c>
      <c r="AH83" s="12">
        <f>AG83</f>
        <v>429220</v>
      </c>
      <c r="AJ83" s="15"/>
      <c r="AK83" s="12"/>
      <c r="AN83" s="15"/>
      <c r="AO83" s="12"/>
      <c r="AR83" s="15"/>
      <c r="AS83" s="12"/>
      <c r="AV83" s="15"/>
      <c r="AW83" s="12"/>
      <c r="AZ83" s="15"/>
      <c r="BA83" s="12"/>
      <c r="BD83" s="15"/>
      <c r="BE83" s="12"/>
      <c r="BH83" s="15"/>
      <c r="BI83" s="12"/>
      <c r="BL83" s="15"/>
      <c r="BM83" s="12"/>
      <c r="BP83" s="15"/>
      <c r="BQ83" s="12"/>
      <c r="BT83" s="15"/>
      <c r="BU83" s="12"/>
      <c r="BX83" s="15"/>
      <c r="BY83" s="12"/>
      <c r="CB83" s="15"/>
      <c r="CC83" s="12"/>
      <c r="CF83" s="15"/>
      <c r="CG83" s="12"/>
      <c r="CJ83" s="15"/>
      <c r="CK83" s="12"/>
    </row>
    <row r="84" spans="1:457">
      <c r="C84">
        <v>7</v>
      </c>
      <c r="D84" s="15">
        <v>-1.1900000000000001E-2</v>
      </c>
      <c r="E84" s="12">
        <f t="shared" si="339"/>
        <v>109617.50170109462</v>
      </c>
      <c r="F84" s="12">
        <f t="shared" si="291"/>
        <v>143665.36207794977</v>
      </c>
      <c r="G84">
        <v>6</v>
      </c>
      <c r="H84" s="15">
        <v>-1.1900000000000001E-2</v>
      </c>
      <c r="I84" s="12">
        <f t="shared" si="292"/>
        <v>69002.48715984539</v>
      </c>
      <c r="J84" s="12">
        <f t="shared" si="293"/>
        <v>89389.585638890625</v>
      </c>
      <c r="K84">
        <v>5</v>
      </c>
      <c r="L84" s="15">
        <v>-1.1900000000000001E-2</v>
      </c>
      <c r="M84" s="12">
        <f t="shared" si="294"/>
        <v>103605.10469871655</v>
      </c>
      <c r="N84" s="12">
        <f t="shared" si="295"/>
        <v>134215.70381424646</v>
      </c>
      <c r="O84">
        <v>4</v>
      </c>
      <c r="P84" s="15">
        <v>-1.1900000000000001E-2</v>
      </c>
      <c r="Q84" s="12">
        <f t="shared" si="296"/>
        <v>180602.53568102233</v>
      </c>
      <c r="R84" s="12">
        <f t="shared" si="297"/>
        <v>217543.96343395874</v>
      </c>
      <c r="S84">
        <v>3</v>
      </c>
      <c r="T84" s="15">
        <v>-1.1900000000000001E-2</v>
      </c>
      <c r="U84" s="12">
        <f t="shared" si="298"/>
        <v>369913.19366886158</v>
      </c>
      <c r="V84" s="12">
        <f t="shared" si="299"/>
        <v>400739.2931412668</v>
      </c>
      <c r="W84">
        <v>2</v>
      </c>
      <c r="X84" s="15">
        <v>-1.1900000000000001E-2</v>
      </c>
      <c r="Y84" s="12">
        <f>(Y85)*(1+X84)-(((VLOOKUP((W$91+W85),$A$138:$E$227,5,FALSE))/(VLOOKUP(W$91,$A$138:$E$227,5,FALSE)))*(IF(W84&lt;=$D$125,$B$125,$C$125)))</f>
        <v>422460.80004651163</v>
      </c>
      <c r="Z84" s="12">
        <f t="shared" si="301"/>
        <v>412859.41822727281</v>
      </c>
      <c r="AA84">
        <v>1</v>
      </c>
      <c r="AB84" s="15">
        <v>-1.1900000000000001E-2</v>
      </c>
      <c r="AC84" s="12">
        <f>($B$124)*(1+AB84)-$B$125</f>
        <v>285430</v>
      </c>
      <c r="AD84" s="12">
        <f>AC84</f>
        <v>285430</v>
      </c>
      <c r="AF84" s="15"/>
      <c r="AG84" s="12"/>
      <c r="AJ84" s="15"/>
      <c r="AK84" s="12"/>
      <c r="AN84" s="15"/>
      <c r="AO84" s="12"/>
      <c r="AR84" s="15"/>
      <c r="AS84" s="12"/>
      <c r="AV84" s="15"/>
      <c r="AW84" s="12"/>
      <c r="AZ84" s="15"/>
      <c r="BA84" s="12"/>
      <c r="BD84" s="15"/>
      <c r="BE84" s="12"/>
      <c r="BH84" s="15"/>
      <c r="BI84" s="12"/>
      <c r="BL84" s="15"/>
      <c r="BM84" s="12"/>
      <c r="BP84" s="15"/>
      <c r="BQ84" s="12"/>
      <c r="BT84" s="15"/>
      <c r="BU84" s="12"/>
      <c r="BX84" s="15"/>
      <c r="BY84" s="12"/>
      <c r="CB84" s="15"/>
      <c r="CC84" s="12"/>
      <c r="CF84" s="15"/>
      <c r="CG84" s="12"/>
      <c r="CJ84" s="15"/>
      <c r="CK84" s="12"/>
    </row>
    <row r="85" spans="1:457">
      <c r="C85">
        <v>6</v>
      </c>
      <c r="D85" s="15">
        <v>0.49980000000000002</v>
      </c>
      <c r="E85" s="12">
        <f t="shared" si="339"/>
        <v>134103.5068429301</v>
      </c>
      <c r="F85" s="12">
        <f>E85*((VLOOKUP(C$91, $A$138:$E$227, 5, FALSE)) / VLOOKUP((C$91+C86), $A$138:$E$227, 5, FALSE))</f>
        <v>179844.2378591233</v>
      </c>
      <c r="G85">
        <v>5</v>
      </c>
      <c r="H85" s="15">
        <v>0.49980000000000002</v>
      </c>
      <c r="I85" s="12">
        <f t="shared" si="292"/>
        <v>93270.298448221321</v>
      </c>
      <c r="J85" s="12">
        <f>I85*((VLOOKUP(G$91, $A$138:$E$227, 5, FALSE)) / VLOOKUP((G$91+G86), $A$138:$E$227, 5, FALSE))</f>
        <v>123637.37236159571</v>
      </c>
      <c r="K85">
        <v>4</v>
      </c>
      <c r="L85" s="15">
        <v>0.49980000000000002</v>
      </c>
      <c r="M85" s="12">
        <f t="shared" si="294"/>
        <v>128289.64622564381</v>
      </c>
      <c r="N85" s="12">
        <f t="shared" si="295"/>
        <v>170058.36825259763</v>
      </c>
      <c r="O85">
        <v>3</v>
      </c>
      <c r="P85" s="15">
        <v>0.49980000000000002</v>
      </c>
      <c r="Q85" s="12">
        <f t="shared" si="296"/>
        <v>192019.64492735598</v>
      </c>
      <c r="R85" s="12">
        <f t="shared" si="297"/>
        <v>236675.37630581085</v>
      </c>
      <c r="S85">
        <v>2</v>
      </c>
      <c r="T85" s="15">
        <v>0.49980000000000002</v>
      </c>
      <c r="U85" s="12">
        <f>(U86)*(1+T85)-(((VLOOKUP((S$91+S86),$A$138:$E$227,5,FALSE))/(VLOOKUP(S$91,$A$138:$E$227,5,FALSE)))*(IF(S85&lt;=$D$125,$B$125,$C$125)))</f>
        <v>384644.30707692308</v>
      </c>
      <c r="V85" s="12">
        <f t="shared" si="299"/>
        <v>426388.65048062016</v>
      </c>
      <c r="W85">
        <v>1</v>
      </c>
      <c r="X85" s="15">
        <v>0.49980000000000002</v>
      </c>
      <c r="Y85" s="12">
        <f>($B$124)*(1+X85)-$B$125</f>
        <v>438940</v>
      </c>
      <c r="Z85" s="12">
        <f>Y85</f>
        <v>438940</v>
      </c>
      <c r="AB85" s="15"/>
      <c r="AC85" s="12"/>
      <c r="AF85" s="15"/>
      <c r="AG85" s="12"/>
      <c r="AJ85" s="15"/>
      <c r="AK85" s="12"/>
      <c r="AN85" s="15"/>
      <c r="AO85" s="12"/>
      <c r="AR85" s="15"/>
      <c r="AS85" s="12"/>
      <c r="AV85" s="15"/>
      <c r="AW85" s="12"/>
      <c r="AZ85" s="15"/>
      <c r="BA85" s="12"/>
      <c r="BD85" s="15"/>
      <c r="BE85" s="12"/>
      <c r="BH85" s="15"/>
      <c r="BI85" s="12"/>
      <c r="BL85" s="15"/>
      <c r="BM85" s="12"/>
      <c r="BP85" s="15"/>
      <c r="BQ85" s="12"/>
      <c r="BT85" s="15"/>
      <c r="BU85" s="12"/>
      <c r="BX85" s="15"/>
      <c r="BY85" s="12"/>
      <c r="CB85" s="15"/>
      <c r="CC85" s="12"/>
      <c r="CF85" s="15"/>
      <c r="CG85" s="12"/>
      <c r="CJ85" s="15"/>
      <c r="CK85" s="12"/>
    </row>
    <row r="86" spans="1:457">
      <c r="C86">
        <v>5</v>
      </c>
      <c r="D86" s="15">
        <v>-8.6400000000000005E-2</v>
      </c>
      <c r="E86" s="12">
        <f t="shared" si="339"/>
        <v>104329.54329874777</v>
      </c>
      <c r="F86" s="12">
        <f t="shared" si="291"/>
        <v>126216.86007470883</v>
      </c>
      <c r="G86">
        <v>4</v>
      </c>
      <c r="H86" s="15">
        <v>-8.6400000000000005E-2</v>
      </c>
      <c r="I86" s="12">
        <f t="shared" si="292"/>
        <v>77278.222026663381</v>
      </c>
      <c r="J86" s="12">
        <f>I86*((VLOOKUP(G$91, $A$138:$E$227, 5, FALSE)) / VLOOKUP((G$91+G87), $A$138:$E$227, 5, FALSE))</f>
        <v>92409.6221437723</v>
      </c>
      <c r="K86">
        <v>3</v>
      </c>
      <c r="L86" s="15">
        <v>-8.6400000000000005E-2</v>
      </c>
      <c r="M86" s="12">
        <f t="shared" si="294"/>
        <v>91070.737324762566</v>
      </c>
      <c r="N86" s="12">
        <f t="shared" si="295"/>
        <v>108902.76980793285</v>
      </c>
      <c r="O86">
        <v>2</v>
      </c>
      <c r="P86" s="15">
        <v>-8.6400000000000005E-2</v>
      </c>
      <c r="Q86" s="12">
        <f>(Q87)*(1+P86)-(((VLOOKUP((O$91+O87),$A$138:$E$227,5,FALSE))/(VLOOKUP(O$91,$A$138:$E$227,5,FALSE)))*(IF(O86&lt;=$D$125,$B$125,$C$125)))</f>
        <v>133980.64623899371</v>
      </c>
      <c r="R86" s="12">
        <f t="shared" si="297"/>
        <v>148971.48777622377</v>
      </c>
      <c r="S86">
        <v>1</v>
      </c>
      <c r="T86" s="15">
        <v>-8.6400000000000005E-2</v>
      </c>
      <c r="U86" s="12">
        <f>($B$124)*(1+T86)-$B$125</f>
        <v>263080</v>
      </c>
      <c r="V86" s="12">
        <f>U86</f>
        <v>263080</v>
      </c>
      <c r="X86" s="15"/>
      <c r="Y86" s="12"/>
      <c r="AB86" s="15"/>
      <c r="AC86" s="12"/>
      <c r="AF86" s="15"/>
      <c r="AG86" s="12"/>
      <c r="AJ86" s="15"/>
      <c r="AK86" s="12"/>
      <c r="AN86" s="15"/>
      <c r="AO86" s="12"/>
      <c r="AR86" s="15"/>
      <c r="AS86" s="12"/>
      <c r="AV86" s="15"/>
      <c r="AW86" s="12"/>
      <c r="AZ86" s="15"/>
      <c r="BA86" s="12"/>
      <c r="BD86" s="15"/>
      <c r="BE86" s="12"/>
      <c r="BH86" s="15"/>
      <c r="BI86" s="12"/>
      <c r="BL86" s="15"/>
      <c r="BM86" s="12"/>
      <c r="BP86" s="15"/>
      <c r="BQ86" s="12"/>
      <c r="BT86" s="15"/>
      <c r="BU86" s="12"/>
      <c r="BX86" s="15"/>
      <c r="BY86" s="12"/>
      <c r="CB86" s="15"/>
      <c r="CC86" s="12"/>
      <c r="CF86" s="15"/>
      <c r="CG86" s="12"/>
      <c r="CJ86" s="15"/>
      <c r="CK86" s="12"/>
    </row>
    <row r="87" spans="1:457">
      <c r="C87">
        <v>4</v>
      </c>
      <c r="D87" s="15">
        <v>-0.43840000000000001</v>
      </c>
      <c r="E87" s="12">
        <f t="shared" si="339"/>
        <v>141338.91326622094</v>
      </c>
      <c r="F87" s="12">
        <f t="shared" si="291"/>
        <v>153783.84902551083</v>
      </c>
      <c r="G87">
        <v>3</v>
      </c>
      <c r="H87" s="15">
        <v>-0.43840000000000001</v>
      </c>
      <c r="I87" s="12">
        <f t="shared" si="292"/>
        <v>94655.267552561418</v>
      </c>
      <c r="J87" s="12">
        <f>I87*((VLOOKUP(G$91, $A$138:$E$227, 5, FALSE)) / VLOOKUP((G$91+G88), $A$138:$E$227, 5, FALSE))</f>
        <v>101799.06133011323</v>
      </c>
      <c r="K87">
        <v>2</v>
      </c>
      <c r="L87" s="15">
        <v>-0.43840000000000001</v>
      </c>
      <c r="M87" s="12">
        <f>(M88)*(1+L87)-(((VLOOKUP((K$91+K88),$A$138:$E$227,5,FALSE))/(VLOOKUP(K$91,$A$138:$E$227,5,FALSE)))*(IF(K87&lt;=$D$125,$B$125,$C$125)))</f>
        <v>109752.15382456141</v>
      </c>
      <c r="N87" s="12">
        <f t="shared" si="295"/>
        <v>118035.33524528301</v>
      </c>
      <c r="O87">
        <v>1</v>
      </c>
      <c r="P87" s="15">
        <v>-0.43840000000000001</v>
      </c>
      <c r="Q87" s="12">
        <f>($B$124)*(1+P87)-$B$125</f>
        <v>157480</v>
      </c>
      <c r="R87" s="12">
        <f>Q87</f>
        <v>157480</v>
      </c>
      <c r="T87" s="15"/>
      <c r="U87" s="12"/>
      <c r="X87" s="15"/>
      <c r="Y87" s="12"/>
      <c r="AB87" s="15"/>
      <c r="AC87" s="12"/>
      <c r="AF87" s="15"/>
      <c r="AG87" s="12"/>
      <c r="AJ87" s="15"/>
      <c r="AK87" s="12"/>
      <c r="AN87" s="15"/>
      <c r="AO87" s="12"/>
      <c r="AR87" s="15"/>
      <c r="AS87" s="12"/>
      <c r="AV87" s="15"/>
      <c r="AW87" s="12"/>
      <c r="AZ87" s="15"/>
      <c r="BA87" s="12"/>
      <c r="BD87" s="15"/>
      <c r="BE87" s="12"/>
      <c r="BH87" s="15"/>
      <c r="BI87" s="12"/>
      <c r="BL87" s="15"/>
      <c r="BM87" s="12"/>
      <c r="BP87" s="15"/>
      <c r="BQ87" s="12"/>
      <c r="BT87" s="15"/>
      <c r="BU87" s="12"/>
      <c r="BX87" s="15"/>
      <c r="BY87" s="12"/>
      <c r="CB87" s="15"/>
      <c r="CC87" s="12"/>
      <c r="CF87" s="15"/>
      <c r="CG87" s="12"/>
      <c r="CJ87" s="15"/>
      <c r="CK87" s="12"/>
    </row>
    <row r="88" spans="1:457">
      <c r="C88">
        <v>3</v>
      </c>
      <c r="D88" s="15">
        <v>-0.25119999999999998</v>
      </c>
      <c r="E88" s="12">
        <f t="shared" si="339"/>
        <v>269673.68207944505</v>
      </c>
      <c r="F88" s="12">
        <f t="shared" si="291"/>
        <v>272827.76023242099</v>
      </c>
      <c r="G88">
        <v>2</v>
      </c>
      <c r="H88" s="15">
        <v>-0.25119999999999998</v>
      </c>
      <c r="I88" s="12">
        <f>(I89)*(1+H88)-(((VLOOKUP((G$91+G89),$A$138:$E$227,5,FALSE))/(VLOOKUP(G$91,$A$138:$E$227,5,FALSE)))*(IF(G88&lt;=$D$125,$B$125,$C$125)))</f>
        <v>186758.08000000002</v>
      </c>
      <c r="J88" s="12">
        <f t="shared" si="293"/>
        <v>186758.08000000002</v>
      </c>
      <c r="K88">
        <v>1</v>
      </c>
      <c r="L88" s="15">
        <v>-0.25119999999999998</v>
      </c>
      <c r="M88" s="12">
        <f>($B$124)*(1+L88)-$B$125</f>
        <v>213640</v>
      </c>
      <c r="N88" s="12">
        <f>M88</f>
        <v>213640</v>
      </c>
      <c r="P88" s="15"/>
      <c r="Q88" s="12"/>
      <c r="T88" s="15"/>
      <c r="U88" s="12"/>
      <c r="X88" s="15"/>
      <c r="Y88" s="12"/>
      <c r="AB88" s="15"/>
      <c r="AC88" s="12"/>
      <c r="AF88" s="15"/>
      <c r="AG88" s="12"/>
      <c r="AJ88" s="15"/>
      <c r="AK88" s="12"/>
      <c r="AN88" s="15"/>
      <c r="AO88" s="12"/>
      <c r="AR88" s="15"/>
      <c r="AS88" s="12"/>
      <c r="AV88" s="15"/>
      <c r="AW88" s="12"/>
      <c r="AZ88" s="15"/>
      <c r="BA88" s="12"/>
      <c r="BD88" s="15"/>
      <c r="BE88" s="12"/>
      <c r="BH88" s="15"/>
      <c r="BI88" s="12"/>
      <c r="BL88" s="15"/>
      <c r="BM88" s="12"/>
      <c r="BP88" s="15"/>
      <c r="BQ88" s="12"/>
      <c r="BT88" s="15"/>
      <c r="BU88" s="12"/>
      <c r="BX88" s="15"/>
      <c r="BY88" s="12"/>
      <c r="CB88" s="15"/>
      <c r="CC88" s="12"/>
      <c r="CF88" s="15"/>
      <c r="CG88" s="12"/>
      <c r="CJ88" s="15"/>
      <c r="CK88" s="12"/>
    </row>
    <row r="89" spans="1:457">
      <c r="C89">
        <v>2</v>
      </c>
      <c r="D89" s="15">
        <v>-8.3000000000000004E-2</v>
      </c>
      <c r="E89" s="12">
        <f>(E90)*(1+D89)-(((VLOOKUP((C$91+C90),$A$138:$E$227,5,FALSE))/(VLOOKUP(C$91,$A$138:$E$227,5,FALSE)))*(IF(C89&lt;=$D$125,$B$125,$C$125)))</f>
        <v>374661.47763005778</v>
      </c>
      <c r="F89" s="12">
        <f>E89*((VLOOKUP(C$91, $A$138:$E$227, 5, FALSE)) / VLOOKUP((C$91+C90), $A$138:$E$227, 5, FALSE))</f>
        <v>379043.48321637418</v>
      </c>
      <c r="G89">
        <v>1</v>
      </c>
      <c r="H89" s="15">
        <v>-8.3000000000000004E-2</v>
      </c>
      <c r="I89" s="12">
        <f>($B$124)*(1+H89)-$B$125</f>
        <v>264100</v>
      </c>
      <c r="J89" s="12">
        <f>I89</f>
        <v>264100</v>
      </c>
      <c r="L89" s="15"/>
      <c r="M89" s="12"/>
      <c r="P89" s="15"/>
      <c r="Q89" s="12"/>
      <c r="T89" s="15"/>
      <c r="U89" s="12"/>
      <c r="X89" s="15"/>
      <c r="Y89" s="12"/>
      <c r="AB89" s="15"/>
      <c r="AC89" s="12"/>
      <c r="AF89" s="15"/>
      <c r="AG89" s="12"/>
      <c r="AJ89" s="15"/>
      <c r="AK89" s="12"/>
      <c r="AN89" s="15"/>
      <c r="AO89" s="12"/>
      <c r="AR89" s="15"/>
      <c r="AS89" s="12"/>
      <c r="AV89" s="15"/>
      <c r="AW89" s="12"/>
      <c r="AZ89" s="15"/>
      <c r="BA89" s="12"/>
      <c r="BD89" s="15"/>
      <c r="BE89" s="12"/>
      <c r="BH89" s="15"/>
      <c r="BI89" s="12"/>
      <c r="BL89" s="15"/>
      <c r="BM89" s="12"/>
      <c r="BP89" s="15"/>
      <c r="BQ89" s="12"/>
      <c r="BT89" s="15"/>
      <c r="BU89" s="12"/>
      <c r="BX89" s="15"/>
      <c r="BY89" s="12"/>
      <c r="CB89" s="15"/>
      <c r="CC89" s="12"/>
      <c r="CF89" s="15"/>
      <c r="CG89" s="12"/>
      <c r="CJ89" s="15"/>
      <c r="CK89" s="12"/>
    </row>
    <row r="90" spans="1:457">
      <c r="C90">
        <v>1</v>
      </c>
      <c r="D90" s="15">
        <v>0.43809999999999999</v>
      </c>
      <c r="E90" s="12">
        <f>($B$124)*(1+D90)-$B$125</f>
        <v>420430</v>
      </c>
      <c r="F90" s="12">
        <f>E90</f>
        <v>420430</v>
      </c>
      <c r="H90" s="15"/>
      <c r="I90" s="12"/>
      <c r="L90" s="15"/>
      <c r="M90" s="12"/>
      <c r="P90" s="15"/>
      <c r="Q90" s="12"/>
      <c r="T90" s="15"/>
      <c r="U90" s="12"/>
      <c r="X90" s="15"/>
      <c r="Y90" s="12"/>
      <c r="AB90" s="15"/>
      <c r="AC90" s="12"/>
      <c r="AF90" s="15"/>
      <c r="AG90" s="12"/>
      <c r="AJ90" s="15"/>
      <c r="AK90" s="12"/>
      <c r="AN90" s="15"/>
      <c r="AO90" s="12"/>
      <c r="AR90" s="15"/>
      <c r="AS90" s="12"/>
      <c r="AV90" s="15"/>
      <c r="AW90" s="12"/>
      <c r="AZ90" s="15"/>
      <c r="BA90" s="12"/>
      <c r="BD90" s="15"/>
      <c r="BE90" s="12"/>
      <c r="BH90" s="15"/>
      <c r="BI90" s="12"/>
      <c r="BL90" s="15"/>
      <c r="BM90" s="12"/>
      <c r="BP90" s="15"/>
      <c r="BQ90" s="12"/>
      <c r="BT90" s="15"/>
      <c r="BU90" s="12"/>
      <c r="BX90" s="15"/>
      <c r="BY90" s="12"/>
      <c r="CB90" s="15"/>
      <c r="CC90" s="12"/>
      <c r="CF90" s="15"/>
      <c r="CG90" s="12"/>
      <c r="CJ90" s="15"/>
      <c r="CK90" s="12"/>
    </row>
    <row r="91" spans="1:457">
      <c r="A91" t="s">
        <v>5</v>
      </c>
      <c r="B91" s="11"/>
      <c r="C91" s="12">
        <v>1928</v>
      </c>
      <c r="G91" s="12">
        <f>C91+1</f>
        <v>1929</v>
      </c>
      <c r="H91" s="12"/>
      <c r="K91" s="12">
        <f>G91+1</f>
        <v>1930</v>
      </c>
      <c r="L91" s="12"/>
      <c r="O91" s="12">
        <f>K91+1</f>
        <v>1931</v>
      </c>
      <c r="P91" s="12"/>
      <c r="S91" s="12">
        <f>O91+1</f>
        <v>1932</v>
      </c>
      <c r="T91" s="12"/>
      <c r="W91" s="12">
        <f>S91+1</f>
        <v>1933</v>
      </c>
      <c r="X91" s="12"/>
      <c r="AA91" s="12">
        <f>W91+1</f>
        <v>1934</v>
      </c>
      <c r="AB91" s="12"/>
      <c r="AE91" s="12">
        <f>AA91+1</f>
        <v>1935</v>
      </c>
      <c r="AF91" s="12"/>
      <c r="AI91" s="12">
        <f>AE91+1</f>
        <v>1936</v>
      </c>
      <c r="AJ91" s="12"/>
      <c r="AM91" s="12">
        <f>AI91+1</f>
        <v>1937</v>
      </c>
      <c r="AN91" s="12"/>
      <c r="AQ91" s="12">
        <f>AM91+1</f>
        <v>1938</v>
      </c>
      <c r="AR91" s="12"/>
      <c r="AU91" s="12">
        <f>AQ91+1</f>
        <v>1939</v>
      </c>
      <c r="AV91" s="12"/>
      <c r="AY91" s="12">
        <f>AU91+1</f>
        <v>1940</v>
      </c>
      <c r="AZ91" s="12"/>
      <c r="BC91" s="12">
        <f>AY91+1</f>
        <v>1941</v>
      </c>
      <c r="BD91" s="12"/>
      <c r="BG91" s="12">
        <f>BC91+1</f>
        <v>1942</v>
      </c>
      <c r="BH91" s="12"/>
      <c r="BK91" s="12">
        <f>BG91+1</f>
        <v>1943</v>
      </c>
      <c r="BL91" s="12"/>
      <c r="BO91" s="12">
        <f>BK91+1</f>
        <v>1944</v>
      </c>
      <c r="BP91" s="12"/>
      <c r="BS91" s="12">
        <f>BO91+1</f>
        <v>1945</v>
      </c>
      <c r="BT91" s="12"/>
      <c r="BW91" s="12">
        <f>BS91+1</f>
        <v>1946</v>
      </c>
      <c r="BX91" s="12"/>
      <c r="CA91" s="12">
        <f>BW91+1</f>
        <v>1947</v>
      </c>
      <c r="CB91" s="12"/>
      <c r="CE91" s="12">
        <f>CA91+1</f>
        <v>1948</v>
      </c>
      <c r="CF91" s="12"/>
      <c r="CI91" s="12">
        <f>CE91+1</f>
        <v>1949</v>
      </c>
      <c r="CJ91" s="12"/>
      <c r="CM91" s="12">
        <f>CI91+1</f>
        <v>1950</v>
      </c>
      <c r="CS91">
        <v>1951</v>
      </c>
      <c r="CY91">
        <v>1952</v>
      </c>
      <c r="DE91">
        <v>1953</v>
      </c>
      <c r="DK91">
        <v>1954</v>
      </c>
      <c r="DQ91">
        <v>1955</v>
      </c>
      <c r="DW91">
        <v>1956</v>
      </c>
      <c r="EC91">
        <v>1957</v>
      </c>
      <c r="EI91">
        <v>1958</v>
      </c>
      <c r="EO91">
        <v>1959</v>
      </c>
      <c r="EU91">
        <v>1960</v>
      </c>
      <c r="FA91">
        <v>1961</v>
      </c>
      <c r="FG91">
        <v>1962</v>
      </c>
      <c r="FM91">
        <v>1963</v>
      </c>
      <c r="FS91">
        <v>1964</v>
      </c>
      <c r="FY91">
        <v>1965</v>
      </c>
      <c r="GE91">
        <v>1966</v>
      </c>
      <c r="GK91">
        <v>1967</v>
      </c>
      <c r="GQ91">
        <v>1968</v>
      </c>
      <c r="GW91">
        <v>1969</v>
      </c>
      <c r="HC91">
        <v>1970</v>
      </c>
      <c r="HI91">
        <v>1971</v>
      </c>
      <c r="HO91">
        <v>1972</v>
      </c>
      <c r="HU91">
        <v>1973</v>
      </c>
      <c r="IA91">
        <v>1974</v>
      </c>
      <c r="IG91">
        <v>1975</v>
      </c>
      <c r="IM91">
        <v>1976</v>
      </c>
      <c r="IS91">
        <v>1977</v>
      </c>
      <c r="IY91">
        <v>1978</v>
      </c>
      <c r="JE91">
        <v>1979</v>
      </c>
      <c r="JK91">
        <v>1980</v>
      </c>
      <c r="JQ91">
        <v>1981</v>
      </c>
      <c r="JW91">
        <v>1982</v>
      </c>
      <c r="KC91">
        <v>1983</v>
      </c>
      <c r="KI91">
        <v>1984</v>
      </c>
      <c r="KO91">
        <v>1985</v>
      </c>
      <c r="KU91">
        <v>1986</v>
      </c>
      <c r="LA91">
        <v>1987</v>
      </c>
      <c r="LG91">
        <v>1988</v>
      </c>
      <c r="LM91">
        <v>1989</v>
      </c>
      <c r="LS91">
        <v>1990</v>
      </c>
      <c r="LY91">
        <v>1991</v>
      </c>
      <c r="ME91">
        <v>1992</v>
      </c>
      <c r="MK91">
        <v>1993</v>
      </c>
      <c r="MQ91">
        <v>1994</v>
      </c>
      <c r="MW91">
        <v>1995</v>
      </c>
      <c r="NC91">
        <v>1996</v>
      </c>
      <c r="NI91">
        <v>1997</v>
      </c>
      <c r="NO91">
        <v>1998</v>
      </c>
      <c r="NU91">
        <v>1999</v>
      </c>
      <c r="OA91">
        <v>2000</v>
      </c>
      <c r="OG91">
        <v>2001</v>
      </c>
      <c r="OM91">
        <v>2002</v>
      </c>
      <c r="OS91">
        <v>2003</v>
      </c>
      <c r="OY91">
        <v>2004</v>
      </c>
      <c r="PE91">
        <v>2005</v>
      </c>
      <c r="PK91">
        <v>2006</v>
      </c>
      <c r="PQ91">
        <v>2007</v>
      </c>
      <c r="PW91">
        <v>2008</v>
      </c>
      <c r="QC91">
        <v>2009</v>
      </c>
      <c r="QI91">
        <v>2010</v>
      </c>
      <c r="QO91">
        <v>2011</v>
      </c>
    </row>
    <row r="92" spans="1:457" s="21" customFormat="1">
      <c r="B92" s="22"/>
      <c r="HZ92" s="23"/>
    </row>
    <row r="93" spans="1:457" s="21" customFormat="1">
      <c r="A93" s="21" t="s">
        <v>6</v>
      </c>
      <c r="B93" s="22"/>
      <c r="C93" s="21">
        <f>VLOOKUP(50, C$1:F$90, 4, FALSE)</f>
        <v>-3563502.6553948997</v>
      </c>
      <c r="G93" s="21">
        <f>VLOOKUP(50, G$1:J$90, 4, FALSE)</f>
        <v>-4358333.2813587338</v>
      </c>
      <c r="K93" s="21">
        <f>VLOOKUP(50, K$1:N$90, 4, FALSE)</f>
        <v>-4061977.588878538</v>
      </c>
      <c r="O93" s="21">
        <f>VLOOKUP(50, O$1:R$90, 4, FALSE)</f>
        <v>-3233917.0830601524</v>
      </c>
      <c r="S93" s="21">
        <f>VLOOKUP(50, S$1:V$90, 4, FALSE)</f>
        <v>216769.32360163768</v>
      </c>
      <c r="W93" s="21">
        <f>VLOOKUP(50, W$1:Z$90, 4, FALSE)</f>
        <v>590705.54114849912</v>
      </c>
      <c r="AA93" s="21">
        <f>VLOOKUP(50, AA$1:AD$90, 4, FALSE)</f>
        <v>-1560105.6372875578</v>
      </c>
      <c r="AE93" s="21">
        <f>VLOOKUP(50, AE$1:AH$90, 4, FALSE)</f>
        <v>-879127.19505990448</v>
      </c>
      <c r="AI93" s="21">
        <f>VLOOKUP(50, AI$1:AL$90, 4, FALSE)</f>
        <v>-3084858.1053642868</v>
      </c>
      <c r="AM93" s="21">
        <f>VLOOKUP(50, AM$1:AP$90, 4, FALSE)</f>
        <v>-4382787.7294739131</v>
      </c>
      <c r="AQ93" s="21">
        <f>VLOOKUP(50, AQ$1:AT$90, 4, FALSE)</f>
        <v>-973189.51133786282</v>
      </c>
      <c r="AU93" s="21">
        <f>VLOOKUP(50, AU$1:AX$90, 4, FALSE)</f>
        <v>-2452607.1695762184</v>
      </c>
      <c r="AY93" s="21">
        <f>VLOOKUP(50, AY$1:BB$90, 4, FALSE)</f>
        <v>-2195926.4645915376</v>
      </c>
      <c r="BC93" s="21">
        <f>VLOOKUP(50, BC$1:BF$90, 4, FALSE)</f>
        <v>-212129.43582411346</v>
      </c>
      <c r="BG93" s="21">
        <f>VLOOKUP(50, BG$1:BJ$90, 4, FALSE)</f>
        <v>3636589.3482773346</v>
      </c>
      <c r="BK93" s="21">
        <f>VLOOKUP(50, BK$1:BN$90, 4, FALSE)</f>
        <v>3298446.7322697374</v>
      </c>
      <c r="BO93" s="21">
        <f>VLOOKUP(50, BO$1:BR$90, 4, FALSE)</f>
        <v>1979994.4155910017</v>
      </c>
      <c r="BS93" s="21">
        <f>VLOOKUP(50, BS$1:BV$90, 4, FALSE)</f>
        <v>1265522.5755379274</v>
      </c>
      <c r="BW93" s="21">
        <f>VLOOKUP(50, BW$1:BZ$90, 4, FALSE)</f>
        <v>-563131.74133591889</v>
      </c>
      <c r="CA93" s="21">
        <f>VLOOKUP(50, CA$1:CD$90, 4, FALSE)</f>
        <v>3840189.0449156542</v>
      </c>
      <c r="CE93" s="21">
        <f>VLOOKUP(50, CE$1:CH$90, 4, FALSE)</f>
        <v>7265536.2981293909</v>
      </c>
      <c r="CI93" s="21">
        <f>VLOOKUP(50, CI$1:CL$90, 4, FALSE)</f>
        <v>9737127.5932782181</v>
      </c>
      <c r="CM93" s="21">
        <f>VLOOKUP(50, CM$1:CQ$90, 5, FALSE)</f>
        <v>8263703.4042356377</v>
      </c>
      <c r="CS93" s="21">
        <f>VLOOKUP(50, CS$1:CW$90, 5, FALSE)</f>
        <v>4647109.3687609937</v>
      </c>
      <c r="CY93" s="21">
        <f>VLOOKUP(50, CY$1:DC$90, 5, FALSE)</f>
        <v>2319534.4631932741</v>
      </c>
      <c r="DE93" s="21">
        <f>VLOOKUP(50, DE$1:DI$90, 5, FALSE)</f>
        <v>817239.05911172193</v>
      </c>
      <c r="DK93" s="21">
        <f>VLOOKUP(50, DK$1:DO$90, 5, FALSE)</f>
        <v>2002685.4418250234</v>
      </c>
      <c r="DQ93" s="21">
        <f>VLOOKUP(50, DQ$1:DU$90, 5, FALSE)</f>
        <v>-1418900.8849308749</v>
      </c>
      <c r="DW93" s="21">
        <f>VLOOKUP(50, DW$1:EA$90, 5, FALSE)</f>
        <v>-2900019.5878842347</v>
      </c>
      <c r="EC93" s="21">
        <f>VLOOKUP(50, EC$1:EG$90, 5, FALSE)</f>
        <v>-3008848.0925574685</v>
      </c>
      <c r="EI93" s="21">
        <f>VLOOKUP(50, EI$1:EM$90, 5, FALSE)</f>
        <v>-1600360.6815982924</v>
      </c>
      <c r="EO93" s="21">
        <f>VLOOKUP(50, EO$1:ES$90, 5, FALSE)</f>
        <v>-2076284.6899009719</v>
      </c>
      <c r="EU93" s="21">
        <f>VLOOKUP(50, EU$1:EY$90, 5, FALSE)</f>
        <v>-2743272.7357220766</v>
      </c>
      <c r="FA93" s="21">
        <f>VLOOKUP(50, FA$1:FE$90, 5, FALSE)</f>
        <v>-2726024.2136935084</v>
      </c>
      <c r="FG93" s="21">
        <f>VLOOKUP(50, FG$1:FK$90, 5, FALSE)</f>
        <v>-3357552.4752076431</v>
      </c>
      <c r="FM93" s="21">
        <f>VLOOKUP(50, FM$1:FQ$90, 5, FALSE)</f>
        <v>-3050043.339467946</v>
      </c>
      <c r="FS93" s="21">
        <f>VLOOKUP(50, FS$1:FW$90, 5, FALSE)</f>
        <v>-4555376.2546469234</v>
      </c>
      <c r="FY93" s="21">
        <f>VLOOKUP(50, FY$1:GC$90, 5, FALSE)</f>
        <v>-5412484.9468847681</v>
      </c>
      <c r="GE93" s="21">
        <f>VLOOKUP(50, GE$1:GI$90, 5, FALSE)</f>
        <v>-5539167.7892876146</v>
      </c>
      <c r="GK93" s="21">
        <f>VLOOKUP(50, GK$1:GO$90, 5, FALSE)</f>
        <v>-5073469.3061088184</v>
      </c>
      <c r="GQ93" s="21" t="e">
        <f>VLOOKUP(50, GQ$1:GU$90, 5, FALSE)</f>
        <v>#N/A</v>
      </c>
      <c r="GW93" s="21" t="e">
        <f>VLOOKUP(50, GW$1:HA$90, 5, FALSE)</f>
        <v>#N/A</v>
      </c>
      <c r="HC93" s="21" t="e">
        <f>VLOOKUP(50, HC$1:HG$90, 5, FALSE)</f>
        <v>#N/A</v>
      </c>
      <c r="HI93" s="21" t="e">
        <f>VLOOKUP(50, HI$1:HM$90, 5, FALSE)</f>
        <v>#N/A</v>
      </c>
      <c r="HO93" s="21" t="e">
        <f>VLOOKUP(50, HO$1:HS$90, 5, FALSE)</f>
        <v>#N/A</v>
      </c>
      <c r="HU93" s="21" t="e">
        <f>VLOOKUP(50, HU$1:HY$90, 5, FALSE)</f>
        <v>#N/A</v>
      </c>
      <c r="HZ93" s="23"/>
      <c r="IA93" s="21" t="e">
        <f>VLOOKUP(50, IA$1:IE$90, 5, FALSE)</f>
        <v>#N/A</v>
      </c>
      <c r="IG93" s="21" t="e">
        <f>VLOOKUP(50, IG$1:IK$90, 5, FALSE)</f>
        <v>#N/A</v>
      </c>
      <c r="IM93" s="21" t="e">
        <f>VLOOKUP(50, IM$1:IQ$90, 5, FALSE)</f>
        <v>#N/A</v>
      </c>
      <c r="IS93" s="21" t="e">
        <f>VLOOKUP(50, IS$1:IW$90, 5, FALSE)</f>
        <v>#N/A</v>
      </c>
      <c r="IY93" s="21" t="e">
        <f>VLOOKUP(50, IY$1:JC$90, 5, FALSE)</f>
        <v>#N/A</v>
      </c>
      <c r="JE93" s="21" t="e">
        <f>VLOOKUP(50, JE$1:JI$90, 5, FALSE)</f>
        <v>#N/A</v>
      </c>
      <c r="JK93" s="21" t="e">
        <f>VLOOKUP(50, JK$1:JO$90, 5, FALSE)</f>
        <v>#N/A</v>
      </c>
      <c r="JQ93" s="21" t="e">
        <f>VLOOKUP(50, JQ$1:JU$90, 5, FALSE)</f>
        <v>#N/A</v>
      </c>
      <c r="JW93" s="21" t="e">
        <f>VLOOKUP(50, JW$1:KA$90, 5, FALSE)</f>
        <v>#N/A</v>
      </c>
      <c r="KC93" s="21" t="e">
        <f>VLOOKUP(50, KC$1:KG$90, 5, FALSE)</f>
        <v>#N/A</v>
      </c>
      <c r="KI93" s="21" t="e">
        <f>VLOOKUP(50, KI$1:KM$90, 5, FALSE)</f>
        <v>#N/A</v>
      </c>
      <c r="KO93" s="21" t="e">
        <f>VLOOKUP(50, KO$1:KS$90, 5, FALSE)</f>
        <v>#N/A</v>
      </c>
      <c r="KU93" s="21" t="e">
        <f>VLOOKUP(50, KU$1:KY$90, 5, FALSE)</f>
        <v>#N/A</v>
      </c>
      <c r="LA93" s="21" t="e">
        <f>VLOOKUP(50, LA$1:LE$90, 5, FALSE)</f>
        <v>#N/A</v>
      </c>
      <c r="LG93" s="21" t="e">
        <f>VLOOKUP(50, LG$1:LK$90, 5, FALSE)</f>
        <v>#N/A</v>
      </c>
      <c r="LM93" s="21" t="e">
        <f>VLOOKUP(50, LM$1:LQ$90, 5, FALSE)</f>
        <v>#N/A</v>
      </c>
      <c r="LS93" s="21" t="e">
        <f>VLOOKUP(50, LS$1:LW$90, 5, FALSE)</f>
        <v>#N/A</v>
      </c>
      <c r="LY93" s="21" t="e">
        <f>VLOOKUP(50, LY$1:MC$90, 5, FALSE)</f>
        <v>#N/A</v>
      </c>
      <c r="ME93" s="21" t="e">
        <f>VLOOKUP(50, ME$1:MI$90, 5, FALSE)</f>
        <v>#N/A</v>
      </c>
      <c r="MK93" s="21" t="e">
        <f>VLOOKUP(50, MK$1:MO$90, 5, FALSE)</f>
        <v>#N/A</v>
      </c>
      <c r="MQ93" s="21" t="e">
        <f>VLOOKUP(50, MQ$1:MU$90, 5, FALSE)</f>
        <v>#N/A</v>
      </c>
      <c r="MW93" s="21" t="e">
        <f>VLOOKUP(50, MW$1:NA$90, 5, FALSE)</f>
        <v>#N/A</v>
      </c>
      <c r="NC93" s="21" t="e">
        <f>VLOOKUP(50, NC$1:NG$90, 5, FALSE)</f>
        <v>#N/A</v>
      </c>
      <c r="NI93" s="21" t="e">
        <f>VLOOKUP(50, NI$1:NM$90, 5, FALSE)</f>
        <v>#N/A</v>
      </c>
      <c r="NO93" s="21" t="e">
        <f>VLOOKUP(50, NO$1:NS$90, 5, FALSE)</f>
        <v>#N/A</v>
      </c>
      <c r="NU93" s="21" t="e">
        <f>VLOOKUP(50, NU$1:NY$90, 5, FALSE)</f>
        <v>#N/A</v>
      </c>
      <c r="OA93" s="21" t="e">
        <f>VLOOKUP(50, OA$1:OE$90, 5, FALSE)</f>
        <v>#N/A</v>
      </c>
      <c r="OG93" s="21" t="e">
        <f>VLOOKUP(50, OG$1:OK$90, 5, FALSE)</f>
        <v>#N/A</v>
      </c>
      <c r="OM93" s="21" t="e">
        <f>VLOOKUP(50, OM$1:OQ$90, 5, FALSE)</f>
        <v>#N/A</v>
      </c>
      <c r="OS93" s="21" t="e">
        <f>VLOOKUP(50, OS$1:OW$90, 5, FALSE)</f>
        <v>#N/A</v>
      </c>
      <c r="OY93" s="21" t="e">
        <f>VLOOKUP(50, OY$1:PC$90, 5, FALSE)</f>
        <v>#N/A</v>
      </c>
      <c r="PE93" s="21" t="e">
        <f>VLOOKUP(50, PE$1:PI$90, 5, FALSE)</f>
        <v>#N/A</v>
      </c>
      <c r="PK93" s="21" t="e">
        <f>VLOOKUP(50, PK$1:PO$90, 5, FALSE)</f>
        <v>#N/A</v>
      </c>
      <c r="PQ93" s="21" t="e">
        <f>VLOOKUP(50, PQ$1:PU$90, 5, FALSE)</f>
        <v>#N/A</v>
      </c>
      <c r="PW93" s="21" t="e">
        <f>VLOOKUP(50, PW$1:QA$90, 5, FALSE)</f>
        <v>#N/A</v>
      </c>
      <c r="QC93" s="21" t="e">
        <f>VLOOKUP(50, QC$1:QG$90, 5, FALSE)</f>
        <v>#N/A</v>
      </c>
    </row>
    <row r="94" spans="1:457" s="21" customFormat="1">
      <c r="A94" s="21" t="s">
        <v>7</v>
      </c>
      <c r="B94" s="22"/>
      <c r="C94" s="21">
        <f>VLOOKUP(40, C$1:F$90, 4, FALSE)</f>
        <v>-4091021.7253771089</v>
      </c>
      <c r="G94" s="21">
        <f>VLOOKUP(40, G$1:J$90, 4, FALSE)</f>
        <v>-5437285.2254556697</v>
      </c>
      <c r="K94" s="21">
        <f>VLOOKUP(40, K$1:N$90, 4, FALSE)</f>
        <v>-4058765.4773383965</v>
      </c>
      <c r="O94" s="21">
        <f>VLOOKUP(40, O$1:R$90, 4, FALSE)</f>
        <v>-2628348.3818932651</v>
      </c>
      <c r="S94" s="21">
        <f>VLOOKUP(40, S$1:V$90, 4, FALSE)</f>
        <v>599141.81332339742</v>
      </c>
      <c r="W94" s="21">
        <f>VLOOKUP(40, W$1:Z$90, 4, FALSE)</f>
        <v>1114812.3242983469</v>
      </c>
      <c r="AA94" s="21">
        <f>VLOOKUP(40, AA$1:AD$90, 4, FALSE)</f>
        <v>-980896.6925807182</v>
      </c>
      <c r="AE94" s="21">
        <f>VLOOKUP(40, AE$1:AH$90, 4, FALSE)</f>
        <v>-280560.16851403756</v>
      </c>
      <c r="AI94" s="21">
        <f>VLOOKUP(40, AI$1:AL$90, 4, FALSE)</f>
        <v>-1422540.6037931868</v>
      </c>
      <c r="AM94" s="21">
        <f>VLOOKUP(40, AM$1:AP$90, 4, FALSE)</f>
        <v>-2139358.6909787026</v>
      </c>
      <c r="AQ94" s="21">
        <f>VLOOKUP(40, AQ$1:AT$90, 4, FALSE)</f>
        <v>-230536.35935492325</v>
      </c>
      <c r="AU94" s="21">
        <f>VLOOKUP(40, AU$1:AX$90, 4, FALSE)</f>
        <v>-812673.10406433605</v>
      </c>
      <c r="AY94" s="21">
        <f>VLOOKUP(40, AY$1:BB$90, 4, FALSE)</f>
        <v>-583652.56372524158</v>
      </c>
      <c r="BC94" s="21">
        <f>VLOOKUP(40, BC$1:BF$90, 4, FALSE)</f>
        <v>122794.55644230905</v>
      </c>
      <c r="BG94" s="21">
        <f>VLOOKUP(40, BG$1:BJ$90, 4, FALSE)</f>
        <v>1295588.3199665432</v>
      </c>
      <c r="BK94" s="21">
        <f>VLOOKUP(40, BK$1:BN$90, 4, FALSE)</f>
        <v>1250679.7228349955</v>
      </c>
      <c r="BO94" s="21">
        <f>VLOOKUP(40, BO$1:BR$90, 4, FALSE)</f>
        <v>896657.94138056901</v>
      </c>
      <c r="BS94" s="21">
        <f>VLOOKUP(40, BS$1:BV$90, 4, FALSE)</f>
        <v>634600.24218077934</v>
      </c>
      <c r="BW94" s="21">
        <f>VLOOKUP(40, BW$1:BZ$90, 4, FALSE)</f>
        <v>-19846.424639247365</v>
      </c>
      <c r="CA94" s="21">
        <f>VLOOKUP(40, CA$1:CD$90, 4, FALSE)</f>
        <v>1498202.0273223883</v>
      </c>
      <c r="CE94" s="21">
        <f>VLOOKUP(40, CE$1:CH$90, 4, FALSE)</f>
        <v>2176105.7019765065</v>
      </c>
      <c r="CI94" s="21">
        <f>VLOOKUP(40, CI$1:CL$90, 4, FALSE)</f>
        <v>2550771.9058839814</v>
      </c>
      <c r="CM94" s="21">
        <f>VLOOKUP(40, CM$1:CQ$90, 5, FALSE)</f>
        <v>2326485.5904425597</v>
      </c>
      <c r="CS94" s="21">
        <f>VLOOKUP(40, CS$1:CW$90, 5, FALSE)</f>
        <v>1404592.2159083292</v>
      </c>
      <c r="CY94" s="21">
        <f>VLOOKUP(40, CY$1:DC$90, 5, FALSE)</f>
        <v>1078095.5716131679</v>
      </c>
      <c r="DE94" s="21">
        <f>VLOOKUP(40, DE$1:DI$90, 5, FALSE)</f>
        <v>600889.14187378937</v>
      </c>
      <c r="DK94" s="21">
        <f>VLOOKUP(40, DK$1:DO$90, 5, FALSE)</f>
        <v>1064984.9449890999</v>
      </c>
      <c r="DQ94" s="21">
        <f>VLOOKUP(40, DQ$1:DU$90, 5, FALSE)</f>
        <v>-438084.66134935617</v>
      </c>
      <c r="DW94" s="21">
        <f>VLOOKUP(40, DW$1:EA$90, 5, FALSE)</f>
        <v>-1380337.783022156</v>
      </c>
      <c r="EC94" s="21">
        <f>VLOOKUP(40, EC$1:EG$90, 5, FALSE)</f>
        <v>-1536862.333874994</v>
      </c>
      <c r="EI94" s="21">
        <f>VLOOKUP(40, EI$1:EM$90, 5, FALSE)</f>
        <v>-905328.93594693916</v>
      </c>
      <c r="EO94" s="21">
        <f>VLOOKUP(40, EO$1:ES$90, 5, FALSE)</f>
        <v>-2781680.4091693927</v>
      </c>
      <c r="EU94" s="21">
        <f>VLOOKUP(40, EU$1:EY$90, 5, FALSE)</f>
        <v>-3476041.6761234514</v>
      </c>
      <c r="FA94" s="21">
        <f>VLOOKUP(40, FA$1:FE$90, 5, FALSE)</f>
        <v>-2690088.8079225449</v>
      </c>
      <c r="FG94" s="21">
        <f>VLOOKUP(40, FG$1:FK$90, 5, FALSE)</f>
        <v>-2873674.7323088944</v>
      </c>
      <c r="FM94" s="21">
        <f>VLOOKUP(40, FM$1:FQ$90, 5, FALSE)</f>
        <v>-1753650.9966478371</v>
      </c>
      <c r="FS94" s="21">
        <f>VLOOKUP(40, FS$1:FW$90, 5, FALSE)</f>
        <v>-2572210.1325008459</v>
      </c>
      <c r="FY94" s="21">
        <f>VLOOKUP(40, FY$1:GC$90, 5, FALSE)</f>
        <v>-3001537.7174580153</v>
      </c>
      <c r="GE94" s="21">
        <f>VLOOKUP(40, GE$1:GI$90, 5, FALSE)</f>
        <v>-3096161.2115626629</v>
      </c>
      <c r="GK94" s="21">
        <f>VLOOKUP(40, GK$1:GO$90, 5, FALSE)</f>
        <v>-2782086.899152617</v>
      </c>
      <c r="GQ94" s="21">
        <f>VLOOKUP(40, GQ$1:GU$90, 5, FALSE)</f>
        <v>-3168497.8819596041</v>
      </c>
      <c r="GW94" s="21">
        <f>VLOOKUP(40, GW$1:HA$90, 5, FALSE)</f>
        <v>-1909874.704986078</v>
      </c>
      <c r="HC94" s="21">
        <f>VLOOKUP(40, HC$1:HG$90, 5, FALSE)</f>
        <v>-1917693.6494934729</v>
      </c>
      <c r="HI94" s="21">
        <f>VLOOKUP(40, HI$1:HM$90, 5, FALSE)</f>
        <v>-1823080.9031991712</v>
      </c>
      <c r="HO94" s="21">
        <f>VLOOKUP(40, HO$1:HS$90, 5, FALSE)</f>
        <v>-1844820.8941043189</v>
      </c>
      <c r="HU94" s="21">
        <f>VLOOKUP(40, HU$1:HY$90, 5, FALSE)</f>
        <v>-2184320.0933736232</v>
      </c>
      <c r="HZ94" s="23"/>
      <c r="IA94" s="21">
        <f>VLOOKUP(40, IA$1:IE$90, 5, FALSE)</f>
        <v>-1661207.2589675176</v>
      </c>
      <c r="IG94" s="21">
        <f>VLOOKUP(40, IG$1:IK$90, 5, FALSE)</f>
        <v>776297.47462786327</v>
      </c>
      <c r="IM94" s="21">
        <f>VLOOKUP(40, IM$1:IQ$90, 5, FALSE)</f>
        <v>-235257.02621119699</v>
      </c>
      <c r="IS94" s="21">
        <f>VLOOKUP(40, IS$1:IW$90, 5, FALSE)</f>
        <v>-713683.02181791561</v>
      </c>
      <c r="IY94" s="21" t="e">
        <f>VLOOKUP(40, IY$1:JC$90, 5, FALSE)</f>
        <v>#N/A</v>
      </c>
      <c r="JE94" s="21" t="e">
        <f>VLOOKUP(40, JE$1:JI$90, 5, FALSE)</f>
        <v>#N/A</v>
      </c>
      <c r="JK94" s="21" t="e">
        <f>VLOOKUP(40, JK$1:JO$90, 5, FALSE)</f>
        <v>#N/A</v>
      </c>
      <c r="JQ94" s="21" t="e">
        <f>VLOOKUP(40, JQ$1:JU$90, 5, FALSE)</f>
        <v>#N/A</v>
      </c>
      <c r="JW94" s="21" t="e">
        <f>VLOOKUP(40, JW$1:KA$90, 5, FALSE)</f>
        <v>#N/A</v>
      </c>
      <c r="KC94" s="21" t="e">
        <f>VLOOKUP(40, KC$1:KG$90, 5, FALSE)</f>
        <v>#N/A</v>
      </c>
      <c r="KI94" s="21" t="e">
        <f>VLOOKUP(40, KI$1:KM$90, 5, FALSE)</f>
        <v>#N/A</v>
      </c>
      <c r="KO94" s="21" t="e">
        <f>VLOOKUP(40, KO$1:KS$90, 5, FALSE)</f>
        <v>#N/A</v>
      </c>
      <c r="KU94" s="21" t="e">
        <f>VLOOKUP(40, KU$1:KY$90, 5, FALSE)</f>
        <v>#N/A</v>
      </c>
      <c r="LA94" s="21" t="e">
        <f>VLOOKUP(40, LA$1:LE$90, 5, FALSE)</f>
        <v>#N/A</v>
      </c>
      <c r="LG94" s="21" t="e">
        <f>VLOOKUP(40, LG$1:LK$90, 5, FALSE)</f>
        <v>#N/A</v>
      </c>
      <c r="LM94" s="21" t="e">
        <f>VLOOKUP(40, LM$1:LQ$90, 5, FALSE)</f>
        <v>#N/A</v>
      </c>
      <c r="LS94" s="21" t="e">
        <f>VLOOKUP(40, LS$1:LW$90, 5, FALSE)</f>
        <v>#N/A</v>
      </c>
      <c r="LY94" s="21" t="e">
        <f>VLOOKUP(40, LY$1:MC$90, 5, FALSE)</f>
        <v>#N/A</v>
      </c>
      <c r="ME94" s="21" t="e">
        <f>VLOOKUP(40, ME$1:MI$90, 5, FALSE)</f>
        <v>#N/A</v>
      </c>
      <c r="MK94" s="21" t="e">
        <f>VLOOKUP(40, MK$1:MO$90, 5, FALSE)</f>
        <v>#N/A</v>
      </c>
      <c r="MQ94" s="21" t="e">
        <f>VLOOKUP(40, MQ$1:MU$90, 5, FALSE)</f>
        <v>#N/A</v>
      </c>
      <c r="MW94" s="21" t="e">
        <f>VLOOKUP(40, MW$1:NA$90, 5, FALSE)</f>
        <v>#N/A</v>
      </c>
      <c r="NC94" s="21" t="e">
        <f>VLOOKUP(40, NC$1:NG$90, 5, FALSE)</f>
        <v>#N/A</v>
      </c>
      <c r="NI94" s="21" t="e">
        <f>VLOOKUP(40, NI$1:NM$90, 5, FALSE)</f>
        <v>#N/A</v>
      </c>
      <c r="NO94" s="21" t="e">
        <f>VLOOKUP(40, NO$1:NS$90, 5, FALSE)</f>
        <v>#N/A</v>
      </c>
      <c r="NU94" s="21" t="e">
        <f>VLOOKUP(40, NU$1:NY$90, 5, FALSE)</f>
        <v>#N/A</v>
      </c>
      <c r="OA94" s="21" t="e">
        <f>VLOOKUP(40, OA$1:OE$90, 5, FALSE)</f>
        <v>#N/A</v>
      </c>
      <c r="OG94" s="21" t="e">
        <f>VLOOKUP(40, OG$1:OK$90, 5, FALSE)</f>
        <v>#N/A</v>
      </c>
      <c r="OM94" s="21" t="e">
        <f>VLOOKUP(40, OM$1:OQ$90, 5, FALSE)</f>
        <v>#N/A</v>
      </c>
      <c r="OS94" s="21" t="e">
        <f>VLOOKUP(40, OS$1:OW$90, 5, FALSE)</f>
        <v>#N/A</v>
      </c>
      <c r="OY94" s="21" t="e">
        <f>VLOOKUP(40, OY$1:PC$90, 5, FALSE)</f>
        <v>#N/A</v>
      </c>
      <c r="PE94" s="21" t="e">
        <f>VLOOKUP(40, PE$1:PI$90, 5, FALSE)</f>
        <v>#N/A</v>
      </c>
      <c r="PK94" s="21" t="e">
        <f>VLOOKUP(40, PK$1:PO$90, 5, FALSE)</f>
        <v>#N/A</v>
      </c>
      <c r="PQ94" s="21" t="e">
        <f>VLOOKUP(40, PQ$1:PU$90, 5, FALSE)</f>
        <v>#N/A</v>
      </c>
      <c r="PW94" s="21" t="e">
        <f>VLOOKUP(40, PW$1:QA$90, 5, FALSE)</f>
        <v>#N/A</v>
      </c>
      <c r="QC94" s="21" t="e">
        <f>VLOOKUP(40, QC$1:QG$90, 5, FALSE)</f>
        <v>#N/A</v>
      </c>
    </row>
    <row r="95" spans="1:457" s="21" customFormat="1">
      <c r="A95" s="21" t="s">
        <v>8</v>
      </c>
      <c r="B95" s="22"/>
      <c r="C95" s="21">
        <f>VLOOKUP(30, C$1:F$90, 4, FALSE)</f>
        <v>-1305146.3005870087</v>
      </c>
      <c r="G95" s="21">
        <f>VLOOKUP(30, G$1:J$90, 4, FALSE)</f>
        <v>-2319099.5888233669</v>
      </c>
      <c r="K95" s="21">
        <f>VLOOKUP(30, K$1:N$90, 4, FALSE)</f>
        <v>-2155803.2355528949</v>
      </c>
      <c r="O95" s="21">
        <f>VLOOKUP(30, O$1:R$90, 4, FALSE)</f>
        <v>-1363971.4983783327</v>
      </c>
      <c r="S95" s="21">
        <f>VLOOKUP(30, S$1:V$90, 4, FALSE)</f>
        <v>641669.97690212424</v>
      </c>
      <c r="W95" s="21">
        <f>VLOOKUP(30, W$1:Z$90, 4, FALSE)</f>
        <v>795698.6907873241</v>
      </c>
      <c r="AA95" s="21">
        <f>VLOOKUP(30, AA$1:AD$90, 4, FALSE)</f>
        <v>-537168.85495205782</v>
      </c>
      <c r="AE95" s="21">
        <f>VLOOKUP(30, AE$1:AH$90, 4, FALSE)</f>
        <v>-95892.137318405279</v>
      </c>
      <c r="AI95" s="21">
        <f>VLOOKUP(30, AI$1:AL$90, 4, FALSE)</f>
        <v>-1401311.7788171321</v>
      </c>
      <c r="AM95" s="21">
        <f>VLOOKUP(30, AM$1:AP$90, 4, FALSE)</f>
        <v>-1688851.3293725499</v>
      </c>
      <c r="AQ95" s="21">
        <f>VLOOKUP(30, AQ$1:AT$90, 4, FALSE)</f>
        <v>49766.481306468224</v>
      </c>
      <c r="AU95" s="21">
        <f>VLOOKUP(30, AU$1:AX$90, 4, FALSE)</f>
        <v>-713355.30903672893</v>
      </c>
      <c r="AY95" s="21">
        <f>VLOOKUP(30, AY$1:BB$90, 4, FALSE)</f>
        <v>-303130.91629509756</v>
      </c>
      <c r="BC95" s="21">
        <f>VLOOKUP(30, BC$1:BF$90, 4, FALSE)</f>
        <v>428111.32040831313</v>
      </c>
      <c r="BG95" s="21">
        <f>VLOOKUP(30, BG$1:BJ$90, 4, FALSE)</f>
        <v>1849547.2791808755</v>
      </c>
      <c r="BK95" s="21">
        <f>VLOOKUP(30, BK$1:BN$90, 4, FALSE)</f>
        <v>1906646.9354570534</v>
      </c>
      <c r="BO95" s="21">
        <f>VLOOKUP(30, BO$1:BR$90, 4, FALSE)</f>
        <v>1084920.803476474</v>
      </c>
      <c r="BS95" s="21">
        <f>VLOOKUP(30, BS$1:BV$90, 4, FALSE)</f>
        <v>565757.66064664489</v>
      </c>
      <c r="BW95" s="21">
        <f>VLOOKUP(30, BW$1:BZ$90, 4, FALSE)</f>
        <v>233987.29938108558</v>
      </c>
      <c r="CA95" s="21">
        <f>VLOOKUP(30, CA$1:CD$90, 4, FALSE)</f>
        <v>1094211.1411340463</v>
      </c>
      <c r="CE95" s="21">
        <f>VLOOKUP(30, CE$1:CH$90, 4, FALSE)</f>
        <v>1237402.5223175006</v>
      </c>
      <c r="CI95" s="21">
        <f>VLOOKUP(30, CI$1:CL$90, 4, FALSE)</f>
        <v>1263090.056883218</v>
      </c>
      <c r="CM95" s="21">
        <f>VLOOKUP(30, CM$1:CQ$90, 5, FALSE)</f>
        <v>1036241.3271589644</v>
      </c>
      <c r="CS95" s="21">
        <f>VLOOKUP(30, CS$1:CW$90, 5, FALSE)</f>
        <v>849624.36017972964</v>
      </c>
      <c r="CY95" s="21">
        <f>VLOOKUP(30, CY$1:DC$90, 5, FALSE)</f>
        <v>500345.65143101447</v>
      </c>
      <c r="DE95" s="21">
        <f>VLOOKUP(30, DE$1:DI$90, 5, FALSE)</f>
        <v>361534.3497623615</v>
      </c>
      <c r="DK95" s="21">
        <f>VLOOKUP(30, DK$1:DO$90, 5, FALSE)</f>
        <v>562600.944345125</v>
      </c>
      <c r="DQ95" s="21">
        <f>VLOOKUP(30, DQ$1:DU$90, 5, FALSE)</f>
        <v>-6519.1799161095159</v>
      </c>
      <c r="DW95" s="21">
        <f>VLOOKUP(30, DW$1:EA$90, 5, FALSE)</f>
        <v>-311956.45426613028</v>
      </c>
      <c r="EC95" s="21">
        <f>VLOOKUP(30, EC$1:EG$90, 5, FALSE)</f>
        <v>-337479.08478878462</v>
      </c>
      <c r="EI95" s="21">
        <f>VLOOKUP(30, EI$1:EM$90, 5, FALSE)</f>
        <v>-76049.989984765358</v>
      </c>
      <c r="EO95" s="21">
        <f>VLOOKUP(30, EO$1:ES$90, 5, FALSE)</f>
        <v>-508012.9072893227</v>
      </c>
      <c r="EU95" s="21">
        <f>VLOOKUP(30, EU$1:EY$90, 5, FALSE)</f>
        <v>-703910.19764142483</v>
      </c>
      <c r="FA95" s="21">
        <f>VLOOKUP(30, FA$1:FE$90, 5, FALSE)</f>
        <v>-566402.00637444784</v>
      </c>
      <c r="FG95" s="21">
        <f>VLOOKUP(30, FG$1:FK$90, 5, FALSE)</f>
        <v>-945472.01824197522</v>
      </c>
      <c r="FM95" s="21">
        <f>VLOOKUP(30, FM$1:FQ$90, 5, FALSE)</f>
        <v>-759476.49919233611</v>
      </c>
      <c r="FS95" s="21">
        <f>VLOOKUP(30, FS$1:FW$90, 5, FALSE)</f>
        <v>-995684.68792792375</v>
      </c>
      <c r="FY95" s="21">
        <f>VLOOKUP(30, FY$1:GC$90, 5, FALSE)</f>
        <v>-1086570.0361758138</v>
      </c>
      <c r="GE95" s="21">
        <f>VLOOKUP(30, GE$1:GI$90, 5, FALSE)</f>
        <v>-1485692.8218727966</v>
      </c>
      <c r="GK95" s="21">
        <f>VLOOKUP(30, GK$1:GO$90, 5, FALSE)</f>
        <v>-1406029.6196401028</v>
      </c>
      <c r="GQ95" s="21">
        <f>VLOOKUP(30, GQ$1:GU$90, 5, FALSE)</f>
        <v>-2036267.0739634975</v>
      </c>
      <c r="GW95" s="21">
        <f>VLOOKUP(30, GW$1:HA$90, 5, FALSE)</f>
        <v>-2532335.0139204343</v>
      </c>
      <c r="HC95" s="21">
        <f>VLOOKUP(30, HC$1:HG$90, 5, FALSE)</f>
        <v>-2308331.5727874879</v>
      </c>
      <c r="HI95" s="21">
        <f>VLOOKUP(30, HI$1:HM$90, 5, FALSE)</f>
        <v>-1679350.3694878046</v>
      </c>
      <c r="HO95" s="21">
        <f>VLOOKUP(30, HO$1:HS$90, 5, FALSE)</f>
        <v>-1441312.5057411862</v>
      </c>
      <c r="HU95" s="21">
        <f>VLOOKUP(30, HU$1:HY$90, 5, FALSE)</f>
        <v>-1191988.94237711</v>
      </c>
      <c r="HZ95" s="23"/>
      <c r="IA95" s="21">
        <f>VLOOKUP(30, IA$1:IE$90, 5, FALSE)</f>
        <v>-766209.81387458509</v>
      </c>
      <c r="IG95" s="21">
        <f>VLOOKUP(30, IG$1:IK$90, 5, FALSE)</f>
        <v>752934.89021770167</v>
      </c>
      <c r="IM95" s="21">
        <f>VLOOKUP(30, IM$1:IQ$90, 5, FALSE)</f>
        <v>132149.40342121705</v>
      </c>
      <c r="IS95" s="21">
        <f>VLOOKUP(30, IS$1:IW$90, 5, FALSE)</f>
        <v>-138441.77528070359</v>
      </c>
      <c r="IY95" s="21">
        <f>VLOOKUP(30, IY$1:JC$90, 5, FALSE)</f>
        <v>585453.24564638943</v>
      </c>
      <c r="JE95" s="21">
        <f>VLOOKUP(30, JE$1:JI$90, 5, FALSE)</f>
        <v>558519.95075043931</v>
      </c>
      <c r="JK95" s="21">
        <f>VLOOKUP(30, JK$1:JO$90, 5, FALSE)</f>
        <v>764341.89520905877</v>
      </c>
      <c r="JQ95" s="21">
        <f>VLOOKUP(30, JQ$1:JU$90, 5, FALSE)</f>
        <v>588109.57557906373</v>
      </c>
      <c r="JW95" s="21">
        <f>VLOOKUP(30, JW$1:KA$90, 5, FALSE)</f>
        <v>1097080.9190851175</v>
      </c>
      <c r="KC95" s="21">
        <f>VLOOKUP(30, KC$1:KG$90, 5, FALSE)</f>
        <v>956139.87291634281</v>
      </c>
      <c r="KI95" s="21">
        <f>VLOOKUP(30, KI$1:KM$90, 5, FALSE)</f>
        <v>910880.15625800891</v>
      </c>
      <c r="KO95" s="21">
        <f>VLOOKUP(30, KO$1:KS$90, 5, FALSE)</f>
        <v>1141878.9046042045</v>
      </c>
      <c r="KU95" s="21">
        <f>VLOOKUP(30, KU$1:KY$90, 5, FALSE)</f>
        <v>617748.12234296091</v>
      </c>
      <c r="LA95" s="21">
        <f>VLOOKUP(30, LA$1:LE$90, 5, FALSE)</f>
        <v>441400.17472423014</v>
      </c>
      <c r="LG95" s="21" t="e">
        <f>VLOOKUP(30, LG$1:LK$90, 5, FALSE)</f>
        <v>#N/A</v>
      </c>
      <c r="LM95" s="21" t="e">
        <f>VLOOKUP(30, LM$1:LQ$90, 5, FALSE)</f>
        <v>#N/A</v>
      </c>
      <c r="LS95" s="21" t="e">
        <f>VLOOKUP(30, LS$1:LW$90, 5, FALSE)</f>
        <v>#N/A</v>
      </c>
      <c r="LY95" s="21" t="e">
        <f>VLOOKUP(30, LY$1:MC$90, 5, FALSE)</f>
        <v>#N/A</v>
      </c>
      <c r="ME95" s="21" t="e">
        <f>VLOOKUP(30, ME$1:MI$90, 5, FALSE)</f>
        <v>#N/A</v>
      </c>
      <c r="MK95" s="21" t="e">
        <f>VLOOKUP(30, MK$1:MO$90, 5, FALSE)</f>
        <v>#N/A</v>
      </c>
      <c r="MQ95" s="21" t="e">
        <f>VLOOKUP(30, MQ$1:MU$90, 5, FALSE)</f>
        <v>#N/A</v>
      </c>
      <c r="MW95" s="21" t="e">
        <f>VLOOKUP(30, MW$1:NA$90, 5, FALSE)</f>
        <v>#N/A</v>
      </c>
      <c r="NC95" s="21" t="e">
        <f>VLOOKUP(30, NC$1:NG$90, 5, FALSE)</f>
        <v>#N/A</v>
      </c>
      <c r="NI95" s="21" t="e">
        <f>VLOOKUP(30, NI$1:NM$90, 5, FALSE)</f>
        <v>#N/A</v>
      </c>
      <c r="NO95" s="21" t="e">
        <f>VLOOKUP(30, NO$1:NS$90, 5, FALSE)</f>
        <v>#N/A</v>
      </c>
      <c r="NU95" s="21" t="e">
        <f>VLOOKUP(30, NU$1:NY$90, 5, FALSE)</f>
        <v>#N/A</v>
      </c>
      <c r="OA95" s="21" t="e">
        <f>VLOOKUP(30, OA$1:OE$90, 5, FALSE)</f>
        <v>#N/A</v>
      </c>
      <c r="OG95" s="21" t="e">
        <f>VLOOKUP(30, OG$1:OK$90, 5, FALSE)</f>
        <v>#N/A</v>
      </c>
      <c r="OM95" s="21" t="e">
        <f>VLOOKUP(30, OM$1:OQ$90, 5, FALSE)</f>
        <v>#N/A</v>
      </c>
      <c r="OS95" s="21" t="e">
        <f>VLOOKUP(30, OS$1:OW$90, 5, FALSE)</f>
        <v>#N/A</v>
      </c>
      <c r="OY95" s="21" t="e">
        <f>VLOOKUP(30, OY$1:PC$90, 5, FALSE)</f>
        <v>#N/A</v>
      </c>
      <c r="PE95" s="21" t="e">
        <f>VLOOKUP(30, PE$1:PI$90, 5, FALSE)</f>
        <v>#N/A</v>
      </c>
      <c r="PK95" s="21" t="e">
        <f>VLOOKUP(30, PK$1:PO$90, 5, FALSE)</f>
        <v>#N/A</v>
      </c>
      <c r="PQ95" s="21" t="e">
        <f>VLOOKUP(30, PQ$1:PU$90, 5, FALSE)</f>
        <v>#N/A</v>
      </c>
      <c r="PW95" s="21" t="e">
        <f>VLOOKUP(30, PW$1:QA$90, 5, FALSE)</f>
        <v>#N/A</v>
      </c>
      <c r="QC95" s="21" t="e">
        <f>VLOOKUP(30, QC$1:QG$90, 5, FALSE)</f>
        <v>#N/A</v>
      </c>
    </row>
    <row r="96" spans="1:457" s="21" customFormat="1">
      <c r="A96" s="21" t="s">
        <v>9</v>
      </c>
      <c r="B96" s="22"/>
      <c r="C96" s="21">
        <f>VLOOKUP(20, C$1:F$90, 4, FALSE)</f>
        <v>-203889.92376822466</v>
      </c>
      <c r="G96" s="21">
        <f>VLOOKUP(20, G$1:J$90, 4, FALSE)</f>
        <v>-318004.4101078235</v>
      </c>
      <c r="K96" s="21">
        <f>VLOOKUP(20, K$1:N$90, 4, FALSE)</f>
        <v>-312252.61612212728</v>
      </c>
      <c r="O96" s="21">
        <f>VLOOKUP(20, O$1:R$90, 4, FALSE)</f>
        <v>-225520.00871475445</v>
      </c>
      <c r="S96" s="21">
        <f>VLOOKUP(20, S$1:V$90, 4, FALSE)</f>
        <v>310088.25381631381</v>
      </c>
      <c r="W96" s="21">
        <f>VLOOKUP(20, W$1:Z$90, 4, FALSE)</f>
        <v>398295.20177689736</v>
      </c>
      <c r="AA96" s="21">
        <f>VLOOKUP(20, AA$1:AD$90, 4, FALSE)</f>
        <v>-15260.801024207383</v>
      </c>
      <c r="AE96" s="21">
        <f>VLOOKUP(20, AE$1:AH$90, 4, FALSE)</f>
        <v>132682.74300650429</v>
      </c>
      <c r="AI96" s="21">
        <f>VLOOKUP(20, AI$1:AL$90, 4, FALSE)</f>
        <v>-365749.91429583402</v>
      </c>
      <c r="AM96" s="21">
        <f>VLOOKUP(20, AM$1:AP$90, 4, FALSE)</f>
        <v>-628483.86505123274</v>
      </c>
      <c r="AQ96" s="21">
        <f>VLOOKUP(20, AQ$1:AT$90, 4, FALSE)</f>
        <v>173901.12301971132</v>
      </c>
      <c r="AU96" s="21">
        <f>VLOOKUP(20, AU$1:AX$90, 4, FALSE)</f>
        <v>-130116.98078174249</v>
      </c>
      <c r="AY96" s="21">
        <f>VLOOKUP(20, AY$1:BB$90, 4, FALSE)</f>
        <v>32376.841688840173</v>
      </c>
      <c r="BC96" s="21">
        <f>VLOOKUP(20, BC$1:BF$90, 4, FALSE)</f>
        <v>449340.94244984572</v>
      </c>
      <c r="BG96" s="21">
        <f>VLOOKUP(20, BG$1:BJ$90, 4, FALSE)</f>
        <v>1493153.4146974219</v>
      </c>
      <c r="BK96" s="21">
        <f>VLOOKUP(20, BK$1:BN$90, 4, FALSE)</f>
        <v>1220406.8537745094</v>
      </c>
      <c r="BO96" s="21">
        <f>VLOOKUP(20, BO$1:BR$90, 4, FALSE)</f>
        <v>1084489.174050906</v>
      </c>
      <c r="BS96" s="21">
        <f>VLOOKUP(20, BS$1:BV$90, 4, FALSE)</f>
        <v>1027423.0335170437</v>
      </c>
      <c r="BW96" s="21">
        <f>VLOOKUP(20, BW$1:BZ$90, 4, FALSE)</f>
        <v>596103.30820881412</v>
      </c>
      <c r="CA96" s="21">
        <f>VLOOKUP(20, CA$1:CD$90, 4, FALSE)</f>
        <v>1279243.2388208781</v>
      </c>
      <c r="CE96" s="21">
        <f>VLOOKUP(20, CE$1:CH$90, 4, FALSE)</f>
        <v>1873494.4969733104</v>
      </c>
      <c r="CI96" s="21">
        <f>VLOOKUP(20, CI$1:CL$90, 4, FALSE)</f>
        <v>2052211.385198199</v>
      </c>
      <c r="CM96" s="21">
        <f>VLOOKUP(20, CM$1:CQ$90, 5, FALSE)</f>
        <v>1445909.0491576733</v>
      </c>
      <c r="CS96" s="21">
        <f>VLOOKUP(20, CS$1:CW$90, 5, FALSE)</f>
        <v>1089927.4798340513</v>
      </c>
      <c r="CY96" s="21">
        <f>VLOOKUP(20, CY$1:DC$90, 5, FALSE)</f>
        <v>927821.03708607226</v>
      </c>
      <c r="DE96" s="21">
        <f>VLOOKUP(20, DE$1:DI$90, 5, FALSE)</f>
        <v>839853.56643254287</v>
      </c>
      <c r="DK96" s="21">
        <f>VLOOKUP(20, DK$1:DO$90, 5, FALSE)</f>
        <v>804022.47237606463</v>
      </c>
      <c r="DQ96" s="21">
        <f>VLOOKUP(20, DQ$1:DU$90, 5, FALSE)</f>
        <v>207310.833170981</v>
      </c>
      <c r="DW96" s="21">
        <f>VLOOKUP(20, DW$1:EA$90, 5, FALSE)</f>
        <v>76112.398636978221</v>
      </c>
      <c r="EC96" s="21">
        <f>VLOOKUP(20, EC$1:EG$90, 5, FALSE)</f>
        <v>84890.718726878709</v>
      </c>
      <c r="EI96" s="21">
        <f>VLOOKUP(20, EI$1:EM$90, 5, FALSE)</f>
        <v>187635.29381735084</v>
      </c>
      <c r="EO96" s="21">
        <f>VLOOKUP(20, EO$1:ES$90, 5, FALSE)</f>
        <v>-5914.8969073351363</v>
      </c>
      <c r="EU96" s="21">
        <f>VLOOKUP(20, EU$1:EY$90, 5, FALSE)</f>
        <v>-49223.589425569175</v>
      </c>
      <c r="FA96" s="21">
        <f>VLOOKUP(20, FA$1:FE$90, 5, FALSE)</f>
        <v>-36475.818050866139</v>
      </c>
      <c r="FG96" s="21">
        <f>VLOOKUP(20, FG$1:FK$90, 5, FALSE)</f>
        <v>-128628.82753628097</v>
      </c>
      <c r="FM96" s="21">
        <f>VLOOKUP(20, FM$1:FQ$90, 5, FALSE)</f>
        <v>-86857.49171205629</v>
      </c>
      <c r="FS96" s="21">
        <f>VLOOKUP(20, FS$1:FW$90, 5, FALSE)</f>
        <v>-189720.3502110595</v>
      </c>
      <c r="FY96" s="21">
        <f>VLOOKUP(20, FY$1:GC$90, 5, FALSE)</f>
        <v>-250564.02766321413</v>
      </c>
      <c r="GE96" s="21">
        <f>VLOOKUP(20, GE$1:GI$90, 5, FALSE)</f>
        <v>-349615.57809798542</v>
      </c>
      <c r="GK96" s="21">
        <f>VLOOKUP(20, GK$1:GO$90, 5, FALSE)</f>
        <v>-292813.87230549916</v>
      </c>
      <c r="GQ96" s="21">
        <f>VLOOKUP(20, GQ$1:GU$90, 5, FALSE)</f>
        <v>-387773.25206571253</v>
      </c>
      <c r="GW96" s="21">
        <f>VLOOKUP(20, GW$1:HA$90, 5, FALSE)</f>
        <v>-447089.06309640169</v>
      </c>
      <c r="HC96" s="21">
        <f>VLOOKUP(20, HC$1:HG$90, 5, FALSE)</f>
        <v>-402487.65783068992</v>
      </c>
      <c r="HI96" s="21">
        <f>VLOOKUP(20, HI$1:HM$90, 5, FALSE)</f>
        <v>-294886.97101329872</v>
      </c>
      <c r="HO96" s="21">
        <f>VLOOKUP(20, HO$1:HS$90, 5, FALSE)</f>
        <v>-387342.80189430021</v>
      </c>
      <c r="HU96" s="21">
        <f>VLOOKUP(20, HU$1:HY$90, 5, FALSE)</f>
        <v>-462277.57432630385</v>
      </c>
      <c r="IA96" s="21">
        <f>VLOOKUP(20, IA$1:IE$90, 5, FALSE)</f>
        <v>-182208.19361909048</v>
      </c>
      <c r="IG96" s="21">
        <f>VLOOKUP(20, IG$1:IK$90, 5, FALSE)</f>
        <v>451824.95516058535</v>
      </c>
      <c r="IM96" s="21">
        <f>VLOOKUP(20, IM$1:IQ$90, 5, FALSE)</f>
        <v>248354.15849268986</v>
      </c>
      <c r="IS96" s="21">
        <f>VLOOKUP(20, IS$1:IW$90, 5, FALSE)</f>
        <v>119254.5872236557</v>
      </c>
      <c r="IY96" s="21">
        <f>VLOOKUP(20, IY$1:JC$90, 5, FALSE)</f>
        <v>671076.70786993287</v>
      </c>
      <c r="JE96" s="21">
        <f>VLOOKUP(20, JE$1:JI$90, 5, FALSE)</f>
        <v>1166258.2007824907</v>
      </c>
      <c r="JK96" s="21">
        <f>VLOOKUP(20, JK$1:JO$90, 5, FALSE)</f>
        <v>1485175.3792383173</v>
      </c>
      <c r="JQ96" s="21">
        <f>VLOOKUP(20, JQ$1:JU$90, 5, FALSE)</f>
        <v>1019692.7165668303</v>
      </c>
      <c r="JW96" s="21">
        <f>VLOOKUP(20, JW$1:KA$90, 5, FALSE)</f>
        <v>1344290.0982648593</v>
      </c>
      <c r="KC96" s="21">
        <f>VLOOKUP(20, KC$1:KG$90, 5, FALSE)</f>
        <v>845471.87894086621</v>
      </c>
      <c r="KI96" s="21">
        <f>VLOOKUP(20, KI$1:KM$90, 5, FALSE)</f>
        <v>838807.27336756443</v>
      </c>
      <c r="KO96" s="21">
        <f>VLOOKUP(20, KO$1:KS$90, 5, FALSE)</f>
        <v>974717.6854812674</v>
      </c>
      <c r="KU96" s="21">
        <f>VLOOKUP(20, KU$1:KY$90, 5, FALSE)</f>
        <v>651344.71019067464</v>
      </c>
      <c r="LA96" s="21">
        <f>VLOOKUP(20, LA$1:LE$90, 5, FALSE)</f>
        <v>561966.42390277586</v>
      </c>
      <c r="LG96" s="21">
        <f>VLOOKUP(20, LG$1:LK$90, 5, FALSE)</f>
        <v>639242.68338294583</v>
      </c>
      <c r="LM96" s="21">
        <f>VLOOKUP(20, LM$1:LQ$90, 5, FALSE)</f>
        <v>326242.40927041037</v>
      </c>
      <c r="LS96" s="21">
        <f>VLOOKUP(20, LS$1:LW$90, 5, FALSE)</f>
        <v>236214.27598919845</v>
      </c>
      <c r="LY96" s="21">
        <f>VLOOKUP(20, LY$1:MC$90, 5, FALSE)</f>
        <v>404259.74608294619</v>
      </c>
      <c r="ME96" s="21">
        <f>VLOOKUP(20, ME$1:MI$90, 5, FALSE)</f>
        <v>216267.79699175831</v>
      </c>
      <c r="MK96" s="21">
        <f>VLOOKUP(20, MK$1:MO$90, 5, FALSE)</f>
        <v>241564.92095859733</v>
      </c>
      <c r="MQ96" s="21">
        <f>VLOOKUP(20, MQ$1:MU$90, 5, FALSE)</f>
        <v>277107.45365075994</v>
      </c>
      <c r="MW96" s="21">
        <f>VLOOKUP(20, MW$1:NA$90, 5, FALSE)</f>
        <v>371112.51704593457</v>
      </c>
      <c r="NC96" s="21">
        <f>VLOOKUP(20, NC$1:NG$90, 5, FALSE)</f>
        <v>88973.675783740779</v>
      </c>
      <c r="NI96" s="21">
        <f>VLOOKUP(20, NI$1:NM$90, 5, FALSE)</f>
        <v>-36036.834371020792</v>
      </c>
      <c r="NO96" s="21" t="e">
        <f>VLOOKUP(20, NO$1:NS$90, 5, FALSE)</f>
        <v>#N/A</v>
      </c>
      <c r="NU96" s="21" t="e">
        <f>VLOOKUP(20, NU$1:NY$90, 5, FALSE)</f>
        <v>#N/A</v>
      </c>
      <c r="OA96" s="21" t="e">
        <f>VLOOKUP(20, OA$1:OE$90, 5, FALSE)</f>
        <v>#N/A</v>
      </c>
      <c r="OG96" s="21" t="e">
        <f>VLOOKUP(20, OG$1:OK$90, 5, FALSE)</f>
        <v>#N/A</v>
      </c>
      <c r="OM96" s="21" t="e">
        <f>VLOOKUP(20, OM$1:OQ$90, 5, FALSE)</f>
        <v>#N/A</v>
      </c>
      <c r="OS96" s="21" t="e">
        <f>VLOOKUP(20, OS$1:OW$90, 5, FALSE)</f>
        <v>#N/A</v>
      </c>
      <c r="OY96" s="21" t="e">
        <f>VLOOKUP(20, OY$1:PC$90, 5, FALSE)</f>
        <v>#N/A</v>
      </c>
      <c r="PE96" s="21" t="e">
        <f>VLOOKUP(20, PE$1:PI$90, 5, FALSE)</f>
        <v>#N/A</v>
      </c>
      <c r="PK96" s="21" t="e">
        <f>VLOOKUP(20, PK$1:PO$90, 5, FALSE)</f>
        <v>#N/A</v>
      </c>
      <c r="PQ96" s="21" t="e">
        <f>VLOOKUP(20, PQ$1:PU$90, 5, FALSE)</f>
        <v>#N/A</v>
      </c>
      <c r="PW96" s="21" t="e">
        <f>VLOOKUP(20, PW$1:QA$90, 5, FALSE)</f>
        <v>#N/A</v>
      </c>
      <c r="QC96" s="21" t="e">
        <f>VLOOKUP(20, QC$1:QG$90, 5, FALSE)</f>
        <v>#N/A</v>
      </c>
    </row>
    <row r="97" spans="1:445" s="21" customFormat="1">
      <c r="A97" s="21" t="s">
        <v>10</v>
      </c>
      <c r="B97" s="22"/>
      <c r="C97" s="21">
        <f>VLOOKUP(10, C$1:F$90, 4, FALSE)</f>
        <v>94699.694856370988</v>
      </c>
      <c r="G97" s="21">
        <f>VLOOKUP(10, G$1:J$90, 4, FALSE)</f>
        <v>9910.4314107477621</v>
      </c>
      <c r="K97" s="21">
        <f>VLOOKUP(10, K$1:N$90, 4, FALSE)</f>
        <v>47591.056219568571</v>
      </c>
      <c r="O97" s="21">
        <f>VLOOKUP(10, O$1:R$90, 4, FALSE)</f>
        <v>125964.39321971065</v>
      </c>
      <c r="S97" s="21">
        <f>VLOOKUP(10, S$1:V$90, 4, FALSE)</f>
        <v>307801.82056694815</v>
      </c>
      <c r="W97" s="21">
        <f>VLOOKUP(10, W$1:Z$90, 4, FALSE)</f>
        <v>327392.98336286889</v>
      </c>
      <c r="AA97" s="21">
        <f>VLOOKUP(10, AA$1:AD$90, 4, FALSE)</f>
        <v>188893.35630828331</v>
      </c>
      <c r="AE97" s="21">
        <f>VLOOKUP(10, AE$1:AH$90, 4, FALSE)</f>
        <v>249291.33707954391</v>
      </c>
      <c r="AI97" s="21">
        <f>VLOOKUP(10, AI$1:AL$90, 4, FALSE)</f>
        <v>133749.27141305155</v>
      </c>
      <c r="AM97" s="21">
        <f>VLOOKUP(10, AM$1:AP$90, 4, FALSE)</f>
        <v>33328.213136489241</v>
      </c>
      <c r="AQ97" s="21">
        <f>VLOOKUP(10, AQ$1:AT$90, 4, FALSE)</f>
        <v>209289.38241457846</v>
      </c>
      <c r="AU97" s="21">
        <f>VLOOKUP(10, AU$1:AX$90, 4, FALSE)</f>
        <v>104765.05991711827</v>
      </c>
      <c r="AY97" s="21">
        <f>VLOOKUP(10, AY$1:BB$90, 4, FALSE)</f>
        <v>134479.89715869614</v>
      </c>
      <c r="BC97" s="21">
        <f>VLOOKUP(10, BC$1:BF$90, 4, FALSE)</f>
        <v>272465.8314560795</v>
      </c>
      <c r="BG97" s="21">
        <f>VLOOKUP(10, BG$1:BJ$90, 4, FALSE)</f>
        <v>524986.03030876303</v>
      </c>
      <c r="BK97" s="21">
        <f>VLOOKUP(10, BK$1:BN$90, 4, FALSE)</f>
        <v>532301.64146854565</v>
      </c>
      <c r="BO97" s="21">
        <f>VLOOKUP(10, BO$1:BR$90, 4, FALSE)</f>
        <v>400935.2895440922</v>
      </c>
      <c r="BS97" s="21">
        <f>VLOOKUP(10, BS$1:BV$90, 4, FALSE)</f>
        <v>512406.42345691839</v>
      </c>
      <c r="BW97" s="21">
        <f>VLOOKUP(10, BW$1:BZ$90, 4, FALSE)</f>
        <v>444555.47859606077</v>
      </c>
      <c r="CA97" s="21">
        <f>VLOOKUP(10, CA$1:CD$90, 4, FALSE)</f>
        <v>830618.89968502161</v>
      </c>
      <c r="CE97" s="21">
        <f>VLOOKUP(10, CE$1:CH$90, 4, FALSE)</f>
        <v>825318.2176148037</v>
      </c>
      <c r="CI97" s="21">
        <f>VLOOKUP(10, CI$1:CL$90, 4, FALSE)</f>
        <v>1151395.9760507329</v>
      </c>
      <c r="CM97" s="21">
        <f>VLOOKUP(10, CM$1:CQ$90, 5, FALSE)</f>
        <v>1051436.1629557479</v>
      </c>
      <c r="CS97" s="21">
        <f>VLOOKUP(10, CS$1:CW$90, 5, FALSE)</f>
        <v>841978.04298944399</v>
      </c>
      <c r="CY97" s="21">
        <f>VLOOKUP(10, CY$1:DC$90, 5, FALSE)</f>
        <v>865489.30832948035</v>
      </c>
      <c r="DE97" s="21">
        <f>VLOOKUP(10, DE$1:DI$90, 5, FALSE)</f>
        <v>648221.89790056006</v>
      </c>
      <c r="DK97" s="21">
        <f>VLOOKUP(10, DK$1:DO$90, 5, FALSE)</f>
        <v>863985.16784904292</v>
      </c>
      <c r="DQ97" s="21">
        <f>VLOOKUP(10, DQ$1:DU$90, 5, FALSE)</f>
        <v>551657.61139357463</v>
      </c>
      <c r="DW97" s="21">
        <f>VLOOKUP(10, DW$1:EA$90, 5, FALSE)</f>
        <v>405740.25546171592</v>
      </c>
      <c r="EC97" s="21">
        <f>VLOOKUP(10, EC$1:EG$90, 5, FALSE)</f>
        <v>352787.76735946804</v>
      </c>
      <c r="EI97" s="21">
        <f>VLOOKUP(10, EI$1:EM$90, 5, FALSE)</f>
        <v>569291.76179984119</v>
      </c>
      <c r="EO97" s="21">
        <f>VLOOKUP(10, EO$1:ES$90, 5, FALSE)</f>
        <v>361499.31310407515</v>
      </c>
      <c r="EU97" s="21">
        <f>VLOOKUP(10, EU$1:EY$90, 5, FALSE)</f>
        <v>273905.41923663294</v>
      </c>
      <c r="FA97" s="21">
        <f>VLOOKUP(10, FA$1:FE$90, 5, FALSE)</f>
        <v>283087.40006911289</v>
      </c>
      <c r="FG97" s="21">
        <f>VLOOKUP(10, FG$1:FK$90, 5, FALSE)</f>
        <v>198807.98759807009</v>
      </c>
      <c r="FM97" s="21">
        <f>VLOOKUP(10, FM$1:FQ$90, 5, FALSE)</f>
        <v>301874.67378354183</v>
      </c>
      <c r="FS97" s="21">
        <f>VLOOKUP(10, FS$1:FW$90, 5, FALSE)</f>
        <v>171418.46178050293</v>
      </c>
      <c r="FY97" s="21">
        <f>VLOOKUP(10, FY$1:GC$90, 5, FALSE)</f>
        <v>70866.516524602543</v>
      </c>
      <c r="GE97" s="21">
        <f>VLOOKUP(10, GE$1:GI$90, 5, FALSE)</f>
        <v>55759.004935781595</v>
      </c>
      <c r="GK97" s="21">
        <f>VLOOKUP(10, GK$1:GO$90, 5, FALSE)</f>
        <v>109449.18415592508</v>
      </c>
      <c r="GQ97" s="21">
        <f>VLOOKUP(10, GQ$1:GU$90, 5, FALSE)</f>
        <v>42335.896417000542</v>
      </c>
      <c r="GW97" s="21">
        <f>VLOOKUP(10, GW$1:HA$90, 5, FALSE)</f>
        <v>19360.715731977503</v>
      </c>
      <c r="HC97" s="21">
        <f>VLOOKUP(10, HC$1:HG$90, 5, FALSE)</f>
        <v>58743.691059342171</v>
      </c>
      <c r="HI97" s="21">
        <f>VLOOKUP(10, HI$1:HM$90, 5, FALSE)</f>
        <v>85589.238510869138</v>
      </c>
      <c r="HO97" s="21">
        <f>VLOOKUP(10, HO$1:HS$90, 5, FALSE)</f>
        <v>44851.433171904035</v>
      </c>
      <c r="HU97" s="21">
        <f>VLOOKUP(10, HU$1:HY$90, 5, FALSE)</f>
        <v>11102.62223235326</v>
      </c>
      <c r="IA97" s="21">
        <f>VLOOKUP(10, IA$1:IE$90, 5, FALSE)</f>
        <v>107268.39534691953</v>
      </c>
      <c r="IG97" s="21">
        <f>VLOOKUP(10, IG$1:IK$90, 5, FALSE)</f>
        <v>328380.98175364645</v>
      </c>
      <c r="IM97" s="21">
        <f>VLOOKUP(10, IM$1:IQ$90, 5, FALSE)</f>
        <v>270218.94217034423</v>
      </c>
      <c r="IS97" s="21">
        <f>VLOOKUP(10, IS$1:IW$90, 5, FALSE)</f>
        <v>227905.60978563275</v>
      </c>
      <c r="IY97" s="21">
        <f>VLOOKUP(10, IY$1:JC$90, 5, FALSE)</f>
        <v>358458.57696057879</v>
      </c>
      <c r="JE97" s="21">
        <f>VLOOKUP(10, JE$1:JI$90, 5, FALSE)</f>
        <v>456607.25951092923</v>
      </c>
      <c r="JK97" s="21">
        <f>VLOOKUP(10, JK$1:JO$90, 5, FALSE)</f>
        <v>576735.26488158794</v>
      </c>
      <c r="JQ97" s="21">
        <f>VLOOKUP(10, JQ$1:JU$90, 5, FALSE)</f>
        <v>430157.95760965225</v>
      </c>
      <c r="JW97" s="21">
        <f>VLOOKUP(10, JW$1:KA$90, 5, FALSE)</f>
        <v>698085.28996165562</v>
      </c>
      <c r="KC97" s="21">
        <f>VLOOKUP(10, KC$1:KG$90, 5, FALSE)</f>
        <v>615828.30971565633</v>
      </c>
      <c r="KI97" s="21">
        <f>VLOOKUP(10, KI$1:KM$90, 5, FALSE)</f>
        <v>540739.44928534713</v>
      </c>
      <c r="KO97" s="21">
        <f>VLOOKUP(10, KO$1:KS$90, 5, FALSE)</f>
        <v>542700.44608853129</v>
      </c>
      <c r="KU97" s="21">
        <f>VLOOKUP(10, KU$1:KY$90, 5, FALSE)</f>
        <v>527233.47380541603</v>
      </c>
      <c r="LA97" s="21">
        <f>VLOOKUP(10, LA$1:LE$90, 5, FALSE)</f>
        <v>523363.88121534343</v>
      </c>
      <c r="LG97" s="21">
        <f>VLOOKUP(10, LG$1:LK$90, 5, FALSE)</f>
        <v>709869.56766863039</v>
      </c>
      <c r="LM97" s="21">
        <f>VLOOKUP(10, LM$1:LQ$90, 5, FALSE)</f>
        <v>818218.17531517951</v>
      </c>
      <c r="LS97" s="21">
        <f>VLOOKUP(10, LS$1:LW$90, 5, FALSE)</f>
        <v>738184.60984879942</v>
      </c>
      <c r="LY97" s="21">
        <f>VLOOKUP(10, LY$1:MC$90, 5, FALSE)</f>
        <v>813894.536978274</v>
      </c>
      <c r="ME97" s="21">
        <f>VLOOKUP(10, ME$1:MI$90, 5, FALSE)</f>
        <v>510273.36951281707</v>
      </c>
      <c r="MK97" s="21">
        <f>VLOOKUP(10, MK$1:MO$90, 5, FALSE)</f>
        <v>381871.48787170241</v>
      </c>
      <c r="MQ97" s="21">
        <f>VLOOKUP(10, MQ$1:MU$90, 5, FALSE)</f>
        <v>443324.59611062548</v>
      </c>
      <c r="MW97" s="21">
        <f>VLOOKUP(10, MW$1:NA$90, 5, FALSE)</f>
        <v>507126.30935765902</v>
      </c>
      <c r="NC97" s="21">
        <f>VLOOKUP(10, NC$1:NG$90, 5, FALSE)</f>
        <v>329497.63639691786</v>
      </c>
      <c r="NI97" s="21">
        <f>VLOOKUP(10, NI$1:NM$90, 5, FALSE)</f>
        <v>272462.77882767434</v>
      </c>
      <c r="NO97" s="21">
        <f>VLOOKUP(10, NO$1:NS$90, 5, FALSE)</f>
        <v>158955.65481993384</v>
      </c>
      <c r="NU97" s="21">
        <f>VLOOKUP(10, NU$1:NY$90, 5, FALSE)</f>
        <v>38988.096566714907</v>
      </c>
      <c r="OA97" s="21">
        <f>VLOOKUP(10, OA$1:OE$90, 5, FALSE)</f>
        <v>6884.6259283712252</v>
      </c>
      <c r="OG97" s="21">
        <f>VLOOKUP(10, OG$1:OK$90, 5, FALSE)</f>
        <v>40779.902563980439</v>
      </c>
      <c r="OM97" s="21">
        <f>VLOOKUP(10, OM$1:OQ$90, 5, FALSE)</f>
        <v>82543.681277102689</v>
      </c>
      <c r="OS97" s="21">
        <f>VLOOKUP(10, OS$1:OW$90, 5, FALSE)</f>
        <v>212532.43241108494</v>
      </c>
      <c r="OY97" s="21">
        <f>VLOOKUP(10, OY$1:PC$90, 5, FALSE)</f>
        <v>160958.19283803325</v>
      </c>
      <c r="PE97" s="21">
        <f>VLOOKUP(10, PE$1:PI$90, 5, FALSE)</f>
        <v>173615.86664353215</v>
      </c>
      <c r="PK97" s="21">
        <f>VLOOKUP(10, PK$1:PO$90, 5, FALSE)</f>
        <v>195546.4358032411</v>
      </c>
      <c r="PQ97" s="21">
        <f>VLOOKUP(10, PQ$1:PU$90, 5, FALSE)</f>
        <v>174788.65078823417</v>
      </c>
      <c r="PW97" s="21" t="e">
        <f>VLOOKUP(10, PW$1:QA$90, 5, FALSE)</f>
        <v>#N/A</v>
      </c>
      <c r="QC97" s="21" t="e">
        <f>VLOOKUP(10, QC$1:QG$90, 5, FALSE)</f>
        <v>#N/A</v>
      </c>
    </row>
    <row r="98" spans="1:445" s="21" customFormat="1">
      <c r="B98" s="22"/>
      <c r="Y98" s="21">
        <v>2</v>
      </c>
      <c r="Z98" s="21">
        <v>4</v>
      </c>
      <c r="AA98" s="21">
        <v>6</v>
      </c>
      <c r="AB98" s="21">
        <v>8</v>
      </c>
      <c r="AC98" s="21">
        <v>10</v>
      </c>
      <c r="AD98" s="21">
        <v>12</v>
      </c>
      <c r="AE98" s="21">
        <v>14</v>
      </c>
      <c r="AF98" s="21">
        <v>16</v>
      </c>
      <c r="AG98" s="21">
        <v>18</v>
      </c>
      <c r="AH98" s="21">
        <v>20</v>
      </c>
      <c r="AI98" s="21">
        <v>22</v>
      </c>
      <c r="AJ98" s="21">
        <v>24</v>
      </c>
      <c r="AK98" s="21">
        <v>26</v>
      </c>
      <c r="AL98" s="21">
        <v>28</v>
      </c>
      <c r="AM98" s="21">
        <v>30</v>
      </c>
      <c r="AN98" s="21">
        <v>32</v>
      </c>
      <c r="AO98" s="21">
        <v>34</v>
      </c>
      <c r="AP98" s="21">
        <v>36</v>
      </c>
      <c r="AQ98" s="21">
        <v>38</v>
      </c>
      <c r="AR98" s="21">
        <v>40</v>
      </c>
      <c r="AS98" s="21">
        <v>42</v>
      </c>
      <c r="AT98" s="21">
        <v>44</v>
      </c>
      <c r="AU98" s="21">
        <v>46</v>
      </c>
      <c r="AV98" s="21">
        <v>48</v>
      </c>
      <c r="AW98" s="21">
        <v>50</v>
      </c>
      <c r="AX98" s="21">
        <v>52</v>
      </c>
      <c r="AY98" s="21">
        <v>54</v>
      </c>
      <c r="AZ98" s="21">
        <v>56</v>
      </c>
      <c r="BA98" s="21">
        <v>58</v>
      </c>
      <c r="BB98" s="21">
        <v>60</v>
      </c>
      <c r="BC98" s="21">
        <v>62</v>
      </c>
      <c r="BD98" s="21">
        <v>64</v>
      </c>
      <c r="BE98" s="21">
        <v>66</v>
      </c>
      <c r="BF98" s="21">
        <v>68</v>
      </c>
      <c r="BG98" s="21">
        <v>70</v>
      </c>
      <c r="BH98" s="21">
        <v>72</v>
      </c>
      <c r="BI98" s="21">
        <v>74</v>
      </c>
      <c r="BJ98" s="21">
        <v>76</v>
      </c>
      <c r="BK98" s="21">
        <v>78</v>
      </c>
      <c r="BL98" s="21">
        <v>80</v>
      </c>
      <c r="BM98" s="21">
        <v>82</v>
      </c>
      <c r="BN98" s="21">
        <v>84</v>
      </c>
      <c r="BO98" s="21">
        <v>86</v>
      </c>
      <c r="BP98" s="21">
        <v>88</v>
      </c>
      <c r="BQ98" s="21">
        <v>90</v>
      </c>
      <c r="BR98" s="21">
        <v>92</v>
      </c>
      <c r="BS98" s="21">
        <v>94</v>
      </c>
      <c r="BT98" s="21">
        <v>96</v>
      </c>
      <c r="BU98" s="21">
        <v>98</v>
      </c>
      <c r="BV98" s="21">
        <v>100</v>
      </c>
      <c r="BW98" s="21">
        <v>102</v>
      </c>
      <c r="BX98" s="21">
        <v>104</v>
      </c>
      <c r="BY98" s="21">
        <v>106</v>
      </c>
      <c r="BZ98" s="21">
        <v>108</v>
      </c>
      <c r="CA98" s="21">
        <v>110</v>
      </c>
      <c r="CB98" s="21">
        <v>112</v>
      </c>
      <c r="CC98" s="21">
        <v>114</v>
      </c>
      <c r="CD98" s="21">
        <v>116</v>
      </c>
      <c r="CE98" s="21">
        <v>118</v>
      </c>
      <c r="CF98" s="21">
        <v>120</v>
      </c>
    </row>
    <row r="99" spans="1:445">
      <c r="A99" t="s">
        <v>5</v>
      </c>
      <c r="B99">
        <v>1928</v>
      </c>
      <c r="C99">
        <v>1929</v>
      </c>
      <c r="D99">
        <v>1930</v>
      </c>
      <c r="E99" s="12">
        <v>1931</v>
      </c>
      <c r="F99">
        <v>1932</v>
      </c>
      <c r="G99">
        <v>1933</v>
      </c>
      <c r="H99">
        <v>1934</v>
      </c>
      <c r="I99">
        <v>1935</v>
      </c>
      <c r="J99">
        <v>1936</v>
      </c>
      <c r="K99" s="12">
        <v>1937</v>
      </c>
      <c r="L99">
        <v>1938</v>
      </c>
      <c r="M99">
        <v>1939</v>
      </c>
      <c r="N99">
        <v>1940</v>
      </c>
      <c r="O99">
        <v>1941</v>
      </c>
      <c r="P99">
        <v>1942</v>
      </c>
      <c r="Q99">
        <v>1943</v>
      </c>
      <c r="R99">
        <v>1944</v>
      </c>
      <c r="S99">
        <v>1945</v>
      </c>
      <c r="T99">
        <v>1946</v>
      </c>
      <c r="U99">
        <v>1947</v>
      </c>
      <c r="V99">
        <v>1948</v>
      </c>
      <c r="W99">
        <v>1949</v>
      </c>
      <c r="X99">
        <v>1950</v>
      </c>
      <c r="Y99">
        <v>1951</v>
      </c>
      <c r="Z99">
        <v>1952</v>
      </c>
      <c r="AA99">
        <v>1953</v>
      </c>
      <c r="AB99">
        <v>1954</v>
      </c>
      <c r="AC99">
        <v>1955</v>
      </c>
      <c r="AD99">
        <v>1956</v>
      </c>
      <c r="AE99">
        <v>1957</v>
      </c>
      <c r="AF99">
        <v>1958</v>
      </c>
      <c r="AG99">
        <v>1959</v>
      </c>
      <c r="AH99">
        <v>1960</v>
      </c>
      <c r="AI99">
        <v>1961</v>
      </c>
      <c r="AJ99">
        <v>1962</v>
      </c>
      <c r="AK99">
        <v>1963</v>
      </c>
      <c r="AL99">
        <v>1964</v>
      </c>
      <c r="AM99">
        <v>1965</v>
      </c>
      <c r="AN99">
        <v>1966</v>
      </c>
      <c r="AO99">
        <v>1967</v>
      </c>
      <c r="AP99">
        <v>1968</v>
      </c>
      <c r="AQ99">
        <v>1969</v>
      </c>
      <c r="AR99">
        <v>1970</v>
      </c>
      <c r="AS99">
        <v>1971</v>
      </c>
      <c r="AT99">
        <v>1972</v>
      </c>
      <c r="AU99">
        <v>1973</v>
      </c>
      <c r="AV99">
        <v>1974</v>
      </c>
      <c r="AW99">
        <v>1975</v>
      </c>
      <c r="AX99">
        <v>1976</v>
      </c>
      <c r="AY99">
        <v>1977</v>
      </c>
      <c r="AZ99">
        <v>1978</v>
      </c>
      <c r="BA99">
        <v>1979</v>
      </c>
      <c r="BB99">
        <v>1980</v>
      </c>
      <c r="BC99">
        <v>1981</v>
      </c>
      <c r="BD99">
        <v>1982</v>
      </c>
      <c r="BE99">
        <v>1983</v>
      </c>
      <c r="BF99">
        <v>1984</v>
      </c>
      <c r="BG99">
        <v>1985</v>
      </c>
      <c r="BH99">
        <v>1986</v>
      </c>
      <c r="BI99">
        <v>1987</v>
      </c>
      <c r="BJ99">
        <v>1988</v>
      </c>
      <c r="BK99">
        <v>1989</v>
      </c>
      <c r="BL99">
        <v>1990</v>
      </c>
      <c r="BM99">
        <v>1991</v>
      </c>
      <c r="BN99">
        <v>1992</v>
      </c>
      <c r="BO99">
        <v>1993</v>
      </c>
      <c r="BP99">
        <v>1994</v>
      </c>
      <c r="BQ99">
        <v>1995</v>
      </c>
      <c r="BR99">
        <v>1996</v>
      </c>
      <c r="BS99">
        <v>1997</v>
      </c>
      <c r="BT99">
        <v>1998</v>
      </c>
      <c r="BU99">
        <v>1999</v>
      </c>
      <c r="BV99">
        <v>2000</v>
      </c>
      <c r="BW99">
        <v>2001</v>
      </c>
      <c r="BX99">
        <v>2002</v>
      </c>
      <c r="BY99">
        <v>2003</v>
      </c>
      <c r="BZ99">
        <v>2004</v>
      </c>
      <c r="CA99">
        <v>2005</v>
      </c>
      <c r="CB99">
        <v>2006</v>
      </c>
      <c r="CC99">
        <v>2007</v>
      </c>
      <c r="CD99">
        <v>2008</v>
      </c>
      <c r="CE99">
        <v>2009</v>
      </c>
      <c r="CF99">
        <v>2011</v>
      </c>
    </row>
    <row r="100" spans="1:445">
      <c r="A100" s="21"/>
      <c r="C100">
        <v>1</v>
      </c>
      <c r="D100">
        <v>2</v>
      </c>
      <c r="E100">
        <v>3</v>
      </c>
      <c r="F100">
        <v>4</v>
      </c>
      <c r="G100">
        <v>5</v>
      </c>
      <c r="H100">
        <v>6</v>
      </c>
      <c r="I100">
        <v>7</v>
      </c>
      <c r="J100">
        <v>8</v>
      </c>
      <c r="K100">
        <v>9</v>
      </c>
      <c r="L100">
        <v>10</v>
      </c>
      <c r="M100">
        <v>11</v>
      </c>
      <c r="N100">
        <v>12</v>
      </c>
      <c r="O100">
        <v>13</v>
      </c>
      <c r="P100">
        <v>14</v>
      </c>
      <c r="Q100">
        <v>15</v>
      </c>
      <c r="R100">
        <v>16</v>
      </c>
      <c r="S100">
        <v>17</v>
      </c>
      <c r="T100">
        <v>18</v>
      </c>
      <c r="U100">
        <v>19</v>
      </c>
      <c r="V100">
        <v>20</v>
      </c>
      <c r="W100">
        <v>21</v>
      </c>
      <c r="X100">
        <v>22</v>
      </c>
      <c r="Y100">
        <v>23</v>
      </c>
      <c r="Z100">
        <v>24</v>
      </c>
      <c r="AA100">
        <v>25</v>
      </c>
      <c r="AB100">
        <v>26</v>
      </c>
      <c r="AC100">
        <v>27</v>
      </c>
      <c r="AD100">
        <v>28</v>
      </c>
      <c r="AE100">
        <v>29</v>
      </c>
      <c r="AF100">
        <v>30</v>
      </c>
      <c r="AG100">
        <v>31</v>
      </c>
      <c r="AH100">
        <v>32</v>
      </c>
      <c r="AI100">
        <v>33</v>
      </c>
      <c r="AJ100">
        <v>34</v>
      </c>
      <c r="AK100">
        <v>35</v>
      </c>
      <c r="AL100">
        <v>36</v>
      </c>
      <c r="AM100">
        <v>37</v>
      </c>
      <c r="AN100">
        <v>38</v>
      </c>
      <c r="AO100">
        <v>39</v>
      </c>
      <c r="AP100">
        <v>40</v>
      </c>
      <c r="AQ100">
        <v>41</v>
      </c>
      <c r="AR100">
        <v>42</v>
      </c>
      <c r="AS100">
        <v>43</v>
      </c>
      <c r="AT100">
        <v>44</v>
      </c>
      <c r="AU100">
        <v>45</v>
      </c>
      <c r="AV100">
        <v>46</v>
      </c>
      <c r="AW100">
        <v>47</v>
      </c>
      <c r="AX100">
        <v>48</v>
      </c>
      <c r="AY100">
        <v>49</v>
      </c>
      <c r="AZ100">
        <v>50</v>
      </c>
      <c r="BA100">
        <v>51</v>
      </c>
      <c r="BB100">
        <v>52</v>
      </c>
      <c r="BC100">
        <v>53</v>
      </c>
      <c r="BD100">
        <v>54</v>
      </c>
      <c r="BE100">
        <v>55</v>
      </c>
      <c r="BF100">
        <v>56</v>
      </c>
      <c r="BG100">
        <v>57</v>
      </c>
      <c r="BH100">
        <v>58</v>
      </c>
      <c r="BI100">
        <v>59</v>
      </c>
      <c r="BJ100">
        <v>60</v>
      </c>
      <c r="BK100">
        <v>61</v>
      </c>
      <c r="BL100">
        <v>62</v>
      </c>
      <c r="BM100">
        <v>63</v>
      </c>
      <c r="BN100">
        <v>64</v>
      </c>
      <c r="BO100">
        <v>65</v>
      </c>
      <c r="BP100">
        <v>66</v>
      </c>
      <c r="BQ100">
        <v>67</v>
      </c>
      <c r="BR100">
        <v>68</v>
      </c>
      <c r="BS100">
        <v>69</v>
      </c>
      <c r="BT100">
        <v>70</v>
      </c>
      <c r="BU100">
        <v>71</v>
      </c>
      <c r="BV100">
        <v>72</v>
      </c>
      <c r="BW100">
        <v>73</v>
      </c>
      <c r="BX100">
        <v>74</v>
      </c>
      <c r="BY100">
        <v>75</v>
      </c>
      <c r="BZ100">
        <v>76</v>
      </c>
      <c r="CA100">
        <v>77</v>
      </c>
      <c r="CB100">
        <v>78</v>
      </c>
      <c r="CC100">
        <v>79</v>
      </c>
      <c r="CD100">
        <v>80</v>
      </c>
      <c r="CE100">
        <v>81</v>
      </c>
      <c r="CF100">
        <v>82</v>
      </c>
    </row>
    <row r="101" spans="1:445">
      <c r="A101" t="s">
        <v>6</v>
      </c>
      <c r="B101">
        <f>C93</f>
        <v>-3563502.6553948997</v>
      </c>
      <c r="C101">
        <f ca="1">OFFSET($C93, 0, 4*C$100)</f>
        <v>-4358333.2813587338</v>
      </c>
      <c r="D101">
        <f ca="1">OFFSET($C93, 0, 4*D$100)</f>
        <v>-4061977.588878538</v>
      </c>
      <c r="E101">
        <f t="shared" ref="E101:X101" ca="1" si="340">OFFSET($C93, 0, 4*E$100)</f>
        <v>-3233917.0830601524</v>
      </c>
      <c r="F101">
        <f t="shared" ca="1" si="340"/>
        <v>216769.32360163768</v>
      </c>
      <c r="G101">
        <f t="shared" ca="1" si="340"/>
        <v>590705.54114849912</v>
      </c>
      <c r="H101">
        <f t="shared" ca="1" si="340"/>
        <v>-1560105.6372875578</v>
      </c>
      <c r="I101">
        <f t="shared" ca="1" si="340"/>
        <v>-879127.19505990448</v>
      </c>
      <c r="J101">
        <f t="shared" ca="1" si="340"/>
        <v>-3084858.1053642868</v>
      </c>
      <c r="K101">
        <f t="shared" ca="1" si="340"/>
        <v>-4382787.7294739131</v>
      </c>
      <c r="L101">
        <f t="shared" ca="1" si="340"/>
        <v>-973189.51133786282</v>
      </c>
      <c r="M101">
        <f t="shared" ca="1" si="340"/>
        <v>-2452607.1695762184</v>
      </c>
      <c r="N101">
        <f t="shared" ca="1" si="340"/>
        <v>-2195926.4645915376</v>
      </c>
      <c r="O101">
        <f t="shared" ca="1" si="340"/>
        <v>-212129.43582411346</v>
      </c>
      <c r="P101">
        <f t="shared" ca="1" si="340"/>
        <v>3636589.3482773346</v>
      </c>
      <c r="Q101">
        <f t="shared" ca="1" si="340"/>
        <v>3298446.7322697374</v>
      </c>
      <c r="R101">
        <f t="shared" ca="1" si="340"/>
        <v>1979994.4155910017</v>
      </c>
      <c r="S101">
        <f t="shared" ca="1" si="340"/>
        <v>1265522.5755379274</v>
      </c>
      <c r="T101">
        <f t="shared" ca="1" si="340"/>
        <v>-563131.74133591889</v>
      </c>
      <c r="U101">
        <f t="shared" ca="1" si="340"/>
        <v>3840189.0449156542</v>
      </c>
      <c r="V101">
        <f t="shared" ca="1" si="340"/>
        <v>7265536.2981293909</v>
      </c>
      <c r="W101">
        <f t="shared" ca="1" si="340"/>
        <v>9737127.5932782181</v>
      </c>
      <c r="X101">
        <f t="shared" ca="1" si="340"/>
        <v>8263703.4042356377</v>
      </c>
      <c r="Y101">
        <f ca="1">OFFSET($C93, 0, 4*Y$100+Y$98)</f>
        <v>4647109.3687609937</v>
      </c>
      <c r="Z101">
        <f ca="1">OFFSET($C93, 0, 4*Z$100+Z$98)</f>
        <v>2319534.4631932741</v>
      </c>
      <c r="AA101">
        <f t="shared" ref="AA101:CE101" ca="1" si="341">OFFSET($C93, 0, 4*AA$100+AA$98)</f>
        <v>817239.05911172193</v>
      </c>
      <c r="AB101">
        <f t="shared" ca="1" si="341"/>
        <v>2002685.4418250234</v>
      </c>
      <c r="AC101">
        <f t="shared" ca="1" si="341"/>
        <v>-1418900.8849308749</v>
      </c>
      <c r="AD101">
        <f t="shared" ca="1" si="341"/>
        <v>-2900019.5878842347</v>
      </c>
      <c r="AE101">
        <f t="shared" ca="1" si="341"/>
        <v>-3008848.0925574685</v>
      </c>
      <c r="AF101">
        <f t="shared" ca="1" si="341"/>
        <v>-1600360.6815982924</v>
      </c>
      <c r="AG101">
        <f t="shared" ca="1" si="341"/>
        <v>-2076284.6899009719</v>
      </c>
      <c r="AH101">
        <f t="shared" ca="1" si="341"/>
        <v>-2743272.7357220766</v>
      </c>
      <c r="AI101">
        <f t="shared" ca="1" si="341"/>
        <v>-2726024.2136935084</v>
      </c>
      <c r="AJ101">
        <f t="shared" ca="1" si="341"/>
        <v>-3357552.4752076431</v>
      </c>
      <c r="AK101">
        <f t="shared" ca="1" si="341"/>
        <v>-3050043.339467946</v>
      </c>
      <c r="AL101">
        <f t="shared" ca="1" si="341"/>
        <v>-4555376.2546469234</v>
      </c>
      <c r="AM101">
        <f t="shared" ca="1" si="341"/>
        <v>-5412484.9468847681</v>
      </c>
      <c r="AN101">
        <f t="shared" ca="1" si="341"/>
        <v>-5539167.7892876146</v>
      </c>
      <c r="AO101">
        <f ca="1">OFFSET($C93, 0, 4*AO$100+AO$98)</f>
        <v>-5073469.3061088184</v>
      </c>
      <c r="AP101" t="e">
        <f t="shared" ca="1" si="341"/>
        <v>#N/A</v>
      </c>
      <c r="AQ101" t="e">
        <f t="shared" ca="1" si="341"/>
        <v>#N/A</v>
      </c>
      <c r="AR101" t="e">
        <f t="shared" ca="1" si="341"/>
        <v>#N/A</v>
      </c>
      <c r="AS101" t="e">
        <f t="shared" ca="1" si="341"/>
        <v>#N/A</v>
      </c>
      <c r="AT101" t="e">
        <f t="shared" ca="1" si="341"/>
        <v>#N/A</v>
      </c>
      <c r="AU101" t="e">
        <f t="shared" ca="1" si="341"/>
        <v>#N/A</v>
      </c>
      <c r="AV101" t="e">
        <f t="shared" ca="1" si="341"/>
        <v>#N/A</v>
      </c>
      <c r="AW101" t="e">
        <f t="shared" ca="1" si="341"/>
        <v>#N/A</v>
      </c>
      <c r="AX101" t="e">
        <f t="shared" ca="1" si="341"/>
        <v>#N/A</v>
      </c>
      <c r="AY101" t="e">
        <f t="shared" ca="1" si="341"/>
        <v>#N/A</v>
      </c>
      <c r="AZ101" t="e">
        <f t="shared" ca="1" si="341"/>
        <v>#N/A</v>
      </c>
      <c r="BA101" t="e">
        <f t="shared" ca="1" si="341"/>
        <v>#N/A</v>
      </c>
      <c r="BB101" t="e">
        <f t="shared" ca="1" si="341"/>
        <v>#N/A</v>
      </c>
      <c r="BC101" t="e">
        <f t="shared" ca="1" si="341"/>
        <v>#N/A</v>
      </c>
      <c r="BD101" t="e">
        <f t="shared" ca="1" si="341"/>
        <v>#N/A</v>
      </c>
      <c r="BE101" t="e">
        <f t="shared" ca="1" si="341"/>
        <v>#N/A</v>
      </c>
      <c r="BF101" t="e">
        <f t="shared" ca="1" si="341"/>
        <v>#N/A</v>
      </c>
      <c r="BG101" t="e">
        <f t="shared" ca="1" si="341"/>
        <v>#N/A</v>
      </c>
      <c r="BH101" t="e">
        <f t="shared" ca="1" si="341"/>
        <v>#N/A</v>
      </c>
      <c r="BI101" t="e">
        <f t="shared" ca="1" si="341"/>
        <v>#N/A</v>
      </c>
      <c r="BJ101" t="e">
        <f t="shared" ca="1" si="341"/>
        <v>#N/A</v>
      </c>
      <c r="BK101" t="e">
        <f t="shared" ca="1" si="341"/>
        <v>#N/A</v>
      </c>
      <c r="BL101" t="e">
        <f t="shared" ca="1" si="341"/>
        <v>#N/A</v>
      </c>
      <c r="BM101" t="e">
        <f t="shared" ca="1" si="341"/>
        <v>#N/A</v>
      </c>
      <c r="BN101" t="e">
        <f t="shared" ca="1" si="341"/>
        <v>#N/A</v>
      </c>
      <c r="BO101" t="e">
        <f t="shared" ca="1" si="341"/>
        <v>#N/A</v>
      </c>
      <c r="BP101" t="e">
        <f t="shared" ca="1" si="341"/>
        <v>#N/A</v>
      </c>
      <c r="BQ101" t="e">
        <f t="shared" ca="1" si="341"/>
        <v>#N/A</v>
      </c>
      <c r="BR101" t="e">
        <f t="shared" ca="1" si="341"/>
        <v>#N/A</v>
      </c>
      <c r="BS101" t="e">
        <f t="shared" ca="1" si="341"/>
        <v>#N/A</v>
      </c>
      <c r="BT101" t="e">
        <f t="shared" ca="1" si="341"/>
        <v>#N/A</v>
      </c>
      <c r="BU101" t="e">
        <f t="shared" ca="1" si="341"/>
        <v>#N/A</v>
      </c>
      <c r="BV101" t="e">
        <f t="shared" ca="1" si="341"/>
        <v>#N/A</v>
      </c>
      <c r="BW101" t="e">
        <f t="shared" ca="1" si="341"/>
        <v>#N/A</v>
      </c>
      <c r="BX101" t="e">
        <f t="shared" ca="1" si="341"/>
        <v>#N/A</v>
      </c>
      <c r="BY101" t="e">
        <f t="shared" ca="1" si="341"/>
        <v>#N/A</v>
      </c>
      <c r="BZ101" t="e">
        <f t="shared" ca="1" si="341"/>
        <v>#N/A</v>
      </c>
      <c r="CA101" t="e">
        <f t="shared" ca="1" si="341"/>
        <v>#N/A</v>
      </c>
      <c r="CB101" t="e">
        <f t="shared" ca="1" si="341"/>
        <v>#N/A</v>
      </c>
      <c r="CC101" t="e">
        <f t="shared" ca="1" si="341"/>
        <v>#N/A</v>
      </c>
      <c r="CD101" t="e">
        <f t="shared" ca="1" si="341"/>
        <v>#N/A</v>
      </c>
      <c r="CE101" t="e">
        <f t="shared" ca="1" si="341"/>
        <v>#N/A</v>
      </c>
    </row>
    <row r="102" spans="1:445">
      <c r="A102" t="s">
        <v>7</v>
      </c>
      <c r="B102">
        <f t="shared" ref="B102:B105" si="342">C94</f>
        <v>-4091021.7253771089</v>
      </c>
      <c r="C102">
        <f t="shared" ref="C102:X105" ca="1" si="343">OFFSET($C94, 0, 4*C$100)</f>
        <v>-5437285.2254556697</v>
      </c>
      <c r="D102">
        <f t="shared" ca="1" si="343"/>
        <v>-4058765.4773383965</v>
      </c>
      <c r="E102">
        <f t="shared" ca="1" si="343"/>
        <v>-2628348.3818932651</v>
      </c>
      <c r="F102">
        <f t="shared" ca="1" si="343"/>
        <v>599141.81332339742</v>
      </c>
      <c r="G102">
        <f t="shared" ca="1" si="343"/>
        <v>1114812.3242983469</v>
      </c>
      <c r="H102">
        <f t="shared" ca="1" si="343"/>
        <v>-980896.6925807182</v>
      </c>
      <c r="I102">
        <f t="shared" ca="1" si="343"/>
        <v>-280560.16851403756</v>
      </c>
      <c r="J102">
        <f t="shared" ca="1" si="343"/>
        <v>-1422540.6037931868</v>
      </c>
      <c r="K102">
        <f t="shared" ca="1" si="343"/>
        <v>-2139358.6909787026</v>
      </c>
      <c r="L102">
        <f t="shared" ca="1" si="343"/>
        <v>-230536.35935492325</v>
      </c>
      <c r="M102">
        <f t="shared" ca="1" si="343"/>
        <v>-812673.10406433605</v>
      </c>
      <c r="N102">
        <f t="shared" ca="1" si="343"/>
        <v>-583652.56372524158</v>
      </c>
      <c r="O102">
        <f t="shared" ca="1" si="343"/>
        <v>122794.55644230905</v>
      </c>
      <c r="P102">
        <f t="shared" ca="1" si="343"/>
        <v>1295588.3199665432</v>
      </c>
      <c r="Q102">
        <f t="shared" ca="1" si="343"/>
        <v>1250679.7228349955</v>
      </c>
      <c r="R102">
        <f t="shared" ca="1" si="343"/>
        <v>896657.94138056901</v>
      </c>
      <c r="S102">
        <f t="shared" ca="1" si="343"/>
        <v>634600.24218077934</v>
      </c>
      <c r="T102">
        <f t="shared" ca="1" si="343"/>
        <v>-19846.424639247365</v>
      </c>
      <c r="U102">
        <f t="shared" ca="1" si="343"/>
        <v>1498202.0273223883</v>
      </c>
      <c r="V102">
        <f t="shared" ca="1" si="343"/>
        <v>2176105.7019765065</v>
      </c>
      <c r="W102">
        <f t="shared" ca="1" si="343"/>
        <v>2550771.9058839814</v>
      </c>
      <c r="X102">
        <f t="shared" ca="1" si="343"/>
        <v>2326485.5904425597</v>
      </c>
      <c r="Y102">
        <f t="shared" ref="Y102:CE105" ca="1" si="344">OFFSET($C94, 0, 4*Y$100+Y$98)</f>
        <v>1404592.2159083292</v>
      </c>
      <c r="Z102">
        <f t="shared" ca="1" si="344"/>
        <v>1078095.5716131679</v>
      </c>
      <c r="AA102">
        <f t="shared" ca="1" si="344"/>
        <v>600889.14187378937</v>
      </c>
      <c r="AB102">
        <f t="shared" ca="1" si="344"/>
        <v>1064984.9449890999</v>
      </c>
      <c r="AC102">
        <f t="shared" ca="1" si="344"/>
        <v>-438084.66134935617</v>
      </c>
      <c r="AD102">
        <f t="shared" ca="1" si="344"/>
        <v>-1380337.783022156</v>
      </c>
      <c r="AE102">
        <f t="shared" ca="1" si="344"/>
        <v>-1536862.333874994</v>
      </c>
      <c r="AF102">
        <f t="shared" ca="1" si="344"/>
        <v>-905328.93594693916</v>
      </c>
      <c r="AG102">
        <f t="shared" ca="1" si="344"/>
        <v>-2781680.4091693927</v>
      </c>
      <c r="AH102">
        <f t="shared" ca="1" si="344"/>
        <v>-3476041.6761234514</v>
      </c>
      <c r="AI102">
        <f t="shared" ca="1" si="344"/>
        <v>-2690088.8079225449</v>
      </c>
      <c r="AJ102">
        <f t="shared" ca="1" si="344"/>
        <v>-2873674.7323088944</v>
      </c>
      <c r="AK102">
        <f t="shared" ca="1" si="344"/>
        <v>-1753650.9966478371</v>
      </c>
      <c r="AL102">
        <f t="shared" ca="1" si="344"/>
        <v>-2572210.1325008459</v>
      </c>
      <c r="AM102">
        <f t="shared" ca="1" si="344"/>
        <v>-3001537.7174580153</v>
      </c>
      <c r="AN102">
        <f t="shared" ca="1" si="344"/>
        <v>-3096161.2115626629</v>
      </c>
      <c r="AO102">
        <f t="shared" ca="1" si="344"/>
        <v>-2782086.899152617</v>
      </c>
      <c r="AP102">
        <f t="shared" ca="1" si="344"/>
        <v>-3168497.8819596041</v>
      </c>
      <c r="AQ102">
        <f t="shared" ca="1" si="344"/>
        <v>-1909874.704986078</v>
      </c>
      <c r="AR102">
        <f t="shared" ca="1" si="344"/>
        <v>-1917693.6494934729</v>
      </c>
      <c r="AS102">
        <f t="shared" ca="1" si="344"/>
        <v>-1823080.9031991712</v>
      </c>
      <c r="AT102">
        <f t="shared" ca="1" si="344"/>
        <v>-1844820.8941043189</v>
      </c>
      <c r="AU102">
        <f t="shared" ca="1" si="344"/>
        <v>-2184320.0933736232</v>
      </c>
      <c r="AV102">
        <f t="shared" ca="1" si="344"/>
        <v>-1661207.2589675176</v>
      </c>
      <c r="AW102">
        <f t="shared" ca="1" si="344"/>
        <v>776297.47462786327</v>
      </c>
      <c r="AX102">
        <f t="shared" ca="1" si="344"/>
        <v>-235257.02621119699</v>
      </c>
      <c r="AY102">
        <f t="shared" ca="1" si="344"/>
        <v>-713683.02181791561</v>
      </c>
      <c r="AZ102" t="e">
        <f t="shared" ca="1" si="344"/>
        <v>#N/A</v>
      </c>
      <c r="BA102" t="e">
        <f t="shared" ca="1" si="344"/>
        <v>#N/A</v>
      </c>
      <c r="BB102" t="e">
        <f t="shared" ca="1" si="344"/>
        <v>#N/A</v>
      </c>
      <c r="BC102" t="e">
        <f t="shared" ca="1" si="344"/>
        <v>#N/A</v>
      </c>
      <c r="BD102" t="e">
        <f t="shared" ca="1" si="344"/>
        <v>#N/A</v>
      </c>
      <c r="BE102" t="e">
        <f t="shared" ca="1" si="344"/>
        <v>#N/A</v>
      </c>
      <c r="BF102" t="e">
        <f t="shared" ca="1" si="344"/>
        <v>#N/A</v>
      </c>
      <c r="BG102" t="e">
        <f t="shared" ca="1" si="344"/>
        <v>#N/A</v>
      </c>
      <c r="BH102" t="e">
        <f t="shared" ca="1" si="344"/>
        <v>#N/A</v>
      </c>
      <c r="BI102" t="e">
        <f t="shared" ca="1" si="344"/>
        <v>#N/A</v>
      </c>
      <c r="BJ102" t="e">
        <f t="shared" ca="1" si="344"/>
        <v>#N/A</v>
      </c>
      <c r="BK102" t="e">
        <f t="shared" ca="1" si="344"/>
        <v>#N/A</v>
      </c>
      <c r="BL102" t="e">
        <f t="shared" ca="1" si="344"/>
        <v>#N/A</v>
      </c>
      <c r="BM102" t="e">
        <f t="shared" ca="1" si="344"/>
        <v>#N/A</v>
      </c>
      <c r="BN102" t="e">
        <f t="shared" ca="1" si="344"/>
        <v>#N/A</v>
      </c>
      <c r="BO102" t="e">
        <f t="shared" ca="1" si="344"/>
        <v>#N/A</v>
      </c>
      <c r="BP102" t="e">
        <f t="shared" ca="1" si="344"/>
        <v>#N/A</v>
      </c>
      <c r="BQ102" t="e">
        <f t="shared" ca="1" si="344"/>
        <v>#N/A</v>
      </c>
      <c r="BR102" t="e">
        <f t="shared" ca="1" si="344"/>
        <v>#N/A</v>
      </c>
      <c r="BS102" t="e">
        <f t="shared" ca="1" si="344"/>
        <v>#N/A</v>
      </c>
      <c r="BT102" t="e">
        <f t="shared" ca="1" si="344"/>
        <v>#N/A</v>
      </c>
      <c r="BU102" t="e">
        <f t="shared" ca="1" si="344"/>
        <v>#N/A</v>
      </c>
      <c r="BV102" t="e">
        <f t="shared" ca="1" si="344"/>
        <v>#N/A</v>
      </c>
      <c r="BW102" t="e">
        <f t="shared" ca="1" si="344"/>
        <v>#N/A</v>
      </c>
      <c r="BX102" t="e">
        <f t="shared" ca="1" si="344"/>
        <v>#N/A</v>
      </c>
      <c r="BY102" t="e">
        <f t="shared" ca="1" si="344"/>
        <v>#N/A</v>
      </c>
      <c r="BZ102" t="e">
        <f t="shared" ca="1" si="344"/>
        <v>#N/A</v>
      </c>
      <c r="CA102" t="e">
        <f t="shared" ca="1" si="344"/>
        <v>#N/A</v>
      </c>
      <c r="CB102" t="e">
        <f t="shared" ca="1" si="344"/>
        <v>#N/A</v>
      </c>
      <c r="CC102" t="e">
        <f t="shared" ca="1" si="344"/>
        <v>#N/A</v>
      </c>
      <c r="CD102" t="e">
        <f t="shared" ca="1" si="344"/>
        <v>#N/A</v>
      </c>
      <c r="CE102" t="e">
        <f t="shared" ca="1" si="344"/>
        <v>#N/A</v>
      </c>
    </row>
    <row r="103" spans="1:445">
      <c r="A103" t="s">
        <v>8</v>
      </c>
      <c r="B103">
        <f>C95</f>
        <v>-1305146.3005870087</v>
      </c>
      <c r="C103">
        <f t="shared" ca="1" si="343"/>
        <v>-2319099.5888233669</v>
      </c>
      <c r="D103">
        <f t="shared" ca="1" si="343"/>
        <v>-2155803.2355528949</v>
      </c>
      <c r="E103">
        <f t="shared" ca="1" si="343"/>
        <v>-1363971.4983783327</v>
      </c>
      <c r="F103">
        <f t="shared" ca="1" si="343"/>
        <v>641669.97690212424</v>
      </c>
      <c r="G103">
        <f t="shared" ca="1" si="343"/>
        <v>795698.6907873241</v>
      </c>
      <c r="H103">
        <f t="shared" ca="1" si="343"/>
        <v>-537168.85495205782</v>
      </c>
      <c r="I103">
        <f t="shared" ca="1" si="343"/>
        <v>-95892.137318405279</v>
      </c>
      <c r="J103">
        <f t="shared" ca="1" si="343"/>
        <v>-1401311.7788171321</v>
      </c>
      <c r="K103">
        <f t="shared" ca="1" si="343"/>
        <v>-1688851.3293725499</v>
      </c>
      <c r="L103">
        <f t="shared" ca="1" si="343"/>
        <v>49766.481306468224</v>
      </c>
      <c r="M103">
        <f t="shared" ca="1" si="343"/>
        <v>-713355.30903672893</v>
      </c>
      <c r="N103">
        <f t="shared" ca="1" si="343"/>
        <v>-303130.91629509756</v>
      </c>
      <c r="O103">
        <f t="shared" ca="1" si="343"/>
        <v>428111.32040831313</v>
      </c>
      <c r="P103">
        <f t="shared" ca="1" si="343"/>
        <v>1849547.2791808755</v>
      </c>
      <c r="Q103">
        <f t="shared" ca="1" si="343"/>
        <v>1906646.9354570534</v>
      </c>
      <c r="R103">
        <f t="shared" ca="1" si="343"/>
        <v>1084920.803476474</v>
      </c>
      <c r="S103">
        <f t="shared" ca="1" si="343"/>
        <v>565757.66064664489</v>
      </c>
      <c r="T103">
        <f t="shared" ca="1" si="343"/>
        <v>233987.29938108558</v>
      </c>
      <c r="U103">
        <f t="shared" ca="1" si="343"/>
        <v>1094211.1411340463</v>
      </c>
      <c r="V103">
        <f t="shared" ca="1" si="343"/>
        <v>1237402.5223175006</v>
      </c>
      <c r="W103">
        <f t="shared" ca="1" si="343"/>
        <v>1263090.056883218</v>
      </c>
      <c r="X103">
        <f t="shared" ca="1" si="343"/>
        <v>1036241.3271589644</v>
      </c>
      <c r="Y103">
        <f t="shared" ca="1" si="344"/>
        <v>849624.36017972964</v>
      </c>
      <c r="Z103">
        <f t="shared" ca="1" si="344"/>
        <v>500345.65143101447</v>
      </c>
      <c r="AA103">
        <f t="shared" ca="1" si="344"/>
        <v>361534.3497623615</v>
      </c>
      <c r="AB103">
        <f t="shared" ca="1" si="344"/>
        <v>562600.944345125</v>
      </c>
      <c r="AC103">
        <f t="shared" ca="1" si="344"/>
        <v>-6519.1799161095159</v>
      </c>
      <c r="AD103">
        <f t="shared" ca="1" si="344"/>
        <v>-311956.45426613028</v>
      </c>
      <c r="AE103">
        <f t="shared" ca="1" si="344"/>
        <v>-337479.08478878462</v>
      </c>
      <c r="AF103">
        <f t="shared" ca="1" si="344"/>
        <v>-76049.989984765358</v>
      </c>
      <c r="AG103">
        <f t="shared" ca="1" si="344"/>
        <v>-508012.9072893227</v>
      </c>
      <c r="AH103">
        <f t="shared" ca="1" si="344"/>
        <v>-703910.19764142483</v>
      </c>
      <c r="AI103">
        <f t="shared" ca="1" si="344"/>
        <v>-566402.00637444784</v>
      </c>
      <c r="AJ103">
        <f t="shared" ca="1" si="344"/>
        <v>-945472.01824197522</v>
      </c>
      <c r="AK103">
        <f t="shared" ca="1" si="344"/>
        <v>-759476.49919233611</v>
      </c>
      <c r="AL103">
        <f t="shared" ca="1" si="344"/>
        <v>-995684.68792792375</v>
      </c>
      <c r="AM103">
        <f t="shared" ca="1" si="344"/>
        <v>-1086570.0361758138</v>
      </c>
      <c r="AN103">
        <f t="shared" ca="1" si="344"/>
        <v>-1485692.8218727966</v>
      </c>
      <c r="AO103">
        <f t="shared" ca="1" si="344"/>
        <v>-1406029.6196401028</v>
      </c>
      <c r="AP103">
        <f t="shared" ca="1" si="344"/>
        <v>-2036267.0739634975</v>
      </c>
      <c r="AQ103">
        <f t="shared" ca="1" si="344"/>
        <v>-2532335.0139204343</v>
      </c>
      <c r="AR103">
        <f t="shared" ca="1" si="344"/>
        <v>-2308331.5727874879</v>
      </c>
      <c r="AS103">
        <f t="shared" ca="1" si="344"/>
        <v>-1679350.3694878046</v>
      </c>
      <c r="AT103">
        <f t="shared" ca="1" si="344"/>
        <v>-1441312.5057411862</v>
      </c>
      <c r="AU103">
        <f t="shared" ca="1" si="344"/>
        <v>-1191988.94237711</v>
      </c>
      <c r="AV103">
        <f t="shared" ca="1" si="344"/>
        <v>-766209.81387458509</v>
      </c>
      <c r="AW103">
        <f t="shared" ca="1" si="344"/>
        <v>752934.89021770167</v>
      </c>
      <c r="AX103">
        <f t="shared" ca="1" si="344"/>
        <v>132149.40342121705</v>
      </c>
      <c r="AY103">
        <f t="shared" ca="1" si="344"/>
        <v>-138441.77528070359</v>
      </c>
      <c r="AZ103">
        <f t="shared" ca="1" si="344"/>
        <v>585453.24564638943</v>
      </c>
      <c r="BA103">
        <f t="shared" ca="1" si="344"/>
        <v>558519.95075043931</v>
      </c>
      <c r="BB103">
        <f t="shared" ca="1" si="344"/>
        <v>764341.89520905877</v>
      </c>
      <c r="BC103">
        <f t="shared" ca="1" si="344"/>
        <v>588109.57557906373</v>
      </c>
      <c r="BD103">
        <f t="shared" ca="1" si="344"/>
        <v>1097080.9190851175</v>
      </c>
      <c r="BE103">
        <f t="shared" ca="1" si="344"/>
        <v>956139.87291634281</v>
      </c>
      <c r="BF103">
        <f t="shared" ca="1" si="344"/>
        <v>910880.15625800891</v>
      </c>
      <c r="BG103">
        <f t="shared" ca="1" si="344"/>
        <v>1141878.9046042045</v>
      </c>
      <c r="BH103">
        <f t="shared" ca="1" si="344"/>
        <v>617748.12234296091</v>
      </c>
      <c r="BI103">
        <f t="shared" ca="1" si="344"/>
        <v>441400.17472423014</v>
      </c>
      <c r="BJ103" t="e">
        <f t="shared" ca="1" si="344"/>
        <v>#N/A</v>
      </c>
      <c r="BK103" t="e">
        <f t="shared" ca="1" si="344"/>
        <v>#N/A</v>
      </c>
      <c r="BL103" t="e">
        <f t="shared" ca="1" si="344"/>
        <v>#N/A</v>
      </c>
      <c r="BM103" t="e">
        <f t="shared" ca="1" si="344"/>
        <v>#N/A</v>
      </c>
      <c r="BN103" t="e">
        <f t="shared" ca="1" si="344"/>
        <v>#N/A</v>
      </c>
      <c r="BO103" t="e">
        <f t="shared" ca="1" si="344"/>
        <v>#N/A</v>
      </c>
      <c r="BP103" t="e">
        <f t="shared" ca="1" si="344"/>
        <v>#N/A</v>
      </c>
      <c r="BQ103" t="e">
        <f t="shared" ca="1" si="344"/>
        <v>#N/A</v>
      </c>
      <c r="BR103" t="e">
        <f t="shared" ca="1" si="344"/>
        <v>#N/A</v>
      </c>
      <c r="BS103" t="e">
        <f t="shared" ca="1" si="344"/>
        <v>#N/A</v>
      </c>
      <c r="BT103" t="e">
        <f t="shared" ca="1" si="344"/>
        <v>#N/A</v>
      </c>
      <c r="BU103" t="e">
        <f t="shared" ca="1" si="344"/>
        <v>#N/A</v>
      </c>
      <c r="BV103" t="e">
        <f t="shared" ca="1" si="344"/>
        <v>#N/A</v>
      </c>
      <c r="BW103" t="e">
        <f t="shared" ca="1" si="344"/>
        <v>#N/A</v>
      </c>
      <c r="BX103" t="e">
        <f t="shared" ca="1" si="344"/>
        <v>#N/A</v>
      </c>
      <c r="BY103" t="e">
        <f t="shared" ca="1" si="344"/>
        <v>#N/A</v>
      </c>
      <c r="BZ103" t="e">
        <f t="shared" ca="1" si="344"/>
        <v>#N/A</v>
      </c>
      <c r="CA103" t="e">
        <f t="shared" ca="1" si="344"/>
        <v>#N/A</v>
      </c>
      <c r="CB103" t="e">
        <f t="shared" ca="1" si="344"/>
        <v>#N/A</v>
      </c>
      <c r="CC103" t="e">
        <f t="shared" ca="1" si="344"/>
        <v>#N/A</v>
      </c>
      <c r="CD103" t="e">
        <f t="shared" ca="1" si="344"/>
        <v>#N/A</v>
      </c>
      <c r="CE103" t="e">
        <f t="shared" ca="1" si="344"/>
        <v>#N/A</v>
      </c>
    </row>
    <row r="104" spans="1:445">
      <c r="A104" t="s">
        <v>9</v>
      </c>
      <c r="B104">
        <f t="shared" si="342"/>
        <v>-203889.92376822466</v>
      </c>
      <c r="C104">
        <f t="shared" ca="1" si="343"/>
        <v>-318004.4101078235</v>
      </c>
      <c r="D104">
        <f t="shared" ca="1" si="343"/>
        <v>-312252.61612212728</v>
      </c>
      <c r="E104">
        <f t="shared" ca="1" si="343"/>
        <v>-225520.00871475445</v>
      </c>
      <c r="F104">
        <f t="shared" ca="1" si="343"/>
        <v>310088.25381631381</v>
      </c>
      <c r="G104">
        <f t="shared" ca="1" si="343"/>
        <v>398295.20177689736</v>
      </c>
      <c r="H104">
        <f t="shared" ca="1" si="343"/>
        <v>-15260.801024207383</v>
      </c>
      <c r="I104">
        <f t="shared" ca="1" si="343"/>
        <v>132682.74300650429</v>
      </c>
      <c r="J104">
        <f t="shared" ca="1" si="343"/>
        <v>-365749.91429583402</v>
      </c>
      <c r="K104">
        <f t="shared" ca="1" si="343"/>
        <v>-628483.86505123274</v>
      </c>
      <c r="L104">
        <f t="shared" ca="1" si="343"/>
        <v>173901.12301971132</v>
      </c>
      <c r="M104">
        <f t="shared" ca="1" si="343"/>
        <v>-130116.98078174249</v>
      </c>
      <c r="N104">
        <f t="shared" ca="1" si="343"/>
        <v>32376.841688840173</v>
      </c>
      <c r="O104">
        <f t="shared" ca="1" si="343"/>
        <v>449340.94244984572</v>
      </c>
      <c r="P104">
        <f t="shared" ca="1" si="343"/>
        <v>1493153.4146974219</v>
      </c>
      <c r="Q104">
        <f t="shared" ca="1" si="343"/>
        <v>1220406.8537745094</v>
      </c>
      <c r="R104">
        <f t="shared" ca="1" si="343"/>
        <v>1084489.174050906</v>
      </c>
      <c r="S104">
        <f t="shared" ca="1" si="343"/>
        <v>1027423.0335170437</v>
      </c>
      <c r="T104">
        <f t="shared" ca="1" si="343"/>
        <v>596103.30820881412</v>
      </c>
      <c r="U104">
        <f t="shared" ca="1" si="343"/>
        <v>1279243.2388208781</v>
      </c>
      <c r="V104">
        <f t="shared" ca="1" si="343"/>
        <v>1873494.4969733104</v>
      </c>
      <c r="W104">
        <f t="shared" ca="1" si="343"/>
        <v>2052211.385198199</v>
      </c>
      <c r="X104">
        <f t="shared" ca="1" si="343"/>
        <v>1445909.0491576733</v>
      </c>
      <c r="Y104">
        <f t="shared" ca="1" si="344"/>
        <v>1089927.4798340513</v>
      </c>
      <c r="Z104">
        <f t="shared" ca="1" si="344"/>
        <v>927821.03708607226</v>
      </c>
      <c r="AA104">
        <f t="shared" ca="1" si="344"/>
        <v>839853.56643254287</v>
      </c>
      <c r="AB104">
        <f t="shared" ca="1" si="344"/>
        <v>804022.47237606463</v>
      </c>
      <c r="AC104">
        <f t="shared" ca="1" si="344"/>
        <v>207310.833170981</v>
      </c>
      <c r="AD104">
        <f t="shared" ca="1" si="344"/>
        <v>76112.398636978221</v>
      </c>
      <c r="AE104">
        <f t="shared" ca="1" si="344"/>
        <v>84890.718726878709</v>
      </c>
      <c r="AF104">
        <f t="shared" ca="1" si="344"/>
        <v>187635.29381735084</v>
      </c>
      <c r="AG104">
        <f t="shared" ca="1" si="344"/>
        <v>-5914.8969073351363</v>
      </c>
      <c r="AH104">
        <f t="shared" ca="1" si="344"/>
        <v>-49223.589425569175</v>
      </c>
      <c r="AI104">
        <f t="shared" ca="1" si="344"/>
        <v>-36475.818050866139</v>
      </c>
      <c r="AJ104">
        <f t="shared" ca="1" si="344"/>
        <v>-128628.82753628097</v>
      </c>
      <c r="AK104">
        <f t="shared" ca="1" si="344"/>
        <v>-86857.49171205629</v>
      </c>
      <c r="AL104">
        <f t="shared" ca="1" si="344"/>
        <v>-189720.3502110595</v>
      </c>
      <c r="AM104">
        <f t="shared" ca="1" si="344"/>
        <v>-250564.02766321413</v>
      </c>
      <c r="AN104">
        <f t="shared" ca="1" si="344"/>
        <v>-349615.57809798542</v>
      </c>
      <c r="AO104">
        <f t="shared" ca="1" si="344"/>
        <v>-292813.87230549916</v>
      </c>
      <c r="AP104">
        <f t="shared" ca="1" si="344"/>
        <v>-387773.25206571253</v>
      </c>
      <c r="AQ104">
        <f t="shared" ca="1" si="344"/>
        <v>-447089.06309640169</v>
      </c>
      <c r="AR104">
        <f t="shared" ca="1" si="344"/>
        <v>-402487.65783068992</v>
      </c>
      <c r="AS104">
        <f t="shared" ca="1" si="344"/>
        <v>-294886.97101329872</v>
      </c>
      <c r="AT104">
        <f t="shared" ca="1" si="344"/>
        <v>-387342.80189430021</v>
      </c>
      <c r="AU104">
        <f t="shared" ca="1" si="344"/>
        <v>-462277.57432630385</v>
      </c>
      <c r="AV104">
        <f t="shared" ca="1" si="344"/>
        <v>-182208.19361909048</v>
      </c>
      <c r="AW104">
        <f t="shared" ca="1" si="344"/>
        <v>451824.95516058535</v>
      </c>
      <c r="AX104">
        <f t="shared" ca="1" si="344"/>
        <v>248354.15849268986</v>
      </c>
      <c r="AY104">
        <f t="shared" ca="1" si="344"/>
        <v>119254.5872236557</v>
      </c>
      <c r="AZ104">
        <f t="shared" ca="1" si="344"/>
        <v>671076.70786993287</v>
      </c>
      <c r="BA104">
        <f t="shared" ca="1" si="344"/>
        <v>1166258.2007824907</v>
      </c>
      <c r="BB104">
        <f t="shared" ca="1" si="344"/>
        <v>1485175.3792383173</v>
      </c>
      <c r="BC104">
        <f t="shared" ca="1" si="344"/>
        <v>1019692.7165668303</v>
      </c>
      <c r="BD104">
        <f t="shared" ca="1" si="344"/>
        <v>1344290.0982648593</v>
      </c>
      <c r="BE104">
        <f t="shared" ca="1" si="344"/>
        <v>845471.87894086621</v>
      </c>
      <c r="BF104">
        <f t="shared" ca="1" si="344"/>
        <v>838807.27336756443</v>
      </c>
      <c r="BG104">
        <f t="shared" ca="1" si="344"/>
        <v>974717.6854812674</v>
      </c>
      <c r="BH104">
        <f t="shared" ca="1" si="344"/>
        <v>651344.71019067464</v>
      </c>
      <c r="BI104">
        <f t="shared" ca="1" si="344"/>
        <v>561966.42390277586</v>
      </c>
      <c r="BJ104">
        <f t="shared" ca="1" si="344"/>
        <v>639242.68338294583</v>
      </c>
      <c r="BK104">
        <f t="shared" ca="1" si="344"/>
        <v>326242.40927041037</v>
      </c>
      <c r="BL104">
        <f t="shared" ca="1" si="344"/>
        <v>236214.27598919845</v>
      </c>
      <c r="BM104">
        <f t="shared" ca="1" si="344"/>
        <v>404259.74608294619</v>
      </c>
      <c r="BN104">
        <f t="shared" ca="1" si="344"/>
        <v>216267.79699175831</v>
      </c>
      <c r="BO104">
        <f t="shared" ca="1" si="344"/>
        <v>241564.92095859733</v>
      </c>
      <c r="BP104">
        <f t="shared" ca="1" si="344"/>
        <v>277107.45365075994</v>
      </c>
      <c r="BQ104">
        <f t="shared" ca="1" si="344"/>
        <v>371112.51704593457</v>
      </c>
      <c r="BR104">
        <f t="shared" ca="1" si="344"/>
        <v>88973.675783740779</v>
      </c>
      <c r="BS104">
        <f t="shared" ca="1" si="344"/>
        <v>-36036.834371020792</v>
      </c>
      <c r="BT104" t="e">
        <f t="shared" ca="1" si="344"/>
        <v>#N/A</v>
      </c>
      <c r="BU104" t="e">
        <f t="shared" ca="1" si="344"/>
        <v>#N/A</v>
      </c>
      <c r="BV104" t="e">
        <f t="shared" ca="1" si="344"/>
        <v>#N/A</v>
      </c>
      <c r="BW104" t="e">
        <f t="shared" ca="1" si="344"/>
        <v>#N/A</v>
      </c>
      <c r="BX104" t="e">
        <f t="shared" ca="1" si="344"/>
        <v>#N/A</v>
      </c>
      <c r="BY104" t="e">
        <f t="shared" ca="1" si="344"/>
        <v>#N/A</v>
      </c>
      <c r="BZ104" t="e">
        <f t="shared" ca="1" si="344"/>
        <v>#N/A</v>
      </c>
      <c r="CA104" t="e">
        <f t="shared" ca="1" si="344"/>
        <v>#N/A</v>
      </c>
      <c r="CB104" t="e">
        <f t="shared" ca="1" si="344"/>
        <v>#N/A</v>
      </c>
      <c r="CC104" t="e">
        <f t="shared" ca="1" si="344"/>
        <v>#N/A</v>
      </c>
      <c r="CD104" t="e">
        <f t="shared" ca="1" si="344"/>
        <v>#N/A</v>
      </c>
      <c r="CE104" t="e">
        <f t="shared" ca="1" si="344"/>
        <v>#N/A</v>
      </c>
    </row>
    <row r="105" spans="1:445">
      <c r="A105" t="s">
        <v>10</v>
      </c>
      <c r="B105">
        <f t="shared" si="342"/>
        <v>94699.694856370988</v>
      </c>
      <c r="C105">
        <f t="shared" ca="1" si="343"/>
        <v>9910.4314107477621</v>
      </c>
      <c r="D105">
        <f t="shared" ca="1" si="343"/>
        <v>47591.056219568571</v>
      </c>
      <c r="E105">
        <f t="shared" ca="1" si="343"/>
        <v>125964.39321971065</v>
      </c>
      <c r="F105">
        <f t="shared" ca="1" si="343"/>
        <v>307801.82056694815</v>
      </c>
      <c r="G105">
        <f t="shared" ca="1" si="343"/>
        <v>327392.98336286889</v>
      </c>
      <c r="H105">
        <f t="shared" ca="1" si="343"/>
        <v>188893.35630828331</v>
      </c>
      <c r="I105">
        <f t="shared" ca="1" si="343"/>
        <v>249291.33707954391</v>
      </c>
      <c r="J105">
        <f t="shared" ca="1" si="343"/>
        <v>133749.27141305155</v>
      </c>
      <c r="K105">
        <f t="shared" ca="1" si="343"/>
        <v>33328.213136489241</v>
      </c>
      <c r="L105">
        <f t="shared" ca="1" si="343"/>
        <v>209289.38241457846</v>
      </c>
      <c r="M105">
        <f t="shared" ca="1" si="343"/>
        <v>104765.05991711827</v>
      </c>
      <c r="N105">
        <f t="shared" ca="1" si="343"/>
        <v>134479.89715869614</v>
      </c>
      <c r="O105">
        <f t="shared" ca="1" si="343"/>
        <v>272465.8314560795</v>
      </c>
      <c r="P105">
        <f t="shared" ca="1" si="343"/>
        <v>524986.03030876303</v>
      </c>
      <c r="Q105">
        <f t="shared" ca="1" si="343"/>
        <v>532301.64146854565</v>
      </c>
      <c r="R105">
        <f t="shared" ca="1" si="343"/>
        <v>400935.2895440922</v>
      </c>
      <c r="S105">
        <f t="shared" ca="1" si="343"/>
        <v>512406.42345691839</v>
      </c>
      <c r="T105">
        <f t="shared" ca="1" si="343"/>
        <v>444555.47859606077</v>
      </c>
      <c r="U105">
        <f t="shared" ca="1" si="343"/>
        <v>830618.89968502161</v>
      </c>
      <c r="V105">
        <f t="shared" ca="1" si="343"/>
        <v>825318.2176148037</v>
      </c>
      <c r="W105">
        <f t="shared" ca="1" si="343"/>
        <v>1151395.9760507329</v>
      </c>
      <c r="X105">
        <f t="shared" ca="1" si="343"/>
        <v>1051436.1629557479</v>
      </c>
      <c r="Y105">
        <f t="shared" ca="1" si="344"/>
        <v>841978.04298944399</v>
      </c>
      <c r="Z105">
        <f t="shared" ca="1" si="344"/>
        <v>865489.30832948035</v>
      </c>
      <c r="AA105">
        <f t="shared" ca="1" si="344"/>
        <v>648221.89790056006</v>
      </c>
      <c r="AB105">
        <f t="shared" ca="1" si="344"/>
        <v>863985.16784904292</v>
      </c>
      <c r="AC105">
        <f t="shared" ca="1" si="344"/>
        <v>551657.61139357463</v>
      </c>
      <c r="AD105">
        <f t="shared" ca="1" si="344"/>
        <v>405740.25546171592</v>
      </c>
      <c r="AE105">
        <f t="shared" ca="1" si="344"/>
        <v>352787.76735946804</v>
      </c>
      <c r="AF105">
        <f t="shared" ca="1" si="344"/>
        <v>569291.76179984119</v>
      </c>
      <c r="AG105">
        <f t="shared" ca="1" si="344"/>
        <v>361499.31310407515</v>
      </c>
      <c r="AH105">
        <f t="shared" ca="1" si="344"/>
        <v>273905.41923663294</v>
      </c>
      <c r="AI105">
        <f t="shared" ca="1" si="344"/>
        <v>283087.40006911289</v>
      </c>
      <c r="AJ105">
        <f t="shared" ca="1" si="344"/>
        <v>198807.98759807009</v>
      </c>
      <c r="AK105">
        <f t="shared" ca="1" si="344"/>
        <v>301874.67378354183</v>
      </c>
      <c r="AL105">
        <f t="shared" ca="1" si="344"/>
        <v>171418.46178050293</v>
      </c>
      <c r="AM105">
        <f t="shared" ca="1" si="344"/>
        <v>70866.516524602543</v>
      </c>
      <c r="AN105">
        <f t="shared" ca="1" si="344"/>
        <v>55759.004935781595</v>
      </c>
      <c r="AO105">
        <f t="shared" ca="1" si="344"/>
        <v>109449.18415592508</v>
      </c>
      <c r="AP105">
        <f t="shared" ca="1" si="344"/>
        <v>42335.896417000542</v>
      </c>
      <c r="AQ105">
        <f t="shared" ca="1" si="344"/>
        <v>19360.715731977503</v>
      </c>
      <c r="AR105">
        <f t="shared" ca="1" si="344"/>
        <v>58743.691059342171</v>
      </c>
      <c r="AS105">
        <f t="shared" ca="1" si="344"/>
        <v>85589.238510869138</v>
      </c>
      <c r="AT105">
        <f t="shared" ca="1" si="344"/>
        <v>44851.433171904035</v>
      </c>
      <c r="AU105">
        <f t="shared" ca="1" si="344"/>
        <v>11102.62223235326</v>
      </c>
      <c r="AV105">
        <f t="shared" ca="1" si="344"/>
        <v>107268.39534691953</v>
      </c>
      <c r="AW105">
        <f t="shared" ca="1" si="344"/>
        <v>328380.98175364645</v>
      </c>
      <c r="AX105">
        <f t="shared" ca="1" si="344"/>
        <v>270218.94217034423</v>
      </c>
      <c r="AY105">
        <f t="shared" ca="1" si="344"/>
        <v>227905.60978563275</v>
      </c>
      <c r="AZ105">
        <f t="shared" ca="1" si="344"/>
        <v>358458.57696057879</v>
      </c>
      <c r="BA105">
        <f t="shared" ca="1" si="344"/>
        <v>456607.25951092923</v>
      </c>
      <c r="BB105">
        <f t="shared" ca="1" si="344"/>
        <v>576735.26488158794</v>
      </c>
      <c r="BC105">
        <f t="shared" ca="1" si="344"/>
        <v>430157.95760965225</v>
      </c>
      <c r="BD105">
        <f t="shared" ca="1" si="344"/>
        <v>698085.28996165562</v>
      </c>
      <c r="BE105">
        <f t="shared" ca="1" si="344"/>
        <v>615828.30971565633</v>
      </c>
      <c r="BF105">
        <f t="shared" ca="1" si="344"/>
        <v>540739.44928534713</v>
      </c>
      <c r="BG105">
        <f t="shared" ca="1" si="344"/>
        <v>542700.44608853129</v>
      </c>
      <c r="BH105">
        <f t="shared" ca="1" si="344"/>
        <v>527233.47380541603</v>
      </c>
      <c r="BI105">
        <f t="shared" ca="1" si="344"/>
        <v>523363.88121534343</v>
      </c>
      <c r="BJ105">
        <f t="shared" ca="1" si="344"/>
        <v>709869.56766863039</v>
      </c>
      <c r="BK105">
        <f t="shared" ca="1" si="344"/>
        <v>818218.17531517951</v>
      </c>
      <c r="BL105">
        <f t="shared" ca="1" si="344"/>
        <v>738184.60984879942</v>
      </c>
      <c r="BM105">
        <f t="shared" ca="1" si="344"/>
        <v>813894.536978274</v>
      </c>
      <c r="BN105">
        <f t="shared" ca="1" si="344"/>
        <v>510273.36951281707</v>
      </c>
      <c r="BO105">
        <f t="shared" ca="1" si="344"/>
        <v>381871.48787170241</v>
      </c>
      <c r="BP105">
        <f t="shared" ca="1" si="344"/>
        <v>443324.59611062548</v>
      </c>
      <c r="BQ105">
        <f t="shared" ca="1" si="344"/>
        <v>507126.30935765902</v>
      </c>
      <c r="BR105">
        <f t="shared" ca="1" si="344"/>
        <v>329497.63639691786</v>
      </c>
      <c r="BS105">
        <f t="shared" ca="1" si="344"/>
        <v>272462.77882767434</v>
      </c>
      <c r="BT105">
        <f t="shared" ca="1" si="344"/>
        <v>158955.65481993384</v>
      </c>
      <c r="BU105">
        <f t="shared" ca="1" si="344"/>
        <v>38988.096566714907</v>
      </c>
      <c r="BV105">
        <f t="shared" ca="1" si="344"/>
        <v>6884.6259283712252</v>
      </c>
      <c r="BW105">
        <f t="shared" ca="1" si="344"/>
        <v>40779.902563980439</v>
      </c>
      <c r="BX105">
        <f t="shared" ca="1" si="344"/>
        <v>82543.681277102689</v>
      </c>
      <c r="BY105">
        <f t="shared" ca="1" si="344"/>
        <v>212532.43241108494</v>
      </c>
      <c r="BZ105">
        <f t="shared" ca="1" si="344"/>
        <v>160958.19283803325</v>
      </c>
      <c r="CA105">
        <f t="shared" ca="1" si="344"/>
        <v>173615.86664353215</v>
      </c>
      <c r="CB105">
        <f t="shared" ca="1" si="344"/>
        <v>195546.4358032411</v>
      </c>
      <c r="CC105">
        <f t="shared" ca="1" si="344"/>
        <v>174788.65078823417</v>
      </c>
      <c r="CD105" t="e">
        <f t="shared" ca="1" si="344"/>
        <v>#N/A</v>
      </c>
      <c r="CE105" t="e">
        <f t="shared" ca="1" si="344"/>
        <v>#N/A</v>
      </c>
    </row>
    <row r="106" spans="1:445" s="25" customFormat="1">
      <c r="A106" s="24" t="s">
        <v>5</v>
      </c>
      <c r="B106" s="25">
        <v>1928</v>
      </c>
      <c r="C106" s="25">
        <v>1929</v>
      </c>
      <c r="D106" s="25">
        <v>1930</v>
      </c>
      <c r="E106" s="26">
        <v>1931</v>
      </c>
      <c r="F106" s="25">
        <v>1932</v>
      </c>
      <c r="G106" s="25">
        <v>1933</v>
      </c>
      <c r="H106" s="25">
        <v>1934</v>
      </c>
      <c r="I106" s="25">
        <v>1935</v>
      </c>
      <c r="J106" s="25">
        <v>1936</v>
      </c>
      <c r="K106" s="26">
        <v>1937</v>
      </c>
      <c r="L106" s="25">
        <v>1938</v>
      </c>
      <c r="M106" s="25">
        <v>1939</v>
      </c>
      <c r="N106" s="25">
        <v>1940</v>
      </c>
      <c r="O106" s="25">
        <v>1941</v>
      </c>
      <c r="P106" s="25">
        <v>1942</v>
      </c>
      <c r="Q106" s="25">
        <v>1943</v>
      </c>
      <c r="R106" s="25">
        <v>1944</v>
      </c>
      <c r="S106" s="25">
        <v>1945</v>
      </c>
      <c r="T106" s="25">
        <v>1946</v>
      </c>
      <c r="U106" s="25">
        <v>1947</v>
      </c>
      <c r="V106" s="25">
        <v>1948</v>
      </c>
      <c r="W106" s="25">
        <v>1949</v>
      </c>
      <c r="X106" s="25">
        <v>1950</v>
      </c>
      <c r="Y106" s="25">
        <v>1951</v>
      </c>
      <c r="Z106" s="25">
        <v>1952</v>
      </c>
      <c r="AA106" s="25">
        <v>1953</v>
      </c>
      <c r="AB106" s="25">
        <v>1954</v>
      </c>
      <c r="AC106" s="25">
        <v>1955</v>
      </c>
      <c r="AD106" s="25">
        <v>1956</v>
      </c>
      <c r="AE106" s="25">
        <v>1957</v>
      </c>
      <c r="AF106" s="25">
        <v>1958</v>
      </c>
      <c r="AG106" s="25">
        <v>1959</v>
      </c>
      <c r="AH106" s="25">
        <v>1960</v>
      </c>
      <c r="AI106" s="25">
        <v>1961</v>
      </c>
      <c r="AJ106" s="25">
        <v>1962</v>
      </c>
      <c r="AK106" s="25">
        <v>1963</v>
      </c>
      <c r="AL106" s="25">
        <v>1964</v>
      </c>
      <c r="AM106" s="25">
        <v>1965</v>
      </c>
      <c r="AN106" s="25">
        <v>1966</v>
      </c>
      <c r="AO106" s="25">
        <v>1967</v>
      </c>
      <c r="AP106" s="25">
        <v>1968</v>
      </c>
      <c r="AQ106" s="25">
        <v>1969</v>
      </c>
      <c r="AR106" s="25">
        <v>1970</v>
      </c>
      <c r="AS106" s="25">
        <v>1971</v>
      </c>
      <c r="AT106" s="25">
        <v>1972</v>
      </c>
      <c r="AU106" s="25">
        <v>1973</v>
      </c>
      <c r="AV106" s="25">
        <v>1974</v>
      </c>
      <c r="AW106" s="25">
        <v>1975</v>
      </c>
      <c r="AX106" s="25">
        <v>1976</v>
      </c>
      <c r="AY106" s="25">
        <v>1977</v>
      </c>
      <c r="AZ106" s="25">
        <v>1978</v>
      </c>
      <c r="BA106" s="25">
        <v>1979</v>
      </c>
      <c r="BB106" s="25">
        <v>1980</v>
      </c>
      <c r="BC106" s="25">
        <v>1981</v>
      </c>
      <c r="BD106" s="25">
        <v>1982</v>
      </c>
      <c r="BE106" s="25">
        <v>1983</v>
      </c>
      <c r="BF106" s="25">
        <v>1984</v>
      </c>
      <c r="BG106" s="25">
        <v>1985</v>
      </c>
      <c r="BH106" s="25">
        <v>1986</v>
      </c>
      <c r="BI106" s="25">
        <v>1987</v>
      </c>
      <c r="BJ106" s="25">
        <v>1988</v>
      </c>
      <c r="BK106" s="25">
        <v>1989</v>
      </c>
      <c r="BL106" s="25">
        <v>1990</v>
      </c>
      <c r="BM106" s="25">
        <v>1991</v>
      </c>
      <c r="BN106" s="25">
        <v>1992</v>
      </c>
      <c r="BO106" s="25">
        <v>1993</v>
      </c>
      <c r="BP106" s="25">
        <v>1994</v>
      </c>
      <c r="BQ106" s="25">
        <v>1995</v>
      </c>
      <c r="BR106" s="25">
        <v>1996</v>
      </c>
      <c r="BS106" s="25">
        <v>1997</v>
      </c>
      <c r="BT106" s="25">
        <v>1998</v>
      </c>
      <c r="BU106" s="25">
        <v>1999</v>
      </c>
      <c r="BV106" s="25">
        <v>2000</v>
      </c>
      <c r="BW106" s="25">
        <v>2001</v>
      </c>
      <c r="BX106" s="25">
        <v>2002</v>
      </c>
      <c r="BY106" s="25">
        <v>2003</v>
      </c>
      <c r="BZ106" s="25">
        <v>2004</v>
      </c>
      <c r="CA106" s="25">
        <v>2005</v>
      </c>
      <c r="CB106" s="25">
        <v>2006</v>
      </c>
      <c r="CC106" s="25">
        <v>2007</v>
      </c>
      <c r="CD106" s="25">
        <v>2008</v>
      </c>
      <c r="CE106" s="25">
        <v>2009</v>
      </c>
      <c r="CF106" s="25">
        <v>2011</v>
      </c>
    </row>
    <row r="107" spans="1:445" s="28" customFormat="1">
      <c r="A107" s="27" t="s">
        <v>6</v>
      </c>
      <c r="B107" s="28">
        <f>IF(B101&lt;0, 0, IF(ISNA(B101), "", B101))</f>
        <v>0</v>
      </c>
      <c r="C107" s="28">
        <f t="shared" ref="C107:BN110" ca="1" si="345">IF(C101&lt;0, 0, IF(C101="#N/A", "", C101))</f>
        <v>0</v>
      </c>
      <c r="D107" s="28">
        <f t="shared" ca="1" si="345"/>
        <v>0</v>
      </c>
      <c r="E107" s="28">
        <f t="shared" ca="1" si="345"/>
        <v>0</v>
      </c>
      <c r="F107" s="28">
        <f t="shared" ca="1" si="345"/>
        <v>216769.32360163768</v>
      </c>
      <c r="G107" s="28">
        <f t="shared" ca="1" si="345"/>
        <v>590705.54114849912</v>
      </c>
      <c r="H107" s="28">
        <f t="shared" ca="1" si="345"/>
        <v>0</v>
      </c>
      <c r="I107" s="28">
        <f t="shared" ca="1" si="345"/>
        <v>0</v>
      </c>
      <c r="J107" s="28">
        <f t="shared" ca="1" si="345"/>
        <v>0</v>
      </c>
      <c r="K107" s="28">
        <f t="shared" ca="1" si="345"/>
        <v>0</v>
      </c>
      <c r="L107" s="28">
        <f t="shared" ca="1" si="345"/>
        <v>0</v>
      </c>
      <c r="M107" s="28">
        <f t="shared" ca="1" si="345"/>
        <v>0</v>
      </c>
      <c r="N107" s="28">
        <f t="shared" ca="1" si="345"/>
        <v>0</v>
      </c>
      <c r="O107" s="28">
        <f t="shared" ca="1" si="345"/>
        <v>0</v>
      </c>
      <c r="P107" s="28">
        <f t="shared" ca="1" si="345"/>
        <v>3636589.3482773346</v>
      </c>
      <c r="Q107" s="28">
        <f t="shared" ca="1" si="345"/>
        <v>3298446.7322697374</v>
      </c>
      <c r="R107" s="28">
        <f t="shared" ca="1" si="345"/>
        <v>1979994.4155910017</v>
      </c>
      <c r="S107" s="28">
        <f t="shared" ca="1" si="345"/>
        <v>1265522.5755379274</v>
      </c>
      <c r="T107" s="28">
        <f t="shared" ca="1" si="345"/>
        <v>0</v>
      </c>
      <c r="U107" s="28">
        <f t="shared" ca="1" si="345"/>
        <v>3840189.0449156542</v>
      </c>
      <c r="V107" s="28">
        <f t="shared" ca="1" si="345"/>
        <v>7265536.2981293909</v>
      </c>
      <c r="W107" s="28">
        <f t="shared" ca="1" si="345"/>
        <v>9737127.5932782181</v>
      </c>
      <c r="X107" s="28">
        <f t="shared" ca="1" si="345"/>
        <v>8263703.4042356377</v>
      </c>
      <c r="Y107" s="28">
        <f t="shared" ca="1" si="345"/>
        <v>4647109.3687609937</v>
      </c>
      <c r="Z107" s="28">
        <f t="shared" ca="1" si="345"/>
        <v>2319534.4631932741</v>
      </c>
      <c r="AA107" s="28">
        <f t="shared" ca="1" si="345"/>
        <v>817239.05911172193</v>
      </c>
      <c r="AB107" s="28">
        <f t="shared" ca="1" si="345"/>
        <v>2002685.4418250234</v>
      </c>
      <c r="AC107" s="28">
        <f t="shared" ca="1" si="345"/>
        <v>0</v>
      </c>
      <c r="AD107" s="28">
        <f t="shared" ca="1" si="345"/>
        <v>0</v>
      </c>
      <c r="AE107" s="28">
        <f t="shared" ca="1" si="345"/>
        <v>0</v>
      </c>
      <c r="AF107" s="28">
        <f t="shared" ca="1" si="345"/>
        <v>0</v>
      </c>
      <c r="AG107" s="28">
        <f t="shared" ca="1" si="345"/>
        <v>0</v>
      </c>
      <c r="AH107" s="28">
        <f t="shared" ca="1" si="345"/>
        <v>0</v>
      </c>
      <c r="AI107" s="28">
        <f t="shared" ca="1" si="345"/>
        <v>0</v>
      </c>
      <c r="AJ107" s="28">
        <f t="shared" ca="1" si="345"/>
        <v>0</v>
      </c>
      <c r="AK107" s="28">
        <f t="shared" ca="1" si="345"/>
        <v>0</v>
      </c>
      <c r="AL107" s="28">
        <f t="shared" ca="1" si="345"/>
        <v>0</v>
      </c>
      <c r="AM107" s="28">
        <f t="shared" ca="1" si="345"/>
        <v>0</v>
      </c>
      <c r="AN107" s="28">
        <f t="shared" ca="1" si="345"/>
        <v>0</v>
      </c>
      <c r="AO107" s="28">
        <f t="shared" ca="1" si="345"/>
        <v>0</v>
      </c>
      <c r="AP107" s="28" t="e">
        <f t="shared" ca="1" si="345"/>
        <v>#N/A</v>
      </c>
      <c r="AQ107" s="28" t="e">
        <f t="shared" ca="1" si="345"/>
        <v>#N/A</v>
      </c>
      <c r="AR107" s="28" t="e">
        <f t="shared" ca="1" si="345"/>
        <v>#N/A</v>
      </c>
      <c r="AS107" s="28" t="e">
        <f t="shared" ca="1" si="345"/>
        <v>#N/A</v>
      </c>
      <c r="AT107" s="28" t="e">
        <f t="shared" ca="1" si="345"/>
        <v>#N/A</v>
      </c>
      <c r="AU107" s="28" t="e">
        <f t="shared" ca="1" si="345"/>
        <v>#N/A</v>
      </c>
      <c r="AV107" s="28" t="e">
        <f t="shared" ca="1" si="345"/>
        <v>#N/A</v>
      </c>
      <c r="AW107" s="28" t="e">
        <f t="shared" ca="1" si="345"/>
        <v>#N/A</v>
      </c>
      <c r="AX107" s="28" t="e">
        <f t="shared" ca="1" si="345"/>
        <v>#N/A</v>
      </c>
      <c r="AY107" s="28" t="e">
        <f t="shared" ca="1" si="345"/>
        <v>#N/A</v>
      </c>
      <c r="AZ107" s="28" t="e">
        <f t="shared" ca="1" si="345"/>
        <v>#N/A</v>
      </c>
      <c r="BA107" s="28" t="e">
        <f t="shared" ca="1" si="345"/>
        <v>#N/A</v>
      </c>
      <c r="BB107" s="28" t="e">
        <f t="shared" ca="1" si="345"/>
        <v>#N/A</v>
      </c>
      <c r="BC107" s="28" t="e">
        <f t="shared" ca="1" si="345"/>
        <v>#N/A</v>
      </c>
      <c r="BD107" s="28" t="e">
        <f t="shared" ca="1" si="345"/>
        <v>#N/A</v>
      </c>
      <c r="BE107" s="28" t="e">
        <f t="shared" ca="1" si="345"/>
        <v>#N/A</v>
      </c>
      <c r="BF107" s="28" t="e">
        <f t="shared" ca="1" si="345"/>
        <v>#N/A</v>
      </c>
      <c r="BG107" s="28" t="e">
        <f t="shared" ca="1" si="345"/>
        <v>#N/A</v>
      </c>
      <c r="BH107" s="28" t="e">
        <f t="shared" ca="1" si="345"/>
        <v>#N/A</v>
      </c>
      <c r="BI107" s="28" t="e">
        <f t="shared" ca="1" si="345"/>
        <v>#N/A</v>
      </c>
      <c r="BJ107" s="28" t="e">
        <f t="shared" ca="1" si="345"/>
        <v>#N/A</v>
      </c>
      <c r="BK107" s="28" t="e">
        <f t="shared" ca="1" si="345"/>
        <v>#N/A</v>
      </c>
      <c r="BL107" s="28" t="e">
        <f t="shared" ca="1" si="345"/>
        <v>#N/A</v>
      </c>
      <c r="BM107" s="28" t="e">
        <f t="shared" ca="1" si="345"/>
        <v>#N/A</v>
      </c>
      <c r="BN107" s="28" t="e">
        <f t="shared" ca="1" si="345"/>
        <v>#N/A</v>
      </c>
      <c r="BO107" s="28" t="e">
        <f t="shared" ref="BO107:CE111" ca="1" si="346">IF(BO101&lt;0, 0, IF(BO101="#N/A", "", BO101))</f>
        <v>#N/A</v>
      </c>
      <c r="BP107" s="28" t="e">
        <f t="shared" ca="1" si="346"/>
        <v>#N/A</v>
      </c>
      <c r="BQ107" s="28" t="e">
        <f t="shared" ca="1" si="346"/>
        <v>#N/A</v>
      </c>
      <c r="BR107" s="28" t="e">
        <f t="shared" ca="1" si="346"/>
        <v>#N/A</v>
      </c>
      <c r="BS107" s="28" t="e">
        <f t="shared" ca="1" si="346"/>
        <v>#N/A</v>
      </c>
      <c r="BT107" s="28" t="e">
        <f t="shared" ca="1" si="346"/>
        <v>#N/A</v>
      </c>
      <c r="BU107" s="28" t="e">
        <f ca="1">IF(BU101&lt;0, 0, IF(BU101="#N/A", "", BU101))</f>
        <v>#N/A</v>
      </c>
      <c r="BV107" s="28" t="e">
        <f t="shared" ca="1" si="346"/>
        <v>#N/A</v>
      </c>
      <c r="BW107" s="28" t="e">
        <f t="shared" ca="1" si="346"/>
        <v>#N/A</v>
      </c>
      <c r="BX107" s="28" t="e">
        <f t="shared" ca="1" si="346"/>
        <v>#N/A</v>
      </c>
      <c r="BY107" s="28" t="e">
        <f t="shared" ca="1" si="346"/>
        <v>#N/A</v>
      </c>
      <c r="BZ107" s="28" t="e">
        <f t="shared" ca="1" si="346"/>
        <v>#N/A</v>
      </c>
      <c r="CA107" s="28" t="e">
        <f t="shared" ca="1" si="346"/>
        <v>#N/A</v>
      </c>
      <c r="CB107" s="28" t="e">
        <f t="shared" ca="1" si="346"/>
        <v>#N/A</v>
      </c>
      <c r="CC107" s="28" t="e">
        <f t="shared" ca="1" si="346"/>
        <v>#N/A</v>
      </c>
      <c r="CD107" s="28" t="e">
        <f t="shared" ca="1" si="346"/>
        <v>#N/A</v>
      </c>
      <c r="CE107" s="28" t="e">
        <f t="shared" ca="1" si="346"/>
        <v>#N/A</v>
      </c>
      <c r="HZ107" s="29"/>
    </row>
    <row r="108" spans="1:445" s="28" customFormat="1">
      <c r="A108" s="27" t="s">
        <v>7</v>
      </c>
      <c r="B108" s="28">
        <f t="shared" ref="B108:B111" si="347">IF(B102&lt;0, 0, IF(ISNA(B102), "", B102))</f>
        <v>0</v>
      </c>
      <c r="C108" s="28">
        <f t="shared" ca="1" si="345"/>
        <v>0</v>
      </c>
      <c r="D108" s="28">
        <f t="shared" ca="1" si="345"/>
        <v>0</v>
      </c>
      <c r="E108" s="28">
        <f t="shared" ca="1" si="345"/>
        <v>0</v>
      </c>
      <c r="F108" s="28">
        <f t="shared" ca="1" si="345"/>
        <v>599141.81332339742</v>
      </c>
      <c r="G108" s="28">
        <f t="shared" ca="1" si="345"/>
        <v>1114812.3242983469</v>
      </c>
      <c r="H108" s="28">
        <f t="shared" ca="1" si="345"/>
        <v>0</v>
      </c>
      <c r="I108" s="28">
        <f t="shared" ca="1" si="345"/>
        <v>0</v>
      </c>
      <c r="J108" s="28">
        <f t="shared" ca="1" si="345"/>
        <v>0</v>
      </c>
      <c r="K108" s="28">
        <f t="shared" ca="1" si="345"/>
        <v>0</v>
      </c>
      <c r="L108" s="28">
        <f t="shared" ca="1" si="345"/>
        <v>0</v>
      </c>
      <c r="M108" s="28">
        <f t="shared" ca="1" si="345"/>
        <v>0</v>
      </c>
      <c r="N108" s="28">
        <f t="shared" ca="1" si="345"/>
        <v>0</v>
      </c>
      <c r="O108" s="28">
        <f t="shared" ca="1" si="345"/>
        <v>122794.55644230905</v>
      </c>
      <c r="P108" s="28">
        <f t="shared" ca="1" si="345"/>
        <v>1295588.3199665432</v>
      </c>
      <c r="Q108" s="28">
        <f t="shared" ca="1" si="345"/>
        <v>1250679.7228349955</v>
      </c>
      <c r="R108" s="28">
        <f t="shared" ca="1" si="345"/>
        <v>896657.94138056901</v>
      </c>
      <c r="S108" s="28">
        <f t="shared" ca="1" si="345"/>
        <v>634600.24218077934</v>
      </c>
      <c r="T108" s="28">
        <f t="shared" ca="1" si="345"/>
        <v>0</v>
      </c>
      <c r="U108" s="28">
        <f t="shared" ca="1" si="345"/>
        <v>1498202.0273223883</v>
      </c>
      <c r="V108" s="28">
        <f t="shared" ca="1" si="345"/>
        <v>2176105.7019765065</v>
      </c>
      <c r="W108" s="28">
        <f t="shared" ca="1" si="345"/>
        <v>2550771.9058839814</v>
      </c>
      <c r="X108" s="28">
        <f t="shared" ca="1" si="345"/>
        <v>2326485.5904425597</v>
      </c>
      <c r="Y108" s="28">
        <f t="shared" ca="1" si="345"/>
        <v>1404592.2159083292</v>
      </c>
      <c r="Z108" s="28">
        <f t="shared" ca="1" si="345"/>
        <v>1078095.5716131679</v>
      </c>
      <c r="AA108" s="28">
        <f t="shared" ca="1" si="345"/>
        <v>600889.14187378937</v>
      </c>
      <c r="AB108" s="28">
        <f t="shared" ca="1" si="345"/>
        <v>1064984.9449890999</v>
      </c>
      <c r="AC108" s="28">
        <f t="shared" ca="1" si="345"/>
        <v>0</v>
      </c>
      <c r="AD108" s="28">
        <f t="shared" ca="1" si="345"/>
        <v>0</v>
      </c>
      <c r="AE108" s="28">
        <f t="shared" ca="1" si="345"/>
        <v>0</v>
      </c>
      <c r="AF108" s="28">
        <f t="shared" ca="1" si="345"/>
        <v>0</v>
      </c>
      <c r="AG108" s="28">
        <f t="shared" ca="1" si="345"/>
        <v>0</v>
      </c>
      <c r="AH108" s="28">
        <f t="shared" ca="1" si="345"/>
        <v>0</v>
      </c>
      <c r="AI108" s="28">
        <f t="shared" ca="1" si="345"/>
        <v>0</v>
      </c>
      <c r="AJ108" s="28">
        <f t="shared" ca="1" si="345"/>
        <v>0</v>
      </c>
      <c r="AK108" s="28">
        <f t="shared" ca="1" si="345"/>
        <v>0</v>
      </c>
      <c r="AL108" s="28">
        <f t="shared" ca="1" si="345"/>
        <v>0</v>
      </c>
      <c r="AM108" s="28">
        <f t="shared" ca="1" si="345"/>
        <v>0</v>
      </c>
      <c r="AN108" s="28">
        <f t="shared" ca="1" si="345"/>
        <v>0</v>
      </c>
      <c r="AO108" s="28">
        <f t="shared" ca="1" si="345"/>
        <v>0</v>
      </c>
      <c r="AP108" s="28">
        <f t="shared" ca="1" si="345"/>
        <v>0</v>
      </c>
      <c r="AQ108" s="28">
        <f t="shared" ca="1" si="345"/>
        <v>0</v>
      </c>
      <c r="AR108" s="28">
        <f t="shared" ca="1" si="345"/>
        <v>0</v>
      </c>
      <c r="AS108" s="28">
        <f t="shared" ca="1" si="345"/>
        <v>0</v>
      </c>
      <c r="AT108" s="28">
        <f t="shared" ca="1" si="345"/>
        <v>0</v>
      </c>
      <c r="AU108" s="28">
        <f t="shared" ca="1" si="345"/>
        <v>0</v>
      </c>
      <c r="AV108" s="28">
        <f t="shared" ca="1" si="345"/>
        <v>0</v>
      </c>
      <c r="AW108" s="28">
        <f t="shared" ca="1" si="345"/>
        <v>776297.47462786327</v>
      </c>
      <c r="AX108" s="28">
        <f t="shared" ca="1" si="345"/>
        <v>0</v>
      </c>
      <c r="AY108" s="28">
        <f t="shared" ca="1" si="345"/>
        <v>0</v>
      </c>
      <c r="AZ108" s="28" t="e">
        <f t="shared" ca="1" si="345"/>
        <v>#N/A</v>
      </c>
      <c r="BA108" s="28" t="e">
        <f t="shared" ca="1" si="345"/>
        <v>#N/A</v>
      </c>
      <c r="BB108" s="28" t="e">
        <f t="shared" ca="1" si="345"/>
        <v>#N/A</v>
      </c>
      <c r="BC108" s="28" t="e">
        <f t="shared" ca="1" si="345"/>
        <v>#N/A</v>
      </c>
      <c r="BD108" s="28" t="e">
        <f t="shared" ca="1" si="345"/>
        <v>#N/A</v>
      </c>
      <c r="BE108" s="28" t="e">
        <f t="shared" ca="1" si="345"/>
        <v>#N/A</v>
      </c>
      <c r="BF108" s="28" t="e">
        <f t="shared" ca="1" si="345"/>
        <v>#N/A</v>
      </c>
      <c r="BG108" s="28" t="e">
        <f t="shared" ca="1" si="345"/>
        <v>#N/A</v>
      </c>
      <c r="BH108" s="28" t="e">
        <f t="shared" ca="1" si="345"/>
        <v>#N/A</v>
      </c>
      <c r="BI108" s="28" t="e">
        <f t="shared" ca="1" si="345"/>
        <v>#N/A</v>
      </c>
      <c r="BJ108" s="28" t="e">
        <f t="shared" ca="1" si="345"/>
        <v>#N/A</v>
      </c>
      <c r="BK108" s="28" t="e">
        <f t="shared" ca="1" si="345"/>
        <v>#N/A</v>
      </c>
      <c r="BL108" s="28" t="e">
        <f t="shared" ca="1" si="345"/>
        <v>#N/A</v>
      </c>
      <c r="BM108" s="28" t="e">
        <f t="shared" ca="1" si="345"/>
        <v>#N/A</v>
      </c>
      <c r="BN108" s="28" t="e">
        <f t="shared" ca="1" si="345"/>
        <v>#N/A</v>
      </c>
      <c r="BO108" s="28" t="e">
        <f t="shared" ca="1" si="346"/>
        <v>#N/A</v>
      </c>
      <c r="BP108" s="28" t="e">
        <f t="shared" ca="1" si="346"/>
        <v>#N/A</v>
      </c>
      <c r="BQ108" s="28" t="e">
        <f t="shared" ca="1" si="346"/>
        <v>#N/A</v>
      </c>
      <c r="BR108" s="28" t="e">
        <f t="shared" ca="1" si="346"/>
        <v>#N/A</v>
      </c>
      <c r="BS108" s="28" t="e">
        <f t="shared" ca="1" si="346"/>
        <v>#N/A</v>
      </c>
      <c r="BT108" s="28" t="e">
        <f t="shared" ca="1" si="346"/>
        <v>#N/A</v>
      </c>
      <c r="BU108" s="28" t="e">
        <f t="shared" ca="1" si="346"/>
        <v>#N/A</v>
      </c>
      <c r="BV108" s="28" t="e">
        <f t="shared" ca="1" si="346"/>
        <v>#N/A</v>
      </c>
      <c r="BW108" s="28" t="e">
        <f t="shared" ca="1" si="346"/>
        <v>#N/A</v>
      </c>
      <c r="BX108" s="28" t="e">
        <f t="shared" ca="1" si="346"/>
        <v>#N/A</v>
      </c>
      <c r="BY108" s="28" t="e">
        <f t="shared" ca="1" si="346"/>
        <v>#N/A</v>
      </c>
      <c r="BZ108" s="28" t="e">
        <f t="shared" ca="1" si="346"/>
        <v>#N/A</v>
      </c>
      <c r="CA108" s="28" t="e">
        <f t="shared" ca="1" si="346"/>
        <v>#N/A</v>
      </c>
      <c r="CB108" s="28" t="e">
        <f t="shared" ca="1" si="346"/>
        <v>#N/A</v>
      </c>
      <c r="CC108" s="28" t="e">
        <f t="shared" ca="1" si="346"/>
        <v>#N/A</v>
      </c>
      <c r="CD108" s="28" t="e">
        <f t="shared" ca="1" si="346"/>
        <v>#N/A</v>
      </c>
      <c r="CE108" s="28" t="e">
        <f t="shared" ca="1" si="346"/>
        <v>#N/A</v>
      </c>
      <c r="HZ108" s="29"/>
    </row>
    <row r="109" spans="1:445" s="28" customFormat="1">
      <c r="A109" s="27" t="s">
        <v>8</v>
      </c>
      <c r="B109" s="28">
        <f t="shared" si="347"/>
        <v>0</v>
      </c>
      <c r="C109" s="28">
        <f ca="1">IF(C103&lt;0, 0, IF(C103="#N/A", "", C103))</f>
        <v>0</v>
      </c>
      <c r="D109" s="28">
        <f t="shared" ca="1" si="345"/>
        <v>0</v>
      </c>
      <c r="E109" s="28">
        <f t="shared" ca="1" si="345"/>
        <v>0</v>
      </c>
      <c r="F109" s="28">
        <f t="shared" ca="1" si="345"/>
        <v>641669.97690212424</v>
      </c>
      <c r="G109" s="28">
        <f t="shared" ca="1" si="345"/>
        <v>795698.6907873241</v>
      </c>
      <c r="H109" s="28">
        <f t="shared" ca="1" si="345"/>
        <v>0</v>
      </c>
      <c r="I109" s="28">
        <f t="shared" ca="1" si="345"/>
        <v>0</v>
      </c>
      <c r="J109" s="28">
        <f t="shared" ca="1" si="345"/>
        <v>0</v>
      </c>
      <c r="K109" s="28">
        <f t="shared" ca="1" si="345"/>
        <v>0</v>
      </c>
      <c r="L109" s="28">
        <f t="shared" ca="1" si="345"/>
        <v>49766.481306468224</v>
      </c>
      <c r="M109" s="28">
        <f t="shared" ca="1" si="345"/>
        <v>0</v>
      </c>
      <c r="N109" s="28">
        <f t="shared" ca="1" si="345"/>
        <v>0</v>
      </c>
      <c r="O109" s="28">
        <f t="shared" ca="1" si="345"/>
        <v>428111.32040831313</v>
      </c>
      <c r="P109" s="28">
        <f t="shared" ca="1" si="345"/>
        <v>1849547.2791808755</v>
      </c>
      <c r="Q109" s="28">
        <f t="shared" ca="1" si="345"/>
        <v>1906646.9354570534</v>
      </c>
      <c r="R109" s="28">
        <f t="shared" ca="1" si="345"/>
        <v>1084920.803476474</v>
      </c>
      <c r="S109" s="28">
        <f t="shared" ca="1" si="345"/>
        <v>565757.66064664489</v>
      </c>
      <c r="T109" s="28">
        <f t="shared" ca="1" si="345"/>
        <v>233987.29938108558</v>
      </c>
      <c r="U109" s="28">
        <f t="shared" ca="1" si="345"/>
        <v>1094211.1411340463</v>
      </c>
      <c r="V109" s="28">
        <f t="shared" ca="1" si="345"/>
        <v>1237402.5223175006</v>
      </c>
      <c r="W109" s="28">
        <f t="shared" ca="1" si="345"/>
        <v>1263090.056883218</v>
      </c>
      <c r="X109" s="28">
        <f t="shared" ca="1" si="345"/>
        <v>1036241.3271589644</v>
      </c>
      <c r="Y109" s="28">
        <f t="shared" ca="1" si="345"/>
        <v>849624.36017972964</v>
      </c>
      <c r="Z109" s="28">
        <f t="shared" ca="1" si="345"/>
        <v>500345.65143101447</v>
      </c>
      <c r="AA109" s="28">
        <f t="shared" ca="1" si="345"/>
        <v>361534.3497623615</v>
      </c>
      <c r="AB109" s="28">
        <f t="shared" ca="1" si="345"/>
        <v>562600.944345125</v>
      </c>
      <c r="AC109" s="28">
        <f t="shared" ca="1" si="345"/>
        <v>0</v>
      </c>
      <c r="AD109" s="28">
        <f t="shared" ca="1" si="345"/>
        <v>0</v>
      </c>
      <c r="AE109" s="28">
        <f t="shared" ca="1" si="345"/>
        <v>0</v>
      </c>
      <c r="AF109" s="28">
        <f t="shared" ca="1" si="345"/>
        <v>0</v>
      </c>
      <c r="AG109" s="28">
        <f t="shared" ca="1" si="345"/>
        <v>0</v>
      </c>
      <c r="AH109" s="28">
        <f t="shared" ca="1" si="345"/>
        <v>0</v>
      </c>
      <c r="AI109" s="28">
        <f t="shared" ca="1" si="345"/>
        <v>0</v>
      </c>
      <c r="AJ109" s="28">
        <f t="shared" ca="1" si="345"/>
        <v>0</v>
      </c>
      <c r="AK109" s="28">
        <f t="shared" ca="1" si="345"/>
        <v>0</v>
      </c>
      <c r="AL109" s="28">
        <f t="shared" ca="1" si="345"/>
        <v>0</v>
      </c>
      <c r="AM109" s="28">
        <f t="shared" ca="1" si="345"/>
        <v>0</v>
      </c>
      <c r="AN109" s="28">
        <f t="shared" ca="1" si="345"/>
        <v>0</v>
      </c>
      <c r="AO109" s="28">
        <f t="shared" ca="1" si="345"/>
        <v>0</v>
      </c>
      <c r="AP109" s="28">
        <f t="shared" ca="1" si="345"/>
        <v>0</v>
      </c>
      <c r="AQ109" s="28">
        <f t="shared" ca="1" si="345"/>
        <v>0</v>
      </c>
      <c r="AR109" s="28">
        <f t="shared" ca="1" si="345"/>
        <v>0</v>
      </c>
      <c r="AS109" s="28">
        <f t="shared" ca="1" si="345"/>
        <v>0</v>
      </c>
      <c r="AT109" s="28">
        <f t="shared" ca="1" si="345"/>
        <v>0</v>
      </c>
      <c r="AU109" s="28">
        <f t="shared" ca="1" si="345"/>
        <v>0</v>
      </c>
      <c r="AV109" s="28">
        <f t="shared" ca="1" si="345"/>
        <v>0</v>
      </c>
      <c r="AW109" s="28">
        <f t="shared" ca="1" si="345"/>
        <v>752934.89021770167</v>
      </c>
      <c r="AX109" s="28">
        <f t="shared" ca="1" si="345"/>
        <v>132149.40342121705</v>
      </c>
      <c r="AY109" s="28">
        <f t="shared" ca="1" si="345"/>
        <v>0</v>
      </c>
      <c r="AZ109" s="28">
        <f t="shared" ca="1" si="345"/>
        <v>585453.24564638943</v>
      </c>
      <c r="BA109" s="28">
        <f t="shared" ca="1" si="345"/>
        <v>558519.95075043931</v>
      </c>
      <c r="BB109" s="28">
        <f t="shared" ca="1" si="345"/>
        <v>764341.89520905877</v>
      </c>
      <c r="BC109" s="28">
        <f t="shared" ca="1" si="345"/>
        <v>588109.57557906373</v>
      </c>
      <c r="BD109" s="28">
        <f t="shared" ca="1" si="345"/>
        <v>1097080.9190851175</v>
      </c>
      <c r="BE109" s="28">
        <f t="shared" ca="1" si="345"/>
        <v>956139.87291634281</v>
      </c>
      <c r="BF109" s="28">
        <f t="shared" ca="1" si="345"/>
        <v>910880.15625800891</v>
      </c>
      <c r="BG109" s="28">
        <f t="shared" ca="1" si="345"/>
        <v>1141878.9046042045</v>
      </c>
      <c r="BH109" s="28">
        <f t="shared" ca="1" si="345"/>
        <v>617748.12234296091</v>
      </c>
      <c r="BI109" s="28">
        <f t="shared" ca="1" si="345"/>
        <v>441400.17472423014</v>
      </c>
      <c r="BJ109" s="28" t="e">
        <f t="shared" ca="1" si="345"/>
        <v>#N/A</v>
      </c>
      <c r="BK109" s="28" t="e">
        <f t="shared" ca="1" si="345"/>
        <v>#N/A</v>
      </c>
      <c r="BL109" s="28" t="e">
        <f t="shared" ca="1" si="345"/>
        <v>#N/A</v>
      </c>
      <c r="BM109" s="28" t="e">
        <f t="shared" ca="1" si="345"/>
        <v>#N/A</v>
      </c>
      <c r="BN109" s="28" t="e">
        <f t="shared" ca="1" si="345"/>
        <v>#N/A</v>
      </c>
      <c r="BO109" s="28" t="e">
        <f t="shared" ca="1" si="346"/>
        <v>#N/A</v>
      </c>
      <c r="BP109" s="28" t="e">
        <f t="shared" ca="1" si="346"/>
        <v>#N/A</v>
      </c>
      <c r="BQ109" s="28" t="e">
        <f t="shared" ca="1" si="346"/>
        <v>#N/A</v>
      </c>
      <c r="BR109" s="28" t="e">
        <f t="shared" ca="1" si="346"/>
        <v>#N/A</v>
      </c>
      <c r="BS109" s="28" t="e">
        <f t="shared" ca="1" si="346"/>
        <v>#N/A</v>
      </c>
      <c r="BT109" s="28" t="e">
        <f t="shared" ca="1" si="346"/>
        <v>#N/A</v>
      </c>
      <c r="BU109" s="28" t="e">
        <f t="shared" ca="1" si="346"/>
        <v>#N/A</v>
      </c>
      <c r="BV109" s="28" t="e">
        <f t="shared" ca="1" si="346"/>
        <v>#N/A</v>
      </c>
      <c r="BW109" s="28" t="e">
        <f t="shared" ca="1" si="346"/>
        <v>#N/A</v>
      </c>
      <c r="BX109" s="28" t="e">
        <f t="shared" ca="1" si="346"/>
        <v>#N/A</v>
      </c>
      <c r="BY109" s="28" t="e">
        <f t="shared" ca="1" si="346"/>
        <v>#N/A</v>
      </c>
      <c r="BZ109" s="28" t="e">
        <f t="shared" ca="1" si="346"/>
        <v>#N/A</v>
      </c>
      <c r="CA109" s="28" t="e">
        <f t="shared" ca="1" si="346"/>
        <v>#N/A</v>
      </c>
      <c r="CB109" s="28" t="e">
        <f t="shared" ca="1" si="346"/>
        <v>#N/A</v>
      </c>
      <c r="CC109" s="28" t="e">
        <f t="shared" ca="1" si="346"/>
        <v>#N/A</v>
      </c>
      <c r="CD109" s="28" t="e">
        <f t="shared" ca="1" si="346"/>
        <v>#N/A</v>
      </c>
      <c r="CE109" s="28" t="e">
        <f t="shared" ca="1" si="346"/>
        <v>#N/A</v>
      </c>
      <c r="HZ109" s="29"/>
    </row>
    <row r="110" spans="1:445" s="28" customFormat="1">
      <c r="A110" s="27" t="s">
        <v>9</v>
      </c>
      <c r="B110" s="28">
        <f t="shared" si="347"/>
        <v>0</v>
      </c>
      <c r="C110" s="28">
        <f t="shared" ca="1" si="345"/>
        <v>0</v>
      </c>
      <c r="D110" s="28">
        <f t="shared" ca="1" si="345"/>
        <v>0</v>
      </c>
      <c r="E110" s="28">
        <f t="shared" ca="1" si="345"/>
        <v>0</v>
      </c>
      <c r="F110" s="28">
        <f t="shared" ca="1" si="345"/>
        <v>310088.25381631381</v>
      </c>
      <c r="G110" s="28">
        <f t="shared" ca="1" si="345"/>
        <v>398295.20177689736</v>
      </c>
      <c r="H110" s="28">
        <f t="shared" ca="1" si="345"/>
        <v>0</v>
      </c>
      <c r="I110" s="28">
        <f t="shared" ca="1" si="345"/>
        <v>132682.74300650429</v>
      </c>
      <c r="J110" s="28">
        <f t="shared" ca="1" si="345"/>
        <v>0</v>
      </c>
      <c r="K110" s="28">
        <f t="shared" ca="1" si="345"/>
        <v>0</v>
      </c>
      <c r="L110" s="28">
        <f t="shared" ca="1" si="345"/>
        <v>173901.12301971132</v>
      </c>
      <c r="M110" s="28">
        <f t="shared" ca="1" si="345"/>
        <v>0</v>
      </c>
      <c r="N110" s="28">
        <f t="shared" ca="1" si="345"/>
        <v>32376.841688840173</v>
      </c>
      <c r="O110" s="28">
        <f t="shared" ca="1" si="345"/>
        <v>449340.94244984572</v>
      </c>
      <c r="P110" s="28">
        <f t="shared" ca="1" si="345"/>
        <v>1493153.4146974219</v>
      </c>
      <c r="Q110" s="28">
        <f t="shared" ca="1" si="345"/>
        <v>1220406.8537745094</v>
      </c>
      <c r="R110" s="28">
        <f t="shared" ca="1" si="345"/>
        <v>1084489.174050906</v>
      </c>
      <c r="S110" s="28">
        <f t="shared" ca="1" si="345"/>
        <v>1027423.0335170437</v>
      </c>
      <c r="T110" s="28">
        <f t="shared" ca="1" si="345"/>
        <v>596103.30820881412</v>
      </c>
      <c r="U110" s="28">
        <f t="shared" ca="1" si="345"/>
        <v>1279243.2388208781</v>
      </c>
      <c r="V110" s="28">
        <f t="shared" ca="1" si="345"/>
        <v>1873494.4969733104</v>
      </c>
      <c r="W110" s="28">
        <f t="shared" ca="1" si="345"/>
        <v>2052211.385198199</v>
      </c>
      <c r="X110" s="28">
        <f t="shared" ca="1" si="345"/>
        <v>1445909.0491576733</v>
      </c>
      <c r="Y110" s="28">
        <f t="shared" ca="1" si="345"/>
        <v>1089927.4798340513</v>
      </c>
      <c r="Z110" s="28">
        <f t="shared" ca="1" si="345"/>
        <v>927821.03708607226</v>
      </c>
      <c r="AA110" s="28">
        <f t="shared" ca="1" si="345"/>
        <v>839853.56643254287</v>
      </c>
      <c r="AB110" s="28">
        <f t="shared" ca="1" si="345"/>
        <v>804022.47237606463</v>
      </c>
      <c r="AC110" s="28">
        <f t="shared" ca="1" si="345"/>
        <v>207310.833170981</v>
      </c>
      <c r="AD110" s="28">
        <f t="shared" ca="1" si="345"/>
        <v>76112.398636978221</v>
      </c>
      <c r="AE110" s="28">
        <f t="shared" ca="1" si="345"/>
        <v>84890.718726878709</v>
      </c>
      <c r="AF110" s="28">
        <f t="shared" ca="1" si="345"/>
        <v>187635.29381735084</v>
      </c>
      <c r="AG110" s="28">
        <f t="shared" ca="1" si="345"/>
        <v>0</v>
      </c>
      <c r="AH110" s="28">
        <f t="shared" ca="1" si="345"/>
        <v>0</v>
      </c>
      <c r="AI110" s="28">
        <f t="shared" ca="1" si="345"/>
        <v>0</v>
      </c>
      <c r="AJ110" s="28">
        <f t="shared" ca="1" si="345"/>
        <v>0</v>
      </c>
      <c r="AK110" s="28">
        <f t="shared" ca="1" si="345"/>
        <v>0</v>
      </c>
      <c r="AL110" s="28">
        <f t="shared" ca="1" si="345"/>
        <v>0</v>
      </c>
      <c r="AM110" s="28">
        <f t="shared" ca="1" si="345"/>
        <v>0</v>
      </c>
      <c r="AN110" s="28">
        <f t="shared" ca="1" si="345"/>
        <v>0</v>
      </c>
      <c r="AO110" s="28">
        <f t="shared" ca="1" si="345"/>
        <v>0</v>
      </c>
      <c r="AP110" s="28">
        <f t="shared" ca="1" si="345"/>
        <v>0</v>
      </c>
      <c r="AQ110" s="28">
        <f t="shared" ca="1" si="345"/>
        <v>0</v>
      </c>
      <c r="AR110" s="28">
        <f t="shared" ca="1" si="345"/>
        <v>0</v>
      </c>
      <c r="AS110" s="28">
        <f t="shared" ca="1" si="345"/>
        <v>0</v>
      </c>
      <c r="AT110" s="28">
        <f t="shared" ca="1" si="345"/>
        <v>0</v>
      </c>
      <c r="AU110" s="28">
        <f t="shared" ca="1" si="345"/>
        <v>0</v>
      </c>
      <c r="AV110" s="28">
        <f t="shared" ca="1" si="345"/>
        <v>0</v>
      </c>
      <c r="AW110" s="28">
        <f t="shared" ca="1" si="345"/>
        <v>451824.95516058535</v>
      </c>
      <c r="AX110" s="28">
        <f t="shared" ca="1" si="345"/>
        <v>248354.15849268986</v>
      </c>
      <c r="AY110" s="28">
        <f t="shared" ca="1" si="345"/>
        <v>119254.5872236557</v>
      </c>
      <c r="AZ110" s="28">
        <f t="shared" ca="1" si="345"/>
        <v>671076.70786993287</v>
      </c>
      <c r="BA110" s="28">
        <f t="shared" ca="1" si="345"/>
        <v>1166258.2007824907</v>
      </c>
      <c r="BB110" s="28">
        <f t="shared" ca="1" si="345"/>
        <v>1485175.3792383173</v>
      </c>
      <c r="BC110" s="28">
        <f t="shared" ca="1" si="345"/>
        <v>1019692.7165668303</v>
      </c>
      <c r="BD110" s="28">
        <f t="shared" ca="1" si="345"/>
        <v>1344290.0982648593</v>
      </c>
      <c r="BE110" s="28">
        <f t="shared" ca="1" si="345"/>
        <v>845471.87894086621</v>
      </c>
      <c r="BF110" s="28">
        <f t="shared" ca="1" si="345"/>
        <v>838807.27336756443</v>
      </c>
      <c r="BG110" s="28">
        <f t="shared" ca="1" si="345"/>
        <v>974717.6854812674</v>
      </c>
      <c r="BH110" s="28">
        <f t="shared" ca="1" si="345"/>
        <v>651344.71019067464</v>
      </c>
      <c r="BI110" s="28">
        <f t="shared" ca="1" si="345"/>
        <v>561966.42390277586</v>
      </c>
      <c r="BJ110" s="28">
        <f t="shared" ca="1" si="345"/>
        <v>639242.68338294583</v>
      </c>
      <c r="BK110" s="28">
        <f t="shared" ca="1" si="345"/>
        <v>326242.40927041037</v>
      </c>
      <c r="BL110" s="28">
        <f t="shared" ca="1" si="345"/>
        <v>236214.27598919845</v>
      </c>
      <c r="BM110" s="28">
        <f t="shared" ca="1" si="345"/>
        <v>404259.74608294619</v>
      </c>
      <c r="BN110" s="28">
        <f t="shared" ca="1" si="345"/>
        <v>216267.79699175831</v>
      </c>
      <c r="BO110" s="28">
        <f t="shared" ca="1" si="346"/>
        <v>241564.92095859733</v>
      </c>
      <c r="BP110" s="28">
        <f t="shared" ca="1" si="346"/>
        <v>277107.45365075994</v>
      </c>
      <c r="BQ110" s="28">
        <f t="shared" ca="1" si="346"/>
        <v>371112.51704593457</v>
      </c>
      <c r="BR110" s="28">
        <f t="shared" ca="1" si="346"/>
        <v>88973.675783740779</v>
      </c>
      <c r="BS110" s="28">
        <f t="shared" ca="1" si="346"/>
        <v>0</v>
      </c>
      <c r="BT110" s="28" t="e">
        <f t="shared" ca="1" si="346"/>
        <v>#N/A</v>
      </c>
      <c r="BU110" s="28" t="e">
        <f t="shared" ca="1" si="346"/>
        <v>#N/A</v>
      </c>
      <c r="BV110" s="28" t="e">
        <f t="shared" ca="1" si="346"/>
        <v>#N/A</v>
      </c>
      <c r="BW110" s="28" t="e">
        <f t="shared" ca="1" si="346"/>
        <v>#N/A</v>
      </c>
      <c r="BX110" s="28" t="e">
        <f t="shared" ca="1" si="346"/>
        <v>#N/A</v>
      </c>
      <c r="BY110" s="28" t="e">
        <f t="shared" ca="1" si="346"/>
        <v>#N/A</v>
      </c>
      <c r="BZ110" s="28" t="e">
        <f t="shared" ca="1" si="346"/>
        <v>#N/A</v>
      </c>
      <c r="CA110" s="28" t="e">
        <f t="shared" ca="1" si="346"/>
        <v>#N/A</v>
      </c>
      <c r="CB110" s="28" t="e">
        <f t="shared" ca="1" si="346"/>
        <v>#N/A</v>
      </c>
      <c r="CC110" s="28" t="e">
        <f t="shared" ca="1" si="346"/>
        <v>#N/A</v>
      </c>
      <c r="CD110" s="28" t="e">
        <f t="shared" ca="1" si="346"/>
        <v>#N/A</v>
      </c>
      <c r="CE110" s="28" t="e">
        <f t="shared" ca="1" si="346"/>
        <v>#N/A</v>
      </c>
      <c r="HZ110" s="29"/>
    </row>
    <row r="111" spans="1:445" s="31" customFormat="1">
      <c r="A111" s="30" t="s">
        <v>10</v>
      </c>
      <c r="B111" s="31">
        <f t="shared" si="347"/>
        <v>94699.694856370988</v>
      </c>
      <c r="C111" s="31">
        <f t="shared" ref="C111:BN111" ca="1" si="348">IF(C105&lt;0, 0, IF(C105="#N/A", "", C105))</f>
        <v>9910.4314107477621</v>
      </c>
      <c r="D111" s="31">
        <f t="shared" ca="1" si="348"/>
        <v>47591.056219568571</v>
      </c>
      <c r="E111" s="31">
        <f t="shared" ca="1" si="348"/>
        <v>125964.39321971065</v>
      </c>
      <c r="F111" s="31">
        <f t="shared" ca="1" si="348"/>
        <v>307801.82056694815</v>
      </c>
      <c r="G111" s="31">
        <f t="shared" ca="1" si="348"/>
        <v>327392.98336286889</v>
      </c>
      <c r="H111" s="31">
        <f t="shared" ca="1" si="348"/>
        <v>188893.35630828331</v>
      </c>
      <c r="I111" s="31">
        <f t="shared" ca="1" si="348"/>
        <v>249291.33707954391</v>
      </c>
      <c r="J111" s="31">
        <f t="shared" ca="1" si="348"/>
        <v>133749.27141305155</v>
      </c>
      <c r="K111" s="31">
        <f t="shared" ca="1" si="348"/>
        <v>33328.213136489241</v>
      </c>
      <c r="L111" s="31">
        <f t="shared" ca="1" si="348"/>
        <v>209289.38241457846</v>
      </c>
      <c r="M111" s="31">
        <f t="shared" ca="1" si="348"/>
        <v>104765.05991711827</v>
      </c>
      <c r="N111" s="31">
        <f t="shared" ca="1" si="348"/>
        <v>134479.89715869614</v>
      </c>
      <c r="O111" s="31">
        <f t="shared" ca="1" si="348"/>
        <v>272465.8314560795</v>
      </c>
      <c r="P111" s="31">
        <f t="shared" ca="1" si="348"/>
        <v>524986.03030876303</v>
      </c>
      <c r="Q111" s="31">
        <f t="shared" ca="1" si="348"/>
        <v>532301.64146854565</v>
      </c>
      <c r="R111" s="31">
        <f t="shared" ca="1" si="348"/>
        <v>400935.2895440922</v>
      </c>
      <c r="S111" s="31">
        <f t="shared" ca="1" si="348"/>
        <v>512406.42345691839</v>
      </c>
      <c r="T111" s="31">
        <f t="shared" ca="1" si="348"/>
        <v>444555.47859606077</v>
      </c>
      <c r="U111" s="31">
        <f t="shared" ca="1" si="348"/>
        <v>830618.89968502161</v>
      </c>
      <c r="V111" s="31">
        <f t="shared" ca="1" si="348"/>
        <v>825318.2176148037</v>
      </c>
      <c r="W111" s="31">
        <f t="shared" ca="1" si="348"/>
        <v>1151395.9760507329</v>
      </c>
      <c r="X111" s="31">
        <f t="shared" ca="1" si="348"/>
        <v>1051436.1629557479</v>
      </c>
      <c r="Y111" s="31">
        <f t="shared" ca="1" si="348"/>
        <v>841978.04298944399</v>
      </c>
      <c r="Z111" s="31">
        <f t="shared" ca="1" si="348"/>
        <v>865489.30832948035</v>
      </c>
      <c r="AA111" s="31">
        <f t="shared" ca="1" si="348"/>
        <v>648221.89790056006</v>
      </c>
      <c r="AB111" s="31">
        <f t="shared" ca="1" si="348"/>
        <v>863985.16784904292</v>
      </c>
      <c r="AC111" s="31">
        <f t="shared" ca="1" si="348"/>
        <v>551657.61139357463</v>
      </c>
      <c r="AD111" s="31">
        <f t="shared" ca="1" si="348"/>
        <v>405740.25546171592</v>
      </c>
      <c r="AE111" s="31">
        <f t="shared" ca="1" si="348"/>
        <v>352787.76735946804</v>
      </c>
      <c r="AF111" s="31">
        <f t="shared" ca="1" si="348"/>
        <v>569291.76179984119</v>
      </c>
      <c r="AG111" s="31">
        <f t="shared" ca="1" si="348"/>
        <v>361499.31310407515</v>
      </c>
      <c r="AH111" s="31">
        <f t="shared" ca="1" si="348"/>
        <v>273905.41923663294</v>
      </c>
      <c r="AI111" s="31">
        <f t="shared" ca="1" si="348"/>
        <v>283087.40006911289</v>
      </c>
      <c r="AJ111" s="31">
        <f t="shared" ca="1" si="348"/>
        <v>198807.98759807009</v>
      </c>
      <c r="AK111" s="31">
        <f t="shared" ca="1" si="348"/>
        <v>301874.67378354183</v>
      </c>
      <c r="AL111" s="31">
        <f t="shared" ca="1" si="348"/>
        <v>171418.46178050293</v>
      </c>
      <c r="AM111" s="31">
        <f t="shared" ca="1" si="348"/>
        <v>70866.516524602543</v>
      </c>
      <c r="AN111" s="31">
        <f t="shared" ca="1" si="348"/>
        <v>55759.004935781595</v>
      </c>
      <c r="AO111" s="31">
        <f t="shared" ca="1" si="348"/>
        <v>109449.18415592508</v>
      </c>
      <c r="AP111" s="31">
        <f t="shared" ca="1" si="348"/>
        <v>42335.896417000542</v>
      </c>
      <c r="AQ111" s="31">
        <f t="shared" ca="1" si="348"/>
        <v>19360.715731977503</v>
      </c>
      <c r="AR111" s="31">
        <f t="shared" ca="1" si="348"/>
        <v>58743.691059342171</v>
      </c>
      <c r="AS111" s="31">
        <f t="shared" ca="1" si="348"/>
        <v>85589.238510869138</v>
      </c>
      <c r="AT111" s="31">
        <f t="shared" ca="1" si="348"/>
        <v>44851.433171904035</v>
      </c>
      <c r="AU111" s="31">
        <f t="shared" ca="1" si="348"/>
        <v>11102.62223235326</v>
      </c>
      <c r="AV111" s="31">
        <f t="shared" ca="1" si="348"/>
        <v>107268.39534691953</v>
      </c>
      <c r="AW111" s="31">
        <f t="shared" ca="1" si="348"/>
        <v>328380.98175364645</v>
      </c>
      <c r="AX111" s="31">
        <f t="shared" ca="1" si="348"/>
        <v>270218.94217034423</v>
      </c>
      <c r="AY111" s="31">
        <f t="shared" ca="1" si="348"/>
        <v>227905.60978563275</v>
      </c>
      <c r="AZ111" s="31">
        <f t="shared" ca="1" si="348"/>
        <v>358458.57696057879</v>
      </c>
      <c r="BA111" s="31">
        <f t="shared" ca="1" si="348"/>
        <v>456607.25951092923</v>
      </c>
      <c r="BB111" s="31">
        <f t="shared" ca="1" si="348"/>
        <v>576735.26488158794</v>
      </c>
      <c r="BC111" s="31">
        <f t="shared" ca="1" si="348"/>
        <v>430157.95760965225</v>
      </c>
      <c r="BD111" s="31">
        <f t="shared" ca="1" si="348"/>
        <v>698085.28996165562</v>
      </c>
      <c r="BE111" s="31">
        <f t="shared" ca="1" si="348"/>
        <v>615828.30971565633</v>
      </c>
      <c r="BF111" s="31">
        <f t="shared" ca="1" si="348"/>
        <v>540739.44928534713</v>
      </c>
      <c r="BG111" s="31">
        <f t="shared" ca="1" si="348"/>
        <v>542700.44608853129</v>
      </c>
      <c r="BH111" s="31">
        <f t="shared" ca="1" si="348"/>
        <v>527233.47380541603</v>
      </c>
      <c r="BI111" s="31">
        <f t="shared" ca="1" si="348"/>
        <v>523363.88121534343</v>
      </c>
      <c r="BJ111" s="31">
        <f t="shared" ca="1" si="348"/>
        <v>709869.56766863039</v>
      </c>
      <c r="BK111" s="31">
        <f t="shared" ca="1" si="348"/>
        <v>818218.17531517951</v>
      </c>
      <c r="BL111" s="31">
        <f t="shared" ca="1" si="348"/>
        <v>738184.60984879942</v>
      </c>
      <c r="BM111" s="31">
        <f t="shared" ca="1" si="348"/>
        <v>813894.536978274</v>
      </c>
      <c r="BN111" s="31">
        <f t="shared" ca="1" si="348"/>
        <v>510273.36951281707</v>
      </c>
      <c r="BO111" s="31">
        <f t="shared" ca="1" si="346"/>
        <v>381871.48787170241</v>
      </c>
      <c r="BP111" s="31">
        <f t="shared" ca="1" si="346"/>
        <v>443324.59611062548</v>
      </c>
      <c r="BQ111" s="31">
        <f t="shared" ca="1" si="346"/>
        <v>507126.30935765902</v>
      </c>
      <c r="BR111" s="31">
        <f t="shared" ca="1" si="346"/>
        <v>329497.63639691786</v>
      </c>
      <c r="BS111" s="31">
        <f t="shared" ca="1" si="346"/>
        <v>272462.77882767434</v>
      </c>
      <c r="BT111" s="31">
        <f t="shared" ca="1" si="346"/>
        <v>158955.65481993384</v>
      </c>
      <c r="BU111" s="31">
        <f t="shared" ca="1" si="346"/>
        <v>38988.096566714907</v>
      </c>
      <c r="BV111" s="31">
        <f t="shared" ca="1" si="346"/>
        <v>6884.6259283712252</v>
      </c>
      <c r="BW111" s="31">
        <f t="shared" ca="1" si="346"/>
        <v>40779.902563980439</v>
      </c>
      <c r="BX111" s="31">
        <f t="shared" ca="1" si="346"/>
        <v>82543.681277102689</v>
      </c>
      <c r="BY111" s="31">
        <f t="shared" ca="1" si="346"/>
        <v>212532.43241108494</v>
      </c>
      <c r="BZ111" s="31">
        <f t="shared" ca="1" si="346"/>
        <v>160958.19283803325</v>
      </c>
      <c r="CA111" s="31">
        <f t="shared" ca="1" si="346"/>
        <v>173615.86664353215</v>
      </c>
      <c r="CB111" s="31">
        <f t="shared" ca="1" si="346"/>
        <v>195546.4358032411</v>
      </c>
      <c r="CC111" s="31">
        <f t="shared" ca="1" si="346"/>
        <v>174788.65078823417</v>
      </c>
      <c r="CD111" s="31" t="e">
        <f t="shared" ca="1" si="346"/>
        <v>#N/A</v>
      </c>
      <c r="CE111" s="31" t="e">
        <f t="shared" ca="1" si="346"/>
        <v>#N/A</v>
      </c>
      <c r="HZ111" s="32"/>
    </row>
    <row r="112" spans="1:445">
      <c r="A112" s="21" t="s">
        <v>18</v>
      </c>
      <c r="B112" s="33">
        <f>B106+49</f>
        <v>1977</v>
      </c>
      <c r="C112" s="33">
        <f t="shared" ref="C112:BN112" si="349">C106+49</f>
        <v>1978</v>
      </c>
      <c r="D112" s="33">
        <f t="shared" si="349"/>
        <v>1979</v>
      </c>
      <c r="E112" s="33">
        <f t="shared" si="349"/>
        <v>1980</v>
      </c>
      <c r="F112" s="33">
        <f t="shared" si="349"/>
        <v>1981</v>
      </c>
      <c r="G112" s="33">
        <f t="shared" si="349"/>
        <v>1982</v>
      </c>
      <c r="H112" s="33">
        <f t="shared" si="349"/>
        <v>1983</v>
      </c>
      <c r="I112" s="33">
        <f t="shared" si="349"/>
        <v>1984</v>
      </c>
      <c r="J112" s="33">
        <f t="shared" si="349"/>
        <v>1985</v>
      </c>
      <c r="K112" s="33">
        <f t="shared" si="349"/>
        <v>1986</v>
      </c>
      <c r="L112" s="33">
        <f t="shared" si="349"/>
        <v>1987</v>
      </c>
      <c r="M112" s="33">
        <f t="shared" si="349"/>
        <v>1988</v>
      </c>
      <c r="N112" s="33">
        <f t="shared" si="349"/>
        <v>1989</v>
      </c>
      <c r="O112" s="33">
        <f t="shared" si="349"/>
        <v>1990</v>
      </c>
      <c r="P112" s="33">
        <f t="shared" si="349"/>
        <v>1991</v>
      </c>
      <c r="Q112" s="33">
        <f t="shared" si="349"/>
        <v>1992</v>
      </c>
      <c r="R112" s="33">
        <f t="shared" si="349"/>
        <v>1993</v>
      </c>
      <c r="S112" s="33">
        <f t="shared" si="349"/>
        <v>1994</v>
      </c>
      <c r="T112" s="33">
        <f t="shared" si="349"/>
        <v>1995</v>
      </c>
      <c r="U112" s="33">
        <f t="shared" si="349"/>
        <v>1996</v>
      </c>
      <c r="V112" s="33">
        <f t="shared" si="349"/>
        <v>1997</v>
      </c>
      <c r="W112" s="33">
        <f t="shared" si="349"/>
        <v>1998</v>
      </c>
      <c r="X112" s="33">
        <f t="shared" si="349"/>
        <v>1999</v>
      </c>
      <c r="Y112" s="33">
        <f t="shared" si="349"/>
        <v>2000</v>
      </c>
      <c r="Z112" s="33">
        <f t="shared" si="349"/>
        <v>2001</v>
      </c>
      <c r="AA112" s="33">
        <f t="shared" si="349"/>
        <v>2002</v>
      </c>
      <c r="AB112" s="33">
        <f t="shared" si="349"/>
        <v>2003</v>
      </c>
      <c r="AC112" s="33">
        <f t="shared" si="349"/>
        <v>2004</v>
      </c>
      <c r="AD112" s="33">
        <f t="shared" si="349"/>
        <v>2005</v>
      </c>
      <c r="AE112" s="33">
        <f t="shared" si="349"/>
        <v>2006</v>
      </c>
      <c r="AF112" s="33">
        <f t="shared" si="349"/>
        <v>2007</v>
      </c>
      <c r="AG112" s="33">
        <f t="shared" si="349"/>
        <v>2008</v>
      </c>
      <c r="AH112" s="33">
        <f t="shared" si="349"/>
        <v>2009</v>
      </c>
      <c r="AI112" s="33">
        <f t="shared" si="349"/>
        <v>2010</v>
      </c>
      <c r="AJ112" s="33">
        <f t="shared" si="349"/>
        <v>2011</v>
      </c>
      <c r="AK112" s="33">
        <f t="shared" si="349"/>
        <v>2012</v>
      </c>
      <c r="AL112" s="33">
        <f t="shared" si="349"/>
        <v>2013</v>
      </c>
      <c r="AM112" s="33">
        <f t="shared" si="349"/>
        <v>2014</v>
      </c>
      <c r="AN112" s="33">
        <f t="shared" si="349"/>
        <v>2015</v>
      </c>
      <c r="AO112" s="33">
        <f t="shared" si="349"/>
        <v>2016</v>
      </c>
      <c r="AP112" s="33">
        <f t="shared" si="349"/>
        <v>2017</v>
      </c>
      <c r="AQ112" s="33">
        <f t="shared" si="349"/>
        <v>2018</v>
      </c>
      <c r="AR112" s="33">
        <f t="shared" si="349"/>
        <v>2019</v>
      </c>
      <c r="AS112" s="33">
        <f t="shared" si="349"/>
        <v>2020</v>
      </c>
      <c r="AT112" s="33">
        <f t="shared" si="349"/>
        <v>2021</v>
      </c>
      <c r="AU112" s="33">
        <f t="shared" si="349"/>
        <v>2022</v>
      </c>
      <c r="AV112" s="33">
        <f t="shared" si="349"/>
        <v>2023</v>
      </c>
      <c r="AW112" s="33">
        <f t="shared" si="349"/>
        <v>2024</v>
      </c>
      <c r="AX112" s="33">
        <f t="shared" si="349"/>
        <v>2025</v>
      </c>
      <c r="AY112" s="33">
        <f t="shared" si="349"/>
        <v>2026</v>
      </c>
      <c r="AZ112" s="33">
        <f t="shared" si="349"/>
        <v>2027</v>
      </c>
      <c r="BA112" s="33">
        <f t="shared" si="349"/>
        <v>2028</v>
      </c>
      <c r="BB112" s="33">
        <f t="shared" si="349"/>
        <v>2029</v>
      </c>
      <c r="BC112" s="33">
        <f t="shared" si="349"/>
        <v>2030</v>
      </c>
      <c r="BD112" s="33">
        <f t="shared" si="349"/>
        <v>2031</v>
      </c>
      <c r="BE112" s="33">
        <f t="shared" si="349"/>
        <v>2032</v>
      </c>
      <c r="BF112" s="33">
        <f t="shared" si="349"/>
        <v>2033</v>
      </c>
      <c r="BG112" s="33">
        <f t="shared" si="349"/>
        <v>2034</v>
      </c>
      <c r="BH112" s="33">
        <f t="shared" si="349"/>
        <v>2035</v>
      </c>
      <c r="BI112" s="33">
        <f t="shared" si="349"/>
        <v>2036</v>
      </c>
      <c r="BJ112" s="33">
        <f t="shared" si="349"/>
        <v>2037</v>
      </c>
      <c r="BK112" s="33">
        <f t="shared" si="349"/>
        <v>2038</v>
      </c>
      <c r="BL112" s="33">
        <f t="shared" si="349"/>
        <v>2039</v>
      </c>
      <c r="BM112" s="33">
        <f t="shared" si="349"/>
        <v>2040</v>
      </c>
      <c r="BN112" s="33">
        <f t="shared" si="349"/>
        <v>2041</v>
      </c>
      <c r="BO112" s="33">
        <f t="shared" ref="BO112:CE112" si="350">BO106+49</f>
        <v>2042</v>
      </c>
      <c r="BP112" s="33">
        <f t="shared" si="350"/>
        <v>2043</v>
      </c>
      <c r="BQ112" s="33">
        <f t="shared" si="350"/>
        <v>2044</v>
      </c>
      <c r="BR112" s="33">
        <f t="shared" si="350"/>
        <v>2045</v>
      </c>
      <c r="BS112" s="33">
        <f t="shared" si="350"/>
        <v>2046</v>
      </c>
      <c r="BT112" s="33">
        <f t="shared" si="350"/>
        <v>2047</v>
      </c>
      <c r="BU112" s="33">
        <f t="shared" si="350"/>
        <v>2048</v>
      </c>
      <c r="BV112" s="33">
        <f t="shared" si="350"/>
        <v>2049</v>
      </c>
      <c r="BW112" s="33">
        <f t="shared" si="350"/>
        <v>2050</v>
      </c>
      <c r="BX112" s="33">
        <f t="shared" si="350"/>
        <v>2051</v>
      </c>
      <c r="BY112" s="33">
        <f t="shared" si="350"/>
        <v>2052</v>
      </c>
      <c r="BZ112" s="33">
        <f t="shared" si="350"/>
        <v>2053</v>
      </c>
      <c r="CA112" s="33">
        <f t="shared" si="350"/>
        <v>2054</v>
      </c>
      <c r="CB112" s="33">
        <f t="shared" si="350"/>
        <v>2055</v>
      </c>
      <c r="CC112" s="33">
        <f t="shared" si="350"/>
        <v>2056</v>
      </c>
      <c r="CD112" s="33">
        <f t="shared" si="350"/>
        <v>2057</v>
      </c>
      <c r="CE112" s="33">
        <f t="shared" si="350"/>
        <v>2058</v>
      </c>
      <c r="HZ112" s="15"/>
    </row>
    <row r="113" spans="1:234">
      <c r="A113" s="21" t="s">
        <v>19</v>
      </c>
      <c r="B113" s="33">
        <f>B106+39</f>
        <v>1967</v>
      </c>
      <c r="C113" s="33">
        <f t="shared" ref="C113:BN113" si="351">C106+39</f>
        <v>1968</v>
      </c>
      <c r="D113" s="33">
        <f t="shared" si="351"/>
        <v>1969</v>
      </c>
      <c r="E113" s="33">
        <f t="shared" si="351"/>
        <v>1970</v>
      </c>
      <c r="F113" s="33">
        <f t="shared" si="351"/>
        <v>1971</v>
      </c>
      <c r="G113" s="33">
        <f t="shared" si="351"/>
        <v>1972</v>
      </c>
      <c r="H113" s="33">
        <f t="shared" si="351"/>
        <v>1973</v>
      </c>
      <c r="I113" s="33">
        <f t="shared" si="351"/>
        <v>1974</v>
      </c>
      <c r="J113" s="33">
        <f t="shared" si="351"/>
        <v>1975</v>
      </c>
      <c r="K113" s="33">
        <f t="shared" si="351"/>
        <v>1976</v>
      </c>
      <c r="L113" s="33">
        <f t="shared" si="351"/>
        <v>1977</v>
      </c>
      <c r="M113" s="33">
        <f t="shared" si="351"/>
        <v>1978</v>
      </c>
      <c r="N113" s="33">
        <f t="shared" si="351"/>
        <v>1979</v>
      </c>
      <c r="O113" s="33">
        <f t="shared" si="351"/>
        <v>1980</v>
      </c>
      <c r="P113" s="33">
        <f t="shared" si="351"/>
        <v>1981</v>
      </c>
      <c r="Q113" s="33">
        <f t="shared" si="351"/>
        <v>1982</v>
      </c>
      <c r="R113" s="33">
        <f t="shared" si="351"/>
        <v>1983</v>
      </c>
      <c r="S113" s="33">
        <f t="shared" si="351"/>
        <v>1984</v>
      </c>
      <c r="T113" s="33">
        <f t="shared" si="351"/>
        <v>1985</v>
      </c>
      <c r="U113" s="33">
        <f t="shared" si="351"/>
        <v>1986</v>
      </c>
      <c r="V113" s="33">
        <f t="shared" si="351"/>
        <v>1987</v>
      </c>
      <c r="W113" s="33">
        <f t="shared" si="351"/>
        <v>1988</v>
      </c>
      <c r="X113" s="33">
        <f t="shared" si="351"/>
        <v>1989</v>
      </c>
      <c r="Y113" s="33">
        <f t="shared" si="351"/>
        <v>1990</v>
      </c>
      <c r="Z113" s="33">
        <f t="shared" si="351"/>
        <v>1991</v>
      </c>
      <c r="AA113" s="33">
        <f t="shared" si="351"/>
        <v>1992</v>
      </c>
      <c r="AB113" s="33">
        <f t="shared" si="351"/>
        <v>1993</v>
      </c>
      <c r="AC113" s="33">
        <f t="shared" si="351"/>
        <v>1994</v>
      </c>
      <c r="AD113" s="33">
        <f t="shared" si="351"/>
        <v>1995</v>
      </c>
      <c r="AE113" s="33">
        <f t="shared" si="351"/>
        <v>1996</v>
      </c>
      <c r="AF113" s="33">
        <f t="shared" si="351"/>
        <v>1997</v>
      </c>
      <c r="AG113" s="33">
        <f t="shared" si="351"/>
        <v>1998</v>
      </c>
      <c r="AH113" s="33">
        <f t="shared" si="351"/>
        <v>1999</v>
      </c>
      <c r="AI113" s="33">
        <f t="shared" si="351"/>
        <v>2000</v>
      </c>
      <c r="AJ113" s="33">
        <f t="shared" si="351"/>
        <v>2001</v>
      </c>
      <c r="AK113" s="33">
        <f t="shared" si="351"/>
        <v>2002</v>
      </c>
      <c r="AL113" s="33">
        <f t="shared" si="351"/>
        <v>2003</v>
      </c>
      <c r="AM113" s="33">
        <f t="shared" si="351"/>
        <v>2004</v>
      </c>
      <c r="AN113" s="33">
        <f t="shared" si="351"/>
        <v>2005</v>
      </c>
      <c r="AO113" s="33">
        <f t="shared" si="351"/>
        <v>2006</v>
      </c>
      <c r="AP113" s="33">
        <f t="shared" si="351"/>
        <v>2007</v>
      </c>
      <c r="AQ113" s="33">
        <f t="shared" si="351"/>
        <v>2008</v>
      </c>
      <c r="AR113" s="33">
        <f t="shared" si="351"/>
        <v>2009</v>
      </c>
      <c r="AS113" s="33">
        <f t="shared" si="351"/>
        <v>2010</v>
      </c>
      <c r="AT113" s="33">
        <f t="shared" si="351"/>
        <v>2011</v>
      </c>
      <c r="AU113" s="33">
        <f t="shared" si="351"/>
        <v>2012</v>
      </c>
      <c r="AV113" s="33">
        <f t="shared" si="351"/>
        <v>2013</v>
      </c>
      <c r="AW113" s="33">
        <f t="shared" si="351"/>
        <v>2014</v>
      </c>
      <c r="AX113" s="33">
        <f t="shared" si="351"/>
        <v>2015</v>
      </c>
      <c r="AY113" s="33">
        <f t="shared" si="351"/>
        <v>2016</v>
      </c>
      <c r="AZ113" s="33">
        <f t="shared" si="351"/>
        <v>2017</v>
      </c>
      <c r="BA113" s="33">
        <f t="shared" si="351"/>
        <v>2018</v>
      </c>
      <c r="BB113" s="33">
        <f t="shared" si="351"/>
        <v>2019</v>
      </c>
      <c r="BC113" s="33">
        <f t="shared" si="351"/>
        <v>2020</v>
      </c>
      <c r="BD113" s="33">
        <f t="shared" si="351"/>
        <v>2021</v>
      </c>
      <c r="BE113" s="33">
        <f t="shared" si="351"/>
        <v>2022</v>
      </c>
      <c r="BF113" s="33">
        <f t="shared" si="351"/>
        <v>2023</v>
      </c>
      <c r="BG113" s="33">
        <f t="shared" si="351"/>
        <v>2024</v>
      </c>
      <c r="BH113" s="33">
        <f t="shared" si="351"/>
        <v>2025</v>
      </c>
      <c r="BI113" s="33">
        <f t="shared" si="351"/>
        <v>2026</v>
      </c>
      <c r="BJ113" s="33">
        <f t="shared" si="351"/>
        <v>2027</v>
      </c>
      <c r="BK113" s="33">
        <f t="shared" si="351"/>
        <v>2028</v>
      </c>
      <c r="BL113" s="33">
        <f t="shared" si="351"/>
        <v>2029</v>
      </c>
      <c r="BM113" s="33">
        <f t="shared" si="351"/>
        <v>2030</v>
      </c>
      <c r="BN113" s="33">
        <f t="shared" si="351"/>
        <v>2031</v>
      </c>
      <c r="BO113" s="33">
        <f t="shared" ref="BO113:CE113" si="352">BO106+39</f>
        <v>2032</v>
      </c>
      <c r="BP113" s="33">
        <f t="shared" si="352"/>
        <v>2033</v>
      </c>
      <c r="BQ113" s="33">
        <f t="shared" si="352"/>
        <v>2034</v>
      </c>
      <c r="BR113" s="33">
        <f t="shared" si="352"/>
        <v>2035</v>
      </c>
      <c r="BS113" s="33">
        <f t="shared" si="352"/>
        <v>2036</v>
      </c>
      <c r="BT113" s="33">
        <f t="shared" si="352"/>
        <v>2037</v>
      </c>
      <c r="BU113" s="33">
        <f t="shared" si="352"/>
        <v>2038</v>
      </c>
      <c r="BV113" s="33">
        <f t="shared" si="352"/>
        <v>2039</v>
      </c>
      <c r="BW113" s="33">
        <f t="shared" si="352"/>
        <v>2040</v>
      </c>
      <c r="BX113" s="33">
        <f t="shared" si="352"/>
        <v>2041</v>
      </c>
      <c r="BY113" s="33">
        <f t="shared" si="352"/>
        <v>2042</v>
      </c>
      <c r="BZ113" s="33">
        <f t="shared" si="352"/>
        <v>2043</v>
      </c>
      <c r="CA113" s="33">
        <f t="shared" si="352"/>
        <v>2044</v>
      </c>
      <c r="CB113" s="33">
        <f t="shared" si="352"/>
        <v>2045</v>
      </c>
      <c r="CC113" s="33">
        <f t="shared" si="352"/>
        <v>2046</v>
      </c>
      <c r="CD113" s="33">
        <f t="shared" si="352"/>
        <v>2047</v>
      </c>
      <c r="CE113" s="33">
        <f t="shared" si="352"/>
        <v>2048</v>
      </c>
      <c r="HZ113" s="15"/>
    </row>
    <row r="114" spans="1:234">
      <c r="A114" s="21" t="s">
        <v>20</v>
      </c>
      <c r="B114">
        <f>B106+29</f>
        <v>1957</v>
      </c>
      <c r="C114">
        <f t="shared" ref="C114:BN114" si="353">C106+29</f>
        <v>1958</v>
      </c>
      <c r="D114">
        <f t="shared" si="353"/>
        <v>1959</v>
      </c>
      <c r="E114">
        <f t="shared" si="353"/>
        <v>1960</v>
      </c>
      <c r="F114">
        <f t="shared" si="353"/>
        <v>1961</v>
      </c>
      <c r="G114">
        <f t="shared" si="353"/>
        <v>1962</v>
      </c>
      <c r="H114">
        <f t="shared" si="353"/>
        <v>1963</v>
      </c>
      <c r="I114">
        <f t="shared" si="353"/>
        <v>1964</v>
      </c>
      <c r="J114">
        <f t="shared" si="353"/>
        <v>1965</v>
      </c>
      <c r="K114">
        <f t="shared" si="353"/>
        <v>1966</v>
      </c>
      <c r="L114">
        <f t="shared" si="353"/>
        <v>1967</v>
      </c>
      <c r="M114">
        <f t="shared" si="353"/>
        <v>1968</v>
      </c>
      <c r="N114">
        <f t="shared" si="353"/>
        <v>1969</v>
      </c>
      <c r="O114">
        <f t="shared" si="353"/>
        <v>1970</v>
      </c>
      <c r="P114">
        <f t="shared" si="353"/>
        <v>1971</v>
      </c>
      <c r="Q114">
        <f t="shared" si="353"/>
        <v>1972</v>
      </c>
      <c r="R114">
        <f t="shared" si="353"/>
        <v>1973</v>
      </c>
      <c r="S114">
        <f t="shared" si="353"/>
        <v>1974</v>
      </c>
      <c r="T114">
        <f t="shared" si="353"/>
        <v>1975</v>
      </c>
      <c r="U114">
        <f t="shared" si="353"/>
        <v>1976</v>
      </c>
      <c r="V114">
        <f t="shared" si="353"/>
        <v>1977</v>
      </c>
      <c r="W114">
        <f t="shared" si="353"/>
        <v>1978</v>
      </c>
      <c r="X114">
        <f t="shared" si="353"/>
        <v>1979</v>
      </c>
      <c r="Y114">
        <f t="shared" si="353"/>
        <v>1980</v>
      </c>
      <c r="Z114">
        <f t="shared" si="353"/>
        <v>1981</v>
      </c>
      <c r="AA114">
        <f t="shared" si="353"/>
        <v>1982</v>
      </c>
      <c r="AB114">
        <f t="shared" si="353"/>
        <v>1983</v>
      </c>
      <c r="AC114">
        <f t="shared" si="353"/>
        <v>1984</v>
      </c>
      <c r="AD114">
        <f t="shared" si="353"/>
        <v>1985</v>
      </c>
      <c r="AE114">
        <f t="shared" si="353"/>
        <v>1986</v>
      </c>
      <c r="AF114">
        <f t="shared" si="353"/>
        <v>1987</v>
      </c>
      <c r="AG114">
        <f t="shared" si="353"/>
        <v>1988</v>
      </c>
      <c r="AH114">
        <f t="shared" si="353"/>
        <v>1989</v>
      </c>
      <c r="AI114">
        <f t="shared" si="353"/>
        <v>1990</v>
      </c>
      <c r="AJ114">
        <f t="shared" si="353"/>
        <v>1991</v>
      </c>
      <c r="AK114">
        <f t="shared" si="353"/>
        <v>1992</v>
      </c>
      <c r="AL114">
        <f t="shared" si="353"/>
        <v>1993</v>
      </c>
      <c r="AM114">
        <f t="shared" si="353"/>
        <v>1994</v>
      </c>
      <c r="AN114">
        <f t="shared" si="353"/>
        <v>1995</v>
      </c>
      <c r="AO114">
        <f t="shared" si="353"/>
        <v>1996</v>
      </c>
      <c r="AP114">
        <f t="shared" si="353"/>
        <v>1997</v>
      </c>
      <c r="AQ114">
        <f t="shared" si="353"/>
        <v>1998</v>
      </c>
      <c r="AR114">
        <f t="shared" si="353"/>
        <v>1999</v>
      </c>
      <c r="AS114">
        <f t="shared" si="353"/>
        <v>2000</v>
      </c>
      <c r="AT114">
        <f t="shared" si="353"/>
        <v>2001</v>
      </c>
      <c r="AU114">
        <f t="shared" si="353"/>
        <v>2002</v>
      </c>
      <c r="AV114">
        <f t="shared" si="353"/>
        <v>2003</v>
      </c>
      <c r="AW114">
        <f t="shared" si="353"/>
        <v>2004</v>
      </c>
      <c r="AX114">
        <f t="shared" si="353"/>
        <v>2005</v>
      </c>
      <c r="AY114">
        <f t="shared" si="353"/>
        <v>2006</v>
      </c>
      <c r="AZ114">
        <f t="shared" si="353"/>
        <v>2007</v>
      </c>
      <c r="BA114">
        <f t="shared" si="353"/>
        <v>2008</v>
      </c>
      <c r="BB114">
        <f t="shared" si="353"/>
        <v>2009</v>
      </c>
      <c r="BC114">
        <f t="shared" si="353"/>
        <v>2010</v>
      </c>
      <c r="BD114">
        <f t="shared" si="353"/>
        <v>2011</v>
      </c>
      <c r="BE114">
        <f t="shared" si="353"/>
        <v>2012</v>
      </c>
      <c r="BF114">
        <f t="shared" si="353"/>
        <v>2013</v>
      </c>
      <c r="BG114">
        <f t="shared" si="353"/>
        <v>2014</v>
      </c>
      <c r="BH114">
        <f t="shared" si="353"/>
        <v>2015</v>
      </c>
      <c r="BI114">
        <f t="shared" si="353"/>
        <v>2016</v>
      </c>
      <c r="BJ114">
        <f t="shared" si="353"/>
        <v>2017</v>
      </c>
      <c r="BK114">
        <f t="shared" si="353"/>
        <v>2018</v>
      </c>
      <c r="BL114">
        <f t="shared" si="353"/>
        <v>2019</v>
      </c>
      <c r="BM114">
        <f t="shared" si="353"/>
        <v>2020</v>
      </c>
      <c r="BN114">
        <f t="shared" si="353"/>
        <v>2021</v>
      </c>
      <c r="BO114">
        <f t="shared" ref="BO114:CE114" si="354">BO106+29</f>
        <v>2022</v>
      </c>
      <c r="BP114">
        <f t="shared" si="354"/>
        <v>2023</v>
      </c>
      <c r="BQ114">
        <f t="shared" si="354"/>
        <v>2024</v>
      </c>
      <c r="BR114">
        <f t="shared" si="354"/>
        <v>2025</v>
      </c>
      <c r="BS114">
        <f t="shared" si="354"/>
        <v>2026</v>
      </c>
      <c r="BT114">
        <f t="shared" si="354"/>
        <v>2027</v>
      </c>
      <c r="BU114">
        <f t="shared" si="354"/>
        <v>2028</v>
      </c>
      <c r="BV114">
        <f t="shared" si="354"/>
        <v>2029</v>
      </c>
      <c r="BW114">
        <f t="shared" si="354"/>
        <v>2030</v>
      </c>
      <c r="BX114">
        <f t="shared" si="354"/>
        <v>2031</v>
      </c>
      <c r="BY114">
        <f t="shared" si="354"/>
        <v>2032</v>
      </c>
      <c r="BZ114">
        <f t="shared" si="354"/>
        <v>2033</v>
      </c>
      <c r="CA114">
        <f t="shared" si="354"/>
        <v>2034</v>
      </c>
      <c r="CB114">
        <f t="shared" si="354"/>
        <v>2035</v>
      </c>
      <c r="CC114">
        <f t="shared" si="354"/>
        <v>2036</v>
      </c>
      <c r="CD114">
        <f t="shared" si="354"/>
        <v>2037</v>
      </c>
      <c r="CE114">
        <f t="shared" si="354"/>
        <v>2038</v>
      </c>
      <c r="HZ114" s="15"/>
    </row>
    <row r="115" spans="1:234">
      <c r="A115" s="21" t="s">
        <v>21</v>
      </c>
      <c r="B115">
        <f>B106+19</f>
        <v>1947</v>
      </c>
      <c r="C115">
        <f t="shared" ref="C115:BN115" si="355">C106+19</f>
        <v>1948</v>
      </c>
      <c r="D115">
        <f t="shared" si="355"/>
        <v>1949</v>
      </c>
      <c r="E115">
        <f t="shared" si="355"/>
        <v>1950</v>
      </c>
      <c r="F115">
        <f t="shared" si="355"/>
        <v>1951</v>
      </c>
      <c r="G115">
        <f t="shared" si="355"/>
        <v>1952</v>
      </c>
      <c r="H115">
        <f t="shared" si="355"/>
        <v>1953</v>
      </c>
      <c r="I115">
        <f t="shared" si="355"/>
        <v>1954</v>
      </c>
      <c r="J115">
        <f t="shared" si="355"/>
        <v>1955</v>
      </c>
      <c r="K115">
        <f t="shared" si="355"/>
        <v>1956</v>
      </c>
      <c r="L115">
        <f t="shared" si="355"/>
        <v>1957</v>
      </c>
      <c r="M115">
        <f t="shared" si="355"/>
        <v>1958</v>
      </c>
      <c r="N115">
        <f t="shared" si="355"/>
        <v>1959</v>
      </c>
      <c r="O115">
        <f t="shared" si="355"/>
        <v>1960</v>
      </c>
      <c r="P115">
        <f t="shared" si="355"/>
        <v>1961</v>
      </c>
      <c r="Q115">
        <f t="shared" si="355"/>
        <v>1962</v>
      </c>
      <c r="R115">
        <f t="shared" si="355"/>
        <v>1963</v>
      </c>
      <c r="S115">
        <f t="shared" si="355"/>
        <v>1964</v>
      </c>
      <c r="T115">
        <f t="shared" si="355"/>
        <v>1965</v>
      </c>
      <c r="U115">
        <f t="shared" si="355"/>
        <v>1966</v>
      </c>
      <c r="V115">
        <f t="shared" si="355"/>
        <v>1967</v>
      </c>
      <c r="W115">
        <f t="shared" si="355"/>
        <v>1968</v>
      </c>
      <c r="X115">
        <f t="shared" si="355"/>
        <v>1969</v>
      </c>
      <c r="Y115">
        <f t="shared" si="355"/>
        <v>1970</v>
      </c>
      <c r="Z115">
        <f t="shared" si="355"/>
        <v>1971</v>
      </c>
      <c r="AA115">
        <f t="shared" si="355"/>
        <v>1972</v>
      </c>
      <c r="AB115">
        <f t="shared" si="355"/>
        <v>1973</v>
      </c>
      <c r="AC115">
        <f t="shared" si="355"/>
        <v>1974</v>
      </c>
      <c r="AD115">
        <f t="shared" si="355"/>
        <v>1975</v>
      </c>
      <c r="AE115">
        <f t="shared" si="355"/>
        <v>1976</v>
      </c>
      <c r="AF115">
        <f t="shared" si="355"/>
        <v>1977</v>
      </c>
      <c r="AG115">
        <f t="shared" si="355"/>
        <v>1978</v>
      </c>
      <c r="AH115">
        <f t="shared" si="355"/>
        <v>1979</v>
      </c>
      <c r="AI115">
        <f t="shared" si="355"/>
        <v>1980</v>
      </c>
      <c r="AJ115">
        <f t="shared" si="355"/>
        <v>1981</v>
      </c>
      <c r="AK115">
        <f t="shared" si="355"/>
        <v>1982</v>
      </c>
      <c r="AL115">
        <f t="shared" si="355"/>
        <v>1983</v>
      </c>
      <c r="AM115">
        <f t="shared" si="355"/>
        <v>1984</v>
      </c>
      <c r="AN115">
        <f t="shared" si="355"/>
        <v>1985</v>
      </c>
      <c r="AO115">
        <f t="shared" si="355"/>
        <v>1986</v>
      </c>
      <c r="AP115">
        <f t="shared" si="355"/>
        <v>1987</v>
      </c>
      <c r="AQ115">
        <f t="shared" si="355"/>
        <v>1988</v>
      </c>
      <c r="AR115">
        <f t="shared" si="355"/>
        <v>1989</v>
      </c>
      <c r="AS115">
        <f t="shared" si="355"/>
        <v>1990</v>
      </c>
      <c r="AT115">
        <f t="shared" si="355"/>
        <v>1991</v>
      </c>
      <c r="AU115">
        <f t="shared" si="355"/>
        <v>1992</v>
      </c>
      <c r="AV115">
        <f t="shared" si="355"/>
        <v>1993</v>
      </c>
      <c r="AW115">
        <f t="shared" si="355"/>
        <v>1994</v>
      </c>
      <c r="AX115">
        <f t="shared" si="355"/>
        <v>1995</v>
      </c>
      <c r="AY115">
        <f t="shared" si="355"/>
        <v>1996</v>
      </c>
      <c r="AZ115">
        <f t="shared" si="355"/>
        <v>1997</v>
      </c>
      <c r="BA115">
        <f t="shared" si="355"/>
        <v>1998</v>
      </c>
      <c r="BB115">
        <f t="shared" si="355"/>
        <v>1999</v>
      </c>
      <c r="BC115">
        <f t="shared" si="355"/>
        <v>2000</v>
      </c>
      <c r="BD115">
        <f t="shared" si="355"/>
        <v>2001</v>
      </c>
      <c r="BE115">
        <f t="shared" si="355"/>
        <v>2002</v>
      </c>
      <c r="BF115">
        <f t="shared" si="355"/>
        <v>2003</v>
      </c>
      <c r="BG115">
        <f t="shared" si="355"/>
        <v>2004</v>
      </c>
      <c r="BH115">
        <f t="shared" si="355"/>
        <v>2005</v>
      </c>
      <c r="BI115">
        <f t="shared" si="355"/>
        <v>2006</v>
      </c>
      <c r="BJ115">
        <f t="shared" si="355"/>
        <v>2007</v>
      </c>
      <c r="BK115">
        <f t="shared" si="355"/>
        <v>2008</v>
      </c>
      <c r="BL115">
        <f t="shared" si="355"/>
        <v>2009</v>
      </c>
      <c r="BM115">
        <f t="shared" si="355"/>
        <v>2010</v>
      </c>
      <c r="BN115">
        <f t="shared" si="355"/>
        <v>2011</v>
      </c>
      <c r="BO115">
        <f t="shared" ref="BO115:CE115" si="356">BO106+19</f>
        <v>2012</v>
      </c>
      <c r="BP115">
        <f t="shared" si="356"/>
        <v>2013</v>
      </c>
      <c r="BQ115">
        <f t="shared" si="356"/>
        <v>2014</v>
      </c>
      <c r="BR115">
        <f t="shared" si="356"/>
        <v>2015</v>
      </c>
      <c r="BS115">
        <f t="shared" si="356"/>
        <v>2016</v>
      </c>
      <c r="BT115">
        <f t="shared" si="356"/>
        <v>2017</v>
      </c>
      <c r="BU115">
        <f t="shared" si="356"/>
        <v>2018</v>
      </c>
      <c r="BV115">
        <f t="shared" si="356"/>
        <v>2019</v>
      </c>
      <c r="BW115">
        <f t="shared" si="356"/>
        <v>2020</v>
      </c>
      <c r="BX115">
        <f t="shared" si="356"/>
        <v>2021</v>
      </c>
      <c r="BY115">
        <f t="shared" si="356"/>
        <v>2022</v>
      </c>
      <c r="BZ115">
        <f t="shared" si="356"/>
        <v>2023</v>
      </c>
      <c r="CA115">
        <f t="shared" si="356"/>
        <v>2024</v>
      </c>
      <c r="CB115">
        <f t="shared" si="356"/>
        <v>2025</v>
      </c>
      <c r="CC115">
        <f t="shared" si="356"/>
        <v>2026</v>
      </c>
      <c r="CD115">
        <f t="shared" si="356"/>
        <v>2027</v>
      </c>
      <c r="CE115">
        <f t="shared" si="356"/>
        <v>2028</v>
      </c>
      <c r="HZ115" s="15"/>
    </row>
    <row r="116" spans="1:234">
      <c r="A116" s="21" t="s">
        <v>22</v>
      </c>
      <c r="B116">
        <f>B106+9</f>
        <v>1937</v>
      </c>
      <c r="C116">
        <f t="shared" ref="C116:BN116" si="357">C106+9</f>
        <v>1938</v>
      </c>
      <c r="D116">
        <f t="shared" si="357"/>
        <v>1939</v>
      </c>
      <c r="E116">
        <f t="shared" si="357"/>
        <v>1940</v>
      </c>
      <c r="F116">
        <f t="shared" si="357"/>
        <v>1941</v>
      </c>
      <c r="G116">
        <f t="shared" si="357"/>
        <v>1942</v>
      </c>
      <c r="H116">
        <f t="shared" si="357"/>
        <v>1943</v>
      </c>
      <c r="I116">
        <f t="shared" si="357"/>
        <v>1944</v>
      </c>
      <c r="J116">
        <f t="shared" si="357"/>
        <v>1945</v>
      </c>
      <c r="K116">
        <f t="shared" si="357"/>
        <v>1946</v>
      </c>
      <c r="L116">
        <f t="shared" si="357"/>
        <v>1947</v>
      </c>
      <c r="M116">
        <f t="shared" si="357"/>
        <v>1948</v>
      </c>
      <c r="N116">
        <f t="shared" si="357"/>
        <v>1949</v>
      </c>
      <c r="O116">
        <f t="shared" si="357"/>
        <v>1950</v>
      </c>
      <c r="P116">
        <f t="shared" si="357"/>
        <v>1951</v>
      </c>
      <c r="Q116">
        <f t="shared" si="357"/>
        <v>1952</v>
      </c>
      <c r="R116">
        <f t="shared" si="357"/>
        <v>1953</v>
      </c>
      <c r="S116">
        <f t="shared" si="357"/>
        <v>1954</v>
      </c>
      <c r="T116">
        <f t="shared" si="357"/>
        <v>1955</v>
      </c>
      <c r="U116">
        <f t="shared" si="357"/>
        <v>1956</v>
      </c>
      <c r="V116">
        <f t="shared" si="357"/>
        <v>1957</v>
      </c>
      <c r="W116">
        <f t="shared" si="357"/>
        <v>1958</v>
      </c>
      <c r="X116">
        <f t="shared" si="357"/>
        <v>1959</v>
      </c>
      <c r="Y116">
        <f t="shared" si="357"/>
        <v>1960</v>
      </c>
      <c r="Z116">
        <f t="shared" si="357"/>
        <v>1961</v>
      </c>
      <c r="AA116">
        <f t="shared" si="357"/>
        <v>1962</v>
      </c>
      <c r="AB116">
        <f t="shared" si="357"/>
        <v>1963</v>
      </c>
      <c r="AC116">
        <f t="shared" si="357"/>
        <v>1964</v>
      </c>
      <c r="AD116">
        <f t="shared" si="357"/>
        <v>1965</v>
      </c>
      <c r="AE116">
        <f t="shared" si="357"/>
        <v>1966</v>
      </c>
      <c r="AF116">
        <f t="shared" si="357"/>
        <v>1967</v>
      </c>
      <c r="AG116">
        <f t="shared" si="357"/>
        <v>1968</v>
      </c>
      <c r="AH116">
        <f t="shared" si="357"/>
        <v>1969</v>
      </c>
      <c r="AI116">
        <f t="shared" si="357"/>
        <v>1970</v>
      </c>
      <c r="AJ116">
        <f t="shared" si="357"/>
        <v>1971</v>
      </c>
      <c r="AK116">
        <f t="shared" si="357"/>
        <v>1972</v>
      </c>
      <c r="AL116">
        <f t="shared" si="357"/>
        <v>1973</v>
      </c>
      <c r="AM116">
        <f t="shared" si="357"/>
        <v>1974</v>
      </c>
      <c r="AN116">
        <f t="shared" si="357"/>
        <v>1975</v>
      </c>
      <c r="AO116">
        <f t="shared" si="357"/>
        <v>1976</v>
      </c>
      <c r="AP116">
        <f t="shared" si="357"/>
        <v>1977</v>
      </c>
      <c r="AQ116">
        <f t="shared" si="357"/>
        <v>1978</v>
      </c>
      <c r="AR116">
        <f t="shared" si="357"/>
        <v>1979</v>
      </c>
      <c r="AS116">
        <f t="shared" si="357"/>
        <v>1980</v>
      </c>
      <c r="AT116">
        <f t="shared" si="357"/>
        <v>1981</v>
      </c>
      <c r="AU116">
        <f t="shared" si="357"/>
        <v>1982</v>
      </c>
      <c r="AV116">
        <f t="shared" si="357"/>
        <v>1983</v>
      </c>
      <c r="AW116">
        <f t="shared" si="357"/>
        <v>1984</v>
      </c>
      <c r="AX116">
        <f t="shared" si="357"/>
        <v>1985</v>
      </c>
      <c r="AY116">
        <f t="shared" si="357"/>
        <v>1986</v>
      </c>
      <c r="AZ116">
        <f t="shared" si="357"/>
        <v>1987</v>
      </c>
      <c r="BA116">
        <f t="shared" si="357"/>
        <v>1988</v>
      </c>
      <c r="BB116">
        <f t="shared" si="357"/>
        <v>1989</v>
      </c>
      <c r="BC116">
        <f t="shared" si="357"/>
        <v>1990</v>
      </c>
      <c r="BD116">
        <f t="shared" si="357"/>
        <v>1991</v>
      </c>
      <c r="BE116">
        <f t="shared" si="357"/>
        <v>1992</v>
      </c>
      <c r="BF116">
        <f t="shared" si="357"/>
        <v>1993</v>
      </c>
      <c r="BG116">
        <f t="shared" si="357"/>
        <v>1994</v>
      </c>
      <c r="BH116">
        <f t="shared" si="357"/>
        <v>1995</v>
      </c>
      <c r="BI116">
        <f t="shared" si="357"/>
        <v>1996</v>
      </c>
      <c r="BJ116">
        <f t="shared" si="357"/>
        <v>1997</v>
      </c>
      <c r="BK116">
        <f t="shared" si="357"/>
        <v>1998</v>
      </c>
      <c r="BL116">
        <f t="shared" si="357"/>
        <v>1999</v>
      </c>
      <c r="BM116">
        <f t="shared" si="357"/>
        <v>2000</v>
      </c>
      <c r="BN116">
        <f t="shared" si="357"/>
        <v>2001</v>
      </c>
      <c r="BO116">
        <f t="shared" ref="BO116:CE116" si="358">BO106+9</f>
        <v>2002</v>
      </c>
      <c r="BP116">
        <f t="shared" si="358"/>
        <v>2003</v>
      </c>
      <c r="BQ116">
        <f t="shared" si="358"/>
        <v>2004</v>
      </c>
      <c r="BR116">
        <f t="shared" si="358"/>
        <v>2005</v>
      </c>
      <c r="BS116">
        <f t="shared" si="358"/>
        <v>2006</v>
      </c>
      <c r="BT116">
        <f t="shared" si="358"/>
        <v>2007</v>
      </c>
      <c r="BU116">
        <f t="shared" si="358"/>
        <v>2008</v>
      </c>
      <c r="BV116">
        <f t="shared" si="358"/>
        <v>2009</v>
      </c>
      <c r="BW116">
        <f t="shared" si="358"/>
        <v>2010</v>
      </c>
      <c r="BX116">
        <f t="shared" si="358"/>
        <v>2011</v>
      </c>
      <c r="BY116">
        <f t="shared" si="358"/>
        <v>2012</v>
      </c>
      <c r="BZ116">
        <f t="shared" si="358"/>
        <v>2013</v>
      </c>
      <c r="CA116">
        <f t="shared" si="358"/>
        <v>2014</v>
      </c>
      <c r="CB116">
        <f t="shared" si="358"/>
        <v>2015</v>
      </c>
      <c r="CC116">
        <f t="shared" si="358"/>
        <v>2016</v>
      </c>
      <c r="CD116">
        <f t="shared" si="358"/>
        <v>2017</v>
      </c>
      <c r="CE116">
        <f t="shared" si="358"/>
        <v>2018</v>
      </c>
      <c r="HZ116" s="15"/>
    </row>
    <row r="117" spans="1:234">
      <c r="A117" s="44" t="s">
        <v>39</v>
      </c>
      <c r="HZ117" s="15"/>
    </row>
    <row r="118" spans="1:234">
      <c r="A118" t="s">
        <v>11</v>
      </c>
      <c r="B118" s="15">
        <f>COUNTIF(93:93, "&lt;=0")</f>
        <v>26</v>
      </c>
      <c r="C118" s="21">
        <f>COUNTIF(93:93, "&gt;=0")</f>
        <v>14</v>
      </c>
      <c r="D118" s="13">
        <f>B118/(SUM(B118:C118))</f>
        <v>0.65</v>
      </c>
      <c r="E118" s="43">
        <f>1-D118</f>
        <v>0.35</v>
      </c>
      <c r="F118" s="43"/>
    </row>
    <row r="119" spans="1:234">
      <c r="A119" t="s">
        <v>12</v>
      </c>
      <c r="B119" s="15">
        <f>COUNTIF(94:94, "&lt;0")</f>
        <v>34</v>
      </c>
      <c r="C119" s="21">
        <f>COUNTIF(94:94, "&gt;=0")</f>
        <v>16</v>
      </c>
      <c r="D119" s="13">
        <f>B119/(SUM(B119:C119))</f>
        <v>0.68</v>
      </c>
      <c r="E119" s="43">
        <f t="shared" ref="E119:E122" si="359">1-D119</f>
        <v>0.31999999999999995</v>
      </c>
      <c r="F119" s="43"/>
    </row>
    <row r="120" spans="1:234">
      <c r="A120" t="s">
        <v>13</v>
      </c>
      <c r="B120" s="15">
        <f>COUNTIF(95:95, "&lt;0")</f>
        <v>31</v>
      </c>
      <c r="C120" s="21">
        <f>COUNTIF(95:95, "&gt;=0")</f>
        <v>29</v>
      </c>
      <c r="D120" s="13">
        <f>B120/(SUM(B120:C120))</f>
        <v>0.51666666666666672</v>
      </c>
      <c r="E120" s="43">
        <f t="shared" si="359"/>
        <v>0.48333333333333328</v>
      </c>
      <c r="F120" s="43"/>
    </row>
    <row r="121" spans="1:234">
      <c r="A121" t="s">
        <v>14</v>
      </c>
      <c r="B121" s="15">
        <f>COUNTIF(96:96, "&lt;0")</f>
        <v>25</v>
      </c>
      <c r="C121" s="21">
        <f>COUNTIF(96:96, "&gt;=0")</f>
        <v>45</v>
      </c>
      <c r="D121" s="13">
        <f t="shared" ref="D121:D122" si="360">B121/(SUM(B121:C121))</f>
        <v>0.35714285714285715</v>
      </c>
      <c r="E121" s="43">
        <f t="shared" si="359"/>
        <v>0.64285714285714279</v>
      </c>
      <c r="F121" s="43"/>
    </row>
    <row r="122" spans="1:234">
      <c r="A122" t="s">
        <v>15</v>
      </c>
      <c r="B122" s="15">
        <f>COUNTIF(97:97, "&lt;0")</f>
        <v>0</v>
      </c>
      <c r="C122" s="21">
        <f>COUNTIF(97:97, "&gt;=0")</f>
        <v>80</v>
      </c>
      <c r="D122" s="13">
        <f t="shared" si="360"/>
        <v>0</v>
      </c>
      <c r="E122" s="43">
        <f t="shared" si="359"/>
        <v>1</v>
      </c>
      <c r="F122" s="43"/>
    </row>
    <row r="123" spans="1:234">
      <c r="D123" s="42"/>
    </row>
    <row r="124" spans="1:234" ht="42.75" customHeight="1">
      <c r="A124" t="s">
        <v>4</v>
      </c>
      <c r="B124" s="1">
        <f>C125*10</f>
        <v>300000</v>
      </c>
      <c r="C124" s="21"/>
      <c r="G124" s="68"/>
      <c r="H124" s="68"/>
      <c r="I124" s="68"/>
      <c r="J124" s="68"/>
      <c r="K124" s="68"/>
      <c r="L124" s="68"/>
    </row>
    <row r="125" spans="1:234" ht="50.25" customHeight="1">
      <c r="A125" t="s">
        <v>16</v>
      </c>
      <c r="B125" s="14">
        <f>C125-Results!K3</f>
        <v>11000</v>
      </c>
      <c r="C125" s="21">
        <f>Results!K2</f>
        <v>30000</v>
      </c>
      <c r="D125">
        <f>Results!K4</f>
        <v>4</v>
      </c>
      <c r="G125" s="46"/>
      <c r="H125" s="46"/>
      <c r="I125" s="46"/>
      <c r="J125" s="46"/>
      <c r="K125" s="46"/>
      <c r="L125" s="46"/>
    </row>
    <row r="126" spans="1:234" ht="63" customHeight="1">
      <c r="B126" s="51" t="s">
        <v>46</v>
      </c>
      <c r="C126" s="51" t="s">
        <v>47</v>
      </c>
      <c r="D126" s="52" t="s">
        <v>45</v>
      </c>
      <c r="G126" s="46"/>
      <c r="H126" s="47"/>
      <c r="I126" s="47"/>
      <c r="J126" s="47"/>
      <c r="K126" s="47"/>
      <c r="L126" s="47"/>
    </row>
    <row r="127" spans="1:234" ht="24.75" customHeight="1">
      <c r="A127" s="45" t="s">
        <v>38</v>
      </c>
      <c r="G127" s="46"/>
      <c r="H127" s="47"/>
      <c r="I127" s="47"/>
      <c r="J127" s="47"/>
      <c r="K127" s="47"/>
      <c r="L127" s="47"/>
    </row>
    <row r="128" spans="1:234" ht="24.75" customHeight="1">
      <c r="A128" t="s">
        <v>32</v>
      </c>
      <c r="B128" s="16">
        <f ca="1">MEDIAN(B107:AO107)</f>
        <v>0</v>
      </c>
      <c r="C128" s="37">
        <f ca="1">B128/$B$124</f>
        <v>0</v>
      </c>
      <c r="D128" s="16"/>
      <c r="E128" s="11"/>
      <c r="G128" s="46"/>
      <c r="H128" s="47"/>
      <c r="I128" s="47"/>
      <c r="J128" s="47"/>
      <c r="K128" s="47"/>
      <c r="L128" s="47"/>
    </row>
    <row r="129" spans="1:12" ht="24.75" customHeight="1">
      <c r="A129" t="s">
        <v>33</v>
      </c>
      <c r="B129" s="16">
        <f ca="1">MEDIAN(B108:AY108)</f>
        <v>0</v>
      </c>
      <c r="C129" s="37">
        <f t="shared" ref="C129:C131" ca="1" si="361">B129/$B$124</f>
        <v>0</v>
      </c>
      <c r="D129" s="16"/>
      <c r="E129" s="11"/>
      <c r="G129" s="46"/>
      <c r="H129" s="47"/>
      <c r="I129" s="47"/>
      <c r="J129" s="47"/>
      <c r="K129" s="47"/>
      <c r="L129" s="47"/>
    </row>
    <row r="130" spans="1:12" ht="24.75" customHeight="1">
      <c r="A130" t="s">
        <v>34</v>
      </c>
      <c r="B130" s="16">
        <f ca="1">MEDIAN(B109:BI109)</f>
        <v>0</v>
      </c>
      <c r="C130" s="37">
        <f t="shared" ca="1" si="361"/>
        <v>0</v>
      </c>
      <c r="D130" s="16"/>
      <c r="E130" s="11"/>
      <c r="G130" s="46"/>
      <c r="H130" s="47"/>
      <c r="I130" s="47"/>
      <c r="J130" s="47"/>
      <c r="K130" s="47"/>
      <c r="L130" s="47"/>
    </row>
    <row r="131" spans="1:12">
      <c r="A131" t="s">
        <v>35</v>
      </c>
      <c r="B131" s="16">
        <f ca="1">MEDIAN(B110:BS110)</f>
        <v>226241.03649047838</v>
      </c>
      <c r="C131" s="37">
        <f t="shared" ca="1" si="361"/>
        <v>0.75413678830159458</v>
      </c>
      <c r="D131" s="16"/>
      <c r="E131" s="11"/>
      <c r="G131" s="33"/>
      <c r="H131" s="33"/>
      <c r="I131" s="33"/>
      <c r="J131" s="48"/>
      <c r="K131" s="33"/>
      <c r="L131" s="33"/>
    </row>
    <row r="132" spans="1:12" ht="42.75" customHeight="1">
      <c r="A132" t="s">
        <v>36</v>
      </c>
      <c r="B132" s="16">
        <f ca="1">MEDIAN(B111:CC111)</f>
        <v>304838.24717524496</v>
      </c>
      <c r="C132" s="37">
        <f ca="1">B132/$B$124</f>
        <v>1.01612749058415</v>
      </c>
      <c r="D132" s="16"/>
      <c r="E132" s="11"/>
      <c r="G132" s="68"/>
      <c r="H132" s="68"/>
      <c r="I132" s="68"/>
      <c r="J132" s="68"/>
      <c r="K132" s="68"/>
      <c r="L132" s="68"/>
    </row>
    <row r="133" spans="1:12" ht="15.75">
      <c r="G133" s="46"/>
      <c r="H133" s="46"/>
      <c r="I133" s="46"/>
      <c r="J133" s="46"/>
      <c r="K133" s="46"/>
      <c r="L133" s="46"/>
    </row>
    <row r="134" spans="1:12" ht="24.75" customHeight="1">
      <c r="G134" s="46"/>
      <c r="H134" s="49"/>
      <c r="I134" s="49"/>
      <c r="J134" s="49"/>
      <c r="K134" s="49"/>
      <c r="L134" s="49"/>
    </row>
    <row r="135" spans="1:12" ht="24.75" customHeight="1">
      <c r="G135" s="46"/>
      <c r="H135" s="49"/>
      <c r="I135" s="49"/>
      <c r="J135" s="49"/>
      <c r="K135" s="49"/>
      <c r="L135" s="49"/>
    </row>
    <row r="136" spans="1:12" ht="24.75" customHeight="1">
      <c r="G136" s="46"/>
      <c r="H136" s="49"/>
      <c r="I136" s="49"/>
      <c r="J136" s="49"/>
      <c r="K136" s="49"/>
      <c r="L136" s="49"/>
    </row>
    <row r="137" spans="1:12" ht="24.75" customHeight="1">
      <c r="G137" s="46"/>
      <c r="H137" s="49"/>
      <c r="I137" s="49"/>
      <c r="J137" s="49"/>
      <c r="K137" s="49"/>
      <c r="L137" s="49"/>
    </row>
    <row r="138" spans="1:12" ht="24.75" customHeight="1">
      <c r="A138" t="s">
        <v>17</v>
      </c>
      <c r="B138" t="s">
        <v>26</v>
      </c>
      <c r="C138" t="s">
        <v>23</v>
      </c>
      <c r="D138" t="s">
        <v>24</v>
      </c>
      <c r="E138" s="12" t="s">
        <v>25</v>
      </c>
      <c r="G138" s="46"/>
      <c r="H138" s="49"/>
      <c r="I138" s="49"/>
      <c r="J138" s="49"/>
      <c r="K138" s="49"/>
      <c r="L138" s="49"/>
    </row>
    <row r="139" spans="1:12">
      <c r="A139">
        <v>2016</v>
      </c>
      <c r="B139">
        <v>89</v>
      </c>
      <c r="C139">
        <f t="shared" ref="C139:C202" si="362">C140*(1+D139)</f>
        <v>148957.72761482568</v>
      </c>
      <c r="D139" s="34">
        <v>1.37E-2</v>
      </c>
      <c r="E139" s="12">
        <v>234</v>
      </c>
      <c r="F139">
        <f t="shared" ref="F139:F202" si="363">F140*(1.02)</f>
        <v>228494.16094984434</v>
      </c>
    </row>
    <row r="140" spans="1:12">
      <c r="A140">
        <v>2015</v>
      </c>
      <c r="B140">
        <v>88</v>
      </c>
      <c r="C140">
        <f t="shared" si="362"/>
        <v>146944.58677599454</v>
      </c>
      <c r="D140" s="35">
        <v>-8.9999999999999998E-4</v>
      </c>
      <c r="E140" s="41">
        <v>233.70699999999999</v>
      </c>
      <c r="F140">
        <f t="shared" si="363"/>
        <v>224013.88328416113</v>
      </c>
    </row>
    <row r="141" spans="1:12">
      <c r="A141">
        <v>2014</v>
      </c>
      <c r="B141">
        <v>87</v>
      </c>
      <c r="C141">
        <f t="shared" si="362"/>
        <v>147076.95603642732</v>
      </c>
      <c r="D141" s="34">
        <v>1.5800000000000002E-2</v>
      </c>
      <c r="E141" s="41">
        <v>233.916</v>
      </c>
      <c r="F141">
        <f t="shared" si="363"/>
        <v>219621.45420015795</v>
      </c>
    </row>
    <row r="142" spans="1:12">
      <c r="A142">
        <v>2013</v>
      </c>
      <c r="B142">
        <v>86</v>
      </c>
      <c r="C142">
        <f t="shared" si="362"/>
        <v>144789.28532824109</v>
      </c>
      <c r="D142" s="35">
        <v>1.5900000000000001E-2</v>
      </c>
      <c r="E142" s="40">
        <v>230.28</v>
      </c>
      <c r="F142">
        <f t="shared" si="363"/>
        <v>215315.15117662546</v>
      </c>
    </row>
    <row r="143" spans="1:12">
      <c r="A143">
        <v>2012</v>
      </c>
      <c r="B143">
        <v>85</v>
      </c>
      <c r="C143">
        <f t="shared" si="362"/>
        <v>142523.1669733646</v>
      </c>
      <c r="D143" s="34">
        <v>2.93E-2</v>
      </c>
      <c r="E143" s="40">
        <v>226.66499999999999</v>
      </c>
      <c r="F143">
        <f t="shared" si="363"/>
        <v>211093.28546727984</v>
      </c>
      <c r="K143" s="12"/>
      <c r="L143" s="12"/>
    </row>
    <row r="144" spans="1:12">
      <c r="A144">
        <v>2011</v>
      </c>
      <c r="B144">
        <v>84</v>
      </c>
      <c r="C144">
        <f t="shared" si="362"/>
        <v>138466.1099517775</v>
      </c>
      <c r="D144" s="35">
        <v>1.6299999999999999E-2</v>
      </c>
      <c r="E144" s="40">
        <v>220.22300000000001</v>
      </c>
      <c r="F144">
        <f t="shared" si="363"/>
        <v>206954.20143850966</v>
      </c>
    </row>
    <row r="145" spans="1:12">
      <c r="A145">
        <v>2010</v>
      </c>
      <c r="B145">
        <v>83</v>
      </c>
      <c r="C145">
        <f t="shared" si="362"/>
        <v>136245.3113763431</v>
      </c>
      <c r="D145" s="34">
        <v>2.63E-2</v>
      </c>
      <c r="E145" s="40">
        <v>216.68700000000001</v>
      </c>
      <c r="F145">
        <f t="shared" si="363"/>
        <v>202896.2759201075</v>
      </c>
    </row>
    <row r="146" spans="1:12">
      <c r="A146">
        <v>2009</v>
      </c>
      <c r="B146">
        <v>82</v>
      </c>
      <c r="C146">
        <f t="shared" si="362"/>
        <v>132753.88422132234</v>
      </c>
      <c r="D146" s="35">
        <v>2.9999999999999997E-4</v>
      </c>
      <c r="E146" s="40">
        <v>211.143</v>
      </c>
      <c r="F146">
        <f t="shared" si="363"/>
        <v>198917.91756873284</v>
      </c>
    </row>
    <row r="147" spans="1:12">
      <c r="A147">
        <v>2008</v>
      </c>
      <c r="B147">
        <v>81</v>
      </c>
      <c r="C147">
        <f t="shared" si="362"/>
        <v>132714.07000032224</v>
      </c>
      <c r="D147" s="34">
        <v>4.2799999999999998E-2</v>
      </c>
      <c r="E147" s="40">
        <v>211.18</v>
      </c>
      <c r="F147">
        <f t="shared" si="363"/>
        <v>195017.56624385572</v>
      </c>
    </row>
    <row r="148" spans="1:12">
      <c r="A148">
        <v>2007</v>
      </c>
      <c r="B148">
        <v>80</v>
      </c>
      <c r="C148">
        <f t="shared" si="362"/>
        <v>127267.04066007122</v>
      </c>
      <c r="D148" s="35">
        <v>2.0799999999999999E-2</v>
      </c>
      <c r="E148" s="39">
        <v>202.416</v>
      </c>
      <c r="F148">
        <f t="shared" si="363"/>
        <v>191193.69239593699</v>
      </c>
    </row>
    <row r="149" spans="1:12">
      <c r="A149">
        <v>2006</v>
      </c>
      <c r="B149">
        <v>79</v>
      </c>
      <c r="C149">
        <f t="shared" si="362"/>
        <v>124673.82509803216</v>
      </c>
      <c r="D149" s="34">
        <v>3.9899999999999998E-2</v>
      </c>
      <c r="E149" s="38">
        <v>198.3</v>
      </c>
      <c r="F149">
        <f t="shared" si="363"/>
        <v>187444.79646660489</v>
      </c>
    </row>
    <row r="150" spans="1:12">
      <c r="A150">
        <v>2005</v>
      </c>
      <c r="B150">
        <v>78</v>
      </c>
      <c r="C150">
        <f t="shared" si="362"/>
        <v>119890.20588328893</v>
      </c>
      <c r="D150" s="35">
        <v>2.9700000000000001E-2</v>
      </c>
      <c r="E150" s="38">
        <v>190.7</v>
      </c>
      <c r="F150">
        <f t="shared" si="363"/>
        <v>183769.40830059303</v>
      </c>
    </row>
    <row r="151" spans="1:12">
      <c r="A151">
        <v>2004</v>
      </c>
      <c r="B151">
        <v>77</v>
      </c>
      <c r="C151">
        <f t="shared" si="362"/>
        <v>116432.17042176258</v>
      </c>
      <c r="D151" s="34">
        <v>1.9300000000000001E-2</v>
      </c>
      <c r="E151" s="38">
        <v>185.2</v>
      </c>
      <c r="F151">
        <f t="shared" si="363"/>
        <v>180166.08656920886</v>
      </c>
    </row>
    <row r="152" spans="1:12">
      <c r="A152">
        <v>2003</v>
      </c>
      <c r="B152">
        <v>76</v>
      </c>
      <c r="C152">
        <f t="shared" si="362"/>
        <v>114227.57816321257</v>
      </c>
      <c r="D152" s="35">
        <v>2.5999999999999999E-2</v>
      </c>
      <c r="E152" s="38">
        <v>181.7</v>
      </c>
      <c r="F152">
        <f t="shared" si="363"/>
        <v>176633.41820510672</v>
      </c>
    </row>
    <row r="153" spans="1:12">
      <c r="A153">
        <v>2002</v>
      </c>
      <c r="B153">
        <v>75</v>
      </c>
      <c r="C153">
        <f t="shared" si="362"/>
        <v>111332.92218636702</v>
      </c>
      <c r="D153" s="34">
        <v>1.14E-2</v>
      </c>
      <c r="E153" s="38">
        <v>177.1</v>
      </c>
      <c r="F153">
        <f t="shared" si="363"/>
        <v>173170.01784814385</v>
      </c>
    </row>
    <row r="154" spans="1:12">
      <c r="A154">
        <v>2001</v>
      </c>
      <c r="B154">
        <v>74</v>
      </c>
      <c r="C154">
        <f t="shared" si="362"/>
        <v>110078.03261456102</v>
      </c>
      <c r="D154" s="35">
        <v>3.73E-2</v>
      </c>
      <c r="E154" s="38">
        <v>175.1</v>
      </c>
      <c r="F154">
        <f t="shared" si="363"/>
        <v>169774.52730210181</v>
      </c>
    </row>
    <row r="155" spans="1:12">
      <c r="A155">
        <v>2000</v>
      </c>
      <c r="B155">
        <v>73</v>
      </c>
      <c r="C155">
        <f t="shared" si="362"/>
        <v>106119.76536639449</v>
      </c>
      <c r="D155" s="34">
        <v>2.7400000000000001E-2</v>
      </c>
      <c r="E155" s="38">
        <v>168.8</v>
      </c>
      <c r="F155">
        <f t="shared" si="363"/>
        <v>166445.6150020606</v>
      </c>
    </row>
    <row r="156" spans="1:12">
      <c r="A156">
        <v>1999</v>
      </c>
      <c r="B156">
        <v>72</v>
      </c>
      <c r="C156">
        <f t="shared" si="362"/>
        <v>103289.62951761192</v>
      </c>
      <c r="D156" s="35">
        <v>1.67E-2</v>
      </c>
      <c r="E156" s="38">
        <v>164.3</v>
      </c>
      <c r="F156">
        <f t="shared" si="363"/>
        <v>163181.97549221627</v>
      </c>
      <c r="J156"/>
      <c r="K156" s="12"/>
      <c r="L156" s="12"/>
    </row>
    <row r="157" spans="1:12">
      <c r="A157">
        <v>1998</v>
      </c>
      <c r="B157">
        <v>71</v>
      </c>
      <c r="C157">
        <f t="shared" si="362"/>
        <v>101593.02598368439</v>
      </c>
      <c r="D157" s="34">
        <v>1.5699999999999999E-2</v>
      </c>
      <c r="E157" s="38">
        <v>161.6</v>
      </c>
      <c r="F157">
        <f t="shared" si="363"/>
        <v>159982.32891393753</v>
      </c>
    </row>
    <row r="158" spans="1:12">
      <c r="A158">
        <v>1997</v>
      </c>
      <c r="B158">
        <v>70</v>
      </c>
      <c r="C158">
        <f t="shared" si="362"/>
        <v>100022.67006368453</v>
      </c>
      <c r="D158" s="35">
        <v>3.04E-2</v>
      </c>
      <c r="E158" s="38">
        <v>159.1</v>
      </c>
      <c r="F158">
        <f t="shared" si="363"/>
        <v>156845.42050386031</v>
      </c>
    </row>
    <row r="159" spans="1:12">
      <c r="A159">
        <v>1996</v>
      </c>
      <c r="B159">
        <v>69</v>
      </c>
      <c r="C159">
        <f t="shared" si="362"/>
        <v>97071.690667395713</v>
      </c>
      <c r="D159" s="34">
        <v>2.7300000000000001E-2</v>
      </c>
      <c r="E159" s="38">
        <v>154.4</v>
      </c>
      <c r="F159">
        <f t="shared" si="363"/>
        <v>153770.02010182384</v>
      </c>
    </row>
    <row r="160" spans="1:12">
      <c r="A160">
        <v>1995</v>
      </c>
      <c r="B160">
        <v>68</v>
      </c>
      <c r="C160">
        <f t="shared" si="362"/>
        <v>94492.057497708272</v>
      </c>
      <c r="D160" s="35">
        <v>2.8000000000000001E-2</v>
      </c>
      <c r="E160" s="38">
        <v>150.30000000000001</v>
      </c>
      <c r="F160">
        <f t="shared" si="363"/>
        <v>150754.92166845474</v>
      </c>
    </row>
    <row r="161" spans="1:12">
      <c r="A161">
        <v>1994</v>
      </c>
      <c r="B161">
        <v>67</v>
      </c>
      <c r="C161">
        <f t="shared" si="362"/>
        <v>91918.343869366028</v>
      </c>
      <c r="D161" s="34">
        <v>2.52E-2</v>
      </c>
      <c r="E161" s="38">
        <v>146.19999999999999</v>
      </c>
      <c r="F161">
        <f t="shared" si="363"/>
        <v>147798.94281221053</v>
      </c>
    </row>
    <row r="162" spans="1:12">
      <c r="A162">
        <v>1993</v>
      </c>
      <c r="B162">
        <v>66</v>
      </c>
      <c r="C162">
        <f t="shared" si="362"/>
        <v>89658.938616236876</v>
      </c>
      <c r="D162" s="35">
        <v>3.2599999999999997E-2</v>
      </c>
      <c r="E162" s="38">
        <v>142.6</v>
      </c>
      <c r="F162">
        <f t="shared" si="363"/>
        <v>144900.9243256966</v>
      </c>
    </row>
    <row r="163" spans="1:12">
      <c r="A163">
        <v>1992</v>
      </c>
      <c r="B163">
        <v>65</v>
      </c>
      <c r="C163">
        <f t="shared" si="362"/>
        <v>86828.33489854433</v>
      </c>
      <c r="D163" s="34">
        <v>2.5999999999999999E-2</v>
      </c>
      <c r="E163" s="38">
        <v>138.1</v>
      </c>
      <c r="F163">
        <f t="shared" si="363"/>
        <v>142059.72973107509</v>
      </c>
    </row>
    <row r="164" spans="1:12">
      <c r="A164">
        <v>1991</v>
      </c>
      <c r="B164">
        <v>64</v>
      </c>
      <c r="C164">
        <f t="shared" si="362"/>
        <v>84628.00672372742</v>
      </c>
      <c r="D164" s="35">
        <v>5.6500000000000002E-2</v>
      </c>
      <c r="E164" s="38">
        <v>134.6</v>
      </c>
      <c r="F164">
        <f t="shared" si="363"/>
        <v>139274.24483438733</v>
      </c>
    </row>
    <row r="165" spans="1:12">
      <c r="A165">
        <v>1990</v>
      </c>
      <c r="B165">
        <v>63</v>
      </c>
      <c r="C165">
        <f t="shared" si="362"/>
        <v>80102.230689756194</v>
      </c>
      <c r="D165" s="34">
        <v>5.1999999999999998E-2</v>
      </c>
      <c r="E165" s="38">
        <v>127.4</v>
      </c>
      <c r="F165">
        <f t="shared" si="363"/>
        <v>136543.37728861501</v>
      </c>
    </row>
    <row r="166" spans="1:12">
      <c r="A166">
        <v>1989</v>
      </c>
      <c r="B166">
        <v>62</v>
      </c>
      <c r="C166">
        <f t="shared" si="362"/>
        <v>76142.804838171287</v>
      </c>
      <c r="D166" s="35">
        <v>4.6699999999999998E-2</v>
      </c>
      <c r="E166" s="38">
        <v>121.1</v>
      </c>
      <c r="F166">
        <f t="shared" si="363"/>
        <v>133866.05616530884</v>
      </c>
      <c r="J166"/>
      <c r="K166" s="12"/>
      <c r="L166" s="12"/>
    </row>
    <row r="167" spans="1:12">
      <c r="A167">
        <v>1988</v>
      </c>
      <c r="B167">
        <v>61</v>
      </c>
      <c r="C167">
        <f t="shared" si="362"/>
        <v>72745.585973221823</v>
      </c>
      <c r="D167" s="34">
        <v>4.0500000000000001E-2</v>
      </c>
      <c r="E167" s="38">
        <v>115.7</v>
      </c>
      <c r="F167">
        <f t="shared" si="363"/>
        <v>131241.2315346165</v>
      </c>
    </row>
    <row r="168" spans="1:12">
      <c r="A168">
        <v>1987</v>
      </c>
      <c r="B168">
        <v>60</v>
      </c>
      <c r="C168">
        <f t="shared" si="362"/>
        <v>69914.066288536109</v>
      </c>
      <c r="D168" s="35">
        <v>1.46E-2</v>
      </c>
      <c r="E168" s="38">
        <v>111.2</v>
      </c>
      <c r="F168">
        <f t="shared" si="363"/>
        <v>128667.87405354559</v>
      </c>
    </row>
    <row r="169" spans="1:12">
      <c r="A169">
        <v>1986</v>
      </c>
      <c r="B169">
        <v>59</v>
      </c>
      <c r="C169">
        <f t="shared" si="362"/>
        <v>68908.009351996952</v>
      </c>
      <c r="D169" s="34">
        <v>3.8899999999999997E-2</v>
      </c>
      <c r="E169" s="38">
        <v>109.6</v>
      </c>
      <c r="F169">
        <f t="shared" si="363"/>
        <v>126144.9745622996</v>
      </c>
    </row>
    <row r="170" spans="1:12">
      <c r="A170">
        <v>1985</v>
      </c>
      <c r="B170">
        <v>58</v>
      </c>
      <c r="C170">
        <f t="shared" si="362"/>
        <v>66327.855762823136</v>
      </c>
      <c r="D170" s="35">
        <v>3.5299999999999998E-2</v>
      </c>
      <c r="E170" s="38">
        <v>105.5</v>
      </c>
      <c r="F170">
        <f t="shared" si="363"/>
        <v>123671.54368852901</v>
      </c>
    </row>
    <row r="171" spans="1:12">
      <c r="A171">
        <v>1984</v>
      </c>
      <c r="B171">
        <v>57</v>
      </c>
      <c r="C171">
        <f t="shared" si="362"/>
        <v>64066.314848665264</v>
      </c>
      <c r="D171" s="34">
        <v>4.19E-2</v>
      </c>
      <c r="E171" s="38">
        <v>101.9</v>
      </c>
      <c r="F171">
        <f t="shared" si="363"/>
        <v>121246.61145934217</v>
      </c>
    </row>
    <row r="172" spans="1:12">
      <c r="A172">
        <v>1983</v>
      </c>
      <c r="B172">
        <v>56</v>
      </c>
      <c r="C172">
        <f t="shared" si="362"/>
        <v>61489.888519690241</v>
      </c>
      <c r="D172" s="35">
        <v>3.7100000000000001E-2</v>
      </c>
      <c r="E172" s="38">
        <v>97.8</v>
      </c>
      <c r="F172">
        <f t="shared" si="363"/>
        <v>118869.22692092368</v>
      </c>
    </row>
    <row r="173" spans="1:12">
      <c r="A173">
        <v>1982</v>
      </c>
      <c r="B173">
        <v>55</v>
      </c>
      <c r="C173">
        <f t="shared" si="362"/>
        <v>59290.221309121829</v>
      </c>
      <c r="D173" s="34">
        <v>8.3900000000000002E-2</v>
      </c>
      <c r="E173" s="38">
        <v>94.3</v>
      </c>
      <c r="F173">
        <f t="shared" si="363"/>
        <v>116538.45776561146</v>
      </c>
    </row>
    <row r="174" spans="1:12">
      <c r="A174">
        <v>1981</v>
      </c>
      <c r="B174">
        <v>54</v>
      </c>
      <c r="C174">
        <f t="shared" si="362"/>
        <v>54700.822316746773</v>
      </c>
      <c r="D174" s="35">
        <v>0.1183</v>
      </c>
      <c r="E174" s="38">
        <v>87</v>
      </c>
      <c r="F174">
        <f t="shared" si="363"/>
        <v>114253.38996628574</v>
      </c>
    </row>
    <row r="175" spans="1:12">
      <c r="A175">
        <v>1980</v>
      </c>
      <c r="B175">
        <v>53</v>
      </c>
      <c r="C175">
        <f t="shared" si="362"/>
        <v>48914.2647918687</v>
      </c>
      <c r="D175" s="34">
        <v>0.1391</v>
      </c>
      <c r="E175" s="38">
        <v>77.8</v>
      </c>
      <c r="F175">
        <f t="shared" si="363"/>
        <v>112013.1274179272</v>
      </c>
    </row>
    <row r="176" spans="1:12">
      <c r="A176">
        <v>1979</v>
      </c>
      <c r="B176">
        <v>52</v>
      </c>
      <c r="C176">
        <f t="shared" si="362"/>
        <v>42941.150725896499</v>
      </c>
      <c r="D176" s="35">
        <v>9.2799999999999994E-2</v>
      </c>
      <c r="E176" s="38">
        <v>68.3</v>
      </c>
      <c r="F176">
        <f t="shared" si="363"/>
        <v>109816.79158620314</v>
      </c>
      <c r="J176"/>
      <c r="K176" s="12"/>
      <c r="L176" s="12"/>
    </row>
    <row r="177" spans="1:12">
      <c r="A177">
        <v>1978</v>
      </c>
      <c r="B177">
        <v>51</v>
      </c>
      <c r="C177">
        <f t="shared" si="362"/>
        <v>39294.610839949215</v>
      </c>
      <c r="D177" s="34">
        <v>6.8400000000000002E-2</v>
      </c>
      <c r="E177" s="38">
        <v>62.5</v>
      </c>
      <c r="F177">
        <f t="shared" si="363"/>
        <v>107663.52116294425</v>
      </c>
    </row>
    <row r="178" spans="1:12">
      <c r="A178">
        <v>1977</v>
      </c>
      <c r="B178">
        <v>50</v>
      </c>
      <c r="C178">
        <f t="shared" si="362"/>
        <v>36778.931898117946</v>
      </c>
      <c r="D178" s="35">
        <v>5.2200000000000003E-2</v>
      </c>
      <c r="E178" s="38">
        <v>58.5</v>
      </c>
      <c r="F178">
        <f t="shared" si="363"/>
        <v>105552.47172837671</v>
      </c>
    </row>
    <row r="179" spans="1:12">
      <c r="A179">
        <v>1976</v>
      </c>
      <c r="B179">
        <v>49</v>
      </c>
      <c r="C179">
        <f t="shared" si="362"/>
        <v>34954.316573006981</v>
      </c>
      <c r="D179" s="34">
        <v>6.7199999999999996E-2</v>
      </c>
      <c r="E179" s="38">
        <v>55.6</v>
      </c>
      <c r="F179">
        <f t="shared" si="363"/>
        <v>103482.81541997717</v>
      </c>
    </row>
    <row r="180" spans="1:12">
      <c r="A180">
        <v>1975</v>
      </c>
      <c r="B180">
        <v>48</v>
      </c>
      <c r="C180">
        <f t="shared" si="362"/>
        <v>32753.295139624235</v>
      </c>
      <c r="D180" s="35">
        <v>0.11799999999999999</v>
      </c>
      <c r="E180" s="38">
        <v>52.1</v>
      </c>
      <c r="F180">
        <f t="shared" si="363"/>
        <v>101453.74060782076</v>
      </c>
    </row>
    <row r="181" spans="1:12">
      <c r="A181">
        <v>1974</v>
      </c>
      <c r="B181">
        <v>47</v>
      </c>
      <c r="C181">
        <f t="shared" si="362"/>
        <v>29296.328389646009</v>
      </c>
      <c r="D181" s="34">
        <v>9.3899999999999997E-2</v>
      </c>
      <c r="E181" s="38">
        <v>46.6</v>
      </c>
      <c r="F181">
        <f t="shared" si="363"/>
        <v>99464.451576294858</v>
      </c>
    </row>
    <row r="182" spans="1:12">
      <c r="A182">
        <v>1973</v>
      </c>
      <c r="B182">
        <v>46</v>
      </c>
      <c r="C182">
        <f t="shared" si="362"/>
        <v>26781.541630538446</v>
      </c>
      <c r="D182" s="35">
        <v>3.6499999999999998E-2</v>
      </c>
      <c r="E182" s="38">
        <v>42.6</v>
      </c>
      <c r="F182">
        <f t="shared" si="363"/>
        <v>97514.168212053773</v>
      </c>
    </row>
    <row r="183" spans="1:12">
      <c r="A183">
        <v>1972</v>
      </c>
      <c r="B183">
        <v>45</v>
      </c>
      <c r="C183">
        <f t="shared" si="362"/>
        <v>25838.438620876455</v>
      </c>
      <c r="D183" s="34">
        <v>3.27E-2</v>
      </c>
      <c r="E183" s="38">
        <v>41.1</v>
      </c>
      <c r="F183">
        <f t="shared" si="363"/>
        <v>95602.125698091928</v>
      </c>
    </row>
    <row r="184" spans="1:12">
      <c r="A184">
        <v>1971</v>
      </c>
      <c r="B184">
        <v>44</v>
      </c>
      <c r="C184">
        <f t="shared" si="362"/>
        <v>25020.275608479187</v>
      </c>
      <c r="D184" s="35">
        <v>5.2900000000000003E-2</v>
      </c>
      <c r="E184" s="38">
        <v>39.799999999999997</v>
      </c>
      <c r="F184">
        <f t="shared" si="363"/>
        <v>93727.57421381562</v>
      </c>
    </row>
    <row r="185" spans="1:12">
      <c r="A185">
        <v>1970</v>
      </c>
      <c r="B185">
        <v>43</v>
      </c>
      <c r="C185">
        <f t="shared" si="362"/>
        <v>23763.202211491298</v>
      </c>
      <c r="D185" s="34">
        <v>6.1800000000000001E-2</v>
      </c>
      <c r="E185" s="38">
        <v>37.799999999999997</v>
      </c>
      <c r="F185">
        <f t="shared" si="363"/>
        <v>91889.778640995704</v>
      </c>
    </row>
    <row r="186" spans="1:12">
      <c r="A186">
        <v>1969</v>
      </c>
      <c r="B186">
        <v>42</v>
      </c>
      <c r="C186">
        <f t="shared" si="362"/>
        <v>22380.111331221789</v>
      </c>
      <c r="D186" s="35">
        <v>4.3999999999999997E-2</v>
      </c>
      <c r="E186" s="38">
        <v>35.6</v>
      </c>
      <c r="F186">
        <f t="shared" si="363"/>
        <v>90088.018275485985</v>
      </c>
      <c r="J186"/>
      <c r="K186" s="12"/>
      <c r="L186" s="12"/>
    </row>
    <row r="187" spans="1:12">
      <c r="A187">
        <v>1968</v>
      </c>
      <c r="B187">
        <v>41</v>
      </c>
      <c r="C187">
        <f t="shared" si="362"/>
        <v>21436.888248296731</v>
      </c>
      <c r="D187" s="34">
        <v>3.6499999999999998E-2</v>
      </c>
      <c r="E187" s="38">
        <v>34.1</v>
      </c>
      <c r="F187">
        <f t="shared" si="363"/>
        <v>88321.586544594102</v>
      </c>
    </row>
    <row r="188" spans="1:12">
      <c r="A188">
        <v>1967</v>
      </c>
      <c r="B188">
        <v>40</v>
      </c>
      <c r="C188">
        <f t="shared" si="362"/>
        <v>20681.99541562637</v>
      </c>
      <c r="D188" s="35">
        <v>3.4599999999999999E-2</v>
      </c>
      <c r="E188" s="38">
        <v>32.9</v>
      </c>
      <c r="F188">
        <f t="shared" si="363"/>
        <v>86589.790729994216</v>
      </c>
    </row>
    <row r="189" spans="1:12">
      <c r="A189">
        <v>1966</v>
      </c>
      <c r="B189">
        <v>39</v>
      </c>
      <c r="C189">
        <f t="shared" si="362"/>
        <v>19990.32999770575</v>
      </c>
      <c r="D189" s="34">
        <v>1.9199999999999998E-2</v>
      </c>
      <c r="E189" s="38">
        <v>31.8</v>
      </c>
      <c r="F189">
        <f t="shared" si="363"/>
        <v>84891.951696072763</v>
      </c>
    </row>
    <row r="190" spans="1:12">
      <c r="A190">
        <v>1965</v>
      </c>
      <c r="B190">
        <v>38</v>
      </c>
      <c r="C190">
        <f t="shared" si="362"/>
        <v>19613.746073102186</v>
      </c>
      <c r="D190" s="35">
        <v>9.7000000000000003E-3</v>
      </c>
      <c r="E190" s="38">
        <v>31.2</v>
      </c>
      <c r="F190">
        <f t="shared" si="363"/>
        <v>83227.403623600752</v>
      </c>
    </row>
    <row r="191" spans="1:12">
      <c r="A191">
        <v>1964</v>
      </c>
      <c r="B191">
        <v>37</v>
      </c>
      <c r="C191">
        <f t="shared" si="362"/>
        <v>19425.320464595607</v>
      </c>
      <c r="D191" s="34">
        <v>1.6400000000000001E-2</v>
      </c>
      <c r="E191" s="38">
        <v>30.9</v>
      </c>
      <c r="F191">
        <f t="shared" si="363"/>
        <v>81595.493748628185</v>
      </c>
    </row>
    <row r="192" spans="1:12">
      <c r="A192">
        <v>1963</v>
      </c>
      <c r="B192">
        <v>36</v>
      </c>
      <c r="C192">
        <f t="shared" si="362"/>
        <v>19111.885541711537</v>
      </c>
      <c r="D192" s="35">
        <v>1.3299999999999999E-2</v>
      </c>
      <c r="E192" s="38">
        <v>30.4</v>
      </c>
      <c r="F192">
        <f t="shared" si="363"/>
        <v>79995.582106498216</v>
      </c>
    </row>
    <row r="193" spans="1:10">
      <c r="A193">
        <v>1962</v>
      </c>
      <c r="B193">
        <v>35</v>
      </c>
      <c r="C193">
        <f t="shared" si="362"/>
        <v>18861.033792274287</v>
      </c>
      <c r="D193" s="34">
        <v>6.7000000000000002E-3</v>
      </c>
      <c r="E193" s="38">
        <v>30</v>
      </c>
      <c r="F193">
        <f t="shared" si="363"/>
        <v>78427.0412808806</v>
      </c>
    </row>
    <row r="194" spans="1:10">
      <c r="A194">
        <v>1961</v>
      </c>
      <c r="B194">
        <v>34</v>
      </c>
      <c r="C194">
        <f t="shared" si="362"/>
        <v>18735.505902726025</v>
      </c>
      <c r="D194" s="35">
        <v>1.7100000000000001E-2</v>
      </c>
      <c r="E194" s="38">
        <v>29.8</v>
      </c>
      <c r="F194">
        <f t="shared" si="363"/>
        <v>76889.256157726079</v>
      </c>
    </row>
    <row r="195" spans="1:10">
      <c r="A195">
        <v>1960</v>
      </c>
      <c r="B195">
        <v>33</v>
      </c>
      <c r="C195">
        <f t="shared" si="362"/>
        <v>18420.515094608225</v>
      </c>
      <c r="D195" s="34">
        <v>1.03E-2</v>
      </c>
      <c r="E195" s="38">
        <v>29.3</v>
      </c>
      <c r="F195">
        <f t="shared" si="363"/>
        <v>75381.623684045175</v>
      </c>
    </row>
    <row r="196" spans="1:10">
      <c r="A196">
        <v>1959</v>
      </c>
      <c r="B196">
        <v>32</v>
      </c>
      <c r="C196">
        <f t="shared" si="362"/>
        <v>18232.718098196798</v>
      </c>
      <c r="D196" s="35">
        <v>1.4E-2</v>
      </c>
      <c r="E196" s="38">
        <v>29</v>
      </c>
      <c r="F196">
        <f t="shared" si="363"/>
        <v>73903.552631416838</v>
      </c>
      <c r="J196"/>
    </row>
    <row r="197" spans="1:10">
      <c r="A197">
        <v>1958</v>
      </c>
      <c r="B197">
        <v>31</v>
      </c>
      <c r="C197">
        <f t="shared" si="362"/>
        <v>17980.98431774832</v>
      </c>
      <c r="D197" s="34">
        <v>3.6200000000000003E-2</v>
      </c>
      <c r="E197" s="38">
        <v>28.6</v>
      </c>
      <c r="F197">
        <f t="shared" si="363"/>
        <v>72454.46336413415</v>
      </c>
    </row>
    <row r="198" spans="1:10">
      <c r="A198">
        <v>1957</v>
      </c>
      <c r="B198">
        <v>30</v>
      </c>
      <c r="C198">
        <f t="shared" si="362"/>
        <v>17352.812505064969</v>
      </c>
      <c r="D198" s="35">
        <v>2.9899999999999999E-2</v>
      </c>
      <c r="E198" s="38">
        <v>27.6</v>
      </c>
      <c r="F198">
        <f t="shared" si="363"/>
        <v>71033.78761189623</v>
      </c>
    </row>
    <row r="199" spans="1:10">
      <c r="A199">
        <v>1956</v>
      </c>
      <c r="B199">
        <v>29</v>
      </c>
      <c r="C199">
        <f t="shared" si="362"/>
        <v>16849.026609442633</v>
      </c>
      <c r="D199" s="34">
        <v>3.7000000000000002E-3</v>
      </c>
      <c r="E199" s="38">
        <v>26.8</v>
      </c>
      <c r="F199">
        <f t="shared" si="363"/>
        <v>69640.968246957083</v>
      </c>
    </row>
    <row r="200" spans="1:10">
      <c r="A200">
        <v>1955</v>
      </c>
      <c r="B200">
        <v>28</v>
      </c>
      <c r="C200">
        <f t="shared" si="362"/>
        <v>16786.91502385437</v>
      </c>
      <c r="D200" s="35">
        <v>-7.4000000000000003E-3</v>
      </c>
      <c r="E200" s="38">
        <v>26.7</v>
      </c>
      <c r="F200">
        <f t="shared" si="363"/>
        <v>68275.459065644201</v>
      </c>
    </row>
    <row r="201" spans="1:10">
      <c r="A201">
        <v>1954</v>
      </c>
      <c r="B201">
        <v>27</v>
      </c>
      <c r="C201">
        <f t="shared" si="362"/>
        <v>16912.06429967194</v>
      </c>
      <c r="D201" s="34">
        <v>1.1299999999999999E-2</v>
      </c>
      <c r="E201" s="38">
        <v>26.9</v>
      </c>
      <c r="F201">
        <f t="shared" si="363"/>
        <v>66936.72457416098</v>
      </c>
    </row>
    <row r="202" spans="1:10">
      <c r="A202">
        <v>1953</v>
      </c>
      <c r="B202">
        <v>26</v>
      </c>
      <c r="C202">
        <f t="shared" si="362"/>
        <v>16723.093344874851</v>
      </c>
      <c r="D202" s="35">
        <v>3.8E-3</v>
      </c>
      <c r="E202" s="38">
        <v>26.6</v>
      </c>
      <c r="F202">
        <f t="shared" si="363"/>
        <v>65624.239778589195</v>
      </c>
    </row>
    <row r="203" spans="1:10">
      <c r="A203">
        <v>1952</v>
      </c>
      <c r="B203">
        <v>25</v>
      </c>
      <c r="C203">
        <f t="shared" ref="C203:C224" si="364">C204*(1+D203)</f>
        <v>16659.786157476439</v>
      </c>
      <c r="D203" s="34">
        <v>4.3299999999999998E-2</v>
      </c>
      <c r="E203" s="38">
        <v>26.5</v>
      </c>
      <c r="F203">
        <f t="shared" ref="F203:F224" si="365">F204*(1.02)</f>
        <v>64337.489979009013</v>
      </c>
    </row>
    <row r="204" spans="1:10">
      <c r="A204">
        <v>1951</v>
      </c>
      <c r="B204">
        <v>24</v>
      </c>
      <c r="C204">
        <f t="shared" si="364"/>
        <v>15968.356328454367</v>
      </c>
      <c r="D204" s="35">
        <v>8.09E-2</v>
      </c>
      <c r="E204" s="38">
        <v>25.4</v>
      </c>
      <c r="F204">
        <f t="shared" si="365"/>
        <v>63075.970567655895</v>
      </c>
    </row>
    <row r="205" spans="1:10">
      <c r="A205">
        <v>1950</v>
      </c>
      <c r="B205">
        <v>23</v>
      </c>
      <c r="C205">
        <f t="shared" si="364"/>
        <v>14773.204115509638</v>
      </c>
      <c r="D205" s="34">
        <v>-2.0799999999999999E-2</v>
      </c>
      <c r="E205" s="38">
        <v>23.5</v>
      </c>
      <c r="F205">
        <f t="shared" si="365"/>
        <v>61839.186831035193</v>
      </c>
    </row>
    <row r="206" spans="1:10">
      <c r="A206">
        <v>1949</v>
      </c>
      <c r="B206">
        <v>22</v>
      </c>
      <c r="C206">
        <f t="shared" si="364"/>
        <v>15087.014006852163</v>
      </c>
      <c r="D206" s="35">
        <v>1.2699999999999999E-2</v>
      </c>
      <c r="E206" s="38">
        <v>24</v>
      </c>
      <c r="F206">
        <f t="shared" si="365"/>
        <v>60626.653755916857</v>
      </c>
    </row>
    <row r="207" spans="1:10">
      <c r="A207">
        <v>1948</v>
      </c>
      <c r="B207">
        <v>21</v>
      </c>
      <c r="C207">
        <f t="shared" si="364"/>
        <v>14897.811797029884</v>
      </c>
      <c r="D207" s="34">
        <v>0.1023</v>
      </c>
      <c r="E207" s="38">
        <v>23.7</v>
      </c>
      <c r="F207">
        <f t="shared" si="365"/>
        <v>59437.895839134173</v>
      </c>
    </row>
    <row r="208" spans="1:10">
      <c r="A208">
        <v>1947</v>
      </c>
      <c r="B208">
        <v>20</v>
      </c>
      <c r="C208">
        <f t="shared" si="364"/>
        <v>13515.206202512822</v>
      </c>
      <c r="D208" s="35">
        <v>0.18129999999999999</v>
      </c>
      <c r="E208" s="38">
        <v>21.5</v>
      </c>
      <c r="F208">
        <f t="shared" si="365"/>
        <v>58272.446901111936</v>
      </c>
    </row>
    <row r="209" spans="1:6">
      <c r="A209">
        <v>1946</v>
      </c>
      <c r="B209">
        <v>19</v>
      </c>
      <c r="C209">
        <f t="shared" si="364"/>
        <v>11440.960130798969</v>
      </c>
      <c r="D209" s="34">
        <v>2.2499999999999999E-2</v>
      </c>
      <c r="E209" s="38">
        <v>18.2</v>
      </c>
      <c r="F209">
        <f t="shared" si="365"/>
        <v>57129.849903050919</v>
      </c>
    </row>
    <row r="210" spans="1:6">
      <c r="A210">
        <v>1945</v>
      </c>
      <c r="B210">
        <v>18</v>
      </c>
      <c r="C210">
        <f t="shared" si="364"/>
        <v>11189.203061906082</v>
      </c>
      <c r="D210" s="35">
        <v>2.3E-2</v>
      </c>
      <c r="E210" s="38">
        <v>17.8</v>
      </c>
      <c r="F210">
        <f t="shared" si="365"/>
        <v>56009.656767696979</v>
      </c>
    </row>
    <row r="211" spans="1:6">
      <c r="A211">
        <v>1944</v>
      </c>
      <c r="B211">
        <v>17</v>
      </c>
      <c r="C211">
        <f t="shared" si="364"/>
        <v>10937.637401667725</v>
      </c>
      <c r="D211" s="34">
        <v>2.9600000000000001E-2</v>
      </c>
      <c r="E211" s="38">
        <v>17.399999999999999</v>
      </c>
      <c r="F211">
        <f t="shared" si="365"/>
        <v>54911.428203624491</v>
      </c>
    </row>
    <row r="212" spans="1:6">
      <c r="A212">
        <v>1943</v>
      </c>
      <c r="B212">
        <v>16</v>
      </c>
      <c r="C212">
        <f t="shared" si="364"/>
        <v>10623.190949560727</v>
      </c>
      <c r="D212" s="35">
        <v>7.6399999999999996E-2</v>
      </c>
      <c r="E212" s="38">
        <v>16.899999999999999</v>
      </c>
      <c r="F212">
        <f t="shared" si="365"/>
        <v>53834.733532965183</v>
      </c>
    </row>
    <row r="213" spans="1:6">
      <c r="A213">
        <v>1942</v>
      </c>
      <c r="B213">
        <v>15</v>
      </c>
      <c r="C213">
        <f t="shared" si="364"/>
        <v>9869.1852002608011</v>
      </c>
      <c r="D213" s="34">
        <v>0.1135</v>
      </c>
      <c r="E213" s="38">
        <v>15.7</v>
      </c>
      <c r="F213">
        <f t="shared" si="365"/>
        <v>52779.150522514887</v>
      </c>
    </row>
    <row r="214" spans="1:6">
      <c r="A214">
        <v>1941</v>
      </c>
      <c r="B214">
        <v>14</v>
      </c>
      <c r="C214">
        <f t="shared" si="364"/>
        <v>8863.2107770640341</v>
      </c>
      <c r="D214" s="35">
        <v>1.44E-2</v>
      </c>
      <c r="E214" s="38">
        <v>14.1</v>
      </c>
      <c r="F214">
        <f t="shared" si="365"/>
        <v>51744.26521815185</v>
      </c>
    </row>
    <row r="215" spans="1:6">
      <c r="A215">
        <v>1940</v>
      </c>
      <c r="B215">
        <v>13</v>
      </c>
      <c r="C215">
        <f t="shared" si="364"/>
        <v>8737.3923275473517</v>
      </c>
      <c r="D215" s="34">
        <v>-7.1000000000000004E-3</v>
      </c>
      <c r="E215" s="38">
        <v>13.9</v>
      </c>
      <c r="F215">
        <f t="shared" si="365"/>
        <v>50729.671782501813</v>
      </c>
    </row>
    <row r="216" spans="1:6">
      <c r="A216">
        <v>1939</v>
      </c>
      <c r="B216">
        <v>12</v>
      </c>
      <c r="C216">
        <f t="shared" si="364"/>
        <v>8799.8714145909471</v>
      </c>
      <c r="D216" s="35">
        <v>-1.41E-2</v>
      </c>
      <c r="E216" s="38">
        <v>14</v>
      </c>
      <c r="F216">
        <f t="shared" si="365"/>
        <v>49734.972335786093</v>
      </c>
    </row>
    <row r="217" spans="1:6">
      <c r="A217">
        <v>1938</v>
      </c>
      <c r="B217">
        <v>11</v>
      </c>
      <c r="C217">
        <f t="shared" si="364"/>
        <v>8925.7241247499205</v>
      </c>
      <c r="D217" s="34">
        <v>7.1000000000000004E-3</v>
      </c>
      <c r="E217" s="38">
        <v>14.2</v>
      </c>
      <c r="F217">
        <f t="shared" si="365"/>
        <v>48759.776799790285</v>
      </c>
    </row>
    <row r="218" spans="1:6">
      <c r="A218">
        <v>1937</v>
      </c>
      <c r="B218">
        <v>10</v>
      </c>
      <c r="C218">
        <f t="shared" si="364"/>
        <v>8862.7982571243374</v>
      </c>
      <c r="D218" s="35">
        <v>2.1700000000000001E-2</v>
      </c>
      <c r="E218" s="38">
        <v>14.1</v>
      </c>
      <c r="F218">
        <f t="shared" si="365"/>
        <v>47803.702744892435</v>
      </c>
    </row>
    <row r="219" spans="1:6">
      <c r="A219">
        <v>1936</v>
      </c>
      <c r="B219">
        <v>9</v>
      </c>
      <c r="C219">
        <f t="shared" si="364"/>
        <v>8674.560298643768</v>
      </c>
      <c r="D219" s="34">
        <v>1.47E-2</v>
      </c>
      <c r="E219" s="38">
        <v>13.8</v>
      </c>
      <c r="F219">
        <f t="shared" si="365"/>
        <v>46866.375240090623</v>
      </c>
    </row>
    <row r="220" spans="1:6">
      <c r="A220">
        <v>1935</v>
      </c>
      <c r="B220">
        <v>8</v>
      </c>
      <c r="C220">
        <f t="shared" si="364"/>
        <v>8548.891592237871</v>
      </c>
      <c r="D220" s="35">
        <v>3.0300000000000001E-2</v>
      </c>
      <c r="E220" s="38">
        <v>13.6</v>
      </c>
      <c r="F220">
        <f t="shared" si="365"/>
        <v>45947.4267059712</v>
      </c>
    </row>
    <row r="221" spans="1:6">
      <c r="A221">
        <v>1934</v>
      </c>
      <c r="B221">
        <v>7</v>
      </c>
      <c r="C221">
        <f t="shared" si="364"/>
        <v>8297.4780085779585</v>
      </c>
      <c r="D221" s="34">
        <v>2.3300000000000001E-2</v>
      </c>
      <c r="E221" s="38">
        <v>13.2</v>
      </c>
      <c r="F221">
        <f t="shared" si="365"/>
        <v>45046.496770559999</v>
      </c>
    </row>
    <row r="222" spans="1:6">
      <c r="A222">
        <v>1933</v>
      </c>
      <c r="B222">
        <v>6</v>
      </c>
      <c r="C222">
        <f t="shared" si="364"/>
        <v>8108.5488210475505</v>
      </c>
      <c r="D222" s="35">
        <v>-9.7900000000000001E-2</v>
      </c>
      <c r="E222" s="38">
        <v>12.9</v>
      </c>
      <c r="F222">
        <f t="shared" si="365"/>
        <v>44163.232127999996</v>
      </c>
    </row>
    <row r="223" spans="1:6">
      <c r="A223">
        <v>1932</v>
      </c>
      <c r="B223">
        <v>5</v>
      </c>
      <c r="C223">
        <f t="shared" si="364"/>
        <v>8988.5254639702362</v>
      </c>
      <c r="D223" s="34">
        <v>-0.10059999999999999</v>
      </c>
      <c r="E223" s="38">
        <v>14.3</v>
      </c>
      <c r="F223">
        <f t="shared" si="365"/>
        <v>43297.286399999997</v>
      </c>
    </row>
    <row r="224" spans="1:6">
      <c r="A224">
        <v>1931</v>
      </c>
      <c r="B224">
        <v>4</v>
      </c>
      <c r="C224">
        <f t="shared" si="364"/>
        <v>9993.9131242719995</v>
      </c>
      <c r="D224" s="35">
        <v>-7.0199999999999999E-2</v>
      </c>
      <c r="E224" s="38">
        <v>15.9</v>
      </c>
      <c r="F224">
        <f t="shared" si="365"/>
        <v>42448.32</v>
      </c>
    </row>
    <row r="225" spans="1:6">
      <c r="A225">
        <v>1930</v>
      </c>
      <c r="B225">
        <v>3</v>
      </c>
      <c r="C225">
        <f>C226*(1+D225)</f>
        <v>10748.45464</v>
      </c>
      <c r="D225" s="34">
        <v>0</v>
      </c>
      <c r="E225" s="38">
        <v>17.100000000000001</v>
      </c>
      <c r="F225">
        <f>F226*(1.02)</f>
        <v>41616</v>
      </c>
    </row>
    <row r="226" spans="1:6">
      <c r="A226">
        <v>1929</v>
      </c>
      <c r="B226">
        <v>2</v>
      </c>
      <c r="C226">
        <f>C227*(1+D226)</f>
        <v>10748.45464</v>
      </c>
      <c r="D226" s="35">
        <v>-1.1599999999999999E-2</v>
      </c>
      <c r="E226" s="38">
        <v>17.100000000000001</v>
      </c>
      <c r="F226">
        <f>F227*(1.02)</f>
        <v>40800</v>
      </c>
    </row>
    <row r="227" spans="1:6" ht="15.75" thickBot="1">
      <c r="A227">
        <v>1928</v>
      </c>
      <c r="B227">
        <v>1</v>
      </c>
      <c r="C227">
        <f>$B$125*(1+$D$227)</f>
        <v>10874.6</v>
      </c>
      <c r="D227" s="36">
        <v>-1.14E-2</v>
      </c>
      <c r="E227" s="38">
        <v>17.3</v>
      </c>
      <c r="F227">
        <f>40000</f>
        <v>40000</v>
      </c>
    </row>
  </sheetData>
  <sheetProtection sheet="1" objects="1" scenarios="1"/>
  <mergeCells count="2">
    <mergeCell ref="G124:L124"/>
    <mergeCell ref="G132:L132"/>
  </mergeCells>
  <conditionalFormatting sqref="H126:L13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34:L13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S227"/>
  <sheetViews>
    <sheetView topLeftCell="A123" workbookViewId="0">
      <selection activeCell="D126" sqref="D126"/>
    </sheetView>
  </sheetViews>
  <sheetFormatPr defaultRowHeight="15"/>
  <cols>
    <col min="1" max="1" width="15.85546875" bestFit="1" customWidth="1"/>
    <col min="2" max="2" width="22.85546875" bestFit="1" customWidth="1"/>
    <col min="3" max="3" width="22.28515625" bestFit="1" customWidth="1"/>
    <col min="4" max="4" width="16.85546875" style="12" customWidth="1"/>
    <col min="5" max="5" width="11.85546875" customWidth="1"/>
    <col min="6" max="6" width="32.140625" customWidth="1"/>
    <col min="7" max="7" width="20.5703125" bestFit="1" customWidth="1"/>
    <col min="8" max="9" width="11.140625" customWidth="1"/>
    <col min="10" max="10" width="11.140625" style="12" customWidth="1"/>
    <col min="11" max="12" width="11.140625" customWidth="1"/>
    <col min="13" max="13" width="13.5703125" customWidth="1"/>
    <col min="14" max="14" width="13.85546875" bestFit="1" customWidth="1"/>
    <col min="15" max="15" width="11.5703125" bestFit="1" customWidth="1"/>
    <col min="16" max="16" width="8.7109375" customWidth="1"/>
    <col min="18" max="18" width="13.85546875" bestFit="1" customWidth="1"/>
    <col min="61" max="61" width="11.7109375" bestFit="1" customWidth="1"/>
    <col min="67" max="67" width="13.140625" bestFit="1" customWidth="1"/>
    <col min="73" max="73" width="10.140625" bestFit="1" customWidth="1"/>
    <col min="79" max="79" width="13.140625" bestFit="1" customWidth="1"/>
    <col min="85" max="85" width="11.7109375" bestFit="1" customWidth="1"/>
    <col min="89" max="89" width="10" bestFit="1" customWidth="1"/>
    <col min="91" max="91" width="13.140625" bestFit="1" customWidth="1"/>
    <col min="93" max="93" width="14.28515625" bestFit="1" customWidth="1"/>
    <col min="94" max="94" width="17.28515625" bestFit="1" customWidth="1"/>
    <col min="97" max="97" width="12.42578125" bestFit="1" customWidth="1"/>
    <col min="99" max="99" width="12.85546875" customWidth="1"/>
    <col min="103" max="103" width="13.140625" bestFit="1" customWidth="1"/>
    <col min="124" max="124" width="9.7109375" bestFit="1" customWidth="1"/>
    <col min="136" max="136" width="10.7109375" bestFit="1" customWidth="1"/>
    <col min="223" max="223" width="13.85546875" customWidth="1"/>
    <col min="235" max="235" width="14.28515625" bestFit="1" customWidth="1"/>
  </cols>
  <sheetData>
    <row r="1" spans="3:461">
      <c r="C1" t="s">
        <v>0</v>
      </c>
      <c r="D1" t="s">
        <v>1</v>
      </c>
      <c r="E1" t="s">
        <v>3</v>
      </c>
      <c r="F1" s="12"/>
      <c r="G1" t="s">
        <v>0</v>
      </c>
      <c r="H1" t="s">
        <v>1</v>
      </c>
      <c r="I1" t="s">
        <v>3</v>
      </c>
      <c r="K1" t="s">
        <v>0</v>
      </c>
      <c r="L1" t="s">
        <v>1</v>
      </c>
      <c r="M1" t="s">
        <v>3</v>
      </c>
      <c r="O1" t="s">
        <v>0</v>
      </c>
      <c r="P1" t="s">
        <v>1</v>
      </c>
      <c r="Q1" t="s">
        <v>3</v>
      </c>
      <c r="S1" t="s">
        <v>0</v>
      </c>
      <c r="T1" t="s">
        <v>1</v>
      </c>
      <c r="U1" t="s">
        <v>3</v>
      </c>
      <c r="W1" t="s">
        <v>0</v>
      </c>
      <c r="X1" t="s">
        <v>1</v>
      </c>
      <c r="Y1" t="s">
        <v>3</v>
      </c>
      <c r="AA1" t="s">
        <v>0</v>
      </c>
      <c r="AB1" t="s">
        <v>1</v>
      </c>
      <c r="AC1" t="s">
        <v>3</v>
      </c>
      <c r="AE1" t="s">
        <v>0</v>
      </c>
      <c r="AF1" t="s">
        <v>1</v>
      </c>
      <c r="AG1" t="s">
        <v>3</v>
      </c>
      <c r="AI1" t="s">
        <v>0</v>
      </c>
      <c r="AJ1" t="s">
        <v>1</v>
      </c>
      <c r="AK1" t="s">
        <v>3</v>
      </c>
      <c r="AM1" t="s">
        <v>0</v>
      </c>
      <c r="AN1" t="s">
        <v>1</v>
      </c>
      <c r="AO1" t="s">
        <v>3</v>
      </c>
      <c r="AQ1" t="s">
        <v>0</v>
      </c>
      <c r="AR1" t="s">
        <v>1</v>
      </c>
      <c r="AS1" t="s">
        <v>3</v>
      </c>
      <c r="AU1" t="s">
        <v>0</v>
      </c>
      <c r="AV1" t="s">
        <v>1</v>
      </c>
      <c r="AW1" t="s">
        <v>3</v>
      </c>
      <c r="AY1" t="s">
        <v>0</v>
      </c>
      <c r="AZ1" t="s">
        <v>1</v>
      </c>
      <c r="BA1" t="s">
        <v>3</v>
      </c>
      <c r="BC1" t="s">
        <v>0</v>
      </c>
      <c r="BD1" t="s">
        <v>1</v>
      </c>
      <c r="BE1" t="s">
        <v>3</v>
      </c>
      <c r="BG1" t="s">
        <v>0</v>
      </c>
      <c r="BH1" t="s">
        <v>1</v>
      </c>
      <c r="BI1" t="s">
        <v>3</v>
      </c>
      <c r="BK1" t="s">
        <v>0</v>
      </c>
      <c r="BL1" t="s">
        <v>1</v>
      </c>
      <c r="BM1" t="s">
        <v>3</v>
      </c>
      <c r="BO1" t="s">
        <v>0</v>
      </c>
      <c r="BP1" t="s">
        <v>1</v>
      </c>
      <c r="BQ1" t="s">
        <v>3</v>
      </c>
      <c r="BS1" t="s">
        <v>0</v>
      </c>
      <c r="BT1" t="s">
        <v>1</v>
      </c>
      <c r="BU1" t="s">
        <v>3</v>
      </c>
      <c r="BW1" t="s">
        <v>0</v>
      </c>
      <c r="BX1" t="s">
        <v>1</v>
      </c>
      <c r="BY1" t="s">
        <v>3</v>
      </c>
      <c r="CA1" t="s">
        <v>0</v>
      </c>
      <c r="CB1" t="s">
        <v>1</v>
      </c>
      <c r="CC1" t="s">
        <v>3</v>
      </c>
      <c r="CE1" t="s">
        <v>0</v>
      </c>
      <c r="CF1" t="s">
        <v>1</v>
      </c>
      <c r="CG1" t="s">
        <v>3</v>
      </c>
      <c r="CI1" t="s">
        <v>0</v>
      </c>
      <c r="CJ1" t="s">
        <v>1</v>
      </c>
      <c r="CK1" t="s">
        <v>3</v>
      </c>
      <c r="CM1" t="s">
        <v>0</v>
      </c>
      <c r="CN1" s="1" t="s">
        <v>1</v>
      </c>
      <c r="CO1" t="s">
        <v>2</v>
      </c>
      <c r="CP1" s="12" t="s">
        <v>3</v>
      </c>
      <c r="CQ1" s="2"/>
      <c r="CR1" s="3"/>
      <c r="CS1" t="s">
        <v>0</v>
      </c>
      <c r="CT1" s="1" t="s">
        <v>1</v>
      </c>
      <c r="CU1" t="s">
        <v>2</v>
      </c>
      <c r="CV1" s="12" t="s">
        <v>3</v>
      </c>
      <c r="CW1" s="2"/>
      <c r="CY1" t="s">
        <v>0</v>
      </c>
      <c r="CZ1" s="1" t="s">
        <v>1</v>
      </c>
      <c r="DA1" t="s">
        <v>2</v>
      </c>
      <c r="DB1" t="s">
        <v>3</v>
      </c>
      <c r="DE1" t="s">
        <v>0</v>
      </c>
      <c r="DF1" s="1" t="s">
        <v>1</v>
      </c>
      <c r="DG1" t="s">
        <v>2</v>
      </c>
      <c r="DH1" t="s">
        <v>3</v>
      </c>
      <c r="DK1" t="s">
        <v>0</v>
      </c>
      <c r="DL1" s="1" t="s">
        <v>1</v>
      </c>
      <c r="DM1" t="s">
        <v>2</v>
      </c>
      <c r="DN1" t="s">
        <v>3</v>
      </c>
      <c r="DQ1" t="s">
        <v>0</v>
      </c>
      <c r="DR1" s="1" t="s">
        <v>1</v>
      </c>
      <c r="DS1" t="s">
        <v>2</v>
      </c>
      <c r="DT1" t="s">
        <v>3</v>
      </c>
      <c r="DW1" t="s">
        <v>0</v>
      </c>
      <c r="DX1" s="1" t="s">
        <v>1</v>
      </c>
      <c r="DY1" t="s">
        <v>2</v>
      </c>
      <c r="DZ1" t="s">
        <v>3</v>
      </c>
      <c r="EC1" t="s">
        <v>0</v>
      </c>
      <c r="ED1" s="1" t="s">
        <v>1</v>
      </c>
      <c r="EE1" t="s">
        <v>2</v>
      </c>
      <c r="EF1" t="s">
        <v>3</v>
      </c>
      <c r="EI1" t="s">
        <v>0</v>
      </c>
      <c r="EJ1" s="1" t="s">
        <v>1</v>
      </c>
      <c r="EK1" t="s">
        <v>2</v>
      </c>
      <c r="EL1" t="s">
        <v>3</v>
      </c>
      <c r="EO1" t="s">
        <v>0</v>
      </c>
      <c r="EP1" s="1" t="s">
        <v>1</v>
      </c>
      <c r="EQ1" t="s">
        <v>2</v>
      </c>
      <c r="ER1" t="s">
        <v>3</v>
      </c>
      <c r="EU1" t="s">
        <v>0</v>
      </c>
      <c r="EV1" s="1" t="s">
        <v>1</v>
      </c>
      <c r="EW1" t="s">
        <v>2</v>
      </c>
      <c r="EX1" t="s">
        <v>3</v>
      </c>
      <c r="FA1" t="s">
        <v>0</v>
      </c>
      <c r="FB1" s="1" t="s">
        <v>1</v>
      </c>
      <c r="FC1" t="s">
        <v>2</v>
      </c>
      <c r="FD1" t="s">
        <v>3</v>
      </c>
      <c r="FG1" t="s">
        <v>0</v>
      </c>
      <c r="FH1" s="1" t="s">
        <v>1</v>
      </c>
      <c r="FI1" t="s">
        <v>2</v>
      </c>
      <c r="FJ1" t="s">
        <v>3</v>
      </c>
      <c r="FM1" t="s">
        <v>0</v>
      </c>
      <c r="FN1" s="1" t="s">
        <v>1</v>
      </c>
      <c r="FO1" t="s">
        <v>2</v>
      </c>
      <c r="FP1" t="s">
        <v>3</v>
      </c>
      <c r="FS1" t="s">
        <v>0</v>
      </c>
      <c r="FT1" s="1" t="s">
        <v>1</v>
      </c>
      <c r="FU1" t="s">
        <v>2</v>
      </c>
      <c r="FV1" t="s">
        <v>3</v>
      </c>
      <c r="FY1" t="s">
        <v>0</v>
      </c>
      <c r="FZ1" s="1" t="s">
        <v>1</v>
      </c>
      <c r="GA1" t="s">
        <v>2</v>
      </c>
      <c r="GB1" t="s">
        <v>3</v>
      </c>
      <c r="GE1" t="s">
        <v>0</v>
      </c>
      <c r="GF1" s="1" t="s">
        <v>1</v>
      </c>
      <c r="GG1" t="s">
        <v>2</v>
      </c>
      <c r="GH1" t="s">
        <v>3</v>
      </c>
      <c r="GK1" t="s">
        <v>0</v>
      </c>
      <c r="GL1" s="1" t="s">
        <v>1</v>
      </c>
      <c r="GM1" t="s">
        <v>2</v>
      </c>
      <c r="GN1" t="s">
        <v>3</v>
      </c>
      <c r="GQ1" t="s">
        <v>0</v>
      </c>
      <c r="GR1" s="1" t="s">
        <v>1</v>
      </c>
      <c r="GS1" t="s">
        <v>2</v>
      </c>
      <c r="GT1" t="s">
        <v>3</v>
      </c>
      <c r="GW1" t="s">
        <v>0</v>
      </c>
      <c r="GX1" s="1" t="s">
        <v>1</v>
      </c>
      <c r="GY1" t="s">
        <v>2</v>
      </c>
      <c r="GZ1" t="s">
        <v>3</v>
      </c>
      <c r="HC1" t="s">
        <v>0</v>
      </c>
      <c r="HD1" s="1" t="s">
        <v>1</v>
      </c>
      <c r="HE1" t="s">
        <v>2</v>
      </c>
      <c r="HF1" t="s">
        <v>3</v>
      </c>
      <c r="HI1" t="s">
        <v>0</v>
      </c>
      <c r="HJ1" s="1" t="s">
        <v>1</v>
      </c>
      <c r="HK1" t="s">
        <v>2</v>
      </c>
      <c r="HL1" t="s">
        <v>3</v>
      </c>
      <c r="HO1" t="s">
        <v>0</v>
      </c>
      <c r="HP1" s="1" t="s">
        <v>1</v>
      </c>
      <c r="HQ1" t="s">
        <v>2</v>
      </c>
      <c r="HR1" t="s">
        <v>3</v>
      </c>
      <c r="HU1" t="s">
        <v>0</v>
      </c>
      <c r="HV1" s="1" t="s">
        <v>1</v>
      </c>
      <c r="HW1" t="s">
        <v>2</v>
      </c>
      <c r="HX1" t="s">
        <v>3</v>
      </c>
      <c r="IA1" t="s">
        <v>0</v>
      </c>
      <c r="IB1" s="1" t="s">
        <v>1</v>
      </c>
      <c r="IC1" t="s">
        <v>2</v>
      </c>
      <c r="ID1" t="s">
        <v>3</v>
      </c>
      <c r="IG1" t="s">
        <v>0</v>
      </c>
      <c r="IH1" s="1" t="s">
        <v>1</v>
      </c>
      <c r="II1" t="s">
        <v>2</v>
      </c>
      <c r="IJ1" t="s">
        <v>3</v>
      </c>
      <c r="IM1" t="s">
        <v>0</v>
      </c>
      <c r="IN1" s="1" t="s">
        <v>1</v>
      </c>
      <c r="IO1" t="s">
        <v>2</v>
      </c>
      <c r="IP1" t="s">
        <v>3</v>
      </c>
      <c r="IS1" t="s">
        <v>0</v>
      </c>
      <c r="IT1" s="1" t="s">
        <v>1</v>
      </c>
      <c r="IU1" t="s">
        <v>2</v>
      </c>
      <c r="IV1" t="s">
        <v>3</v>
      </c>
      <c r="IY1" t="s">
        <v>0</v>
      </c>
      <c r="IZ1" s="1" t="s">
        <v>1</v>
      </c>
      <c r="JA1" t="s">
        <v>2</v>
      </c>
      <c r="JB1" t="s">
        <v>3</v>
      </c>
      <c r="JE1" t="s">
        <v>0</v>
      </c>
      <c r="JF1" s="1" t="s">
        <v>1</v>
      </c>
      <c r="JG1" t="s">
        <v>2</v>
      </c>
      <c r="JH1" t="s">
        <v>3</v>
      </c>
      <c r="JK1" t="s">
        <v>0</v>
      </c>
      <c r="JL1" s="1" t="s">
        <v>1</v>
      </c>
      <c r="JM1" t="s">
        <v>2</v>
      </c>
      <c r="JN1" t="s">
        <v>3</v>
      </c>
      <c r="JQ1" t="s">
        <v>0</v>
      </c>
      <c r="JR1" s="1" t="s">
        <v>1</v>
      </c>
      <c r="JS1" t="s">
        <v>2</v>
      </c>
      <c r="JT1" t="s">
        <v>3</v>
      </c>
      <c r="JW1" t="s">
        <v>0</v>
      </c>
      <c r="JX1" s="1" t="s">
        <v>1</v>
      </c>
      <c r="JY1" t="s">
        <v>2</v>
      </c>
      <c r="JZ1" t="s">
        <v>3</v>
      </c>
      <c r="KC1" t="s">
        <v>0</v>
      </c>
      <c r="KD1" s="1" t="s">
        <v>1</v>
      </c>
      <c r="KE1" t="s">
        <v>2</v>
      </c>
      <c r="KF1" t="s">
        <v>3</v>
      </c>
      <c r="KI1" t="s">
        <v>0</v>
      </c>
      <c r="KJ1" s="1" t="s">
        <v>1</v>
      </c>
      <c r="KK1" t="s">
        <v>2</v>
      </c>
      <c r="KL1" t="s">
        <v>3</v>
      </c>
      <c r="KO1" t="s">
        <v>0</v>
      </c>
      <c r="KP1" s="1" t="s">
        <v>1</v>
      </c>
      <c r="KQ1" t="s">
        <v>2</v>
      </c>
      <c r="KR1" t="s">
        <v>3</v>
      </c>
      <c r="KT1" s="4">
        <v>1986</v>
      </c>
      <c r="KU1" t="s">
        <v>0</v>
      </c>
      <c r="KV1" s="1" t="s">
        <v>1</v>
      </c>
      <c r="KW1" t="s">
        <v>2</v>
      </c>
      <c r="KX1" t="s">
        <v>3</v>
      </c>
      <c r="LA1" t="s">
        <v>0</v>
      </c>
      <c r="LB1" s="1" t="s">
        <v>1</v>
      </c>
      <c r="LC1" t="s">
        <v>2</v>
      </c>
      <c r="LD1" t="s">
        <v>3</v>
      </c>
      <c r="LG1" t="s">
        <v>0</v>
      </c>
      <c r="LH1" s="1" t="s">
        <v>1</v>
      </c>
      <c r="LI1" t="s">
        <v>2</v>
      </c>
      <c r="LJ1" t="s">
        <v>3</v>
      </c>
      <c r="LM1" t="s">
        <v>0</v>
      </c>
      <c r="LN1" s="1" t="s">
        <v>1</v>
      </c>
      <c r="LO1" t="s">
        <v>2</v>
      </c>
      <c r="LP1" t="s">
        <v>3</v>
      </c>
      <c r="LS1" t="s">
        <v>0</v>
      </c>
      <c r="LT1" s="1" t="s">
        <v>1</v>
      </c>
      <c r="LU1" t="s">
        <v>2</v>
      </c>
      <c r="LV1" t="s">
        <v>3</v>
      </c>
      <c r="LY1" t="s">
        <v>0</v>
      </c>
      <c r="LZ1" s="1" t="s">
        <v>1</v>
      </c>
      <c r="MA1" t="s">
        <v>2</v>
      </c>
      <c r="MB1" t="s">
        <v>3</v>
      </c>
      <c r="ME1" t="s">
        <v>0</v>
      </c>
      <c r="MF1" s="1" t="s">
        <v>1</v>
      </c>
      <c r="MG1" t="s">
        <v>2</v>
      </c>
      <c r="MH1" t="s">
        <v>3</v>
      </c>
      <c r="MK1" t="s">
        <v>0</v>
      </c>
      <c r="ML1" s="1" t="s">
        <v>1</v>
      </c>
      <c r="MM1" t="s">
        <v>2</v>
      </c>
      <c r="MN1" t="s">
        <v>3</v>
      </c>
      <c r="MQ1" t="s">
        <v>0</v>
      </c>
      <c r="MR1" s="1" t="s">
        <v>1</v>
      </c>
      <c r="MS1" t="s">
        <v>2</v>
      </c>
      <c r="MT1" t="s">
        <v>3</v>
      </c>
      <c r="MW1" t="s">
        <v>0</v>
      </c>
      <c r="MX1" s="1" t="s">
        <v>1</v>
      </c>
      <c r="MY1" t="s">
        <v>2</v>
      </c>
      <c r="MZ1" t="s">
        <v>3</v>
      </c>
      <c r="NC1" t="s">
        <v>0</v>
      </c>
      <c r="ND1" s="1" t="s">
        <v>1</v>
      </c>
      <c r="NE1" t="s">
        <v>2</v>
      </c>
      <c r="NF1" t="s">
        <v>3</v>
      </c>
      <c r="NI1" t="s">
        <v>0</v>
      </c>
      <c r="NJ1" s="1" t="s">
        <v>1</v>
      </c>
      <c r="NK1" t="s">
        <v>2</v>
      </c>
      <c r="NL1" t="s">
        <v>3</v>
      </c>
      <c r="NO1" t="s">
        <v>0</v>
      </c>
      <c r="NP1" s="1" t="s">
        <v>1</v>
      </c>
      <c r="NQ1" t="s">
        <v>2</v>
      </c>
      <c r="NR1" t="s">
        <v>3</v>
      </c>
      <c r="NU1" t="s">
        <v>0</v>
      </c>
      <c r="NV1" s="1" t="s">
        <v>1</v>
      </c>
      <c r="NW1" t="s">
        <v>2</v>
      </c>
      <c r="NX1" t="s">
        <v>3</v>
      </c>
      <c r="OA1" t="s">
        <v>0</v>
      </c>
      <c r="OB1" s="1" t="s">
        <v>1</v>
      </c>
      <c r="OC1" t="s">
        <v>2</v>
      </c>
      <c r="OD1" t="s">
        <v>3</v>
      </c>
      <c r="OG1" t="s">
        <v>0</v>
      </c>
      <c r="OH1" s="1" t="s">
        <v>1</v>
      </c>
      <c r="OI1" t="s">
        <v>2</v>
      </c>
      <c r="OJ1" t="s">
        <v>3</v>
      </c>
      <c r="OM1" t="s">
        <v>0</v>
      </c>
      <c r="ON1" s="1" t="s">
        <v>1</v>
      </c>
      <c r="OO1" t="s">
        <v>2</v>
      </c>
      <c r="OP1" t="s">
        <v>3</v>
      </c>
      <c r="OS1" t="s">
        <v>0</v>
      </c>
      <c r="OT1" s="1" t="s">
        <v>1</v>
      </c>
      <c r="OU1" t="s">
        <v>2</v>
      </c>
      <c r="OV1" t="s">
        <v>3</v>
      </c>
      <c r="OY1" t="s">
        <v>0</v>
      </c>
      <c r="OZ1" s="1" t="s">
        <v>1</v>
      </c>
      <c r="PA1" t="s">
        <v>2</v>
      </c>
      <c r="PB1" t="s">
        <v>3</v>
      </c>
      <c r="PE1" t="s">
        <v>0</v>
      </c>
      <c r="PF1" s="1" t="s">
        <v>1</v>
      </c>
      <c r="PG1" t="s">
        <v>2</v>
      </c>
      <c r="PH1" t="s">
        <v>3</v>
      </c>
      <c r="PK1" t="s">
        <v>0</v>
      </c>
      <c r="PL1" s="1" t="s">
        <v>1</v>
      </c>
      <c r="PM1" t="s">
        <v>2</v>
      </c>
      <c r="PN1" t="s">
        <v>3</v>
      </c>
      <c r="PQ1" t="s">
        <v>0</v>
      </c>
      <c r="PR1" s="1" t="s">
        <v>1</v>
      </c>
      <c r="PS1" t="s">
        <v>2</v>
      </c>
      <c r="PT1" t="s">
        <v>3</v>
      </c>
      <c r="PW1" t="s">
        <v>0</v>
      </c>
      <c r="PX1" s="1" t="s">
        <v>1</v>
      </c>
      <c r="PY1" t="s">
        <v>2</v>
      </c>
      <c r="PZ1" t="s">
        <v>3</v>
      </c>
      <c r="QC1" t="s">
        <v>0</v>
      </c>
      <c r="QD1" s="1" t="s">
        <v>1</v>
      </c>
      <c r="QE1" t="s">
        <v>2</v>
      </c>
      <c r="QF1" t="s">
        <v>3</v>
      </c>
      <c r="QI1" t="s">
        <v>0</v>
      </c>
      <c r="QJ1" s="1" t="s">
        <v>1</v>
      </c>
      <c r="QK1" t="s">
        <v>2</v>
      </c>
      <c r="QL1" t="s">
        <v>3</v>
      </c>
      <c r="QO1" t="s">
        <v>0</v>
      </c>
      <c r="QP1" s="1" t="s">
        <v>1</v>
      </c>
      <c r="QQ1" t="s">
        <v>2</v>
      </c>
      <c r="QR1" t="s">
        <v>3</v>
      </c>
    </row>
    <row r="2" spans="3:461">
      <c r="C2">
        <v>89</v>
      </c>
      <c r="D2" s="6">
        <v>0.1174</v>
      </c>
      <c r="E2" s="12">
        <f>(E3)*(1+D2)-(((VLOOKUP((C$91+C3),$A$138:$E$227,5,FALSE))/(VLOOKUP(C$91,$A$138:$E$227,5,FALSE)))*(IF(C2&lt;=$D$125,$B$125,$C$125)))</f>
        <v>-1407392870.8440452</v>
      </c>
      <c r="F2" s="12">
        <f t="shared" ref="F2:F65" si="0">E2*((VLOOKUP(C$91, $A$138:$E$227, 5, FALSE)) / VLOOKUP((C$91+C3), $A$138:$E$227, 5, FALSE))</f>
        <v>-104050840.45129052</v>
      </c>
      <c r="G2">
        <v>88</v>
      </c>
      <c r="H2" s="6">
        <v>0.1174</v>
      </c>
      <c r="I2" s="12">
        <f t="shared" ref="I2:I65" si="1">(I3)*(1+H2)-(((VLOOKUP((G$91+G3),$A$138:$E$227,5,FALSE))/(VLOOKUP(G$91,$A$138:$E$227,5,FALSE)))*(IF(G2&lt;=$D$125,$B$125,$C$125)))</f>
        <v>-1451301342.0384431</v>
      </c>
      <c r="J2" s="12">
        <f t="shared" ref="J2:J65" si="2">I2*((VLOOKUP(G$91, $A$138:$E$227, 5, FALSE)) / VLOOKUP((G$91+G3), $A$138:$E$227, 5, FALSE))</f>
        <v>-106056636.53357854</v>
      </c>
      <c r="K2">
        <v>87</v>
      </c>
      <c r="L2" s="6">
        <v>0.1174</v>
      </c>
      <c r="M2" s="12">
        <f t="shared" ref="M2:M65" si="3">(M3)*(1+L2)-(((VLOOKUP((K$91+K3),$A$138:$E$227,5,FALSE))/(VLOOKUP(K$91,$A$138:$E$227,5,FALSE)))*(IF(K2&lt;=$D$125,$B$125,$C$125)))</f>
        <v>-1330857085.8335152</v>
      </c>
      <c r="N2" s="12">
        <f t="shared" ref="N2:N65" si="4">M2*((VLOOKUP(K$91, $A$138:$E$227, 5, FALSE)) / VLOOKUP((K$91+K3), $A$138:$E$227, 5, FALSE))</f>
        <v>-97254940.887833804</v>
      </c>
      <c r="O2">
        <v>86</v>
      </c>
      <c r="P2" s="6">
        <v>0.1174</v>
      </c>
      <c r="Q2" s="12">
        <f t="shared" ref="Q2:Q65" si="5">(Q3)*(1+P2)-(((VLOOKUP((O$91+O3),$A$138:$E$227,5,FALSE))/(VLOOKUP(O$91,$A$138:$E$227,5,FALSE)))*(IF(O2&lt;=$D$125,$B$125,$C$125)))</f>
        <v>-1225670942.5962782</v>
      </c>
      <c r="R2" s="12">
        <f t="shared" ref="R2:R65" si="6">Q2*((VLOOKUP(O$91, $A$138:$E$227, 5, FALSE)) / VLOOKUP((O$91+O3), $A$138:$E$227, 5, FALSE))</f>
        <v>-83282769.176413789</v>
      </c>
      <c r="S2">
        <v>85</v>
      </c>
      <c r="T2" s="6">
        <v>0.1174</v>
      </c>
      <c r="U2" s="12">
        <f t="shared" ref="U2:U65" si="7">(U3)*(1+T2)-(((VLOOKUP((S$91+S3),$A$138:$E$227,5,FALSE))/(VLOOKUP(S$91,$A$138:$E$227,5,FALSE)))*(IF(S2&lt;=$D$125,$B$125,$C$125)))</f>
        <v>-902529807.66334343</v>
      </c>
      <c r="V2" s="12">
        <f t="shared" ref="V2:V65" si="8">U2*((VLOOKUP(S$91, $A$138:$E$227, 5, FALSE)) / VLOOKUP((S$91+S3), $A$138:$E$227, 5, FALSE))</f>
        <v>-55154599.357204325</v>
      </c>
      <c r="W2">
        <v>84</v>
      </c>
      <c r="X2" s="6">
        <v>0.1174</v>
      </c>
      <c r="Y2" s="12">
        <f t="shared" ref="Y2:Y65" si="9">(Y3)*(1+X2)-(((VLOOKUP((W$91+W3),$A$138:$E$227,5,FALSE))/(VLOOKUP(W$91,$A$138:$E$227,5,FALSE)))*(IF(W2&lt;=$D$125,$B$125,$C$125)))</f>
        <v>-887824621.74126852</v>
      </c>
      <c r="Z2" s="12">
        <f t="shared" ref="Z2:Z65" si="10">Y2*((VLOOKUP(W$91, $A$138:$E$227, 5, FALSE)) / VLOOKUP((W$91+W3), $A$138:$E$227, 5, FALSE))</f>
        <v>-48944177.865223773</v>
      </c>
      <c r="AA2">
        <v>83</v>
      </c>
      <c r="AB2" s="6">
        <v>0.1174</v>
      </c>
      <c r="AC2" s="12">
        <f t="shared" ref="AC2:AC65" si="11">(AC3)*(1+AB2)-(((VLOOKUP((AA$91+AA3),$A$138:$E$227,5,FALSE))/(VLOOKUP(AA$91,$A$138:$E$227,5,FALSE)))*(IF(AA2&lt;=$D$125,$B$125,$C$125)))</f>
        <v>-1052342250.1745353</v>
      </c>
      <c r="AD2" s="12">
        <f t="shared" ref="AD2:AD65" si="12">AC2*((VLOOKUP(AA$91, $A$138:$E$227, 5, FALSE)) / VLOOKUP((AA$91+AA3), $A$138:$E$227, 5, FALSE))</f>
        <v>-59362896.163691729</v>
      </c>
      <c r="AE2">
        <v>82</v>
      </c>
      <c r="AF2" s="6">
        <v>0.1174</v>
      </c>
      <c r="AG2" s="12">
        <f t="shared" ref="AG2:AG65" si="13">(AG3)*(1+AF2)-(((VLOOKUP((AE$91+AE3),$A$138:$E$227,5,FALSE))/(VLOOKUP(AE$91,$A$138:$E$227,5,FALSE)))*(IF(AE2&lt;=$D$125,$B$125,$C$125)))</f>
        <v>-894098763.03019023</v>
      </c>
      <c r="AH2" s="12">
        <f t="shared" ref="AH2:AH65" si="14">AG2*((VLOOKUP(AE$91, $A$138:$E$227, 5, FALSE)) / VLOOKUP((AE$91+AE3), $A$138:$E$227, 5, FALSE))</f>
        <v>-51964714.432523876</v>
      </c>
      <c r="AI2">
        <v>81</v>
      </c>
      <c r="AJ2" s="6">
        <v>0.1174</v>
      </c>
      <c r="AK2" s="12">
        <f t="shared" ref="AK2:AK65" si="15">(AK3)*(1+AJ2)-(((VLOOKUP((AI$91+AI3),$A$138:$E$227,5,FALSE))/(VLOOKUP(AI$91,$A$138:$E$227,5,FALSE)))*(IF(AI2&lt;=$D$125,$B$125,$C$125)))</f>
        <v>-995720397.287323</v>
      </c>
      <c r="AL2" s="12">
        <f t="shared" ref="AL2:AL65" si="16">AK2*((VLOOKUP(AI$91, $A$138:$E$227, 5, FALSE)) / VLOOKUP((AI$91+AI3), $A$138:$E$227, 5, FALSE))</f>
        <v>-58721972.147713929</v>
      </c>
      <c r="AM2">
        <v>80</v>
      </c>
      <c r="AN2" s="6">
        <v>0.1174</v>
      </c>
      <c r="AO2" s="12">
        <f t="shared" ref="AO2:AO65" si="17">(AO3)*(1+AN2)-(((VLOOKUP((AM$91+AM3),$A$138:$E$227,5,FALSE))/(VLOOKUP(AM$91,$A$138:$E$227,5,FALSE)))*(IF(AM2&lt;=$D$125,$B$125,$C$125)))</f>
        <v>-991652822.31870306</v>
      </c>
      <c r="AP2" s="12">
        <f t="shared" ref="AP2:AP65" si="18">AO2*((VLOOKUP(AM$91, $A$138:$E$227, 5, FALSE)) / VLOOKUP((AM$91+AM3), $A$138:$E$227, 5, FALSE))</f>
        <v>-59753439.293562874</v>
      </c>
      <c r="AQ2">
        <v>79</v>
      </c>
      <c r="AR2" s="6">
        <v>0.1174</v>
      </c>
      <c r="AS2" s="12">
        <f t="shared" ref="AS2:AS65" si="19">(AS3)*(1+AR2)-(((VLOOKUP((AQ$91+AQ3),$A$138:$E$227,5,FALSE))/(VLOOKUP(AQ$91,$A$138:$E$227,5,FALSE)))*(IF(AQ2&lt;=$D$125,$B$125,$C$125)))</f>
        <v>-692506398.13118625</v>
      </c>
      <c r="AT2" s="12">
        <f t="shared" ref="AT2:AT65" si="20">AS2*((VLOOKUP(AQ$91, $A$138:$E$227, 5, FALSE)) / VLOOKUP((AQ$91+AQ3), $A$138:$E$227, 5, FALSE))</f>
        <v>-42023892.536166005</v>
      </c>
      <c r="AU2">
        <v>78</v>
      </c>
      <c r="AV2" s="6">
        <v>0.1174</v>
      </c>
      <c r="AW2" s="12">
        <f t="shared" ref="AW2:AW65" si="21">(AW3)*(1+AV2)-(((VLOOKUP((AU$91+AU3),$A$138:$E$227,5,FALSE))/(VLOOKUP(AU$91,$A$138:$E$227,5,FALSE)))*(IF(AU2&lt;=$D$125,$B$125,$C$125)))</f>
        <v>-735756691.85406947</v>
      </c>
      <c r="AX2" s="12">
        <f t="shared" ref="AX2:AX65" si="22">AW2*((VLOOKUP(AU$91, $A$138:$E$227, 5, FALSE)) / VLOOKUP((AU$91+AU3), $A$138:$E$227, 5, FALSE))</f>
        <v>-44019631.136568263</v>
      </c>
      <c r="AY2">
        <v>77</v>
      </c>
      <c r="AZ2" s="6">
        <v>0.1174</v>
      </c>
      <c r="BA2" s="12">
        <f t="shared" ref="BA2:BA65" si="23">(BA3)*(1+AZ2)-(((VLOOKUP((AY$91+AY3),$A$138:$E$227,5,FALSE))/(VLOOKUP(AY$91,$A$138:$E$227,5,FALSE)))*(IF(AY2&lt;=$D$125,$B$125,$C$125)))</f>
        <v>-654753358.78632438</v>
      </c>
      <c r="BB2" s="12">
        <f t="shared" ref="BB2:BB65" si="24">BA2*((VLOOKUP(AY$91, $A$138:$E$227, 5, FALSE)) / VLOOKUP((AY$91+AY3), $A$138:$E$227, 5, FALSE))</f>
        <v>-38893468.748418413</v>
      </c>
      <c r="BC2">
        <v>76</v>
      </c>
      <c r="BD2" s="6">
        <v>0.1174</v>
      </c>
      <c r="BE2" s="12">
        <f t="shared" ref="BE2:BE65" si="25">(BE3)*(1+BD2)-(((VLOOKUP((BC$91+BC3),$A$138:$E$227,5,FALSE))/(VLOOKUP(BC$91,$A$138:$E$227,5,FALSE)))*(IF(BC2&lt;=$D$125,$B$125,$C$125)))</f>
        <v>-511057509.38111764</v>
      </c>
      <c r="BF2" s="12">
        <f t="shared" ref="BF2:BF65" si="26">BE2*((VLOOKUP(BC$91, $A$138:$E$227, 5, FALSE)) / VLOOKUP((BC$91+BC3), $A$138:$E$227, 5, FALSE))</f>
        <v>-30794490.949887857</v>
      </c>
      <c r="BG2">
        <v>75</v>
      </c>
      <c r="BH2" s="6">
        <v>0.1174</v>
      </c>
      <c r="BI2" s="12">
        <f t="shared" ref="BI2:BI65" si="27">(BI3)*(1+BH2)-(((VLOOKUP((BG$91+BG3),$A$138:$E$227,5,FALSE))/(VLOOKUP(BG$91,$A$138:$E$227,5,FALSE)))*(IF(BG2&lt;=$D$125,$B$125,$C$125)))</f>
        <v>-278891991.14627087</v>
      </c>
      <c r="BJ2" s="12">
        <f t="shared" ref="BJ2:BJ65" si="28">BI2*((VLOOKUP(BG$91, $A$138:$E$227, 5, FALSE)) / VLOOKUP((BG$91+BG3), $A$138:$E$227, 5, FALSE))</f>
        <v>-18711984.021352362</v>
      </c>
      <c r="BK2">
        <v>74</v>
      </c>
      <c r="BL2" s="6">
        <v>0.1174</v>
      </c>
      <c r="BM2" s="12">
        <f t="shared" ref="BM2:BM65" si="29">(BM3)*(1+BL2)-(((VLOOKUP((BK$91+BK3),$A$138:$E$227,5,FALSE))/(VLOOKUP(BK$91,$A$138:$E$227,5,FALSE)))*(IF(BK2&lt;=$D$125,$B$125,$C$125)))</f>
        <v>-243748340.50235298</v>
      </c>
      <c r="BN2" s="12">
        <f t="shared" ref="BN2:BN65" si="30">BM2*((VLOOKUP(BK$91, $A$138:$E$227, 5, FALSE)) / VLOOKUP((BK$91+BK3), $A$138:$E$227, 5, FALSE))</f>
        <v>-17604046.814058825</v>
      </c>
      <c r="BO2">
        <v>73</v>
      </c>
      <c r="BP2" s="6">
        <v>0.1174</v>
      </c>
      <c r="BQ2" s="12">
        <f t="shared" ref="BQ2:BQ65" si="31">(BQ3)*(1+BP2)-(((VLOOKUP((BO$91+BO3),$A$138:$E$227,5,FALSE))/(VLOOKUP(BO$91,$A$138:$E$227,5,FALSE)))*(IF(BO2&lt;=$D$125,$B$125,$C$125)))</f>
        <v>-251912006.01449138</v>
      </c>
      <c r="BR2" s="12">
        <f t="shared" ref="BR2:BR65" si="32">BQ2*((VLOOKUP(BO$91, $A$138:$E$227, 5, FALSE)) / VLOOKUP((BO$91+BO3), $A$138:$E$227, 5, FALSE))</f>
        <v>-18731918.39594936</v>
      </c>
      <c r="BS2">
        <v>72</v>
      </c>
      <c r="BT2" s="6">
        <v>0.1174</v>
      </c>
      <c r="BU2" s="12">
        <f t="shared" ref="BU2:BU65" si="33">(BU3)*(1+BT2)-(((VLOOKUP((BS$91+BS3),$A$138:$E$227,5,FALSE))/(VLOOKUP(BS$91,$A$138:$E$227,5,FALSE)))*(IF(BS2&lt;=$D$125,$B$125,$C$125)))</f>
        <v>-237322854.6528089</v>
      </c>
      <c r="BV2" s="12">
        <f t="shared" ref="BV2:BV65" si="34">BU2*((VLOOKUP(BS$91, $A$138:$E$227, 5, FALSE)) / VLOOKUP((BS$91+BS3), $A$138:$E$227, 5, FALSE))</f>
        <v>-18052764.157350421</v>
      </c>
      <c r="BW2">
        <v>71</v>
      </c>
      <c r="BX2" s="6">
        <v>0.1174</v>
      </c>
      <c r="BY2" s="12">
        <f t="shared" ref="BY2:BY65" si="35">(BY3)*(1+BX2)-(((VLOOKUP((BW$91+BW3),$A$138:$E$227,5,FALSE))/(VLOOKUP(BW$91,$A$138:$E$227,5,FALSE)))*(IF(BW2&lt;=$D$125,$B$125,$C$125)))</f>
        <v>-257882144.75166452</v>
      </c>
      <c r="BZ2" s="12">
        <f t="shared" ref="BZ2:BZ65" si="36">BY2*((VLOOKUP(BW$91, $A$138:$E$227, 5, FALSE)) / VLOOKUP((BW$91+BW3), $A$138:$E$227, 5, FALSE))</f>
        <v>-20057500.147351686</v>
      </c>
      <c r="CA2">
        <v>70</v>
      </c>
      <c r="CB2" s="6">
        <v>0.1174</v>
      </c>
      <c r="CC2" s="12">
        <f t="shared" ref="CC2:CC65" si="37">(CC3)*(1+CB2)-(((VLOOKUP((CA$91+CA3),$A$138:$E$227,5,FALSE))/(VLOOKUP(CA$91,$A$138:$E$227,5,FALSE)))*(IF(CA2&lt;=$D$125,$B$125,$C$125)))</f>
        <v>-130633749.38308361</v>
      </c>
      <c r="CD2" s="12">
        <f t="shared" ref="CD2:CD65" si="38">CC2*((VLOOKUP(CA$91, $A$138:$E$227, 5, FALSE)) / VLOOKUP((CA$91+CA3), $A$138:$E$227, 5, FALSE))</f>
        <v>-12002673.554428624</v>
      </c>
      <c r="CE2">
        <v>69</v>
      </c>
      <c r="CF2" s="6">
        <v>0.1174</v>
      </c>
      <c r="CG2" s="12">
        <f t="shared" ref="CG2:CG65" si="39">(CG3)*(1+CF2)-(((VLOOKUP((CE$91+CE3),$A$138:$E$227,5,FALSE))/(VLOOKUP(CE$91,$A$138:$E$227,5,FALSE)))*(IF(CE2&lt;=$D$125,$B$125,$C$125)))</f>
        <v>-77840928.926294863</v>
      </c>
      <c r="CH2" s="12">
        <f t="shared" ref="CH2:CH65" si="40">CG2*((VLOOKUP(CE$91, $A$138:$E$227, 5, FALSE)) / VLOOKUP((CE$91+CE3), $A$138:$E$227, 5, FALSE))</f>
        <v>-7883888.9553555055</v>
      </c>
      <c r="CI2">
        <v>68</v>
      </c>
      <c r="CJ2" s="6">
        <v>0.1174</v>
      </c>
      <c r="CK2" s="12">
        <f>(CK3)*(1+CJ2)-(((VLOOKUP((CI$91+CI3),$A$138:$E$227,5,FALSE))/(VLOOKUP(CI$91,$A$138:$E$227,5,FALSE)))*(IF(CI2&lt;=$D$125,$B$125,$C$125)))</f>
        <v>-57451557.836200021</v>
      </c>
      <c r="CL2" s="12">
        <f>CK2*((VLOOKUP(CI$91, $A$138:$E$227, 5, FALSE)) / VLOOKUP((CI$91+CI3), $A$138:$E$227, 5, FALSE))</f>
        <v>-5892467.4703794895</v>
      </c>
      <c r="CM2" s="5">
        <v>67</v>
      </c>
      <c r="CN2" s="6">
        <v>0.1174</v>
      </c>
      <c r="CO2" s="7">
        <f t="shared" ref="CO2:CO65" si="41">(CO3)*(1+CN2)</f>
        <v>181399287.38634518</v>
      </c>
      <c r="CP2" s="12">
        <f t="shared" ref="CP2:CP65" si="42">(CP3)*(1+CN2)-(((VLOOKUP((CM$91+CM3),$A$138:$E$227,5,FALSE))/(VLOOKUP(CM$91,$A$138:$E$227,5,FALSE)))*(IF(CM2&lt;=$D$125,$B$125,$C$125)))</f>
        <v>-69077337.380740613</v>
      </c>
      <c r="CQ2" s="12">
        <f t="shared" ref="CQ2:CQ65" si="43">CP2*((VLOOKUP(CM$91, $A$138:$E$227, 5, FALSE)) / VLOOKUP((CM$91+CM3), $A$138:$E$227, 5, FALSE))</f>
        <v>-6937253.9677239507</v>
      </c>
      <c r="CR2" s="8"/>
      <c r="CS2" s="5">
        <v>66</v>
      </c>
      <c r="CT2" s="6">
        <v>0.1174</v>
      </c>
      <c r="CU2" s="7">
        <f t="shared" ref="CU2:CU65" si="44">(CU3)*(1+CT2)</f>
        <v>138673868.50114301</v>
      </c>
      <c r="CV2" s="12">
        <f t="shared" ref="CV2:CV65" si="45">(CV3)*(1+CT2)-(((VLOOKUP((CS$91+CS3),$A$138:$E$227,5,FALSE))/(VLOOKUP(CS$91,$A$138:$E$227,5,FALSE)))*(IF(CS2&lt;=$D$125,$B$125,$C$125)))</f>
        <v>-75210872.139625415</v>
      </c>
      <c r="CW2" s="12">
        <f t="shared" ref="CW2:CW65" si="46">CV2*((VLOOKUP(CS$91, $A$138:$E$227, 5, FALSE)) / VLOOKUP((CS$91+CS3), $A$138:$E$227, 5, FALSE))</f>
        <v>-8163915.180967886</v>
      </c>
      <c r="CY2" s="5">
        <v>65</v>
      </c>
      <c r="CZ2" s="6">
        <v>0.1174</v>
      </c>
      <c r="DA2" s="7">
        <f t="shared" ref="DA2:DA65" si="47">(DA3)*(1+CZ2)</f>
        <v>112123114.89419718</v>
      </c>
      <c r="DB2" s="12">
        <f t="shared" ref="DB2:DB64" si="48">(DB3)*(1+CZ2)-(((VLOOKUP((CY$91+CY3),$A$138:$E$227,5,FALSE))/(VLOOKUP(CY$91,$A$138:$E$227,5,FALSE)))*(IF(CY2&lt;=$D$125,$B$125,$C$125)))</f>
        <v>-78942065.126522407</v>
      </c>
      <c r="DC2" s="12">
        <f t="shared" ref="DC2:DC65" si="49">DB2*((VLOOKUP(CY$91, $A$138:$E$227, 5, FALSE)) / VLOOKUP((CY$91+CY3), $A$138:$E$227, 5, FALSE))</f>
        <v>-8940020.1959523242</v>
      </c>
      <c r="DE2" s="5">
        <f t="shared" ref="DE2:DE65" si="50">CY2-1</f>
        <v>64</v>
      </c>
      <c r="DF2" s="6">
        <v>0.1174</v>
      </c>
      <c r="DG2" s="7">
        <f t="shared" ref="DG2:DG64" si="51">(DG3)*(1+DF2)</f>
        <v>94898954.629028484</v>
      </c>
      <c r="DH2" s="12">
        <f t="shared" ref="DH2:DH63" si="52">(DH3)*(1+DF2)-(((VLOOKUP((DE$91+DE3),$A$138:$E$227,5,FALSE))/(VLOOKUP(DE$91,$A$138:$E$227,5,FALSE)))*(IF(DE2&lt;=$D$125,$B$125,$C$125)))</f>
        <v>-82874391.385321811</v>
      </c>
      <c r="DI2" s="12">
        <f t="shared" ref="DI2:DI64" si="53">DH2*((VLOOKUP(DE$91, $A$138:$E$227, 5, FALSE)) / VLOOKUP((DE$91+DE3), $A$138:$E$227, 5, FALSE))</f>
        <v>-9420764.148929745</v>
      </c>
      <c r="DK2" s="5">
        <f t="shared" ref="DK2:DK64" si="54">DE2-1</f>
        <v>63</v>
      </c>
      <c r="DL2" s="6">
        <v>0.1174</v>
      </c>
      <c r="DM2" s="7">
        <f t="shared" ref="DM2:DM63" si="55">(DM3)*(1+DL2)</f>
        <v>96061296.314433098</v>
      </c>
      <c r="DN2" s="12">
        <f t="shared" ref="DN2:DN62" si="56">(DN3)*(1+DL2)-(((VLOOKUP((DK$91+DK3),$A$138:$E$227,5,FALSE))/(VLOOKUP(DK$91,$A$138:$E$227,5,FALSE)))*(IF(DK2&lt;=$D$125,$B$125,$C$125)))</f>
        <v>-66348461.751729064</v>
      </c>
      <c r="DO2" s="12">
        <f t="shared" ref="DO2:DO63" si="57">DN2*((VLOOKUP(DK$91, $A$138:$E$227, 5, FALSE)) / VLOOKUP((DK$91+DK3), $A$138:$E$227, 5, FALSE))</f>
        <v>-7627237.6971004773</v>
      </c>
      <c r="DQ2" s="5">
        <f t="shared" ref="DQ2:DQ63" si="58">DK2-1</f>
        <v>62</v>
      </c>
      <c r="DR2" s="6">
        <v>0.1174</v>
      </c>
      <c r="DS2" s="7">
        <f t="shared" ref="DS2:DS62" si="59">(DS3)*(1+DR2)</f>
        <v>62966240.373907417</v>
      </c>
      <c r="DT2" s="12">
        <f t="shared" ref="DT2:DT61" si="60">(DT3)*(1+DR2)-(((VLOOKUP((DQ$91+DQ3),$A$138:$E$227,5,FALSE))/(VLOOKUP(DQ$91,$A$138:$E$227,5,FALSE)))*(IF(DQ2&lt;=$D$125,$B$125,$C$125)))</f>
        <v>-91348009.86932984</v>
      </c>
      <c r="DU2" s="12">
        <f t="shared" ref="DU2:DU62" si="61">DT2*((VLOOKUP(DQ$91, $A$138:$E$227, 5, FALSE)) / VLOOKUP((DQ$91+DQ3), $A$138:$E$227, 5, FALSE))</f>
        <v>-10423042.151756866</v>
      </c>
      <c r="DW2" s="5">
        <f t="shared" ref="DW2:DW62" si="62">DQ2-1</f>
        <v>61</v>
      </c>
      <c r="DX2" s="6">
        <v>0.1174</v>
      </c>
      <c r="DY2" s="7">
        <f t="shared" ref="DY2:DY61" si="63">(DY3)*(1+DX2)</f>
        <v>47485852.4690101</v>
      </c>
      <c r="DZ2" s="12">
        <f t="shared" ref="DZ2:DZ60" si="64">(DZ3)*(1+DX2)-(((VLOOKUP((DW$91+DW3),$A$138:$E$227,5,FALSE))/(VLOOKUP(DW$91,$A$138:$E$227,5,FALSE)))*(IF(DW2&lt;=$D$125,$B$125,$C$125)))</f>
        <v>-98582429.742180467</v>
      </c>
      <c r="EA2" s="12">
        <f t="shared" ref="EA2:EA61" si="65">DZ2*((VLOOKUP(DW$91, $A$138:$E$227, 5, FALSE)) / VLOOKUP((DW$91+DW3), $A$138:$E$227, 5, FALSE))</f>
        <v>-11290637.252523234</v>
      </c>
      <c r="EC2" s="5">
        <f t="shared" ref="EC2:EC61" si="66">DW2-1</f>
        <v>60</v>
      </c>
      <c r="ED2" s="6">
        <v>0.1174</v>
      </c>
      <c r="EE2" s="7">
        <f t="shared" ref="EE2:EE60" si="67">(EE3)*(1+ED2)</f>
        <v>44197554.420150898</v>
      </c>
      <c r="EF2" s="12">
        <f t="shared" ref="EF2:EF59" si="68">(EF3)*(1+ED2)-(((VLOOKUP((EC$91+EC3),$A$138:$E$227,5,FALSE))/(VLOOKUP(EC$91,$A$138:$E$227,5,FALSE)))*(IF(EC2&lt;=$D$125,$B$125,$C$125)))</f>
        <v>-90382322.228905767</v>
      </c>
      <c r="EG2" s="12">
        <f t="shared" ref="EG2:EG60" si="69">EF2*((VLOOKUP(EC$91, $A$138:$E$227, 5, FALSE)) / VLOOKUP((EC$91+EC3), $A$138:$E$227, 5, FALSE))</f>
        <v>-10660479.032127349</v>
      </c>
      <c r="EI2" s="5">
        <f t="shared" ref="EI2:EI61" si="70">EC2-1</f>
        <v>59</v>
      </c>
      <c r="EJ2" s="6">
        <v>0.1174</v>
      </c>
      <c r="EK2" s="7">
        <f t="shared" ref="EK2:EK60" si="71">(EK3)*(1+EJ2)</f>
        <v>44197554.420150898</v>
      </c>
      <c r="EL2" s="12">
        <f t="shared" ref="EL2:EL58" si="72">(EL3)*(1+EJ2)-(((VLOOKUP((EI$91+EI3),$A$138:$E$227,5,FALSE))/(VLOOKUP(EI$91,$A$138:$E$227,5,FALSE)))*(IF(EI2&lt;=$D$125,$B$125,$C$125)))</f>
        <v>-73837062.960687473</v>
      </c>
      <c r="EM2" s="12">
        <f t="shared" ref="EM2:EM59" si="73">EL2*((VLOOKUP(EI$91, $A$138:$E$227, 5, FALSE)) / VLOOKUP((EI$91+EI3), $A$138:$E$227, 5, FALSE))</f>
        <v>-9024529.9174173586</v>
      </c>
      <c r="EO2" s="5">
        <f t="shared" ref="EO2:EO60" si="74">EI2-1</f>
        <v>58</v>
      </c>
      <c r="EP2" s="6">
        <v>0.1174</v>
      </c>
      <c r="EQ2" s="7">
        <f t="shared" ref="EQ2:EQ59" si="75">(EQ3)*(1+EP2)</f>
        <v>49360681.729004778</v>
      </c>
      <c r="ER2" s="12">
        <f t="shared" ref="ER2:ER57" si="76">(ER3)*(1+EP2)-(((VLOOKUP((EO$91+EO3),$A$138:$E$227,5,FALSE))/(VLOOKUP(EO$91,$A$138:$E$227,5,FALSE)))*(IF(EO2&lt;=$D$125,$B$125,$C$125)))</f>
        <v>-81203710.664221644</v>
      </c>
      <c r="ES2" s="12">
        <f t="shared" ref="ES2:ES58" si="77">ER2*((VLOOKUP(EO$91, $A$138:$E$227, 5, FALSE)) / VLOOKUP((EO$91+EO3), $A$138:$E$227, 5, FALSE))</f>
        <v>-10063707.731890718</v>
      </c>
      <c r="EU2" s="5">
        <f t="shared" ref="EU2:EU58" si="78">EO2-1</f>
        <v>57</v>
      </c>
      <c r="EV2" s="6">
        <v>0.1174</v>
      </c>
      <c r="EW2" s="7">
        <f t="shared" ref="EW2:EW57" si="79">(EW3)*(1+EV2)</f>
        <v>30648789.228731636</v>
      </c>
      <c r="EX2" s="12">
        <f t="shared" ref="EX2:EX56" si="80">(EX3)*(1+EV2)-(((VLOOKUP((EU$91+EU3),$A$138:$E$227,5,FALSE))/(VLOOKUP(EU$91,$A$138:$E$227,5,FALSE)))*(IF(EU2&lt;=$D$125,$B$125,$C$125)))</f>
        <v>-78657228.303244233</v>
      </c>
      <c r="EY2" s="12">
        <f t="shared" ref="EY2:EY57" si="81">EX2*((VLOOKUP(EU$91, $A$138:$E$227, 5, FALSE)) / VLOOKUP((EU$91+EU3), $A$138:$E$227, 5, FALSE))</f>
        <v>-9848960.6379703246</v>
      </c>
      <c r="FA2" s="5">
        <f t="shared" ref="FA2:FA57" si="82">EU2-1</f>
        <v>56</v>
      </c>
      <c r="FB2" s="6">
        <v>0.1174</v>
      </c>
      <c r="FC2" s="7">
        <f t="shared" ref="FC2:FC56" si="83">(FC3)*(1+FB2)</f>
        <v>30544936.444819238</v>
      </c>
      <c r="FD2" s="12">
        <f t="shared" ref="FD2:FD55" si="84">(FD3)*(1+FB2)-(((VLOOKUP((FA$91+FA3),$A$138:$E$227,5,FALSE))/(VLOOKUP(FA$91,$A$138:$E$227,5,FALSE)))*(IF(FA2&lt;=$D$125,$B$125,$C$125)))</f>
        <v>-72290979.972148433</v>
      </c>
      <c r="FE2" s="12">
        <f t="shared" ref="FE2:FE56" si="85">FD2*((VLOOKUP(FA$91, $A$138:$E$227, 5, FALSE)) / VLOOKUP((FA$91+FA3), $A$138:$E$227, 5, FALSE))</f>
        <v>-9206287.1930342875</v>
      </c>
      <c r="FG2" s="5">
        <f t="shared" ref="FG2:FG56" si="86">FA2-1</f>
        <v>55</v>
      </c>
      <c r="FH2" s="6">
        <v>0.1174</v>
      </c>
      <c r="FI2" s="7">
        <f t="shared" ref="FI2:FI55" si="87">(FI3)*(1+FH2)</f>
        <v>24119501.298814945</v>
      </c>
      <c r="FJ2" s="12">
        <f t="shared" ref="FJ2:FJ54" si="88">(FJ3)*(1+FH2)-(((VLOOKUP((FG$91+FG3),$A$138:$E$227,5,FALSE))/(VLOOKUP(FG$91,$A$138:$E$227,5,FALSE)))*(IF(FG2&lt;=$D$125,$B$125,$C$125)))</f>
        <v>-74102184.873594612</v>
      </c>
      <c r="FK2" s="12">
        <f t="shared" ref="FK2:FK55" si="89">FJ2*((VLOOKUP(FG$91, $A$138:$E$227, 5, FALSE)) / VLOOKUP((FG$91+FG3), $A$138:$E$227, 5, FALSE))</f>
        <v>-9500280.1119993087</v>
      </c>
      <c r="FM2" s="5">
        <f t="shared" ref="FM2:FM55" si="90">FG2-1</f>
        <v>54</v>
      </c>
      <c r="FN2" s="6">
        <v>0.1174</v>
      </c>
      <c r="FO2" s="7">
        <f t="shared" ref="FO2:FO54" si="91">(FO3)*(1+FN2)</f>
        <v>26449721.788370378</v>
      </c>
      <c r="FP2" s="12">
        <f t="shared" ref="FP2:FP53" si="92">(FP3)*(1+FN2)-(((VLOOKUP((FM$91+FM3),$A$138:$E$227,5,FALSE))/(VLOOKUP(FM$91,$A$138:$E$227,5,FALSE)))*(IF(FM2&lt;=$D$125,$B$125,$C$125)))</f>
        <v>-66139230.517732695</v>
      </c>
      <c r="FQ2" s="12">
        <f t="shared" ref="FQ2:FQ54" si="93">FP2*((VLOOKUP(FM$91, $A$138:$E$227, 5, FALSE)) / VLOOKUP((FM$91+FM3), $A$138:$E$227, 5, FALSE))</f>
        <v>-8592447.0416199733</v>
      </c>
      <c r="FS2" s="5">
        <f t="shared" ref="FS2:FS54" si="94">FM2-1</f>
        <v>53</v>
      </c>
      <c r="FT2" s="6">
        <v>0.1174</v>
      </c>
      <c r="FU2" s="7">
        <f t="shared" ref="FU2:FU53" si="95">(FU3)*(1+FT2)</f>
        <v>21572238.633366268</v>
      </c>
      <c r="FV2" s="12">
        <f t="shared" ref="FV2:FV52" si="96">(FV3)*(1+FT2)-(((VLOOKUP((FS$91+FS3),$A$138:$E$227,5,FALSE))/(VLOOKUP(FS$91,$A$138:$E$227,5,FALSE)))*(IF(FS2&lt;=$D$125,$B$125,$C$125)))</f>
        <v>-65967372.92571976</v>
      </c>
      <c r="FW2" s="12">
        <f t="shared" ref="FW2:FW53" si="97">FV2*((VLOOKUP(FS$91, $A$138:$E$227, 5, FALSE)) / VLOOKUP((FS$91+FS3), $A$138:$E$227, 5, FALSE))</f>
        <v>-8711076.1683963276</v>
      </c>
      <c r="FY2" s="5">
        <f t="shared" ref="FY2:FY53" si="98">FS2-1</f>
        <v>52</v>
      </c>
      <c r="FZ2" s="6">
        <v>0.1174</v>
      </c>
      <c r="GA2" s="7">
        <f t="shared" ref="GA2:GA52" si="99">(GA3)*(1+FZ2)</f>
        <v>18529667.267966207</v>
      </c>
      <c r="GB2" s="12">
        <f t="shared" ref="GB2:GB51" si="100">(GB3)*(1+FZ2)-(((VLOOKUP((FY$91+FY3),$A$138:$E$227,5,FALSE))/(VLOOKUP(FY$91,$A$138:$E$227,5,FALSE)))*(IF(FY2&lt;=$D$125,$B$125,$C$125)))</f>
        <v>-64974548.775127962</v>
      </c>
      <c r="GC2" s="12">
        <f t="shared" ref="GC2:GC52" si="101">GB2*((VLOOKUP(FY$91, $A$138:$E$227, 5, FALSE)) / VLOOKUP((FY$91+FY3), $A$138:$E$227, 5, FALSE))</f>
        <v>-8663273.1700170618</v>
      </c>
      <c r="GE2" s="5">
        <f t="shared" ref="GE2:GE52" si="102">FY2-1</f>
        <v>51</v>
      </c>
      <c r="GF2" s="6">
        <v>0.1174</v>
      </c>
      <c r="GG2" s="7">
        <f t="shared" ref="GG2:GG51" si="103">(GG3)*(1+GF2)</f>
        <v>16485469.099614069</v>
      </c>
      <c r="GH2" s="12">
        <f t="shared" ref="GH2:GH50" si="104">(GH3)*(1+GF2)-(((VLOOKUP((GE$91+GE3),$A$138:$E$227,5,FALSE))/(VLOOKUP(GE$91,$A$138:$E$227,5,FALSE)))*(IF(GE2&lt;=$D$125,$B$125,$C$125)))</f>
        <v>-62194322.90369533</v>
      </c>
      <c r="GI2" s="12">
        <f t="shared" ref="GI2:GI51" si="105">GH2*((VLOOKUP(GE$91, $A$138:$E$227, 5, FALSE)) / VLOOKUP((GE$91+GE3), $A$138:$E$227, 5, FALSE))</f>
        <v>-8452049.0099893659</v>
      </c>
      <c r="GK2" s="5">
        <f t="shared" ref="GK2:GK51" si="106">GE2-1</f>
        <v>50</v>
      </c>
      <c r="GL2" s="6">
        <v>0.1174</v>
      </c>
      <c r="GM2" s="7">
        <f t="shared" ref="GM2:GM50" si="107">(GM3)*(1+GL2)</f>
        <v>18311084.193728827</v>
      </c>
      <c r="GN2" s="12">
        <f t="shared" ref="GN2:GN49" si="108">(GN3)*(1+GL2)-(((VLOOKUP((GK$91+GK3),$A$138:$E$227,5,FALSE))/(VLOOKUP(GK$91,$A$138:$E$227,5,FALSE)))*(IF(GK2&lt;=$D$125,$B$125,$C$125)))</f>
        <v>-54395941.87243592</v>
      </c>
      <c r="GO2" s="12">
        <f t="shared" ref="GO2:GO50" si="109">GN2*((VLOOKUP(GK$91, $A$138:$E$227, 5, FALSE)) / VLOOKUP((GK$91+GK3), $A$138:$E$227, 5, FALSE))</f>
        <v>-7647976.4427484693</v>
      </c>
      <c r="GQ2" s="5">
        <f t="shared" ref="GQ2:GQ50" si="110">GK2-1</f>
        <v>49</v>
      </c>
      <c r="GR2" s="6">
        <v>0.1174</v>
      </c>
      <c r="GS2" s="7">
        <f t="shared" ref="GS2:GS49" si="111">(GS3)*(1+GR2)</f>
        <v>14790859.607212294</v>
      </c>
      <c r="GT2" s="12">
        <f t="shared" ref="GT2:GT48" si="112">(GT3)*(1+GR2)-(((VLOOKUP((GQ$91+GQ3),$A$138:$E$227,5,FALSE))/(VLOOKUP(GQ$91,$A$138:$E$227,5,FALSE)))*(IF(GQ2&lt;=$D$125,$B$125,$C$125)))</f>
        <v>-52492967.832599752</v>
      </c>
      <c r="GU2" s="12">
        <f t="shared" ref="GU2:GU49" si="113">GT2*((VLOOKUP(GQ$91, $A$138:$E$227, 5, FALSE)) / VLOOKUP((GQ$91+GQ3), $A$138:$E$227, 5, FALSE))</f>
        <v>-7649616.2525284262</v>
      </c>
      <c r="GW2" s="5">
        <f t="shared" ref="GW2:GW49" si="114">GQ2-1</f>
        <v>48</v>
      </c>
      <c r="GX2" s="6">
        <v>0.1174</v>
      </c>
      <c r="GY2" s="7">
        <f t="shared" ref="GY2:GY48" si="115">(GY3)*(1+GX2)</f>
        <v>13347946.581727544</v>
      </c>
      <c r="GZ2" s="12">
        <f t="shared" ref="GZ2:GZ47" si="116">(GZ3)*(1+GX2)-(((VLOOKUP((GW$91+GW3),$A$138:$E$227,5,FALSE))/(VLOOKUP(GW$91,$A$138:$E$227,5,FALSE)))*(IF(GW2&lt;=$D$125,$B$125,$C$125)))</f>
        <v>-48648986.161730409</v>
      </c>
      <c r="HA2" s="12">
        <f t="shared" ref="HA2:HA48" si="117">GZ2*((VLOOKUP(GW$91, $A$138:$E$227, 5, FALSE)) / VLOOKUP((GW$91+GW3), $A$138:$E$227, 5, FALSE))</f>
        <v>-7401298.7493914645</v>
      </c>
      <c r="HC2" s="5">
        <f t="shared" ref="HC2:HC48" si="118">GW2-1</f>
        <v>47</v>
      </c>
      <c r="HD2" s="6">
        <v>0.1174</v>
      </c>
      <c r="HE2" s="7">
        <f t="shared" ref="HE2:HE47" si="119">(HE3)*(1+HD2)</f>
        <v>14546585.202405784</v>
      </c>
      <c r="HF2" s="12">
        <f t="shared" ref="HF2:HF46" si="120">(HF3)*(1+HD2)-(((VLOOKUP((HC$91+HC3),$A$138:$E$227,5,FALSE))/(VLOOKUP(HC$91,$A$138:$E$227,5,FALSE)))*(IF(HC2&lt;=$D$125,$B$125,$C$125)))</f>
        <v>-41112327.044484392</v>
      </c>
      <c r="HG2" s="12">
        <f t="shared" ref="HG2:HG47" si="121">HF2*((VLOOKUP(HC$91, $A$138:$E$227, 5, FALSE)) / VLOOKUP((HC$91+HC3), $A$138:$E$227, 5, FALSE))</f>
        <v>-6641222.0610320931</v>
      </c>
      <c r="HI2" s="5">
        <f t="shared" ref="HI2:HI47" si="122">HC2-1</f>
        <v>46</v>
      </c>
      <c r="HJ2" s="6">
        <v>0.1174</v>
      </c>
      <c r="HK2" s="7">
        <f t="shared" ref="HK2:HK46" si="123">(HK3)*(1+HJ2)</f>
        <v>14046528.777912108</v>
      </c>
      <c r="HL2" s="12">
        <f t="shared" ref="HL2:HL45" si="124">(HL3)*(1+HJ2)-(((VLOOKUP((HI$91+HI3),$A$138:$E$227,5,FALSE))/(VLOOKUP(HI$91,$A$138:$E$227,5,FALSE)))*(IF(HI2&lt;=$D$125,$B$125,$C$125)))</f>
        <v>-35418484.521187328</v>
      </c>
      <c r="HM2" s="12">
        <f t="shared" ref="HM2:HM46" si="125">HL2*((VLOOKUP(HI$91, $A$138:$E$227, 5, FALSE)) / VLOOKUP((HI$91+HI3), $A$138:$E$227, 5, FALSE))</f>
        <v>-6024169.5895010922</v>
      </c>
      <c r="HO2" s="5">
        <f t="shared" ref="HO2:HO46" si="126">HI2-1</f>
        <v>45</v>
      </c>
      <c r="HP2" s="6">
        <v>0.1174</v>
      </c>
      <c r="HQ2" s="7">
        <f t="shared" ref="HQ2:HQ45" si="127">(HQ3)*(1+HP2)</f>
        <v>12297783.9064193</v>
      </c>
      <c r="HR2" s="12">
        <f t="shared" ref="HR2:HR44" si="128">(HR3)*(1+HP2)-(((VLOOKUP((HO$91+HO3),$A$138:$E$227,5,FALSE))/(VLOOKUP(HO$91,$A$138:$E$227,5,FALSE)))*(IF(HO2&lt;=$D$125,$B$125,$C$125)))</f>
        <v>-32817954.976721529</v>
      </c>
      <c r="HS2" s="12">
        <f t="shared" ref="HS2:HS45" si="129">HR2*((VLOOKUP(HO$91, $A$138:$E$227, 5, FALSE)) / VLOOKUP((HO$91+HO3), $A$138:$E$227, 5, FALSE))</f>
        <v>-5764179.2715523718</v>
      </c>
      <c r="HU2" s="5">
        <f t="shared" ref="HU2:HU45" si="130">HO2-1</f>
        <v>44</v>
      </c>
      <c r="HV2" s="6">
        <v>0.1174</v>
      </c>
      <c r="HW2" s="7">
        <f t="shared" ref="HW2:HW44" si="131">(HW3)*(1+HV2)</f>
        <v>10355156.539591854</v>
      </c>
      <c r="HX2" s="12">
        <f t="shared" ref="HX2:HX43" si="132">(HX3)*(1+HV2)-(((VLOOKUP((HU$91+HU3),$A$138:$E$227,5,FALSE))/(VLOOKUP(HU$91,$A$138:$E$227,5,FALSE)))*(IF(HU2&lt;=$D$125,$B$125,$C$125)))</f>
        <v>-30850120.785196606</v>
      </c>
      <c r="HY2" s="12">
        <f t="shared" ref="HY2:HY44" si="133">HX2*((VLOOKUP(HU$91, $A$138:$E$227, 5, FALSE)) / VLOOKUP((HU$91+HU3), $A$138:$E$227, 5, FALSE))</f>
        <v>-5616304.0403819466</v>
      </c>
      <c r="IA2" s="5">
        <f t="shared" ref="IA2:IA44" si="134">HU2-1</f>
        <v>43</v>
      </c>
      <c r="IB2" s="6">
        <v>0.1174</v>
      </c>
      <c r="IC2" s="7">
        <f t="shared" ref="IC2:IC43" si="135">(IC3)*(1+IB2)</f>
        <v>12084439.887491956</v>
      </c>
      <c r="ID2" s="12">
        <f t="shared" ref="ID2:ID42" si="136">(ID3)*(1+IB2)-(((VLOOKUP((IA$91+IA3),$A$138:$E$227,5,FALSE))/(VLOOKUP(IA$91,$A$138:$E$227,5,FALSE)))*(IF(IA2&lt;=$D$125,$B$125,$C$125)))</f>
        <v>-23130475.805413779</v>
      </c>
      <c r="IE2" s="12">
        <f t="shared" ref="IE2:IE43" si="137">ID2*((VLOOKUP(IA$91, $A$138:$E$227, 5, FALSE)) / VLOOKUP((IA$91+IA3), $A$138:$E$227, 5, FALSE))</f>
        <v>-4606325.5236422317</v>
      </c>
      <c r="IG2" s="5">
        <f t="shared" ref="IG2:IG43" si="138">IA2-1</f>
        <v>42</v>
      </c>
      <c r="IH2" s="6">
        <v>0.1174</v>
      </c>
      <c r="II2" s="7">
        <f t="shared" ref="II2:II42" si="139">(II3)*(1+IH2)</f>
        <v>16308285.948032334</v>
      </c>
      <c r="IJ2" s="12">
        <f t="shared" ref="IJ2:IJ41" si="140">(IJ3)*(1+IH2)-(((VLOOKUP((IG$91+IG3),$A$138:$E$227,5,FALSE))/(VLOOKUP(IG$91,$A$138:$E$227,5,FALSE)))*(IF(IG2&lt;=$D$125,$B$125,$C$125)))</f>
        <v>-12645086.963202631</v>
      </c>
      <c r="IK2" s="12">
        <f t="shared" ref="IK2:IK42" si="141">IJ2*((VLOOKUP(IG$91, $A$138:$E$227, 5, FALSE)) / VLOOKUP((IG$91+IG3), $A$138:$E$227, 5, FALSE))</f>
        <v>-2815423.2084737485</v>
      </c>
      <c r="IM2" s="5">
        <f t="shared" ref="IM2:IM42" si="142">IG2-1</f>
        <v>41</v>
      </c>
      <c r="IN2" s="6">
        <v>0.1174</v>
      </c>
      <c r="IO2" s="7">
        <f t="shared" ref="IO2:IO41" si="143">(IO3)*(1+IN2)</f>
        <v>11903858.356227979</v>
      </c>
      <c r="IP2" s="12">
        <f t="shared" ref="IP2:IP40" si="144">(IP3)*(1+IN2)-(((VLOOKUP((IM$91+IM3),$A$138:$E$227,5,FALSE))/(VLOOKUP(IM$91,$A$138:$E$227,5,FALSE)))*(IF(IM2&lt;=$D$125,$B$125,$C$125)))</f>
        <v>-13135081.527590655</v>
      </c>
      <c r="IQ2" s="12">
        <f t="shared" ref="IQ2:IQ41" si="145">IP2*((VLOOKUP(IM$91, $A$138:$E$227, 5, FALSE)) / VLOOKUP((IM$91+IM3), $A$138:$E$227, 5, FALSE))</f>
        <v>-3120985.1834788052</v>
      </c>
      <c r="IS2" s="5">
        <f t="shared" ref="IS2:IS41" si="146">IM2-1</f>
        <v>40</v>
      </c>
      <c r="IT2" s="6">
        <v>0.1174</v>
      </c>
      <c r="IU2" s="7">
        <f t="shared" ref="IU2:IU40" si="147">(IU3)*(1+IT2)</f>
        <v>9613064.9731308874</v>
      </c>
      <c r="IV2" s="12">
        <f t="shared" ref="IV2:IV39" si="148">(IV3)*(1+IT2)-(((VLOOKUP((IS$91+IS3),$A$138:$E$227,5,FALSE))/(VLOOKUP(IS$91,$A$138:$E$227,5,FALSE)))*(IF(IS2&lt;=$D$125,$B$125,$C$125)))</f>
        <v>-12467797.060402552</v>
      </c>
      <c r="IW2" s="12">
        <f t="shared" ref="IW2:IW40" si="149">IV2*((VLOOKUP(IS$91, $A$138:$E$227, 5, FALSE)) / VLOOKUP((IS$91+IS3), $A$138:$E$227, 5, FALSE))</f>
        <v>-3116949.2651006379</v>
      </c>
      <c r="IY2" s="5">
        <f t="shared" ref="IY2:IY40" si="150">IS2-1</f>
        <v>39</v>
      </c>
      <c r="IZ2" s="6">
        <v>0.1174</v>
      </c>
      <c r="JA2" s="7">
        <f t="shared" ref="JA2:JA39" si="151">(JA3)*(1+IZ2)</f>
        <v>10334406.55034497</v>
      </c>
      <c r="JB2" s="12">
        <f t="shared" ref="JB2:JB38" si="152">(JB3)*(1+IZ2)-(((VLOOKUP((IY$91+IY3),$A$138:$E$227,5,FALSE))/(VLOOKUP(IY$91,$A$138:$E$227,5,FALSE)))*(IF(IY2&lt;=$D$125,$B$125,$C$125)))</f>
        <v>-8474200.1715325862</v>
      </c>
      <c r="JC2" s="12">
        <f t="shared" ref="JC2:JC39" si="153">JB2*((VLOOKUP(IY$91, $A$138:$E$227, 5, FALSE)) / VLOOKUP((IY$91+IY3), $A$138:$E$227, 5, FALSE))</f>
        <v>-2263408.1654734472</v>
      </c>
      <c r="JE2" s="5">
        <f t="shared" ref="JE2:JE39" si="154">IY2-1</f>
        <v>38</v>
      </c>
      <c r="JF2" s="6">
        <v>0.1174</v>
      </c>
      <c r="JG2" s="7">
        <f t="shared" ref="JG2:JG38" si="155">(JG3)*(1+JF2)</f>
        <v>9702757.0653881952</v>
      </c>
      <c r="JH2" s="12">
        <f t="shared" ref="JH2:JH37" si="156">(JH3)*(1+JF2)-(((VLOOKUP((JE$91+JE3),$A$138:$E$227,5,FALSE))/(VLOOKUP(JE$91,$A$138:$E$227,5,FALSE)))*(IF(JE2&lt;=$D$125,$B$125,$C$125)))</f>
        <v>-5910525.4399106912</v>
      </c>
      <c r="JI2" s="12">
        <f t="shared" ref="JI2:JI38" si="157">JH2*((VLOOKUP(JE$91, $A$138:$E$227, 5, FALSE)) / VLOOKUP((JE$91+JE3), $A$138:$E$227, 5, FALSE))</f>
        <v>-1725166.1860935905</v>
      </c>
      <c r="JK2" s="5">
        <f t="shared" ref="JK2:JK38" si="158">JE2-1</f>
        <v>37</v>
      </c>
      <c r="JL2" s="6">
        <v>0.1174</v>
      </c>
      <c r="JM2" s="7">
        <f t="shared" ref="JM2:JM37" si="159">(JM3)*(1+JL2)</f>
        <v>8186598.9414345222</v>
      </c>
      <c r="JN2" s="12">
        <f t="shared" ref="JN2:JN36" si="160">(JN3)*(1+JL2)-(((VLOOKUP((JK$91+JK3),$A$138:$E$227,5,FALSE))/(VLOOKUP(JK$91,$A$138:$E$227,5,FALSE)))*(IF(JK2&lt;=$D$125,$B$125,$C$125)))</f>
        <v>-4288364.2716582855</v>
      </c>
      <c r="JO2" s="12">
        <f t="shared" ref="JO2:JO37" si="161">JN2*((VLOOKUP(JK$91, $A$138:$E$227, 5, FALSE)) / VLOOKUP((JK$91+JK3), $A$138:$E$227, 5, FALSE))</f>
        <v>-1425789.4886111736</v>
      </c>
      <c r="JQ2" s="5">
        <f t="shared" ref="JQ2:JQ37" si="162">JK2-1</f>
        <v>36</v>
      </c>
      <c r="JR2" s="6">
        <v>0.1174</v>
      </c>
      <c r="JS2" s="7">
        <f t="shared" ref="JS2:JS36" si="163">(JS3)*(1+JR2)</f>
        <v>6214209.0036697444</v>
      </c>
      <c r="JT2" s="12">
        <f t="shared" ref="JT2:JT35" si="164">(JT3)*(1+JR2)-(((VLOOKUP((JQ$91+JQ3),$A$138:$E$227,5,FALSE))/(VLOOKUP(JQ$91,$A$138:$E$227,5,FALSE)))*(IF(JQ2&lt;=$D$125,$B$125,$C$125)))</f>
        <v>-3915425.094371262</v>
      </c>
      <c r="JU2" s="12">
        <f t="shared" ref="JU2:JU36" si="165">JT2*((VLOOKUP(JQ$91, $A$138:$E$227, 5, FALSE)) / VLOOKUP((JQ$91+JQ3), $A$138:$E$227, 5, FALSE))</f>
        <v>-1455734.9709841872</v>
      </c>
      <c r="JW2" s="5">
        <f t="shared" ref="JW2:JW36" si="166">JQ2-1</f>
        <v>35</v>
      </c>
      <c r="JX2" s="6">
        <v>0.1174</v>
      </c>
      <c r="JY2" s="7">
        <f t="shared" ref="JY2:JY35" si="167">(JY3)*(1+JX2)</f>
        <v>6520681.0111959558</v>
      </c>
      <c r="JZ2" s="12">
        <f t="shared" ref="JZ2:JZ34" si="168">(JZ3)*(1+JX2)-(((VLOOKUP((JW$91+JW3),$A$138:$E$227,5,FALSE))/(VLOOKUP(JW$91,$A$138:$E$227,5,FALSE)))*(IF(JW2&lt;=$D$125,$B$125,$C$125)))</f>
        <v>-1933388.1276920876</v>
      </c>
      <c r="KA2" s="12">
        <f t="shared" ref="KA2:KA35" si="169">JZ2*((VLOOKUP(JW$91, $A$138:$E$227, 5, FALSE)) / VLOOKUP((JW$91+JW3), $A$138:$E$227, 5, FALSE))</f>
        <v>-779138.89077505923</v>
      </c>
      <c r="KC2" s="5">
        <f t="shared" ref="KC2:KC35" si="170">JW2-1</f>
        <v>34</v>
      </c>
      <c r="KD2" s="6">
        <v>0.1174</v>
      </c>
      <c r="KE2" s="7">
        <f t="shared" ref="KE2:KE34" si="171">(KE3)*(1+KD2)</f>
        <v>5414948.5228333771</v>
      </c>
      <c r="KF2" s="12">
        <f t="shared" ref="KF2:KF33" si="172">(KF3)*(1+KD2)-(((VLOOKUP((KC$91+KC3),$A$138:$E$227,5,FALSE))/(VLOOKUP(KC$91,$A$138:$E$227,5,FALSE)))*(IF(KC2&lt;=$D$125,$B$125,$C$125)))</f>
        <v>-1973066.5878127406</v>
      </c>
      <c r="KG2" s="12">
        <f t="shared" ref="KG2:KG34" si="173">KF2*((VLOOKUP(KC$91, $A$138:$E$227, 5, FALSE)) / VLOOKUP((KC$91+KC3), $A$138:$E$227, 5, FALSE))</f>
        <v>-824640.65080378647</v>
      </c>
      <c r="KI2" s="5">
        <f t="shared" ref="KI2:KI34" si="174">KC2-1</f>
        <v>33</v>
      </c>
      <c r="KJ2" s="6">
        <v>0.1174</v>
      </c>
      <c r="KK2" s="7">
        <f t="shared" ref="KK2:KK33" si="175">(KK3)*(1+KJ2)</f>
        <v>4426147.2313498277</v>
      </c>
      <c r="KL2" s="12">
        <f t="shared" ref="KL2:KL32" si="176">(KL3)*(1+KJ2)-(((VLOOKUP((KI$91+KI3),$A$138:$E$227,5,FALSE))/(VLOOKUP(KI$91,$A$138:$E$227,5,FALSE)))*(IF(KI2&lt;=$D$125,$B$125,$C$125)))</f>
        <v>-2002795.7761697916</v>
      </c>
      <c r="KM2" s="12">
        <f t="shared" ref="KM2:KM33" si="177">KL2*((VLOOKUP(KI$91, $A$138:$E$227, 5, FALSE)) / VLOOKUP((KI$91+KI3), $A$138:$E$227, 5, FALSE))</f>
        <v>-872157.64782778535</v>
      </c>
      <c r="KO2" s="5">
        <f t="shared" ref="KO2:KO33" si="178">KI2-1</f>
        <v>32</v>
      </c>
      <c r="KP2" s="6">
        <v>0.1174</v>
      </c>
      <c r="KQ2" s="7">
        <f t="shared" ref="KQ2:KQ32" si="179">(KQ3)*(1+KP2)</f>
        <v>4169710.0625057253</v>
      </c>
      <c r="KR2" s="12">
        <f t="shared" ref="KR2:KR31" si="180">(KR3)*(1+KP2)-(((VLOOKUP((KO$91+KO3),$A$138:$E$227,5,FALSE))/(VLOOKUP(KO$91,$A$138:$E$227,5,FALSE)))*(IF(KO2&lt;=$D$125,$B$125,$C$125)))</f>
        <v>-1442447.774623605</v>
      </c>
      <c r="KS2" s="12">
        <f t="shared" ref="KS2:KS32" si="181">KR2*((VLOOKUP(KO$91, $A$138:$E$227, 5, FALSE)) / VLOOKUP((KO$91+KO3), $A$138:$E$227, 5, FALSE))</f>
        <v>-650334.35992645437</v>
      </c>
      <c r="KU2" s="5">
        <f t="shared" ref="KU2:KU32" si="182">KO2-1</f>
        <v>31</v>
      </c>
      <c r="KV2" s="6">
        <v>0.1174</v>
      </c>
      <c r="KW2" s="7">
        <f t="shared" ref="KW2:KW31" si="183">(KW3)*(1+KV2)</f>
        <v>3177164.0220250874</v>
      </c>
      <c r="KX2" s="12">
        <f t="shared" ref="KX2:KX30" si="184">(KX3)*(1+KV2)-(((VLOOKUP((KU$91+KU3),$A$138:$E$227,5,FALSE))/(VLOOKUP(KU$91,$A$138:$E$227,5,FALSE)))*(IF(KU2&lt;=$D$125,$B$125,$C$125)))</f>
        <v>-1769305.0774748926</v>
      </c>
      <c r="KY2" s="12">
        <f t="shared" ref="KY2:KY31" si="185">KX2*((VLOOKUP(KU$91, $A$138:$E$227, 5, FALSE)) / VLOOKUP((KU$91+KU3), $A$138:$E$227, 5, FALSE))</f>
        <v>-828700.15594550525</v>
      </c>
      <c r="LA2" s="5">
        <f t="shared" ref="LA2:LA31" si="186">KU2-1</f>
        <v>30</v>
      </c>
      <c r="LB2" s="6">
        <v>0.1174</v>
      </c>
      <c r="LC2" s="7">
        <f t="shared" ref="LC2:LC30" si="187">(LC3)*(1+LB2)</f>
        <v>2681377.3500085133</v>
      </c>
      <c r="LD2" s="12">
        <f t="shared" ref="LD2:LD29" si="188">(LD3)*(1+LB2)-(((VLOOKUP((LA$91+LA3),$A$138:$E$227,5,FALSE))/(VLOOKUP(LA$91,$A$138:$E$227,5,FALSE)))*(IF(LA2&lt;=$D$125,$B$125,$C$125)))</f>
        <v>-1752531.6585924174</v>
      </c>
      <c r="LE2" s="12">
        <f t="shared" ref="LE2:LE30" si="189">LD2*((VLOOKUP(LA$91, $A$138:$E$227, 5, FALSE)) / VLOOKUP((LA$91+LA3), $A$138:$E$227, 5, FALSE))</f>
        <v>-832827.01040802058</v>
      </c>
      <c r="LG2" s="5">
        <f t="shared" ref="LG2:LG30" si="190">LA2-1</f>
        <v>29</v>
      </c>
      <c r="LH2" s="6">
        <v>0.1174</v>
      </c>
      <c r="LI2" s="7">
        <f t="shared" ref="LI2:LI29" si="191">(LI3)*(1+LH2)</f>
        <v>2534143.6064724629</v>
      </c>
      <c r="LJ2" s="12">
        <f t="shared" ref="LJ2:LJ28" si="192">(LJ3)*(1+LH2)-(((VLOOKUP((LG$91+LG3),$A$138:$E$227,5,FALSE))/(VLOOKUP(LG$91,$A$138:$E$227,5,FALSE)))*(IF(LG2&lt;=$D$125,$B$125,$C$125)))</f>
        <v>-1355660.9284173683</v>
      </c>
      <c r="LK2" s="12">
        <f t="shared" ref="LK2:LK29" si="193">LJ2*((VLOOKUP(LG$91, $A$138:$E$227, 5, FALSE)) / VLOOKUP((LG$91+LG3), $A$138:$E$227, 5, FALSE))</f>
        <v>-670299.01460636547</v>
      </c>
      <c r="LM2" s="5">
        <f t="shared" ref="LM2:LM29" si="194">LG2-1</f>
        <v>28</v>
      </c>
      <c r="LN2" s="6">
        <v>0.1174</v>
      </c>
      <c r="LO2" s="7">
        <f t="shared" ref="LO2:LO28" si="195">(LO3)*(1+LN2)</f>
        <v>2174483.9595610639</v>
      </c>
      <c r="LP2" s="12">
        <f t="shared" ref="LP2:LP27" si="196">(LP3)*(1+LN2)-(((VLOOKUP((LM$91+LM3),$A$138:$E$227,5,FALSE))/(VLOOKUP(LM$91,$A$138:$E$227,5,FALSE)))*(IF(LM2&lt;=$D$125,$B$125,$C$125)))</f>
        <v>-1213471.7558241466</v>
      </c>
      <c r="LQ2" s="12">
        <f t="shared" ref="LQ2:LQ28" si="197">LP2*((VLOOKUP(LM$91, $A$138:$E$227, 5, FALSE)) / VLOOKUP((LM$91+LM3), $A$138:$E$227, 5, FALSE))</f>
        <v>-627997.56252266723</v>
      </c>
      <c r="LS2" s="5">
        <f t="shared" ref="LS2:LS28" si="198">LM2-1</f>
        <v>27</v>
      </c>
      <c r="LT2" s="6">
        <v>0.1174</v>
      </c>
      <c r="LU2" s="7">
        <f t="shared" ref="LU2:LU27" si="199">(LU3)*(1+LT2)</f>
        <v>1653851.5055986186</v>
      </c>
      <c r="LV2" s="12">
        <f t="shared" ref="LV2:LV26" si="200">(LV3)*(1+LT2)-(((VLOOKUP((LS$91+LS3),$A$138:$E$227,5,FALSE))/(VLOOKUP(LS$91,$A$138:$E$227,5,FALSE)))*(IF(LS2&lt;=$D$125,$B$125,$C$125)))</f>
        <v>-1294155.3303308845</v>
      </c>
      <c r="LW2" s="12">
        <f t="shared" ref="LW2:LW27" si="201">LV2*((VLOOKUP(LS$91, $A$138:$E$227, 5, FALSE)) / VLOOKUP((LS$91+LS3), $A$138:$E$227, 5, FALSE))</f>
        <v>-704595.67984681495</v>
      </c>
      <c r="LY2" s="5">
        <f t="shared" ref="LY2:LY27" si="202">LS2-1</f>
        <v>26</v>
      </c>
      <c r="LZ2" s="6">
        <v>0.1174</v>
      </c>
      <c r="MA2" s="7">
        <f t="shared" ref="MA2:MA26" si="203">(MA3)*(1+LZ2)</f>
        <v>1706056.8450573734</v>
      </c>
      <c r="MB2" s="12">
        <f t="shared" ref="MB2:MB25" si="204">(MB3)*(1+LZ2)-(((VLOOKUP((LY$91+LY3),$A$138:$E$227,5,FALSE))/(VLOOKUP(LY$91,$A$138:$E$227,5,FALSE)))*(IF(LY2&lt;=$D$125,$B$125,$C$125)))</f>
        <v>-815361.44763856626</v>
      </c>
      <c r="MC2" s="12">
        <f t="shared" ref="MC2:MC26" si="205">MB2*((VLOOKUP(LY$91, $A$138:$E$227, 5, FALSE)) / VLOOKUP((LY$91+LY3), $A$138:$E$227, 5, FALSE))</f>
        <v>-469007.05492372229</v>
      </c>
      <c r="ME2" s="5">
        <f t="shared" ref="ME2:ME26" si="206">LY2-1</f>
        <v>25</v>
      </c>
      <c r="MF2" s="6">
        <v>0.1174</v>
      </c>
      <c r="MG2" s="7">
        <f t="shared" ref="MG2:MG25" si="207">(MG3)*(1+MF2)</f>
        <v>1310033.6674018076</v>
      </c>
      <c r="MH2" s="12">
        <f t="shared" ref="MH2:MH24" si="208">(MH3)*(1+MF2)-(((VLOOKUP((ME$91+ME3),$A$138:$E$227,5,FALSE))/(VLOOKUP(ME$91,$A$138:$E$227,5,FALSE)))*(IF(ME2&lt;=$D$125,$B$125,$C$125)))</f>
        <v>-943953.12856361608</v>
      </c>
      <c r="MI2" s="12">
        <f t="shared" ref="MI2:MI25" si="209">MH2*((VLOOKUP(ME$91, $A$138:$E$227, 5, FALSE)) / VLOOKUP((ME$91+ME3), $A$138:$E$227, 5, FALSE))</f>
        <v>-557093.70536168967</v>
      </c>
      <c r="MK2" s="5">
        <f t="shared" ref="MK2:MK25" si="210">ME2-1</f>
        <v>24</v>
      </c>
      <c r="ML2" s="6">
        <v>0.1174</v>
      </c>
      <c r="MM2" s="7">
        <f t="shared" ref="MM2:MM24" si="211">(MM3)*(1+ML2)</f>
        <v>1218749.3417078864</v>
      </c>
      <c r="MN2" s="12">
        <f t="shared" ref="MN2:MN23" si="212">(MN3)*(1+ML2)-(((VLOOKUP((MK$91+MK3),$A$138:$E$227,5,FALSE))/(VLOOKUP(MK$91,$A$138:$E$227,5,FALSE)))*(IF(MK2&lt;=$D$125,$B$125,$C$125)))</f>
        <v>-788436.49446348881</v>
      </c>
      <c r="MO2" s="12">
        <f t="shared" ref="MO2:MO24" si="213">MN2*((VLOOKUP(MK$91, $A$138:$E$227, 5, FALSE)) / VLOOKUP((MK$91+MK3), $A$138:$E$227, 5, FALSE))</f>
        <v>-480474.5474807414</v>
      </c>
      <c r="MQ2" s="5">
        <f t="shared" ref="MQ2:MQ24" si="214">MK2-1</f>
        <v>23</v>
      </c>
      <c r="MR2" s="6">
        <v>0.1174</v>
      </c>
      <c r="MS2" s="7">
        <f t="shared" ref="MS2:MS23" si="215">(MS3)*(1+MR2)</f>
        <v>1108256.1986977237</v>
      </c>
      <c r="MT2" s="12">
        <f t="shared" ref="MT2:MT22" si="216">(MT3)*(1+MR2)-(((VLOOKUP((MQ$91+MQ3),$A$138:$E$227,5,FALSE))/(VLOOKUP(MQ$91,$A$138:$E$227,5,FALSE)))*(IF(MQ2&lt;=$D$125,$B$125,$C$125)))</f>
        <v>-702939.42195867631</v>
      </c>
      <c r="MU2" s="12">
        <f t="shared" ref="MU2:MU23" si="217">MT2*((VLOOKUP(MQ$91, $A$138:$E$227, 5, FALSE)) / VLOOKUP((MQ$91+MQ3), $A$138:$E$227, 5, FALSE))</f>
        <v>-439186.93799298495</v>
      </c>
      <c r="MW2" s="5">
        <f t="shared" ref="MW2:MW23" si="218">MQ2-1</f>
        <v>22</v>
      </c>
      <c r="MX2" s="6">
        <v>0.1174</v>
      </c>
      <c r="MY2" s="7">
        <f t="shared" ref="MY2:MY22" si="219">(MY3)*(1+MX2)</f>
        <v>1093709.8575917534</v>
      </c>
      <c r="MZ2" s="12">
        <f t="shared" ref="MZ2:MZ21" si="220">(MZ3)*(1+MX2)-(((VLOOKUP((MW$91+MW3),$A$138:$E$227,5,FALSE))/(VLOOKUP(MW$91,$A$138:$E$227,5,FALSE)))*(IF(MW2&lt;=$D$125,$B$125,$C$125)))</f>
        <v>-538255.22060651123</v>
      </c>
      <c r="NA2" s="12">
        <f t="shared" ref="NA2:NA22" si="221">MZ2*((VLOOKUP(MW$91, $A$138:$E$227, 5, FALSE)) / VLOOKUP((MW$91+MW3), $A$138:$E$227, 5, FALSE))</f>
        <v>-345725.46862033609</v>
      </c>
      <c r="NC2" s="5">
        <f t="shared" ref="NC2:NC22" si="222">MW2-1</f>
        <v>21</v>
      </c>
      <c r="ND2" s="6">
        <v>0.1174</v>
      </c>
      <c r="NE2" s="7">
        <f t="shared" ref="NE2:NE21" si="223">(NE3)*(1+ND2)</f>
        <v>797164.61923597218</v>
      </c>
      <c r="NF2" s="12">
        <f t="shared" ref="NF2:NF20" si="224">(NF3)*(1+ND2)-(((VLOOKUP((NC$91+NC3),$A$138:$E$227,5,FALSE))/(VLOOKUP(NC$91,$A$138:$E$227,5,FALSE)))*(IF(NC2&lt;=$D$125,$B$125,$C$125)))</f>
        <v>-692145.45120645734</v>
      </c>
      <c r="NG2" s="12">
        <f t="shared" ref="NG2:NG21" si="225">NF2*((VLOOKUP(NC$91, $A$138:$E$227, 5, FALSE)) / VLOOKUP((NC$91+NC3), $A$138:$E$227, 5, FALSE))</f>
        <v>-456697.68233451713</v>
      </c>
      <c r="NI2" s="5">
        <f t="shared" ref="NI2:NI21" si="226">NC2-1</f>
        <v>20</v>
      </c>
      <c r="NJ2" s="6">
        <v>0.1174</v>
      </c>
      <c r="NK2" s="7">
        <f t="shared" ref="NK2:NK20" si="227">(NK3)*(1+NJ2)</f>
        <v>649791.83178673952</v>
      </c>
      <c r="NL2" s="12">
        <f t="shared" ref="NL2:NL19" si="228">(NL3)*(1+NJ2)-(((VLOOKUP((NI$91+NI3),$A$138:$E$227,5,FALSE))/(VLOOKUP(NI$91,$A$138:$E$227,5,FALSE)))*(IF(NI2&lt;=$D$125,$B$125,$C$125)))</f>
        <v>-702793.8383412261</v>
      </c>
      <c r="NM2" s="12">
        <f t="shared" ref="NM2:NM20" si="229">NL2*((VLOOKUP(NI$91, $A$138:$E$227, 5, FALSE)) / VLOOKUP((NI$91+NI3), $A$138:$E$227, 5, FALSE))</f>
        <v>-477839.74222260289</v>
      </c>
      <c r="NO2" s="5">
        <f t="shared" ref="NO2:NO20" si="230">NI2-1</f>
        <v>19</v>
      </c>
      <c r="NP2" s="6">
        <v>0.1174</v>
      </c>
      <c r="NQ2" s="7">
        <f t="shared" ref="NQ2:NQ19" si="231">(NQ3)*(1+NP2)</f>
        <v>488198.22072632582</v>
      </c>
      <c r="NR2" s="12">
        <f t="shared" ref="NR2:NR18" si="232">(NR3)*(1+NP2)-(((VLOOKUP((NO$91+NO3),$A$138:$E$227,5,FALSE))/(VLOOKUP(NO$91,$A$138:$E$227,5,FALSE)))*(IF(NO2&lt;=$D$125,$B$125,$C$125)))</f>
        <v>-754359.6578451395</v>
      </c>
      <c r="NS2" s="12">
        <f t="shared" ref="NS2:NS19" si="233">NR2*((VLOOKUP(NO$91, $A$138:$E$227, 5, FALSE)) / VLOOKUP((NO$91+NO3), $A$138:$E$227, 5, FALSE))</f>
        <v>-520959.4902041647</v>
      </c>
      <c r="NU2" s="5">
        <f t="shared" ref="NU2:NU19" si="234">NO2-1</f>
        <v>18</v>
      </c>
      <c r="NV2" s="6">
        <v>0.1174</v>
      </c>
      <c r="NW2" s="7">
        <f t="shared" ref="NW2:NW18" si="235">(NW3)*(1+NV2)</f>
        <v>380394.43721858016</v>
      </c>
      <c r="NX2" s="12">
        <f t="shared" ref="NX2:NX17" si="236">(NX3)*(1+NV2)-(((VLOOKUP((NU$91+NU3),$A$138:$E$227,5,FALSE))/(VLOOKUP(NU$91,$A$138:$E$227,5,FALSE)))*(IF(NU2&lt;=$D$125,$B$125,$C$125)))</f>
        <v>-745646.68436954054</v>
      </c>
      <c r="NY2" s="12">
        <f t="shared" ref="NY2:NY18" si="237">NX2*((VLOOKUP(NU$91, $A$138:$E$227, 5, FALSE)) / VLOOKUP((NU$91+NU3), $A$138:$E$227, 5, FALSE))</f>
        <v>-523545.94120476721</v>
      </c>
      <c r="OA2" s="5">
        <f t="shared" ref="OA2:OA18" si="238">NU2-1</f>
        <v>17</v>
      </c>
      <c r="OB2" s="6">
        <v>0.1174</v>
      </c>
      <c r="OC2" s="7">
        <f t="shared" ref="OC2:OC17" si="239">(OC3)*(1+OB2)</f>
        <v>314661.62397103169</v>
      </c>
      <c r="OD2" s="12">
        <f t="shared" ref="OD2:OD16" si="240">(OD3)*(1+OB2)-(((VLOOKUP((OA$91+OA3),$A$138:$E$227,5,FALSE))/(VLOOKUP(OA$91,$A$138:$E$227,5,FALSE)))*(IF(OA2&lt;=$D$125,$B$125,$C$125)))</f>
        <v>-705483.93288012198</v>
      </c>
      <c r="OE2" s="12">
        <f t="shared" ref="OE2:OE17" si="241">OD2*((VLOOKUP(OA$91, $A$138:$E$227, 5, FALSE)) / VLOOKUP((OA$91+OA3), $A$138:$E$227, 5, FALSE))</f>
        <v>-508913.19602634449</v>
      </c>
      <c r="OG2" s="5">
        <f t="shared" ref="OG2:OG17" si="242">OA2-1</f>
        <v>16</v>
      </c>
      <c r="OH2" s="6">
        <v>0.1174</v>
      </c>
      <c r="OI2" s="7">
        <f t="shared" ref="OI2:OI16" si="243">(OI3)*(1+OH2)</f>
        <v>345896.03602399875</v>
      </c>
      <c r="OJ2" s="12">
        <f t="shared" ref="OJ2:OJ15" si="244">(OJ3)*(1+OH2)-(((VLOOKUP((OG$91+OG3),$A$138:$E$227,5,FALSE))/(VLOOKUP(OG$91,$A$138:$E$227,5,FALSE)))*(IF(OG2&lt;=$D$125,$B$125,$C$125)))</f>
        <v>-565695.87055876374</v>
      </c>
      <c r="OK2" s="12">
        <f t="shared" ref="OK2:OK16" si="245">OJ2*((VLOOKUP(OG$91, $A$138:$E$227, 5, FALSE)) / VLOOKUP((OG$91+OG3), $A$138:$E$227, 5, FALSE))</f>
        <v>-423304.90143093816</v>
      </c>
      <c r="OM2" s="5">
        <f t="shared" ref="OM2:OM16" si="246">OG2-1</f>
        <v>15</v>
      </c>
      <c r="ON2" s="6">
        <v>0.1174</v>
      </c>
      <c r="OO2" s="7">
        <f t="shared" ref="OO2:OO15" si="247">(OO3)*(1+ON2)</f>
        <v>392394.82248893782</v>
      </c>
      <c r="OP2" s="12">
        <f t="shared" ref="OP2:OP14" si="248">(OP3)*(1+ON2)-(((VLOOKUP((OM$91+OM3),$A$138:$E$227,5,FALSE))/(VLOOKUP(OM$91,$A$138:$E$227,5,FALSE)))*(IF(OM2&lt;=$D$125,$B$125,$C$125)))</f>
        <v>-434422.2642709355</v>
      </c>
      <c r="OQ2" s="12">
        <f t="shared" ref="OQ2:OQ15" si="249">OP2*((VLOOKUP(OM$91, $A$138:$E$227, 5, FALSE)) / VLOOKUP((OM$91+OM3), $A$138:$E$227, 5, FALSE))</f>
        <v>-328787.1068477892</v>
      </c>
      <c r="OS2" s="5">
        <f t="shared" ref="OS2:OS15" si="250">OM2-1</f>
        <v>14</v>
      </c>
      <c r="OT2" s="6">
        <v>0.1174</v>
      </c>
      <c r="OU2" s="7">
        <f t="shared" ref="OU2:OU14" si="251">(OU3)*(1+OT2)</f>
        <v>502876.8710610508</v>
      </c>
      <c r="OV2" s="12">
        <f t="shared" ref="OV2:OV13" si="252">(OV3)*(1+OT2)-(((VLOOKUP((OS$91+OS3),$A$138:$E$227,5,FALSE))/(VLOOKUP(OS$91,$A$138:$E$227,5,FALSE)))*(IF(OS2&lt;=$D$125,$B$125,$C$125)))</f>
        <v>-226711.04188405804</v>
      </c>
      <c r="OW2" s="12">
        <f t="shared" ref="OW2:OW14" si="253">OV2*((VLOOKUP(OS$91, $A$138:$E$227, 5, FALSE)) / VLOOKUP((OS$91+OS3), $A$138:$E$227, 5, FALSE))</f>
        <v>-176040.1551723647</v>
      </c>
      <c r="OY2" s="5">
        <f t="shared" ref="OY2:OY14" si="254">OS2-1</f>
        <v>13</v>
      </c>
      <c r="OZ2" s="6">
        <v>0.1174</v>
      </c>
      <c r="PA2" s="7">
        <f t="shared" ref="PA2:PA13" si="255">(PA3)*(1+OZ2)</f>
        <v>391770.70042151044</v>
      </c>
      <c r="PB2" s="12">
        <f t="shared" ref="PB2:PB12" si="256">(PB3)*(1+OZ2)-(((VLOOKUP((OY$91+OY3),$A$138:$E$227,5,FALSE))/(VLOOKUP(OY$91,$A$138:$E$227,5,FALSE)))*(IF(OY2&lt;=$D$125,$B$125,$C$125)))</f>
        <v>-257529.52416294752</v>
      </c>
      <c r="PC2" s="12">
        <f t="shared" ref="PC2:PC13" si="257">PB2*((VLOOKUP(OY$91, $A$138:$E$227, 5, FALSE)) / VLOOKUP((OY$91+OY3), $A$138:$E$227, 5, FALSE))</f>
        <v>-203822.51228623025</v>
      </c>
      <c r="PE2" s="5">
        <f t="shared" ref="PE2:PE13" si="258">OY2-1</f>
        <v>12</v>
      </c>
      <c r="PF2" s="6">
        <v>0.1174</v>
      </c>
      <c r="PG2" s="7">
        <f t="shared" ref="PG2:PG12" si="259">(PG3)*(1+PF2)</f>
        <v>353775.23967989016</v>
      </c>
      <c r="PH2" s="12">
        <f t="shared" ref="PH2:PH11" si="260">(PH3)*(1+PF2)-(((VLOOKUP((PE$91+PE3),$A$138:$E$227,5,FALSE))/(VLOOKUP(PE$91,$A$138:$E$227,5,FALSE)))*(IF(PE2&lt;=$D$125,$B$125,$C$125)))</f>
        <v>-190423.21466070475</v>
      </c>
      <c r="PI2" s="12">
        <f t="shared" ref="PI2:PI12" si="261">PH2*((VLOOKUP(PE$91, $A$138:$E$227, 5, FALSE)) / VLOOKUP((PE$91+PE3), $A$138:$E$227, 5, FALSE))</f>
        <v>-155186.78220425811</v>
      </c>
      <c r="PK2" s="5">
        <f t="shared" ref="PK2:PK12" si="262">PE2-1</f>
        <v>11</v>
      </c>
      <c r="PL2" s="6">
        <v>0.1174</v>
      </c>
      <c r="PM2" s="7">
        <f t="shared" ref="PM2:PM11" si="263">(PM3)*(1+PL2)</f>
        <v>337475.18809490616</v>
      </c>
      <c r="PN2" s="12">
        <f t="shared" ref="PN2:PN10" si="264">(PN3)*(1+PL2)-(((VLOOKUP((PK$91+PK3),$A$138:$E$227,5,FALSE))/(VLOOKUP(PK$91,$A$138:$E$227,5,FALSE)))*(IF(PK2&lt;=$D$125,$B$125,$C$125)))</f>
        <v>-115358.1034117377</v>
      </c>
      <c r="PO2" s="12">
        <f t="shared" ref="PO2:PO11" si="265">PN2*((VLOOKUP(PK$91, $A$138:$E$227, 5, FALSE)) / VLOOKUP((PK$91+PK3), $A$138:$E$227, 5, FALSE))</f>
        <v>-97758.597891229016</v>
      </c>
      <c r="PQ2" s="5">
        <f t="shared" ref="PQ2:PQ11" si="266">PK2-1</f>
        <v>10</v>
      </c>
      <c r="PR2" s="6">
        <v>0.1174</v>
      </c>
      <c r="PS2" s="7">
        <f t="shared" ref="PS2:PS10" si="267">(PS3)*(1+PR2)</f>
        <v>291908.30213208741</v>
      </c>
      <c r="PT2" s="12">
        <f t="shared" ref="PT2:PT9" si="268">(PT3)*(1+PR2)-(((VLOOKUP((PQ$91+PQ3),$A$138:$E$227,5,FALSE))/(VLOOKUP(PQ$91,$A$138:$E$227,5,FALSE)))*(IF(PQ2&lt;=$D$125,$B$125,$C$125)))</f>
        <v>-89846.487431437301</v>
      </c>
      <c r="PU2" s="12">
        <f t="shared" ref="PU2:PU10" si="269">PT2*((VLOOKUP(PQ$91, $A$138:$E$227, 5, FALSE)) / VLOOKUP((PQ$91+PQ3), $A$138:$E$227, 5, FALSE))</f>
        <v>-77719.515384281258</v>
      </c>
      <c r="PW2" s="5">
        <f t="shared" ref="PW2:PW10" si="270">PQ2-1</f>
        <v>9</v>
      </c>
      <c r="PX2" s="6">
        <v>0.1174</v>
      </c>
      <c r="PY2" s="7">
        <f t="shared" ref="PY2:PY9" si="271">(PY3)*(1+PX2)</f>
        <v>276742.79686394334</v>
      </c>
      <c r="PZ2" s="12">
        <f t="shared" ref="PZ2:PZ8" si="272">(PZ3)*(1+PX2)-(((VLOOKUP((PW$91+PW3),$A$138:$E$227,5,FALSE))/(VLOOKUP(PW$91,$A$138:$E$227,5,FALSE)))*(IF(PW2&lt;=$D$125,$B$125,$C$125)))</f>
        <v>-30694.827571139682</v>
      </c>
      <c r="QA2" s="12">
        <f t="shared" ref="QA2:QA9" si="273">PZ2*((VLOOKUP(PW$91, $A$138:$E$227, 5, FALSE)) / VLOOKUP((PW$91+PW3), $A$138:$E$227, 5, FALSE))</f>
        <v>-27701.426010569565</v>
      </c>
      <c r="QC2" s="5">
        <f t="shared" ref="QC2:QC9" si="274">PW2-1</f>
        <v>8</v>
      </c>
      <c r="QD2" s="6">
        <v>0.1174</v>
      </c>
      <c r="QE2" s="7">
        <f t="shared" ref="QE2:QE8" si="275">(QE3)*(1+QD2)</f>
        <v>436158.86030566326</v>
      </c>
      <c r="QF2" s="12">
        <f t="shared" ref="QF2:QF7" si="276">(QF3)*(1+QD2)-(((VLOOKUP((QC$91+QC3),$A$138:$E$227,5,FALSE))/(VLOOKUP(QC$91,$A$138:$E$227,5,FALSE)))*(IF(QC2&lt;=$D$125,$B$125,$C$125)))</f>
        <v>195320.6090939776</v>
      </c>
      <c r="QG2" s="12">
        <f t="shared" ref="QG2:QG8" si="277">QF2*((VLOOKUP(QC$91, $A$138:$E$227, 5, FALSE)) / VLOOKUP((QC$91+QC3), $A$138:$E$227, 5, FALSE))</f>
        <v>176241.79216209281</v>
      </c>
      <c r="QI2" s="5">
        <f t="shared" ref="QI2:QI8" si="278">QC2-1</f>
        <v>7</v>
      </c>
      <c r="QJ2" s="6">
        <v>0.1174</v>
      </c>
      <c r="QK2" s="7">
        <f t="shared" ref="QK2:QK7" si="279">(QK3)*(1+QJ2)</f>
        <v>346322.74123047735</v>
      </c>
      <c r="QL2" s="12">
        <f t="shared" ref="QL2:QL6" si="280">(QL3)*(1+QJ2)-(((VLOOKUP((QI$91+QI3),$A$138:$E$227,5,FALSE))/(VLOOKUP(QI$91,$A$138:$E$227,5,FALSE)))*(IF(QI2&lt;=$D$125,$B$125,$C$125)))</f>
        <v>162359.93197232371</v>
      </c>
      <c r="QM2" s="12">
        <f t="shared" ref="QM2:QM7" si="281">QL2*((VLOOKUP(QI$91, $A$138:$E$227, 5, FALSE)) / VLOOKUP((QI$91+QI3), $A$138:$E$227, 5, FALSE))</f>
        <v>150347.37854396115</v>
      </c>
      <c r="QO2" s="5">
        <f t="shared" ref="QO2:QO7" si="282">QI2-1</f>
        <v>6</v>
      </c>
      <c r="QP2" s="6">
        <v>0.1174</v>
      </c>
      <c r="QQ2" s="7">
        <f>(QQ3)*(1+QP2)</f>
        <v>301622.31425751379</v>
      </c>
      <c r="QR2" s="12">
        <f t="shared" ref="QR2:QR5" si="283">(QR3)*(1+QP2)-(((VLOOKUP((QO$91+QO3),$A$138:$E$227,5,FALSE))/(VLOOKUP(QO$91,$A$138:$E$227,5,FALSE)))*(IF(QO2&lt;=$D$125,$B$125,$C$125)))</f>
        <v>165238.98559937294</v>
      </c>
      <c r="QS2" s="12">
        <f>QR2*((VLOOKUP(QO$91, $A$138:$E$227, 5, FALSE)) / VLOOKUP((QO$91+QO3), $A$138:$E$227, 5, FALSE))</f>
        <v>155510.36378483209</v>
      </c>
    </row>
    <row r="3" spans="3:461">
      <c r="C3">
        <v>88</v>
      </c>
      <c r="D3" s="6">
        <v>1.38E-2</v>
      </c>
      <c r="E3" s="12">
        <f>(E4)*(1+D3)-(((VLOOKUP((C$91+C4),$A$138:$E$227,5,FALSE))/(VLOOKUP(C$91,$A$138:$E$227,5,FALSE)))*(IF(C3&lt;=$D$125,$B$125,$C$125)))</f>
        <v>-1259161527.2035301</v>
      </c>
      <c r="F3" s="12">
        <f t="shared" si="0"/>
        <v>-93208566.369946435</v>
      </c>
      <c r="G3">
        <v>87</v>
      </c>
      <c r="H3" s="6">
        <v>1.38E-2</v>
      </c>
      <c r="I3" s="12">
        <f t="shared" si="1"/>
        <v>-1298452493.0397832</v>
      </c>
      <c r="J3" s="12">
        <f t="shared" si="2"/>
        <v>-95005873.298533201</v>
      </c>
      <c r="K3">
        <v>86</v>
      </c>
      <c r="L3" s="6">
        <v>1.38E-2</v>
      </c>
      <c r="M3" s="12">
        <f t="shared" si="3"/>
        <v>-1190662752.3874402</v>
      </c>
      <c r="N3" s="12">
        <f t="shared" si="4"/>
        <v>-87119055.337774351</v>
      </c>
      <c r="O3">
        <v>85</v>
      </c>
      <c r="P3" s="6">
        <v>1.38E-2</v>
      </c>
      <c r="Q3" s="12">
        <f t="shared" si="5"/>
        <v>-1096500298.1585071</v>
      </c>
      <c r="R3" s="12">
        <f t="shared" si="6"/>
        <v>-74599197.887612537</v>
      </c>
      <c r="S3">
        <v>84</v>
      </c>
      <c r="T3" s="6">
        <v>1.38E-2</v>
      </c>
      <c r="U3" s="12">
        <f t="shared" si="7"/>
        <v>-807265883.81281042</v>
      </c>
      <c r="V3" s="12">
        <f t="shared" si="8"/>
        <v>-49394764.121413521</v>
      </c>
      <c r="W3">
        <v>83</v>
      </c>
      <c r="X3" s="6">
        <v>1.38E-2</v>
      </c>
      <c r="Y3" s="12">
        <f t="shared" si="9"/>
        <v>-794058023.7110765</v>
      </c>
      <c r="Z3" s="12">
        <f t="shared" si="10"/>
        <v>-43829874.611684233</v>
      </c>
      <c r="AA3">
        <v>82</v>
      </c>
      <c r="AB3" s="6">
        <v>1.38E-2</v>
      </c>
      <c r="AC3" s="12">
        <f t="shared" si="11"/>
        <v>-941301621.61510396</v>
      </c>
      <c r="AD3" s="12">
        <f t="shared" si="12"/>
        <v>-53165636.482088134</v>
      </c>
      <c r="AE3">
        <v>81</v>
      </c>
      <c r="AF3" s="6">
        <v>1.38E-2</v>
      </c>
      <c r="AG3" s="12">
        <f t="shared" si="13"/>
        <v>-799698037.0141418</v>
      </c>
      <c r="AH3" s="12">
        <f t="shared" si="14"/>
        <v>-46536446.505206645</v>
      </c>
      <c r="AI3">
        <v>80</v>
      </c>
      <c r="AJ3" s="6">
        <v>1.38E-2</v>
      </c>
      <c r="AK3" s="12">
        <f t="shared" si="15"/>
        <v>-890649455.55320311</v>
      </c>
      <c r="AL3" s="12">
        <f t="shared" si="16"/>
        <v>-52591332.252068631</v>
      </c>
      <c r="AM3">
        <v>79</v>
      </c>
      <c r="AN3" s="6">
        <v>1.38E-2</v>
      </c>
      <c r="AO3" s="12">
        <f t="shared" si="17"/>
        <v>-887018927.84882545</v>
      </c>
      <c r="AP3" s="12">
        <f t="shared" si="18"/>
        <v>-53515585.252767093</v>
      </c>
      <c r="AQ3">
        <v>78</v>
      </c>
      <c r="AR3" s="6">
        <v>1.38E-2</v>
      </c>
      <c r="AS3" s="12">
        <f t="shared" si="19"/>
        <v>-619305559.27510571</v>
      </c>
      <c r="AT3" s="12">
        <f t="shared" si="20"/>
        <v>-37628906.886428311</v>
      </c>
      <c r="AU3">
        <v>77</v>
      </c>
      <c r="AV3" s="6">
        <v>1.38E-2</v>
      </c>
      <c r="AW3" s="12">
        <f t="shared" si="21"/>
        <v>-658005426.24184799</v>
      </c>
      <c r="AX3" s="12">
        <f t="shared" si="22"/>
        <v>-39417201.741436377</v>
      </c>
      <c r="AY3">
        <v>76</v>
      </c>
      <c r="AZ3" s="6">
        <v>1.38E-2</v>
      </c>
      <c r="BA3" s="12">
        <f t="shared" si="23"/>
        <v>-585509506.72552478</v>
      </c>
      <c r="BB3" s="12">
        <f t="shared" si="24"/>
        <v>-34823869.81769821</v>
      </c>
      <c r="BC3">
        <v>75</v>
      </c>
      <c r="BD3" s="6">
        <v>1.38E-2</v>
      </c>
      <c r="BE3" s="12">
        <f t="shared" si="25"/>
        <v>-456917520.17244685</v>
      </c>
      <c r="BF3" s="12">
        <f t="shared" si="26"/>
        <v>-27566726.860690955</v>
      </c>
      <c r="BG3">
        <v>74</v>
      </c>
      <c r="BH3" s="6">
        <v>1.38E-2</v>
      </c>
      <c r="BI3" s="12">
        <f t="shared" si="27"/>
        <v>-249189956.49571246</v>
      </c>
      <c r="BJ3" s="12">
        <f t="shared" si="28"/>
        <v>-16740116.11540384</v>
      </c>
      <c r="BK3">
        <v>73</v>
      </c>
      <c r="BL3" s="6">
        <v>1.38E-2</v>
      </c>
      <c r="BM3" s="12">
        <f t="shared" si="29"/>
        <v>-217767098.52064469</v>
      </c>
      <c r="BN3" s="12">
        <f t="shared" si="30"/>
        <v>-15747341.607221415</v>
      </c>
      <c r="BO3">
        <v>72</v>
      </c>
      <c r="BP3" s="6">
        <v>1.38E-2</v>
      </c>
      <c r="BQ3" s="12">
        <f t="shared" si="31"/>
        <v>-225083728.06392458</v>
      </c>
      <c r="BR3" s="12">
        <f t="shared" si="32"/>
        <v>-16757978.444429511</v>
      </c>
      <c r="BS3">
        <v>71</v>
      </c>
      <c r="BT3" s="6">
        <v>1.38E-2</v>
      </c>
      <c r="BU3" s="12">
        <f t="shared" si="33"/>
        <v>-212035504.41232952</v>
      </c>
      <c r="BV3" s="12">
        <f t="shared" si="34"/>
        <v>-16149417.768999072</v>
      </c>
      <c r="BW3">
        <v>70</v>
      </c>
      <c r="BX3" s="6">
        <v>1.38E-2</v>
      </c>
      <c r="BY3" s="12">
        <f t="shared" si="35"/>
        <v>-230442482.96576896</v>
      </c>
      <c r="BZ3" s="12">
        <f t="shared" si="36"/>
        <v>-17945774.794837102</v>
      </c>
      <c r="CA3">
        <v>69</v>
      </c>
      <c r="CB3" s="6">
        <v>1.38E-2</v>
      </c>
      <c r="CC3" s="12">
        <f t="shared" si="37"/>
        <v>-116616464.7889535</v>
      </c>
      <c r="CD3" s="12">
        <f t="shared" si="38"/>
        <v>-10728193.81945128</v>
      </c>
      <c r="CE3">
        <v>68</v>
      </c>
      <c r="CF3" s="6">
        <v>1.38E-2</v>
      </c>
      <c r="CG3" s="12">
        <f t="shared" si="39"/>
        <v>-69397464.108331218</v>
      </c>
      <c r="CH3" s="12">
        <f t="shared" si="40"/>
        <v>-7037529.4679553881</v>
      </c>
      <c r="CI3">
        <v>67</v>
      </c>
      <c r="CJ3" s="6">
        <v>1.38E-2</v>
      </c>
      <c r="CK3" s="12">
        <f t="shared" ref="CK3:CK66" si="284">(CK4)*(1+CJ3)-(((VLOOKUP((CI$91+CI4),$A$138:$E$227,5,FALSE))/(VLOOKUP(CI$91,$A$138:$E$227,5,FALSE)))*(IF(CI3&lt;=$D$125,$B$125,$C$125)))</f>
        <v>-51153622.548952945</v>
      </c>
      <c r="CL3" s="12">
        <f t="shared" ref="CL3:CL66" si="285">CK3*((VLOOKUP(CI$91, $A$138:$E$227, 5, FALSE)) / VLOOKUP((CI$91+CI4), $A$138:$E$227, 5, FALSE))</f>
        <v>-5253102.99295644</v>
      </c>
      <c r="CM3" s="5">
        <v>66</v>
      </c>
      <c r="CN3" s="6">
        <v>1.38E-2</v>
      </c>
      <c r="CO3" s="7">
        <f t="shared" si="41"/>
        <v>162340511.35345015</v>
      </c>
      <c r="CP3" s="12">
        <f t="shared" si="42"/>
        <v>-61552366.186222747</v>
      </c>
      <c r="CQ3" s="12">
        <f t="shared" si="43"/>
        <v>-6189290.887205922</v>
      </c>
      <c r="CR3" s="8"/>
      <c r="CS3" s="5">
        <v>65</v>
      </c>
      <c r="CT3" s="6">
        <v>1.38E-2</v>
      </c>
      <c r="CU3" s="7">
        <f t="shared" si="44"/>
        <v>124104052.71267496</v>
      </c>
      <c r="CV3" s="12">
        <f t="shared" si="45"/>
        <v>-67061476.809441134</v>
      </c>
      <c r="CW3" s="12">
        <f t="shared" si="46"/>
        <v>-7288448.8310568566</v>
      </c>
      <c r="CY3" s="5">
        <v>64</v>
      </c>
      <c r="CZ3" s="6">
        <v>1.38E-2</v>
      </c>
      <c r="DA3" s="7">
        <f t="shared" si="47"/>
        <v>100342862.80132198</v>
      </c>
      <c r="DB3" s="12">
        <f t="shared" si="48"/>
        <v>-70410917.725205883</v>
      </c>
      <c r="DC3" s="12">
        <f t="shared" si="49"/>
        <v>-7983882.894898125</v>
      </c>
      <c r="DE3" s="5">
        <f t="shared" si="50"/>
        <v>63</v>
      </c>
      <c r="DF3" s="6">
        <v>1.38E-2</v>
      </c>
      <c r="DG3" s="7">
        <f t="shared" si="51"/>
        <v>84928364.622363061</v>
      </c>
      <c r="DH3" s="12">
        <f t="shared" si="52"/>
        <v>-73930984.079904899</v>
      </c>
      <c r="DI3" s="12">
        <f t="shared" si="53"/>
        <v>-8414656.7134295106</v>
      </c>
      <c r="DK3" s="5">
        <f t="shared" si="54"/>
        <v>62</v>
      </c>
      <c r="DL3" s="6">
        <v>1.38E-2</v>
      </c>
      <c r="DM3" s="7">
        <f t="shared" si="55"/>
        <v>85968584.494749516</v>
      </c>
      <c r="DN3" s="12">
        <f t="shared" si="56"/>
        <v>-59143990.700714275</v>
      </c>
      <c r="DO3" s="12">
        <f t="shared" si="57"/>
        <v>-6807555.3999204729</v>
      </c>
      <c r="DQ3" s="5">
        <f t="shared" si="58"/>
        <v>61</v>
      </c>
      <c r="DR3" s="6">
        <v>1.38E-2</v>
      </c>
      <c r="DS3" s="7">
        <f t="shared" si="59"/>
        <v>56350671.535625041</v>
      </c>
      <c r="DT3" s="12">
        <f t="shared" si="60"/>
        <v>-81515203.616444632</v>
      </c>
      <c r="DU3" s="12">
        <f t="shared" si="61"/>
        <v>-9312754.5882625319</v>
      </c>
      <c r="DW3" s="5">
        <f t="shared" si="62"/>
        <v>60</v>
      </c>
      <c r="DX3" s="6">
        <v>1.38E-2</v>
      </c>
      <c r="DY3" s="7">
        <f t="shared" si="63"/>
        <v>42496735.698058084</v>
      </c>
      <c r="DZ3" s="12">
        <f t="shared" si="64"/>
        <v>-87990414.751810461</v>
      </c>
      <c r="EA3" s="12">
        <f t="shared" si="65"/>
        <v>-10090168.952357098</v>
      </c>
      <c r="EC3" s="5">
        <f t="shared" si="66"/>
        <v>59</v>
      </c>
      <c r="ED3" s="6">
        <v>1.38E-2</v>
      </c>
      <c r="EE3" s="7">
        <f t="shared" si="67"/>
        <v>39553923.769599877</v>
      </c>
      <c r="EF3" s="12">
        <f t="shared" si="68"/>
        <v>-80658649.00914517</v>
      </c>
      <c r="EG3" s="12">
        <f t="shared" si="69"/>
        <v>-9525511.4851177204</v>
      </c>
      <c r="EI3" s="5">
        <f t="shared" si="70"/>
        <v>58</v>
      </c>
      <c r="EJ3" s="6">
        <v>1.38E-2</v>
      </c>
      <c r="EK3" s="7">
        <f t="shared" si="71"/>
        <v>39553923.769599877</v>
      </c>
      <c r="EL3" s="12">
        <f t="shared" si="72"/>
        <v>-65859681.774863914</v>
      </c>
      <c r="EM3" s="12">
        <f t="shared" si="73"/>
        <v>-8059608.3932492742</v>
      </c>
      <c r="EO3" s="5">
        <f t="shared" si="74"/>
        <v>57</v>
      </c>
      <c r="EP3" s="6">
        <v>1.38E-2</v>
      </c>
      <c r="EQ3" s="7">
        <f t="shared" si="75"/>
        <v>44174585.402724877</v>
      </c>
      <c r="ER3" s="12">
        <f t="shared" si="76"/>
        <v>-72455380.077594787</v>
      </c>
      <c r="ES3" s="12">
        <f t="shared" si="77"/>
        <v>-8990770.5898849797</v>
      </c>
      <c r="EU3" s="5">
        <f t="shared" si="78"/>
        <v>56</v>
      </c>
      <c r="EV3" s="6">
        <v>1.38E-2</v>
      </c>
      <c r="EW3" s="7">
        <f t="shared" si="79"/>
        <v>27428664.067237906</v>
      </c>
      <c r="EX3" s="12">
        <f t="shared" si="80"/>
        <v>-70178662.841917157</v>
      </c>
      <c r="EY3" s="12">
        <f t="shared" si="81"/>
        <v>-8798345.0271843504</v>
      </c>
      <c r="FA3" s="5">
        <f t="shared" si="82"/>
        <v>55</v>
      </c>
      <c r="FB3" s="6">
        <v>1.38E-2</v>
      </c>
      <c r="FC3" s="7">
        <f t="shared" si="83"/>
        <v>27335722.610362664</v>
      </c>
      <c r="FD3" s="12">
        <f t="shared" si="84"/>
        <v>-64484884.108063169</v>
      </c>
      <c r="FE3" s="12">
        <f t="shared" si="85"/>
        <v>-8222473.2097039558</v>
      </c>
      <c r="FG3" s="5">
        <f t="shared" si="86"/>
        <v>54</v>
      </c>
      <c r="FH3" s="6">
        <v>1.38E-2</v>
      </c>
      <c r="FI3" s="7">
        <f t="shared" si="87"/>
        <v>21585377.929850496</v>
      </c>
      <c r="FJ3" s="12">
        <f t="shared" si="88"/>
        <v>-66107199.636293732</v>
      </c>
      <c r="FK3" s="12">
        <f t="shared" si="89"/>
        <v>-8485907.5213357415</v>
      </c>
      <c r="FM3" s="5">
        <f t="shared" si="90"/>
        <v>53</v>
      </c>
      <c r="FN3" s="6">
        <v>1.38E-2</v>
      </c>
      <c r="FO3" s="7">
        <f t="shared" si="91"/>
        <v>23670773.034159996</v>
      </c>
      <c r="FP3" s="12">
        <f t="shared" si="92"/>
        <v>-58983631.166190371</v>
      </c>
      <c r="FQ3" s="12">
        <f t="shared" si="93"/>
        <v>-7672437.6567761656</v>
      </c>
      <c r="FS3" s="5">
        <f t="shared" si="94"/>
        <v>52</v>
      </c>
      <c r="FT3" s="6">
        <v>1.38E-2</v>
      </c>
      <c r="FU3" s="7">
        <f t="shared" si="95"/>
        <v>19305744.257532012</v>
      </c>
      <c r="FV3" s="12">
        <f t="shared" si="96"/>
        <v>-58833173.849740781</v>
      </c>
      <c r="FW3" s="12">
        <f t="shared" si="97"/>
        <v>-7778736.0753293233</v>
      </c>
      <c r="FY3" s="5">
        <f t="shared" si="98"/>
        <v>51</v>
      </c>
      <c r="FZ3" s="6">
        <v>1.38E-2</v>
      </c>
      <c r="GA3" s="7">
        <f t="shared" si="99"/>
        <v>16582841.657388767</v>
      </c>
      <c r="GB3" s="12">
        <f t="shared" si="100"/>
        <v>-57946616.050767824</v>
      </c>
      <c r="GC3" s="12">
        <f t="shared" si="101"/>
        <v>-7735901.8804911971</v>
      </c>
      <c r="GE3" s="5">
        <f t="shared" si="102"/>
        <v>50</v>
      </c>
      <c r="GF3" s="6">
        <v>1.38E-2</v>
      </c>
      <c r="GG3" s="7">
        <f t="shared" si="103"/>
        <v>14753417.844651932</v>
      </c>
      <c r="GH3" s="12">
        <f t="shared" si="104"/>
        <v>-55462294.779590294</v>
      </c>
      <c r="GI3" s="12">
        <f t="shared" si="105"/>
        <v>-7546633.0661510834</v>
      </c>
      <c r="GK3" s="5">
        <f t="shared" si="106"/>
        <v>49</v>
      </c>
      <c r="GL3" s="6">
        <v>1.38E-2</v>
      </c>
      <c r="GM3" s="7">
        <f t="shared" si="107"/>
        <v>16387224.086029021</v>
      </c>
      <c r="GN3" s="12">
        <f t="shared" si="108"/>
        <v>-48489858.611288309</v>
      </c>
      <c r="GO3" s="12">
        <f t="shared" si="109"/>
        <v>-6826138.4909796687</v>
      </c>
      <c r="GQ3" s="5">
        <f t="shared" si="110"/>
        <v>48</v>
      </c>
      <c r="GR3" s="6">
        <v>1.38E-2</v>
      </c>
      <c r="GS3" s="7">
        <f t="shared" si="111"/>
        <v>13236853.058181757</v>
      </c>
      <c r="GT3" s="12">
        <f t="shared" si="112"/>
        <v>-46793541.014820531</v>
      </c>
      <c r="GU3" s="12">
        <f t="shared" si="113"/>
        <v>-6827607.8534463253</v>
      </c>
      <c r="GW3" s="5">
        <f t="shared" si="114"/>
        <v>47</v>
      </c>
      <c r="GX3" s="6">
        <v>1.38E-2</v>
      </c>
      <c r="GY3" s="7">
        <f t="shared" si="115"/>
        <v>11945540.166214019</v>
      </c>
      <c r="GZ3" s="12">
        <f t="shared" si="116"/>
        <v>-43361191.292728171</v>
      </c>
      <c r="HA3" s="12">
        <f t="shared" si="117"/>
        <v>-6605101.302148087</v>
      </c>
      <c r="HC3" s="5">
        <f t="shared" si="118"/>
        <v>46</v>
      </c>
      <c r="HD3" s="6">
        <v>1.38E-2</v>
      </c>
      <c r="HE3" s="7">
        <f t="shared" si="119"/>
        <v>13018243.424383197</v>
      </c>
      <c r="HF3" s="12">
        <f t="shared" si="120"/>
        <v>-36626644.674038045</v>
      </c>
      <c r="HG3" s="12">
        <f t="shared" si="121"/>
        <v>-5924029.5270515559</v>
      </c>
      <c r="HI3" s="5">
        <f t="shared" si="122"/>
        <v>45</v>
      </c>
      <c r="HJ3" s="6">
        <v>1.38E-2</v>
      </c>
      <c r="HK3" s="7">
        <f t="shared" si="123"/>
        <v>12570725.59326303</v>
      </c>
      <c r="HL3" s="12">
        <f t="shared" si="124"/>
        <v>-31539379.462716658</v>
      </c>
      <c r="HM3" s="12">
        <f t="shared" si="125"/>
        <v>-5371115.5533044487</v>
      </c>
      <c r="HO3" s="5">
        <f t="shared" si="126"/>
        <v>44</v>
      </c>
      <c r="HP3" s="6">
        <v>1.38E-2</v>
      </c>
      <c r="HQ3" s="7">
        <f t="shared" si="127"/>
        <v>11005713.179183193</v>
      </c>
      <c r="HR3" s="12">
        <f t="shared" si="128"/>
        <v>-29217068.245045196</v>
      </c>
      <c r="HS3" s="12">
        <f t="shared" si="129"/>
        <v>-5138149.4986087605</v>
      </c>
      <c r="HU3" s="5">
        <f t="shared" si="130"/>
        <v>43</v>
      </c>
      <c r="HV3" s="6">
        <v>1.38E-2</v>
      </c>
      <c r="HW3" s="7">
        <f t="shared" si="131"/>
        <v>9267188.5981670432</v>
      </c>
      <c r="HX3" s="12">
        <f t="shared" si="132"/>
        <v>-27461367.507429961</v>
      </c>
      <c r="HY3" s="12">
        <f t="shared" si="133"/>
        <v>-5005644.9135734765</v>
      </c>
      <c r="IA3" s="5">
        <f t="shared" si="134"/>
        <v>42</v>
      </c>
      <c r="IB3" s="6">
        <v>1.38E-2</v>
      </c>
      <c r="IC3" s="7">
        <f t="shared" si="135"/>
        <v>10814784.220057238</v>
      </c>
      <c r="ID3" s="12">
        <f t="shared" si="136"/>
        <v>-20565448.387855507</v>
      </c>
      <c r="IE3" s="12">
        <f t="shared" si="137"/>
        <v>-4100646.9420003113</v>
      </c>
      <c r="IG3" s="5">
        <f t="shared" si="138"/>
        <v>41</v>
      </c>
      <c r="IH3" s="6">
        <v>1.38E-2</v>
      </c>
      <c r="II3" s="7">
        <f t="shared" si="139"/>
        <v>14594850.499402484</v>
      </c>
      <c r="IJ3" s="12">
        <f t="shared" si="140"/>
        <v>-11195942.438057246</v>
      </c>
      <c r="IK3" s="12">
        <f t="shared" si="141"/>
        <v>-2495897.0036104289</v>
      </c>
      <c r="IM3" s="5">
        <f t="shared" si="142"/>
        <v>40</v>
      </c>
      <c r="IN3" s="6">
        <v>1.38E-2</v>
      </c>
      <c r="IO3" s="7">
        <f t="shared" si="143"/>
        <v>10653175.54700911</v>
      </c>
      <c r="IP3" s="12">
        <f t="shared" si="144"/>
        <v>-11642046.29925264</v>
      </c>
      <c r="IQ3" s="12">
        <f t="shared" si="145"/>
        <v>-2769697.8449017224</v>
      </c>
      <c r="IS3" s="5">
        <f t="shared" si="146"/>
        <v>39</v>
      </c>
      <c r="IT3" s="6">
        <v>1.38E-2</v>
      </c>
      <c r="IU3" s="7">
        <f t="shared" si="147"/>
        <v>8603065.1271978598</v>
      </c>
      <c r="IV3" s="12">
        <f t="shared" si="148"/>
        <v>-11050471.684627306</v>
      </c>
      <c r="IW3" s="12">
        <f t="shared" si="149"/>
        <v>-2766081.4333789633</v>
      </c>
      <c r="IY3" s="5">
        <f t="shared" si="150"/>
        <v>38</v>
      </c>
      <c r="IZ3" s="6">
        <v>1.38E-2</v>
      </c>
      <c r="JA3" s="7">
        <f t="shared" si="151"/>
        <v>9248618.7133926712</v>
      </c>
      <c r="JB3" s="12">
        <f t="shared" si="152"/>
        <v>-7483336.4699593568</v>
      </c>
      <c r="JC3" s="12">
        <f t="shared" si="153"/>
        <v>-2001260.2505378949</v>
      </c>
      <c r="JE3" s="5">
        <f t="shared" si="154"/>
        <v>37</v>
      </c>
      <c r="JF3" s="6">
        <v>1.38E-2</v>
      </c>
      <c r="JG3" s="7">
        <f t="shared" si="155"/>
        <v>8683333.6901630536</v>
      </c>
      <c r="JH3" s="12">
        <f t="shared" si="156"/>
        <v>-5197551.0963919358</v>
      </c>
      <c r="JI3" s="12">
        <f t="shared" si="157"/>
        <v>-1518964.9427854931</v>
      </c>
      <c r="JK3" s="5">
        <f t="shared" si="158"/>
        <v>36</v>
      </c>
      <c r="JL3" s="6">
        <v>1.38E-2</v>
      </c>
      <c r="JM3" s="7">
        <f t="shared" si="159"/>
        <v>7326471.2201848244</v>
      </c>
      <c r="JN3" s="12">
        <f t="shared" si="160"/>
        <v>-3757054.6887331475</v>
      </c>
      <c r="JO3" s="12">
        <f t="shared" si="161"/>
        <v>-1250706.4605828617</v>
      </c>
      <c r="JQ3" s="5">
        <f t="shared" si="162"/>
        <v>35</v>
      </c>
      <c r="JR3" s="6">
        <v>1.38E-2</v>
      </c>
      <c r="JS3" s="7">
        <f t="shared" si="163"/>
        <v>5561311.0825753938</v>
      </c>
      <c r="JT3" s="12">
        <f t="shared" si="164"/>
        <v>-3431837.6939313123</v>
      </c>
      <c r="JU3" s="12">
        <f t="shared" si="165"/>
        <v>-1277539.3093575467</v>
      </c>
      <c r="JW3" s="5">
        <f t="shared" si="166"/>
        <v>34</v>
      </c>
      <c r="JX3" s="6">
        <v>1.38E-2</v>
      </c>
      <c r="JY3" s="7">
        <f t="shared" si="167"/>
        <v>5835583.5074243387</v>
      </c>
      <c r="JZ3" s="12">
        <f t="shared" si="168"/>
        <v>-1663634.2057636438</v>
      </c>
      <c r="KA3" s="12">
        <f t="shared" si="169"/>
        <v>-671270.88877745054</v>
      </c>
      <c r="KC3" s="5">
        <f t="shared" si="170"/>
        <v>33</v>
      </c>
      <c r="KD3" s="6">
        <v>1.38E-2</v>
      </c>
      <c r="KE3" s="7">
        <f t="shared" si="171"/>
        <v>4846025.1680986015</v>
      </c>
      <c r="KF3" s="12">
        <f t="shared" si="172"/>
        <v>-1701528.0532561718</v>
      </c>
      <c r="KG3" s="12">
        <f t="shared" si="173"/>
        <v>-712043.04367628519</v>
      </c>
      <c r="KI3" s="5">
        <f t="shared" si="174"/>
        <v>32</v>
      </c>
      <c r="KJ3" s="6">
        <v>1.38E-2</v>
      </c>
      <c r="KK3" s="7">
        <f t="shared" si="175"/>
        <v>3961112.6108375052</v>
      </c>
      <c r="KL3" s="12">
        <f t="shared" si="176"/>
        <v>-1730718.3698708059</v>
      </c>
      <c r="KM3" s="12">
        <f t="shared" si="177"/>
        <v>-754620.96509661723</v>
      </c>
      <c r="KO3" s="5">
        <f t="shared" si="178"/>
        <v>31</v>
      </c>
      <c r="KP3" s="6">
        <v>1.38E-2</v>
      </c>
      <c r="KQ3" s="7">
        <f t="shared" si="179"/>
        <v>3731618.0978214834</v>
      </c>
      <c r="KR3" s="12">
        <f t="shared" si="180"/>
        <v>-1231347.3154317304</v>
      </c>
      <c r="KS3" s="12">
        <f t="shared" si="181"/>
        <v>-555854.73168560443</v>
      </c>
      <c r="KU3" s="5">
        <f t="shared" si="182"/>
        <v>30</v>
      </c>
      <c r="KV3" s="6">
        <v>1.38E-2</v>
      </c>
      <c r="KW3" s="7">
        <f t="shared" si="183"/>
        <v>2843354.2348533091</v>
      </c>
      <c r="KX3" s="12">
        <f t="shared" si="184"/>
        <v>-1526090.909776608</v>
      </c>
      <c r="KY3" s="12">
        <f t="shared" si="185"/>
        <v>-715680.59027549974</v>
      </c>
      <c r="LA3" s="5">
        <f t="shared" si="186"/>
        <v>29</v>
      </c>
      <c r="LB3" s="6">
        <v>1.38E-2</v>
      </c>
      <c r="LC3" s="7">
        <f t="shared" si="187"/>
        <v>2399657.5532562318</v>
      </c>
      <c r="LD3" s="12">
        <f t="shared" si="188"/>
        <v>-1511904.566126311</v>
      </c>
      <c r="LE3" s="12">
        <f t="shared" si="189"/>
        <v>-719378.4856818401</v>
      </c>
      <c r="LG3" s="5">
        <f t="shared" si="190"/>
        <v>28</v>
      </c>
      <c r="LH3" s="6">
        <v>1.38E-2</v>
      </c>
      <c r="LI3" s="7">
        <f t="shared" si="191"/>
        <v>2267892.9716059272</v>
      </c>
      <c r="LJ3" s="12">
        <f t="shared" si="192"/>
        <v>-1158928.5583622674</v>
      </c>
      <c r="LK3" s="12">
        <f t="shared" si="193"/>
        <v>-573744.19338108983</v>
      </c>
      <c r="LM3" s="5">
        <f t="shared" si="194"/>
        <v>27</v>
      </c>
      <c r="LN3" s="6">
        <v>1.38E-2</v>
      </c>
      <c r="LO3" s="7">
        <f t="shared" si="195"/>
        <v>1946021.0842680007</v>
      </c>
      <c r="LP3" s="12">
        <f t="shared" si="196"/>
        <v>-1034099.8164039246</v>
      </c>
      <c r="LQ3" s="12">
        <f t="shared" si="197"/>
        <v>-535839.69571521296</v>
      </c>
      <c r="LS3" s="5">
        <f t="shared" si="198"/>
        <v>26</v>
      </c>
      <c r="LT3" s="6">
        <v>1.38E-2</v>
      </c>
      <c r="LU3" s="7">
        <f t="shared" si="199"/>
        <v>1480089.0510100401</v>
      </c>
      <c r="LV3" s="12">
        <f t="shared" si="200"/>
        <v>-1108871.7464780365</v>
      </c>
      <c r="LW3" s="12">
        <f t="shared" si="201"/>
        <v>-604475.94852230302</v>
      </c>
      <c r="LY3" s="5">
        <f t="shared" si="202"/>
        <v>25</v>
      </c>
      <c r="LZ3" s="6">
        <v>1.38E-2</v>
      </c>
      <c r="MA3" s="7">
        <f t="shared" si="203"/>
        <v>1526809.4192387448</v>
      </c>
      <c r="MB3" s="12">
        <f t="shared" si="204"/>
        <v>-683020.32906037057</v>
      </c>
      <c r="MC3" s="12">
        <f t="shared" si="205"/>
        <v>-393375.19326133101</v>
      </c>
      <c r="ME3" s="5">
        <f t="shared" si="206"/>
        <v>24</v>
      </c>
      <c r="MF3" s="6">
        <v>1.38E-2</v>
      </c>
      <c r="MG3" s="7">
        <f t="shared" si="207"/>
        <v>1172394.5475226487</v>
      </c>
      <c r="MH3" s="12">
        <f t="shared" si="208"/>
        <v>-799284.40903682727</v>
      </c>
      <c r="MI3" s="12">
        <f t="shared" si="209"/>
        <v>-472305.82262399432</v>
      </c>
      <c r="MK3" s="5">
        <f t="shared" si="210"/>
        <v>23</v>
      </c>
      <c r="ML3" s="6">
        <v>1.38E-2</v>
      </c>
      <c r="MM3" s="7">
        <f t="shared" si="211"/>
        <v>1090701.0396526637</v>
      </c>
      <c r="MN3" s="12">
        <f t="shared" si="212"/>
        <v>-661542.76263002283</v>
      </c>
      <c r="MO3" s="12">
        <f t="shared" si="213"/>
        <v>-403650.71628595318</v>
      </c>
      <c r="MQ3" s="5">
        <f t="shared" si="214"/>
        <v>22</v>
      </c>
      <c r="MR3" s="6">
        <v>1.38E-2</v>
      </c>
      <c r="MS3" s="7">
        <f t="shared" si="215"/>
        <v>991816.89520111296</v>
      </c>
      <c r="MT3" s="12">
        <f t="shared" si="216"/>
        <v>-586113.30417934794</v>
      </c>
      <c r="MU3" s="12">
        <f t="shared" si="217"/>
        <v>-366654.67902553477</v>
      </c>
      <c r="MW3" s="5">
        <f t="shared" si="218"/>
        <v>21</v>
      </c>
      <c r="MX3" s="6">
        <v>1.38E-2</v>
      </c>
      <c r="MY3" s="7">
        <f t="shared" si="219"/>
        <v>978798.87022709264</v>
      </c>
      <c r="MZ3" s="12">
        <f t="shared" si="220"/>
        <v>-439903.91424750665</v>
      </c>
      <c r="NA3" s="12">
        <f t="shared" si="221"/>
        <v>-282907.90738574479</v>
      </c>
      <c r="NC3" s="5">
        <f t="shared" si="222"/>
        <v>20</v>
      </c>
      <c r="ND3" s="6">
        <v>1.38E-2</v>
      </c>
      <c r="NE3" s="7">
        <f t="shared" si="223"/>
        <v>713410.2552675606</v>
      </c>
      <c r="NF3" s="12">
        <f t="shared" si="224"/>
        <v>-578735.57361995173</v>
      </c>
      <c r="NG3" s="12">
        <f t="shared" si="225"/>
        <v>-382345.2980309556</v>
      </c>
      <c r="NI3" s="5">
        <f t="shared" si="226"/>
        <v>19</v>
      </c>
      <c r="NJ3" s="6">
        <v>1.38E-2</v>
      </c>
      <c r="NK3" s="7">
        <f t="shared" si="227"/>
        <v>581521.23839872878</v>
      </c>
      <c r="NL3" s="12">
        <f t="shared" si="228"/>
        <v>-589467.19651049213</v>
      </c>
      <c r="NM3" s="12">
        <f t="shared" si="229"/>
        <v>-401289.78149913909</v>
      </c>
      <c r="NO3" s="5">
        <f t="shared" si="230"/>
        <v>18</v>
      </c>
      <c r="NP3" s="6">
        <v>1.38E-2</v>
      </c>
      <c r="NQ3" s="7">
        <f t="shared" si="231"/>
        <v>436905.51344757993</v>
      </c>
      <c r="NR3" s="12">
        <f t="shared" si="232"/>
        <v>-636226.11758164805</v>
      </c>
      <c r="NS3" s="12">
        <f t="shared" si="233"/>
        <v>-439927.5186502515</v>
      </c>
      <c r="NU3" s="5">
        <f t="shared" si="234"/>
        <v>17</v>
      </c>
      <c r="NV3" s="6">
        <v>1.38E-2</v>
      </c>
      <c r="NW3" s="7">
        <f t="shared" si="235"/>
        <v>340428.1700542153</v>
      </c>
      <c r="NX3" s="12">
        <f t="shared" si="236"/>
        <v>-629067.44671007479</v>
      </c>
      <c r="NY3" s="12">
        <f t="shared" si="237"/>
        <v>-442245.12528279127</v>
      </c>
      <c r="OA3" s="5">
        <f t="shared" si="238"/>
        <v>16</v>
      </c>
      <c r="OB3" s="6">
        <v>1.38E-2</v>
      </c>
      <c r="OC3" s="7">
        <f t="shared" si="239"/>
        <v>281601.59653752611</v>
      </c>
      <c r="OD3" s="12">
        <f t="shared" si="240"/>
        <v>-594143.77586808975</v>
      </c>
      <c r="OE3" s="12">
        <f t="shared" si="241"/>
        <v>-429133.3565812473</v>
      </c>
      <c r="OG3" s="5">
        <f t="shared" si="242"/>
        <v>15</v>
      </c>
      <c r="OH3" s="6">
        <v>1.38E-2</v>
      </c>
      <c r="OI3" s="7">
        <f t="shared" si="243"/>
        <v>309554.35477358045</v>
      </c>
      <c r="OJ3" s="12">
        <f t="shared" si="244"/>
        <v>-470381.68444817967</v>
      </c>
      <c r="OK3" s="12">
        <f t="shared" si="245"/>
        <v>-352423.47446536156</v>
      </c>
      <c r="OM3" s="5">
        <f t="shared" si="246"/>
        <v>14</v>
      </c>
      <c r="ON3" s="6">
        <v>1.38E-2</v>
      </c>
      <c r="OO3" s="7">
        <f t="shared" si="247"/>
        <v>351167.73088324489</v>
      </c>
      <c r="OP3" s="12">
        <f t="shared" si="248"/>
        <v>-353305.56830465153</v>
      </c>
      <c r="OQ3" s="12">
        <f t="shared" si="249"/>
        <v>-267730.17559060612</v>
      </c>
      <c r="OS3" s="5">
        <f t="shared" si="250"/>
        <v>13</v>
      </c>
      <c r="OT3" s="6">
        <v>1.38E-2</v>
      </c>
      <c r="OU3" s="7">
        <f t="shared" si="251"/>
        <v>450041.94653754326</v>
      </c>
      <c r="OV3" s="12">
        <f t="shared" si="252"/>
        <v>-168315.66946547601</v>
      </c>
      <c r="OW3" s="12">
        <f t="shared" si="253"/>
        <v>-130860.25297435246</v>
      </c>
      <c r="OY3" s="5">
        <f t="shared" si="254"/>
        <v>12</v>
      </c>
      <c r="OZ3" s="6">
        <v>1.38E-2</v>
      </c>
      <c r="PA3" s="7">
        <f t="shared" si="255"/>
        <v>350609.18240693613</v>
      </c>
      <c r="PB3" s="12">
        <f t="shared" si="256"/>
        <v>-196549.62999852849</v>
      </c>
      <c r="PC3" s="12">
        <f t="shared" si="257"/>
        <v>-155754.8189644618</v>
      </c>
      <c r="PE3" s="5">
        <f t="shared" si="258"/>
        <v>11</v>
      </c>
      <c r="PF3" s="6">
        <v>1.38E-2</v>
      </c>
      <c r="PG3" s="7">
        <f t="shared" si="259"/>
        <v>316605.72729540913</v>
      </c>
      <c r="PH3" s="12">
        <f t="shared" si="260"/>
        <v>-137472.22880122397</v>
      </c>
      <c r="PI3" s="12">
        <f t="shared" si="261"/>
        <v>-112174.44934209676</v>
      </c>
      <c r="PK3" s="5">
        <f t="shared" si="262"/>
        <v>10</v>
      </c>
      <c r="PL3" s="6">
        <v>1.38E-2</v>
      </c>
      <c r="PM3" s="7">
        <f t="shared" si="263"/>
        <v>302018.2460129821</v>
      </c>
      <c r="PN3" s="12">
        <f t="shared" si="264"/>
        <v>-71556.46652600255</v>
      </c>
      <c r="PO3" s="12">
        <f t="shared" si="265"/>
        <v>-60715.542590107725</v>
      </c>
      <c r="PQ3" s="5">
        <f t="shared" si="266"/>
        <v>9</v>
      </c>
      <c r="PR3" s="6">
        <v>1.38E-2</v>
      </c>
      <c r="PS3" s="7">
        <f t="shared" si="267"/>
        <v>261238.85997144034</v>
      </c>
      <c r="PT3" s="12">
        <f t="shared" si="268"/>
        <v>-49369.459951890232</v>
      </c>
      <c r="PU3" s="12">
        <f t="shared" si="269"/>
        <v>-42759.389344871197</v>
      </c>
      <c r="PW3" s="5">
        <f t="shared" si="270"/>
        <v>8</v>
      </c>
      <c r="PX3" s="6">
        <v>1.38E-2</v>
      </c>
      <c r="PY3" s="7">
        <f t="shared" si="271"/>
        <v>247666.72352241215</v>
      </c>
      <c r="PZ3" s="12">
        <f t="shared" si="272"/>
        <v>2279.3598431478531</v>
      </c>
      <c r="QA3" s="12">
        <f t="shared" si="273"/>
        <v>2059.6525207886953</v>
      </c>
      <c r="QC3" s="5">
        <f t="shared" si="274"/>
        <v>7</v>
      </c>
      <c r="QD3" s="6">
        <v>1.38E-2</v>
      </c>
      <c r="QE3" s="7">
        <f t="shared" si="275"/>
        <v>390333.68561451876</v>
      </c>
      <c r="QF3" s="12">
        <f t="shared" si="276"/>
        <v>204553.62317346103</v>
      </c>
      <c r="QG3" s="12">
        <f t="shared" si="277"/>
        <v>184804.33045528838</v>
      </c>
      <c r="QI3" s="5">
        <f t="shared" si="278"/>
        <v>6</v>
      </c>
      <c r="QJ3" s="6">
        <v>1.38E-2</v>
      </c>
      <c r="QK3" s="7">
        <f t="shared" si="279"/>
        <v>309936.22805662913</v>
      </c>
      <c r="QL3" s="12">
        <f t="shared" si="280"/>
        <v>174294.69450712582</v>
      </c>
      <c r="QM3" s="12">
        <f t="shared" si="281"/>
        <v>161601.46879924682</v>
      </c>
      <c r="QO3" s="5">
        <f t="shared" si="282"/>
        <v>5</v>
      </c>
      <c r="QP3" s="6">
        <v>1.38E-2</v>
      </c>
      <c r="QQ3" s="7">
        <f>(QQ4)*(1+QP3)</f>
        <v>269932.2662050419</v>
      </c>
      <c r="QR3" s="12">
        <f t="shared" si="283"/>
        <v>176405.73209742393</v>
      </c>
      <c r="QS3" s="12">
        <f>QR3*((VLOOKUP(QO$91, $A$138:$E$227, 5, FALSE)) / VLOOKUP((QO$91+QO4), $A$138:$E$227, 5, FALSE))</f>
        <v>166227.79608523063</v>
      </c>
    </row>
    <row r="4" spans="3:461">
      <c r="C4">
        <v>87</v>
      </c>
      <c r="D4" s="6">
        <v>0.13519999999999999</v>
      </c>
      <c r="E4" s="12">
        <f>(E5)*(1+D4)-(((VLOOKUP((C$91+C5),$A$138:$E$227,5,FALSE))/(VLOOKUP(C$91,$A$138:$E$227,5,FALSE)))*(IF(C4&lt;=$D$125,$B$125,$C$125)))</f>
        <v>-1241621873.1004093</v>
      </c>
      <c r="F4" s="12">
        <f t="shared" si="0"/>
        <v>-91828085.315399885</v>
      </c>
      <c r="G4">
        <v>86</v>
      </c>
      <c r="H4" s="6">
        <v>0.13519999999999999</v>
      </c>
      <c r="I4" s="12">
        <f t="shared" si="1"/>
        <v>-1280373328.821347</v>
      </c>
      <c r="J4" s="12">
        <f t="shared" si="2"/>
        <v>-93599343.024184048</v>
      </c>
      <c r="K4">
        <v>85</v>
      </c>
      <c r="L4" s="6">
        <v>0.13519999999999999</v>
      </c>
      <c r="M4" s="12">
        <f t="shared" si="3"/>
        <v>-1174050838.5349562</v>
      </c>
      <c r="N4" s="12">
        <f t="shared" si="4"/>
        <v>-85826832.44817692</v>
      </c>
      <c r="O4">
        <v>84</v>
      </c>
      <c r="P4" s="6">
        <v>0.13519999999999999</v>
      </c>
      <c r="Q4" s="12">
        <f t="shared" si="5"/>
        <v>-1081139614.869534</v>
      </c>
      <c r="R4" s="12">
        <f t="shared" si="6"/>
        <v>-73488431.216443464</v>
      </c>
      <c r="S4">
        <v>83</v>
      </c>
      <c r="T4" s="6">
        <v>0.13519999999999999</v>
      </c>
      <c r="U4" s="12">
        <f t="shared" si="7"/>
        <v>-795793637.21366739</v>
      </c>
      <c r="V4" s="12">
        <f t="shared" si="8"/>
        <v>-48649297.235569365</v>
      </c>
      <c r="W4">
        <v>82</v>
      </c>
      <c r="X4" s="6">
        <v>0.13519999999999999</v>
      </c>
      <c r="Y4" s="12">
        <f t="shared" si="9"/>
        <v>-782713078.57557082</v>
      </c>
      <c r="Z4" s="12">
        <f t="shared" si="10"/>
        <v>-43165062.302813247</v>
      </c>
      <c r="AA4">
        <v>81</v>
      </c>
      <c r="AB4" s="6">
        <v>0.13519999999999999</v>
      </c>
      <c r="AC4" s="12">
        <f t="shared" si="11"/>
        <v>-927964558.43596041</v>
      </c>
      <c r="AD4" s="12">
        <f t="shared" si="12"/>
        <v>-52365516.558741927</v>
      </c>
      <c r="AE4">
        <v>80</v>
      </c>
      <c r="AF4" s="6">
        <v>0.13519999999999999</v>
      </c>
      <c r="AG4" s="12">
        <f t="shared" si="13"/>
        <v>-788303912.86948407</v>
      </c>
      <c r="AH4" s="12">
        <f t="shared" si="14"/>
        <v>-45832406.569131583</v>
      </c>
      <c r="AI4">
        <v>79</v>
      </c>
      <c r="AJ4" s="6">
        <v>0.13519999999999999</v>
      </c>
      <c r="AK4" s="12">
        <f t="shared" si="15"/>
        <v>-878024656.59651899</v>
      </c>
      <c r="AL4" s="12">
        <f t="shared" si="16"/>
        <v>-51799535.991689168</v>
      </c>
      <c r="AM4">
        <v>78</v>
      </c>
      <c r="AN4" s="6">
        <v>0.13519999999999999</v>
      </c>
      <c r="AO4" s="12">
        <f t="shared" si="17"/>
        <v>-874454210.80356598</v>
      </c>
      <c r="AP4" s="12">
        <f t="shared" si="18"/>
        <v>-52710393.356291488</v>
      </c>
      <c r="AQ4">
        <v>77</v>
      </c>
      <c r="AR4" s="6">
        <v>0.13519999999999999</v>
      </c>
      <c r="AS4" s="12">
        <f t="shared" si="19"/>
        <v>-610388451.46183383</v>
      </c>
      <c r="AT4" s="12">
        <f t="shared" si="20"/>
        <v>-37053968.137100667</v>
      </c>
      <c r="AU4">
        <v>76</v>
      </c>
      <c r="AV4" s="6">
        <v>0.13519999999999999</v>
      </c>
      <c r="AW4" s="12">
        <f t="shared" si="21"/>
        <v>-648554572.42805505</v>
      </c>
      <c r="AX4" s="12">
        <f t="shared" si="22"/>
        <v>-38816344.388553031</v>
      </c>
      <c r="AY4">
        <v>75</v>
      </c>
      <c r="AZ4" s="6">
        <v>0.13519999999999999</v>
      </c>
      <c r="BA4" s="12">
        <f t="shared" si="23"/>
        <v>-577041924.56934547</v>
      </c>
      <c r="BB4" s="12">
        <f t="shared" si="24"/>
        <v>-34289585.797952689</v>
      </c>
      <c r="BC4">
        <v>74</v>
      </c>
      <c r="BD4" s="6">
        <v>0.13519999999999999</v>
      </c>
      <c r="BE4" s="12">
        <f t="shared" si="25"/>
        <v>-450207408.99218446</v>
      </c>
      <c r="BF4" s="12">
        <f t="shared" si="26"/>
        <v>-27137624.047905233</v>
      </c>
      <c r="BG4">
        <v>73</v>
      </c>
      <c r="BH4" s="6">
        <v>0.13519999999999999</v>
      </c>
      <c r="BI4" s="12">
        <f t="shared" si="27"/>
        <v>-245357449.80307963</v>
      </c>
      <c r="BJ4" s="12">
        <f t="shared" si="28"/>
        <v>-16467928.495307503</v>
      </c>
      <c r="BK4">
        <v>72</v>
      </c>
      <c r="BL4" s="6">
        <v>0.13519999999999999</v>
      </c>
      <c r="BM4" s="12">
        <f t="shared" si="29"/>
        <v>-214393602.31170177</v>
      </c>
      <c r="BN4" s="12">
        <f t="shared" si="30"/>
        <v>-15489542.737853587</v>
      </c>
      <c r="BO4">
        <v>71</v>
      </c>
      <c r="BP4" s="6">
        <v>0.13519999999999999</v>
      </c>
      <c r="BQ4" s="12">
        <f t="shared" si="31"/>
        <v>-221622395.89709637</v>
      </c>
      <c r="BR4" s="12">
        <f t="shared" si="32"/>
        <v>-16485531.93714614</v>
      </c>
      <c r="BS4">
        <v>70</v>
      </c>
      <c r="BT4" s="6">
        <v>0.13519999999999999</v>
      </c>
      <c r="BU4" s="12">
        <f t="shared" si="33"/>
        <v>-208760718.29757577</v>
      </c>
      <c r="BV4" s="12">
        <f t="shared" si="34"/>
        <v>-15885791.419555947</v>
      </c>
      <c r="BW4">
        <v>69</v>
      </c>
      <c r="BX4" s="6">
        <v>0.13519999999999999</v>
      </c>
      <c r="BY4" s="12">
        <f t="shared" si="35"/>
        <v>-226925677.30034289</v>
      </c>
      <c r="BZ4" s="12">
        <f t="shared" si="36"/>
        <v>-17656112.992981415</v>
      </c>
      <c r="CA4">
        <v>68</v>
      </c>
      <c r="CB4" s="6">
        <v>0.13519999999999999</v>
      </c>
      <c r="CC4" s="12">
        <f t="shared" si="37"/>
        <v>-114707399.87991302</v>
      </c>
      <c r="CD4" s="12">
        <f t="shared" si="38"/>
        <v>-10543139.834034996</v>
      </c>
      <c r="CE4">
        <v>67</v>
      </c>
      <c r="CF4" s="6">
        <v>0.13519999999999999</v>
      </c>
      <c r="CG4" s="12">
        <f t="shared" si="39"/>
        <v>-68161010.517618462</v>
      </c>
      <c r="CH4" s="12">
        <f t="shared" si="40"/>
        <v>-6905966.0274096578</v>
      </c>
      <c r="CI4">
        <v>66</v>
      </c>
      <c r="CJ4" s="6">
        <v>0.13519999999999999</v>
      </c>
      <c r="CK4" s="12">
        <f t="shared" si="284"/>
        <v>-50169154.467304148</v>
      </c>
      <c r="CL4" s="12">
        <f t="shared" si="285"/>
        <v>-5147402.0897044223</v>
      </c>
      <c r="CM4" s="5">
        <v>65</v>
      </c>
      <c r="CN4" s="6">
        <v>0.13519999999999999</v>
      </c>
      <c r="CO4" s="7">
        <f t="shared" si="41"/>
        <v>160130707.58872572</v>
      </c>
      <c r="CP4" s="12">
        <f t="shared" si="42"/>
        <v>-60420217.81862361</v>
      </c>
      <c r="CQ4" s="12">
        <f t="shared" si="43"/>
        <v>-6070021.3697979394</v>
      </c>
      <c r="CR4" s="8"/>
      <c r="CS4" s="5">
        <v>64</v>
      </c>
      <c r="CT4" s="6">
        <v>0.13519999999999999</v>
      </c>
      <c r="CU4" s="7">
        <f t="shared" si="44"/>
        <v>122414729.4463158</v>
      </c>
      <c r="CV4" s="12">
        <f t="shared" si="45"/>
        <v>-65876351.27212207</v>
      </c>
      <c r="CW4" s="12">
        <f t="shared" si="46"/>
        <v>-7153248.6974465214</v>
      </c>
      <c r="CY4" s="5">
        <v>63</v>
      </c>
      <c r="CZ4" s="6">
        <v>0.13519999999999999</v>
      </c>
      <c r="DA4" s="7">
        <f t="shared" si="47"/>
        <v>98976980.470824599</v>
      </c>
      <c r="DB4" s="12">
        <f t="shared" si="48"/>
        <v>-69191501.048472807</v>
      </c>
      <c r="DC4" s="12">
        <f t="shared" si="49"/>
        <v>-7838603.5063207708</v>
      </c>
      <c r="DE4" s="5">
        <f t="shared" si="50"/>
        <v>62</v>
      </c>
      <c r="DF4" s="6">
        <v>0.13519999999999999</v>
      </c>
      <c r="DG4" s="7">
        <f t="shared" si="51"/>
        <v>83772306.788679287</v>
      </c>
      <c r="DH4" s="12">
        <f t="shared" si="52"/>
        <v>-72664632.823630527</v>
      </c>
      <c r="DI4" s="12">
        <f t="shared" si="53"/>
        <v>-8263133.9160577813</v>
      </c>
      <c r="DK4" s="5">
        <f t="shared" si="54"/>
        <v>61</v>
      </c>
      <c r="DL4" s="6">
        <v>0.13519999999999999</v>
      </c>
      <c r="DM4" s="7">
        <f t="shared" si="55"/>
        <v>84798367.029739112</v>
      </c>
      <c r="DN4" s="12">
        <f t="shared" si="56"/>
        <v>-58081821.783155061</v>
      </c>
      <c r="DO4" s="12">
        <f t="shared" si="57"/>
        <v>-6679325.0823666239</v>
      </c>
      <c r="DQ4" s="5">
        <f t="shared" si="58"/>
        <v>60</v>
      </c>
      <c r="DR4" s="6">
        <v>0.13519999999999999</v>
      </c>
      <c r="DS4" s="7">
        <f t="shared" si="59"/>
        <v>55583617.612571552</v>
      </c>
      <c r="DT4" s="12">
        <f t="shared" si="60"/>
        <v>-80146588.559492186</v>
      </c>
      <c r="DU4" s="12">
        <f t="shared" si="61"/>
        <v>-9148215.2334104609</v>
      </c>
      <c r="DW4" s="5">
        <f t="shared" si="62"/>
        <v>59</v>
      </c>
      <c r="DX4" s="6">
        <v>0.13519999999999999</v>
      </c>
      <c r="DY4" s="7">
        <f t="shared" si="63"/>
        <v>41918263.65955621</v>
      </c>
      <c r="DZ4" s="12">
        <f t="shared" si="64"/>
        <v>-86534624.618640378</v>
      </c>
      <c r="EA4" s="12">
        <f t="shared" si="65"/>
        <v>-9914362.1632533148</v>
      </c>
      <c r="EC4" s="5">
        <f t="shared" si="66"/>
        <v>58</v>
      </c>
      <c r="ED4" s="6">
        <v>0.13519999999999999</v>
      </c>
      <c r="EE4" s="7">
        <f t="shared" si="67"/>
        <v>39015509.735253379</v>
      </c>
      <c r="EF4" s="12">
        <f t="shared" si="68"/>
        <v>-79310139.733003631</v>
      </c>
      <c r="EG4" s="12">
        <f t="shared" si="69"/>
        <v>-9357888.5438828487</v>
      </c>
      <c r="EI4" s="5">
        <f t="shared" si="70"/>
        <v>57</v>
      </c>
      <c r="EJ4" s="6">
        <v>0.13519999999999999</v>
      </c>
      <c r="EK4" s="7">
        <f t="shared" si="71"/>
        <v>39015509.735253379</v>
      </c>
      <c r="EL4" s="12">
        <f t="shared" si="72"/>
        <v>-64721379.534490734</v>
      </c>
      <c r="EM4" s="12">
        <f t="shared" si="73"/>
        <v>-7913231.4791909708</v>
      </c>
      <c r="EO4" s="5">
        <f t="shared" si="74"/>
        <v>56</v>
      </c>
      <c r="EP4" s="6">
        <v>0.13519999999999999</v>
      </c>
      <c r="EQ4" s="7">
        <f t="shared" si="75"/>
        <v>43573274.218509443</v>
      </c>
      <c r="ER4" s="12">
        <f t="shared" si="76"/>
        <v>-71230631.500814572</v>
      </c>
      <c r="ES4" s="12">
        <f t="shared" si="77"/>
        <v>-8830897.9014843907</v>
      </c>
      <c r="EU4" s="5">
        <f t="shared" si="78"/>
        <v>55</v>
      </c>
      <c r="EV4" s="6">
        <v>0.13519999999999999</v>
      </c>
      <c r="EW4" s="7">
        <f t="shared" si="79"/>
        <v>27055300.914616201</v>
      </c>
      <c r="EX4" s="12">
        <f t="shared" si="80"/>
        <v>-68987347.009500042</v>
      </c>
      <c r="EY4" s="12">
        <f t="shared" si="81"/>
        <v>-8641261.2535198592</v>
      </c>
      <c r="FA4" s="5">
        <f t="shared" si="82"/>
        <v>54</v>
      </c>
      <c r="FB4" s="6">
        <v>0.13519999999999999</v>
      </c>
      <c r="FC4" s="7">
        <f t="shared" si="83"/>
        <v>26963624.591006771</v>
      </c>
      <c r="FD4" s="12">
        <f t="shared" si="84"/>
        <v>-63375033.147275068</v>
      </c>
      <c r="FE4" s="12">
        <f t="shared" si="85"/>
        <v>-8073735.8187930593</v>
      </c>
      <c r="FG4" s="5">
        <f t="shared" si="86"/>
        <v>53</v>
      </c>
      <c r="FH4" s="6">
        <v>0.13519999999999999</v>
      </c>
      <c r="FI4" s="7">
        <f t="shared" si="87"/>
        <v>21291554.478053357</v>
      </c>
      <c r="FJ4" s="12">
        <f t="shared" si="88"/>
        <v>-64976812.622108631</v>
      </c>
      <c r="FK4" s="12">
        <f t="shared" si="89"/>
        <v>-8333352.0522891078</v>
      </c>
      <c r="FM4" s="5">
        <f t="shared" si="90"/>
        <v>52</v>
      </c>
      <c r="FN4" s="6">
        <v>0.13519999999999999</v>
      </c>
      <c r="FO4" s="7">
        <f t="shared" si="91"/>
        <v>23348562.866600901</v>
      </c>
      <c r="FP4" s="12">
        <f t="shared" si="92"/>
        <v>-57953244.484410763</v>
      </c>
      <c r="FQ4" s="12">
        <f t="shared" si="93"/>
        <v>-7531672.1914109634</v>
      </c>
      <c r="FS4" s="5">
        <f t="shared" si="94"/>
        <v>51</v>
      </c>
      <c r="FT4" s="6">
        <v>0.13519999999999999</v>
      </c>
      <c r="FU4" s="7">
        <f t="shared" si="95"/>
        <v>19042951.526466768</v>
      </c>
      <c r="FV4" s="12">
        <f t="shared" si="96"/>
        <v>-57808516.324463189</v>
      </c>
      <c r="FW4" s="12">
        <f t="shared" si="97"/>
        <v>-7636429.9766835636</v>
      </c>
      <c r="FY4" s="5">
        <f t="shared" si="98"/>
        <v>50</v>
      </c>
      <c r="FZ4" s="6">
        <v>0.13519999999999999</v>
      </c>
      <c r="GA4" s="7">
        <f t="shared" si="99"/>
        <v>16357113.491210068</v>
      </c>
      <c r="GB4" s="12">
        <f t="shared" si="100"/>
        <v>-56936178.517988808</v>
      </c>
      <c r="GC4" s="12">
        <f t="shared" si="101"/>
        <v>-7594216.5981003903</v>
      </c>
      <c r="GE4" s="5">
        <f t="shared" si="102"/>
        <v>49</v>
      </c>
      <c r="GF4" s="6">
        <v>0.13519999999999999</v>
      </c>
      <c r="GG4" s="7">
        <f t="shared" si="103"/>
        <v>14552592.074030314</v>
      </c>
      <c r="GH4" s="12">
        <f t="shared" si="104"/>
        <v>-54489856.458575167</v>
      </c>
      <c r="GI4" s="12">
        <f t="shared" si="105"/>
        <v>-7407690.9462486114</v>
      </c>
      <c r="GK4" s="5">
        <f t="shared" si="106"/>
        <v>48</v>
      </c>
      <c r="GL4" s="6">
        <v>0.13519999999999999</v>
      </c>
      <c r="GM4" s="7">
        <f t="shared" si="107"/>
        <v>16164158.696023891</v>
      </c>
      <c r="GN4" s="12">
        <f t="shared" si="108"/>
        <v>-47619601.424697392</v>
      </c>
      <c r="GO4" s="12">
        <f t="shared" si="109"/>
        <v>-6697638.8398935692</v>
      </c>
      <c r="GQ4" s="5">
        <f t="shared" si="110"/>
        <v>47</v>
      </c>
      <c r="GR4" s="6">
        <v>0.13519999999999999</v>
      </c>
      <c r="GS4" s="7">
        <f t="shared" si="111"/>
        <v>13056670.998403784</v>
      </c>
      <c r="GT4" s="12">
        <f t="shared" si="112"/>
        <v>-45953771.634880878</v>
      </c>
      <c r="GU4" s="12">
        <f t="shared" si="113"/>
        <v>-6699086.9061946934</v>
      </c>
      <c r="GW4" s="5">
        <f t="shared" si="114"/>
        <v>46</v>
      </c>
      <c r="GX4" s="6">
        <v>0.13519999999999999</v>
      </c>
      <c r="GY4" s="7">
        <f t="shared" si="115"/>
        <v>11782935.654186249</v>
      </c>
      <c r="GZ4" s="12">
        <f t="shared" si="116"/>
        <v>-42576688.884991691</v>
      </c>
      <c r="HA4" s="12">
        <f t="shared" si="117"/>
        <v>-6479805.247634639</v>
      </c>
      <c r="HC4" s="5">
        <f t="shared" si="118"/>
        <v>45</v>
      </c>
      <c r="HD4" s="6">
        <v>0.13519999999999999</v>
      </c>
      <c r="HE4" s="7">
        <f t="shared" si="119"/>
        <v>12841037.112234361</v>
      </c>
      <c r="HF4" s="12">
        <f t="shared" si="120"/>
        <v>-35945120.268303707</v>
      </c>
      <c r="HG4" s="12">
        <f t="shared" si="121"/>
        <v>-5808604.5680581061</v>
      </c>
      <c r="HI4" s="5">
        <f t="shared" si="122"/>
        <v>44</v>
      </c>
      <c r="HJ4" s="6">
        <v>0.13519999999999999</v>
      </c>
      <c r="HK4" s="7">
        <f t="shared" si="123"/>
        <v>12399610.961987602</v>
      </c>
      <c r="HL4" s="12">
        <f t="shared" si="124"/>
        <v>-30936297.501913864</v>
      </c>
      <c r="HM4" s="12">
        <f t="shared" si="125"/>
        <v>-5263704.2381717013</v>
      </c>
      <c r="HO4" s="5">
        <f t="shared" si="126"/>
        <v>43</v>
      </c>
      <c r="HP4" s="6">
        <v>0.13519999999999999</v>
      </c>
      <c r="HQ4" s="7">
        <f t="shared" si="127"/>
        <v>10855901.735236922</v>
      </c>
      <c r="HR4" s="12">
        <f t="shared" si="128"/>
        <v>-28651094.095433325</v>
      </c>
      <c r="HS4" s="12">
        <f t="shared" si="129"/>
        <v>-5034114.6707463777</v>
      </c>
      <c r="HU4" s="5">
        <f t="shared" si="130"/>
        <v>42</v>
      </c>
      <c r="HV4" s="6">
        <v>0.13519999999999999</v>
      </c>
      <c r="HW4" s="7">
        <f t="shared" si="131"/>
        <v>9141042.2155918758</v>
      </c>
      <c r="HX4" s="12">
        <f t="shared" si="132"/>
        <v>-26925217.116851214</v>
      </c>
      <c r="HY4" s="12">
        <f t="shared" si="133"/>
        <v>-4903530.5373632489</v>
      </c>
      <c r="IA4" s="5">
        <f t="shared" si="134"/>
        <v>41</v>
      </c>
      <c r="IB4" s="6">
        <v>0.13519999999999999</v>
      </c>
      <c r="IC4" s="7">
        <f t="shared" si="135"/>
        <v>10667571.730180744</v>
      </c>
      <c r="ID4" s="12">
        <f t="shared" si="136"/>
        <v>-20137101.240521714</v>
      </c>
      <c r="IE4" s="12">
        <f t="shared" si="137"/>
        <v>-4011649.129637613</v>
      </c>
      <c r="IG4" s="5">
        <f t="shared" si="138"/>
        <v>40</v>
      </c>
      <c r="IH4" s="6">
        <v>0.13519999999999999</v>
      </c>
      <c r="II4" s="7">
        <f t="shared" si="139"/>
        <v>14396183.171633935</v>
      </c>
      <c r="IJ4" s="12">
        <f t="shared" si="140"/>
        <v>-10910801.212419901</v>
      </c>
      <c r="IK4" s="12">
        <f t="shared" si="141"/>
        <v>-2430157.5914733359</v>
      </c>
      <c r="IM4" s="5">
        <f t="shared" si="142"/>
        <v>39</v>
      </c>
      <c r="IN4" s="6">
        <v>0.13519999999999999</v>
      </c>
      <c r="IO4" s="7">
        <f t="shared" si="143"/>
        <v>10508162.899002871</v>
      </c>
      <c r="IP4" s="12">
        <f t="shared" si="144"/>
        <v>-11359188.597328926</v>
      </c>
      <c r="IQ4" s="12">
        <f t="shared" si="145"/>
        <v>-2699990.1076090913</v>
      </c>
      <c r="IS4" s="5">
        <f t="shared" si="146"/>
        <v>38</v>
      </c>
      <c r="IT4" s="6">
        <v>0.13519999999999999</v>
      </c>
      <c r="IU4" s="7">
        <f t="shared" si="147"/>
        <v>8485958.8944543898</v>
      </c>
      <c r="IV4" s="12">
        <f t="shared" si="148"/>
        <v>-10781832.650461197</v>
      </c>
      <c r="IW4" s="12">
        <f t="shared" si="149"/>
        <v>-2696426.1104498198</v>
      </c>
      <c r="IY4" s="5">
        <f t="shared" si="150"/>
        <v>37</v>
      </c>
      <c r="IZ4" s="6">
        <v>0.13519999999999999</v>
      </c>
      <c r="JA4" s="7">
        <f t="shared" si="151"/>
        <v>9122725.1069172136</v>
      </c>
      <c r="JB4" s="12">
        <f t="shared" si="152"/>
        <v>-7270819.7967640124</v>
      </c>
      <c r="JC4" s="12">
        <f t="shared" si="153"/>
        <v>-1942689.8429254552</v>
      </c>
      <c r="JE4" s="5">
        <f t="shared" si="154"/>
        <v>36</v>
      </c>
      <c r="JF4" s="6">
        <v>0.13519999999999999</v>
      </c>
      <c r="JG4" s="7">
        <f t="shared" si="155"/>
        <v>8565134.8295157366</v>
      </c>
      <c r="JH4" s="12">
        <f t="shared" si="156"/>
        <v>-5025545.4216955239</v>
      </c>
      <c r="JI4" s="12">
        <f t="shared" si="157"/>
        <v>-1467384.6692907037</v>
      </c>
      <c r="JK4" s="5">
        <f t="shared" si="158"/>
        <v>35</v>
      </c>
      <c r="JL4" s="6">
        <v>0.13519999999999999</v>
      </c>
      <c r="JM4" s="7">
        <f t="shared" si="159"/>
        <v>7226742.178126676</v>
      </c>
      <c r="JN4" s="12">
        <f t="shared" si="160"/>
        <v>-3617021.4127741395</v>
      </c>
      <c r="JO4" s="12">
        <f t="shared" si="161"/>
        <v>-1203014.1842106911</v>
      </c>
      <c r="JQ4" s="5">
        <f t="shared" si="162"/>
        <v>34</v>
      </c>
      <c r="JR4" s="6">
        <v>0.13519999999999999</v>
      </c>
      <c r="JS4" s="7">
        <f t="shared" si="163"/>
        <v>5485609.6691412441</v>
      </c>
      <c r="JT4" s="12">
        <f t="shared" si="164"/>
        <v>-3305631.3604672095</v>
      </c>
      <c r="JU4" s="12">
        <f t="shared" si="165"/>
        <v>-1229458.1318107664</v>
      </c>
      <c r="JW4" s="5">
        <f t="shared" si="166"/>
        <v>33</v>
      </c>
      <c r="JX4" s="6">
        <v>0.13519999999999999</v>
      </c>
      <c r="JY4" s="7">
        <f t="shared" si="167"/>
        <v>5756148.6559719257</v>
      </c>
      <c r="JZ4" s="12">
        <f t="shared" si="168"/>
        <v>-1567650.5748090101</v>
      </c>
      <c r="KA4" s="12">
        <f t="shared" si="169"/>
        <v>-631976.64633667492</v>
      </c>
      <c r="KC4" s="5">
        <f t="shared" si="170"/>
        <v>32</v>
      </c>
      <c r="KD4" s="6">
        <v>0.13519999999999999</v>
      </c>
      <c r="KE4" s="7">
        <f t="shared" si="171"/>
        <v>4780060.3354691276</v>
      </c>
      <c r="KF4" s="12">
        <f t="shared" si="172"/>
        <v>-1607653.1756288132</v>
      </c>
      <c r="KG4" s="12">
        <f t="shared" si="173"/>
        <v>-672157.87110115564</v>
      </c>
      <c r="KI4" s="5">
        <f t="shared" si="174"/>
        <v>31</v>
      </c>
      <c r="KJ4" s="6">
        <v>0.13519999999999999</v>
      </c>
      <c r="KK4" s="7">
        <f t="shared" si="175"/>
        <v>3907193.3427081327</v>
      </c>
      <c r="KL4" s="12">
        <f t="shared" si="176"/>
        <v>-1639291.3407327761</v>
      </c>
      <c r="KM4" s="12">
        <f t="shared" si="177"/>
        <v>-714118.69055844785</v>
      </c>
      <c r="KO4" s="5">
        <f t="shared" si="178"/>
        <v>30</v>
      </c>
      <c r="KP4" s="6">
        <v>0.13519999999999999</v>
      </c>
      <c r="KQ4" s="7">
        <f t="shared" si="179"/>
        <v>3680822.7439549058</v>
      </c>
      <c r="KR4" s="12">
        <f t="shared" si="180"/>
        <v>-1149033.6837710454</v>
      </c>
      <c r="KS4" s="12">
        <f t="shared" si="181"/>
        <v>-518233.27022454765</v>
      </c>
      <c r="KU4" s="5">
        <f t="shared" si="182"/>
        <v>29</v>
      </c>
      <c r="KV4" s="6">
        <v>0.13519999999999999</v>
      </c>
      <c r="KW4" s="7">
        <f t="shared" si="183"/>
        <v>2804650.063970516</v>
      </c>
      <c r="KX4" s="12">
        <f t="shared" si="184"/>
        <v>-1442217.4152850898</v>
      </c>
      <c r="KY4" s="12">
        <f t="shared" si="185"/>
        <v>-675742.69701621879</v>
      </c>
      <c r="LA4" s="5">
        <f t="shared" si="186"/>
        <v>28</v>
      </c>
      <c r="LB4" s="6">
        <v>0.13519999999999999</v>
      </c>
      <c r="LC4" s="7">
        <f t="shared" si="187"/>
        <v>2366993.049177581</v>
      </c>
      <c r="LD4" s="12">
        <f t="shared" si="188"/>
        <v>-1429132.0935944202</v>
      </c>
      <c r="LE4" s="12">
        <f t="shared" si="189"/>
        <v>-679386.9970745889</v>
      </c>
      <c r="LG4" s="5">
        <f t="shared" si="190"/>
        <v>27</v>
      </c>
      <c r="LH4" s="6">
        <v>0.13519999999999999</v>
      </c>
      <c r="LI4" s="7">
        <f t="shared" si="191"/>
        <v>2237022.0670802202</v>
      </c>
      <c r="LJ4" s="12">
        <f t="shared" si="192"/>
        <v>-1083379.7330845937</v>
      </c>
      <c r="LK4" s="12">
        <f t="shared" si="193"/>
        <v>-535863.45148637751</v>
      </c>
      <c r="LM4" s="5">
        <f t="shared" si="194"/>
        <v>26</v>
      </c>
      <c r="LN4" s="6">
        <v>0.13519999999999999</v>
      </c>
      <c r="LO4" s="7">
        <f t="shared" si="195"/>
        <v>1919531.5488932733</v>
      </c>
      <c r="LP4" s="12">
        <f t="shared" si="196"/>
        <v>-962915.54554183863</v>
      </c>
      <c r="LQ4" s="12">
        <f t="shared" si="197"/>
        <v>-498508.32164160069</v>
      </c>
      <c r="LS4" s="5">
        <f t="shared" si="198"/>
        <v>25</v>
      </c>
      <c r="LT4" s="6">
        <v>0.13519999999999999</v>
      </c>
      <c r="LU4" s="7">
        <f t="shared" si="199"/>
        <v>1459941.8534326693</v>
      </c>
      <c r="LV4" s="12">
        <f t="shared" si="200"/>
        <v>-1039493.688056948</v>
      </c>
      <c r="LW4" s="12">
        <f t="shared" si="201"/>
        <v>-566149.79675804637</v>
      </c>
      <c r="LY4" s="5">
        <f t="shared" si="202"/>
        <v>24</v>
      </c>
      <c r="LZ4" s="6">
        <v>0.13519999999999999</v>
      </c>
      <c r="MA4" s="7">
        <f t="shared" si="203"/>
        <v>1506026.2568936129</v>
      </c>
      <c r="MB4" s="12">
        <f t="shared" si="204"/>
        <v>-622342.77147376514</v>
      </c>
      <c r="MC4" s="12">
        <f t="shared" si="205"/>
        <v>-358108.62463606073</v>
      </c>
      <c r="ME4" s="5">
        <f t="shared" si="206"/>
        <v>23</v>
      </c>
      <c r="MF4" s="6">
        <v>0.13519999999999999</v>
      </c>
      <c r="MG4" s="7">
        <f t="shared" si="207"/>
        <v>1156435.734388093</v>
      </c>
      <c r="MH4" s="12">
        <f t="shared" si="208"/>
        <v>-738326.42400896479</v>
      </c>
      <c r="MI4" s="12">
        <f t="shared" si="209"/>
        <v>-435895.27503735543</v>
      </c>
      <c r="MK4" s="5">
        <f t="shared" si="210"/>
        <v>22</v>
      </c>
      <c r="ML4" s="6">
        <v>0.13519999999999999</v>
      </c>
      <c r="MM4" s="7">
        <f t="shared" si="211"/>
        <v>1075854.2509890152</v>
      </c>
      <c r="MN4" s="12">
        <f t="shared" si="212"/>
        <v>-604040.03953742178</v>
      </c>
      <c r="MO4" s="12">
        <f t="shared" si="213"/>
        <v>-368235.21964310412</v>
      </c>
      <c r="MQ4" s="5">
        <f t="shared" si="214"/>
        <v>21</v>
      </c>
      <c r="MR4" s="6">
        <v>0.13519999999999999</v>
      </c>
      <c r="MS4" s="7">
        <f t="shared" si="215"/>
        <v>978316.13257162448</v>
      </c>
      <c r="MT4" s="12">
        <f t="shared" si="216"/>
        <v>-530831.53622971976</v>
      </c>
      <c r="MU4" s="12">
        <f t="shared" si="217"/>
        <v>-331775.38345724542</v>
      </c>
      <c r="MW4" s="5">
        <f t="shared" si="218"/>
        <v>20</v>
      </c>
      <c r="MX4" s="6">
        <v>0.13519999999999999</v>
      </c>
      <c r="MY4" s="7">
        <f t="shared" si="219"/>
        <v>965475.31093617342</v>
      </c>
      <c r="MZ4" s="12">
        <f t="shared" si="220"/>
        <v>-387902.75247099175</v>
      </c>
      <c r="NA4" s="12">
        <f t="shared" si="221"/>
        <v>-249242.39340784753</v>
      </c>
      <c r="NC4" s="5">
        <f t="shared" si="222"/>
        <v>19</v>
      </c>
      <c r="ND4" s="6">
        <v>0.13519999999999999</v>
      </c>
      <c r="NE4" s="7">
        <f t="shared" si="223"/>
        <v>703699.20622170111</v>
      </c>
      <c r="NF4" s="12">
        <f t="shared" si="224"/>
        <v>-526066.46520836651</v>
      </c>
      <c r="NG4" s="12">
        <f t="shared" si="225"/>
        <v>-347238.59089661157</v>
      </c>
      <c r="NI4" s="5">
        <f t="shared" si="226"/>
        <v>18</v>
      </c>
      <c r="NJ4" s="6">
        <v>0.13519999999999999</v>
      </c>
      <c r="NK4" s="7">
        <f t="shared" si="227"/>
        <v>573605.48273695877</v>
      </c>
      <c r="NL4" s="12">
        <f t="shared" si="228"/>
        <v>-537975.19414245139</v>
      </c>
      <c r="NM4" s="12">
        <f t="shared" si="229"/>
        <v>-365908.50300135097</v>
      </c>
      <c r="NO4" s="5">
        <f t="shared" si="230"/>
        <v>17</v>
      </c>
      <c r="NP4" s="6">
        <v>0.13519999999999999</v>
      </c>
      <c r="NQ4" s="7">
        <f t="shared" si="231"/>
        <v>430958.28905857162</v>
      </c>
      <c r="NR4" s="12">
        <f t="shared" si="232"/>
        <v>-584770.08984671393</v>
      </c>
      <c r="NS4" s="12">
        <f t="shared" si="233"/>
        <v>-403986.24514453468</v>
      </c>
      <c r="NU4" s="5">
        <f t="shared" si="234"/>
        <v>16</v>
      </c>
      <c r="NV4" s="6">
        <v>0.13519999999999999</v>
      </c>
      <c r="NW4" s="7">
        <f t="shared" si="235"/>
        <v>335794.20995681128</v>
      </c>
      <c r="NX4" s="12">
        <f t="shared" si="236"/>
        <v>-578412.13946542749</v>
      </c>
      <c r="NY4" s="12">
        <f t="shared" si="237"/>
        <v>-406270.26160745625</v>
      </c>
      <c r="OA4" s="5">
        <f t="shared" si="238"/>
        <v>15</v>
      </c>
      <c r="OB4" s="6">
        <v>0.13519999999999999</v>
      </c>
      <c r="OC4" s="7">
        <f t="shared" si="239"/>
        <v>277768.39271801745</v>
      </c>
      <c r="OD4" s="12">
        <f t="shared" si="240"/>
        <v>-545085.98500955501</v>
      </c>
      <c r="OE4" s="12">
        <f t="shared" si="241"/>
        <v>-393348.52797419968</v>
      </c>
      <c r="OG4" s="5">
        <f t="shared" si="242"/>
        <v>14</v>
      </c>
      <c r="OH4" s="6">
        <v>0.13519999999999999</v>
      </c>
      <c r="OI4" s="7">
        <f t="shared" si="243"/>
        <v>305340.65375180554</v>
      </c>
      <c r="OJ4" s="12">
        <f t="shared" si="244"/>
        <v>-424482.64744287968</v>
      </c>
      <c r="OK4" s="12">
        <f t="shared" si="245"/>
        <v>-317750.43847897637</v>
      </c>
      <c r="OM4" s="5">
        <f t="shared" si="246"/>
        <v>13</v>
      </c>
      <c r="ON4" s="6">
        <v>0.13519999999999999</v>
      </c>
      <c r="OO4" s="7">
        <f t="shared" si="247"/>
        <v>346387.58224821946</v>
      </c>
      <c r="OP4" s="12">
        <f t="shared" si="248"/>
        <v>-309446.22118075908</v>
      </c>
      <c r="OQ4" s="12">
        <f t="shared" si="249"/>
        <v>-234284.63966172654</v>
      </c>
      <c r="OS4" s="5">
        <f t="shared" si="250"/>
        <v>12</v>
      </c>
      <c r="OT4" s="6">
        <v>0.13519999999999999</v>
      </c>
      <c r="OU4" s="7">
        <f t="shared" si="251"/>
        <v>443915.90702065814</v>
      </c>
      <c r="OV4" s="12">
        <f t="shared" si="252"/>
        <v>-127963.0430921581</v>
      </c>
      <c r="OW4" s="12">
        <f t="shared" si="253"/>
        <v>-99398.437600870078</v>
      </c>
      <c r="OY4" s="5">
        <f t="shared" si="254"/>
        <v>11</v>
      </c>
      <c r="OZ4" s="6">
        <v>0.13519999999999999</v>
      </c>
      <c r="PA4" s="7">
        <f t="shared" si="255"/>
        <v>345836.63681883615</v>
      </c>
      <c r="PB4" s="12">
        <f t="shared" si="256"/>
        <v>-156531.98323038119</v>
      </c>
      <c r="PC4" s="12">
        <f t="shared" si="257"/>
        <v>-123932.19486596297</v>
      </c>
      <c r="PE4" s="5">
        <f t="shared" si="258"/>
        <v>10</v>
      </c>
      <c r="PF4" s="6">
        <v>0.13519999999999999</v>
      </c>
      <c r="PG4" s="7">
        <f t="shared" si="259"/>
        <v>312296.04191695515</v>
      </c>
      <c r="PH4" s="12">
        <f t="shared" si="260"/>
        <v>-99335.742694152694</v>
      </c>
      <c r="PI4" s="12">
        <f t="shared" si="261"/>
        <v>-80983.456162788847</v>
      </c>
      <c r="PK4" s="5">
        <f t="shared" si="262"/>
        <v>9</v>
      </c>
      <c r="PL4" s="6">
        <v>0.13519999999999999</v>
      </c>
      <c r="PM4" s="7">
        <f t="shared" si="263"/>
        <v>297907.12765139289</v>
      </c>
      <c r="PN4" s="12">
        <f t="shared" si="264"/>
        <v>-35707.127232225081</v>
      </c>
      <c r="PO4" s="12">
        <f t="shared" si="265"/>
        <v>-30270.367696738289</v>
      </c>
      <c r="PQ4" s="5">
        <f t="shared" si="266"/>
        <v>8</v>
      </c>
      <c r="PR4" s="6">
        <v>0.13519999999999999</v>
      </c>
      <c r="PS4" s="7">
        <f t="shared" si="267"/>
        <v>257682.83682327907</v>
      </c>
      <c r="PT4" s="12">
        <f t="shared" si="268"/>
        <v>-14531.300544101814</v>
      </c>
      <c r="PU4" s="12">
        <f t="shared" si="269"/>
        <v>-12574.461477346196</v>
      </c>
      <c r="PW4" s="5">
        <f t="shared" si="270"/>
        <v>7</v>
      </c>
      <c r="PX4" s="6">
        <v>0.13519999999999999</v>
      </c>
      <c r="PY4" s="7">
        <f t="shared" si="271"/>
        <v>244295.44636260814</v>
      </c>
      <c r="PZ4" s="12">
        <f t="shared" si="272"/>
        <v>34996.568202054208</v>
      </c>
      <c r="QA4" s="12">
        <f t="shared" si="273"/>
        <v>31594.996806160365</v>
      </c>
      <c r="QC4" s="5">
        <f t="shared" si="274"/>
        <v>6</v>
      </c>
      <c r="QD4" s="6">
        <v>0.13519999999999999</v>
      </c>
      <c r="QE4" s="7">
        <f t="shared" si="275"/>
        <v>385020.40403878351</v>
      </c>
      <c r="QF4" s="12">
        <f t="shared" si="276"/>
        <v>234523.18214619078</v>
      </c>
      <c r="QG4" s="12">
        <f t="shared" si="277"/>
        <v>211691.06964847707</v>
      </c>
      <c r="QI4" s="5">
        <f t="shared" si="278"/>
        <v>5</v>
      </c>
      <c r="QJ4" s="6">
        <v>0.13519999999999999</v>
      </c>
      <c r="QK4" s="7">
        <f t="shared" si="279"/>
        <v>305717.32891756669</v>
      </c>
      <c r="QL4" s="12">
        <f t="shared" si="280"/>
        <v>203838.12266048952</v>
      </c>
      <c r="QM4" s="12">
        <f t="shared" si="281"/>
        <v>188824.49804602293</v>
      </c>
      <c r="QO4" s="5">
        <f t="shared" si="282"/>
        <v>4</v>
      </c>
      <c r="QP4" s="6">
        <v>0.13519999999999999</v>
      </c>
      <c r="QQ4" s="7">
        <f>(QQ5)*(1+QP4)</f>
        <v>266257.90708723798</v>
      </c>
      <c r="QR4" s="12">
        <f t="shared" si="283"/>
        <v>205407.96750505819</v>
      </c>
      <c r="QS4" s="12">
        <f>QR4*((VLOOKUP(QO$91, $A$138:$E$227, 5, FALSE)) / VLOOKUP((QO$91+QO5), $A$138:$E$227, 5, FALSE))</f>
        <v>193383.77378147043</v>
      </c>
    </row>
    <row r="5" spans="3:461">
      <c r="C5">
        <v>86</v>
      </c>
      <c r="D5" s="6">
        <v>0.32150000000000001</v>
      </c>
      <c r="E5" s="12">
        <f t="shared" ref="E5:E68" si="286">(E6)*(1+D5)-(((VLOOKUP((C$91+C6),$A$138:$E$227,5,FALSE))/(VLOOKUP(C$91,$A$138:$E$227,5,FALSE)))*(IF(C5&lt;=$D$125,$B$125,$C$125)))</f>
        <v>-1093389921.0873222</v>
      </c>
      <c r="F5" s="12">
        <f t="shared" si="0"/>
        <v>-82141938.660807163</v>
      </c>
      <c r="G5">
        <v>85</v>
      </c>
      <c r="H5" s="6">
        <v>0.32150000000000001</v>
      </c>
      <c r="I5" s="12">
        <f t="shared" si="1"/>
        <v>-1127521978.3949776</v>
      </c>
      <c r="J5" s="12">
        <f t="shared" si="2"/>
        <v>-83726879.583785474</v>
      </c>
      <c r="K5">
        <v>84</v>
      </c>
      <c r="L5" s="6">
        <v>0.32150000000000001</v>
      </c>
      <c r="M5" s="12">
        <f t="shared" si="3"/>
        <v>-1033862279.4111944</v>
      </c>
      <c r="N5" s="12">
        <f t="shared" si="4"/>
        <v>-76771951.441425338</v>
      </c>
      <c r="O5">
        <v>83</v>
      </c>
      <c r="P5" s="6">
        <v>0.32150000000000001</v>
      </c>
      <c r="Q5" s="12">
        <f t="shared" si="5"/>
        <v>-951989309.30773222</v>
      </c>
      <c r="R5" s="12">
        <f t="shared" si="6"/>
        <v>-65731414.009001836</v>
      </c>
      <c r="S5">
        <v>82</v>
      </c>
      <c r="T5" s="6">
        <v>0.32150000000000001</v>
      </c>
      <c r="U5" s="12">
        <f t="shared" si="7"/>
        <v>-700583953.79363501</v>
      </c>
      <c r="V5" s="12">
        <f t="shared" si="8"/>
        <v>-43505083.112945028</v>
      </c>
      <c r="W5">
        <v>81</v>
      </c>
      <c r="X5" s="6">
        <v>0.32150000000000001</v>
      </c>
      <c r="Y5" s="12">
        <f t="shared" si="9"/>
        <v>-689014348.02492642</v>
      </c>
      <c r="Z5" s="12">
        <f t="shared" si="10"/>
        <v>-38597729.240583427</v>
      </c>
      <c r="AA5">
        <v>80</v>
      </c>
      <c r="AB5" s="6">
        <v>0.32150000000000001</v>
      </c>
      <c r="AC5" s="12">
        <f t="shared" si="11"/>
        <v>-816977564.44964159</v>
      </c>
      <c r="AD5" s="12">
        <f t="shared" si="12"/>
        <v>-46830397.128431767</v>
      </c>
      <c r="AE5">
        <v>79</v>
      </c>
      <c r="AF5" s="6">
        <v>0.32150000000000001</v>
      </c>
      <c r="AG5" s="12">
        <f t="shared" si="13"/>
        <v>-693963990.21583283</v>
      </c>
      <c r="AH5" s="12">
        <f t="shared" si="14"/>
        <v>-40984498.293101117</v>
      </c>
      <c r="AI5">
        <v>78</v>
      </c>
      <c r="AJ5" s="6">
        <v>0.32150000000000001</v>
      </c>
      <c r="AK5" s="12">
        <f t="shared" si="15"/>
        <v>-773005764.22924662</v>
      </c>
      <c r="AL5" s="12">
        <f t="shared" si="16"/>
        <v>-46323951.478042401</v>
      </c>
      <c r="AM5">
        <v>77</v>
      </c>
      <c r="AN5" s="6">
        <v>0.32150000000000001</v>
      </c>
      <c r="AO5" s="12">
        <f t="shared" si="17"/>
        <v>-769870082.08821762</v>
      </c>
      <c r="AP5" s="12">
        <f t="shared" si="18"/>
        <v>-47138996.688569866</v>
      </c>
      <c r="AQ5">
        <v>76</v>
      </c>
      <c r="AR5" s="6">
        <v>0.32150000000000001</v>
      </c>
      <c r="AS5" s="12">
        <f t="shared" si="19"/>
        <v>-537257102.474841</v>
      </c>
      <c r="AT5" s="12">
        <f t="shared" si="20"/>
        <v>-33129454.816496186</v>
      </c>
      <c r="AU5">
        <v>75</v>
      </c>
      <c r="AV5" s="6">
        <v>0.32150000000000001</v>
      </c>
      <c r="AW5" s="12">
        <f t="shared" si="21"/>
        <v>-570871497.40717626</v>
      </c>
      <c r="AX5" s="12">
        <f t="shared" si="22"/>
        <v>-34706448.513550751</v>
      </c>
      <c r="AY5">
        <v>74</v>
      </c>
      <c r="AZ5" s="6">
        <v>0.32150000000000001</v>
      </c>
      <c r="BA5" s="12">
        <f t="shared" si="23"/>
        <v>-507872683.13344467</v>
      </c>
      <c r="BB5" s="12">
        <f t="shared" si="24"/>
        <v>-30655855.026727814</v>
      </c>
      <c r="BC5">
        <v>73</v>
      </c>
      <c r="BD5" s="6">
        <v>0.32150000000000001</v>
      </c>
      <c r="BE5" s="12">
        <f t="shared" si="25"/>
        <v>-396150207.3424623</v>
      </c>
      <c r="BF5" s="12">
        <f t="shared" si="26"/>
        <v>-24256200.81435087</v>
      </c>
      <c r="BG5">
        <v>72</v>
      </c>
      <c r="BH5" s="6">
        <v>0.32150000000000001</v>
      </c>
      <c r="BI5" s="12">
        <f t="shared" si="27"/>
        <v>-215742139.31877378</v>
      </c>
      <c r="BJ5" s="12">
        <f t="shared" si="28"/>
        <v>-14708839.618311396</v>
      </c>
      <c r="BK5">
        <v>71</v>
      </c>
      <c r="BL5" s="6">
        <v>0.32150000000000001</v>
      </c>
      <c r="BM5" s="12">
        <f t="shared" si="29"/>
        <v>-188493980.62785694</v>
      </c>
      <c r="BN5" s="12">
        <f t="shared" si="30"/>
        <v>-13833369.257472564</v>
      </c>
      <c r="BO5">
        <v>70</v>
      </c>
      <c r="BP5" s="6">
        <v>0.32150000000000001</v>
      </c>
      <c r="BQ5" s="12">
        <f t="shared" si="31"/>
        <v>-194872350.64201948</v>
      </c>
      <c r="BR5" s="12">
        <f t="shared" si="32"/>
        <v>-14724591.372117156</v>
      </c>
      <c r="BS5">
        <v>69</v>
      </c>
      <c r="BT5" s="6">
        <v>0.32150000000000001</v>
      </c>
      <c r="BU5" s="12">
        <f t="shared" si="33"/>
        <v>-183550456.17348269</v>
      </c>
      <c r="BV5" s="12">
        <f t="shared" si="34"/>
        <v>-14187936.945839813</v>
      </c>
      <c r="BW5">
        <v>68</v>
      </c>
      <c r="BX5" s="6">
        <v>0.32150000000000001</v>
      </c>
      <c r="BY5" s="12">
        <f t="shared" si="35"/>
        <v>-199559638.36871657</v>
      </c>
      <c r="BZ5" s="12">
        <f t="shared" si="36"/>
        <v>-15772040.204579823</v>
      </c>
      <c r="CA5">
        <v>67</v>
      </c>
      <c r="CB5" s="6">
        <v>0.32150000000000001</v>
      </c>
      <c r="CC5" s="12">
        <f t="shared" si="37"/>
        <v>-100758461.47049715</v>
      </c>
      <c r="CD5" s="12">
        <f t="shared" si="38"/>
        <v>-9407273.4133041892</v>
      </c>
      <c r="CE5">
        <v>66</v>
      </c>
      <c r="CF5" s="6">
        <v>0.32150000000000001</v>
      </c>
      <c r="CG5" s="12">
        <f t="shared" si="39"/>
        <v>-59782341.71519275</v>
      </c>
      <c r="CH5" s="12">
        <f t="shared" si="40"/>
        <v>-6152690.1973687168</v>
      </c>
      <c r="CI5">
        <v>65</v>
      </c>
      <c r="CJ5" s="6">
        <v>0.32150000000000001</v>
      </c>
      <c r="CK5" s="12">
        <f t="shared" si="284"/>
        <v>-43936539.347519509</v>
      </c>
      <c r="CL5" s="12">
        <f t="shared" si="285"/>
        <v>-4579107.8006794695</v>
      </c>
      <c r="CM5" s="5">
        <v>64</v>
      </c>
      <c r="CN5" s="6">
        <v>0.32150000000000001</v>
      </c>
      <c r="CO5" s="7">
        <f t="shared" si="41"/>
        <v>141059467.57287326</v>
      </c>
      <c r="CP5" s="12">
        <f t="shared" si="42"/>
        <v>-52961241.762166001</v>
      </c>
      <c r="CQ5" s="12">
        <f t="shared" si="43"/>
        <v>-5404677.7028439334</v>
      </c>
      <c r="CR5" s="8"/>
      <c r="CS5" s="5">
        <v>63</v>
      </c>
      <c r="CT5" s="6">
        <v>0.32150000000000001</v>
      </c>
      <c r="CU5" s="7">
        <f t="shared" si="44"/>
        <v>107835385.34735359</v>
      </c>
      <c r="CV5" s="12">
        <f t="shared" si="45"/>
        <v>-57787237.959799677</v>
      </c>
      <c r="CW5" s="12">
        <f t="shared" si="46"/>
        <v>-6373961.4563961765</v>
      </c>
      <c r="CY5" s="5">
        <v>62</v>
      </c>
      <c r="CZ5" s="6">
        <v>0.32150000000000001</v>
      </c>
      <c r="DA5" s="7">
        <f t="shared" si="47"/>
        <v>87189024.375285938</v>
      </c>
      <c r="DB5" s="12">
        <f t="shared" si="48"/>
        <v>-60717662.510954089</v>
      </c>
      <c r="DC5" s="12">
        <f t="shared" si="49"/>
        <v>-6987224.4942690786</v>
      </c>
      <c r="DE5" s="5">
        <f t="shared" si="50"/>
        <v>61</v>
      </c>
      <c r="DF5" s="6">
        <v>0.32150000000000001</v>
      </c>
      <c r="DG5" s="7">
        <f t="shared" si="51"/>
        <v>73795196.255002901</v>
      </c>
      <c r="DH5" s="12">
        <f t="shared" si="52"/>
        <v>-63778028.352745362</v>
      </c>
      <c r="DI5" s="12">
        <f t="shared" si="53"/>
        <v>-7367098.9846405536</v>
      </c>
      <c r="DK5" s="5">
        <f t="shared" si="54"/>
        <v>60</v>
      </c>
      <c r="DL5" s="6">
        <v>0.32150000000000001</v>
      </c>
      <c r="DM5" s="7">
        <f t="shared" si="55"/>
        <v>74699054.81830436</v>
      </c>
      <c r="DN5" s="12">
        <f t="shared" si="56"/>
        <v>-50934592.072499581</v>
      </c>
      <c r="DO5" s="12">
        <f t="shared" si="57"/>
        <v>-5949889.3814062821</v>
      </c>
      <c r="DQ5" s="5">
        <f t="shared" si="58"/>
        <v>59</v>
      </c>
      <c r="DR5" s="6">
        <v>0.32150000000000001</v>
      </c>
      <c r="DS5" s="7">
        <f t="shared" si="59"/>
        <v>48963722.350750133</v>
      </c>
      <c r="DT5" s="12">
        <f t="shared" si="60"/>
        <v>-70369768.845313653</v>
      </c>
      <c r="DU5" s="12">
        <f t="shared" si="61"/>
        <v>-8159079.5039511658</v>
      </c>
      <c r="DW5" s="5">
        <f t="shared" si="62"/>
        <v>58</v>
      </c>
      <c r="DX5" s="6">
        <v>0.32150000000000001</v>
      </c>
      <c r="DY5" s="7">
        <f t="shared" si="63"/>
        <v>36925884.125754237</v>
      </c>
      <c r="DZ5" s="12">
        <f t="shared" si="64"/>
        <v>-75997866.763551503</v>
      </c>
      <c r="EA5" s="12">
        <f t="shared" si="65"/>
        <v>-8844636.2222649828</v>
      </c>
      <c r="EC5" s="5">
        <f t="shared" si="66"/>
        <v>57</v>
      </c>
      <c r="ED5" s="6">
        <v>0.32150000000000001</v>
      </c>
      <c r="EE5" s="7">
        <f t="shared" si="67"/>
        <v>34368842.261498749</v>
      </c>
      <c r="EF5" s="12">
        <f t="shared" si="68"/>
        <v>-69640489.086737588</v>
      </c>
      <c r="EG5" s="12">
        <f t="shared" si="69"/>
        <v>-8346697.4934599511</v>
      </c>
      <c r="EI5" s="5">
        <f t="shared" si="70"/>
        <v>56</v>
      </c>
      <c r="EJ5" s="6">
        <v>0.32150000000000001</v>
      </c>
      <c r="EK5" s="7">
        <f t="shared" si="71"/>
        <v>34368842.261498749</v>
      </c>
      <c r="EL5" s="12">
        <f t="shared" si="72"/>
        <v>-56797051.709764183</v>
      </c>
      <c r="EM5" s="12">
        <f t="shared" si="73"/>
        <v>-7054002.4270421043</v>
      </c>
      <c r="EO5" s="5">
        <f t="shared" si="74"/>
        <v>55</v>
      </c>
      <c r="EP5" s="6">
        <v>0.32150000000000001</v>
      </c>
      <c r="EQ5" s="7">
        <f t="shared" si="75"/>
        <v>38383786.309469208</v>
      </c>
      <c r="ER5" s="12">
        <f t="shared" si="76"/>
        <v>-62534046.363503389</v>
      </c>
      <c r="ES5" s="12">
        <f t="shared" si="77"/>
        <v>-7875140.4574500537</v>
      </c>
      <c r="EU5" s="5">
        <f t="shared" si="78"/>
        <v>54</v>
      </c>
      <c r="EV5" s="6">
        <v>0.32150000000000001</v>
      </c>
      <c r="EW5" s="7">
        <f t="shared" si="79"/>
        <v>23833069.868407506</v>
      </c>
      <c r="EX5" s="12">
        <f t="shared" si="80"/>
        <v>-60560115.021705404</v>
      </c>
      <c r="EY5" s="12">
        <f t="shared" si="81"/>
        <v>-7705451.4944240423</v>
      </c>
      <c r="FA5" s="5">
        <f t="shared" si="82"/>
        <v>53</v>
      </c>
      <c r="FB5" s="6">
        <v>0.32150000000000001</v>
      </c>
      <c r="FC5" s="7">
        <f t="shared" si="83"/>
        <v>23752312.007581722</v>
      </c>
      <c r="FD5" s="12">
        <f t="shared" si="84"/>
        <v>-55619756.202638127</v>
      </c>
      <c r="FE5" s="12">
        <f t="shared" si="85"/>
        <v>-7197623.4794103531</v>
      </c>
      <c r="FG5" s="5">
        <f t="shared" si="86"/>
        <v>52</v>
      </c>
      <c r="FH5" s="6">
        <v>0.32150000000000001</v>
      </c>
      <c r="FI5" s="7">
        <f t="shared" si="87"/>
        <v>18755773.853112541</v>
      </c>
      <c r="FJ5" s="12">
        <f t="shared" si="88"/>
        <v>-57032149.949003376</v>
      </c>
      <c r="FK5" s="12">
        <f t="shared" si="89"/>
        <v>-7429930.9469780326</v>
      </c>
      <c r="FM5" s="5">
        <f t="shared" si="90"/>
        <v>51</v>
      </c>
      <c r="FN5" s="6">
        <v>0.32150000000000001</v>
      </c>
      <c r="FO5" s="7">
        <f t="shared" si="91"/>
        <v>20567796.746477187</v>
      </c>
      <c r="FP5" s="12">
        <f t="shared" si="92"/>
        <v>-50847785.699890792</v>
      </c>
      <c r="FQ5" s="12">
        <f t="shared" si="93"/>
        <v>-6712578.9702826124</v>
      </c>
      <c r="FS5" s="5">
        <f t="shared" si="94"/>
        <v>50</v>
      </c>
      <c r="FT5" s="6">
        <v>0.32150000000000001</v>
      </c>
      <c r="FU5" s="7">
        <f t="shared" si="95"/>
        <v>16774974.917606384</v>
      </c>
      <c r="FV5" s="12">
        <f t="shared" si="96"/>
        <v>-50723584.753208101</v>
      </c>
      <c r="FW5" s="12">
        <f t="shared" si="97"/>
        <v>-6806317.3913241718</v>
      </c>
      <c r="FY5" s="5">
        <f t="shared" si="98"/>
        <v>49</v>
      </c>
      <c r="FZ5" s="6">
        <v>0.32150000000000001</v>
      </c>
      <c r="GA5" s="7">
        <f t="shared" si="99"/>
        <v>14409014.70332106</v>
      </c>
      <c r="GB5" s="12">
        <f t="shared" si="100"/>
        <v>-49957064.206500687</v>
      </c>
      <c r="GC5" s="12">
        <f t="shared" si="101"/>
        <v>-6768544.3948359452</v>
      </c>
      <c r="GE5" s="5">
        <f t="shared" si="102"/>
        <v>48</v>
      </c>
      <c r="GF5" s="6">
        <v>0.32150000000000001</v>
      </c>
      <c r="GG5" s="7">
        <f t="shared" si="103"/>
        <v>12819408.099040093</v>
      </c>
      <c r="GH5" s="12">
        <f t="shared" si="104"/>
        <v>-47805832.440871261</v>
      </c>
      <c r="GI5" s="12">
        <f t="shared" si="105"/>
        <v>-6601639.1854251614</v>
      </c>
      <c r="GK5" s="5">
        <f t="shared" si="106"/>
        <v>47</v>
      </c>
      <c r="GL5" s="6">
        <v>0.32150000000000001</v>
      </c>
      <c r="GM5" s="7">
        <f t="shared" si="107"/>
        <v>14239040.429901242</v>
      </c>
      <c r="GN5" s="12">
        <f t="shared" si="108"/>
        <v>-41760310.218692482</v>
      </c>
      <c r="GO5" s="12">
        <f t="shared" si="109"/>
        <v>-5966276.7335199872</v>
      </c>
      <c r="GQ5" s="5">
        <f t="shared" si="110"/>
        <v>46</v>
      </c>
      <c r="GR5" s="6">
        <v>0.32150000000000001</v>
      </c>
      <c r="GS5" s="7">
        <f t="shared" si="111"/>
        <v>11501648.16631764</v>
      </c>
      <c r="GT5" s="12">
        <f t="shared" si="112"/>
        <v>-40299489.457835481</v>
      </c>
      <c r="GU5" s="12">
        <f t="shared" si="113"/>
        <v>-5967572.4792087451</v>
      </c>
      <c r="GW5" s="5">
        <f t="shared" si="114"/>
        <v>45</v>
      </c>
      <c r="GX5" s="6">
        <v>0.32150000000000001</v>
      </c>
      <c r="GY5" s="7">
        <f t="shared" si="115"/>
        <v>10379612.098472735</v>
      </c>
      <c r="GZ5" s="12">
        <f t="shared" si="116"/>
        <v>-37332248.643650979</v>
      </c>
      <c r="HA5" s="12">
        <f t="shared" si="117"/>
        <v>-5771356.8339151246</v>
      </c>
      <c r="HC5" s="5">
        <f t="shared" si="118"/>
        <v>44</v>
      </c>
      <c r="HD5" s="6">
        <v>0.32150000000000001</v>
      </c>
      <c r="HE5" s="7">
        <f t="shared" si="119"/>
        <v>11311695.835301587</v>
      </c>
      <c r="HF5" s="12">
        <f t="shared" si="120"/>
        <v>-31500592.538104378</v>
      </c>
      <c r="HG5" s="12">
        <f t="shared" si="121"/>
        <v>-5170759.0669634594</v>
      </c>
      <c r="HI5" s="5">
        <f t="shared" si="122"/>
        <v>43</v>
      </c>
      <c r="HJ5" s="6">
        <v>0.32150000000000001</v>
      </c>
      <c r="HK5" s="7">
        <f t="shared" si="123"/>
        <v>10922842.637409797</v>
      </c>
      <c r="HL5" s="12">
        <f t="shared" si="124"/>
        <v>-27096528.284838829</v>
      </c>
      <c r="HM5" s="12">
        <f t="shared" si="125"/>
        <v>-4683176.2451649532</v>
      </c>
      <c r="HO5" s="5">
        <f t="shared" si="126"/>
        <v>42</v>
      </c>
      <c r="HP5" s="6">
        <v>0.32150000000000001</v>
      </c>
      <c r="HQ5" s="7">
        <f t="shared" si="127"/>
        <v>9562986.0246977825</v>
      </c>
      <c r="HR5" s="12">
        <f t="shared" si="128"/>
        <v>-25088400.713172927</v>
      </c>
      <c r="HS5" s="12">
        <f t="shared" si="129"/>
        <v>-4477736.9693912081</v>
      </c>
      <c r="HU5" s="5">
        <f t="shared" si="130"/>
        <v>41</v>
      </c>
      <c r="HV5" s="6">
        <v>0.32150000000000001</v>
      </c>
      <c r="HW5" s="7">
        <f t="shared" si="131"/>
        <v>8052362.7691965085</v>
      </c>
      <c r="HX5" s="12">
        <f t="shared" si="132"/>
        <v>-23573368.163659643</v>
      </c>
      <c r="HY5" s="12">
        <f t="shared" si="133"/>
        <v>-4360888.8473679898</v>
      </c>
      <c r="IA5" s="5">
        <f t="shared" si="134"/>
        <v>40</v>
      </c>
      <c r="IB5" s="6">
        <v>0.32150000000000001</v>
      </c>
      <c r="IC5" s="7">
        <f t="shared" si="135"/>
        <v>9397085.73835513</v>
      </c>
      <c r="ID5" s="12">
        <f t="shared" si="136"/>
        <v>-17606158.862712208</v>
      </c>
      <c r="IE5" s="12">
        <f t="shared" si="137"/>
        <v>-3562823.5322320173</v>
      </c>
      <c r="IG5" s="5">
        <f t="shared" si="138"/>
        <v>39</v>
      </c>
      <c r="IH5" s="6">
        <v>0.32150000000000001</v>
      </c>
      <c r="II5" s="7">
        <f t="shared" si="139"/>
        <v>12681627.177267384</v>
      </c>
      <c r="IJ5" s="12">
        <f t="shared" si="140"/>
        <v>-9492696.1751449145</v>
      </c>
      <c r="IK5" s="12">
        <f t="shared" si="141"/>
        <v>-2147687.470579512</v>
      </c>
      <c r="IM5" s="5">
        <f t="shared" si="142"/>
        <v>38</v>
      </c>
      <c r="IN5" s="6">
        <v>0.32150000000000001</v>
      </c>
      <c r="IO5" s="7">
        <f t="shared" si="143"/>
        <v>9256662.1731878705</v>
      </c>
      <c r="IP5" s="12">
        <f t="shared" si="144"/>
        <v>-9895150.5710572377</v>
      </c>
      <c r="IQ5" s="12">
        <f t="shared" si="145"/>
        <v>-2389136.5804706551</v>
      </c>
      <c r="IS5" s="5">
        <f t="shared" si="146"/>
        <v>37</v>
      </c>
      <c r="IT5" s="6">
        <v>0.32150000000000001</v>
      </c>
      <c r="IU5" s="7">
        <f t="shared" si="147"/>
        <v>7475298.532817468</v>
      </c>
      <c r="IV5" s="12">
        <f t="shared" si="148"/>
        <v>-9392068.1178508401</v>
      </c>
      <c r="IW5" s="12">
        <f t="shared" si="149"/>
        <v>-2385947.4765254217</v>
      </c>
      <c r="IY5" s="5">
        <f t="shared" si="150"/>
        <v>36</v>
      </c>
      <c r="IZ5" s="6">
        <v>0.32150000000000001</v>
      </c>
      <c r="JA5" s="7">
        <f t="shared" si="151"/>
        <v>8036227.1907304553</v>
      </c>
      <c r="JB5" s="12">
        <f t="shared" si="152"/>
        <v>-6305972.6187138939</v>
      </c>
      <c r="JC5" s="12">
        <f t="shared" si="153"/>
        <v>-1711495.9556610142</v>
      </c>
      <c r="JE5" s="5">
        <f t="shared" si="154"/>
        <v>35</v>
      </c>
      <c r="JF5" s="6">
        <v>0.32150000000000001</v>
      </c>
      <c r="JG5" s="7">
        <f t="shared" si="155"/>
        <v>7545044.7758242916</v>
      </c>
      <c r="JH5" s="12">
        <f t="shared" si="156"/>
        <v>-4336504.9973044693</v>
      </c>
      <c r="JI5" s="12">
        <f t="shared" si="157"/>
        <v>-1286187.6468468613</v>
      </c>
      <c r="JK5" s="5">
        <f t="shared" si="158"/>
        <v>34</v>
      </c>
      <c r="JL5" s="6">
        <v>0.32150000000000001</v>
      </c>
      <c r="JM5" s="7">
        <f t="shared" si="159"/>
        <v>6366051.9539523218</v>
      </c>
      <c r="JN5" s="12">
        <f t="shared" si="160"/>
        <v>-3106785.096063931</v>
      </c>
      <c r="JO5" s="12">
        <f t="shared" si="161"/>
        <v>-1049626.022554168</v>
      </c>
      <c r="JQ5" s="5">
        <f t="shared" si="162"/>
        <v>33</v>
      </c>
      <c r="JR5" s="6">
        <v>0.32150000000000001</v>
      </c>
      <c r="JS5" s="7">
        <f t="shared" si="163"/>
        <v>4832284.7684471849</v>
      </c>
      <c r="JT5" s="12">
        <f t="shared" si="164"/>
        <v>-2840883.2547674747</v>
      </c>
      <c r="JU5" s="12">
        <f t="shared" si="165"/>
        <v>-1073288.3583670761</v>
      </c>
      <c r="JW5" s="5">
        <f t="shared" si="166"/>
        <v>32</v>
      </c>
      <c r="JX5" s="6">
        <v>0.32150000000000001</v>
      </c>
      <c r="JY5" s="7">
        <f t="shared" si="167"/>
        <v>5070603.1148448959</v>
      </c>
      <c r="JZ5" s="12">
        <f t="shared" si="168"/>
        <v>-1315392.9103778824</v>
      </c>
      <c r="KA5" s="12">
        <f t="shared" si="169"/>
        <v>-538655.33892927878</v>
      </c>
      <c r="KC5" s="5">
        <f t="shared" si="170"/>
        <v>31</v>
      </c>
      <c r="KD5" s="6">
        <v>0.32150000000000001</v>
      </c>
      <c r="KE5" s="7">
        <f t="shared" si="171"/>
        <v>4210764.9184893658</v>
      </c>
      <c r="KF5" s="12">
        <f t="shared" si="172"/>
        <v>-1352977.273956734</v>
      </c>
      <c r="KG5" s="12">
        <f t="shared" si="173"/>
        <v>-574609.94177943619</v>
      </c>
      <c r="KI5" s="5">
        <f t="shared" si="174"/>
        <v>30</v>
      </c>
      <c r="KJ5" s="6">
        <v>0.32150000000000001</v>
      </c>
      <c r="KK5" s="7">
        <f t="shared" si="175"/>
        <v>3441854.6006942675</v>
      </c>
      <c r="KL5" s="12">
        <f t="shared" si="176"/>
        <v>-1383390.5930093366</v>
      </c>
      <c r="KM5" s="12">
        <f t="shared" si="177"/>
        <v>-612156.94557778095</v>
      </c>
      <c r="KO5" s="5">
        <f t="shared" si="178"/>
        <v>29</v>
      </c>
      <c r="KP5" s="6">
        <v>0.32150000000000001</v>
      </c>
      <c r="KQ5" s="7">
        <f t="shared" si="179"/>
        <v>3242444.2776206005</v>
      </c>
      <c r="KR5" s="12">
        <f t="shared" si="180"/>
        <v>-953591.6892765857</v>
      </c>
      <c r="KS5" s="12">
        <f t="shared" si="181"/>
        <v>-436876.51215337758</v>
      </c>
      <c r="KU5" s="5">
        <f t="shared" si="182"/>
        <v>28</v>
      </c>
      <c r="KV5" s="6">
        <v>0.32150000000000001</v>
      </c>
      <c r="KW5" s="7">
        <f t="shared" si="183"/>
        <v>2470621.9731946052</v>
      </c>
      <c r="KX5" s="12">
        <f t="shared" si="184"/>
        <v>-1214049.7825011529</v>
      </c>
      <c r="KY5" s="12">
        <f t="shared" si="185"/>
        <v>-577817.68352495378</v>
      </c>
      <c r="LA5" s="5">
        <f t="shared" si="186"/>
        <v>27</v>
      </c>
      <c r="LB5" s="6">
        <v>0.32150000000000001</v>
      </c>
      <c r="LC5" s="7">
        <f t="shared" si="187"/>
        <v>2085089.0144270447</v>
      </c>
      <c r="LD5" s="12">
        <f t="shared" si="188"/>
        <v>-1203334.442443663</v>
      </c>
      <c r="LE5" s="12">
        <f t="shared" si="189"/>
        <v>-581078.64338950557</v>
      </c>
      <c r="LG5" s="5">
        <f t="shared" si="190"/>
        <v>26</v>
      </c>
      <c r="LH5" s="6">
        <v>0.32150000000000001</v>
      </c>
      <c r="LI5" s="7">
        <f t="shared" si="191"/>
        <v>1970597.3106767267</v>
      </c>
      <c r="LJ5" s="12">
        <f t="shared" si="192"/>
        <v>-900922.61825929093</v>
      </c>
      <c r="LK5" s="12">
        <f t="shared" si="193"/>
        <v>-452652.1926897688</v>
      </c>
      <c r="LM5" s="5">
        <f t="shared" si="194"/>
        <v>25</v>
      </c>
      <c r="LN5" s="6">
        <v>0.32150000000000001</v>
      </c>
      <c r="LO5" s="7">
        <f t="shared" si="195"/>
        <v>1690919.2643527777</v>
      </c>
      <c r="LP5" s="12">
        <f t="shared" si="196"/>
        <v>-797187.92619449634</v>
      </c>
      <c r="LQ5" s="12">
        <f t="shared" si="197"/>
        <v>-419226.41072673921</v>
      </c>
      <c r="LS5" s="5">
        <f t="shared" si="198"/>
        <v>24</v>
      </c>
      <c r="LT5" s="6">
        <v>0.32150000000000001</v>
      </c>
      <c r="LU5" s="7">
        <f t="shared" si="199"/>
        <v>1286065.762361407</v>
      </c>
      <c r="LV5" s="12">
        <f t="shared" si="200"/>
        <v>-867170.03828435671</v>
      </c>
      <c r="LW5" s="12">
        <f t="shared" si="201"/>
        <v>-479752.7482952365</v>
      </c>
      <c r="LY5" s="5">
        <f t="shared" si="202"/>
        <v>23</v>
      </c>
      <c r="LZ5" s="6">
        <v>0.32150000000000001</v>
      </c>
      <c r="MA5" s="7">
        <f t="shared" si="203"/>
        <v>1326661.6075525132</v>
      </c>
      <c r="MB5" s="12">
        <f t="shared" si="204"/>
        <v>-502296.47786022734</v>
      </c>
      <c r="MC5" s="12">
        <f t="shared" si="205"/>
        <v>-293595.21417399083</v>
      </c>
      <c r="ME5" s="5">
        <f t="shared" si="206"/>
        <v>22</v>
      </c>
      <c r="MF5" s="6">
        <v>0.32150000000000001</v>
      </c>
      <c r="MG5" s="7">
        <f t="shared" si="207"/>
        <v>1018706.6018217873</v>
      </c>
      <c r="MH5" s="12">
        <f t="shared" si="208"/>
        <v>-605630.67455050419</v>
      </c>
      <c r="MI5" s="12">
        <f t="shared" si="209"/>
        <v>-363199.56642098585</v>
      </c>
      <c r="MK5" s="5">
        <f t="shared" si="210"/>
        <v>21</v>
      </c>
      <c r="ML5" s="6">
        <v>0.32150000000000001</v>
      </c>
      <c r="MM5" s="7">
        <f t="shared" si="211"/>
        <v>947722.20841174701</v>
      </c>
      <c r="MN5" s="12">
        <f t="shared" si="212"/>
        <v>-488750.08795452537</v>
      </c>
      <c r="MO5" s="12">
        <f t="shared" si="213"/>
        <v>-302656.60301509168</v>
      </c>
      <c r="MQ5" s="5">
        <f t="shared" si="214"/>
        <v>20</v>
      </c>
      <c r="MR5" s="6">
        <v>0.32150000000000001</v>
      </c>
      <c r="MS5" s="7">
        <f t="shared" si="215"/>
        <v>861800.68055992294</v>
      </c>
      <c r="MT5" s="12">
        <f t="shared" si="216"/>
        <v>-425328.01006267924</v>
      </c>
      <c r="MU5" s="12">
        <f t="shared" si="217"/>
        <v>-270031.93968717952</v>
      </c>
      <c r="MW5" s="5">
        <f t="shared" si="218"/>
        <v>19</v>
      </c>
      <c r="MX5" s="6">
        <v>0.32150000000000001</v>
      </c>
      <c r="MY5" s="7">
        <f t="shared" si="219"/>
        <v>850489.1745385601</v>
      </c>
      <c r="MZ5" s="12">
        <f t="shared" si="220"/>
        <v>-300575.16923159821</v>
      </c>
      <c r="NA5" s="12">
        <f t="shared" si="221"/>
        <v>-196180.51040259341</v>
      </c>
      <c r="NC5" s="5">
        <f t="shared" si="222"/>
        <v>18</v>
      </c>
      <c r="ND5" s="6">
        <v>0.32150000000000001</v>
      </c>
      <c r="NE5" s="7">
        <f t="shared" si="223"/>
        <v>619890.06890565634</v>
      </c>
      <c r="NF5" s="12">
        <f t="shared" si="224"/>
        <v>-423376.02643443143</v>
      </c>
      <c r="NG5" s="12">
        <f t="shared" si="225"/>
        <v>-283868.58815996273</v>
      </c>
      <c r="NI5" s="5">
        <f t="shared" si="226"/>
        <v>17</v>
      </c>
      <c r="NJ5" s="6">
        <v>0.32150000000000001</v>
      </c>
      <c r="NK5" s="7">
        <f t="shared" si="227"/>
        <v>505290.24201634846</v>
      </c>
      <c r="NL5" s="12">
        <f t="shared" si="228"/>
        <v>-435049.18981409271</v>
      </c>
      <c r="NM5" s="12">
        <f t="shared" si="229"/>
        <v>-300574.63131588564</v>
      </c>
      <c r="NO5" s="5">
        <f t="shared" si="230"/>
        <v>16</v>
      </c>
      <c r="NP5" s="6">
        <v>0.32150000000000001</v>
      </c>
      <c r="NQ5" s="7">
        <f t="shared" si="231"/>
        <v>379632.03757802292</v>
      </c>
      <c r="NR5" s="12">
        <f t="shared" si="232"/>
        <v>-476871.99598900101</v>
      </c>
      <c r="NS5" s="12">
        <f t="shared" si="233"/>
        <v>-334647.0147291235</v>
      </c>
      <c r="NU5" s="5">
        <f t="shared" si="234"/>
        <v>15</v>
      </c>
      <c r="NV5" s="6">
        <v>0.32150000000000001</v>
      </c>
      <c r="NW5" s="7">
        <f t="shared" si="235"/>
        <v>295801.80581114453</v>
      </c>
      <c r="NX5" s="12">
        <f t="shared" si="236"/>
        <v>-471899.8923946775</v>
      </c>
      <c r="NY5" s="12">
        <f t="shared" si="237"/>
        <v>-336690.77783761302</v>
      </c>
      <c r="OA5" s="5">
        <f t="shared" si="238"/>
        <v>14</v>
      </c>
      <c r="OB5" s="6">
        <v>0.32150000000000001</v>
      </c>
      <c r="OC5" s="7">
        <f t="shared" si="239"/>
        <v>244686.74481854957</v>
      </c>
      <c r="OD5" s="12">
        <f t="shared" si="240"/>
        <v>-443545.83878998336</v>
      </c>
      <c r="OE5" s="12">
        <f t="shared" si="241"/>
        <v>-325128.26814204099</v>
      </c>
      <c r="OG5" s="5">
        <f t="shared" si="242"/>
        <v>13</v>
      </c>
      <c r="OH5" s="6">
        <v>0.32150000000000001</v>
      </c>
      <c r="OI5" s="7">
        <f t="shared" si="243"/>
        <v>268975.20591244323</v>
      </c>
      <c r="OJ5" s="12">
        <f t="shared" si="244"/>
        <v>-338623.73402276234</v>
      </c>
      <c r="OK5" s="12">
        <f t="shared" si="245"/>
        <v>-257482.26431902763</v>
      </c>
      <c r="OM5" s="5">
        <f t="shared" si="246"/>
        <v>12</v>
      </c>
      <c r="ON5" s="6">
        <v>0.32150000000000001</v>
      </c>
      <c r="OO5" s="7">
        <f t="shared" si="247"/>
        <v>305133.52911224408</v>
      </c>
      <c r="OP5" s="12">
        <f t="shared" si="248"/>
        <v>-237686.59987883462</v>
      </c>
      <c r="OQ5" s="12">
        <f t="shared" si="249"/>
        <v>-182796.14746630887</v>
      </c>
      <c r="OS5" s="5">
        <f t="shared" si="250"/>
        <v>11</v>
      </c>
      <c r="OT5" s="6">
        <v>0.32150000000000001</v>
      </c>
      <c r="OU5" s="7">
        <f t="shared" si="251"/>
        <v>391046.4297222147</v>
      </c>
      <c r="OV5" s="12">
        <f t="shared" si="252"/>
        <v>-78701.373576182683</v>
      </c>
      <c r="OW5" s="12">
        <f t="shared" si="253"/>
        <v>-62098.486967137367</v>
      </c>
      <c r="OY5" s="5">
        <f t="shared" si="254"/>
        <v>10</v>
      </c>
      <c r="OZ5" s="6">
        <v>0.32150000000000001</v>
      </c>
      <c r="PA5" s="7">
        <f t="shared" si="255"/>
        <v>304648.20015753713</v>
      </c>
      <c r="PB5" s="12">
        <f t="shared" si="256"/>
        <v>-104510.76685979252</v>
      </c>
      <c r="PC5" s="12">
        <f t="shared" si="257"/>
        <v>-84051.563411644835</v>
      </c>
      <c r="PE5" s="5">
        <f t="shared" si="258"/>
        <v>9</v>
      </c>
      <c r="PF5" s="6">
        <v>0.32150000000000001</v>
      </c>
      <c r="PG5" s="7">
        <f t="shared" si="259"/>
        <v>275102.22156179982</v>
      </c>
      <c r="PH5" s="12">
        <f t="shared" si="260"/>
        <v>-55089.156949374417</v>
      </c>
      <c r="PI5" s="12">
        <f t="shared" si="261"/>
        <v>-45620.558581925055</v>
      </c>
      <c r="PK5" s="5">
        <f t="shared" si="262"/>
        <v>8</v>
      </c>
      <c r="PL5" s="6">
        <v>0.32150000000000001</v>
      </c>
      <c r="PM5" s="7">
        <f t="shared" si="263"/>
        <v>262426.99757874641</v>
      </c>
      <c r="PN5" s="12">
        <f t="shared" si="264"/>
        <v>-280.94391719251144</v>
      </c>
      <c r="PO5" s="12">
        <f t="shared" si="265"/>
        <v>-241.92799539375986</v>
      </c>
      <c r="PQ5" s="5">
        <f t="shared" si="266"/>
        <v>7</v>
      </c>
      <c r="PR5" s="6">
        <v>0.32150000000000001</v>
      </c>
      <c r="PS5" s="7">
        <f t="shared" si="267"/>
        <v>226993.33758216971</v>
      </c>
      <c r="PT5" s="12">
        <f t="shared" si="268"/>
        <v>17738.9911278777</v>
      </c>
      <c r="PU5" s="12">
        <f t="shared" si="269"/>
        <v>15592.563957532102</v>
      </c>
      <c r="PW5" s="5">
        <f t="shared" si="270"/>
        <v>6</v>
      </c>
      <c r="PX5" s="6">
        <v>0.32150000000000001</v>
      </c>
      <c r="PY5" s="7">
        <f t="shared" si="271"/>
        <v>215200.35796565199</v>
      </c>
      <c r="PZ5" s="12">
        <f t="shared" si="272"/>
        <v>60100.792383484368</v>
      </c>
      <c r="QA5" s="12">
        <f t="shared" si="273"/>
        <v>55115.882124128148</v>
      </c>
      <c r="QC5" s="5">
        <f t="shared" si="274"/>
        <v>5</v>
      </c>
      <c r="QD5" s="6">
        <v>0.32150000000000001</v>
      </c>
      <c r="QE5" s="7">
        <f t="shared" si="275"/>
        <v>339165.2607811694</v>
      </c>
      <c r="QF5" s="12">
        <f t="shared" si="276"/>
        <v>235869.32394904189</v>
      </c>
      <c r="QG5" s="12">
        <f t="shared" si="277"/>
        <v>216267.83336187492</v>
      </c>
      <c r="QI5" s="5">
        <f t="shared" si="278"/>
        <v>4</v>
      </c>
      <c r="QJ5" s="6">
        <v>0.32150000000000001</v>
      </c>
      <c r="QK5" s="7">
        <f t="shared" si="279"/>
        <v>269307.01983577054</v>
      </c>
      <c r="QL5" s="12">
        <f t="shared" si="280"/>
        <v>208089.72220982905</v>
      </c>
      <c r="QM5" s="12">
        <f t="shared" si="281"/>
        <v>195806.57302623428</v>
      </c>
      <c r="QO5" s="5">
        <f t="shared" si="282"/>
        <v>3</v>
      </c>
      <c r="QP5" s="6">
        <v>0.32150000000000001</v>
      </c>
      <c r="QQ5" s="7">
        <f>(QQ6)*(1+QP5)</f>
        <v>234547.13450249998</v>
      </c>
      <c r="QR5" s="12">
        <f t="shared" si="283"/>
        <v>191236.71971604924</v>
      </c>
      <c r="QS5" s="12">
        <f>QR5*((VLOOKUP(QO$91, $A$138:$E$227, 5, FALSE)) / VLOOKUP((QO$91+QO6), $A$138:$E$227, 5, FALSE))</f>
        <v>182884.85376944378</v>
      </c>
    </row>
    <row r="6" spans="3:461">
      <c r="C6">
        <v>85</v>
      </c>
      <c r="D6" s="6">
        <v>0.15890000000000001</v>
      </c>
      <c r="E6" s="12">
        <f t="shared" si="286"/>
        <v>-827083308.06473982</v>
      </c>
      <c r="F6" s="12">
        <f t="shared" si="0"/>
        <v>-63126381.353627592</v>
      </c>
      <c r="G6">
        <v>84</v>
      </c>
      <c r="H6" s="6">
        <v>0.15890000000000001</v>
      </c>
      <c r="I6" s="12">
        <f t="shared" si="1"/>
        <v>-852908042.67497361</v>
      </c>
      <c r="J6" s="12">
        <f t="shared" si="2"/>
        <v>-64344859.284592025</v>
      </c>
      <c r="K6">
        <v>83</v>
      </c>
      <c r="L6" s="6">
        <v>0.15890000000000001</v>
      </c>
      <c r="M6" s="12">
        <f t="shared" si="3"/>
        <v>-782034263.6482743</v>
      </c>
      <c r="N6" s="12">
        <f t="shared" si="4"/>
        <v>-58998018.698897019</v>
      </c>
      <c r="O6">
        <v>82</v>
      </c>
      <c r="P6" s="6">
        <v>0.15890000000000001</v>
      </c>
      <c r="Q6" s="12">
        <f t="shared" si="5"/>
        <v>-720056616.52795649</v>
      </c>
      <c r="R6" s="12">
        <f t="shared" si="6"/>
        <v>-50510225.234573089</v>
      </c>
      <c r="S6">
        <v>81</v>
      </c>
      <c r="T6" s="6">
        <v>0.15890000000000001</v>
      </c>
      <c r="U6" s="12">
        <f t="shared" si="7"/>
        <v>-529777411.19828242</v>
      </c>
      <c r="V6" s="12">
        <f t="shared" si="8"/>
        <v>-33422967.728301413</v>
      </c>
      <c r="W6">
        <v>80</v>
      </c>
      <c r="X6" s="6">
        <v>0.15890000000000001</v>
      </c>
      <c r="Y6" s="12">
        <f t="shared" si="9"/>
        <v>-520982832.49429101</v>
      </c>
      <c r="Z6" s="12">
        <f t="shared" si="10"/>
        <v>-29650270.395413294</v>
      </c>
      <c r="AA6">
        <v>79</v>
      </c>
      <c r="AB6" s="6">
        <v>0.15890000000000001</v>
      </c>
      <c r="AC6" s="12">
        <f t="shared" si="11"/>
        <v>-617823837.16479611</v>
      </c>
      <c r="AD6" s="12">
        <f t="shared" si="12"/>
        <v>-35979417.424725071</v>
      </c>
      <c r="AE6">
        <v>78</v>
      </c>
      <c r="AF6" s="6">
        <v>0.15890000000000001</v>
      </c>
      <c r="AG6" s="12">
        <f t="shared" si="13"/>
        <v>-524749163.5471794</v>
      </c>
      <c r="AH6" s="12">
        <f t="shared" si="14"/>
        <v>-31485181.321516953</v>
      </c>
      <c r="AI6">
        <v>77</v>
      </c>
      <c r="AJ6" s="6">
        <v>0.15890000000000001</v>
      </c>
      <c r="AK6" s="12">
        <f t="shared" si="15"/>
        <v>-584566897.86878133</v>
      </c>
      <c r="AL6" s="12">
        <f t="shared" si="16"/>
        <v>-35590069.885466143</v>
      </c>
      <c r="AM6">
        <v>76</v>
      </c>
      <c r="AN6" s="6">
        <v>0.15890000000000001</v>
      </c>
      <c r="AO6" s="12">
        <f t="shared" si="17"/>
        <v>-582202137.45093393</v>
      </c>
      <c r="AP6" s="12">
        <f t="shared" si="18"/>
        <v>-36216663.966903441</v>
      </c>
      <c r="AQ6">
        <v>75</v>
      </c>
      <c r="AR6" s="6">
        <v>0.15890000000000001</v>
      </c>
      <c r="AS6" s="12">
        <f t="shared" si="19"/>
        <v>-406182819.09389895</v>
      </c>
      <c r="AT6" s="12">
        <f t="shared" si="20"/>
        <v>-25446346.066368278</v>
      </c>
      <c r="AU6">
        <v>74</v>
      </c>
      <c r="AV6" s="6">
        <v>0.15890000000000001</v>
      </c>
      <c r="AW6" s="12">
        <f t="shared" si="21"/>
        <v>-431614105.38351804</v>
      </c>
      <c r="AX6" s="12">
        <f t="shared" si="22"/>
        <v>-26658714.293645922</v>
      </c>
      <c r="AY6">
        <v>73</v>
      </c>
      <c r="AZ6" s="6">
        <v>0.15890000000000001</v>
      </c>
      <c r="BA6" s="12">
        <f t="shared" si="23"/>
        <v>-383939217.50979954</v>
      </c>
      <c r="BB6" s="12">
        <f t="shared" si="24"/>
        <v>-23544681.019946679</v>
      </c>
      <c r="BC6">
        <v>72</v>
      </c>
      <c r="BD6" s="6">
        <v>0.15890000000000001</v>
      </c>
      <c r="BE6" s="12">
        <f t="shared" si="25"/>
        <v>-299402383.57597715</v>
      </c>
      <c r="BF6" s="12">
        <f t="shared" si="26"/>
        <v>-18624726.395435017</v>
      </c>
      <c r="BG6">
        <v>71</v>
      </c>
      <c r="BH6" s="6">
        <v>0.15890000000000001</v>
      </c>
      <c r="BI6" s="12">
        <f t="shared" si="27"/>
        <v>-162922522.77038729</v>
      </c>
      <c r="BJ6" s="12">
        <f t="shared" si="28"/>
        <v>-11284863.59824005</v>
      </c>
      <c r="BK6">
        <v>70</v>
      </c>
      <c r="BL6" s="6">
        <v>0.15890000000000001</v>
      </c>
      <c r="BM6" s="12">
        <f t="shared" si="29"/>
        <v>-142327052.26089156</v>
      </c>
      <c r="BN6" s="12">
        <f t="shared" si="30"/>
        <v>-10611815.601037068</v>
      </c>
      <c r="BO6">
        <v>69</v>
      </c>
      <c r="BP6" s="6">
        <v>0.15890000000000001</v>
      </c>
      <c r="BQ6" s="12">
        <f t="shared" si="31"/>
        <v>-147162554.79323563</v>
      </c>
      <c r="BR6" s="12">
        <f t="shared" si="32"/>
        <v>-11296973.30157854</v>
      </c>
      <c r="BS6">
        <v>68</v>
      </c>
      <c r="BT6" s="6">
        <v>0.15890000000000001</v>
      </c>
      <c r="BU6" s="12">
        <f t="shared" si="33"/>
        <v>-138601849.27274472</v>
      </c>
      <c r="BV6" s="12">
        <f t="shared" si="34"/>
        <v>-10884401.725254698</v>
      </c>
      <c r="BW6">
        <v>67</v>
      </c>
      <c r="BX6" s="6">
        <v>0.15890000000000001</v>
      </c>
      <c r="BY6" s="12">
        <f t="shared" si="35"/>
        <v>-150722705.97891349</v>
      </c>
      <c r="BZ6" s="12">
        <f t="shared" si="36"/>
        <v>-12102235.672980944</v>
      </c>
      <c r="CA6">
        <v>66</v>
      </c>
      <c r="CB6" s="6">
        <v>0.15890000000000001</v>
      </c>
      <c r="CC6" s="12">
        <f t="shared" si="37"/>
        <v>-76002376.496605828</v>
      </c>
      <c r="CD6" s="12">
        <f t="shared" si="38"/>
        <v>-7209101.9552071355</v>
      </c>
      <c r="CE6">
        <v>65</v>
      </c>
      <c r="CF6" s="6">
        <v>0.15890000000000001</v>
      </c>
      <c r="CG6" s="12">
        <f t="shared" si="39"/>
        <v>-45017667.835268013</v>
      </c>
      <c r="CH6" s="12">
        <f t="shared" si="40"/>
        <v>-4707028.9974007979</v>
      </c>
      <c r="CI6">
        <v>64</v>
      </c>
      <c r="CJ6" s="6">
        <v>0.15890000000000001</v>
      </c>
      <c r="CK6" s="12">
        <f t="shared" si="284"/>
        <v>-33029655.200544469</v>
      </c>
      <c r="CL6" s="12">
        <f t="shared" si="285"/>
        <v>-3497283.3247879795</v>
      </c>
      <c r="CM6" s="5">
        <v>63</v>
      </c>
      <c r="CN6" s="6">
        <v>0.15890000000000001</v>
      </c>
      <c r="CO6" s="7">
        <f t="shared" si="41"/>
        <v>106741935.35593891</v>
      </c>
      <c r="CP6" s="12">
        <f t="shared" si="42"/>
        <v>-39854156.106001437</v>
      </c>
      <c r="CQ6" s="12">
        <f t="shared" si="43"/>
        <v>-4131968.6254650424</v>
      </c>
      <c r="CR6" s="8"/>
      <c r="CS6" s="5">
        <v>62</v>
      </c>
      <c r="CT6" s="6">
        <v>0.15890000000000001</v>
      </c>
      <c r="CU6" s="7">
        <f t="shared" si="44"/>
        <v>81600745.627963379</v>
      </c>
      <c r="CV6" s="12">
        <f t="shared" si="45"/>
        <v>-43522704.28137055</v>
      </c>
      <c r="CW6" s="12">
        <f t="shared" si="46"/>
        <v>-4877138.8999043172</v>
      </c>
      <c r="CY6" s="5">
        <v>61</v>
      </c>
      <c r="CZ6" s="6">
        <v>0.15890000000000001</v>
      </c>
      <c r="DA6" s="7">
        <f t="shared" si="47"/>
        <v>65977316.969569385</v>
      </c>
      <c r="DB6" s="12">
        <f t="shared" si="48"/>
        <v>-45748746.251480483</v>
      </c>
      <c r="DC6" s="12">
        <f t="shared" si="49"/>
        <v>-5348605.98532739</v>
      </c>
      <c r="DE6" s="5">
        <f t="shared" si="50"/>
        <v>60</v>
      </c>
      <c r="DF6" s="6">
        <v>0.15890000000000001</v>
      </c>
      <c r="DG6" s="7">
        <f t="shared" si="51"/>
        <v>55841994.895953774</v>
      </c>
      <c r="DH6" s="12">
        <f t="shared" si="52"/>
        <v>-48065315.22287634</v>
      </c>
      <c r="DI6" s="12">
        <f t="shared" si="53"/>
        <v>-5640647.5853286162</v>
      </c>
      <c r="DK6" s="5">
        <f t="shared" si="54"/>
        <v>59</v>
      </c>
      <c r="DL6" s="6">
        <v>0.15890000000000001</v>
      </c>
      <c r="DM6" s="7">
        <f t="shared" si="55"/>
        <v>56525958.999851957</v>
      </c>
      <c r="DN6" s="12">
        <f t="shared" si="56"/>
        <v>-38348675.163551584</v>
      </c>
      <c r="DO6" s="12">
        <f t="shared" si="57"/>
        <v>-4551118.8842544621</v>
      </c>
      <c r="DQ6" s="5">
        <f t="shared" si="58"/>
        <v>58</v>
      </c>
      <c r="DR6" s="6">
        <v>0.15890000000000001</v>
      </c>
      <c r="DS6" s="7">
        <f t="shared" si="59"/>
        <v>37051624.934355006</v>
      </c>
      <c r="DT6" s="12">
        <f t="shared" si="60"/>
        <v>-53054125.820870191</v>
      </c>
      <c r="DU6" s="12">
        <f t="shared" si="61"/>
        <v>-6249509.8908840539</v>
      </c>
      <c r="DW6" s="5">
        <f t="shared" si="62"/>
        <v>57</v>
      </c>
      <c r="DX6" s="6">
        <v>0.15890000000000001</v>
      </c>
      <c r="DY6" s="7">
        <f t="shared" si="63"/>
        <v>27942401.911278274</v>
      </c>
      <c r="DZ6" s="12">
        <f t="shared" si="64"/>
        <v>-57313727.313014388</v>
      </c>
      <c r="EA6" s="12">
        <f t="shared" si="65"/>
        <v>-6776555.2334448891</v>
      </c>
      <c r="EC6" s="5">
        <f t="shared" si="66"/>
        <v>56</v>
      </c>
      <c r="ED6" s="6">
        <v>0.15890000000000001</v>
      </c>
      <c r="EE6" s="7">
        <f t="shared" si="67"/>
        <v>26007447.795307416</v>
      </c>
      <c r="EF6" s="12">
        <f t="shared" si="68"/>
        <v>-52508652.848211505</v>
      </c>
      <c r="EG6" s="12">
        <f t="shared" si="69"/>
        <v>-6393747.6831916599</v>
      </c>
      <c r="EI6" s="5">
        <f t="shared" si="70"/>
        <v>55</v>
      </c>
      <c r="EJ6" s="6">
        <v>0.15890000000000001</v>
      </c>
      <c r="EK6" s="7">
        <f t="shared" si="71"/>
        <v>26007447.795307416</v>
      </c>
      <c r="EL6" s="12">
        <f t="shared" si="72"/>
        <v>-42796442.877193898</v>
      </c>
      <c r="EM6" s="12">
        <f t="shared" si="73"/>
        <v>-5399943.8214446241</v>
      </c>
      <c r="EO6" s="5">
        <f t="shared" si="74"/>
        <v>54</v>
      </c>
      <c r="EP6" s="6">
        <v>0.15890000000000001</v>
      </c>
      <c r="EQ6" s="7">
        <f t="shared" si="75"/>
        <v>29045619.606106099</v>
      </c>
      <c r="ER6" s="12">
        <f t="shared" si="76"/>
        <v>-47140238.875405394</v>
      </c>
      <c r="ES6" s="12">
        <f t="shared" si="77"/>
        <v>-6031221.9680442782</v>
      </c>
      <c r="EU6" s="5">
        <f t="shared" si="78"/>
        <v>53</v>
      </c>
      <c r="EV6" s="6">
        <v>0.15890000000000001</v>
      </c>
      <c r="EW6" s="7">
        <f t="shared" si="79"/>
        <v>18034861.799778666</v>
      </c>
      <c r="EX6" s="12">
        <f t="shared" si="80"/>
        <v>-45648379.45648092</v>
      </c>
      <c r="EY6" s="12">
        <f t="shared" si="81"/>
        <v>-5900767.732446081</v>
      </c>
      <c r="FA6" s="5">
        <f t="shared" si="82"/>
        <v>52</v>
      </c>
      <c r="FB6" s="6">
        <v>0.15890000000000001</v>
      </c>
      <c r="FC6" s="7">
        <f t="shared" si="83"/>
        <v>17973751.04622151</v>
      </c>
      <c r="FD6" s="12">
        <f t="shared" si="84"/>
        <v>-41912925.235930704</v>
      </c>
      <c r="FE6" s="12">
        <f t="shared" si="85"/>
        <v>-5510357.4527639253</v>
      </c>
      <c r="FG6" s="5">
        <f t="shared" si="86"/>
        <v>51</v>
      </c>
      <c r="FH6" s="6">
        <v>0.15890000000000001</v>
      </c>
      <c r="FI6" s="7">
        <f t="shared" si="87"/>
        <v>14192791.413630378</v>
      </c>
      <c r="FJ6" s="12">
        <f t="shared" si="88"/>
        <v>-42982875.4816522</v>
      </c>
      <c r="FK6" s="12">
        <f t="shared" si="89"/>
        <v>-5688951.8207467673</v>
      </c>
      <c r="FM6" s="5">
        <f t="shared" si="90"/>
        <v>50</v>
      </c>
      <c r="FN6" s="6">
        <v>0.15890000000000001</v>
      </c>
      <c r="FO6" s="7">
        <f t="shared" si="91"/>
        <v>15563977.863395525</v>
      </c>
      <c r="FP6" s="12">
        <f t="shared" si="92"/>
        <v>-38305361.861438364</v>
      </c>
      <c r="FQ6" s="12">
        <f t="shared" si="93"/>
        <v>-5137462.778054514</v>
      </c>
      <c r="FS6" s="5">
        <f t="shared" si="94"/>
        <v>49</v>
      </c>
      <c r="FT6" s="6">
        <v>0.15890000000000001</v>
      </c>
      <c r="FU6" s="7">
        <f t="shared" si="95"/>
        <v>12693889.457136879</v>
      </c>
      <c r="FV6" s="12">
        <f t="shared" si="96"/>
        <v>-38214159.619882047</v>
      </c>
      <c r="FW6" s="12">
        <f t="shared" si="97"/>
        <v>-5209527.4182355246</v>
      </c>
      <c r="FY6" s="5">
        <f t="shared" si="98"/>
        <v>48</v>
      </c>
      <c r="FZ6" s="6">
        <v>0.15890000000000001</v>
      </c>
      <c r="GA6" s="7">
        <f t="shared" si="99"/>
        <v>10903529.854953509</v>
      </c>
      <c r="GB6" s="12">
        <f t="shared" si="100"/>
        <v>-37635748.111674316</v>
      </c>
      <c r="GC6" s="12">
        <f t="shared" si="101"/>
        <v>-5180488.1260196259</v>
      </c>
      <c r="GE6" s="5">
        <f t="shared" si="102"/>
        <v>47</v>
      </c>
      <c r="GF6" s="6">
        <v>0.15890000000000001</v>
      </c>
      <c r="GG6" s="7">
        <f t="shared" si="103"/>
        <v>9700649.3371472526</v>
      </c>
      <c r="GH6" s="12">
        <f t="shared" si="104"/>
        <v>-36011038.3336</v>
      </c>
      <c r="GI6" s="12">
        <f t="shared" si="105"/>
        <v>-5052173.9969050363</v>
      </c>
      <c r="GK6" s="5">
        <f t="shared" si="106"/>
        <v>46</v>
      </c>
      <c r="GL6" s="6">
        <v>0.15890000000000001</v>
      </c>
      <c r="GM6" s="7">
        <f t="shared" si="107"/>
        <v>10774907.62762107</v>
      </c>
      <c r="GN6" s="12">
        <f t="shared" si="108"/>
        <v>-31441792.248032197</v>
      </c>
      <c r="GO6" s="12">
        <f t="shared" si="109"/>
        <v>-4563717.2256866265</v>
      </c>
      <c r="GQ6" s="5">
        <f t="shared" si="110"/>
        <v>45</v>
      </c>
      <c r="GR6" s="6">
        <v>0.15890000000000001</v>
      </c>
      <c r="GS6" s="7">
        <f t="shared" si="111"/>
        <v>8703479.5053481963</v>
      </c>
      <c r="GT6" s="12">
        <f t="shared" si="112"/>
        <v>-30341957.686317757</v>
      </c>
      <c r="GU6" s="12">
        <f t="shared" si="113"/>
        <v>-4564713.374819384</v>
      </c>
      <c r="GW6" s="5">
        <f t="shared" si="114"/>
        <v>44</v>
      </c>
      <c r="GX6" s="6">
        <v>0.15890000000000001</v>
      </c>
      <c r="GY6" s="7">
        <f t="shared" si="115"/>
        <v>7854417.0249509914</v>
      </c>
      <c r="GZ6" s="12">
        <f t="shared" si="116"/>
        <v>-28103058.996500719</v>
      </c>
      <c r="HA6" s="12">
        <f t="shared" si="117"/>
        <v>-4413865.8384639248</v>
      </c>
      <c r="HC6" s="5">
        <f t="shared" si="118"/>
        <v>43</v>
      </c>
      <c r="HD6" s="6">
        <v>0.15890000000000001</v>
      </c>
      <c r="HE6" s="7">
        <f t="shared" si="119"/>
        <v>8559739.5651166011</v>
      </c>
      <c r="HF6" s="12">
        <f t="shared" si="120"/>
        <v>-23698698.927992795</v>
      </c>
      <c r="HG6" s="12">
        <f t="shared" si="121"/>
        <v>-3952135.6163418596</v>
      </c>
      <c r="HI6" s="5">
        <f t="shared" si="122"/>
        <v>42</v>
      </c>
      <c r="HJ6" s="6">
        <v>0.15890000000000001</v>
      </c>
      <c r="HK6" s="7">
        <f t="shared" si="123"/>
        <v>8265488.1857054839</v>
      </c>
      <c r="HL6" s="12">
        <f t="shared" si="124"/>
        <v>-20373023.379032612</v>
      </c>
      <c r="HM6" s="12">
        <f t="shared" si="125"/>
        <v>-3577289.5263295961</v>
      </c>
      <c r="HO6" s="5">
        <f t="shared" si="126"/>
        <v>41</v>
      </c>
      <c r="HP6" s="6">
        <v>0.15890000000000001</v>
      </c>
      <c r="HQ6" s="7">
        <f t="shared" si="127"/>
        <v>7236463.1287913611</v>
      </c>
      <c r="HR6" s="12">
        <f t="shared" si="128"/>
        <v>-18857596.006002311</v>
      </c>
      <c r="HS6" s="12">
        <f t="shared" si="129"/>
        <v>-3419351.006316348</v>
      </c>
      <c r="HU6" s="5">
        <f t="shared" si="130"/>
        <v>40</v>
      </c>
      <c r="HV6" s="6">
        <v>0.15890000000000001</v>
      </c>
      <c r="HW6" s="7">
        <f t="shared" si="131"/>
        <v>6093350.5631452966</v>
      </c>
      <c r="HX6" s="12">
        <f t="shared" si="132"/>
        <v>-17715625.538838547</v>
      </c>
      <c r="HY6" s="12">
        <f t="shared" si="133"/>
        <v>-3329519.9874463286</v>
      </c>
      <c r="IA6" s="5">
        <f t="shared" si="134"/>
        <v>39</v>
      </c>
      <c r="IB6" s="6">
        <v>0.15890000000000001</v>
      </c>
      <c r="IC6" s="7">
        <f t="shared" si="135"/>
        <v>7110923.7520659333</v>
      </c>
      <c r="ID6" s="12">
        <f t="shared" si="136"/>
        <v>-13210677.212011794</v>
      </c>
      <c r="IE6" s="12">
        <f t="shared" si="137"/>
        <v>-2715979.785497318</v>
      </c>
      <c r="IG6" s="5">
        <f t="shared" si="138"/>
        <v>38</v>
      </c>
      <c r="IH6" s="6">
        <v>0.15890000000000001</v>
      </c>
      <c r="II6" s="7">
        <f t="shared" si="139"/>
        <v>9596388.3293737303</v>
      </c>
      <c r="IJ6" s="12">
        <f t="shared" si="140"/>
        <v>-7082934.0346397227</v>
      </c>
      <c r="IK6" s="12">
        <f t="shared" si="141"/>
        <v>-1628045.1909413873</v>
      </c>
      <c r="IM6" s="5">
        <f t="shared" si="142"/>
        <v>37</v>
      </c>
      <c r="IN6" s="6">
        <v>0.15890000000000001</v>
      </c>
      <c r="IO6" s="7">
        <f t="shared" si="143"/>
        <v>7004663.0141414078</v>
      </c>
      <c r="IP6" s="12">
        <f t="shared" si="144"/>
        <v>-7393794.0011321139</v>
      </c>
      <c r="IQ6" s="12">
        <f t="shared" si="145"/>
        <v>-1813667.5113623433</v>
      </c>
      <c r="IS6" s="5">
        <f t="shared" si="146"/>
        <v>36</v>
      </c>
      <c r="IT6" s="6">
        <v>0.15890000000000001</v>
      </c>
      <c r="IU6" s="7">
        <f t="shared" si="147"/>
        <v>5656676.9071641834</v>
      </c>
      <c r="IV6" s="12">
        <f t="shared" si="148"/>
        <v>-7017764.5177136082</v>
      </c>
      <c r="IW6" s="12">
        <f t="shared" si="149"/>
        <v>-1811215.7778494523</v>
      </c>
      <c r="IY6" s="5">
        <f t="shared" si="150"/>
        <v>35</v>
      </c>
      <c r="IZ6" s="6">
        <v>0.15890000000000001</v>
      </c>
      <c r="JA6" s="7">
        <f t="shared" si="151"/>
        <v>6081140.5151195275</v>
      </c>
      <c r="JB6" s="12">
        <f t="shared" si="152"/>
        <v>-4688186.3176041571</v>
      </c>
      <c r="JC6" s="12">
        <f t="shared" si="153"/>
        <v>-1292707.9383683403</v>
      </c>
      <c r="JE6" s="5">
        <f t="shared" si="154"/>
        <v>34</v>
      </c>
      <c r="JF6" s="6">
        <v>0.15890000000000001</v>
      </c>
      <c r="JG6" s="7">
        <f t="shared" si="155"/>
        <v>5709454.9949483862</v>
      </c>
      <c r="JH6" s="12">
        <f t="shared" si="156"/>
        <v>-3204961.8768757414</v>
      </c>
      <c r="JI6" s="12">
        <f t="shared" si="157"/>
        <v>-965737.52538156812</v>
      </c>
      <c r="JK6" s="5">
        <f t="shared" si="158"/>
        <v>33</v>
      </c>
      <c r="JL6" s="6">
        <v>0.15890000000000001</v>
      </c>
      <c r="JM6" s="7">
        <f t="shared" si="159"/>
        <v>4817292.4358322527</v>
      </c>
      <c r="JN6" s="12">
        <f t="shared" si="160"/>
        <v>-2283759.5012461869</v>
      </c>
      <c r="JO6" s="12">
        <f t="shared" si="161"/>
        <v>-783872.62787352852</v>
      </c>
      <c r="JQ6" s="5">
        <f t="shared" si="162"/>
        <v>32</v>
      </c>
      <c r="JR6" s="6">
        <v>0.15890000000000001</v>
      </c>
      <c r="JS6" s="7">
        <f t="shared" si="163"/>
        <v>3656666.4914469807</v>
      </c>
      <c r="JT6" s="12">
        <f t="shared" si="164"/>
        <v>-2089652.9384909202</v>
      </c>
      <c r="JU6" s="12">
        <f t="shared" si="165"/>
        <v>-802063.86362565926</v>
      </c>
      <c r="JW6" s="5">
        <f t="shared" si="166"/>
        <v>31</v>
      </c>
      <c r="JX6" s="6">
        <v>0.15890000000000001</v>
      </c>
      <c r="JY6" s="7">
        <f t="shared" si="167"/>
        <v>3837005.7622738527</v>
      </c>
      <c r="JZ6" s="12">
        <f t="shared" si="168"/>
        <v>-939941.80950287706</v>
      </c>
      <c r="KA6" s="12">
        <f t="shared" si="169"/>
        <v>-391046.31344107515</v>
      </c>
      <c r="KC6" s="5">
        <f t="shared" si="170"/>
        <v>30</v>
      </c>
      <c r="KD6" s="6">
        <v>0.15890000000000001</v>
      </c>
      <c r="KE6" s="7">
        <f t="shared" si="171"/>
        <v>3186352.5679072011</v>
      </c>
      <c r="KF6" s="12">
        <f t="shared" si="172"/>
        <v>-970366.42992577981</v>
      </c>
      <c r="KG6" s="12">
        <f t="shared" si="173"/>
        <v>-418687.65290954168</v>
      </c>
      <c r="KI6" s="5">
        <f t="shared" si="174"/>
        <v>29</v>
      </c>
      <c r="KJ6" s="6">
        <v>0.15890000000000001</v>
      </c>
      <c r="KK6" s="7">
        <f t="shared" si="175"/>
        <v>2604505.9407448112</v>
      </c>
      <c r="KL6" s="12">
        <f t="shared" si="176"/>
        <v>-995531.37699376931</v>
      </c>
      <c r="KM6" s="12">
        <f t="shared" si="177"/>
        <v>-447553.20546032739</v>
      </c>
      <c r="KO6" s="5">
        <f t="shared" si="178"/>
        <v>28</v>
      </c>
      <c r="KP6" s="6">
        <v>0.15890000000000001</v>
      </c>
      <c r="KQ6" s="7">
        <f t="shared" si="179"/>
        <v>2453608.987983807</v>
      </c>
      <c r="KR6" s="12">
        <f t="shared" si="180"/>
        <v>-672046.32979312108</v>
      </c>
      <c r="KS6" s="12">
        <f t="shared" si="181"/>
        <v>-312800.33438410994</v>
      </c>
      <c r="KU6" s="5">
        <f t="shared" si="182"/>
        <v>27</v>
      </c>
      <c r="KV6" s="6">
        <v>0.15890000000000001</v>
      </c>
      <c r="KW6" s="7">
        <f t="shared" si="183"/>
        <v>1869558.814373519</v>
      </c>
      <c r="KX6" s="12">
        <f t="shared" si="184"/>
        <v>-870992.76260751009</v>
      </c>
      <c r="KY6" s="12">
        <f t="shared" si="185"/>
        <v>-421153.71487341722</v>
      </c>
      <c r="LA6" s="5">
        <f t="shared" si="186"/>
        <v>26</v>
      </c>
      <c r="LB6" s="6">
        <v>0.15890000000000001</v>
      </c>
      <c r="LC6" s="7">
        <f t="shared" si="187"/>
        <v>1577819.9125441127</v>
      </c>
      <c r="LD6" s="12">
        <f t="shared" si="188"/>
        <v>-863570.5964155033</v>
      </c>
      <c r="LE6" s="12">
        <f t="shared" si="189"/>
        <v>-423660.69009950355</v>
      </c>
      <c r="LG6" s="5">
        <f t="shared" si="190"/>
        <v>25</v>
      </c>
      <c r="LH6" s="6">
        <v>0.15890000000000001</v>
      </c>
      <c r="LI6" s="7">
        <f t="shared" si="191"/>
        <v>1491182.2252566984</v>
      </c>
      <c r="LJ6" s="12">
        <f t="shared" si="192"/>
        <v>-636559.23154164315</v>
      </c>
      <c r="LK6" s="12">
        <f t="shared" si="193"/>
        <v>-324928.4322209786</v>
      </c>
      <c r="LM6" s="5">
        <f t="shared" si="194"/>
        <v>24</v>
      </c>
      <c r="LN6" s="6">
        <v>0.15890000000000001</v>
      </c>
      <c r="LO6" s="7">
        <f t="shared" si="195"/>
        <v>1279545.4138121663</v>
      </c>
      <c r="LP6" s="12">
        <f t="shared" si="196"/>
        <v>-560076.32058728591</v>
      </c>
      <c r="LQ6" s="12">
        <f t="shared" si="197"/>
        <v>-299231.21091972879</v>
      </c>
      <c r="LS6" s="5">
        <f t="shared" si="198"/>
        <v>23</v>
      </c>
      <c r="LT6" s="6">
        <v>0.15890000000000001</v>
      </c>
      <c r="LU6" s="7">
        <f t="shared" si="199"/>
        <v>973186.35063292249</v>
      </c>
      <c r="LV6" s="12">
        <f t="shared" si="200"/>
        <v>-615167.59639025782</v>
      </c>
      <c r="LW6" s="12">
        <f t="shared" si="201"/>
        <v>-345762.91787492047</v>
      </c>
      <c r="LY6" s="5">
        <f t="shared" si="202"/>
        <v>22</v>
      </c>
      <c r="LZ6" s="6">
        <v>0.15890000000000001</v>
      </c>
      <c r="MA6" s="7">
        <f t="shared" si="203"/>
        <v>1003905.8702629689</v>
      </c>
      <c r="MB6" s="12">
        <f t="shared" si="204"/>
        <v>-341256.95742875489</v>
      </c>
      <c r="MC6" s="12">
        <f t="shared" si="205"/>
        <v>-202647.90095475881</v>
      </c>
      <c r="ME6" s="5">
        <f t="shared" si="206"/>
        <v>21</v>
      </c>
      <c r="MF6" s="6">
        <v>0.15890000000000001</v>
      </c>
      <c r="MG6" s="7">
        <f t="shared" si="207"/>
        <v>770871.4353551172</v>
      </c>
      <c r="MH6" s="12">
        <f t="shared" si="208"/>
        <v>-420435.90973122139</v>
      </c>
      <c r="MI6" s="12">
        <f t="shared" si="209"/>
        <v>-256158.6444042162</v>
      </c>
      <c r="MK6" s="5">
        <f t="shared" si="210"/>
        <v>20</v>
      </c>
      <c r="ML6" s="6">
        <v>0.15890000000000001</v>
      </c>
      <c r="MM6" s="7">
        <f t="shared" si="211"/>
        <v>717156.41953215818</v>
      </c>
      <c r="MN6" s="12">
        <f t="shared" si="212"/>
        <v>-333185.08146006532</v>
      </c>
      <c r="MO6" s="12">
        <f t="shared" si="213"/>
        <v>-209614.15576381583</v>
      </c>
      <c r="MQ6" s="5">
        <f t="shared" si="214"/>
        <v>19</v>
      </c>
      <c r="MR6" s="6">
        <v>0.15890000000000001</v>
      </c>
      <c r="MS6" s="7">
        <f t="shared" si="215"/>
        <v>652138.2372757647</v>
      </c>
      <c r="MT6" s="12">
        <f t="shared" si="216"/>
        <v>-286095.29480688844</v>
      </c>
      <c r="MU6" s="12">
        <f t="shared" si="217"/>
        <v>-184532.8220094284</v>
      </c>
      <c r="MW6" s="5">
        <f t="shared" si="218"/>
        <v>18</v>
      </c>
      <c r="MX6" s="6">
        <v>0.15890000000000001</v>
      </c>
      <c r="MY6" s="7">
        <f t="shared" si="219"/>
        <v>643578.64134586463</v>
      </c>
      <c r="MZ6" s="12">
        <f t="shared" si="220"/>
        <v>-192668.25378381446</v>
      </c>
      <c r="NA6" s="12">
        <f t="shared" si="221"/>
        <v>-127756.99178835425</v>
      </c>
      <c r="NC6" s="5">
        <f t="shared" si="222"/>
        <v>17</v>
      </c>
      <c r="ND6" s="6">
        <v>0.15890000000000001</v>
      </c>
      <c r="NE6" s="7">
        <f t="shared" si="223"/>
        <v>469080.64238036802</v>
      </c>
      <c r="NF6" s="12">
        <f t="shared" si="224"/>
        <v>-286517.21764537971</v>
      </c>
      <c r="NG6" s="12">
        <f t="shared" si="225"/>
        <v>-195170.22215360391</v>
      </c>
      <c r="NI6" s="5">
        <f t="shared" si="226"/>
        <v>16</v>
      </c>
      <c r="NJ6" s="6">
        <v>0.15890000000000001</v>
      </c>
      <c r="NK6" s="7">
        <f t="shared" si="227"/>
        <v>382361.13659958268</v>
      </c>
      <c r="NL6" s="12">
        <f t="shared" si="228"/>
        <v>-296350.69427572354</v>
      </c>
      <c r="NM6" s="12">
        <f t="shared" si="229"/>
        <v>-208013.56830241816</v>
      </c>
      <c r="NO6" s="5">
        <f t="shared" si="230"/>
        <v>15</v>
      </c>
      <c r="NP6" s="6">
        <v>0.15890000000000001</v>
      </c>
      <c r="NQ6" s="7">
        <f t="shared" si="231"/>
        <v>287273.58121681644</v>
      </c>
      <c r="NR6" s="12">
        <f t="shared" si="232"/>
        <v>-328506.99658645556</v>
      </c>
      <c r="NS6" s="12">
        <f t="shared" si="233"/>
        <v>-234207.88674198141</v>
      </c>
      <c r="NU6" s="5">
        <f t="shared" si="234"/>
        <v>14</v>
      </c>
      <c r="NV6" s="6">
        <v>0.15890000000000001</v>
      </c>
      <c r="NW6" s="7">
        <f t="shared" si="235"/>
        <v>223837.91586163038</v>
      </c>
      <c r="NX6" s="12">
        <f t="shared" si="236"/>
        <v>-325276.13943397155</v>
      </c>
      <c r="NY6" s="12">
        <f t="shared" si="237"/>
        <v>-235779.10003309525</v>
      </c>
      <c r="OA6" s="5">
        <f t="shared" si="238"/>
        <v>13</v>
      </c>
      <c r="OB6" s="6">
        <v>0.15890000000000001</v>
      </c>
      <c r="OC6" s="7">
        <f t="shared" si="239"/>
        <v>185158.33887139583</v>
      </c>
      <c r="OD6" s="12">
        <f t="shared" si="240"/>
        <v>-304668.40598231042</v>
      </c>
      <c r="OE6" s="12">
        <f t="shared" si="241"/>
        <v>-226890.02241110895</v>
      </c>
      <c r="OG6" s="5">
        <f t="shared" si="242"/>
        <v>12</v>
      </c>
      <c r="OH6" s="6">
        <v>0.15890000000000001</v>
      </c>
      <c r="OI6" s="7">
        <f t="shared" si="243"/>
        <v>203537.80243090671</v>
      </c>
      <c r="OJ6" s="12">
        <f t="shared" si="244"/>
        <v>-226386.46065233435</v>
      </c>
      <c r="OK6" s="12">
        <f t="shared" si="245"/>
        <v>-174884.8267717722</v>
      </c>
      <c r="OM6" s="5">
        <f t="shared" si="246"/>
        <v>11</v>
      </c>
      <c r="ON6" s="6">
        <v>0.15890000000000001</v>
      </c>
      <c r="OO6" s="7">
        <f t="shared" si="247"/>
        <v>230899.37882122144</v>
      </c>
      <c r="OP6" s="12">
        <f t="shared" si="248"/>
        <v>-150342.89072096569</v>
      </c>
      <c r="OQ6" s="12">
        <f t="shared" si="249"/>
        <v>-117467.30173023193</v>
      </c>
      <c r="OS6" s="5">
        <f t="shared" si="250"/>
        <v>10</v>
      </c>
      <c r="OT6" s="6">
        <v>0.15890000000000001</v>
      </c>
      <c r="OU6" s="7">
        <f t="shared" si="251"/>
        <v>295911.03270693508</v>
      </c>
      <c r="OV6" s="12">
        <f t="shared" si="252"/>
        <v>-30783.548983992954</v>
      </c>
      <c r="OW6" s="12">
        <f t="shared" si="253"/>
        <v>-24676.817551856351</v>
      </c>
      <c r="OY6" s="5">
        <f t="shared" si="254"/>
        <v>9</v>
      </c>
      <c r="OZ6" s="6">
        <v>0.15890000000000001</v>
      </c>
      <c r="PA6" s="7">
        <f t="shared" si="255"/>
        <v>230532.12270717908</v>
      </c>
      <c r="PB6" s="12">
        <f t="shared" si="256"/>
        <v>-50857.65497529877</v>
      </c>
      <c r="PC6" s="12">
        <f t="shared" si="257"/>
        <v>-41554.001285709448</v>
      </c>
      <c r="PE6" s="5">
        <f t="shared" si="258"/>
        <v>8</v>
      </c>
      <c r="PF6" s="6">
        <v>0.15890000000000001</v>
      </c>
      <c r="PG6" s="7">
        <f t="shared" si="259"/>
        <v>208174.21230556173</v>
      </c>
      <c r="PH6" s="12">
        <f t="shared" si="260"/>
        <v>-14273.645952793155</v>
      </c>
      <c r="PI6" s="12">
        <f t="shared" si="261"/>
        <v>-12008.842490890322</v>
      </c>
      <c r="PK6" s="5">
        <f t="shared" si="262"/>
        <v>7</v>
      </c>
      <c r="PL6" s="6">
        <v>0.15890000000000001</v>
      </c>
      <c r="PM6" s="7">
        <f t="shared" si="263"/>
        <v>198582.66937476082</v>
      </c>
      <c r="PN6" s="12">
        <f t="shared" si="264"/>
        <v>26149.966051661315</v>
      </c>
      <c r="PO6" s="12">
        <f t="shared" si="265"/>
        <v>22877.542929188181</v>
      </c>
      <c r="PQ6" s="5">
        <f t="shared" si="266"/>
        <v>6</v>
      </c>
      <c r="PR6" s="6">
        <v>0.15890000000000001</v>
      </c>
      <c r="PS6" s="7">
        <f t="shared" si="267"/>
        <v>171769.45711855448</v>
      </c>
      <c r="PT6" s="12">
        <f t="shared" si="268"/>
        <v>39249.870748421097</v>
      </c>
      <c r="PU6" s="12">
        <f t="shared" si="269"/>
        <v>35050.85406839347</v>
      </c>
      <c r="PW6" s="5">
        <f t="shared" si="270"/>
        <v>5</v>
      </c>
      <c r="PX6" s="6">
        <v>0.15890000000000001</v>
      </c>
      <c r="PY6" s="7">
        <f t="shared" si="271"/>
        <v>162845.52248630495</v>
      </c>
      <c r="PZ6" s="12">
        <f t="shared" si="272"/>
        <v>70233.914119538211</v>
      </c>
      <c r="QA6" s="12">
        <f t="shared" si="273"/>
        <v>65435.766367829528</v>
      </c>
      <c r="QC6" s="5">
        <f t="shared" si="274"/>
        <v>4</v>
      </c>
      <c r="QD6" s="6">
        <v>0.15890000000000001</v>
      </c>
      <c r="QE6" s="7">
        <f t="shared" si="275"/>
        <v>256651.72968684783</v>
      </c>
      <c r="QF6" s="12">
        <f t="shared" si="276"/>
        <v>203245.08637856491</v>
      </c>
      <c r="QG6" s="12">
        <f t="shared" si="277"/>
        <v>189326.88007954176</v>
      </c>
      <c r="QI6" s="5">
        <f t="shared" si="278"/>
        <v>3</v>
      </c>
      <c r="QJ6" s="6">
        <v>0.15890000000000001</v>
      </c>
      <c r="QK6" s="7">
        <f t="shared" si="279"/>
        <v>203788.89128700003</v>
      </c>
      <c r="QL6" s="12">
        <f t="shared" si="280"/>
        <v>166310.83133253438</v>
      </c>
      <c r="QM6" s="12">
        <f t="shared" si="281"/>
        <v>158989.67687535737</v>
      </c>
      <c r="QO6" s="5">
        <f t="shared" si="282"/>
        <v>2</v>
      </c>
      <c r="QP6" s="6">
        <v>0.15890000000000001</v>
      </c>
      <c r="QQ6" s="7">
        <f>(QQ7)*(1+QP6)</f>
        <v>177485.535</v>
      </c>
      <c r="QR6" s="12">
        <f>(QR7)*(1+QP6)-(((VLOOKUP((QO$91+QO7),$A$138:$E$227,5,FALSE))/(VLOOKUP(QO$91,$A$138:$E$227,5,FALSE)))*(IF(QO6&lt;=$D$125,$B$125,$C$125)))</f>
        <v>153415.86116166343</v>
      </c>
      <c r="QS6" s="12">
        <f>QR6*((VLOOKUP(QO$91, $A$138:$E$227, 5, FALSE)) / VLOOKUP((QO$91+QO7), $A$138:$E$227, 5, FALSE))</f>
        <v>149055.66008252272</v>
      </c>
    </row>
    <row r="7" spans="3:461">
      <c r="C7">
        <v>84</v>
      </c>
      <c r="D7" s="6">
        <v>2.1000000000000001E-2</v>
      </c>
      <c r="E7" s="12">
        <f t="shared" si="286"/>
        <v>-713340449.88445783</v>
      </c>
      <c r="F7" s="12">
        <f t="shared" si="0"/>
        <v>-56037697.166059494</v>
      </c>
      <c r="G7">
        <v>83</v>
      </c>
      <c r="H7" s="6">
        <v>2.1000000000000001E-2</v>
      </c>
      <c r="I7" s="12">
        <f t="shared" si="1"/>
        <v>-735620316.48997903</v>
      </c>
      <c r="J7" s="12">
        <f t="shared" si="2"/>
        <v>-57119862.194133408</v>
      </c>
      <c r="K7">
        <v>82</v>
      </c>
      <c r="L7" s="6">
        <v>2.1000000000000001E-2</v>
      </c>
      <c r="M7" s="12">
        <f t="shared" si="3"/>
        <v>-674464238.28935838</v>
      </c>
      <c r="N7" s="12">
        <f t="shared" si="4"/>
        <v>-52371180.461387001</v>
      </c>
      <c r="O7">
        <v>81</v>
      </c>
      <c r="P7" s="6">
        <v>2.1000000000000001E-2</v>
      </c>
      <c r="Q7" s="12">
        <f t="shared" si="5"/>
        <v>-620958621.72459722</v>
      </c>
      <c r="R7" s="12">
        <f t="shared" si="6"/>
        <v>-44832928.828601442</v>
      </c>
      <c r="S7">
        <v>80</v>
      </c>
      <c r="T7" s="6">
        <v>2.1000000000000001E-2</v>
      </c>
      <c r="U7" s="12">
        <f t="shared" si="7"/>
        <v>-456727836.93093574</v>
      </c>
      <c r="V7" s="12">
        <f t="shared" si="8"/>
        <v>-29657247.735760488</v>
      </c>
      <c r="W7">
        <v>79</v>
      </c>
      <c r="X7" s="6">
        <v>2.1000000000000001E-2</v>
      </c>
      <c r="Y7" s="12">
        <f t="shared" si="9"/>
        <v>-449094576.397717</v>
      </c>
      <c r="Z7" s="12">
        <f t="shared" si="10"/>
        <v>-26306607.554753814</v>
      </c>
      <c r="AA7">
        <v>78</v>
      </c>
      <c r="AB7" s="6">
        <v>2.1000000000000001E-2</v>
      </c>
      <c r="AC7" s="12">
        <f t="shared" si="11"/>
        <v>-532667779.30582738</v>
      </c>
      <c r="AD7" s="12">
        <f t="shared" si="12"/>
        <v>-31927703.676895332</v>
      </c>
      <c r="AE7">
        <v>77</v>
      </c>
      <c r="AF7" s="6">
        <v>2.1000000000000001E-2</v>
      </c>
      <c r="AG7" s="12">
        <f t="shared" si="13"/>
        <v>-452367906.82858741</v>
      </c>
      <c r="AH7" s="12">
        <f t="shared" si="14"/>
        <v>-27936244.319933832</v>
      </c>
      <c r="AI7">
        <v>76</v>
      </c>
      <c r="AJ7" s="6">
        <v>2.1000000000000001E-2</v>
      </c>
      <c r="AK7" s="12">
        <f t="shared" si="15"/>
        <v>-503990118.10232234</v>
      </c>
      <c r="AL7" s="12">
        <f t="shared" si="16"/>
        <v>-31581913.014589977</v>
      </c>
      <c r="AM7">
        <v>75</v>
      </c>
      <c r="AN7" s="6">
        <v>2.1000000000000001E-2</v>
      </c>
      <c r="AO7" s="12">
        <f t="shared" si="17"/>
        <v>-501958643.1042257</v>
      </c>
      <c r="AP7" s="12">
        <f t="shared" si="18"/>
        <v>-32138409.102453336</v>
      </c>
      <c r="AQ7">
        <v>74</v>
      </c>
      <c r="AR7" s="6">
        <v>2.1000000000000001E-2</v>
      </c>
      <c r="AS7" s="12">
        <f t="shared" si="19"/>
        <v>-350076753.27947974</v>
      </c>
      <c r="AT7" s="12">
        <f t="shared" si="20"/>
        <v>-22572982.370454546</v>
      </c>
      <c r="AU7">
        <v>73</v>
      </c>
      <c r="AV7" s="6">
        <v>2.1000000000000001E-2</v>
      </c>
      <c r="AW7" s="12">
        <f t="shared" si="21"/>
        <v>-372015182.21523196</v>
      </c>
      <c r="AX7" s="12">
        <f t="shared" si="22"/>
        <v>-23649721.196302146</v>
      </c>
      <c r="AY7">
        <v>72</v>
      </c>
      <c r="AZ7" s="6">
        <v>2.1000000000000001E-2</v>
      </c>
      <c r="BA7" s="12">
        <f t="shared" si="23"/>
        <v>-330874115.51801562</v>
      </c>
      <c r="BB7" s="12">
        <f t="shared" si="24"/>
        <v>-20884059.365735721</v>
      </c>
      <c r="BC7">
        <v>71</v>
      </c>
      <c r="BD7" s="6">
        <v>2.1000000000000001E-2</v>
      </c>
      <c r="BE7" s="12">
        <f t="shared" si="25"/>
        <v>-257934349.48531395</v>
      </c>
      <c r="BF7" s="12">
        <f t="shared" si="26"/>
        <v>-16514507.239220819</v>
      </c>
      <c r="BG7">
        <v>70</v>
      </c>
      <c r="BH7" s="6">
        <v>2.1000000000000001E-2</v>
      </c>
      <c r="BI7" s="12">
        <f t="shared" si="27"/>
        <v>-140210031.0087086</v>
      </c>
      <c r="BJ7" s="12">
        <f t="shared" si="28"/>
        <v>-9995765.5959492177</v>
      </c>
      <c r="BK7">
        <v>69</v>
      </c>
      <c r="BL7" s="6">
        <v>2.1000000000000001E-2</v>
      </c>
      <c r="BM7" s="12">
        <f t="shared" si="29"/>
        <v>-122464999.87536983</v>
      </c>
      <c r="BN7" s="12">
        <f t="shared" si="30"/>
        <v>-9398012.4596147984</v>
      </c>
      <c r="BO7">
        <v>68</v>
      </c>
      <c r="BP7" s="6">
        <v>2.1000000000000001E-2</v>
      </c>
      <c r="BQ7" s="12">
        <f t="shared" si="31"/>
        <v>-126647470.0742926</v>
      </c>
      <c r="BR7" s="12">
        <f t="shared" si="32"/>
        <v>-10006520.569117172</v>
      </c>
      <c r="BS7">
        <v>67</v>
      </c>
      <c r="BT7" s="6">
        <v>2.1000000000000001E-2</v>
      </c>
      <c r="BU7" s="12">
        <f t="shared" si="33"/>
        <v>-119268124.60939112</v>
      </c>
      <c r="BV7" s="12">
        <f t="shared" si="34"/>
        <v>-9640103.9766380526</v>
      </c>
      <c r="BW7">
        <v>66</v>
      </c>
      <c r="BX7" s="6">
        <v>2.1000000000000001E-2</v>
      </c>
      <c r="BY7" s="12">
        <f t="shared" si="35"/>
        <v>-129734301.79699704</v>
      </c>
      <c r="BZ7" s="12">
        <f t="shared" si="36"/>
        <v>-10721697.064817689</v>
      </c>
      <c r="CA7">
        <v>65</v>
      </c>
      <c r="CB7" s="6">
        <v>2.1000000000000001E-2</v>
      </c>
      <c r="CC7" s="12">
        <f t="shared" si="37"/>
        <v>-65308568.256467149</v>
      </c>
      <c r="CD7" s="12">
        <f t="shared" si="38"/>
        <v>-6375965.3510943167</v>
      </c>
      <c r="CE7">
        <v>64</v>
      </c>
      <c r="CF7" s="6">
        <v>2.1000000000000001E-2</v>
      </c>
      <c r="CG7" s="12">
        <f t="shared" si="39"/>
        <v>-38597592.642806992</v>
      </c>
      <c r="CH7" s="12">
        <f t="shared" si="40"/>
        <v>-4153802.9435368949</v>
      </c>
      <c r="CI7">
        <v>63</v>
      </c>
      <c r="CJ7" s="6">
        <v>2.1000000000000001E-2</v>
      </c>
      <c r="CK7" s="12">
        <f t="shared" si="284"/>
        <v>-28256384.459870972</v>
      </c>
      <c r="CL7" s="12">
        <f t="shared" si="285"/>
        <v>-3079393.2833396299</v>
      </c>
      <c r="CM7" s="5">
        <v>62</v>
      </c>
      <c r="CN7" s="6">
        <v>2.1000000000000001E-2</v>
      </c>
      <c r="CO7" s="7">
        <f t="shared" si="41"/>
        <v>92106251.925048679</v>
      </c>
      <c r="CP7" s="12">
        <f t="shared" si="42"/>
        <v>-34139957.314292304</v>
      </c>
      <c r="CQ7" s="12">
        <f t="shared" si="43"/>
        <v>-3643075.4139479939</v>
      </c>
      <c r="CR7" s="8"/>
      <c r="CS7" s="5">
        <v>61</v>
      </c>
      <c r="CT7" s="6">
        <v>2.1000000000000001E-2</v>
      </c>
      <c r="CU7" s="7">
        <f t="shared" si="44"/>
        <v>70412240.597086355</v>
      </c>
      <c r="CV7" s="12">
        <f t="shared" si="45"/>
        <v>-37324177.853517488</v>
      </c>
      <c r="CW7" s="12">
        <f t="shared" si="46"/>
        <v>-4304882.4031974142</v>
      </c>
      <c r="CY7" s="5">
        <v>60</v>
      </c>
      <c r="CZ7" s="6">
        <v>2.1000000000000001E-2</v>
      </c>
      <c r="DA7" s="7">
        <f t="shared" si="47"/>
        <v>56930983.665173337</v>
      </c>
      <c r="DB7" s="12">
        <f t="shared" si="48"/>
        <v>-39254590.011811227</v>
      </c>
      <c r="DC7" s="12">
        <f t="shared" si="49"/>
        <v>-4723605.7782929009</v>
      </c>
      <c r="DE7" s="5">
        <f t="shared" si="50"/>
        <v>59</v>
      </c>
      <c r="DF7" s="6">
        <v>2.1000000000000001E-2</v>
      </c>
      <c r="DG7" s="7">
        <f t="shared" si="51"/>
        <v>48185343.770777263</v>
      </c>
      <c r="DH7" s="12">
        <f t="shared" si="52"/>
        <v>-41254360.173294693</v>
      </c>
      <c r="DI7" s="12">
        <f t="shared" si="53"/>
        <v>-4982976.2586543588</v>
      </c>
      <c r="DK7" s="5">
        <f t="shared" si="54"/>
        <v>58</v>
      </c>
      <c r="DL7" s="6">
        <v>2.1000000000000001E-2</v>
      </c>
      <c r="DM7" s="7">
        <f t="shared" si="55"/>
        <v>48775527.655407675</v>
      </c>
      <c r="DN7" s="12">
        <f t="shared" si="56"/>
        <v>-32872455.706444405</v>
      </c>
      <c r="DO7" s="12">
        <f t="shared" si="57"/>
        <v>-4015334.7220923989</v>
      </c>
      <c r="DQ7" s="5">
        <f t="shared" si="58"/>
        <v>57</v>
      </c>
      <c r="DR7" s="6">
        <v>2.1000000000000001E-2</v>
      </c>
      <c r="DS7" s="7">
        <f t="shared" si="59"/>
        <v>31971373.659811031</v>
      </c>
      <c r="DT7" s="12">
        <f t="shared" si="60"/>
        <v>-45559967.249624029</v>
      </c>
      <c r="DU7" s="12">
        <f t="shared" si="61"/>
        <v>-5523724.2502597887</v>
      </c>
      <c r="DW7" s="5">
        <f t="shared" si="62"/>
        <v>56</v>
      </c>
      <c r="DX7" s="6">
        <v>2.1000000000000001E-2</v>
      </c>
      <c r="DY7" s="7">
        <f t="shared" si="63"/>
        <v>24111141.523236062</v>
      </c>
      <c r="DZ7" s="12">
        <f t="shared" si="64"/>
        <v>-49236342.941929802</v>
      </c>
      <c r="EA7" s="12">
        <f t="shared" si="65"/>
        <v>-5991808.2618242353</v>
      </c>
      <c r="EC7" s="5">
        <f t="shared" si="66"/>
        <v>55</v>
      </c>
      <c r="ED7" s="6">
        <v>2.1000000000000001E-2</v>
      </c>
      <c r="EE7" s="7">
        <f t="shared" si="67"/>
        <v>22441494.344039533</v>
      </c>
      <c r="EF7" s="12">
        <f t="shared" si="68"/>
        <v>-45096451.676772371</v>
      </c>
      <c r="EG7" s="12">
        <f t="shared" si="69"/>
        <v>-5651825.9504180644</v>
      </c>
      <c r="EI7" s="5">
        <f t="shared" si="70"/>
        <v>54</v>
      </c>
      <c r="EJ7" s="6">
        <v>2.1000000000000001E-2</v>
      </c>
      <c r="EK7" s="7">
        <f t="shared" si="71"/>
        <v>22441494.344039533</v>
      </c>
      <c r="EL7" s="12">
        <f t="shared" si="72"/>
        <v>-36723343.159619816</v>
      </c>
      <c r="EM7" s="12">
        <f t="shared" si="73"/>
        <v>-4769200.375824173</v>
      </c>
      <c r="EO7" s="5">
        <f t="shared" si="74"/>
        <v>53</v>
      </c>
      <c r="EP7" s="6">
        <v>2.1000000000000001E-2</v>
      </c>
      <c r="EQ7" s="7">
        <f t="shared" si="75"/>
        <v>25063093.973687202</v>
      </c>
      <c r="ER7" s="12">
        <f t="shared" si="76"/>
        <v>-40474379.015378922</v>
      </c>
      <c r="ES7" s="12">
        <f t="shared" si="77"/>
        <v>-5329856.5156499939</v>
      </c>
      <c r="EU7" s="5">
        <f t="shared" si="78"/>
        <v>52</v>
      </c>
      <c r="EV7" s="6">
        <v>2.1000000000000001E-2</v>
      </c>
      <c r="EW7" s="7">
        <f t="shared" si="79"/>
        <v>15562051.77304225</v>
      </c>
      <c r="EX7" s="12">
        <f t="shared" si="80"/>
        <v>-39189144.23306822</v>
      </c>
      <c r="EY7" s="12">
        <f t="shared" si="81"/>
        <v>-5213996.3856132133</v>
      </c>
      <c r="FA7" s="5">
        <f t="shared" si="82"/>
        <v>51</v>
      </c>
      <c r="FB7" s="6">
        <v>2.1000000000000001E-2</v>
      </c>
      <c r="FC7" s="7">
        <f t="shared" si="83"/>
        <v>15509320.084754083</v>
      </c>
      <c r="FD7" s="12">
        <f t="shared" si="84"/>
        <v>-35969228.573923521</v>
      </c>
      <c r="FE7" s="12">
        <f t="shared" si="85"/>
        <v>-4867261.8732054364</v>
      </c>
      <c r="FG7" s="5">
        <f t="shared" si="86"/>
        <v>50</v>
      </c>
      <c r="FH7" s="6">
        <v>2.1000000000000001E-2</v>
      </c>
      <c r="FI7" s="7">
        <f t="shared" si="87"/>
        <v>12246778.336034495</v>
      </c>
      <c r="FJ7" s="12">
        <f t="shared" si="88"/>
        <v>-36893787.627622917</v>
      </c>
      <c r="FK7" s="12">
        <f t="shared" si="89"/>
        <v>-5025876.628820275</v>
      </c>
      <c r="FM7" s="5">
        <f t="shared" si="90"/>
        <v>49</v>
      </c>
      <c r="FN7" s="6">
        <v>2.1000000000000001E-2</v>
      </c>
      <c r="FO7" s="7">
        <f t="shared" si="91"/>
        <v>13429957.600651933</v>
      </c>
      <c r="FP7" s="12">
        <f t="shared" si="92"/>
        <v>-32860194.404736288</v>
      </c>
      <c r="FQ7" s="12">
        <f t="shared" si="93"/>
        <v>-4536083.4695012914</v>
      </c>
      <c r="FS7" s="5">
        <f t="shared" si="94"/>
        <v>48</v>
      </c>
      <c r="FT7" s="6">
        <v>2.1000000000000001E-2</v>
      </c>
      <c r="FU7" s="7">
        <f t="shared" si="95"/>
        <v>10953394.992783569</v>
      </c>
      <c r="FV7" s="12">
        <f t="shared" si="96"/>
        <v>-32784620.340914603</v>
      </c>
      <c r="FW7" s="12">
        <f t="shared" si="97"/>
        <v>-4600086.1333024306</v>
      </c>
      <c r="FY7" s="5">
        <f t="shared" si="98"/>
        <v>47</v>
      </c>
      <c r="FZ7" s="6">
        <v>2.1000000000000001E-2</v>
      </c>
      <c r="GA7" s="7">
        <f t="shared" si="99"/>
        <v>9408516.5717089549</v>
      </c>
      <c r="GB7" s="12">
        <f t="shared" si="100"/>
        <v>-32287342.304158859</v>
      </c>
      <c r="GC7" s="12">
        <f t="shared" si="101"/>
        <v>-4574295.5090510817</v>
      </c>
      <c r="GE7" s="5">
        <f t="shared" si="102"/>
        <v>46</v>
      </c>
      <c r="GF7" s="6">
        <v>2.1000000000000001E-2</v>
      </c>
      <c r="GG7" s="7">
        <f t="shared" si="103"/>
        <v>8370566.3449367955</v>
      </c>
      <c r="GH7" s="12">
        <f t="shared" si="104"/>
        <v>-30888949.372628894</v>
      </c>
      <c r="GI7" s="12">
        <f t="shared" si="105"/>
        <v>-4460336.0686649382</v>
      </c>
      <c r="GK7" s="5">
        <f t="shared" si="106"/>
        <v>45</v>
      </c>
      <c r="GL7" s="6">
        <v>2.1000000000000001E-2</v>
      </c>
      <c r="GM7" s="7">
        <f t="shared" si="107"/>
        <v>9297530.0954535063</v>
      </c>
      <c r="GN7" s="12">
        <f t="shared" si="108"/>
        <v>-26952374.525582753</v>
      </c>
      <c r="GO7" s="12">
        <f t="shared" si="109"/>
        <v>-4026523.6686979672</v>
      </c>
      <c r="GQ7" s="5">
        <f t="shared" si="110"/>
        <v>44</v>
      </c>
      <c r="GR7" s="6">
        <v>2.1000000000000001E-2</v>
      </c>
      <c r="GS7" s="7">
        <f t="shared" si="111"/>
        <v>7510121.2402693899</v>
      </c>
      <c r="GT7" s="12">
        <f t="shared" si="112"/>
        <v>-26009617.450045168</v>
      </c>
      <c r="GU7" s="12">
        <f t="shared" si="113"/>
        <v>-4027408.3771746834</v>
      </c>
      <c r="GW7" s="5">
        <f t="shared" si="114"/>
        <v>43</v>
      </c>
      <c r="GX7" s="6">
        <v>2.1000000000000001E-2</v>
      </c>
      <c r="GY7" s="7">
        <f t="shared" si="115"/>
        <v>6777476.0764095187</v>
      </c>
      <c r="GZ7" s="12">
        <f t="shared" si="116"/>
        <v>-24084950.52639576</v>
      </c>
      <c r="HA7" s="12">
        <f t="shared" si="117"/>
        <v>-3893436.3746733498</v>
      </c>
      <c r="HC7" s="5">
        <f t="shared" si="118"/>
        <v>42</v>
      </c>
      <c r="HD7" s="6">
        <v>2.1000000000000001E-2</v>
      </c>
      <c r="HE7" s="7">
        <f t="shared" si="119"/>
        <v>7386089.882747951</v>
      </c>
      <c r="HF7" s="12">
        <f t="shared" si="120"/>
        <v>-20294077.203253031</v>
      </c>
      <c r="HG7" s="12">
        <f t="shared" si="121"/>
        <v>-3483360.5857833396</v>
      </c>
      <c r="HI7" s="5">
        <f t="shared" si="122"/>
        <v>41</v>
      </c>
      <c r="HJ7" s="6">
        <v>2.1000000000000001E-2</v>
      </c>
      <c r="HK7" s="7">
        <f t="shared" si="123"/>
        <v>7132184.1277983291</v>
      </c>
      <c r="HL7" s="12">
        <f t="shared" si="124"/>
        <v>-17432194.636256132</v>
      </c>
      <c r="HM7" s="12">
        <f t="shared" si="125"/>
        <v>-3150449.0744517785</v>
      </c>
      <c r="HO7" s="5">
        <f t="shared" si="126"/>
        <v>40</v>
      </c>
      <c r="HP7" s="6">
        <v>2.1000000000000001E-2</v>
      </c>
      <c r="HQ7" s="7">
        <f t="shared" si="127"/>
        <v>6244251.5564685138</v>
      </c>
      <c r="HR7" s="12">
        <f t="shared" si="128"/>
        <v>-16129214.859688343</v>
      </c>
      <c r="HS7" s="12">
        <f t="shared" si="129"/>
        <v>-3010179.366974344</v>
      </c>
      <c r="HU7" s="5">
        <f t="shared" si="130"/>
        <v>39</v>
      </c>
      <c r="HV7" s="6">
        <v>2.1000000000000001E-2</v>
      </c>
      <c r="HW7" s="7">
        <f t="shared" si="131"/>
        <v>5257874.3318192223</v>
      </c>
      <c r="HX7" s="12">
        <f t="shared" si="132"/>
        <v>-15148850.029684983</v>
      </c>
      <c r="HY7" s="12">
        <f t="shared" si="133"/>
        <v>-2930397.8751746197</v>
      </c>
      <c r="IA7" s="5">
        <f t="shared" si="134"/>
        <v>38</v>
      </c>
      <c r="IB7" s="6">
        <v>2.1000000000000001E-2</v>
      </c>
      <c r="IC7" s="7">
        <f t="shared" si="135"/>
        <v>6135925.2326049991</v>
      </c>
      <c r="ID7" s="12">
        <f t="shared" si="136"/>
        <v>-11273410.594695013</v>
      </c>
      <c r="IE7" s="12">
        <f t="shared" si="137"/>
        <v>-2385495.3102663555</v>
      </c>
      <c r="IG7" s="5">
        <f t="shared" si="138"/>
        <v>37</v>
      </c>
      <c r="IH7" s="6">
        <v>2.1000000000000001E-2</v>
      </c>
      <c r="II7" s="7">
        <f t="shared" si="139"/>
        <v>8280600.8537179483</v>
      </c>
      <c r="IJ7" s="12">
        <f t="shared" si="140"/>
        <v>-5999151.5749137579</v>
      </c>
      <c r="IK7" s="12">
        <f t="shared" si="141"/>
        <v>-1419269.5452019398</v>
      </c>
      <c r="IM7" s="5">
        <f t="shared" si="142"/>
        <v>36</v>
      </c>
      <c r="IN7" s="6">
        <v>2.1000000000000001E-2</v>
      </c>
      <c r="IO7" s="7">
        <f t="shared" si="143"/>
        <v>6044234.199794122</v>
      </c>
      <c r="IP7" s="12">
        <f t="shared" si="144"/>
        <v>-6274478.1621704269</v>
      </c>
      <c r="IQ7" s="12">
        <f t="shared" si="145"/>
        <v>-1584126.025967659</v>
      </c>
      <c r="IS7" s="5">
        <f t="shared" si="146"/>
        <v>35</v>
      </c>
      <c r="IT7" s="6">
        <v>2.1000000000000001E-2</v>
      </c>
      <c r="IU7" s="7">
        <f t="shared" si="147"/>
        <v>4881074.2144828569</v>
      </c>
      <c r="IV7" s="12">
        <f t="shared" si="148"/>
        <v>-5955238.6367893228</v>
      </c>
      <c r="IW7" s="12">
        <f t="shared" si="149"/>
        <v>-1581948.5714579101</v>
      </c>
      <c r="IY7" s="5">
        <f t="shared" si="150"/>
        <v>34</v>
      </c>
      <c r="IZ7" s="6">
        <v>2.1000000000000001E-2</v>
      </c>
      <c r="JA7" s="7">
        <f t="shared" si="151"/>
        <v>5247338.4374143817</v>
      </c>
      <c r="JB7" s="12">
        <f t="shared" si="152"/>
        <v>-3951494.6221452733</v>
      </c>
      <c r="JC7" s="12">
        <f t="shared" si="153"/>
        <v>-1121446.9600544882</v>
      </c>
      <c r="JE7" s="5">
        <f t="shared" si="154"/>
        <v>33</v>
      </c>
      <c r="JF7" s="6">
        <v>2.1000000000000001E-2</v>
      </c>
      <c r="JG7" s="7">
        <f t="shared" si="155"/>
        <v>4926615.7519616755</v>
      </c>
      <c r="JH7" s="12">
        <f t="shared" si="156"/>
        <v>-2679611.569240801</v>
      </c>
      <c r="JI7" s="12">
        <f t="shared" si="157"/>
        <v>-831055.20394848264</v>
      </c>
      <c r="JK7" s="5">
        <f t="shared" si="158"/>
        <v>32</v>
      </c>
      <c r="JL7" s="6">
        <v>2.1000000000000001E-2</v>
      </c>
      <c r="JM7" s="7">
        <f t="shared" si="159"/>
        <v>4156780.0809666519</v>
      </c>
      <c r="JN7" s="12">
        <f t="shared" si="160"/>
        <v>-1895207.9946052174</v>
      </c>
      <c r="JO7" s="12">
        <f t="shared" si="161"/>
        <v>-669535.79771543341</v>
      </c>
      <c r="JQ7" s="5">
        <f t="shared" si="162"/>
        <v>31</v>
      </c>
      <c r="JR7" s="6">
        <v>2.1000000000000001E-2</v>
      </c>
      <c r="JS7" s="7">
        <f t="shared" si="163"/>
        <v>3155290.7856130647</v>
      </c>
      <c r="JT7" s="12">
        <f t="shared" si="164"/>
        <v>-1735691.2534846268</v>
      </c>
      <c r="JU7" s="12">
        <f t="shared" si="165"/>
        <v>-685691.95339797623</v>
      </c>
      <c r="JW7" s="5">
        <f t="shared" si="166"/>
        <v>30</v>
      </c>
      <c r="JX7" s="6">
        <v>2.1000000000000001E-2</v>
      </c>
      <c r="JY7" s="7">
        <f t="shared" si="167"/>
        <v>3310903.2377891559</v>
      </c>
      <c r="JZ7" s="12">
        <f t="shared" si="168"/>
        <v>-748841.18854544486</v>
      </c>
      <c r="KA7" s="12">
        <f t="shared" si="169"/>
        <v>-320655.53588787478</v>
      </c>
      <c r="KC7" s="5">
        <f t="shared" si="170"/>
        <v>29</v>
      </c>
      <c r="KD7" s="6">
        <v>2.1000000000000001E-2</v>
      </c>
      <c r="KE7" s="7">
        <f t="shared" si="171"/>
        <v>2749462.9113014075</v>
      </c>
      <c r="KF7" s="12">
        <f t="shared" si="172"/>
        <v>-777320.98440028075</v>
      </c>
      <c r="KG7" s="12">
        <f t="shared" si="173"/>
        <v>-345204.5984041061</v>
      </c>
      <c r="KI7" s="5">
        <f t="shared" si="174"/>
        <v>28</v>
      </c>
      <c r="KJ7" s="6">
        <v>2.1000000000000001E-2</v>
      </c>
      <c r="KK7" s="7">
        <f t="shared" si="175"/>
        <v>2247394.8923503417</v>
      </c>
      <c r="KL7" s="12">
        <f t="shared" si="176"/>
        <v>-801449.4584401683</v>
      </c>
      <c r="KM7" s="12">
        <f t="shared" si="177"/>
        <v>-370840.91950002109</v>
      </c>
      <c r="KO7" s="5">
        <f t="shared" si="178"/>
        <v>27</v>
      </c>
      <c r="KP7" s="6">
        <v>2.1000000000000001E-2</v>
      </c>
      <c r="KQ7" s="7">
        <f t="shared" si="179"/>
        <v>2117187.8401793139</v>
      </c>
      <c r="KR7" s="12">
        <f t="shared" si="180"/>
        <v>-524283.22324916115</v>
      </c>
      <c r="KS7" s="12">
        <f t="shared" si="181"/>
        <v>-251163.0486043079</v>
      </c>
      <c r="KU7" s="5">
        <f t="shared" si="182"/>
        <v>26</v>
      </c>
      <c r="KV7" s="6">
        <v>2.1000000000000001E-2</v>
      </c>
      <c r="KW7" s="7">
        <f t="shared" si="183"/>
        <v>1613218.4091582699</v>
      </c>
      <c r="KX7" s="12">
        <f t="shared" si="184"/>
        <v>-698032.11941621511</v>
      </c>
      <c r="KY7" s="12">
        <f t="shared" si="185"/>
        <v>-347394.77842013398</v>
      </c>
      <c r="LA7" s="5">
        <f t="shared" si="186"/>
        <v>25</v>
      </c>
      <c r="LB7" s="6">
        <v>2.1000000000000001E-2</v>
      </c>
      <c r="LC7" s="7">
        <f t="shared" si="187"/>
        <v>1361480.639006051</v>
      </c>
      <c r="LD7" s="12">
        <f t="shared" si="188"/>
        <v>-692397.93504107371</v>
      </c>
      <c r="LE7" s="12">
        <f t="shared" si="189"/>
        <v>-349621.29467207059</v>
      </c>
      <c r="LG7" s="5">
        <f t="shared" si="190"/>
        <v>24</v>
      </c>
      <c r="LH7" s="6">
        <v>2.1000000000000001E-2</v>
      </c>
      <c r="LI7" s="7">
        <f t="shared" si="191"/>
        <v>1286722.085819914</v>
      </c>
      <c r="LJ7" s="12">
        <f t="shared" si="192"/>
        <v>-498564.99759046471</v>
      </c>
      <c r="LK7" s="12">
        <f t="shared" si="193"/>
        <v>-261934.35845128243</v>
      </c>
      <c r="LM7" s="5">
        <f t="shared" si="194"/>
        <v>23</v>
      </c>
      <c r="LN7" s="6">
        <v>2.1000000000000001E-2</v>
      </c>
      <c r="LO7" s="7">
        <f t="shared" si="195"/>
        <v>1104103.3858073745</v>
      </c>
      <c r="LP7" s="12">
        <f t="shared" si="196"/>
        <v>-434830.26397808047</v>
      </c>
      <c r="LQ7" s="12">
        <f t="shared" si="197"/>
        <v>-239111.92276803759</v>
      </c>
      <c r="LS7" s="5">
        <f t="shared" si="198"/>
        <v>22</v>
      </c>
      <c r="LT7" s="6">
        <v>2.1000000000000001E-2</v>
      </c>
      <c r="LU7" s="7">
        <f t="shared" si="199"/>
        <v>839750.06526268227</v>
      </c>
      <c r="LV7" s="12">
        <f t="shared" si="200"/>
        <v>-484763.82140184392</v>
      </c>
      <c r="LW7" s="12">
        <f t="shared" si="201"/>
        <v>-280438.05981480097</v>
      </c>
      <c r="LY7" s="5">
        <f t="shared" si="202"/>
        <v>21</v>
      </c>
      <c r="LZ7" s="6">
        <v>2.1000000000000001E-2</v>
      </c>
      <c r="MA7" s="7">
        <f t="shared" si="203"/>
        <v>866257.54617565696</v>
      </c>
      <c r="MB7" s="12">
        <f t="shared" si="204"/>
        <v>-250873.47438468903</v>
      </c>
      <c r="MC7" s="12">
        <f t="shared" si="205"/>
        <v>-153333.52852417386</v>
      </c>
      <c r="ME7" s="5">
        <f t="shared" si="206"/>
        <v>20</v>
      </c>
      <c r="MF7" s="6">
        <v>2.1000000000000001E-2</v>
      </c>
      <c r="MG7" s="7">
        <f t="shared" si="207"/>
        <v>665175.11032454669</v>
      </c>
      <c r="MH7" s="12">
        <f t="shared" si="208"/>
        <v>-320300.79419915896</v>
      </c>
      <c r="MI7" s="12">
        <f t="shared" si="209"/>
        <v>-200857.94707593595</v>
      </c>
      <c r="MK7" s="5">
        <f t="shared" si="210"/>
        <v>19</v>
      </c>
      <c r="ML7" s="6">
        <v>2.1000000000000001E-2</v>
      </c>
      <c r="MM7" s="7">
        <f t="shared" si="211"/>
        <v>618825.10961442592</v>
      </c>
      <c r="MN7" s="12">
        <f t="shared" si="212"/>
        <v>-246353.95425756974</v>
      </c>
      <c r="MO7" s="12">
        <f t="shared" si="213"/>
        <v>-159520.45824972613</v>
      </c>
      <c r="MQ7" s="5">
        <f t="shared" si="214"/>
        <v>18</v>
      </c>
      <c r="MR7" s="6">
        <v>2.1000000000000001E-2</v>
      </c>
      <c r="MS7" s="7">
        <f t="shared" si="215"/>
        <v>562721.75103612454</v>
      </c>
      <c r="MT7" s="12">
        <f t="shared" si="216"/>
        <v>-206733.97954713582</v>
      </c>
      <c r="MU7" s="12">
        <f t="shared" si="217"/>
        <v>-137245.00987540471</v>
      </c>
      <c r="MW7" s="5">
        <f t="shared" si="218"/>
        <v>17</v>
      </c>
      <c r="MX7" s="6">
        <v>2.1000000000000001E-2</v>
      </c>
      <c r="MY7" s="7">
        <f t="shared" si="219"/>
        <v>555335.78509436932</v>
      </c>
      <c r="MZ7" s="12">
        <f t="shared" si="220"/>
        <v>-127211.78601583792</v>
      </c>
      <c r="NA7" s="12">
        <f t="shared" si="221"/>
        <v>-86820.774570233087</v>
      </c>
      <c r="NC7" s="5">
        <f t="shared" si="222"/>
        <v>16</v>
      </c>
      <c r="ND7" s="6">
        <v>2.1000000000000001E-2</v>
      </c>
      <c r="NE7" s="7">
        <f t="shared" si="223"/>
        <v>404763.6917597446</v>
      </c>
      <c r="NF7" s="12">
        <f t="shared" si="224"/>
        <v>-209229.51997788812</v>
      </c>
      <c r="NG7" s="12">
        <f t="shared" si="225"/>
        <v>-146692.38855426511</v>
      </c>
      <c r="NI7" s="5">
        <f t="shared" si="226"/>
        <v>15</v>
      </c>
      <c r="NJ7" s="6">
        <v>2.1000000000000001E-2</v>
      </c>
      <c r="NK7" s="7">
        <f t="shared" si="227"/>
        <v>329934.53844126558</v>
      </c>
      <c r="NL7" s="12">
        <f t="shared" si="228"/>
        <v>-218837.34033138456</v>
      </c>
      <c r="NM7" s="12">
        <f t="shared" si="229"/>
        <v>-158098.93084157095</v>
      </c>
      <c r="NO7" s="5">
        <f t="shared" si="230"/>
        <v>14</v>
      </c>
      <c r="NP7" s="6">
        <v>2.1000000000000001E-2</v>
      </c>
      <c r="NQ7" s="7">
        <f t="shared" si="231"/>
        <v>247884.70205955338</v>
      </c>
      <c r="NR7" s="12">
        <f t="shared" si="232"/>
        <v>-247155.1454582829</v>
      </c>
      <c r="NS7" s="12">
        <f t="shared" si="233"/>
        <v>-181362.85268141163</v>
      </c>
      <c r="NU7" s="5">
        <f t="shared" si="234"/>
        <v>13</v>
      </c>
      <c r="NV7" s="6">
        <v>2.1000000000000001E-2</v>
      </c>
      <c r="NW7" s="7">
        <f t="shared" si="235"/>
        <v>193146.87709175111</v>
      </c>
      <c r="NX7" s="12">
        <f t="shared" si="236"/>
        <v>-244963.96439590529</v>
      </c>
      <c r="NY7" s="12">
        <f t="shared" si="237"/>
        <v>-182758.29205054531</v>
      </c>
      <c r="OA7" s="5">
        <f t="shared" si="238"/>
        <v>12</v>
      </c>
      <c r="OB7" s="6">
        <v>2.1000000000000001E-2</v>
      </c>
      <c r="OC7" s="7">
        <f t="shared" si="239"/>
        <v>159770.76440710659</v>
      </c>
      <c r="OD7" s="12">
        <f t="shared" si="240"/>
        <v>-228133.87005027852</v>
      </c>
      <c r="OE7" s="12">
        <f t="shared" si="241"/>
        <v>-174863.64850395743</v>
      </c>
      <c r="OG7" s="5">
        <f t="shared" si="242"/>
        <v>11</v>
      </c>
      <c r="OH7" s="6">
        <v>2.1000000000000001E-2</v>
      </c>
      <c r="OI7" s="7">
        <f t="shared" si="243"/>
        <v>175630.16863483191</v>
      </c>
      <c r="OJ7" s="12">
        <f t="shared" si="244"/>
        <v>-161836.04689545027</v>
      </c>
      <c r="OK7" s="12">
        <f t="shared" si="245"/>
        <v>-128676.34993344628</v>
      </c>
      <c r="OM7" s="5">
        <f t="shared" si="246"/>
        <v>10</v>
      </c>
      <c r="ON7" s="6">
        <v>2.1000000000000001E-2</v>
      </c>
      <c r="OO7" s="7">
        <f t="shared" si="247"/>
        <v>199240.12323860681</v>
      </c>
      <c r="OP7" s="12">
        <f t="shared" si="248"/>
        <v>-96597.451742912934</v>
      </c>
      <c r="OQ7" s="12">
        <f t="shared" si="249"/>
        <v>-77682.207143077147</v>
      </c>
      <c r="OS7" s="5">
        <f t="shared" si="250"/>
        <v>9</v>
      </c>
      <c r="OT7" s="6">
        <v>2.1000000000000001E-2</v>
      </c>
      <c r="OU7" s="7">
        <f t="shared" si="251"/>
        <v>255337.84856927698</v>
      </c>
      <c r="OV7" s="12">
        <f t="shared" si="252"/>
        <v>5730.0040114923104</v>
      </c>
      <c r="OW7" s="12">
        <f t="shared" si="253"/>
        <v>4727.6702655406234</v>
      </c>
      <c r="OY7" s="5">
        <f t="shared" si="254"/>
        <v>8</v>
      </c>
      <c r="OZ7" s="6">
        <v>2.1000000000000001E-2</v>
      </c>
      <c r="PA7" s="7">
        <f t="shared" si="255"/>
        <v>198923.22263109765</v>
      </c>
      <c r="PB7" s="12">
        <f t="shared" si="256"/>
        <v>-12201.969383649408</v>
      </c>
      <c r="PC7" s="12">
        <f t="shared" si="257"/>
        <v>-10261.438314126453</v>
      </c>
      <c r="PE7" s="5">
        <f t="shared" si="258"/>
        <v>7</v>
      </c>
      <c r="PF7" s="6">
        <v>2.1000000000000001E-2</v>
      </c>
      <c r="PG7" s="7">
        <f t="shared" si="259"/>
        <v>179630.86746532205</v>
      </c>
      <c r="PH7" s="12">
        <f t="shared" si="260"/>
        <v>18452.147368840328</v>
      </c>
      <c r="PI7" s="12">
        <f t="shared" si="261"/>
        <v>15978.460484317487</v>
      </c>
      <c r="PK7" s="5">
        <f t="shared" si="262"/>
        <v>6</v>
      </c>
      <c r="PL7" s="6">
        <v>2.1000000000000001E-2</v>
      </c>
      <c r="PM7" s="7">
        <f t="shared" si="263"/>
        <v>171354.4476441115</v>
      </c>
      <c r="PN7" s="12">
        <f t="shared" si="264"/>
        <v>52153.931717747531</v>
      </c>
      <c r="PO7" s="12">
        <f t="shared" si="265"/>
        <v>46962.055097012279</v>
      </c>
      <c r="PQ7" s="5">
        <f t="shared" si="266"/>
        <v>5</v>
      </c>
      <c r="PR7" s="6">
        <v>2.1000000000000001E-2</v>
      </c>
      <c r="PS7" s="7">
        <f t="shared" si="267"/>
        <v>148217.66944391618</v>
      </c>
      <c r="PT7" s="12">
        <f t="shared" si="268"/>
        <v>62855.989309220575</v>
      </c>
      <c r="PU7" s="12">
        <f t="shared" si="269"/>
        <v>57773.520168262126</v>
      </c>
      <c r="PW7" s="5">
        <f t="shared" si="270"/>
        <v>4</v>
      </c>
      <c r="PX7" s="6">
        <v>2.1000000000000001E-2</v>
      </c>
      <c r="PY7" s="7">
        <f t="shared" si="271"/>
        <v>140517.32029191902</v>
      </c>
      <c r="PZ7" s="12">
        <f t="shared" si="272"/>
        <v>88388.727496661202</v>
      </c>
      <c r="QA7" s="12">
        <f t="shared" si="273"/>
        <v>84759.22802225432</v>
      </c>
      <c r="QC7" s="5">
        <f t="shared" si="274"/>
        <v>3</v>
      </c>
      <c r="QD7" s="6">
        <v>2.1000000000000001E-2</v>
      </c>
      <c r="QE7" s="7">
        <f t="shared" si="275"/>
        <v>221461.49770200002</v>
      </c>
      <c r="QF7" s="12">
        <f t="shared" si="276"/>
        <v>185567.12582942739</v>
      </c>
      <c r="QG7" s="12">
        <f t="shared" si="277"/>
        <v>177916.01989348428</v>
      </c>
      <c r="QI7" s="5">
        <f t="shared" si="278"/>
        <v>2</v>
      </c>
      <c r="QJ7" s="6">
        <v>2.1000000000000001E-2</v>
      </c>
      <c r="QK7" s="7">
        <f t="shared" si="279"/>
        <v>175846.83000000002</v>
      </c>
      <c r="QL7" s="12">
        <f>(QL8)*(1+QJ7)-(((VLOOKUP((QI$91+QI8),$A$138:$E$227,5,FALSE))/(VLOOKUP(QI$91,$A$138:$E$227,5,FALSE)))*(IF(QI7&lt;=$D$125,$B$125,$C$125)))</f>
        <v>153436.32684568065</v>
      </c>
      <c r="QM7" s="12">
        <f t="shared" si="281"/>
        <v>150972.68384868975</v>
      </c>
      <c r="QO7" s="5">
        <f t="shared" si="282"/>
        <v>1</v>
      </c>
      <c r="QP7" s="6">
        <v>2.1000000000000001E-2</v>
      </c>
      <c r="QQ7" s="7">
        <f>(QQ8+$B$124)*(1+QP7)</f>
        <v>153150</v>
      </c>
      <c r="QR7" s="12">
        <f>($B$124)*(1+QP7)-$B$125</f>
        <v>142150</v>
      </c>
      <c r="QS7" s="12">
        <f>QR7</f>
        <v>142150</v>
      </c>
    </row>
    <row r="8" spans="3:461">
      <c r="C8">
        <v>83</v>
      </c>
      <c r="D8" s="6">
        <v>0.1482</v>
      </c>
      <c r="E8" s="12">
        <f t="shared" si="286"/>
        <v>-698294378.34386098</v>
      </c>
      <c r="F8" s="12">
        <f t="shared" si="0"/>
        <v>-55750888.356702499</v>
      </c>
      <c r="G8">
        <v>82</v>
      </c>
      <c r="H8" s="6">
        <v>0.1482</v>
      </c>
      <c r="I8" s="12">
        <f t="shared" si="1"/>
        <v>-720111616.40512073</v>
      </c>
      <c r="J8" s="12">
        <f t="shared" si="2"/>
        <v>-56828091.396934591</v>
      </c>
      <c r="K8">
        <v>81</v>
      </c>
      <c r="L8" s="6">
        <v>0.1482</v>
      </c>
      <c r="M8" s="12">
        <f t="shared" si="3"/>
        <v>-660213400.73360193</v>
      </c>
      <c r="N8" s="12">
        <f t="shared" si="4"/>
        <v>-52101183.516060464</v>
      </c>
      <c r="O8">
        <v>80</v>
      </c>
      <c r="P8" s="6">
        <v>0.1482</v>
      </c>
      <c r="Q8" s="12">
        <f t="shared" si="5"/>
        <v>-607779732.25294578</v>
      </c>
      <c r="R8" s="12">
        <f t="shared" si="6"/>
        <v>-44597496.586421147</v>
      </c>
      <c r="S8">
        <v>79</v>
      </c>
      <c r="T8" s="6">
        <v>0.1482</v>
      </c>
      <c r="U8" s="12">
        <f t="shared" si="7"/>
        <v>-446881322.85722768</v>
      </c>
      <c r="V8" s="12">
        <f t="shared" si="8"/>
        <v>-29491399.654147945</v>
      </c>
      <c r="W8">
        <v>78</v>
      </c>
      <c r="X8" s="6">
        <v>0.1482</v>
      </c>
      <c r="Y8" s="12">
        <f t="shared" si="9"/>
        <v>-439355954.83456331</v>
      </c>
      <c r="Z8" s="12">
        <f t="shared" si="10"/>
        <v>-26156122.967071705</v>
      </c>
      <c r="AA8">
        <v>77</v>
      </c>
      <c r="AB8" s="6">
        <v>0.1482</v>
      </c>
      <c r="AC8" s="12">
        <f t="shared" si="11"/>
        <v>-521221618.49916321</v>
      </c>
      <c r="AD8" s="12">
        <f t="shared" si="12"/>
        <v>-31751445.006802224</v>
      </c>
      <c r="AE8">
        <v>76</v>
      </c>
      <c r="AF8" s="6">
        <v>0.1482</v>
      </c>
      <c r="AG8" s="12">
        <f t="shared" si="13"/>
        <v>-442587777.47225821</v>
      </c>
      <c r="AH8" s="12">
        <f t="shared" si="14"/>
        <v>-27778287.454359103</v>
      </c>
      <c r="AI8">
        <v>75</v>
      </c>
      <c r="AJ8" s="6">
        <v>0.1482</v>
      </c>
      <c r="AK8" s="12">
        <f t="shared" si="15"/>
        <v>-493155115.0344255</v>
      </c>
      <c r="AL8" s="12">
        <f t="shared" si="16"/>
        <v>-31407239.878142536</v>
      </c>
      <c r="AM8">
        <v>74</v>
      </c>
      <c r="AN8" s="6">
        <v>0.1482</v>
      </c>
      <c r="AO8" s="12">
        <f t="shared" si="17"/>
        <v>-491175400.12708879</v>
      </c>
      <c r="AP8" s="12">
        <f t="shared" si="18"/>
        <v>-31961184.297128815</v>
      </c>
      <c r="AQ8">
        <v>73</v>
      </c>
      <c r="AR8" s="6">
        <v>0.1482</v>
      </c>
      <c r="AS8" s="12">
        <f t="shared" si="19"/>
        <v>-342420659.56936812</v>
      </c>
      <c r="AT8" s="12">
        <f t="shared" si="20"/>
        <v>-22439617.355379082</v>
      </c>
      <c r="AU8">
        <v>72</v>
      </c>
      <c r="AV8" s="6">
        <v>0.1482</v>
      </c>
      <c r="AW8" s="12">
        <f t="shared" si="21"/>
        <v>-363901347.48938352</v>
      </c>
      <c r="AX8" s="12">
        <f t="shared" si="22"/>
        <v>-23511419.0738317</v>
      </c>
      <c r="AY8">
        <v>71</v>
      </c>
      <c r="AZ8" s="6">
        <v>0.1482</v>
      </c>
      <c r="BA8" s="12">
        <f t="shared" si="23"/>
        <v>-323603147.9717598</v>
      </c>
      <c r="BB8" s="12">
        <f t="shared" si="24"/>
        <v>-20758438.470270302</v>
      </c>
      <c r="BC8">
        <v>70</v>
      </c>
      <c r="BD8" s="6">
        <v>0.1482</v>
      </c>
      <c r="BE8" s="12">
        <f t="shared" si="25"/>
        <v>-252170215.3877041</v>
      </c>
      <c r="BF8" s="12">
        <f t="shared" si="26"/>
        <v>-16408921.794877531</v>
      </c>
      <c r="BG8">
        <v>69</v>
      </c>
      <c r="BH8" s="6">
        <v>0.1482</v>
      </c>
      <c r="BI8" s="12">
        <f t="shared" si="27"/>
        <v>-136914028.13756496</v>
      </c>
      <c r="BJ8" s="12">
        <f t="shared" si="28"/>
        <v>-9920070.1553843562</v>
      </c>
      <c r="BK8">
        <v>68</v>
      </c>
      <c r="BL8" s="6">
        <v>0.1482</v>
      </c>
      <c r="BM8" s="12">
        <f t="shared" si="29"/>
        <v>-119563243.36239274</v>
      </c>
      <c r="BN8" s="12">
        <f t="shared" si="30"/>
        <v>-9325057.8614519425</v>
      </c>
      <c r="BO8">
        <v>67</v>
      </c>
      <c r="BP8" s="6">
        <v>0.1482</v>
      </c>
      <c r="BQ8" s="12">
        <f t="shared" si="31"/>
        <v>-123670690.74114242</v>
      </c>
      <c r="BR8" s="12">
        <f t="shared" si="32"/>
        <v>-9930775.8144045472</v>
      </c>
      <c r="BS8">
        <v>66</v>
      </c>
      <c r="BT8" s="6">
        <v>0.1482</v>
      </c>
      <c r="BU8" s="12">
        <f t="shared" si="33"/>
        <v>-116451481.14577921</v>
      </c>
      <c r="BV8" s="12">
        <f t="shared" si="34"/>
        <v>-9566039.3304391578</v>
      </c>
      <c r="BW8">
        <v>65</v>
      </c>
      <c r="BX8" s="6">
        <v>0.1482</v>
      </c>
      <c r="BY8" s="12">
        <f t="shared" si="35"/>
        <v>-126710378.89514408</v>
      </c>
      <c r="BZ8" s="12">
        <f t="shared" si="36"/>
        <v>-10642673.05325941</v>
      </c>
      <c r="CA8">
        <v>64</v>
      </c>
      <c r="CB8" s="6">
        <v>0.1482</v>
      </c>
      <c r="CC8" s="12">
        <f t="shared" si="37"/>
        <v>-63664329.43143037</v>
      </c>
      <c r="CD8" s="12">
        <f t="shared" si="38"/>
        <v>-6316867.5683162939</v>
      </c>
      <c r="CE8">
        <v>63</v>
      </c>
      <c r="CF8" s="6">
        <v>0.1482</v>
      </c>
      <c r="CG8" s="12">
        <f t="shared" si="39"/>
        <v>-37530684.967353337</v>
      </c>
      <c r="CH8" s="12">
        <f t="shared" si="40"/>
        <v>-4104894.31173201</v>
      </c>
      <c r="CI8">
        <v>62</v>
      </c>
      <c r="CJ8" s="6">
        <v>0.1482</v>
      </c>
      <c r="CK8" s="12">
        <f t="shared" si="284"/>
        <v>-27405588.354427986</v>
      </c>
      <c r="CL8" s="12">
        <f t="shared" si="285"/>
        <v>-3035411.0791430571</v>
      </c>
      <c r="CM8" s="5">
        <v>61</v>
      </c>
      <c r="CN8" s="6">
        <v>0.1482</v>
      </c>
      <c r="CO8" s="7">
        <f t="shared" si="41"/>
        <v>90211804.040204391</v>
      </c>
      <c r="CP8" s="12">
        <f t="shared" si="42"/>
        <v>-33162410.939874098</v>
      </c>
      <c r="CQ8" s="12">
        <f t="shared" si="43"/>
        <v>-3596508.5911339456</v>
      </c>
      <c r="CR8" s="8"/>
      <c r="CS8" s="5">
        <v>60</v>
      </c>
      <c r="CT8" s="6">
        <v>0.1482</v>
      </c>
      <c r="CU8" s="7">
        <f t="shared" si="44"/>
        <v>68963996.667077735</v>
      </c>
      <c r="CV8" s="12">
        <f t="shared" si="45"/>
        <v>-36301735.502454139</v>
      </c>
      <c r="CW8" s="12">
        <f t="shared" si="46"/>
        <v>-4255281.0356058972</v>
      </c>
      <c r="CY8" s="5">
        <v>59</v>
      </c>
      <c r="CZ8" s="6">
        <v>0.1482</v>
      </c>
      <c r="DA8" s="7">
        <f t="shared" si="47"/>
        <v>55760023.178426385</v>
      </c>
      <c r="DB8" s="12">
        <f t="shared" si="48"/>
        <v>-38203017.585903481</v>
      </c>
      <c r="DC8" s="12">
        <f t="shared" si="49"/>
        <v>-4672084.4629647471</v>
      </c>
      <c r="DE8" s="5">
        <f t="shared" si="50"/>
        <v>58</v>
      </c>
      <c r="DF8" s="6">
        <v>0.1482</v>
      </c>
      <c r="DG8" s="7">
        <f t="shared" si="51"/>
        <v>47194264.222112894</v>
      </c>
      <c r="DH8" s="12">
        <f t="shared" si="52"/>
        <v>-40162574.308308929</v>
      </c>
      <c r="DI8" s="12">
        <f t="shared" si="53"/>
        <v>-4930265.6670728633</v>
      </c>
      <c r="DK8" s="5">
        <f t="shared" si="54"/>
        <v>57</v>
      </c>
      <c r="DL8" s="6">
        <v>0.1482</v>
      </c>
      <c r="DM8" s="7">
        <f t="shared" si="55"/>
        <v>47772309.162984997</v>
      </c>
      <c r="DN8" s="12">
        <f t="shared" si="56"/>
        <v>-31955782.416952349</v>
      </c>
      <c r="DO8" s="12">
        <f t="shared" si="57"/>
        <v>-3967061.000503113</v>
      </c>
      <c r="DQ8" s="5">
        <f t="shared" si="58"/>
        <v>56</v>
      </c>
      <c r="DR8" s="6">
        <v>0.1482</v>
      </c>
      <c r="DS8" s="7">
        <f t="shared" si="59"/>
        <v>31313784.191783577</v>
      </c>
      <c r="DT8" s="12">
        <f t="shared" si="60"/>
        <v>-44380534.453075737</v>
      </c>
      <c r="DU8" s="12">
        <f t="shared" si="61"/>
        <v>-5468534.1986234616</v>
      </c>
      <c r="DW8" s="5">
        <f t="shared" si="62"/>
        <v>55</v>
      </c>
      <c r="DX8" s="6">
        <v>0.1482</v>
      </c>
      <c r="DY8" s="7">
        <f t="shared" si="63"/>
        <v>23615221.864090171</v>
      </c>
      <c r="DZ8" s="12">
        <f t="shared" si="64"/>
        <v>-47982198.49005653</v>
      </c>
      <c r="EA8" s="12">
        <f t="shared" si="65"/>
        <v>-5934471.9320195261</v>
      </c>
      <c r="EC8" s="5">
        <f t="shared" si="66"/>
        <v>54</v>
      </c>
      <c r="ED8" s="6">
        <v>0.1482</v>
      </c>
      <c r="EE8" s="7">
        <f t="shared" si="67"/>
        <v>21979916.10581737</v>
      </c>
      <c r="EF8" s="12">
        <f t="shared" si="68"/>
        <v>-43934455.28960374</v>
      </c>
      <c r="EG8" s="12">
        <f t="shared" si="69"/>
        <v>-5596048.5215682676</v>
      </c>
      <c r="EI8" s="5">
        <f t="shared" si="70"/>
        <v>53</v>
      </c>
      <c r="EJ8" s="6">
        <v>0.1482</v>
      </c>
      <c r="EK8" s="7">
        <f t="shared" si="71"/>
        <v>21979916.10581737</v>
      </c>
      <c r="EL8" s="12">
        <f t="shared" si="72"/>
        <v>-35741762.989977151</v>
      </c>
      <c r="EM8" s="12">
        <f t="shared" si="73"/>
        <v>-4717469.9982617628</v>
      </c>
      <c r="EO8" s="5">
        <f t="shared" si="74"/>
        <v>52</v>
      </c>
      <c r="EP8" s="6">
        <v>0.1482</v>
      </c>
      <c r="EQ8" s="7">
        <f t="shared" si="75"/>
        <v>24547594.489409603</v>
      </c>
      <c r="ER8" s="12">
        <f t="shared" si="76"/>
        <v>-39418767.991015874</v>
      </c>
      <c r="ES8" s="12">
        <f t="shared" si="77"/>
        <v>-5275555.3943681912</v>
      </c>
      <c r="EU8" s="5">
        <f t="shared" si="78"/>
        <v>51</v>
      </c>
      <c r="EV8" s="6">
        <v>0.1482</v>
      </c>
      <c r="EW8" s="7">
        <f t="shared" si="79"/>
        <v>15241970.39475245</v>
      </c>
      <c r="EX8" s="12">
        <f t="shared" si="80"/>
        <v>-38162252.627548411</v>
      </c>
      <c r="EY8" s="12">
        <f t="shared" si="81"/>
        <v>-5160226.5109912846</v>
      </c>
      <c r="FA8" s="5">
        <f t="shared" si="82"/>
        <v>50</v>
      </c>
      <c r="FB8" s="6">
        <v>0.1482</v>
      </c>
      <c r="FC8" s="7">
        <f t="shared" si="83"/>
        <v>15190323.295547586</v>
      </c>
      <c r="FD8" s="12">
        <f t="shared" si="84"/>
        <v>-35012269.899326265</v>
      </c>
      <c r="FE8" s="12">
        <f t="shared" si="85"/>
        <v>-4815081.8600097029</v>
      </c>
      <c r="FG8" s="5">
        <f t="shared" si="86"/>
        <v>49</v>
      </c>
      <c r="FH8" s="6">
        <v>0.1482</v>
      </c>
      <c r="FI8" s="7">
        <f t="shared" si="87"/>
        <v>11994885.735587167</v>
      </c>
      <c r="FJ8" s="12">
        <f t="shared" si="88"/>
        <v>-35919260.164175242</v>
      </c>
      <c r="FK8" s="12">
        <f t="shared" si="89"/>
        <v>-4972969.3286872646</v>
      </c>
      <c r="FM8" s="5">
        <f t="shared" si="90"/>
        <v>48</v>
      </c>
      <c r="FN8" s="6">
        <v>0.1482</v>
      </c>
      <c r="FO8" s="7">
        <f t="shared" si="91"/>
        <v>13153729.285653217</v>
      </c>
      <c r="FP8" s="12">
        <f t="shared" si="92"/>
        <v>-31971468.242692381</v>
      </c>
      <c r="FQ8" s="12">
        <f t="shared" si="93"/>
        <v>-4485421.9892187733</v>
      </c>
      <c r="FS8" s="5">
        <f t="shared" si="94"/>
        <v>47</v>
      </c>
      <c r="FT8" s="6">
        <v>0.1482</v>
      </c>
      <c r="FU8" s="7">
        <f t="shared" si="95"/>
        <v>10728104.792148452</v>
      </c>
      <c r="FV8" s="12">
        <f t="shared" si="96"/>
        <v>-31900892.853134699</v>
      </c>
      <c r="FW8" s="12">
        <f t="shared" si="97"/>
        <v>-4549131.1853588913</v>
      </c>
      <c r="FY8" s="5">
        <f t="shared" si="98"/>
        <v>46</v>
      </c>
      <c r="FZ8" s="6">
        <v>0.1482</v>
      </c>
      <c r="GA8" s="7">
        <f t="shared" si="99"/>
        <v>9215001.5393819343</v>
      </c>
      <c r="GB8" s="12">
        <f t="shared" si="100"/>
        <v>-31415856.434420645</v>
      </c>
      <c r="GC8" s="12">
        <f t="shared" si="101"/>
        <v>-4523458.817344483</v>
      </c>
      <c r="GE8" s="5">
        <f t="shared" si="102"/>
        <v>45</v>
      </c>
      <c r="GF8" s="6">
        <v>0.1482</v>
      </c>
      <c r="GG8" s="7">
        <f t="shared" si="103"/>
        <v>8198399.9460693402</v>
      </c>
      <c r="GH8" s="12">
        <f t="shared" si="104"/>
        <v>-30050138.908383042</v>
      </c>
      <c r="GI8" s="12">
        <f t="shared" si="105"/>
        <v>-4410021.9084974211</v>
      </c>
      <c r="GK8" s="5">
        <f t="shared" si="106"/>
        <v>44</v>
      </c>
      <c r="GL8" s="6">
        <v>0.1482</v>
      </c>
      <c r="GM8" s="7">
        <f t="shared" si="107"/>
        <v>9106297.8407967743</v>
      </c>
      <c r="GN8" s="12">
        <f t="shared" si="108"/>
        <v>-26201335.23935568</v>
      </c>
      <c r="GO8" s="12">
        <f t="shared" si="109"/>
        <v>-3978198.6430879645</v>
      </c>
      <c r="GQ8" s="5">
        <f t="shared" si="110"/>
        <v>43</v>
      </c>
      <c r="GR8" s="6">
        <v>0.1482</v>
      </c>
      <c r="GS8" s="7">
        <f t="shared" si="111"/>
        <v>7355652.5369925471</v>
      </c>
      <c r="GT8" s="12">
        <f t="shared" si="112"/>
        <v>-25284890.181454565</v>
      </c>
      <c r="GU8" s="12">
        <f t="shared" si="113"/>
        <v>-3979079.2949627833</v>
      </c>
      <c r="GW8" s="5">
        <f t="shared" si="114"/>
        <v>42</v>
      </c>
      <c r="GX8" s="6">
        <v>0.1482</v>
      </c>
      <c r="GY8" s="7">
        <f t="shared" si="115"/>
        <v>6638076.4705284229</v>
      </c>
      <c r="GZ8" s="12">
        <f t="shared" si="116"/>
        <v>-23407805.432537198</v>
      </c>
      <c r="HA8" s="12">
        <f t="shared" si="117"/>
        <v>-3845721.5864280006</v>
      </c>
      <c r="HC8" s="5">
        <f t="shared" si="118"/>
        <v>41</v>
      </c>
      <c r="HD8" s="6">
        <v>0.1482</v>
      </c>
      <c r="HE8" s="7">
        <f t="shared" si="119"/>
        <v>7234172.2651791889</v>
      </c>
      <c r="HF8" s="12">
        <f t="shared" si="120"/>
        <v>-19705481.924116429</v>
      </c>
      <c r="HG8" s="12">
        <f t="shared" si="121"/>
        <v>-3437526.0940047204</v>
      </c>
      <c r="HI8" s="5">
        <f t="shared" si="122"/>
        <v>40</v>
      </c>
      <c r="HJ8" s="6">
        <v>0.1482</v>
      </c>
      <c r="HK8" s="7">
        <f t="shared" si="123"/>
        <v>6985488.8617025753</v>
      </c>
      <c r="HL8" s="12">
        <f t="shared" si="124"/>
        <v>-16911065.0343538</v>
      </c>
      <c r="HM8" s="12">
        <f t="shared" si="125"/>
        <v>-3106141.0623031431</v>
      </c>
      <c r="HO8" s="5">
        <f t="shared" si="126"/>
        <v>39</v>
      </c>
      <c r="HP8" s="6">
        <v>0.1482</v>
      </c>
      <c r="HQ8" s="7">
        <f t="shared" si="127"/>
        <v>6115819.3501160769</v>
      </c>
      <c r="HR8" s="12">
        <f t="shared" si="128"/>
        <v>-15640027.565484699</v>
      </c>
      <c r="HS8" s="12">
        <f t="shared" si="129"/>
        <v>-2966514.5252895704</v>
      </c>
      <c r="HU8" s="5">
        <f t="shared" si="130"/>
        <v>38</v>
      </c>
      <c r="HV8" s="6">
        <v>0.1482</v>
      </c>
      <c r="HW8" s="7">
        <f t="shared" si="131"/>
        <v>5149730.0017818045</v>
      </c>
      <c r="HX8" s="12">
        <f t="shared" si="132"/>
        <v>-14685370.626803795</v>
      </c>
      <c r="HY8" s="12">
        <f t="shared" si="133"/>
        <v>-2887098.8508855705</v>
      </c>
      <c r="IA8" s="5">
        <f t="shared" si="134"/>
        <v>37</v>
      </c>
      <c r="IB8" s="6">
        <v>0.1482</v>
      </c>
      <c r="IC8" s="7">
        <f t="shared" si="135"/>
        <v>6009721.089720862</v>
      </c>
      <c r="ID8" s="12">
        <f t="shared" si="136"/>
        <v>-10902679.854236729</v>
      </c>
      <c r="IE8" s="12">
        <f t="shared" si="137"/>
        <v>-2344694.7957534674</v>
      </c>
      <c r="IG8" s="5">
        <f t="shared" si="138"/>
        <v>36</v>
      </c>
      <c r="IH8" s="6">
        <v>0.1482</v>
      </c>
      <c r="II8" s="7">
        <f t="shared" si="139"/>
        <v>8110284.8714181678</v>
      </c>
      <c r="IJ8" s="12">
        <f t="shared" si="140"/>
        <v>-5751560.9259862807</v>
      </c>
      <c r="IK8" s="12">
        <f t="shared" si="141"/>
        <v>-1382899.4090272386</v>
      </c>
      <c r="IM8" s="5">
        <f t="shared" si="142"/>
        <v>35</v>
      </c>
      <c r="IN8" s="6">
        <v>0.1482</v>
      </c>
      <c r="IO8" s="7">
        <f t="shared" si="143"/>
        <v>5919915.964538808</v>
      </c>
      <c r="IP8" s="12">
        <f t="shared" si="144"/>
        <v>-6029042.9015261484</v>
      </c>
      <c r="IQ8" s="12">
        <f t="shared" si="145"/>
        <v>-1546999.9830393784</v>
      </c>
      <c r="IS8" s="5">
        <f t="shared" si="146"/>
        <v>34</v>
      </c>
      <c r="IT8" s="6">
        <v>0.1482</v>
      </c>
      <c r="IU8" s="7">
        <f t="shared" si="147"/>
        <v>4780679.935830419</v>
      </c>
      <c r="IV8" s="12">
        <f t="shared" si="148"/>
        <v>-5722138.8491620487</v>
      </c>
      <c r="IW8" s="12">
        <f t="shared" si="149"/>
        <v>-1544832.5126841012</v>
      </c>
      <c r="IY8" s="5">
        <f t="shared" si="150"/>
        <v>33</v>
      </c>
      <c r="IZ8" s="6">
        <v>0.1482</v>
      </c>
      <c r="JA8" s="7">
        <f t="shared" si="151"/>
        <v>5139410.810396065</v>
      </c>
      <c r="JB8" s="12">
        <f t="shared" si="152"/>
        <v>-3766687.1519542346</v>
      </c>
      <c r="JC8" s="12">
        <f t="shared" si="153"/>
        <v>-1086442.4123142581</v>
      </c>
      <c r="JE8" s="5">
        <f t="shared" si="154"/>
        <v>32</v>
      </c>
      <c r="JF8" s="6">
        <v>0.1482</v>
      </c>
      <c r="JG8" s="7">
        <f t="shared" si="155"/>
        <v>4825284.7717548246</v>
      </c>
      <c r="JH8" s="12">
        <f t="shared" si="156"/>
        <v>-2529756.2344376692</v>
      </c>
      <c r="JI8" s="12">
        <f t="shared" si="157"/>
        <v>-797382.17249808612</v>
      </c>
      <c r="JK8" s="5">
        <f t="shared" si="158"/>
        <v>31</v>
      </c>
      <c r="JL8" s="6">
        <v>0.1482</v>
      </c>
      <c r="JM8" s="7">
        <f t="shared" si="159"/>
        <v>4071283.1351289446</v>
      </c>
      <c r="JN8" s="12">
        <f t="shared" si="160"/>
        <v>-1773054.9461348434</v>
      </c>
      <c r="JO8" s="12">
        <f t="shared" si="161"/>
        <v>-636603.37172645703</v>
      </c>
      <c r="JQ8" s="5">
        <f t="shared" si="162"/>
        <v>30</v>
      </c>
      <c r="JR8" s="6">
        <v>0.1482</v>
      </c>
      <c r="JS8" s="7">
        <f t="shared" si="163"/>
        <v>3090392.5422263122</v>
      </c>
      <c r="JT8" s="12">
        <f t="shared" si="164"/>
        <v>-1625614.3858642364</v>
      </c>
      <c r="JU8" s="12">
        <f t="shared" si="165"/>
        <v>-652685.44753579376</v>
      </c>
      <c r="JW8" s="5">
        <f t="shared" si="166"/>
        <v>29</v>
      </c>
      <c r="JX8" s="6">
        <v>0.1482</v>
      </c>
      <c r="JY8" s="7">
        <f t="shared" si="167"/>
        <v>3242804.3465123959</v>
      </c>
      <c r="JZ8" s="12">
        <f t="shared" si="168"/>
        <v>-664819.6368295016</v>
      </c>
      <c r="KA8" s="12">
        <f t="shared" si="169"/>
        <v>-289322.81010407634</v>
      </c>
      <c r="KC8" s="5">
        <f t="shared" si="170"/>
        <v>28</v>
      </c>
      <c r="KD8" s="6">
        <v>0.1482</v>
      </c>
      <c r="KE8" s="7">
        <f t="shared" si="171"/>
        <v>2692911.7642521132</v>
      </c>
      <c r="KF8" s="12">
        <f t="shared" si="172"/>
        <v>-695169.3603483038</v>
      </c>
      <c r="KG8" s="12">
        <f t="shared" si="173"/>
        <v>-313759.30924358225</v>
      </c>
      <c r="KI8" s="5">
        <f t="shared" si="174"/>
        <v>27</v>
      </c>
      <c r="KJ8" s="6">
        <v>0.1482</v>
      </c>
      <c r="KK8" s="7">
        <f t="shared" si="175"/>
        <v>2201170.3157202173</v>
      </c>
      <c r="KL8" s="12">
        <f t="shared" si="176"/>
        <v>-721463.68667264353</v>
      </c>
      <c r="KM8" s="12">
        <f t="shared" si="177"/>
        <v>-339278.08161976666</v>
      </c>
      <c r="KO8" s="5">
        <f t="shared" si="178"/>
        <v>26</v>
      </c>
      <c r="KP8" s="6">
        <v>0.1482</v>
      </c>
      <c r="KQ8" s="7">
        <f t="shared" si="179"/>
        <v>2073641.3713803273</v>
      </c>
      <c r="KR8" s="12">
        <f t="shared" si="180"/>
        <v>-452165.1020771059</v>
      </c>
      <c r="KS8" s="12">
        <f t="shared" si="181"/>
        <v>-220148.96264720391</v>
      </c>
      <c r="KU8" s="5">
        <f t="shared" si="182"/>
        <v>25</v>
      </c>
      <c r="KV8" s="6">
        <v>0.1482</v>
      </c>
      <c r="KW8" s="7">
        <f t="shared" si="183"/>
        <v>1580037.6191559942</v>
      </c>
      <c r="KX8" s="12">
        <f t="shared" si="184"/>
        <v>-624634.77097751223</v>
      </c>
      <c r="KY8" s="12">
        <f t="shared" si="185"/>
        <v>-315939.44675562135</v>
      </c>
      <c r="LA8" s="5">
        <f t="shared" si="186"/>
        <v>24</v>
      </c>
      <c r="LB8" s="6">
        <v>0.1482</v>
      </c>
      <c r="LC8" s="7">
        <f t="shared" si="187"/>
        <v>1333477.6092125869</v>
      </c>
      <c r="LD8" s="12">
        <f t="shared" si="188"/>
        <v>-619965.9698187646</v>
      </c>
      <c r="LE8" s="12">
        <f t="shared" si="189"/>
        <v>-318155.75389315747</v>
      </c>
      <c r="LG8" s="5">
        <f t="shared" si="190"/>
        <v>23</v>
      </c>
      <c r="LH8" s="6">
        <v>0.1482</v>
      </c>
      <c r="LI8" s="7">
        <f t="shared" si="191"/>
        <v>1260256.6952202881</v>
      </c>
      <c r="LJ8" s="12">
        <f t="shared" si="192"/>
        <v>-432383.05202854803</v>
      </c>
      <c r="LK8" s="12">
        <f t="shared" si="193"/>
        <v>-230870.88343879886</v>
      </c>
      <c r="LM8" s="5">
        <f t="shared" si="194"/>
        <v>22</v>
      </c>
      <c r="LN8" s="6">
        <v>0.1482</v>
      </c>
      <c r="LO8" s="7">
        <f t="shared" si="195"/>
        <v>1081394.1095077125</v>
      </c>
      <c r="LP8" s="12">
        <f t="shared" si="196"/>
        <v>-372453.09255223745</v>
      </c>
      <c r="LQ8" s="12">
        <f t="shared" si="197"/>
        <v>-208153.09413151664</v>
      </c>
      <c r="LS8" s="5">
        <f t="shared" si="198"/>
        <v>21</v>
      </c>
      <c r="LT8" s="6">
        <v>0.1482</v>
      </c>
      <c r="LU8" s="7">
        <f t="shared" si="199"/>
        <v>822478.02670194162</v>
      </c>
      <c r="LV8" s="12">
        <f t="shared" si="200"/>
        <v>-424001.93154581822</v>
      </c>
      <c r="LW8" s="12">
        <f t="shared" si="201"/>
        <v>-249289.74086556755</v>
      </c>
      <c r="LY8" s="5">
        <f t="shared" si="202"/>
        <v>20</v>
      </c>
      <c r="LZ8" s="6">
        <v>0.1482</v>
      </c>
      <c r="MA8" s="7">
        <f t="shared" si="203"/>
        <v>848440.29987821449</v>
      </c>
      <c r="MB8" s="12">
        <f t="shared" si="204"/>
        <v>-197639.17358196407</v>
      </c>
      <c r="MC8" s="12">
        <f t="shared" si="205"/>
        <v>-122768.01452847823</v>
      </c>
      <c r="ME8" s="5">
        <f t="shared" si="206"/>
        <v>19</v>
      </c>
      <c r="MF8" s="6">
        <v>0.1482</v>
      </c>
      <c r="MG8" s="7">
        <f t="shared" si="207"/>
        <v>651493.74174784205</v>
      </c>
      <c r="MH8" s="12">
        <f t="shared" si="208"/>
        <v>-266856.90066109074</v>
      </c>
      <c r="MI8" s="12">
        <f t="shared" si="209"/>
        <v>-170074.52215082874</v>
      </c>
      <c r="MK8" s="5">
        <f t="shared" si="210"/>
        <v>18</v>
      </c>
      <c r="ML8" s="6">
        <v>0.1482</v>
      </c>
      <c r="MM8" s="7">
        <f t="shared" si="211"/>
        <v>606097.0711208873</v>
      </c>
      <c r="MN8" s="12">
        <f t="shared" si="212"/>
        <v>-195909.62767251977</v>
      </c>
      <c r="MO8" s="12">
        <f t="shared" si="213"/>
        <v>-128926.57568797999</v>
      </c>
      <c r="MQ8" s="5">
        <f t="shared" si="214"/>
        <v>17</v>
      </c>
      <c r="MR8" s="6">
        <v>0.1482</v>
      </c>
      <c r="MS8" s="7">
        <f t="shared" si="215"/>
        <v>551147.65037818276</v>
      </c>
      <c r="MT8" s="12">
        <f t="shared" si="216"/>
        <v>-158221.92111882518</v>
      </c>
      <c r="MU8" s="12">
        <f t="shared" si="217"/>
        <v>-106753.26562079054</v>
      </c>
      <c r="MW8" s="5">
        <f t="shared" si="218"/>
        <v>16</v>
      </c>
      <c r="MX8" s="6">
        <v>0.1482</v>
      </c>
      <c r="MY8" s="7">
        <f t="shared" si="219"/>
        <v>543913.5995047692</v>
      </c>
      <c r="MZ8" s="12">
        <f t="shared" si="220"/>
        <v>-81542.702633781999</v>
      </c>
      <c r="NA8" s="12">
        <f t="shared" si="221"/>
        <v>-56560.237604736023</v>
      </c>
      <c r="NC8" s="5">
        <f t="shared" si="222"/>
        <v>15</v>
      </c>
      <c r="ND8" s="6">
        <v>0.1482</v>
      </c>
      <c r="NE8" s="7">
        <f t="shared" si="223"/>
        <v>396438.48360405938</v>
      </c>
      <c r="NF8" s="12">
        <f t="shared" si="224"/>
        <v>-163016.7257323279</v>
      </c>
      <c r="NG8" s="12">
        <f t="shared" si="225"/>
        <v>-116157.32578821723</v>
      </c>
      <c r="NI8" s="5">
        <f t="shared" si="226"/>
        <v>14</v>
      </c>
      <c r="NJ8" s="6">
        <v>0.1482</v>
      </c>
      <c r="NK8" s="7">
        <f t="shared" si="227"/>
        <v>323148.42158791929</v>
      </c>
      <c r="NL8" s="12">
        <f t="shared" si="228"/>
        <v>-173664.98285669874</v>
      </c>
      <c r="NM8" s="12">
        <f t="shared" si="229"/>
        <v>-127511.56632608679</v>
      </c>
      <c r="NO8" s="5">
        <f t="shared" si="230"/>
        <v>13</v>
      </c>
      <c r="NP8" s="6">
        <v>0.1482</v>
      </c>
      <c r="NQ8" s="7">
        <f t="shared" si="231"/>
        <v>242786.19202698668</v>
      </c>
      <c r="NR8" s="12">
        <f t="shared" si="232"/>
        <v>-202029.54239472633</v>
      </c>
      <c r="NS8" s="12">
        <f t="shared" si="233"/>
        <v>-150668.81746938106</v>
      </c>
      <c r="NU8" s="5">
        <f t="shared" si="234"/>
        <v>12</v>
      </c>
      <c r="NV8" s="6">
        <v>0.1482</v>
      </c>
      <c r="NW8" s="7">
        <f t="shared" si="235"/>
        <v>189174.21850318427</v>
      </c>
      <c r="NX8" s="12">
        <f t="shared" si="236"/>
        <v>-200541.4556650405</v>
      </c>
      <c r="NY8" s="12">
        <f t="shared" si="237"/>
        <v>-152057.85841220818</v>
      </c>
      <c r="OA8" s="5">
        <f t="shared" si="238"/>
        <v>11</v>
      </c>
      <c r="OB8" s="6">
        <v>0.1482</v>
      </c>
      <c r="OC8" s="7">
        <f t="shared" si="239"/>
        <v>156484.58805789088</v>
      </c>
      <c r="OD8" s="12">
        <f t="shared" si="240"/>
        <v>-185107.4547331107</v>
      </c>
      <c r="OE8" s="12">
        <f t="shared" si="241"/>
        <v>-144199.413711709</v>
      </c>
      <c r="OG8" s="5">
        <f t="shared" si="242"/>
        <v>10</v>
      </c>
      <c r="OH8" s="6">
        <v>0.1482</v>
      </c>
      <c r="OI8" s="7">
        <f t="shared" si="243"/>
        <v>172017.79494106947</v>
      </c>
      <c r="OJ8" s="12">
        <f t="shared" si="244"/>
        <v>-121552.49084694486</v>
      </c>
      <c r="OK8" s="12">
        <f t="shared" si="245"/>
        <v>-98223.895052772175</v>
      </c>
      <c r="OM8" s="5">
        <f t="shared" si="246"/>
        <v>9</v>
      </c>
      <c r="ON8" s="6">
        <v>0.1482</v>
      </c>
      <c r="OO8" s="7">
        <f t="shared" si="247"/>
        <v>195142.13833360121</v>
      </c>
      <c r="OP8" s="12">
        <f t="shared" si="248"/>
        <v>-58073.061439139346</v>
      </c>
      <c r="OQ8" s="12">
        <f t="shared" si="249"/>
        <v>-47463.572714890957</v>
      </c>
      <c r="OS8" s="5">
        <f t="shared" si="250"/>
        <v>8</v>
      </c>
      <c r="OT8" s="6">
        <v>0.1482</v>
      </c>
      <c r="OU8" s="7">
        <f t="shared" si="251"/>
        <v>250086.04169370912</v>
      </c>
      <c r="OV8" s="12">
        <f t="shared" si="252"/>
        <v>41224.714290424774</v>
      </c>
      <c r="OW8" s="12">
        <f t="shared" si="253"/>
        <v>34568.435515606288</v>
      </c>
      <c r="OY8" s="5">
        <f t="shared" si="254"/>
        <v>7</v>
      </c>
      <c r="OZ8" s="6">
        <v>0.1482</v>
      </c>
      <c r="PA8" s="7">
        <f t="shared" si="255"/>
        <v>194831.75576013484</v>
      </c>
      <c r="PB8" s="12">
        <f t="shared" si="256"/>
        <v>22988.543344348225</v>
      </c>
      <c r="PC8" s="12">
        <f t="shared" si="257"/>
        <v>19648.055616503487</v>
      </c>
      <c r="PE8" s="5">
        <f t="shared" si="258"/>
        <v>6</v>
      </c>
      <c r="PF8" s="6">
        <v>0.1482</v>
      </c>
      <c r="PG8" s="7">
        <f t="shared" si="259"/>
        <v>175936.20711588842</v>
      </c>
      <c r="PH8" s="12">
        <f t="shared" si="260"/>
        <v>52004.468835307271</v>
      </c>
      <c r="PI8" s="12">
        <f t="shared" si="261"/>
        <v>45767.638145772915</v>
      </c>
      <c r="PK8" s="5">
        <f t="shared" si="262"/>
        <v>5</v>
      </c>
      <c r="PL8" s="6">
        <v>0.1482</v>
      </c>
      <c r="PM8" s="7">
        <f t="shared" si="263"/>
        <v>167830.01728120618</v>
      </c>
      <c r="PN8" s="12">
        <f t="shared" si="264"/>
        <v>83712.608393822215</v>
      </c>
      <c r="PO8" s="12">
        <f t="shared" si="265"/>
        <v>76609.165499060604</v>
      </c>
      <c r="PQ8" s="5">
        <f t="shared" si="266"/>
        <v>4</v>
      </c>
      <c r="PR8" s="6">
        <v>0.1482</v>
      </c>
      <c r="PS8" s="7">
        <f t="shared" si="267"/>
        <v>145169.11796661722</v>
      </c>
      <c r="PT8" s="12">
        <f t="shared" si="268"/>
        <v>93531.007002574392</v>
      </c>
      <c r="PU8" s="12">
        <f t="shared" si="269"/>
        <v>87371.057393535826</v>
      </c>
      <c r="PW8" s="5">
        <f t="shared" si="270"/>
        <v>3</v>
      </c>
      <c r="PX8" s="6">
        <v>0.1482</v>
      </c>
      <c r="PY8" s="7">
        <f t="shared" si="271"/>
        <v>137627.15013900003</v>
      </c>
      <c r="PZ8" s="12">
        <f t="shared" si="272"/>
        <v>97805.83906513697</v>
      </c>
      <c r="QA8" s="12">
        <f t="shared" si="273"/>
        <v>95320.148849610836</v>
      </c>
      <c r="QC8" s="5">
        <f t="shared" si="274"/>
        <v>2</v>
      </c>
      <c r="QD8" s="6">
        <v>0.1482</v>
      </c>
      <c r="QE8" s="7">
        <f t="shared" si="275"/>
        <v>216906.46200000003</v>
      </c>
      <c r="QF8" s="12">
        <f>(QF9)*(1+QD8)-(((VLOOKUP((QC$91+QC9),$A$138:$E$227,5,FALSE))/(VLOOKUP(QC$91,$A$138:$E$227,5,FALSE)))*(IF(QC8&lt;=$D$125,$B$125,$C$125)))</f>
        <v>192987.43404927469</v>
      </c>
      <c r="QG8" s="12">
        <f t="shared" si="277"/>
        <v>188049.79434606599</v>
      </c>
      <c r="QI8" s="5">
        <f t="shared" si="278"/>
        <v>1</v>
      </c>
      <c r="QJ8" s="6">
        <v>0.1482</v>
      </c>
      <c r="QK8" s="7">
        <f>(QK9+$B$124)*(1+QJ8)</f>
        <v>172230.00000000003</v>
      </c>
      <c r="QL8" s="12">
        <f>($B$124)*(1+QJ8)-$B$125</f>
        <v>161230.00000000003</v>
      </c>
      <c r="QM8" s="12">
        <f>QL8</f>
        <v>161230.00000000003</v>
      </c>
      <c r="QO8" s="5"/>
      <c r="QP8" s="6"/>
      <c r="QQ8" s="7"/>
    </row>
    <row r="9" spans="3:461">
      <c r="C9">
        <v>82</v>
      </c>
      <c r="D9" s="6">
        <v>0.25940000000000002</v>
      </c>
      <c r="E9" s="12">
        <f t="shared" si="286"/>
        <v>-607837154.27660048</v>
      </c>
      <c r="F9" s="12">
        <f t="shared" si="0"/>
        <v>-49803132.327309869</v>
      </c>
      <c r="G9">
        <v>81</v>
      </c>
      <c r="H9" s="6">
        <v>0.25940000000000002</v>
      </c>
      <c r="I9" s="12">
        <f t="shared" si="1"/>
        <v>-626834579.14434922</v>
      </c>
      <c r="J9" s="12">
        <f t="shared" si="2"/>
        <v>-50765932.582981072</v>
      </c>
      <c r="K9">
        <v>80</v>
      </c>
      <c r="L9" s="6">
        <v>0.25940000000000002</v>
      </c>
      <c r="M9" s="12">
        <f t="shared" si="3"/>
        <v>-574667521.42660069</v>
      </c>
      <c r="N9" s="12">
        <f t="shared" si="4"/>
        <v>-46541039.08912383</v>
      </c>
      <c r="O9">
        <v>79</v>
      </c>
      <c r="P9" s="6">
        <v>0.25940000000000002</v>
      </c>
      <c r="Q9" s="12">
        <f t="shared" si="5"/>
        <v>-528976562.3207798</v>
      </c>
      <c r="R9" s="12">
        <f t="shared" si="6"/>
        <v>-39834270.332904235</v>
      </c>
      <c r="S9">
        <v>78</v>
      </c>
      <c r="T9" s="6">
        <v>0.25940000000000002</v>
      </c>
      <c r="U9" s="12">
        <f t="shared" si="7"/>
        <v>-388805726.13250262</v>
      </c>
      <c r="V9" s="12">
        <f t="shared" si="8"/>
        <v>-26332494.488071058</v>
      </c>
      <c r="W9">
        <v>77</v>
      </c>
      <c r="X9" s="6">
        <v>0.25940000000000002</v>
      </c>
      <c r="Y9" s="12">
        <f t="shared" si="9"/>
        <v>-382208701.94979036</v>
      </c>
      <c r="Z9" s="12">
        <f t="shared" si="10"/>
        <v>-23351436.018017627</v>
      </c>
      <c r="AA9">
        <v>76</v>
      </c>
      <c r="AB9" s="6">
        <v>0.25940000000000002</v>
      </c>
      <c r="AC9" s="12">
        <f t="shared" si="11"/>
        <v>-453517808.78298008</v>
      </c>
      <c r="AD9" s="12">
        <f t="shared" si="12"/>
        <v>-28352515.006111197</v>
      </c>
      <c r="AE9">
        <v>75</v>
      </c>
      <c r="AF9" s="6">
        <v>0.25940000000000002</v>
      </c>
      <c r="AG9" s="12">
        <f t="shared" si="13"/>
        <v>-385045977.56736314</v>
      </c>
      <c r="AH9" s="12">
        <f t="shared" si="14"/>
        <v>-24801320.881659061</v>
      </c>
      <c r="AI9">
        <v>74</v>
      </c>
      <c r="AJ9" s="6">
        <v>0.25940000000000002</v>
      </c>
      <c r="AK9" s="12">
        <f t="shared" si="15"/>
        <v>-429092541.66414672</v>
      </c>
      <c r="AL9" s="12">
        <f t="shared" si="16"/>
        <v>-28044865.683282066</v>
      </c>
      <c r="AM9">
        <v>73</v>
      </c>
      <c r="AN9" s="6">
        <v>0.25940000000000002</v>
      </c>
      <c r="AO9" s="12">
        <f t="shared" si="17"/>
        <v>-427377080.61041284</v>
      </c>
      <c r="AP9" s="12">
        <f t="shared" si="18"/>
        <v>-28539979.239694521</v>
      </c>
      <c r="AQ9">
        <v>72</v>
      </c>
      <c r="AR9" s="6">
        <v>0.25940000000000002</v>
      </c>
      <c r="AS9" s="12">
        <f t="shared" si="19"/>
        <v>-297825178.65593833</v>
      </c>
      <c r="AT9" s="12">
        <f t="shared" si="20"/>
        <v>-20029636.487661555</v>
      </c>
      <c r="AU9">
        <v>71</v>
      </c>
      <c r="AV9" s="6">
        <v>0.25940000000000002</v>
      </c>
      <c r="AW9" s="12">
        <f t="shared" si="21"/>
        <v>-316527624.28467971</v>
      </c>
      <c r="AX9" s="12">
        <f t="shared" si="22"/>
        <v>-20987609.061089005</v>
      </c>
      <c r="AY9">
        <v>70</v>
      </c>
      <c r="AZ9" s="6">
        <v>0.25940000000000002</v>
      </c>
      <c r="BA9" s="12">
        <f t="shared" si="23"/>
        <v>-281427868.13062805</v>
      </c>
      <c r="BB9" s="12">
        <f t="shared" si="24"/>
        <v>-18527004.764617961</v>
      </c>
      <c r="BC9">
        <v>69</v>
      </c>
      <c r="BD9" s="6">
        <v>0.25940000000000002</v>
      </c>
      <c r="BE9" s="12">
        <f t="shared" si="25"/>
        <v>-219220675.15893686</v>
      </c>
      <c r="BF9" s="12">
        <f t="shared" si="26"/>
        <v>-14639422.191315884</v>
      </c>
      <c r="BG9">
        <v>68</v>
      </c>
      <c r="BH9" s="6">
        <v>0.25940000000000002</v>
      </c>
      <c r="BI9" s="12">
        <f t="shared" si="27"/>
        <v>-118881707.49452035</v>
      </c>
      <c r="BJ9" s="12">
        <f t="shared" si="28"/>
        <v>-8839709.6170082334</v>
      </c>
      <c r="BK9">
        <v>67</v>
      </c>
      <c r="BL9" s="6">
        <v>0.25940000000000002</v>
      </c>
      <c r="BM9" s="12">
        <f t="shared" si="29"/>
        <v>-103796021.49721546</v>
      </c>
      <c r="BN9" s="12">
        <f t="shared" si="30"/>
        <v>-8307889.7396690445</v>
      </c>
      <c r="BO9">
        <v>66</v>
      </c>
      <c r="BP9" s="6">
        <v>0.25940000000000002</v>
      </c>
      <c r="BQ9" s="12">
        <f t="shared" si="31"/>
        <v>-107382940.65953696</v>
      </c>
      <c r="BR9" s="12">
        <f t="shared" si="32"/>
        <v>-8849278.2970590685</v>
      </c>
      <c r="BS9">
        <v>65</v>
      </c>
      <c r="BT9" s="6">
        <v>0.25940000000000002</v>
      </c>
      <c r="BU9" s="12">
        <f t="shared" si="33"/>
        <v>-101102837.77807911</v>
      </c>
      <c r="BV9" s="12">
        <f t="shared" si="34"/>
        <v>-8523278.121698603</v>
      </c>
      <c r="BW9">
        <v>64</v>
      </c>
      <c r="BX9" s="6">
        <v>0.25940000000000002</v>
      </c>
      <c r="BY9" s="12">
        <f t="shared" si="35"/>
        <v>-110044593.73063725</v>
      </c>
      <c r="BZ9" s="12">
        <f t="shared" si="36"/>
        <v>-9485569.523486916</v>
      </c>
      <c r="CA9">
        <v>63</v>
      </c>
      <c r="CB9" s="6">
        <v>0.25940000000000002</v>
      </c>
      <c r="CC9" s="12">
        <f t="shared" si="37"/>
        <v>-55183744.537486494</v>
      </c>
      <c r="CD9" s="12">
        <f t="shared" si="38"/>
        <v>-5619179.9280864606</v>
      </c>
      <c r="CE9">
        <v>62</v>
      </c>
      <c r="CF9" s="6">
        <v>0.25940000000000002</v>
      </c>
      <c r="CG9" s="12">
        <f t="shared" si="39"/>
        <v>-32447655.134629138</v>
      </c>
      <c r="CH9" s="12">
        <f t="shared" si="40"/>
        <v>-3642126.0789640695</v>
      </c>
      <c r="CI9">
        <v>61</v>
      </c>
      <c r="CJ9" s="6">
        <v>0.25940000000000002</v>
      </c>
      <c r="CK9" s="12">
        <f t="shared" si="284"/>
        <v>-23632406.901609462</v>
      </c>
      <c r="CL9" s="12">
        <f t="shared" si="285"/>
        <v>-2686225.759976069</v>
      </c>
      <c r="CM9" s="5">
        <v>60</v>
      </c>
      <c r="CN9" s="6">
        <v>0.25940000000000002</v>
      </c>
      <c r="CO9" s="7">
        <f t="shared" si="41"/>
        <v>78568023.027525157</v>
      </c>
      <c r="CP9" s="12">
        <f t="shared" si="42"/>
        <v>-28641168.122057512</v>
      </c>
      <c r="CQ9" s="12">
        <f t="shared" si="43"/>
        <v>-3187732.7255383865</v>
      </c>
      <c r="CR9" s="8"/>
      <c r="CS9" s="5">
        <v>59</v>
      </c>
      <c r="CT9" s="6">
        <v>0.25940000000000002</v>
      </c>
      <c r="CU9" s="7">
        <f t="shared" si="44"/>
        <v>60062703.942760609</v>
      </c>
      <c r="CV9" s="12">
        <f t="shared" si="45"/>
        <v>-31393316.473519489</v>
      </c>
      <c r="CW9" s="12">
        <f t="shared" si="46"/>
        <v>-3776541.1992223044</v>
      </c>
      <c r="CY9" s="5">
        <v>58</v>
      </c>
      <c r="CZ9" s="6">
        <v>0.25940000000000002</v>
      </c>
      <c r="DA9" s="7">
        <f t="shared" si="47"/>
        <v>48562988.310770229</v>
      </c>
      <c r="DB9" s="12">
        <f t="shared" si="48"/>
        <v>-33058449.353917111</v>
      </c>
      <c r="DC9" s="12">
        <f t="shared" si="49"/>
        <v>-4149078.623865359</v>
      </c>
      <c r="DE9" s="5">
        <f t="shared" si="50"/>
        <v>57</v>
      </c>
      <c r="DF9" s="6">
        <v>0.25940000000000002</v>
      </c>
      <c r="DG9" s="7">
        <f t="shared" si="51"/>
        <v>41102825.485205442</v>
      </c>
      <c r="DH9" s="12">
        <f t="shared" si="52"/>
        <v>-34765886.146770999</v>
      </c>
      <c r="DI9" s="12">
        <f t="shared" si="53"/>
        <v>-4379840.0681249602</v>
      </c>
      <c r="DK9" s="5">
        <f t="shared" si="54"/>
        <v>56</v>
      </c>
      <c r="DL9" s="6">
        <v>0.25940000000000002</v>
      </c>
      <c r="DM9" s="7">
        <f t="shared" si="55"/>
        <v>41606261.246285483</v>
      </c>
      <c r="DN9" s="12">
        <f t="shared" si="56"/>
        <v>-27620731.625709873</v>
      </c>
      <c r="DO9" s="12">
        <f t="shared" si="57"/>
        <v>-3518931.1543910787</v>
      </c>
      <c r="DQ9" s="5">
        <f t="shared" si="58"/>
        <v>55</v>
      </c>
      <c r="DR9" s="6">
        <v>0.25940000000000002</v>
      </c>
      <c r="DS9" s="7">
        <f t="shared" si="59"/>
        <v>27272064.267360717</v>
      </c>
      <c r="DT9" s="12">
        <f t="shared" si="60"/>
        <v>-38440224.62441203</v>
      </c>
      <c r="DU9" s="12">
        <f t="shared" si="61"/>
        <v>-4860942.5719621349</v>
      </c>
      <c r="DW9" s="5">
        <f t="shared" si="62"/>
        <v>54</v>
      </c>
      <c r="DX9" s="6">
        <v>0.25940000000000002</v>
      </c>
      <c r="DY9" s="7">
        <f t="shared" si="63"/>
        <v>20567167.62244397</v>
      </c>
      <c r="DZ9" s="12">
        <f t="shared" si="64"/>
        <v>-41577807.36407391</v>
      </c>
      <c r="EA9" s="12">
        <f t="shared" si="65"/>
        <v>-5277396.0650231401</v>
      </c>
      <c r="EC9" s="5">
        <f t="shared" si="66"/>
        <v>53</v>
      </c>
      <c r="ED9" s="6">
        <v>0.25940000000000002</v>
      </c>
      <c r="EE9" s="7">
        <f t="shared" si="67"/>
        <v>19142933.379043169</v>
      </c>
      <c r="EF9" s="12">
        <f t="shared" si="68"/>
        <v>-38058636.075402938</v>
      </c>
      <c r="EG9" s="12">
        <f t="shared" si="69"/>
        <v>-4974914.4214163916</v>
      </c>
      <c r="EI9" s="5">
        <f t="shared" si="70"/>
        <v>52</v>
      </c>
      <c r="EJ9" s="6">
        <v>0.25940000000000002</v>
      </c>
      <c r="EK9" s="7">
        <f t="shared" si="71"/>
        <v>19142933.379043169</v>
      </c>
      <c r="EL9" s="12">
        <f t="shared" si="72"/>
        <v>-30930559.949514974</v>
      </c>
      <c r="EM9" s="12">
        <f t="shared" si="73"/>
        <v>-4189644.0542955636</v>
      </c>
      <c r="EO9" s="5">
        <f t="shared" si="74"/>
        <v>51</v>
      </c>
      <c r="EP9" s="6">
        <v>0.25940000000000002</v>
      </c>
      <c r="EQ9" s="7">
        <f t="shared" si="75"/>
        <v>21379197.430246998</v>
      </c>
      <c r="ER9" s="12">
        <f t="shared" si="76"/>
        <v>-34135698.506792054</v>
      </c>
      <c r="ES9" s="12">
        <f t="shared" si="77"/>
        <v>-4688458.8013667017</v>
      </c>
      <c r="EU9" s="5">
        <f t="shared" si="78"/>
        <v>50</v>
      </c>
      <c r="EV9" s="6">
        <v>0.25940000000000002</v>
      </c>
      <c r="EW9" s="7">
        <f t="shared" si="79"/>
        <v>13274665.036363393</v>
      </c>
      <c r="EX9" s="12">
        <f t="shared" si="80"/>
        <v>-33043362.48477862</v>
      </c>
      <c r="EY9" s="12">
        <f t="shared" si="81"/>
        <v>-4585378.2545668744</v>
      </c>
      <c r="FA9" s="5">
        <f t="shared" si="82"/>
        <v>49</v>
      </c>
      <c r="FB9" s="6">
        <v>0.25940000000000002</v>
      </c>
      <c r="FC9" s="7">
        <f t="shared" si="83"/>
        <v>13229684.110388072</v>
      </c>
      <c r="FD9" s="12">
        <f t="shared" si="84"/>
        <v>-30303195.109004073</v>
      </c>
      <c r="FE9" s="12">
        <f t="shared" si="85"/>
        <v>-4276889.1900196616</v>
      </c>
      <c r="FG9" s="5">
        <f t="shared" si="86"/>
        <v>48</v>
      </c>
      <c r="FH9" s="6">
        <v>0.25940000000000002</v>
      </c>
      <c r="FI9" s="7">
        <f t="shared" si="87"/>
        <v>10446686.75804491</v>
      </c>
      <c r="FJ9" s="12">
        <f t="shared" si="88"/>
        <v>-31094385.267527644</v>
      </c>
      <c r="FK9" s="12">
        <f t="shared" si="89"/>
        <v>-4418008.4493723651</v>
      </c>
      <c r="FM9" s="5">
        <f t="shared" si="90"/>
        <v>47</v>
      </c>
      <c r="FN9" s="6">
        <v>0.25940000000000002</v>
      </c>
      <c r="FO9" s="7">
        <f t="shared" si="91"/>
        <v>11455956.528177334</v>
      </c>
      <c r="FP9" s="12">
        <f t="shared" si="92"/>
        <v>-27658624.270535812</v>
      </c>
      <c r="FQ9" s="12">
        <f t="shared" si="93"/>
        <v>-3982240.367070131</v>
      </c>
      <c r="FS9" s="5">
        <f t="shared" si="94"/>
        <v>46</v>
      </c>
      <c r="FT9" s="6">
        <v>0.25940000000000002</v>
      </c>
      <c r="FU9" s="7">
        <f t="shared" si="95"/>
        <v>9343411.245556917</v>
      </c>
      <c r="FV9" s="12">
        <f t="shared" si="96"/>
        <v>-27600171.68174478</v>
      </c>
      <c r="FW9" s="12">
        <f t="shared" si="97"/>
        <v>-4039183.4205534337</v>
      </c>
      <c r="FY9" s="5">
        <f t="shared" si="98"/>
        <v>45</v>
      </c>
      <c r="FZ9" s="6">
        <v>0.25940000000000002</v>
      </c>
      <c r="GA9" s="7">
        <f t="shared" si="99"/>
        <v>8025606.6359361904</v>
      </c>
      <c r="GB9" s="12">
        <f t="shared" si="100"/>
        <v>-27179501.436862271</v>
      </c>
      <c r="GC9" s="12">
        <f t="shared" si="101"/>
        <v>-4016237.5491022808</v>
      </c>
      <c r="GE9" s="5">
        <f t="shared" si="102"/>
        <v>44</v>
      </c>
      <c r="GF9" s="6">
        <v>0.25940000000000002</v>
      </c>
      <c r="GG9" s="7">
        <f t="shared" si="103"/>
        <v>7140219.4269894958</v>
      </c>
      <c r="GH9" s="12">
        <f t="shared" si="104"/>
        <v>-25993483.025840301</v>
      </c>
      <c r="GI9" s="12">
        <f t="shared" si="105"/>
        <v>-3914848.0424249046</v>
      </c>
      <c r="GK9" s="5">
        <f t="shared" si="106"/>
        <v>43</v>
      </c>
      <c r="GL9" s="6">
        <v>0.25940000000000002</v>
      </c>
      <c r="GM9" s="7">
        <f t="shared" si="107"/>
        <v>7930933.4966005683</v>
      </c>
      <c r="GN9" s="12">
        <f t="shared" si="108"/>
        <v>-22647403.160829555</v>
      </c>
      <c r="GO9" s="12">
        <f t="shared" si="109"/>
        <v>-3528885.9398194226</v>
      </c>
      <c r="GQ9" s="5">
        <f t="shared" si="110"/>
        <v>42</v>
      </c>
      <c r="GR9" s="6">
        <v>0.25940000000000002</v>
      </c>
      <c r="GS9" s="7">
        <f t="shared" si="111"/>
        <v>6406246.7662363229</v>
      </c>
      <c r="GT9" s="12">
        <f t="shared" si="112"/>
        <v>-21855300.868415248</v>
      </c>
      <c r="GU9" s="12">
        <f t="shared" si="113"/>
        <v>-3529673.0633407687</v>
      </c>
      <c r="GW9" s="5">
        <f t="shared" si="114"/>
        <v>41</v>
      </c>
      <c r="GX9" s="6">
        <v>0.25940000000000002</v>
      </c>
      <c r="GY9" s="7">
        <f t="shared" si="115"/>
        <v>5781289.3838429041</v>
      </c>
      <c r="GZ9" s="12">
        <f t="shared" si="116"/>
        <v>-20227490.008746572</v>
      </c>
      <c r="HA9" s="12">
        <f t="shared" si="117"/>
        <v>-3410478.4165772866</v>
      </c>
      <c r="HC9" s="5">
        <f t="shared" si="118"/>
        <v>40</v>
      </c>
      <c r="HD9" s="6">
        <v>0.25940000000000002</v>
      </c>
      <c r="HE9" s="7">
        <f t="shared" si="119"/>
        <v>6300446.1462978469</v>
      </c>
      <c r="HF9" s="12">
        <f t="shared" si="120"/>
        <v>-17012287.157805797</v>
      </c>
      <c r="HG9" s="12">
        <f t="shared" si="121"/>
        <v>-3045634.7336405138</v>
      </c>
      <c r="HI9" s="5">
        <f t="shared" si="122"/>
        <v>39</v>
      </c>
      <c r="HJ9" s="6">
        <v>0.25940000000000002</v>
      </c>
      <c r="HK9" s="7">
        <f t="shared" si="123"/>
        <v>6083860.7051929757</v>
      </c>
      <c r="HL9" s="12">
        <f t="shared" si="124"/>
        <v>-14586076.576211514</v>
      </c>
      <c r="HM9" s="12">
        <f t="shared" si="125"/>
        <v>-2749443.9679895532</v>
      </c>
      <c r="HO9" s="5">
        <f t="shared" si="126"/>
        <v>38</v>
      </c>
      <c r="HP9" s="6">
        <v>0.25940000000000002</v>
      </c>
      <c r="HQ9" s="7">
        <f t="shared" si="127"/>
        <v>5326440.8205156559</v>
      </c>
      <c r="HR9" s="12">
        <f t="shared" si="128"/>
        <v>-13483593.339186588</v>
      </c>
      <c r="HS9" s="12">
        <f t="shared" si="129"/>
        <v>-2624646.2645722036</v>
      </c>
      <c r="HU9" s="5">
        <f t="shared" si="130"/>
        <v>37</v>
      </c>
      <c r="HV9" s="6">
        <v>0.25940000000000002</v>
      </c>
      <c r="HW9" s="7">
        <f t="shared" si="131"/>
        <v>4485046.160757537</v>
      </c>
      <c r="HX9" s="12">
        <f t="shared" si="132"/>
        <v>-12657005.876964426</v>
      </c>
      <c r="HY9" s="12">
        <f t="shared" si="133"/>
        <v>-2553664.8165399022</v>
      </c>
      <c r="IA9" s="5">
        <f t="shared" si="134"/>
        <v>36</v>
      </c>
      <c r="IB9" s="6">
        <v>0.25940000000000002</v>
      </c>
      <c r="IC9" s="7">
        <f t="shared" si="135"/>
        <v>5234036.8313193358</v>
      </c>
      <c r="ID9" s="12">
        <f t="shared" si="136"/>
        <v>-9373960.7956516296</v>
      </c>
      <c r="IE9" s="12">
        <f t="shared" si="137"/>
        <v>-2068865.9963975409</v>
      </c>
      <c r="IG9" s="5">
        <f t="shared" si="138"/>
        <v>35</v>
      </c>
      <c r="IH9" s="6">
        <v>0.25940000000000002</v>
      </c>
      <c r="II9" s="7">
        <f t="shared" si="139"/>
        <v>7063477.5051542995</v>
      </c>
      <c r="IJ9" s="12">
        <f t="shared" si="140"/>
        <v>-4900530.5181653798</v>
      </c>
      <c r="IK9" s="12">
        <f t="shared" si="141"/>
        <v>-1209216.6919879715</v>
      </c>
      <c r="IM9" s="5">
        <f t="shared" si="142"/>
        <v>34</v>
      </c>
      <c r="IN9" s="6">
        <v>0.25940000000000002</v>
      </c>
      <c r="IO9" s="7">
        <f t="shared" si="143"/>
        <v>5155822.9964629924</v>
      </c>
      <c r="IP9" s="12">
        <f t="shared" si="144"/>
        <v>-5149038.0208003679</v>
      </c>
      <c r="IQ9" s="12">
        <f t="shared" si="145"/>
        <v>-1355889.2028459408</v>
      </c>
      <c r="IS9" s="5">
        <f t="shared" si="146"/>
        <v>33</v>
      </c>
      <c r="IT9" s="6">
        <v>0.25940000000000002</v>
      </c>
      <c r="IU9" s="7">
        <f t="shared" si="147"/>
        <v>4163629.9737244542</v>
      </c>
      <c r="IV9" s="12">
        <f t="shared" si="148"/>
        <v>-4886794.3831218518</v>
      </c>
      <c r="IW9" s="12">
        <f t="shared" si="149"/>
        <v>-1353951.9255321198</v>
      </c>
      <c r="IY9" s="5">
        <f t="shared" si="150"/>
        <v>32</v>
      </c>
      <c r="IZ9" s="6">
        <v>0.25940000000000002</v>
      </c>
      <c r="JA9" s="7">
        <f t="shared" si="151"/>
        <v>4476058.8838147223</v>
      </c>
      <c r="JB9" s="12">
        <f t="shared" si="152"/>
        <v>-3189929.7961628931</v>
      </c>
      <c r="JC9" s="12">
        <f t="shared" si="153"/>
        <v>-944244.48009254783</v>
      </c>
      <c r="JE9" s="5">
        <f t="shared" si="154"/>
        <v>31</v>
      </c>
      <c r="JF9" s="6">
        <v>0.25940000000000002</v>
      </c>
      <c r="JG9" s="7">
        <f t="shared" si="155"/>
        <v>4202477.5925403452</v>
      </c>
      <c r="JH9" s="12">
        <f t="shared" si="156"/>
        <v>-2120343.954393608</v>
      </c>
      <c r="JI9" s="12">
        <f t="shared" si="157"/>
        <v>-685883.46326936444</v>
      </c>
      <c r="JK9" s="5">
        <f t="shared" si="158"/>
        <v>30</v>
      </c>
      <c r="JL9" s="6">
        <v>0.25940000000000002</v>
      </c>
      <c r="JM9" s="7">
        <f t="shared" si="159"/>
        <v>3545796.1462540883</v>
      </c>
      <c r="JN9" s="12">
        <f t="shared" si="160"/>
        <v>-1471433.1542216162</v>
      </c>
      <c r="JO9" s="12">
        <f t="shared" si="161"/>
        <v>-542179.94154881639</v>
      </c>
      <c r="JQ9" s="5">
        <f t="shared" si="162"/>
        <v>29</v>
      </c>
      <c r="JR9" s="6">
        <v>0.25940000000000002</v>
      </c>
      <c r="JS9" s="7">
        <f t="shared" si="163"/>
        <v>2691510.6621026928</v>
      </c>
      <c r="JT9" s="12">
        <f t="shared" si="164"/>
        <v>-1350718.2813898472</v>
      </c>
      <c r="JU9" s="12">
        <f t="shared" si="165"/>
        <v>-556554.04385140259</v>
      </c>
      <c r="JW9" s="5">
        <f t="shared" si="166"/>
        <v>28</v>
      </c>
      <c r="JX9" s="6">
        <v>0.25940000000000002</v>
      </c>
      <c r="JY9" s="7">
        <f t="shared" si="167"/>
        <v>2824250.4324267511</v>
      </c>
      <c r="JZ9" s="12">
        <f t="shared" si="168"/>
        <v>-518972.49429853127</v>
      </c>
      <c r="KA9" s="12">
        <f t="shared" si="169"/>
        <v>-231781.80764861489</v>
      </c>
      <c r="KC9" s="5">
        <f t="shared" si="170"/>
        <v>27</v>
      </c>
      <c r="KD9" s="6">
        <v>0.25940000000000002</v>
      </c>
      <c r="KE9" s="7">
        <f t="shared" si="171"/>
        <v>2345333.3602613769</v>
      </c>
      <c r="KF9" s="12">
        <f t="shared" si="172"/>
        <v>-547553.52328891156</v>
      </c>
      <c r="KG9" s="12">
        <f t="shared" si="173"/>
        <v>-253623.06388398173</v>
      </c>
      <c r="KI9" s="5">
        <f t="shared" si="174"/>
        <v>26</v>
      </c>
      <c r="KJ9" s="6">
        <v>0.25940000000000002</v>
      </c>
      <c r="KK9" s="7">
        <f t="shared" si="175"/>
        <v>1917061.7625154303</v>
      </c>
      <c r="KL9" s="12">
        <f t="shared" si="176"/>
        <v>-572783.20234600559</v>
      </c>
      <c r="KM9" s="12">
        <f t="shared" si="177"/>
        <v>-276431.65209861548</v>
      </c>
      <c r="KO9" s="5">
        <f t="shared" si="178"/>
        <v>25</v>
      </c>
      <c r="KP9" s="6">
        <v>0.25940000000000002</v>
      </c>
      <c r="KQ9" s="7">
        <f t="shared" si="179"/>
        <v>1805993.1818327182</v>
      </c>
      <c r="KR9" s="12">
        <f t="shared" si="180"/>
        <v>-340139.3012358488</v>
      </c>
      <c r="KS9" s="12">
        <f t="shared" si="181"/>
        <v>-169954.46820582284</v>
      </c>
      <c r="KU9" s="5">
        <f t="shared" si="182"/>
        <v>24</v>
      </c>
      <c r="KV9" s="6">
        <v>0.25940000000000002</v>
      </c>
      <c r="KW9" s="7">
        <f t="shared" si="183"/>
        <v>1376099.6508935674</v>
      </c>
      <c r="KX9" s="12">
        <f t="shared" si="184"/>
        <v>-492355.54427888506</v>
      </c>
      <c r="KY9" s="12">
        <f t="shared" si="185"/>
        <v>-255571.66305757611</v>
      </c>
      <c r="LA9" s="5">
        <f t="shared" si="186"/>
        <v>23</v>
      </c>
      <c r="LB9" s="6">
        <v>0.25940000000000002</v>
      </c>
      <c r="LC9" s="7">
        <f t="shared" si="187"/>
        <v>1161363.5335417059</v>
      </c>
      <c r="LD9" s="12">
        <f t="shared" si="188"/>
        <v>-489032.6134795174</v>
      </c>
      <c r="LE9" s="12">
        <f t="shared" si="189"/>
        <v>-257552.59051411765</v>
      </c>
      <c r="LG9" s="5">
        <f t="shared" si="190"/>
        <v>22</v>
      </c>
      <c r="LH9" s="6">
        <v>0.25940000000000002</v>
      </c>
      <c r="LI9" s="7">
        <f t="shared" si="191"/>
        <v>1097593.3593627312</v>
      </c>
      <c r="LJ9" s="12">
        <f t="shared" si="192"/>
        <v>-327641.52977862314</v>
      </c>
      <c r="LK9" s="12">
        <f t="shared" si="193"/>
        <v>-179537.68297024621</v>
      </c>
      <c r="LM9" s="5">
        <f t="shared" si="194"/>
        <v>21</v>
      </c>
      <c r="LN9" s="6">
        <v>0.25940000000000002</v>
      </c>
      <c r="LO9" s="7">
        <f t="shared" si="195"/>
        <v>941816.85203598021</v>
      </c>
      <c r="LP9" s="12">
        <f t="shared" si="196"/>
        <v>-277628.81583565008</v>
      </c>
      <c r="LQ9" s="12">
        <f t="shared" si="197"/>
        <v>-159232.6034853025</v>
      </c>
      <c r="LS9" s="5">
        <f t="shared" si="198"/>
        <v>20</v>
      </c>
      <c r="LT9" s="6">
        <v>0.25940000000000002</v>
      </c>
      <c r="LU9" s="7">
        <f t="shared" si="199"/>
        <v>716319.47979615186</v>
      </c>
      <c r="LV9" s="12">
        <f t="shared" si="200"/>
        <v>-324836.03493596858</v>
      </c>
      <c r="LW9" s="12">
        <f t="shared" si="201"/>
        <v>-196000.39239208688</v>
      </c>
      <c r="LY9" s="5">
        <f t="shared" si="202"/>
        <v>19</v>
      </c>
      <c r="LZ9" s="6">
        <v>0.25940000000000002</v>
      </c>
      <c r="MA9" s="7">
        <f t="shared" si="203"/>
        <v>738930.76108536357</v>
      </c>
      <c r="MB9" s="12">
        <f t="shared" si="204"/>
        <v>-130067.4171326006</v>
      </c>
      <c r="MC9" s="12">
        <f t="shared" si="205"/>
        <v>-82915.722264285534</v>
      </c>
      <c r="ME9" s="5">
        <f t="shared" si="206"/>
        <v>18</v>
      </c>
      <c r="MF9" s="6">
        <v>0.25940000000000002</v>
      </c>
      <c r="MG9" s="7">
        <f t="shared" si="207"/>
        <v>567404.40841999825</v>
      </c>
      <c r="MH9" s="12">
        <f t="shared" si="208"/>
        <v>-191417.1233814614</v>
      </c>
      <c r="MI9" s="12">
        <f t="shared" si="209"/>
        <v>-125198.11094367238</v>
      </c>
      <c r="MK9" s="5">
        <f t="shared" si="210"/>
        <v>17</v>
      </c>
      <c r="ML9" s="6">
        <v>0.25940000000000002</v>
      </c>
      <c r="MM9" s="7">
        <f t="shared" si="211"/>
        <v>527867.15826588334</v>
      </c>
      <c r="MN9" s="12">
        <f t="shared" si="212"/>
        <v>-130920.83459922095</v>
      </c>
      <c r="MO9" s="12">
        <f t="shared" si="213"/>
        <v>-88420.222379377519</v>
      </c>
      <c r="MQ9" s="5">
        <f t="shared" si="214"/>
        <v>16</v>
      </c>
      <c r="MR9" s="6">
        <v>0.25940000000000002</v>
      </c>
      <c r="MS9" s="7">
        <f t="shared" si="215"/>
        <v>480010.14664534293</v>
      </c>
      <c r="MT9" s="12">
        <f t="shared" si="216"/>
        <v>-99075.164979410096</v>
      </c>
      <c r="MU9" s="12">
        <f t="shared" si="217"/>
        <v>-68601.796507531646</v>
      </c>
      <c r="MW9" s="5">
        <f t="shared" si="218"/>
        <v>15</v>
      </c>
      <c r="MX9" s="6">
        <v>0.25940000000000002</v>
      </c>
      <c r="MY9" s="7">
        <f t="shared" si="219"/>
        <v>473709.80622258247</v>
      </c>
      <c r="MZ9" s="12">
        <f t="shared" si="220"/>
        <v>-33349.420336343122</v>
      </c>
      <c r="NA9" s="12">
        <f t="shared" si="221"/>
        <v>-23739.446141015196</v>
      </c>
      <c r="NC9" s="5">
        <f t="shared" si="222"/>
        <v>14</v>
      </c>
      <c r="ND9" s="6">
        <v>0.25940000000000002</v>
      </c>
      <c r="NE9" s="7">
        <f t="shared" si="223"/>
        <v>345269.53806310688</v>
      </c>
      <c r="NF9" s="12">
        <f t="shared" si="224"/>
        <v>-105307.72457696474</v>
      </c>
      <c r="NG9" s="12">
        <f t="shared" si="225"/>
        <v>-77007.112121563856</v>
      </c>
      <c r="NI9" s="5">
        <f t="shared" si="226"/>
        <v>13</v>
      </c>
      <c r="NJ9" s="6">
        <v>0.25940000000000002</v>
      </c>
      <c r="NK9" s="7">
        <f t="shared" si="227"/>
        <v>281439.14090569521</v>
      </c>
      <c r="NL9" s="12">
        <f t="shared" si="228"/>
        <v>-115664.81492196934</v>
      </c>
      <c r="NM9" s="12">
        <f t="shared" si="229"/>
        <v>-87155.492031870919</v>
      </c>
      <c r="NO9" s="5">
        <f t="shared" si="230"/>
        <v>12</v>
      </c>
      <c r="NP9" s="6">
        <v>0.25940000000000002</v>
      </c>
      <c r="NQ9" s="7">
        <f t="shared" si="231"/>
        <v>211449.39211547349</v>
      </c>
      <c r="NR9" s="12">
        <f t="shared" si="232"/>
        <v>-140918.82543548453</v>
      </c>
      <c r="NS9" s="12">
        <f t="shared" si="233"/>
        <v>-107853.36094672472</v>
      </c>
      <c r="NU9" s="5">
        <f t="shared" si="234"/>
        <v>11</v>
      </c>
      <c r="NV9" s="6">
        <v>0.25940000000000002</v>
      </c>
      <c r="NW9" s="7">
        <f t="shared" si="235"/>
        <v>164757.20127432872</v>
      </c>
      <c r="NX9" s="12">
        <f t="shared" si="236"/>
        <v>-140198.54181122233</v>
      </c>
      <c r="NY9" s="12">
        <f t="shared" si="237"/>
        <v>-109094.88081340054</v>
      </c>
      <c r="OA9" s="5">
        <f t="shared" si="238"/>
        <v>10</v>
      </c>
      <c r="OB9" s="6">
        <v>0.25940000000000002</v>
      </c>
      <c r="OC9" s="7">
        <f t="shared" si="239"/>
        <v>136286.87341742803</v>
      </c>
      <c r="OD9" s="12">
        <f t="shared" si="240"/>
        <v>-127675.25865206021</v>
      </c>
      <c r="OE9" s="12">
        <f t="shared" si="241"/>
        <v>-102071.03082019184</v>
      </c>
      <c r="OG9" s="5">
        <f t="shared" si="242"/>
        <v>9</v>
      </c>
      <c r="OH9" s="6">
        <v>0.25940000000000002</v>
      </c>
      <c r="OI9" s="7">
        <f t="shared" si="243"/>
        <v>149815.18458549856</v>
      </c>
      <c r="OJ9" s="12">
        <f t="shared" si="244"/>
        <v>-73530.188424441469</v>
      </c>
      <c r="OK9" s="12">
        <f t="shared" si="245"/>
        <v>-60978.275354237179</v>
      </c>
      <c r="OM9" s="5">
        <f t="shared" si="246"/>
        <v>8</v>
      </c>
      <c r="ON9" s="6">
        <v>0.25940000000000002</v>
      </c>
      <c r="OO9" s="7">
        <f t="shared" si="247"/>
        <v>169954.83220135968</v>
      </c>
      <c r="OP9" s="12">
        <f t="shared" si="248"/>
        <v>-18609.291979322636</v>
      </c>
      <c r="OQ9" s="12">
        <f t="shared" si="249"/>
        <v>-15608.879335512134</v>
      </c>
      <c r="OS9" s="5">
        <f t="shared" si="250"/>
        <v>7</v>
      </c>
      <c r="OT9" s="6">
        <v>0.25940000000000002</v>
      </c>
      <c r="OU9" s="7">
        <f t="shared" si="251"/>
        <v>217807.03857664962</v>
      </c>
      <c r="OV9" s="12">
        <f t="shared" si="252"/>
        <v>67062.640730528146</v>
      </c>
      <c r="OW9" s="12">
        <f t="shared" si="253"/>
        <v>57711.038588714582</v>
      </c>
      <c r="OY9" s="5">
        <f t="shared" si="254"/>
        <v>6</v>
      </c>
      <c r="OZ9" s="6">
        <v>0.25940000000000002</v>
      </c>
      <c r="PA9" s="7">
        <f t="shared" si="255"/>
        <v>169684.51120025676</v>
      </c>
      <c r="PB9" s="12">
        <f t="shared" si="256"/>
        <v>50591.385913143473</v>
      </c>
      <c r="PC9" s="12">
        <f t="shared" si="257"/>
        <v>44375.255969244405</v>
      </c>
      <c r="PE9" s="5">
        <f t="shared" si="258"/>
        <v>5</v>
      </c>
      <c r="PF9" s="6">
        <v>0.25940000000000002</v>
      </c>
      <c r="PG9" s="7">
        <f t="shared" si="259"/>
        <v>153227.8410694029</v>
      </c>
      <c r="PH9" s="12">
        <f t="shared" si="260"/>
        <v>74980.506671590643</v>
      </c>
      <c r="PI9" s="12">
        <f t="shared" si="261"/>
        <v>67720.846167158437</v>
      </c>
      <c r="PK9" s="5">
        <f t="shared" si="262"/>
        <v>4</v>
      </c>
      <c r="PL9" s="6">
        <v>0.25940000000000002</v>
      </c>
      <c r="PM9" s="7">
        <f t="shared" si="263"/>
        <v>146167.93004808063</v>
      </c>
      <c r="PN9" s="12">
        <f t="shared" si="264"/>
        <v>101458.19787166241</v>
      </c>
      <c r="PO9" s="12">
        <f t="shared" si="265"/>
        <v>95286.893896319831</v>
      </c>
      <c r="PQ9" s="5">
        <f t="shared" si="266"/>
        <v>3</v>
      </c>
      <c r="PR9" s="6">
        <v>0.25940000000000002</v>
      </c>
      <c r="PS9" s="7">
        <f t="shared" si="267"/>
        <v>126431.90904600002</v>
      </c>
      <c r="PT9" s="12">
        <f t="shared" si="268"/>
        <v>91714.460478511275</v>
      </c>
      <c r="PU9" s="12">
        <f t="shared" si="269"/>
        <v>87923.702098664595</v>
      </c>
      <c r="PW9" s="5">
        <f t="shared" si="270"/>
        <v>2</v>
      </c>
      <c r="PX9" s="6">
        <v>0.25940000000000002</v>
      </c>
      <c r="PY9" s="7">
        <f t="shared" si="271"/>
        <v>119863.39500000002</v>
      </c>
      <c r="PZ9" s="12">
        <f>(PZ10)*(1+PX9)-(((VLOOKUP((PW$91+PW10),$A$138:$E$227,5,FALSE))/(VLOOKUP(PW$91,$A$138:$E$227,5,FALSE)))*(IF(PW9&lt;=$D$125,$B$125,$C$125)))</f>
        <v>95011.922265839588</v>
      </c>
      <c r="QA9" s="12">
        <f t="shared" si="273"/>
        <v>95028.571840411503</v>
      </c>
      <c r="QC9" s="5">
        <f t="shared" si="274"/>
        <v>1</v>
      </c>
      <c r="QD9" s="6">
        <v>0.25940000000000002</v>
      </c>
      <c r="QE9" s="7">
        <f>(QE10+$B$124)*(1+QD9)</f>
        <v>188910</v>
      </c>
      <c r="QF9" s="12">
        <f>($B$124)*(1+QD9)-$B$125</f>
        <v>177910</v>
      </c>
      <c r="QG9" s="12">
        <f>QF9</f>
        <v>177910</v>
      </c>
      <c r="QI9" s="5"/>
      <c r="QJ9" s="6"/>
      <c r="QK9" s="7"/>
      <c r="QO9" s="5"/>
      <c r="QP9" s="6"/>
      <c r="QQ9" s="7"/>
    </row>
    <row r="10" spans="3:461">
      <c r="C10">
        <v>81</v>
      </c>
      <c r="D10" s="6">
        <v>-0.36549999999999999</v>
      </c>
      <c r="E10" s="12">
        <f t="shared" si="286"/>
        <v>-482349539.73794234</v>
      </c>
      <c r="F10" s="12">
        <f t="shared" si="0"/>
        <v>-39514381.274109304</v>
      </c>
      <c r="G10">
        <v>80</v>
      </c>
      <c r="H10" s="6">
        <v>-0.36549999999999999</v>
      </c>
      <c r="I10" s="12">
        <f t="shared" si="1"/>
        <v>-497430643.82131153</v>
      </c>
      <c r="J10" s="12">
        <f t="shared" si="2"/>
        <v>-40278738.56115365</v>
      </c>
      <c r="K10">
        <v>79</v>
      </c>
      <c r="L10" s="6">
        <v>-0.36549999999999999</v>
      </c>
      <c r="M10" s="12">
        <f t="shared" si="3"/>
        <v>-456008492.22710115</v>
      </c>
      <c r="N10" s="12">
        <f t="shared" si="4"/>
        <v>-36924638.77774141</v>
      </c>
      <c r="O10">
        <v>78</v>
      </c>
      <c r="P10" s="6">
        <v>-0.36549999999999999</v>
      </c>
      <c r="Q10" s="12">
        <f t="shared" si="5"/>
        <v>-419706351.67691904</v>
      </c>
      <c r="R10" s="12">
        <f t="shared" si="6"/>
        <v>-31600203.578288723</v>
      </c>
      <c r="S10">
        <v>77</v>
      </c>
      <c r="T10" s="6">
        <v>-0.36549999999999999</v>
      </c>
      <c r="U10" s="12">
        <f t="shared" si="7"/>
        <v>-308371263.13311517</v>
      </c>
      <c r="V10" s="12">
        <f t="shared" si="8"/>
        <v>-20881281.668735426</v>
      </c>
      <c r="W10">
        <v>76</v>
      </c>
      <c r="X10" s="6">
        <v>-0.36549999999999999</v>
      </c>
      <c r="Y10" s="12">
        <f t="shared" si="9"/>
        <v>-303094863.99653184</v>
      </c>
      <c r="Z10" s="12">
        <f t="shared" si="10"/>
        <v>-18514649.803746857</v>
      </c>
      <c r="AA10">
        <v>75</v>
      </c>
      <c r="AB10" s="6">
        <v>-0.36549999999999999</v>
      </c>
      <c r="AC10" s="12">
        <f t="shared" si="11"/>
        <v>-359725217.03067702</v>
      </c>
      <c r="AD10" s="12">
        <f t="shared" si="12"/>
        <v>-22484955.321550034</v>
      </c>
      <c r="AE10">
        <v>74</v>
      </c>
      <c r="AF10" s="6">
        <v>-0.36549999999999999</v>
      </c>
      <c r="AG10" s="12">
        <f t="shared" si="13"/>
        <v>-305367810.82238847</v>
      </c>
      <c r="AH10" s="12">
        <f t="shared" si="14"/>
        <v>-19665698.585019808</v>
      </c>
      <c r="AI10">
        <v>73</v>
      </c>
      <c r="AJ10" s="6">
        <v>-0.36549999999999999</v>
      </c>
      <c r="AK10" s="12">
        <f t="shared" si="15"/>
        <v>-340347415.54899758</v>
      </c>
      <c r="AL10" s="12">
        <f t="shared" si="16"/>
        <v>-22240715.667090476</v>
      </c>
      <c r="AM10">
        <v>72</v>
      </c>
      <c r="AN10" s="6">
        <v>-0.36549999999999999</v>
      </c>
      <c r="AO10" s="12">
        <f t="shared" si="17"/>
        <v>-338993044.45361352</v>
      </c>
      <c r="AP10" s="12">
        <f t="shared" si="18"/>
        <v>-22633781.261463922</v>
      </c>
      <c r="AQ10">
        <v>71</v>
      </c>
      <c r="AR10" s="6">
        <v>-0.36549999999999999</v>
      </c>
      <c r="AS10" s="12">
        <f t="shared" si="19"/>
        <v>-236127601.94963866</v>
      </c>
      <c r="AT10" s="12">
        <f t="shared" si="20"/>
        <v>-15877507.091982519</v>
      </c>
      <c r="AU10">
        <v>70</v>
      </c>
      <c r="AV10" s="6">
        <v>-0.36549999999999999</v>
      </c>
      <c r="AW10" s="12">
        <f t="shared" si="21"/>
        <v>-250972824.35998526</v>
      </c>
      <c r="AX10" s="12">
        <f t="shared" si="22"/>
        <v>-16638031.731412983</v>
      </c>
      <c r="AY10">
        <v>69</v>
      </c>
      <c r="AZ10" s="6">
        <v>-0.36549999999999999</v>
      </c>
      <c r="BA10" s="12">
        <f t="shared" si="23"/>
        <v>-223100018.90906882</v>
      </c>
      <c r="BB10" s="12">
        <f t="shared" si="24"/>
        <v>-14684583.117890218</v>
      </c>
      <c r="BC10">
        <v>68</v>
      </c>
      <c r="BD10" s="6">
        <v>-0.36549999999999999</v>
      </c>
      <c r="BE10" s="12">
        <f t="shared" si="25"/>
        <v>-173710842.25298151</v>
      </c>
      <c r="BF10" s="12">
        <f t="shared" si="26"/>
        <v>-11598271.028350409</v>
      </c>
      <c r="BG10">
        <v>67</v>
      </c>
      <c r="BH10" s="6">
        <v>-0.36549999999999999</v>
      </c>
      <c r="BI10" s="12">
        <f t="shared" si="27"/>
        <v>-94075154.464615613</v>
      </c>
      <c r="BJ10" s="12">
        <f t="shared" si="28"/>
        <v>-6993938.4652640643</v>
      </c>
      <c r="BK10">
        <v>66</v>
      </c>
      <c r="BL10" s="6">
        <v>-0.36549999999999999</v>
      </c>
      <c r="BM10" s="12">
        <f t="shared" si="29"/>
        <v>-82119431.029096276</v>
      </c>
      <c r="BN10" s="12">
        <f t="shared" si="30"/>
        <v>-6571732.0976973521</v>
      </c>
      <c r="BO10">
        <v>65</v>
      </c>
      <c r="BP10" s="6">
        <v>-0.36549999999999999</v>
      </c>
      <c r="BQ10" s="12">
        <f t="shared" si="31"/>
        <v>-84976100.52752465</v>
      </c>
      <c r="BR10" s="12">
        <f t="shared" si="32"/>
        <v>-7001534.942603129</v>
      </c>
      <c r="BS10">
        <v>64</v>
      </c>
      <c r="BT10" s="6">
        <v>-0.36549999999999999</v>
      </c>
      <c r="BU10" s="12">
        <f t="shared" si="33"/>
        <v>-79996013.013589844</v>
      </c>
      <c r="BV10" s="12">
        <f t="shared" si="34"/>
        <v>-6742726.7337906016</v>
      </c>
      <c r="BW10">
        <v>63</v>
      </c>
      <c r="BX10" s="6">
        <v>-0.36549999999999999</v>
      </c>
      <c r="BY10" s="12">
        <f t="shared" si="35"/>
        <v>-87102235.841312796</v>
      </c>
      <c r="BZ10" s="12">
        <f t="shared" si="36"/>
        <v>-7506680.0469357548</v>
      </c>
      <c r="CA10">
        <v>62</v>
      </c>
      <c r="CB10" s="6">
        <v>-0.36549999999999999</v>
      </c>
      <c r="CC10" s="12">
        <f t="shared" si="37"/>
        <v>-43583552.801295541</v>
      </c>
      <c r="CD10" s="12">
        <f t="shared" si="38"/>
        <v>-4437192.8460453358</v>
      </c>
      <c r="CE10">
        <v>61</v>
      </c>
      <c r="CF10" s="6">
        <v>-0.36549999999999999</v>
      </c>
      <c r="CG10" s="12">
        <f t="shared" si="39"/>
        <v>-25552156.196900088</v>
      </c>
      <c r="CH10" s="12">
        <f t="shared" si="40"/>
        <v>-2867629.9927385743</v>
      </c>
      <c r="CI10">
        <v>60</v>
      </c>
      <c r="CJ10" s="6">
        <v>-0.36549999999999999</v>
      </c>
      <c r="CK10" s="12">
        <f t="shared" si="284"/>
        <v>-18555247.063371018</v>
      </c>
      <c r="CL10" s="12">
        <f t="shared" si="285"/>
        <v>-2108750.4949375149</v>
      </c>
      <c r="CM10" s="5">
        <v>59</v>
      </c>
      <c r="CN10" s="6">
        <v>-0.36549999999999999</v>
      </c>
      <c r="CO10" s="7">
        <f t="shared" si="41"/>
        <v>62385281.108087301</v>
      </c>
      <c r="CP10" s="12">
        <f t="shared" si="42"/>
        <v>-22527889.365363158</v>
      </c>
      <c r="CQ10" s="12">
        <f t="shared" si="43"/>
        <v>-2506891.7515201923</v>
      </c>
      <c r="CR10" s="8"/>
      <c r="CS10" s="5">
        <v>58</v>
      </c>
      <c r="CT10" s="6">
        <v>-0.36549999999999999</v>
      </c>
      <c r="CU10" s="7">
        <f t="shared" si="44"/>
        <v>47691522.901985556</v>
      </c>
      <c r="CV10" s="12">
        <f t="shared" si="45"/>
        <v>-24729184.51441678</v>
      </c>
      <c r="CW10" s="12">
        <f t="shared" si="46"/>
        <v>-2974340.7835315187</v>
      </c>
      <c r="CY10" s="5">
        <v>57</v>
      </c>
      <c r="CZ10" s="6">
        <v>-0.36549999999999999</v>
      </c>
      <c r="DA10" s="7">
        <f t="shared" si="47"/>
        <v>38560416.31790553</v>
      </c>
      <c r="DB10" s="12">
        <f t="shared" si="48"/>
        <v>-26059567.685085241</v>
      </c>
      <c r="DC10" s="12">
        <f t="shared" si="49"/>
        <v>-3270094.4391266163</v>
      </c>
      <c r="DE10" s="5">
        <f t="shared" si="50"/>
        <v>56</v>
      </c>
      <c r="DF10" s="6">
        <v>-0.36549999999999999</v>
      </c>
      <c r="DG10" s="7">
        <f t="shared" si="51"/>
        <v>32636831.415916659</v>
      </c>
      <c r="DH10" s="12">
        <f t="shared" si="52"/>
        <v>-27416035.369035631</v>
      </c>
      <c r="DI10" s="12">
        <f t="shared" si="53"/>
        <v>-3453293.5922736423</v>
      </c>
      <c r="DK10" s="5">
        <f t="shared" si="54"/>
        <v>55</v>
      </c>
      <c r="DL10" s="6">
        <v>-0.36549999999999999</v>
      </c>
      <c r="DM10" s="7">
        <f t="shared" si="55"/>
        <v>33036573.960842848</v>
      </c>
      <c r="DN10" s="12">
        <f t="shared" si="56"/>
        <v>-21744684.898384832</v>
      </c>
      <c r="DO10" s="12">
        <f t="shared" si="57"/>
        <v>-2769826.8006750257</v>
      </c>
      <c r="DQ10" s="5">
        <f t="shared" si="58"/>
        <v>54</v>
      </c>
      <c r="DR10" s="6">
        <v>-0.36549999999999999</v>
      </c>
      <c r="DS10" s="7">
        <f t="shared" si="59"/>
        <v>21654807.263268791</v>
      </c>
      <c r="DT10" s="12">
        <f t="shared" si="60"/>
        <v>-30334274.494655658</v>
      </c>
      <c r="DU10" s="12">
        <f t="shared" si="61"/>
        <v>-3835235.9551439816</v>
      </c>
      <c r="DW10" s="5">
        <f t="shared" si="62"/>
        <v>53</v>
      </c>
      <c r="DX10" s="6">
        <v>-0.36549999999999999</v>
      </c>
      <c r="DY10" s="7">
        <f t="shared" si="63"/>
        <v>16330925.537910091</v>
      </c>
      <c r="DZ10" s="12">
        <f t="shared" si="64"/>
        <v>-32826308.765758529</v>
      </c>
      <c r="EA10" s="12">
        <f t="shared" si="65"/>
        <v>-4165854.1288111024</v>
      </c>
      <c r="EC10" s="5">
        <f t="shared" si="66"/>
        <v>52</v>
      </c>
      <c r="ED10" s="6">
        <v>-0.36549999999999999</v>
      </c>
      <c r="EE10" s="7">
        <f t="shared" si="67"/>
        <v>15200042.38450307</v>
      </c>
      <c r="EF10" s="12">
        <f t="shared" si="68"/>
        <v>-30037424.817002837</v>
      </c>
      <c r="EG10" s="12">
        <f t="shared" si="69"/>
        <v>-3925717.042093372</v>
      </c>
      <c r="EI10" s="5">
        <f t="shared" si="70"/>
        <v>51</v>
      </c>
      <c r="EJ10" s="6">
        <v>-0.36549999999999999</v>
      </c>
      <c r="EK10" s="7">
        <f t="shared" si="71"/>
        <v>15200042.38450307</v>
      </c>
      <c r="EL10" s="12">
        <f t="shared" si="72"/>
        <v>-24383898.108771082</v>
      </c>
      <c r="EM10" s="12">
        <f t="shared" si="73"/>
        <v>-3302298.9199301689</v>
      </c>
      <c r="EO10" s="5">
        <f t="shared" si="74"/>
        <v>50</v>
      </c>
      <c r="EP10" s="6">
        <v>-0.36549999999999999</v>
      </c>
      <c r="EQ10" s="7">
        <f t="shared" si="75"/>
        <v>16975700.675120689</v>
      </c>
      <c r="ER10" s="12">
        <f t="shared" si="76"/>
        <v>-26931296.421858504</v>
      </c>
      <c r="ES10" s="12">
        <f t="shared" si="77"/>
        <v>-3698302.8517563054</v>
      </c>
      <c r="EU10" s="5">
        <f t="shared" si="78"/>
        <v>49</v>
      </c>
      <c r="EV10" s="6">
        <v>-0.36549999999999999</v>
      </c>
      <c r="EW10" s="7">
        <f t="shared" si="79"/>
        <v>10540467.711897247</v>
      </c>
      <c r="EX10" s="12">
        <f t="shared" si="80"/>
        <v>-26065725.831955668</v>
      </c>
      <c r="EY10" s="12">
        <f t="shared" si="81"/>
        <v>-3616468.2587191076</v>
      </c>
      <c r="FA10" s="5">
        <f t="shared" si="82"/>
        <v>48</v>
      </c>
      <c r="FB10" s="6">
        <v>-0.36549999999999999</v>
      </c>
      <c r="FC10" s="7">
        <f t="shared" si="83"/>
        <v>10504751.55660479</v>
      </c>
      <c r="FD10" s="12">
        <f t="shared" si="84"/>
        <v>-23892833.92241542</v>
      </c>
      <c r="FE10" s="12">
        <f t="shared" si="85"/>
        <v>-3371561.9418883394</v>
      </c>
      <c r="FG10" s="5">
        <f t="shared" si="86"/>
        <v>47</v>
      </c>
      <c r="FH10" s="6">
        <v>-0.36549999999999999</v>
      </c>
      <c r="FI10" s="7">
        <f t="shared" si="87"/>
        <v>8294971.2228401694</v>
      </c>
      <c r="FJ10" s="12">
        <f t="shared" si="88"/>
        <v>-24522186.968022585</v>
      </c>
      <c r="FK10" s="12">
        <f t="shared" si="89"/>
        <v>-3483595.0802191379</v>
      </c>
      <c r="FM10" s="5">
        <f t="shared" si="90"/>
        <v>46</v>
      </c>
      <c r="FN10" s="6">
        <v>-0.36549999999999999</v>
      </c>
      <c r="FO10" s="7">
        <f t="shared" si="91"/>
        <v>9096360.5908983108</v>
      </c>
      <c r="FP10" s="12">
        <f t="shared" si="92"/>
        <v>-21796299.402814221</v>
      </c>
      <c r="FQ10" s="12">
        <f t="shared" si="93"/>
        <v>-3137643.2514705574</v>
      </c>
      <c r="FS10" s="5">
        <f t="shared" si="94"/>
        <v>45</v>
      </c>
      <c r="FT10" s="6">
        <v>-0.36549999999999999</v>
      </c>
      <c r="FU10" s="7">
        <f t="shared" si="95"/>
        <v>7418938.5783364428</v>
      </c>
      <c r="FV10" s="12">
        <f t="shared" si="96"/>
        <v>-21752563.504733432</v>
      </c>
      <c r="FW10" s="12">
        <f t="shared" si="97"/>
        <v>-3182849.7599027511</v>
      </c>
      <c r="FY10" s="5">
        <f t="shared" si="98"/>
        <v>44</v>
      </c>
      <c r="FZ10" s="6">
        <v>-0.36549999999999999</v>
      </c>
      <c r="GA10" s="7">
        <f t="shared" si="99"/>
        <v>6372563.6302494761</v>
      </c>
      <c r="GB10" s="12">
        <f t="shared" si="100"/>
        <v>-21420104.273048796</v>
      </c>
      <c r="GC10" s="12">
        <f t="shared" si="101"/>
        <v>-3164633.2669718838</v>
      </c>
      <c r="GE10" s="5">
        <f t="shared" si="102"/>
        <v>43</v>
      </c>
      <c r="GF10" s="6">
        <v>-0.36549999999999999</v>
      </c>
      <c r="GG10" s="7">
        <f t="shared" si="103"/>
        <v>5669540.5963073652</v>
      </c>
      <c r="GH10" s="12">
        <f t="shared" si="104"/>
        <v>-20481412.987459376</v>
      </c>
      <c r="GI10" s="12">
        <f t="shared" si="105"/>
        <v>-3084141.1734122932</v>
      </c>
      <c r="GK10" s="5">
        <f t="shared" si="106"/>
        <v>42</v>
      </c>
      <c r="GL10" s="6">
        <v>-0.36549999999999999</v>
      </c>
      <c r="GM10" s="7">
        <f t="shared" si="107"/>
        <v>6297390.4213121869</v>
      </c>
      <c r="GN10" s="12">
        <f t="shared" si="108"/>
        <v>-17829817.015949901</v>
      </c>
      <c r="GO10" s="12">
        <f t="shared" si="109"/>
        <v>-2777729.8031288558</v>
      </c>
      <c r="GQ10" s="5">
        <f t="shared" si="110"/>
        <v>41</v>
      </c>
      <c r="GR10" s="6">
        <v>-0.36549999999999999</v>
      </c>
      <c r="GS10" s="7">
        <f t="shared" si="111"/>
        <v>5086745.0899129128</v>
      </c>
      <c r="GT10" s="12">
        <f t="shared" si="112"/>
        <v>-17206244.690670088</v>
      </c>
      <c r="GU10" s="12">
        <f t="shared" si="113"/>
        <v>-2778354.6924512265</v>
      </c>
      <c r="GW10" s="5">
        <f t="shared" si="114"/>
        <v>40</v>
      </c>
      <c r="GX10" s="6">
        <v>-0.36549999999999999</v>
      </c>
      <c r="GY10" s="7">
        <f t="shared" si="115"/>
        <v>4590510.8653667653</v>
      </c>
      <c r="GZ10" s="12">
        <f t="shared" si="116"/>
        <v>-15919930.533876885</v>
      </c>
      <c r="HA10" s="12">
        <f t="shared" si="117"/>
        <v>-2683727.2800739515</v>
      </c>
      <c r="HC10" s="5">
        <f t="shared" si="118"/>
        <v>39</v>
      </c>
      <c r="HD10" s="6">
        <v>-0.36549999999999999</v>
      </c>
      <c r="HE10" s="7">
        <f t="shared" si="119"/>
        <v>5002736.3397632577</v>
      </c>
      <c r="HF10" s="12">
        <f t="shared" si="120"/>
        <v>-13375189.255424796</v>
      </c>
      <c r="HG10" s="12">
        <f t="shared" si="121"/>
        <v>-2394081.6074204813</v>
      </c>
      <c r="HI10" s="5">
        <f t="shared" si="122"/>
        <v>38</v>
      </c>
      <c r="HJ10" s="6">
        <v>-0.36549999999999999</v>
      </c>
      <c r="HK10" s="7">
        <f t="shared" si="123"/>
        <v>4830761.2396323448</v>
      </c>
      <c r="HL10" s="12">
        <f t="shared" si="124"/>
        <v>-11455394.283894027</v>
      </c>
      <c r="HM10" s="12">
        <f t="shared" si="125"/>
        <v>-2158938.7844444653</v>
      </c>
      <c r="HO10" s="5">
        <f t="shared" si="126"/>
        <v>37</v>
      </c>
      <c r="HP10" s="6">
        <v>-0.36549999999999999</v>
      </c>
      <c r="HQ10" s="7">
        <f t="shared" si="127"/>
        <v>4229347.9597551655</v>
      </c>
      <c r="HR10" s="12">
        <f t="shared" si="128"/>
        <v>-10583987.899860566</v>
      </c>
      <c r="HS10" s="12">
        <f t="shared" si="129"/>
        <v>-2059863.1626303119</v>
      </c>
      <c r="HU10" s="5">
        <f t="shared" si="130"/>
        <v>36</v>
      </c>
      <c r="HV10" s="6">
        <v>-0.36549999999999999</v>
      </c>
      <c r="HW10" s="7">
        <f t="shared" si="131"/>
        <v>3561256.2813701262</v>
      </c>
      <c r="HX10" s="12">
        <f t="shared" si="132"/>
        <v>-9931962.54045045</v>
      </c>
      <c r="HY10" s="12">
        <f t="shared" si="133"/>
        <v>-2003511.7161814054</v>
      </c>
      <c r="IA10" s="5">
        <f t="shared" si="134"/>
        <v>35</v>
      </c>
      <c r="IB10" s="6">
        <v>-0.36549999999999999</v>
      </c>
      <c r="IC10" s="7">
        <f t="shared" si="135"/>
        <v>4155976.521612939</v>
      </c>
      <c r="ID10" s="12">
        <f t="shared" si="136"/>
        <v>-7335264.2732210159</v>
      </c>
      <c r="IE10" s="12">
        <f t="shared" si="137"/>
        <v>-1618634.8855578147</v>
      </c>
      <c r="IG10" s="5">
        <f t="shared" si="138"/>
        <v>34</v>
      </c>
      <c r="IH10" s="6">
        <v>-0.36549999999999999</v>
      </c>
      <c r="II10" s="7">
        <f t="shared" si="139"/>
        <v>5608605.2923251539</v>
      </c>
      <c r="IJ10" s="12">
        <f t="shared" si="140"/>
        <v>-3794625.2625007168</v>
      </c>
      <c r="IK10" s="12">
        <f t="shared" si="141"/>
        <v>-936168.08493364591</v>
      </c>
      <c r="IM10" s="5">
        <f t="shared" si="142"/>
        <v>33</v>
      </c>
      <c r="IN10" s="6">
        <v>-0.36549999999999999</v>
      </c>
      <c r="IO10" s="7">
        <f t="shared" si="143"/>
        <v>4093872.4761497476</v>
      </c>
      <c r="IP10" s="12">
        <f t="shared" si="144"/>
        <v>-3998024.4097694745</v>
      </c>
      <c r="IQ10" s="12">
        <f t="shared" si="145"/>
        <v>-1052609.8929026553</v>
      </c>
      <c r="IS10" s="5">
        <f t="shared" si="146"/>
        <v>32</v>
      </c>
      <c r="IT10" s="6">
        <v>-0.36549999999999999</v>
      </c>
      <c r="IU10" s="7">
        <f t="shared" si="147"/>
        <v>3306042.5390856392</v>
      </c>
      <c r="IV10" s="12">
        <f t="shared" si="148"/>
        <v>-3794279.7535202396</v>
      </c>
      <c r="IW10" s="12">
        <f t="shared" si="149"/>
        <v>-1051071.9082343688</v>
      </c>
      <c r="IY10" s="5">
        <f t="shared" si="150"/>
        <v>31</v>
      </c>
      <c r="IZ10" s="6">
        <v>-0.36549999999999999</v>
      </c>
      <c r="JA10" s="7">
        <f t="shared" si="151"/>
        <v>3554120.1237213928</v>
      </c>
      <c r="JB10" s="12">
        <f t="shared" si="152"/>
        <v>-2452422.7061798419</v>
      </c>
      <c r="JC10" s="12">
        <f t="shared" si="153"/>
        <v>-725809.35285652115</v>
      </c>
      <c r="JE10" s="5">
        <f t="shared" si="154"/>
        <v>30</v>
      </c>
      <c r="JF10" s="6">
        <v>-0.36549999999999999</v>
      </c>
      <c r="JG10" s="7">
        <f t="shared" si="155"/>
        <v>3336888.6712246668</v>
      </c>
      <c r="JH10" s="12">
        <f t="shared" si="156"/>
        <v>-1609974.4223304114</v>
      </c>
      <c r="JI10" s="12">
        <f t="shared" si="157"/>
        <v>-520699.18100751535</v>
      </c>
      <c r="JK10" s="5">
        <f t="shared" si="158"/>
        <v>29</v>
      </c>
      <c r="JL10" s="6">
        <v>-0.36549999999999999</v>
      </c>
      <c r="JM10" s="7">
        <f t="shared" si="159"/>
        <v>2815464.6230380246</v>
      </c>
      <c r="JN10" s="12">
        <f t="shared" si="160"/>
        <v>-1103712.5178395405</v>
      </c>
      <c r="JO10" s="12">
        <f t="shared" si="161"/>
        <v>-406614.42318361701</v>
      </c>
      <c r="JQ10" s="5">
        <f t="shared" si="162"/>
        <v>28</v>
      </c>
      <c r="JR10" s="6">
        <v>-0.36549999999999999</v>
      </c>
      <c r="JS10" s="7">
        <f t="shared" si="163"/>
        <v>2137137.2575057112</v>
      </c>
      <c r="JT10" s="12">
        <f t="shared" si="164"/>
        <v>-1014697.7531803751</v>
      </c>
      <c r="JU10" s="12">
        <f t="shared" si="165"/>
        <v>-418025.87615632464</v>
      </c>
      <c r="JW10" s="5">
        <f t="shared" si="166"/>
        <v>27</v>
      </c>
      <c r="JX10" s="6">
        <v>-0.36549999999999999</v>
      </c>
      <c r="JY10" s="7">
        <f t="shared" si="167"/>
        <v>2242536.4716744092</v>
      </c>
      <c r="JZ10" s="12">
        <f t="shared" si="168"/>
        <v>-358742.89994470845</v>
      </c>
      <c r="KA10" s="12">
        <f t="shared" si="169"/>
        <v>-160192.51569649589</v>
      </c>
      <c r="KC10" s="5">
        <f t="shared" si="170"/>
        <v>26</v>
      </c>
      <c r="KD10" s="6">
        <v>-0.36549999999999999</v>
      </c>
      <c r="KE10" s="7">
        <f t="shared" si="171"/>
        <v>1862262.4744016014</v>
      </c>
      <c r="KF10" s="12">
        <f t="shared" si="172"/>
        <v>-383345.82489905396</v>
      </c>
      <c r="KG10" s="12">
        <f t="shared" si="173"/>
        <v>-177532.06589226006</v>
      </c>
      <c r="KI10" s="5">
        <f t="shared" si="174"/>
        <v>25</v>
      </c>
      <c r="KJ10" s="6">
        <v>-0.36549999999999999</v>
      </c>
      <c r="KK10" s="7">
        <f t="shared" si="175"/>
        <v>1522202.4476063445</v>
      </c>
      <c r="KL10" s="12">
        <f t="shared" si="176"/>
        <v>-405448.13167148281</v>
      </c>
      <c r="KM10" s="12">
        <f t="shared" si="177"/>
        <v>-195639.57106413532</v>
      </c>
      <c r="KO10" s="5">
        <f t="shared" si="178"/>
        <v>24</v>
      </c>
      <c r="KP10" s="6">
        <v>-0.36549999999999999</v>
      </c>
      <c r="KQ10" s="7">
        <f t="shared" si="179"/>
        <v>1434010.7843677292</v>
      </c>
      <c r="KR10" s="12">
        <f t="shared" si="180"/>
        <v>-222406.41395008712</v>
      </c>
      <c r="KS10" s="12">
        <f t="shared" si="181"/>
        <v>-111108.42253875457</v>
      </c>
      <c r="KU10" s="5">
        <f t="shared" si="182"/>
        <v>23</v>
      </c>
      <c r="KV10" s="6">
        <v>-0.36549999999999999</v>
      </c>
      <c r="KW10" s="7">
        <f t="shared" si="183"/>
        <v>1092662.8957388974</v>
      </c>
      <c r="KX10" s="12">
        <f t="shared" si="184"/>
        <v>-345053.93639079231</v>
      </c>
      <c r="KY10" s="12">
        <f t="shared" si="185"/>
        <v>-179079.03886935711</v>
      </c>
      <c r="LA10" s="5">
        <f t="shared" si="186"/>
        <v>22</v>
      </c>
      <c r="LB10" s="6">
        <v>-0.36549999999999999</v>
      </c>
      <c r="LC10" s="7">
        <f t="shared" si="187"/>
        <v>922156.21211823553</v>
      </c>
      <c r="LD10" s="12">
        <f t="shared" si="188"/>
        <v>-343075.72964202962</v>
      </c>
      <c r="LE10" s="12">
        <f t="shared" si="189"/>
        <v>-180651.67694002125</v>
      </c>
      <c r="LG10" s="5">
        <f t="shared" si="190"/>
        <v>21</v>
      </c>
      <c r="LH10" s="6">
        <v>-0.36549999999999999</v>
      </c>
      <c r="LI10" s="7">
        <f t="shared" si="191"/>
        <v>871520.85069297382</v>
      </c>
      <c r="LJ10" s="12">
        <f t="shared" si="192"/>
        <v>-216685.71783840968</v>
      </c>
      <c r="LK10" s="12">
        <f t="shared" si="193"/>
        <v>-118716.4388384506</v>
      </c>
      <c r="LM10" s="5">
        <f t="shared" si="194"/>
        <v>20</v>
      </c>
      <c r="LN10" s="6">
        <v>-0.36549999999999999</v>
      </c>
      <c r="LO10" s="7">
        <f t="shared" si="195"/>
        <v>747829.80152134364</v>
      </c>
      <c r="LP10" s="12">
        <f t="shared" si="196"/>
        <v>-178912.6092032161</v>
      </c>
      <c r="LQ10" s="12">
        <f t="shared" si="197"/>
        <v>-102596.44367132052</v>
      </c>
      <c r="LS10" s="5">
        <f t="shared" si="198"/>
        <v>19</v>
      </c>
      <c r="LT10" s="6">
        <v>-0.36549999999999999</v>
      </c>
      <c r="LU10" s="7">
        <f t="shared" si="199"/>
        <v>568778.37049083039</v>
      </c>
      <c r="LV10" s="12">
        <f t="shared" si="200"/>
        <v>-218450.32015969823</v>
      </c>
      <c r="LW10" s="12">
        <f t="shared" si="201"/>
        <v>-131786.01566599845</v>
      </c>
      <c r="LY10" s="5">
        <f t="shared" si="202"/>
        <v>18</v>
      </c>
      <c r="LZ10" s="6">
        <v>-0.36549999999999999</v>
      </c>
      <c r="MA10" s="7">
        <f t="shared" si="203"/>
        <v>586732.38136046019</v>
      </c>
      <c r="MB10" s="12">
        <f t="shared" si="204"/>
        <v>-65910.205749335815</v>
      </c>
      <c r="MC10" s="12">
        <f t="shared" si="205"/>
        <v>-42009.251320487732</v>
      </c>
      <c r="ME10" s="5">
        <f t="shared" si="206"/>
        <v>17</v>
      </c>
      <c r="MF10" s="6">
        <v>-0.36549999999999999</v>
      </c>
      <c r="MG10" s="7">
        <f t="shared" si="207"/>
        <v>450535.49977767048</v>
      </c>
      <c r="MH10" s="12">
        <f t="shared" si="208"/>
        <v>-115570.67529357977</v>
      </c>
      <c r="MI10" s="12">
        <f t="shared" si="209"/>
        <v>-75576.807737680487</v>
      </c>
      <c r="MK10" s="5">
        <f t="shared" si="210"/>
        <v>16</v>
      </c>
      <c r="ML10" s="6">
        <v>-0.36549999999999999</v>
      </c>
      <c r="MM10" s="7">
        <f t="shared" si="211"/>
        <v>419141.78042391874</v>
      </c>
      <c r="MN10" s="12">
        <f t="shared" si="212"/>
        <v>-68684.173911756705</v>
      </c>
      <c r="MO10" s="12">
        <f t="shared" si="213"/>
        <v>-46379.217728082709</v>
      </c>
      <c r="MQ10" s="5">
        <f t="shared" si="214"/>
        <v>15</v>
      </c>
      <c r="MR10" s="6">
        <v>-0.36549999999999999</v>
      </c>
      <c r="MS10" s="7">
        <f t="shared" si="215"/>
        <v>381141.93000265438</v>
      </c>
      <c r="MT10" s="12">
        <f t="shared" si="216"/>
        <v>-44266.291876279189</v>
      </c>
      <c r="MU10" s="12">
        <f t="shared" si="217"/>
        <v>-30645.571892755073</v>
      </c>
      <c r="MW10" s="5">
        <f t="shared" si="218"/>
        <v>14</v>
      </c>
      <c r="MX10" s="6">
        <v>-0.36549999999999999</v>
      </c>
      <c r="MY10" s="7">
        <f t="shared" si="219"/>
        <v>376139.2776104355</v>
      </c>
      <c r="MZ10" s="12">
        <f t="shared" si="220"/>
        <v>6983.3976821521283</v>
      </c>
      <c r="NA10" s="12">
        <f t="shared" si="221"/>
        <v>4970.1897510534372</v>
      </c>
      <c r="NC10" s="5">
        <f t="shared" si="222"/>
        <v>13</v>
      </c>
      <c r="ND10" s="6">
        <v>-0.36549999999999999</v>
      </c>
      <c r="NE10" s="7">
        <f t="shared" si="223"/>
        <v>274153.99242743122</v>
      </c>
      <c r="NF10" s="12">
        <f t="shared" si="224"/>
        <v>-51042.186975104501</v>
      </c>
      <c r="NG10" s="12">
        <f t="shared" si="225"/>
        <v>-37318.46609033116</v>
      </c>
      <c r="NI10" s="5">
        <f t="shared" si="226"/>
        <v>12</v>
      </c>
      <c r="NJ10" s="6">
        <v>-0.36549999999999999</v>
      </c>
      <c r="NK10" s="7">
        <f t="shared" si="227"/>
        <v>223470.81221668667</v>
      </c>
      <c r="NL10" s="12">
        <f t="shared" si="228"/>
        <v>-60228.3252522318</v>
      </c>
      <c r="NM10" s="12">
        <f t="shared" si="229"/>
        <v>-45375.161225637268</v>
      </c>
      <c r="NO10" s="5">
        <f t="shared" si="230"/>
        <v>11</v>
      </c>
      <c r="NP10" s="6">
        <v>-0.36549999999999999</v>
      </c>
      <c r="NQ10" s="7">
        <f t="shared" si="231"/>
        <v>167896.92878789382</v>
      </c>
      <c r="NR10" s="12">
        <f t="shared" si="232"/>
        <v>-80769.800164025437</v>
      </c>
      <c r="NS10" s="12">
        <f t="shared" si="233"/>
        <v>-61806.987908450181</v>
      </c>
      <c r="NU10" s="5">
        <f t="shared" si="234"/>
        <v>10</v>
      </c>
      <c r="NV10" s="6">
        <v>-0.36549999999999999</v>
      </c>
      <c r="NW10" s="7">
        <f t="shared" si="235"/>
        <v>130821.97973187924</v>
      </c>
      <c r="NX10" s="12">
        <f t="shared" si="236"/>
        <v>-80709.342890985426</v>
      </c>
      <c r="NY10" s="12">
        <f t="shared" si="237"/>
        <v>-62792.617847281494</v>
      </c>
      <c r="OA10" s="5">
        <f t="shared" si="238"/>
        <v>9</v>
      </c>
      <c r="OB10" s="6">
        <v>-0.36549999999999999</v>
      </c>
      <c r="OC10" s="7">
        <f t="shared" si="239"/>
        <v>108215.7165455201</v>
      </c>
      <c r="OD10" s="12">
        <f t="shared" si="240"/>
        <v>-71581.581673905894</v>
      </c>
      <c r="OE10" s="12">
        <f t="shared" si="241"/>
        <v>-57216.455093073753</v>
      </c>
      <c r="OG10" s="5">
        <f t="shared" si="242"/>
        <v>8</v>
      </c>
      <c r="OH10" s="6">
        <v>-0.36549999999999999</v>
      </c>
      <c r="OI10" s="7">
        <f t="shared" si="243"/>
        <v>118957.58661703872</v>
      </c>
      <c r="OJ10" s="12">
        <f t="shared" si="244"/>
        <v>-29660.883873974508</v>
      </c>
      <c r="OK10" s="12">
        <f t="shared" si="245"/>
        <v>-24593.336330774393</v>
      </c>
      <c r="OM10" s="5">
        <f t="shared" si="246"/>
        <v>7</v>
      </c>
      <c r="ON10" s="6">
        <v>-0.36549999999999999</v>
      </c>
      <c r="OO10" s="7">
        <f t="shared" si="247"/>
        <v>134949.04891326002</v>
      </c>
      <c r="OP10" s="12">
        <f t="shared" si="248"/>
        <v>13623.511175461201</v>
      </c>
      <c r="OQ10" s="12">
        <f t="shared" si="249"/>
        <v>11424.963676362242</v>
      </c>
      <c r="OS10" s="5">
        <f t="shared" si="250"/>
        <v>6</v>
      </c>
      <c r="OT10" s="6">
        <v>-0.36549999999999999</v>
      </c>
      <c r="OU10" s="7">
        <f t="shared" si="251"/>
        <v>172945.08383091123</v>
      </c>
      <c r="OV10" s="12">
        <f t="shared" si="252"/>
        <v>80930.518934538908</v>
      </c>
      <c r="OW10" s="12">
        <f t="shared" si="253"/>
        <v>69632.897482743239</v>
      </c>
      <c r="OY10" s="5">
        <f t="shared" si="254"/>
        <v>5</v>
      </c>
      <c r="OZ10" s="6">
        <v>-0.36549999999999999</v>
      </c>
      <c r="PA10" s="7">
        <f t="shared" si="255"/>
        <v>134734.40622539047</v>
      </c>
      <c r="PB10" s="12">
        <f t="shared" si="256"/>
        <v>67328.740446846932</v>
      </c>
      <c r="PC10" s="12">
        <f t="shared" si="257"/>
        <v>59045.755899024771</v>
      </c>
      <c r="PE10" s="5">
        <f t="shared" si="258"/>
        <v>4</v>
      </c>
      <c r="PF10" s="6">
        <v>-0.36549999999999999</v>
      </c>
      <c r="PG10" s="7">
        <f t="shared" si="259"/>
        <v>121667.33450008169</v>
      </c>
      <c r="PH10" s="12">
        <f t="shared" si="260"/>
        <v>85911.148466717845</v>
      </c>
      <c r="PI10" s="12">
        <f t="shared" si="261"/>
        <v>77579.581459433146</v>
      </c>
      <c r="PK10" s="5">
        <f t="shared" si="262"/>
        <v>3</v>
      </c>
      <c r="PL10" s="6">
        <v>-0.36549999999999999</v>
      </c>
      <c r="PM10" s="7">
        <f t="shared" si="263"/>
        <v>116061.56109900001</v>
      </c>
      <c r="PN10" s="12">
        <f t="shared" si="264"/>
        <v>89860.741977567843</v>
      </c>
      <c r="PO10" s="12">
        <f t="shared" si="265"/>
        <v>84380.079241176732</v>
      </c>
      <c r="PQ10" s="5">
        <f t="shared" si="266"/>
        <v>2</v>
      </c>
      <c r="PR10" s="6">
        <v>-0.36549999999999999</v>
      </c>
      <c r="PS10" s="7">
        <f t="shared" si="267"/>
        <v>100390.59000000001</v>
      </c>
      <c r="PT10" s="12">
        <f>(PT11)*(1+PR10)-(((VLOOKUP((PQ$91+PQ11),$A$138:$E$227,5,FALSE))/(VLOOKUP(PQ$91,$A$138:$E$227,5,FALSE)))*(IF(PQ10&lt;=$D$125,$B$125,$C$125)))</f>
        <v>81934.823301715282</v>
      </c>
      <c r="PU10" s="12">
        <f t="shared" si="269"/>
        <v>78534.516495122632</v>
      </c>
      <c r="PW10" s="5">
        <f t="shared" si="270"/>
        <v>1</v>
      </c>
      <c r="PX10" s="6">
        <v>-0.36549999999999999</v>
      </c>
      <c r="PY10" s="7">
        <f>(PY11+$B$124)*(1+PX10)</f>
        <v>95175.000000000015</v>
      </c>
      <c r="PZ10" s="12">
        <f>($B$124)*(1+PX10)-$B$125</f>
        <v>84175.000000000015</v>
      </c>
      <c r="QA10" s="12">
        <f>PZ10</f>
        <v>84175.000000000015</v>
      </c>
      <c r="QC10" s="5"/>
      <c r="QD10" s="6"/>
      <c r="QE10" s="7"/>
      <c r="QI10" s="5"/>
      <c r="QJ10" s="6"/>
      <c r="QK10" s="7"/>
      <c r="QO10" s="5"/>
      <c r="QP10" s="6"/>
      <c r="QQ10" s="7"/>
    </row>
    <row r="11" spans="3:461">
      <c r="C11">
        <v>80</v>
      </c>
      <c r="D11" s="6">
        <v>5.4800000000000001E-2</v>
      </c>
      <c r="E11" s="12">
        <f t="shared" si="286"/>
        <v>-759627000.22924626</v>
      </c>
      <c r="F11" s="12">
        <f t="shared" si="0"/>
        <v>-64923460.121561348</v>
      </c>
      <c r="G11">
        <v>79</v>
      </c>
      <c r="H11" s="6">
        <v>5.4800000000000001E-2</v>
      </c>
      <c r="I11" s="12">
        <f t="shared" si="1"/>
        <v>-783388735.37153864</v>
      </c>
      <c r="J11" s="12">
        <f t="shared" si="2"/>
        <v>-66180279.102705874</v>
      </c>
      <c r="K11">
        <v>78</v>
      </c>
      <c r="L11" s="6">
        <v>5.4800000000000001E-2</v>
      </c>
      <c r="M11" s="12">
        <f t="shared" si="3"/>
        <v>-718105596.53117561</v>
      </c>
      <c r="N11" s="12">
        <f t="shared" si="4"/>
        <v>-60665192.972310022</v>
      </c>
      <c r="O11">
        <v>77</v>
      </c>
      <c r="P11" s="6">
        <v>5.4800000000000001E-2</v>
      </c>
      <c r="Q11" s="12">
        <f t="shared" si="5"/>
        <v>-660847752.31951189</v>
      </c>
      <c r="R11" s="12">
        <f t="shared" si="6"/>
        <v>-51910319.648052722</v>
      </c>
      <c r="S11">
        <v>76</v>
      </c>
      <c r="T11" s="6">
        <v>5.4800000000000001E-2</v>
      </c>
      <c r="U11" s="12">
        <f t="shared" si="7"/>
        <v>-485308476.23022884</v>
      </c>
      <c r="V11" s="12">
        <f t="shared" si="8"/>
        <v>-34285388.556696467</v>
      </c>
      <c r="W11">
        <v>75</v>
      </c>
      <c r="X11" s="6">
        <v>5.4800000000000001E-2</v>
      </c>
      <c r="Y11" s="12">
        <f t="shared" si="9"/>
        <v>-476916860.07480222</v>
      </c>
      <c r="Z11" s="12">
        <f t="shared" si="10"/>
        <v>-30393978.217951883</v>
      </c>
      <c r="AA11">
        <v>74</v>
      </c>
      <c r="AB11" s="6">
        <v>5.4800000000000001E-2</v>
      </c>
      <c r="AC11" s="12">
        <f t="shared" si="11"/>
        <v>-566186386.89554358</v>
      </c>
      <c r="AD11" s="12">
        <f t="shared" si="12"/>
        <v>-36922280.388018608</v>
      </c>
      <c r="AE11">
        <v>73</v>
      </c>
      <c r="AF11" s="6">
        <v>5.4800000000000001E-2</v>
      </c>
      <c r="AG11" s="12">
        <f t="shared" si="13"/>
        <v>-480538963.88824958</v>
      </c>
      <c r="AH11" s="12">
        <f t="shared" si="14"/>
        <v>-32286627.08916387</v>
      </c>
      <c r="AI11">
        <v>72</v>
      </c>
      <c r="AJ11" s="6">
        <v>5.4800000000000001E-2</v>
      </c>
      <c r="AK11" s="12">
        <f t="shared" si="15"/>
        <v>-535679004.8738783</v>
      </c>
      <c r="AL11" s="12">
        <f t="shared" si="16"/>
        <v>-36520681.503732517</v>
      </c>
      <c r="AM11">
        <v>71</v>
      </c>
      <c r="AN11" s="6">
        <v>5.4800000000000001E-2</v>
      </c>
      <c r="AO11" s="12">
        <f t="shared" si="17"/>
        <v>-533559850.75599265</v>
      </c>
      <c r="AP11" s="12">
        <f t="shared" si="18"/>
        <v>-37166992.212372027</v>
      </c>
      <c r="AQ11">
        <v>70</v>
      </c>
      <c r="AR11" s="6">
        <v>5.4800000000000001E-2</v>
      </c>
      <c r="AS11" s="12">
        <f t="shared" si="19"/>
        <v>-371444360.94572288</v>
      </c>
      <c r="AT11" s="12">
        <f t="shared" si="20"/>
        <v>-26057771.744473089</v>
      </c>
      <c r="AU11">
        <v>69</v>
      </c>
      <c r="AV11" s="6">
        <v>5.4800000000000001E-2</v>
      </c>
      <c r="AW11" s="12">
        <f t="shared" si="21"/>
        <v>-394831041.43192542</v>
      </c>
      <c r="AX11" s="12">
        <f t="shared" si="22"/>
        <v>-27308288.771870583</v>
      </c>
      <c r="AY11">
        <v>68</v>
      </c>
      <c r="AZ11" s="6">
        <v>5.4800000000000001E-2</v>
      </c>
      <c r="BA11" s="12">
        <f t="shared" si="23"/>
        <v>-350897139.06447113</v>
      </c>
      <c r="BB11" s="12">
        <f t="shared" si="24"/>
        <v>-24096268.244586147</v>
      </c>
      <c r="BC11">
        <v>67</v>
      </c>
      <c r="BD11" s="6">
        <v>5.4800000000000001E-2</v>
      </c>
      <c r="BE11" s="12">
        <f t="shared" si="25"/>
        <v>-273067806.31055212</v>
      </c>
      <c r="BF11" s="12">
        <f t="shared" si="26"/>
        <v>-19021500.617435306</v>
      </c>
      <c r="BG11">
        <v>66</v>
      </c>
      <c r="BH11" s="6">
        <v>5.4800000000000001E-2</v>
      </c>
      <c r="BI11" s="12">
        <f t="shared" si="27"/>
        <v>-147630615.92150548</v>
      </c>
      <c r="BJ11" s="12">
        <f t="shared" si="28"/>
        <v>-11450679.145757429</v>
      </c>
      <c r="BK11">
        <v>65</v>
      </c>
      <c r="BL11" s="6">
        <v>5.4800000000000001E-2</v>
      </c>
      <c r="BM11" s="12">
        <f t="shared" si="29"/>
        <v>-128833026.46091615</v>
      </c>
      <c r="BN11" s="12">
        <f t="shared" si="30"/>
        <v>-10756452.786289044</v>
      </c>
      <c r="BO11">
        <v>64</v>
      </c>
      <c r="BP11" s="6">
        <v>5.4800000000000001E-2</v>
      </c>
      <c r="BQ11" s="12">
        <f t="shared" si="31"/>
        <v>-133352241.25965133</v>
      </c>
      <c r="BR11" s="12">
        <f t="shared" si="32"/>
        <v>-11463169.897231113</v>
      </c>
      <c r="BS11">
        <v>63</v>
      </c>
      <c r="BT11" s="6">
        <v>5.4800000000000001E-2</v>
      </c>
      <c r="BU11" s="12">
        <f t="shared" si="33"/>
        <v>-125516298.92084354</v>
      </c>
      <c r="BV11" s="12">
        <f t="shared" si="34"/>
        <v>-11037616.200255984</v>
      </c>
      <c r="BW11">
        <v>62</v>
      </c>
      <c r="BX11" s="6">
        <v>5.4800000000000001E-2</v>
      </c>
      <c r="BY11" s="12">
        <f t="shared" si="35"/>
        <v>-136728348.21152699</v>
      </c>
      <c r="BZ11" s="12">
        <f t="shared" si="36"/>
        <v>-12293770.934361864</v>
      </c>
      <c r="CA11">
        <v>61</v>
      </c>
      <c r="CB11" s="6">
        <v>5.4800000000000001E-2</v>
      </c>
      <c r="CC11" s="12">
        <f t="shared" si="37"/>
        <v>-68225189.966672465</v>
      </c>
      <c r="CD11" s="12">
        <f t="shared" si="38"/>
        <v>-7246668.169924601</v>
      </c>
      <c r="CE11">
        <v>60</v>
      </c>
      <c r="CF11" s="6">
        <v>5.4800000000000001E-2</v>
      </c>
      <c r="CG11" s="12">
        <f t="shared" si="39"/>
        <v>-39850023.23278784</v>
      </c>
      <c r="CH11" s="12">
        <f t="shared" si="40"/>
        <v>-4665864.114581218</v>
      </c>
      <c r="CI11">
        <v>59</v>
      </c>
      <c r="CJ11" s="6">
        <v>5.4800000000000001E-2</v>
      </c>
      <c r="CK11" s="12">
        <f t="shared" si="284"/>
        <v>-28827851.951727368</v>
      </c>
      <c r="CL11" s="12">
        <f t="shared" si="285"/>
        <v>-3418052.1640653745</v>
      </c>
      <c r="CM11" s="5">
        <v>58</v>
      </c>
      <c r="CN11" s="6">
        <v>5.4800000000000001E-2</v>
      </c>
      <c r="CO11" s="7">
        <f t="shared" si="41"/>
        <v>98321956.041114733</v>
      </c>
      <c r="CP11" s="12">
        <f t="shared" si="42"/>
        <v>-35080059.694249727</v>
      </c>
      <c r="CQ11" s="12">
        <f t="shared" si="43"/>
        <v>-4072708.6930621522</v>
      </c>
      <c r="CR11" s="9"/>
      <c r="CS11" s="5">
        <v>57</v>
      </c>
      <c r="CT11" s="6">
        <v>5.4800000000000001E-2</v>
      </c>
      <c r="CU11" s="7">
        <f t="shared" si="44"/>
        <v>75163944.683980376</v>
      </c>
      <c r="CV11" s="12">
        <f t="shared" si="45"/>
        <v>-38581180.957551435</v>
      </c>
      <c r="CW11" s="12">
        <f t="shared" si="46"/>
        <v>-4841326.7544156909</v>
      </c>
      <c r="CY11" s="5">
        <v>56</v>
      </c>
      <c r="CZ11" s="6">
        <v>5.4800000000000001E-2</v>
      </c>
      <c r="DA11" s="7">
        <f t="shared" si="47"/>
        <v>60772917.758716352</v>
      </c>
      <c r="DB11" s="12">
        <f t="shared" si="48"/>
        <v>-40694241.114219122</v>
      </c>
      <c r="DC11" s="12">
        <f t="shared" si="49"/>
        <v>-5327629.1870544162</v>
      </c>
      <c r="DE11" s="5">
        <f t="shared" si="50"/>
        <v>55</v>
      </c>
      <c r="DF11" s="6">
        <v>5.4800000000000001E-2</v>
      </c>
      <c r="DG11" s="7">
        <f t="shared" si="51"/>
        <v>51437086.549908049</v>
      </c>
      <c r="DH11" s="12">
        <f t="shared" si="52"/>
        <v>-42833510.538541846</v>
      </c>
      <c r="DI11" s="12">
        <f t="shared" si="53"/>
        <v>-5628860.2695696643</v>
      </c>
      <c r="DK11" s="5">
        <f t="shared" si="54"/>
        <v>54</v>
      </c>
      <c r="DL11" s="6">
        <v>5.4800000000000001E-2</v>
      </c>
      <c r="DM11" s="7">
        <f t="shared" si="55"/>
        <v>52067098.441044673</v>
      </c>
      <c r="DN11" s="12">
        <f t="shared" si="56"/>
        <v>-33899398.218692347</v>
      </c>
      <c r="DO11" s="12">
        <f t="shared" si="57"/>
        <v>-4505048.0796124022</v>
      </c>
      <c r="DQ11" s="5">
        <f t="shared" si="58"/>
        <v>53</v>
      </c>
      <c r="DR11" s="6">
        <v>5.4800000000000001E-2</v>
      </c>
      <c r="DS11" s="7">
        <f t="shared" si="59"/>
        <v>34128931.857003607</v>
      </c>
      <c r="DT11" s="12">
        <f t="shared" si="60"/>
        <v>-47434190.064269893</v>
      </c>
      <c r="DU11" s="12">
        <f t="shared" si="61"/>
        <v>-6256881.2481029471</v>
      </c>
      <c r="DW11" s="5">
        <f t="shared" si="62"/>
        <v>52</v>
      </c>
      <c r="DX11" s="6">
        <v>5.4800000000000001E-2</v>
      </c>
      <c r="DY11" s="7">
        <f t="shared" si="63"/>
        <v>25738259.319007233</v>
      </c>
      <c r="DZ11" s="12">
        <f t="shared" si="64"/>
        <v>-51363141.439512163</v>
      </c>
      <c r="EA11" s="12">
        <f t="shared" si="65"/>
        <v>-6800510.7826403342</v>
      </c>
      <c r="EC11" s="5">
        <f t="shared" si="66"/>
        <v>51</v>
      </c>
      <c r="ED11" s="6">
        <v>5.4800000000000001E-2</v>
      </c>
      <c r="EE11" s="7">
        <f t="shared" si="67"/>
        <v>23955937.564228635</v>
      </c>
      <c r="EF11" s="12">
        <f t="shared" si="68"/>
        <v>-46978536.388876222</v>
      </c>
      <c r="EG11" s="12">
        <f t="shared" si="69"/>
        <v>-6405657.6769276336</v>
      </c>
      <c r="EI11" s="5">
        <f t="shared" si="70"/>
        <v>50</v>
      </c>
      <c r="EJ11" s="6">
        <v>5.4800000000000001E-2</v>
      </c>
      <c r="EK11" s="7">
        <f t="shared" si="71"/>
        <v>23955937.564228635</v>
      </c>
      <c r="EL11" s="12">
        <f t="shared" si="72"/>
        <v>-38080978.134363435</v>
      </c>
      <c r="EM11" s="12">
        <f t="shared" si="73"/>
        <v>-5380582.437370535</v>
      </c>
      <c r="EO11" s="5">
        <f t="shared" si="74"/>
        <v>49</v>
      </c>
      <c r="EP11" s="6">
        <v>5.4800000000000001E-2</v>
      </c>
      <c r="EQ11" s="7">
        <f t="shared" si="75"/>
        <v>26754453.388685085</v>
      </c>
      <c r="ER11" s="12">
        <f t="shared" si="76"/>
        <v>-42100605.757120542</v>
      </c>
      <c r="ES11" s="12">
        <f t="shared" si="77"/>
        <v>-6031724.601595208</v>
      </c>
      <c r="EU11" s="5">
        <f t="shared" si="78"/>
        <v>48</v>
      </c>
      <c r="EV11" s="6">
        <v>5.4800000000000001E-2</v>
      </c>
      <c r="EW11" s="7">
        <f t="shared" si="79"/>
        <v>16612242.256733246</v>
      </c>
      <c r="EX11" s="12">
        <f t="shared" si="80"/>
        <v>-40739953.626450703</v>
      </c>
      <c r="EY11" s="12">
        <f t="shared" si="81"/>
        <v>-5897165.4476672085</v>
      </c>
      <c r="FA11" s="5">
        <f t="shared" si="82"/>
        <v>47</v>
      </c>
      <c r="FB11" s="6">
        <v>5.4800000000000001E-2</v>
      </c>
      <c r="FC11" s="7">
        <f t="shared" si="83"/>
        <v>16555952.019865703</v>
      </c>
      <c r="FD11" s="12">
        <f t="shared" si="84"/>
        <v>-37321097.883339919</v>
      </c>
      <c r="FE11" s="12">
        <f t="shared" si="85"/>
        <v>-5494470.3823982775</v>
      </c>
      <c r="FG11" s="5">
        <f t="shared" si="86"/>
        <v>46</v>
      </c>
      <c r="FH11" s="6">
        <v>5.4800000000000001E-2</v>
      </c>
      <c r="FI11" s="7">
        <f t="shared" si="87"/>
        <v>13073240.697935648</v>
      </c>
      <c r="FJ11" s="12">
        <f t="shared" si="88"/>
        <v>-38315219.807758205</v>
      </c>
      <c r="FK11" s="12">
        <f t="shared" si="89"/>
        <v>-5678684.4628524724</v>
      </c>
      <c r="FM11" s="5">
        <f t="shared" si="90"/>
        <v>45</v>
      </c>
      <c r="FN11" s="6">
        <v>5.4800000000000001E-2</v>
      </c>
      <c r="FO11" s="7">
        <f t="shared" si="91"/>
        <v>14336265.706695523</v>
      </c>
      <c r="FP11" s="12">
        <f t="shared" si="92"/>
        <v>-34023480.04259219</v>
      </c>
      <c r="FQ11" s="12">
        <f t="shared" si="93"/>
        <v>-5109842.0742174657</v>
      </c>
      <c r="FS11" s="5">
        <f t="shared" si="94"/>
        <v>44</v>
      </c>
      <c r="FT11" s="6">
        <v>5.4800000000000001E-2</v>
      </c>
      <c r="FU11" s="7">
        <f t="shared" si="95"/>
        <v>11692574.591546796</v>
      </c>
      <c r="FV11" s="12">
        <f t="shared" si="96"/>
        <v>-33959865.056768857</v>
      </c>
      <c r="FW11" s="12">
        <f t="shared" si="97"/>
        <v>-5184174.3254197184</v>
      </c>
      <c r="FY11" s="5">
        <f t="shared" si="98"/>
        <v>43</v>
      </c>
      <c r="FZ11" s="6">
        <v>5.4800000000000001E-2</v>
      </c>
      <c r="GA11" s="7">
        <f t="shared" si="99"/>
        <v>10043441.497635107</v>
      </c>
      <c r="GB11" s="12">
        <f t="shared" si="100"/>
        <v>-33439001.70329567</v>
      </c>
      <c r="GC11" s="12">
        <f t="shared" si="101"/>
        <v>-5154221.2727394328</v>
      </c>
      <c r="GE11" s="5">
        <f t="shared" si="102"/>
        <v>42</v>
      </c>
      <c r="GF11" s="6">
        <v>5.4800000000000001E-2</v>
      </c>
      <c r="GG11" s="7">
        <f t="shared" si="103"/>
        <v>8935446.1722732298</v>
      </c>
      <c r="GH11" s="12">
        <f t="shared" si="104"/>
        <v>-31965621.075437412</v>
      </c>
      <c r="GI11" s="12">
        <f t="shared" si="105"/>
        <v>-5021869.5666296622</v>
      </c>
      <c r="GK11" s="5">
        <f t="shared" si="106"/>
        <v>41</v>
      </c>
      <c r="GL11" s="6">
        <v>5.4800000000000001E-2</v>
      </c>
      <c r="GM11" s="7">
        <f t="shared" si="107"/>
        <v>9924965.2030136902</v>
      </c>
      <c r="GN11" s="12">
        <f t="shared" si="108"/>
        <v>-27797086.94469003</v>
      </c>
      <c r="GO11" s="12">
        <f t="shared" si="109"/>
        <v>-4518042.8448358923</v>
      </c>
      <c r="GQ11" s="5">
        <f t="shared" si="110"/>
        <v>40</v>
      </c>
      <c r="GR11" s="6">
        <v>5.4800000000000001E-2</v>
      </c>
      <c r="GS11" s="7">
        <f t="shared" si="111"/>
        <v>8016934.7358753541</v>
      </c>
      <c r="GT11" s="12">
        <f t="shared" si="112"/>
        <v>-26824989.49466525</v>
      </c>
      <c r="GU11" s="12">
        <f t="shared" si="113"/>
        <v>-4519070.3391435705</v>
      </c>
      <c r="GW11" s="5">
        <f t="shared" si="114"/>
        <v>39</v>
      </c>
      <c r="GX11" s="6">
        <v>5.4800000000000001E-2</v>
      </c>
      <c r="GY11" s="7">
        <f t="shared" si="115"/>
        <v>7234847.6995536089</v>
      </c>
      <c r="GZ11" s="12">
        <f t="shared" si="116"/>
        <v>-24810039.180015098</v>
      </c>
      <c r="HA11" s="12">
        <f t="shared" si="117"/>
        <v>-4363476.1817669431</v>
      </c>
      <c r="HC11" s="5">
        <f t="shared" si="118"/>
        <v>38</v>
      </c>
      <c r="HD11" s="6">
        <v>5.4800000000000001E-2</v>
      </c>
      <c r="HE11" s="7">
        <f t="shared" si="119"/>
        <v>7884533.2383975685</v>
      </c>
      <c r="HF11" s="12">
        <f t="shared" si="120"/>
        <v>-20815738.504052985</v>
      </c>
      <c r="HG11" s="12">
        <f t="shared" si="121"/>
        <v>-3887216.9959548791</v>
      </c>
      <c r="HI11" s="5">
        <f t="shared" si="122"/>
        <v>37</v>
      </c>
      <c r="HJ11" s="6">
        <v>5.4800000000000001E-2</v>
      </c>
      <c r="HK11" s="7">
        <f t="shared" si="123"/>
        <v>7613492.8914615363</v>
      </c>
      <c r="HL11" s="12">
        <f t="shared" si="124"/>
        <v>-17803330.779151164</v>
      </c>
      <c r="HM11" s="12">
        <f t="shared" si="125"/>
        <v>-3500575.8685588897</v>
      </c>
      <c r="HO11" s="5">
        <f t="shared" si="126"/>
        <v>36</v>
      </c>
      <c r="HP11" s="6">
        <v>5.4800000000000001E-2</v>
      </c>
      <c r="HQ11" s="7">
        <f t="shared" si="127"/>
        <v>6665639.0224667694</v>
      </c>
      <c r="HR11" s="12">
        <f t="shared" si="128"/>
        <v>-16437891.118138861</v>
      </c>
      <c r="HS11" s="12">
        <f t="shared" si="129"/>
        <v>-3337667.6001675124</v>
      </c>
      <c r="HU11" s="5">
        <f t="shared" si="130"/>
        <v>35</v>
      </c>
      <c r="HV11" s="6">
        <v>5.4800000000000001E-2</v>
      </c>
      <c r="HW11" s="7">
        <f t="shared" si="131"/>
        <v>5612697.0549568571</v>
      </c>
      <c r="HX11" s="12">
        <f t="shared" si="132"/>
        <v>-15418824.634501647</v>
      </c>
      <c r="HY11" s="12">
        <f t="shared" si="133"/>
        <v>-3245009.9272279376</v>
      </c>
      <c r="IA11" s="5">
        <f t="shared" si="134"/>
        <v>34</v>
      </c>
      <c r="IB11" s="6">
        <v>5.4800000000000001E-2</v>
      </c>
      <c r="IC11" s="7">
        <f t="shared" si="135"/>
        <v>6550002.3981291391</v>
      </c>
      <c r="ID11" s="12">
        <f t="shared" si="136"/>
        <v>-11346432.598142544</v>
      </c>
      <c r="IE11" s="12">
        <f t="shared" si="137"/>
        <v>-2612163.8559868913</v>
      </c>
      <c r="IG11" s="5">
        <f t="shared" si="138"/>
        <v>33</v>
      </c>
      <c r="IH11" s="6">
        <v>5.4800000000000001E-2</v>
      </c>
      <c r="II11" s="7">
        <f t="shared" si="139"/>
        <v>8839409.4441688787</v>
      </c>
      <c r="IJ11" s="12">
        <f t="shared" si="140"/>
        <v>-5788848.6914836848</v>
      </c>
      <c r="IK11" s="12">
        <f t="shared" si="141"/>
        <v>-1489995.9332577465</v>
      </c>
      <c r="IM11" s="5">
        <f t="shared" si="142"/>
        <v>32</v>
      </c>
      <c r="IN11" s="6">
        <v>5.4800000000000001E-2</v>
      </c>
      <c r="IO11" s="7">
        <f t="shared" si="143"/>
        <v>6452123.6818750938</v>
      </c>
      <c r="IP11" s="12">
        <f t="shared" si="144"/>
        <v>-6121478.9071773151</v>
      </c>
      <c r="IQ11" s="12">
        <f t="shared" si="145"/>
        <v>-1681459.1101447453</v>
      </c>
      <c r="IS11" s="5">
        <f t="shared" si="146"/>
        <v>31</v>
      </c>
      <c r="IT11" s="6">
        <v>5.4800000000000001E-2</v>
      </c>
      <c r="IU11" s="7">
        <f t="shared" si="147"/>
        <v>5210468.9347291393</v>
      </c>
      <c r="IV11" s="12">
        <f t="shared" si="148"/>
        <v>-5809270.7921557184</v>
      </c>
      <c r="IW11" s="12">
        <f t="shared" si="149"/>
        <v>-1678930.2295327913</v>
      </c>
      <c r="IY11" s="5">
        <f t="shared" si="150"/>
        <v>30</v>
      </c>
      <c r="IZ11" s="6">
        <v>5.4800000000000001E-2</v>
      </c>
      <c r="JA11" s="7">
        <f t="shared" si="151"/>
        <v>5601450.1555892713</v>
      </c>
      <c r="JB11" s="12">
        <f t="shared" si="152"/>
        <v>-3705368.4888571184</v>
      </c>
      <c r="JC11" s="12">
        <f t="shared" si="153"/>
        <v>-1144106.8421150993</v>
      </c>
      <c r="JE11" s="5">
        <f t="shared" si="154"/>
        <v>29</v>
      </c>
      <c r="JF11" s="6">
        <v>5.4800000000000001E-2</v>
      </c>
      <c r="JG11" s="7">
        <f t="shared" si="155"/>
        <v>5259083.80019648</v>
      </c>
      <c r="JH11" s="12">
        <f t="shared" si="156"/>
        <v>-2391199.3752396563</v>
      </c>
      <c r="JI11" s="12">
        <f t="shared" si="157"/>
        <v>-806847.86444188457</v>
      </c>
      <c r="JK11" s="5">
        <f t="shared" si="158"/>
        <v>28</v>
      </c>
      <c r="JL11" s="6">
        <v>5.4800000000000001E-2</v>
      </c>
      <c r="JM11" s="7">
        <f t="shared" si="159"/>
        <v>4437296.4902096521</v>
      </c>
      <c r="JN11" s="12">
        <f t="shared" si="160"/>
        <v>-1611159.4030462673</v>
      </c>
      <c r="JO11" s="12">
        <f t="shared" si="161"/>
        <v>-619260.34284344909</v>
      </c>
      <c r="JQ11" s="5">
        <f t="shared" si="162"/>
        <v>27</v>
      </c>
      <c r="JR11" s="6">
        <v>5.4800000000000001E-2</v>
      </c>
      <c r="JS11" s="7">
        <f t="shared" si="163"/>
        <v>3368222.6280625863</v>
      </c>
      <c r="JT11" s="12">
        <f t="shared" si="164"/>
        <v>-1484439.8164305794</v>
      </c>
      <c r="JU11" s="12">
        <f t="shared" si="165"/>
        <v>-638023.9903439472</v>
      </c>
      <c r="JW11" s="5">
        <f t="shared" si="166"/>
        <v>26</v>
      </c>
      <c r="JX11" s="6">
        <v>5.4800000000000001E-2</v>
      </c>
      <c r="JY11" s="7">
        <f t="shared" si="167"/>
        <v>3534336.4407792101</v>
      </c>
      <c r="JZ11" s="12">
        <f t="shared" si="168"/>
        <v>-459510.54829432082</v>
      </c>
      <c r="KA11" s="12">
        <f t="shared" si="169"/>
        <v>-214073.21903483151</v>
      </c>
      <c r="KC11" s="5">
        <f t="shared" si="170"/>
        <v>25</v>
      </c>
      <c r="KD11" s="6">
        <v>5.4800000000000001E-2</v>
      </c>
      <c r="KE11" s="7">
        <f t="shared" si="171"/>
        <v>2935007.8398764399</v>
      </c>
      <c r="KF11" s="12">
        <f t="shared" si="172"/>
        <v>-502075.15176479029</v>
      </c>
      <c r="KG11" s="12">
        <f t="shared" si="173"/>
        <v>-242584.33050053599</v>
      </c>
      <c r="KI11" s="5">
        <f t="shared" si="174"/>
        <v>24</v>
      </c>
      <c r="KJ11" s="6">
        <v>5.4800000000000001E-2</v>
      </c>
      <c r="KK11" s="7">
        <f t="shared" si="175"/>
        <v>2399058.2310580681</v>
      </c>
      <c r="KL11" s="12">
        <f t="shared" si="176"/>
        <v>-541017.19987416535</v>
      </c>
      <c r="KM11" s="12">
        <f t="shared" si="177"/>
        <v>-272358.17656300613</v>
      </c>
      <c r="KO11" s="5">
        <f t="shared" si="178"/>
        <v>23</v>
      </c>
      <c r="KP11" s="6">
        <v>5.4800000000000001E-2</v>
      </c>
      <c r="KQ11" s="7">
        <f t="shared" si="179"/>
        <v>2260064.277963324</v>
      </c>
      <c r="KR11" s="12">
        <f t="shared" si="180"/>
        <v>-255879.00569891869</v>
      </c>
      <c r="KS11" s="12">
        <f t="shared" si="181"/>
        <v>-133365.12479861238</v>
      </c>
      <c r="KU11" s="5">
        <f t="shared" si="182"/>
        <v>22</v>
      </c>
      <c r="KV11" s="6">
        <v>5.4800000000000001E-2</v>
      </c>
      <c r="KW11" s="7">
        <f t="shared" si="183"/>
        <v>1722084.9420628797</v>
      </c>
      <c r="KX11" s="12">
        <f t="shared" si="184"/>
        <v>-452717.40246689494</v>
      </c>
      <c r="KY11" s="12">
        <f t="shared" si="185"/>
        <v>-245127.99042749428</v>
      </c>
      <c r="LA11" s="5">
        <f t="shared" si="186"/>
        <v>21</v>
      </c>
      <c r="LB11" s="6">
        <v>5.4800000000000001E-2</v>
      </c>
      <c r="LC11" s="7">
        <f t="shared" si="187"/>
        <v>1453358.8843471007</v>
      </c>
      <c r="LD11" s="12">
        <f t="shared" si="188"/>
        <v>-450910.49339526519</v>
      </c>
      <c r="LE11" s="12">
        <f t="shared" si="189"/>
        <v>-247713.85100759572</v>
      </c>
      <c r="LG11" s="5">
        <f t="shared" si="190"/>
        <v>20</v>
      </c>
      <c r="LH11" s="6">
        <v>5.4800000000000001E-2</v>
      </c>
      <c r="LI11" s="7">
        <f t="shared" si="191"/>
        <v>1373555.3202410934</v>
      </c>
      <c r="LJ11" s="12">
        <f t="shared" si="192"/>
        <v>-255206.59941445256</v>
      </c>
      <c r="LK11" s="12">
        <f t="shared" si="193"/>
        <v>-145874.84957835427</v>
      </c>
      <c r="LM11" s="5">
        <f t="shared" si="194"/>
        <v>19</v>
      </c>
      <c r="LN11" s="6">
        <v>5.4800000000000001E-2</v>
      </c>
      <c r="LO11" s="7">
        <f t="shared" si="195"/>
        <v>1178612.7683551514</v>
      </c>
      <c r="LP11" s="12">
        <f t="shared" si="196"/>
        <v>-199522.72248946602</v>
      </c>
      <c r="LQ11" s="12">
        <f t="shared" si="197"/>
        <v>-119369.03057798957</v>
      </c>
      <c r="LS11" s="5">
        <f t="shared" si="198"/>
        <v>18</v>
      </c>
      <c r="LT11" s="6">
        <v>5.4800000000000001E-2</v>
      </c>
      <c r="LU11" s="7">
        <f t="shared" si="199"/>
        <v>896419.81164827477</v>
      </c>
      <c r="LV11" s="12">
        <f t="shared" si="200"/>
        <v>-265913.16897872032</v>
      </c>
      <c r="LW11" s="12">
        <f t="shared" si="201"/>
        <v>-167364.92040100077</v>
      </c>
      <c r="LY11" s="5">
        <f t="shared" si="202"/>
        <v>17</v>
      </c>
      <c r="LZ11" s="6">
        <v>5.4800000000000001E-2</v>
      </c>
      <c r="MA11" s="7">
        <f t="shared" si="203"/>
        <v>924716.1250755873</v>
      </c>
      <c r="MB11" s="12">
        <f t="shared" si="204"/>
        <v>-29695.595083826578</v>
      </c>
      <c r="MC11" s="12">
        <f t="shared" si="205"/>
        <v>-19746.596604433729</v>
      </c>
      <c r="ME11" s="5">
        <f t="shared" si="206"/>
        <v>16</v>
      </c>
      <c r="MF11" s="6">
        <v>5.4800000000000001E-2</v>
      </c>
      <c r="MG11" s="7">
        <f t="shared" si="207"/>
        <v>710063.82943683281</v>
      </c>
      <c r="MH11" s="12">
        <f t="shared" si="208"/>
        <v>-109842.74660831955</v>
      </c>
      <c r="MI11" s="12">
        <f t="shared" si="209"/>
        <v>-74941.127710304165</v>
      </c>
      <c r="MK11" s="5">
        <f t="shared" si="210"/>
        <v>15</v>
      </c>
      <c r="ML11" s="6">
        <v>5.4800000000000001E-2</v>
      </c>
      <c r="MM11" s="7">
        <f t="shared" si="211"/>
        <v>660585.94235448178</v>
      </c>
      <c r="MN11" s="12">
        <f t="shared" si="212"/>
        <v>-38229.163003596441</v>
      </c>
      <c r="MO11" s="12">
        <f t="shared" si="213"/>
        <v>-26932.054009133924</v>
      </c>
      <c r="MQ11" s="5">
        <f t="shared" si="214"/>
        <v>14</v>
      </c>
      <c r="MR11" s="6">
        <v>5.4800000000000001E-2</v>
      </c>
      <c r="MS11" s="7">
        <f t="shared" si="215"/>
        <v>600696.50118621648</v>
      </c>
      <c r="MT11" s="12">
        <f t="shared" si="216"/>
        <v>-1469.6651640564523</v>
      </c>
      <c r="MU11" s="12">
        <f t="shared" si="217"/>
        <v>-1061.5022872947461</v>
      </c>
      <c r="MW11" s="5">
        <f t="shared" si="218"/>
        <v>13</v>
      </c>
      <c r="MX11" s="6">
        <v>5.4800000000000001E-2</v>
      </c>
      <c r="MY11" s="7">
        <f t="shared" si="219"/>
        <v>592812.10025285336</v>
      </c>
      <c r="MZ11" s="12">
        <f t="shared" si="220"/>
        <v>77439.076893520178</v>
      </c>
      <c r="NA11" s="12">
        <f t="shared" si="221"/>
        <v>57500.855945656884</v>
      </c>
      <c r="NC11" s="5">
        <f t="shared" si="222"/>
        <v>12</v>
      </c>
      <c r="ND11" s="6">
        <v>5.4800000000000001E-2</v>
      </c>
      <c r="NE11" s="7">
        <f t="shared" si="223"/>
        <v>432078.79027175921</v>
      </c>
      <c r="NF11" s="12">
        <f t="shared" si="224"/>
        <v>-15775.892128314234</v>
      </c>
      <c r="NG11" s="12">
        <f t="shared" si="225"/>
        <v>-12033.622562503546</v>
      </c>
      <c r="NI11" s="5">
        <f t="shared" si="226"/>
        <v>11</v>
      </c>
      <c r="NJ11" s="6">
        <v>5.4800000000000001E-2</v>
      </c>
      <c r="NK11" s="7">
        <f t="shared" si="227"/>
        <v>352199.86164962436</v>
      </c>
      <c r="NL11" s="12">
        <f t="shared" si="228"/>
        <v>-32164.044773423379</v>
      </c>
      <c r="NM11" s="12">
        <f t="shared" si="229"/>
        <v>-25281.101906231026</v>
      </c>
      <c r="NO11" s="5">
        <f t="shared" si="230"/>
        <v>10</v>
      </c>
      <c r="NP11" s="6">
        <v>5.4800000000000001E-2</v>
      </c>
      <c r="NQ11" s="7">
        <f t="shared" si="231"/>
        <v>264612.96893285075</v>
      </c>
      <c r="NR11" s="12">
        <f t="shared" si="232"/>
        <v>-65509.20763314949</v>
      </c>
      <c r="NS11" s="12">
        <f t="shared" si="233"/>
        <v>-52299.659876279329</v>
      </c>
      <c r="NU11" s="5">
        <f t="shared" si="234"/>
        <v>9</v>
      </c>
      <c r="NV11" s="6">
        <v>5.4800000000000001E-2</v>
      </c>
      <c r="NW11" s="7">
        <f t="shared" si="235"/>
        <v>206181.21313140934</v>
      </c>
      <c r="NX11" s="12">
        <f t="shared" si="236"/>
        <v>-66429.301154300338</v>
      </c>
      <c r="NY11" s="12">
        <f t="shared" si="237"/>
        <v>-53920.313511044318</v>
      </c>
      <c r="OA11" s="5">
        <f t="shared" si="238"/>
        <v>8</v>
      </c>
      <c r="OB11" s="6">
        <v>5.4800000000000001E-2</v>
      </c>
      <c r="OC11" s="7">
        <f t="shared" si="239"/>
        <v>170552.74475259273</v>
      </c>
      <c r="OD11" s="12">
        <f t="shared" si="240"/>
        <v>-53663.658238895005</v>
      </c>
      <c r="OE11" s="12">
        <f t="shared" si="241"/>
        <v>-44751.529082313049</v>
      </c>
      <c r="OG11" s="5">
        <f t="shared" si="242"/>
        <v>7</v>
      </c>
      <c r="OH11" s="6">
        <v>5.4800000000000001E-2</v>
      </c>
      <c r="OI11" s="7">
        <f t="shared" si="243"/>
        <v>187482.40601582144</v>
      </c>
      <c r="OJ11" s="12">
        <f t="shared" si="244"/>
        <v>10276.952930349049</v>
      </c>
      <c r="OK11" s="12">
        <f t="shared" si="245"/>
        <v>8890.0801226391122</v>
      </c>
      <c r="OM11" s="5">
        <f t="shared" si="246"/>
        <v>6</v>
      </c>
      <c r="ON11" s="6">
        <v>5.4800000000000001E-2</v>
      </c>
      <c r="OO11" s="7">
        <f t="shared" si="247"/>
        <v>212685.65628567376</v>
      </c>
      <c r="OP11" s="12">
        <f t="shared" si="248"/>
        <v>77851.096571407019</v>
      </c>
      <c r="OQ11" s="12">
        <f t="shared" si="249"/>
        <v>68114.324968363086</v>
      </c>
      <c r="OS11" s="5">
        <f t="shared" si="250"/>
        <v>5</v>
      </c>
      <c r="OT11" s="6">
        <v>5.4800000000000001E-2</v>
      </c>
      <c r="OU11" s="7">
        <f t="shared" si="251"/>
        <v>272569.08405186952</v>
      </c>
      <c r="OV11" s="12">
        <f t="shared" si="252"/>
        <v>182502.57324034689</v>
      </c>
      <c r="OW11" s="12">
        <f t="shared" si="253"/>
        <v>163824.58678054615</v>
      </c>
      <c r="OY11" s="5">
        <f t="shared" si="254"/>
        <v>4</v>
      </c>
      <c r="OZ11" s="6">
        <v>5.4800000000000001E-2</v>
      </c>
      <c r="PA11" s="7">
        <f t="shared" si="255"/>
        <v>212347.36993757362</v>
      </c>
      <c r="PB11" s="12">
        <f t="shared" si="256"/>
        <v>160027.05086364198</v>
      </c>
      <c r="PC11" s="12">
        <f t="shared" si="257"/>
        <v>146416.33971596361</v>
      </c>
      <c r="PE11" s="5">
        <f t="shared" si="258"/>
        <v>3</v>
      </c>
      <c r="PF11" s="6">
        <v>5.4800000000000001E-2</v>
      </c>
      <c r="PG11" s="7">
        <f t="shared" si="259"/>
        <v>191753.08825859998</v>
      </c>
      <c r="PH11" s="12">
        <f t="shared" si="260"/>
        <v>154598.07785925019</v>
      </c>
      <c r="PI11" s="12">
        <f t="shared" si="261"/>
        <v>145649.81744407068</v>
      </c>
      <c r="PK11" s="5">
        <f t="shared" si="262"/>
        <v>2</v>
      </c>
      <c r="PL11" s="6">
        <v>5.4800000000000001E-2</v>
      </c>
      <c r="PM11" s="7">
        <f t="shared" si="263"/>
        <v>182918.14199999999</v>
      </c>
      <c r="PN11" s="12">
        <f>(PN12)*(1+PL11)-(((VLOOKUP((PK$91+PK12),$A$138:$E$227,5,FALSE))/(VLOOKUP(PK$91,$A$138:$E$227,5,FALSE)))*(IF(PK11&lt;=$D$125,$B$125,$C$125)))</f>
        <v>160087.02127382753</v>
      </c>
      <c r="PO11" s="12">
        <f t="shared" si="265"/>
        <v>156831.75400462415</v>
      </c>
      <c r="PQ11" s="5">
        <f t="shared" si="266"/>
        <v>1</v>
      </c>
      <c r="PR11" s="6">
        <v>5.4800000000000001E-2</v>
      </c>
      <c r="PS11" s="7">
        <f>(PS12+$B$124)*(1+PR11)</f>
        <v>158220</v>
      </c>
      <c r="PT11" s="12">
        <f>($B$124)*(1+PR11)-$B$125</f>
        <v>147220</v>
      </c>
      <c r="PU11" s="12">
        <f>PT11</f>
        <v>147220</v>
      </c>
      <c r="PW11" s="5"/>
      <c r="PX11" s="6"/>
      <c r="PY11" s="7"/>
      <c r="QC11" s="5"/>
      <c r="QD11" s="6"/>
      <c r="QE11" s="7"/>
      <c r="QI11" s="5"/>
      <c r="QJ11" s="6"/>
      <c r="QK11" s="7"/>
      <c r="QO11" s="5"/>
      <c r="QP11" s="6"/>
      <c r="QQ11" s="7"/>
    </row>
    <row r="12" spans="3:461">
      <c r="C12">
        <v>79</v>
      </c>
      <c r="D12" s="6">
        <v>0.15609999999999999</v>
      </c>
      <c r="E12" s="12">
        <f t="shared" si="286"/>
        <v>-719829341.88909936</v>
      </c>
      <c r="F12" s="12">
        <f t="shared" si="0"/>
        <v>-62799029.826936044</v>
      </c>
      <c r="G12">
        <v>78</v>
      </c>
      <c r="H12" s="6">
        <v>0.15609999999999999</v>
      </c>
      <c r="I12" s="12">
        <f t="shared" si="1"/>
        <v>-742352692.05732369</v>
      </c>
      <c r="J12" s="12">
        <f t="shared" si="2"/>
        <v>-64015285.094201893</v>
      </c>
      <c r="K12">
        <v>77</v>
      </c>
      <c r="L12" s="6">
        <v>0.15609999999999999</v>
      </c>
      <c r="M12" s="12">
        <f t="shared" si="3"/>
        <v>-680461206.61898184</v>
      </c>
      <c r="N12" s="12">
        <f t="shared" si="4"/>
        <v>-58678197.847627781</v>
      </c>
      <c r="O12">
        <v>76</v>
      </c>
      <c r="P12" s="6">
        <v>0.15609999999999999</v>
      </c>
      <c r="Q12" s="12">
        <f t="shared" si="5"/>
        <v>-626152669.07317019</v>
      </c>
      <c r="R12" s="12">
        <f t="shared" si="6"/>
        <v>-50205887.23279579</v>
      </c>
      <c r="S12">
        <v>75</v>
      </c>
      <c r="T12" s="6">
        <v>0.15609999999999999</v>
      </c>
      <c r="U12" s="12">
        <f t="shared" si="7"/>
        <v>-459692669.0170458</v>
      </c>
      <c r="V12" s="12">
        <f t="shared" si="8"/>
        <v>-33149799.127300829</v>
      </c>
      <c r="W12">
        <v>74</v>
      </c>
      <c r="X12" s="6">
        <v>0.15609999999999999</v>
      </c>
      <c r="Y12" s="12">
        <f t="shared" si="9"/>
        <v>-451693330.67034632</v>
      </c>
      <c r="Z12" s="12">
        <f t="shared" si="10"/>
        <v>-29383983.689598925</v>
      </c>
      <c r="AA12">
        <v>73</v>
      </c>
      <c r="AB12" s="6">
        <v>0.15609999999999999</v>
      </c>
      <c r="AC12" s="12">
        <f t="shared" si="11"/>
        <v>-536335182.52930146</v>
      </c>
      <c r="AD12" s="12">
        <f t="shared" si="12"/>
        <v>-35701585.523886934</v>
      </c>
      <c r="AE12">
        <v>72</v>
      </c>
      <c r="AF12" s="6">
        <v>0.15609999999999999</v>
      </c>
      <c r="AG12" s="12">
        <f t="shared" si="13"/>
        <v>-455150225.64078182</v>
      </c>
      <c r="AH12" s="12">
        <f t="shared" si="14"/>
        <v>-31215547.497300211</v>
      </c>
      <c r="AI12">
        <v>71</v>
      </c>
      <c r="AJ12" s="6">
        <v>0.15609999999999999</v>
      </c>
      <c r="AK12" s="12">
        <f t="shared" si="15"/>
        <v>-507431712.25945169</v>
      </c>
      <c r="AL12" s="12">
        <f t="shared" si="16"/>
        <v>-35312948.205650195</v>
      </c>
      <c r="AM12">
        <v>70</v>
      </c>
      <c r="AN12" s="6">
        <v>0.15609999999999999</v>
      </c>
      <c r="AO12" s="12">
        <f t="shared" si="17"/>
        <v>-505431530.5418725</v>
      </c>
      <c r="AP12" s="12">
        <f t="shared" si="18"/>
        <v>-35938399.297228456</v>
      </c>
      <c r="AQ12">
        <v>69</v>
      </c>
      <c r="AR12" s="6">
        <v>0.15609999999999999</v>
      </c>
      <c r="AS12" s="12">
        <f t="shared" si="19"/>
        <v>-351741298.35902846</v>
      </c>
      <c r="AT12" s="12">
        <f t="shared" si="20"/>
        <v>-25187727.870389327</v>
      </c>
      <c r="AU12">
        <v>68</v>
      </c>
      <c r="AV12" s="6">
        <v>0.15609999999999999</v>
      </c>
      <c r="AW12" s="12">
        <f t="shared" si="21"/>
        <v>-373907179.4278506</v>
      </c>
      <c r="AX12" s="12">
        <f t="shared" si="22"/>
        <v>-26397884.578869935</v>
      </c>
      <c r="AY12">
        <v>67</v>
      </c>
      <c r="AZ12" s="6">
        <v>0.15609999999999999</v>
      </c>
      <c r="BA12" s="12">
        <f t="shared" si="23"/>
        <v>-332252815.69939601</v>
      </c>
      <c r="BB12" s="12">
        <f t="shared" si="24"/>
        <v>-23289531.710648533</v>
      </c>
      <c r="BC12">
        <v>66</v>
      </c>
      <c r="BD12" s="6">
        <v>0.15609999999999999</v>
      </c>
      <c r="BE12" s="12">
        <f t="shared" si="25"/>
        <v>-258472823.25571346</v>
      </c>
      <c r="BF12" s="12">
        <f t="shared" si="26"/>
        <v>-18378551.72922622</v>
      </c>
      <c r="BG12">
        <v>65</v>
      </c>
      <c r="BH12" s="6">
        <v>0.15609999999999999</v>
      </c>
      <c r="BI12" s="12">
        <f t="shared" si="27"/>
        <v>-139594078.26687559</v>
      </c>
      <c r="BJ12" s="12">
        <f t="shared" si="28"/>
        <v>-11052077.805294739</v>
      </c>
      <c r="BK12">
        <v>64</v>
      </c>
      <c r="BL12" s="6">
        <v>0.15609999999999999</v>
      </c>
      <c r="BM12" s="12">
        <f t="shared" si="29"/>
        <v>-121799116.53177938</v>
      </c>
      <c r="BN12" s="12">
        <f t="shared" si="30"/>
        <v>-10380257.535991281</v>
      </c>
      <c r="BO12">
        <v>63</v>
      </c>
      <c r="BP12" s="6">
        <v>0.15609999999999999</v>
      </c>
      <c r="BQ12" s="12">
        <f t="shared" si="31"/>
        <v>-126093333.48142119</v>
      </c>
      <c r="BR12" s="12">
        <f t="shared" si="32"/>
        <v>-11064165.418944672</v>
      </c>
      <c r="BS12">
        <v>62</v>
      </c>
      <c r="BT12" s="6">
        <v>0.15609999999999999</v>
      </c>
      <c r="BU12" s="12">
        <f t="shared" si="33"/>
        <v>-118671926.7719433</v>
      </c>
      <c r="BV12" s="12">
        <f t="shared" si="34"/>
        <v>-10652346.427335303</v>
      </c>
      <c r="BW12">
        <v>61</v>
      </c>
      <c r="BX12" s="6">
        <v>0.15609999999999999</v>
      </c>
      <c r="BY12" s="12">
        <f t="shared" si="35"/>
        <v>-129308585.00594831</v>
      </c>
      <c r="BZ12" s="12">
        <f t="shared" si="36"/>
        <v>-11867958.886072915</v>
      </c>
      <c r="CA12">
        <v>60</v>
      </c>
      <c r="CB12" s="6">
        <v>0.15609999999999999</v>
      </c>
      <c r="CC12" s="12">
        <f t="shared" si="37"/>
        <v>-64412920.967425026</v>
      </c>
      <c r="CD12" s="12">
        <f t="shared" si="38"/>
        <v>-6983750.886533726</v>
      </c>
      <c r="CE12">
        <v>59</v>
      </c>
      <c r="CF12" s="6">
        <v>0.15609999999999999</v>
      </c>
      <c r="CG12" s="12">
        <f t="shared" si="39"/>
        <v>-37536784.649201475</v>
      </c>
      <c r="CH12" s="12">
        <f t="shared" si="40"/>
        <v>-4486242.0382555462</v>
      </c>
      <c r="CI12">
        <v>58</v>
      </c>
      <c r="CJ12" s="6">
        <v>0.15609999999999999</v>
      </c>
      <c r="CK12" s="12">
        <f t="shared" si="284"/>
        <v>-27090284.368342217</v>
      </c>
      <c r="CL12" s="12">
        <f t="shared" si="285"/>
        <v>-3278703.1005557901</v>
      </c>
      <c r="CM12" s="5">
        <v>57</v>
      </c>
      <c r="CN12" s="6">
        <v>0.15609999999999999</v>
      </c>
      <c r="CO12" s="7">
        <f t="shared" si="41"/>
        <v>93213837.733328342</v>
      </c>
      <c r="CP12" s="12">
        <f t="shared" si="42"/>
        <v>-33012567.586266983</v>
      </c>
      <c r="CQ12" s="12">
        <f t="shared" si="43"/>
        <v>-3912230.6519277561</v>
      </c>
      <c r="CR12" s="9"/>
      <c r="CS12" s="5">
        <v>56</v>
      </c>
      <c r="CT12" s="6">
        <v>0.15609999999999999</v>
      </c>
      <c r="CU12" s="7">
        <f t="shared" si="44"/>
        <v>71258954.004532024</v>
      </c>
      <c r="CV12" s="12">
        <f t="shared" si="45"/>
        <v>-36350120.34679883</v>
      </c>
      <c r="CW12" s="12">
        <f t="shared" si="46"/>
        <v>-4656041.6379661625</v>
      </c>
      <c r="CY12" s="5">
        <v>55</v>
      </c>
      <c r="CZ12" s="6">
        <v>0.15609999999999999</v>
      </c>
      <c r="DA12" s="7">
        <f t="shared" si="47"/>
        <v>57615583.768218011</v>
      </c>
      <c r="DB12" s="12">
        <f t="shared" si="48"/>
        <v>-38362808.992737845</v>
      </c>
      <c r="DC12" s="12">
        <f t="shared" si="49"/>
        <v>-5126648.7055348102</v>
      </c>
      <c r="DE12" s="5">
        <f t="shared" si="50"/>
        <v>54</v>
      </c>
      <c r="DF12" s="6">
        <v>0.15609999999999999</v>
      </c>
      <c r="DG12" s="7">
        <f t="shared" si="51"/>
        <v>48764776.782241233</v>
      </c>
      <c r="DH12" s="12">
        <f t="shared" si="52"/>
        <v>-40391753.713251166</v>
      </c>
      <c r="DI12" s="12">
        <f t="shared" si="53"/>
        <v>-5418157.5833206307</v>
      </c>
      <c r="DK12" s="5">
        <f t="shared" si="54"/>
        <v>53</v>
      </c>
      <c r="DL12" s="6">
        <v>0.15609999999999999</v>
      </c>
      <c r="DM12" s="7">
        <f t="shared" si="55"/>
        <v>49362057.680171289</v>
      </c>
      <c r="DN12" s="12">
        <f t="shared" si="56"/>
        <v>-31924208.824196987</v>
      </c>
      <c r="DO12" s="12">
        <f t="shared" si="57"/>
        <v>-4330616.3256222839</v>
      </c>
      <c r="DQ12" s="5">
        <f t="shared" si="58"/>
        <v>52</v>
      </c>
      <c r="DR12" s="6">
        <v>0.15609999999999999</v>
      </c>
      <c r="DS12" s="7">
        <f t="shared" si="59"/>
        <v>32355832.249719009</v>
      </c>
      <c r="DT12" s="12">
        <f t="shared" si="60"/>
        <v>-44754224.835423514</v>
      </c>
      <c r="DU12" s="12">
        <f t="shared" si="61"/>
        <v>-6025909.2441039216</v>
      </c>
      <c r="DW12" s="5">
        <f t="shared" si="62"/>
        <v>51</v>
      </c>
      <c r="DX12" s="6">
        <v>0.15609999999999999</v>
      </c>
      <c r="DY12" s="7">
        <f t="shared" si="63"/>
        <v>24401080.127993207</v>
      </c>
      <c r="DZ12" s="12">
        <f t="shared" si="64"/>
        <v>-48479860.034969002</v>
      </c>
      <c r="EA12" s="12">
        <f t="shared" si="65"/>
        <v>-6551993.1867734194</v>
      </c>
      <c r="EC12" s="5">
        <f t="shared" si="66"/>
        <v>50</v>
      </c>
      <c r="ED12" s="6">
        <v>0.15609999999999999</v>
      </c>
      <c r="EE12" s="7">
        <f t="shared" si="67"/>
        <v>22711355.294111334</v>
      </c>
      <c r="EF12" s="12">
        <f t="shared" si="68"/>
        <v>-44329274.741725326</v>
      </c>
      <c r="EG12" s="12">
        <f t="shared" si="69"/>
        <v>-6169883.9277439183</v>
      </c>
      <c r="EI12" s="5">
        <f t="shared" si="70"/>
        <v>49</v>
      </c>
      <c r="EJ12" s="6">
        <v>0.15609999999999999</v>
      </c>
      <c r="EK12" s="7">
        <f t="shared" si="71"/>
        <v>22711355.294111334</v>
      </c>
      <c r="EL12" s="12">
        <f t="shared" si="72"/>
        <v>-35901264.371292152</v>
      </c>
      <c r="EM12" s="12">
        <f t="shared" si="73"/>
        <v>-5177892.8946997253</v>
      </c>
      <c r="EO12" s="5">
        <f t="shared" si="74"/>
        <v>48</v>
      </c>
      <c r="EP12" s="6">
        <v>0.15609999999999999</v>
      </c>
      <c r="EQ12" s="7">
        <f t="shared" si="75"/>
        <v>25364479.89067604</v>
      </c>
      <c r="ER12" s="12">
        <f t="shared" si="76"/>
        <v>-39714836.836415984</v>
      </c>
      <c r="ES12" s="12">
        <f t="shared" si="77"/>
        <v>-5808019.5070905872</v>
      </c>
      <c r="EU12" s="5">
        <f t="shared" si="78"/>
        <v>47</v>
      </c>
      <c r="EV12" s="6">
        <v>0.15609999999999999</v>
      </c>
      <c r="EW12" s="7">
        <f t="shared" si="79"/>
        <v>15749186.819049343</v>
      </c>
      <c r="EX12" s="12">
        <f t="shared" si="80"/>
        <v>-38426907.232951835</v>
      </c>
      <c r="EY12" s="12">
        <f t="shared" si="81"/>
        <v>-5677803.2371431608</v>
      </c>
      <c r="FA12" s="5">
        <f t="shared" si="82"/>
        <v>46</v>
      </c>
      <c r="FB12" s="6">
        <v>0.15609999999999999</v>
      </c>
      <c r="FC12" s="7">
        <f t="shared" si="83"/>
        <v>15695821.027555654</v>
      </c>
      <c r="FD12" s="12">
        <f t="shared" si="84"/>
        <v>-35188967.943397447</v>
      </c>
      <c r="FE12" s="12">
        <f t="shared" si="85"/>
        <v>-5288105.1170612397</v>
      </c>
      <c r="FG12" s="5">
        <f t="shared" si="86"/>
        <v>45</v>
      </c>
      <c r="FH12" s="6">
        <v>0.15609999999999999</v>
      </c>
      <c r="FI12" s="7">
        <f t="shared" si="87"/>
        <v>12394046.926370542</v>
      </c>
      <c r="FJ12" s="12">
        <f t="shared" si="88"/>
        <v>-36132730.193172358</v>
      </c>
      <c r="FK12" s="12">
        <f t="shared" si="89"/>
        <v>-5466373.7054723678</v>
      </c>
      <c r="FM12" s="5">
        <f t="shared" si="90"/>
        <v>44</v>
      </c>
      <c r="FN12" s="6">
        <v>0.15609999999999999</v>
      </c>
      <c r="FO12" s="7">
        <f t="shared" si="91"/>
        <v>13591454.02606705</v>
      </c>
      <c r="FP12" s="12">
        <f t="shared" si="92"/>
        <v>-32066484.083251085</v>
      </c>
      <c r="FQ12" s="12">
        <f t="shared" si="93"/>
        <v>-4915890.6511892732</v>
      </c>
      <c r="FS12" s="5">
        <f t="shared" si="94"/>
        <v>43</v>
      </c>
      <c r="FT12" s="6">
        <v>0.15609999999999999</v>
      </c>
      <c r="FU12" s="7">
        <f t="shared" si="95"/>
        <v>11085110.534268863</v>
      </c>
      <c r="FV12" s="12">
        <f t="shared" si="96"/>
        <v>-32009238.40388637</v>
      </c>
      <c r="FW12" s="12">
        <f t="shared" si="97"/>
        <v>-4987823.8360064989</v>
      </c>
      <c r="FY12" s="5">
        <f t="shared" si="98"/>
        <v>42</v>
      </c>
      <c r="FZ12" s="6">
        <v>0.15609999999999999</v>
      </c>
      <c r="GA12" s="7">
        <f t="shared" si="99"/>
        <v>9521654.8138368484</v>
      </c>
      <c r="GB12" s="12">
        <f t="shared" si="100"/>
        <v>-31517226.899947766</v>
      </c>
      <c r="GC12" s="12">
        <f t="shared" si="101"/>
        <v>-4958837.5152716599</v>
      </c>
      <c r="GE12" s="5">
        <f t="shared" si="102"/>
        <v>41</v>
      </c>
      <c r="GF12" s="6">
        <v>0.15609999999999999</v>
      </c>
      <c r="GG12" s="7">
        <f t="shared" si="103"/>
        <v>8471223.1439829636</v>
      </c>
      <c r="GH12" s="12">
        <f t="shared" si="104"/>
        <v>-30123874.274622086</v>
      </c>
      <c r="GI12" s="12">
        <f t="shared" si="105"/>
        <v>-4830757.4479726795</v>
      </c>
      <c r="GK12" s="5">
        <f t="shared" si="106"/>
        <v>40</v>
      </c>
      <c r="GL12" s="6">
        <v>0.15609999999999999</v>
      </c>
      <c r="GM12" s="7">
        <f t="shared" si="107"/>
        <v>9409333.7154092621</v>
      </c>
      <c r="GN12" s="12">
        <f t="shared" si="108"/>
        <v>-26177960.830970477</v>
      </c>
      <c r="GO12" s="12">
        <f t="shared" si="109"/>
        <v>-4343191.6860258626</v>
      </c>
      <c r="GQ12" s="5">
        <f t="shared" si="110"/>
        <v>39</v>
      </c>
      <c r="GR12" s="6">
        <v>0.15609999999999999</v>
      </c>
      <c r="GS12" s="7">
        <f t="shared" si="111"/>
        <v>7600431.1109929411</v>
      </c>
      <c r="GT12" s="12">
        <f t="shared" si="112"/>
        <v>-25262524.556588817</v>
      </c>
      <c r="GU12" s="12">
        <f t="shared" si="113"/>
        <v>-4344186.0180518338</v>
      </c>
      <c r="GW12" s="5">
        <f t="shared" si="114"/>
        <v>38</v>
      </c>
      <c r="GX12" s="6">
        <v>0.15609999999999999</v>
      </c>
      <c r="GY12" s="7">
        <f t="shared" si="115"/>
        <v>6858975.8243777109</v>
      </c>
      <c r="GZ12" s="12">
        <f t="shared" si="116"/>
        <v>-23359370.401134074</v>
      </c>
      <c r="HA12" s="12">
        <f t="shared" si="117"/>
        <v>-4193613.6474048062</v>
      </c>
      <c r="HC12" s="5">
        <f t="shared" si="118"/>
        <v>37</v>
      </c>
      <c r="HD12" s="6">
        <v>0.15609999999999999</v>
      </c>
      <c r="HE12" s="7">
        <f t="shared" si="119"/>
        <v>7474908.2654508613</v>
      </c>
      <c r="HF12" s="12">
        <f t="shared" si="120"/>
        <v>-19581997.426057421</v>
      </c>
      <c r="HG12" s="12">
        <f t="shared" si="121"/>
        <v>-3732725.6818203246</v>
      </c>
      <c r="HI12" s="5">
        <f t="shared" si="122"/>
        <v>36</v>
      </c>
      <c r="HJ12" s="6">
        <v>0.15609999999999999</v>
      </c>
      <c r="HK12" s="7">
        <f t="shared" si="123"/>
        <v>7217949.2713893978</v>
      </c>
      <c r="HL12" s="12">
        <f t="shared" si="124"/>
        <v>-16733746.591561724</v>
      </c>
      <c r="HM12" s="12">
        <f t="shared" si="125"/>
        <v>-3358563.3602831895</v>
      </c>
      <c r="HO12" s="5">
        <f t="shared" si="126"/>
        <v>35</v>
      </c>
      <c r="HP12" s="6">
        <v>0.15609999999999999</v>
      </c>
      <c r="HQ12" s="7">
        <f t="shared" si="127"/>
        <v>6319339.2325244313</v>
      </c>
      <c r="HR12" s="12">
        <f t="shared" si="128"/>
        <v>-15443820.831465086</v>
      </c>
      <c r="HS12" s="12">
        <f t="shared" si="129"/>
        <v>-3200912.9408634142</v>
      </c>
      <c r="HU12" s="5">
        <f t="shared" si="130"/>
        <v>34</v>
      </c>
      <c r="HV12" s="6">
        <v>0.15609999999999999</v>
      </c>
      <c r="HW12" s="7">
        <f t="shared" si="131"/>
        <v>5321100.7346955417</v>
      </c>
      <c r="HX12" s="12">
        <f t="shared" si="132"/>
        <v>-14482630.029985217</v>
      </c>
      <c r="HY12" s="12">
        <f t="shared" si="133"/>
        <v>-3111245.7855641465</v>
      </c>
      <c r="IA12" s="5">
        <f t="shared" si="134"/>
        <v>33</v>
      </c>
      <c r="IB12" s="6">
        <v>0.15609999999999999</v>
      </c>
      <c r="IC12" s="7">
        <f t="shared" si="135"/>
        <v>6209710.2750560669</v>
      </c>
      <c r="ID12" s="12">
        <f t="shared" si="136"/>
        <v>-10633410.94854836</v>
      </c>
      <c r="IE12" s="12">
        <f t="shared" si="137"/>
        <v>-2498824.761484385</v>
      </c>
      <c r="IG12" s="5">
        <f t="shared" si="138"/>
        <v>32</v>
      </c>
      <c r="IH12" s="6">
        <v>0.15609999999999999</v>
      </c>
      <c r="II12" s="7">
        <f t="shared" si="139"/>
        <v>8380175.8097922625</v>
      </c>
      <c r="IJ12" s="12">
        <f t="shared" si="140"/>
        <v>-5377601.7945256373</v>
      </c>
      <c r="IK12" s="12">
        <f t="shared" si="141"/>
        <v>-1412874.7024447087</v>
      </c>
      <c r="IM12" s="5">
        <f t="shared" si="142"/>
        <v>31</v>
      </c>
      <c r="IN12" s="6">
        <v>0.15609999999999999</v>
      </c>
      <c r="IO12" s="7">
        <f t="shared" si="143"/>
        <v>6116916.6494834032</v>
      </c>
      <c r="IP12" s="12">
        <f t="shared" si="144"/>
        <v>-5699906.7510336228</v>
      </c>
      <c r="IQ12" s="12">
        <f t="shared" si="145"/>
        <v>-1598158.4233861291</v>
      </c>
      <c r="IS12" s="5">
        <f t="shared" si="146"/>
        <v>30</v>
      </c>
      <c r="IT12" s="6">
        <v>0.15609999999999999</v>
      </c>
      <c r="IU12" s="7">
        <f t="shared" si="147"/>
        <v>4939769.5626935335</v>
      </c>
      <c r="IV12" s="12">
        <f t="shared" si="148"/>
        <v>-5409051.6830040216</v>
      </c>
      <c r="IW12" s="12">
        <f t="shared" si="149"/>
        <v>-1595711.162157011</v>
      </c>
      <c r="IY12" s="5">
        <f t="shared" si="150"/>
        <v>29</v>
      </c>
      <c r="IZ12" s="6">
        <v>0.15609999999999999</v>
      </c>
      <c r="JA12" s="7">
        <f t="shared" si="151"/>
        <v>5310438.1452306332</v>
      </c>
      <c r="JB12" s="12">
        <f t="shared" si="152"/>
        <v>-3420751.6200769041</v>
      </c>
      <c r="JC12" s="12">
        <f t="shared" si="153"/>
        <v>-1078149.1490408799</v>
      </c>
      <c r="JE12" s="5">
        <f t="shared" si="154"/>
        <v>28</v>
      </c>
      <c r="JF12" s="6">
        <v>0.15609999999999999</v>
      </c>
      <c r="JG12" s="7">
        <f t="shared" si="155"/>
        <v>4985858.7411798257</v>
      </c>
      <c r="JH12" s="12">
        <f t="shared" si="156"/>
        <v>-2182679.6018711715</v>
      </c>
      <c r="JI12" s="12">
        <f t="shared" si="157"/>
        <v>-751775.17300958652</v>
      </c>
      <c r="JK12" s="5">
        <f t="shared" si="158"/>
        <v>27</v>
      </c>
      <c r="JL12" s="6">
        <v>0.15609999999999999</v>
      </c>
      <c r="JM12" s="7">
        <f t="shared" si="159"/>
        <v>4206765.7282988736</v>
      </c>
      <c r="JN12" s="12">
        <f t="shared" si="160"/>
        <v>-1453457.4904122907</v>
      </c>
      <c r="JO12" s="12">
        <f t="shared" si="161"/>
        <v>-570242.02094844275</v>
      </c>
      <c r="JQ12" s="5">
        <f t="shared" si="162"/>
        <v>26</v>
      </c>
      <c r="JR12" s="6">
        <v>0.15609999999999999</v>
      </c>
      <c r="JS12" s="7">
        <f t="shared" si="163"/>
        <v>3193233.4357817466</v>
      </c>
      <c r="JT12" s="12">
        <f t="shared" si="164"/>
        <v>-1341146.3744225677</v>
      </c>
      <c r="JU12" s="12">
        <f t="shared" si="165"/>
        <v>-588400.07349855464</v>
      </c>
      <c r="JW12" s="5">
        <f t="shared" si="166"/>
        <v>25</v>
      </c>
      <c r="JX12" s="6">
        <v>0.15609999999999999</v>
      </c>
      <c r="JY12" s="7">
        <f t="shared" si="167"/>
        <v>3350717.141428906</v>
      </c>
      <c r="JZ12" s="12">
        <f t="shared" si="168"/>
        <v>-374587.802667827</v>
      </c>
      <c r="KA12" s="12">
        <f t="shared" si="169"/>
        <v>-178132.27328076694</v>
      </c>
      <c r="KC12" s="5">
        <f t="shared" si="170"/>
        <v>24</v>
      </c>
      <c r="KD12" s="6">
        <v>0.15609999999999999</v>
      </c>
      <c r="KE12" s="7">
        <f t="shared" si="171"/>
        <v>2782525.4454649603</v>
      </c>
      <c r="KF12" s="12">
        <f t="shared" si="172"/>
        <v>-417125.85724192078</v>
      </c>
      <c r="KG12" s="12">
        <f t="shared" si="173"/>
        <v>-205723.19131749796</v>
      </c>
      <c r="KI12" s="5">
        <f t="shared" si="174"/>
        <v>23</v>
      </c>
      <c r="KJ12" s="6">
        <v>0.15609999999999999</v>
      </c>
      <c r="KK12" s="7">
        <f t="shared" si="175"/>
        <v>2274420.0142757567</v>
      </c>
      <c r="KL12" s="12">
        <f t="shared" si="176"/>
        <v>-456413.2140373615</v>
      </c>
      <c r="KM12" s="12">
        <f t="shared" si="177"/>
        <v>-234536.08931118072</v>
      </c>
      <c r="KO12" s="5">
        <f t="shared" si="178"/>
        <v>22</v>
      </c>
      <c r="KP12" s="6">
        <v>0.15609999999999999</v>
      </c>
      <c r="KQ12" s="7">
        <f t="shared" si="179"/>
        <v>2142647.2108108876</v>
      </c>
      <c r="KR12" s="12">
        <f t="shared" si="180"/>
        <v>-188016.64160619763</v>
      </c>
      <c r="KS12" s="12">
        <f t="shared" si="181"/>
        <v>-100029.02516113892</v>
      </c>
      <c r="KU12" s="5">
        <f t="shared" si="182"/>
        <v>21</v>
      </c>
      <c r="KV12" s="6">
        <v>0.15609999999999999</v>
      </c>
      <c r="KW12" s="7">
        <f t="shared" si="183"/>
        <v>1632617.5029037541</v>
      </c>
      <c r="KX12" s="12">
        <f t="shared" si="184"/>
        <v>-376670.04460640554</v>
      </c>
      <c r="KY12" s="12">
        <f t="shared" si="185"/>
        <v>-208184.75486062554</v>
      </c>
      <c r="LA12" s="5">
        <f t="shared" si="186"/>
        <v>20</v>
      </c>
      <c r="LB12" s="6">
        <v>0.15609999999999999</v>
      </c>
      <c r="LC12" s="7">
        <f t="shared" si="187"/>
        <v>1377852.5638482184</v>
      </c>
      <c r="LD12" s="12">
        <f t="shared" si="188"/>
        <v>-375712.798920876</v>
      </c>
      <c r="LE12" s="12">
        <f t="shared" si="189"/>
        <v>-210687.15703480286</v>
      </c>
      <c r="LG12" s="5">
        <f t="shared" si="190"/>
        <v>19</v>
      </c>
      <c r="LH12" s="6">
        <v>0.15609999999999999</v>
      </c>
      <c r="LI12" s="7">
        <f t="shared" si="191"/>
        <v>1302195.0324621666</v>
      </c>
      <c r="LJ12" s="12">
        <f t="shared" si="192"/>
        <v>-192189.8915428647</v>
      </c>
      <c r="LK12" s="12">
        <f t="shared" si="193"/>
        <v>-112134.9997554687</v>
      </c>
      <c r="LM12" s="5">
        <f t="shared" si="194"/>
        <v>18</v>
      </c>
      <c r="LN12" s="6">
        <v>0.15609999999999999</v>
      </c>
      <c r="LO12" s="7">
        <f t="shared" si="195"/>
        <v>1117380.3264648763</v>
      </c>
      <c r="LP12" s="12">
        <f t="shared" si="196"/>
        <v>-141617.72750446727</v>
      </c>
      <c r="LQ12" s="12">
        <f t="shared" si="197"/>
        <v>-86484.653559208193</v>
      </c>
      <c r="LS12" s="5">
        <f t="shared" si="198"/>
        <v>17</v>
      </c>
      <c r="LT12" s="6">
        <v>0.15609999999999999</v>
      </c>
      <c r="LU12" s="7">
        <f t="shared" si="199"/>
        <v>849848.13391000649</v>
      </c>
      <c r="LV12" s="12">
        <f t="shared" si="200"/>
        <v>-206909.83200583659</v>
      </c>
      <c r="LW12" s="12">
        <f t="shared" si="201"/>
        <v>-132931.48057258487</v>
      </c>
      <c r="LY12" s="5">
        <f t="shared" si="202"/>
        <v>16</v>
      </c>
      <c r="LZ12" s="6">
        <v>0.15609999999999999</v>
      </c>
      <c r="MA12" s="7">
        <f t="shared" si="203"/>
        <v>876674.36962039</v>
      </c>
      <c r="MB12" s="12">
        <f t="shared" si="204"/>
        <v>14618.327972690488</v>
      </c>
      <c r="MC12" s="12">
        <f t="shared" si="205"/>
        <v>9922.4757696628312</v>
      </c>
      <c r="ME12" s="5">
        <f t="shared" si="206"/>
        <v>15</v>
      </c>
      <c r="MF12" s="6">
        <v>0.15609999999999999</v>
      </c>
      <c r="MG12" s="7">
        <f t="shared" si="207"/>
        <v>673173.8997315442</v>
      </c>
      <c r="MH12" s="12">
        <f t="shared" si="208"/>
        <v>-62448.930447871753</v>
      </c>
      <c r="MI12" s="12">
        <f t="shared" si="209"/>
        <v>-43490.657059259145</v>
      </c>
      <c r="MK12" s="5">
        <f t="shared" si="210"/>
        <v>14</v>
      </c>
      <c r="ML12" s="6">
        <v>0.15609999999999999</v>
      </c>
      <c r="MM12" s="7">
        <f t="shared" si="211"/>
        <v>626266.53617224295</v>
      </c>
      <c r="MN12" s="12">
        <f t="shared" si="212"/>
        <v>4128.6008879407527</v>
      </c>
      <c r="MO12" s="12">
        <f t="shared" si="213"/>
        <v>2968.9283238545199</v>
      </c>
      <c r="MQ12" s="5">
        <f t="shared" si="214"/>
        <v>13</v>
      </c>
      <c r="MR12" s="6">
        <v>0.15609999999999999</v>
      </c>
      <c r="MS12" s="7">
        <f t="shared" si="215"/>
        <v>569488.52975560911</v>
      </c>
      <c r="MT12" s="12">
        <f t="shared" si="216"/>
        <v>37984.229951171998</v>
      </c>
      <c r="MU12" s="12">
        <f t="shared" si="217"/>
        <v>28004.510432987117</v>
      </c>
      <c r="MW12" s="5">
        <f t="shared" si="218"/>
        <v>12</v>
      </c>
      <c r="MX12" s="6">
        <v>0.15609999999999999</v>
      </c>
      <c r="MY12" s="7">
        <f t="shared" si="219"/>
        <v>562013.74692155235</v>
      </c>
      <c r="MZ12" s="12">
        <f t="shared" si="220"/>
        <v>111719.25682887848</v>
      </c>
      <c r="NA12" s="12">
        <f t="shared" si="221"/>
        <v>84676.774086638601</v>
      </c>
      <c r="NC12" s="5">
        <f t="shared" si="222"/>
        <v>11</v>
      </c>
      <c r="ND12" s="6">
        <v>0.15609999999999999</v>
      </c>
      <c r="NE12" s="7">
        <f t="shared" si="223"/>
        <v>409631.01087576716</v>
      </c>
      <c r="NF12" s="12">
        <f t="shared" si="224"/>
        <v>22329.959755823133</v>
      </c>
      <c r="NG12" s="12">
        <f t="shared" si="225"/>
        <v>17386.514303071566</v>
      </c>
      <c r="NI12" s="5">
        <f t="shared" si="226"/>
        <v>10</v>
      </c>
      <c r="NJ12" s="6">
        <v>0.15609999999999999</v>
      </c>
      <c r="NK12" s="7">
        <f t="shared" si="227"/>
        <v>333902.03038455098</v>
      </c>
      <c r="NL12" s="12">
        <f t="shared" si="228"/>
        <v>5691.7410895398571</v>
      </c>
      <c r="NM12" s="12">
        <f t="shared" si="229"/>
        <v>4566.5961036096378</v>
      </c>
      <c r="NO12" s="5">
        <f t="shared" si="230"/>
        <v>9</v>
      </c>
      <c r="NP12" s="6">
        <v>0.15609999999999999</v>
      </c>
      <c r="NQ12" s="7">
        <f t="shared" si="231"/>
        <v>250865.53747900148</v>
      </c>
      <c r="NR12" s="12">
        <f t="shared" si="232"/>
        <v>-26480.83040422565</v>
      </c>
      <c r="NS12" s="12">
        <f t="shared" si="233"/>
        <v>-21579.940460528818</v>
      </c>
      <c r="NU12" s="5">
        <f t="shared" si="234"/>
        <v>8</v>
      </c>
      <c r="NV12" s="6">
        <v>0.15609999999999999</v>
      </c>
      <c r="NW12" s="7">
        <f t="shared" si="235"/>
        <v>195469.4853350487</v>
      </c>
      <c r="NX12" s="12">
        <f t="shared" si="236"/>
        <v>-27938.560203649191</v>
      </c>
      <c r="NY12" s="12">
        <f t="shared" si="237"/>
        <v>-23148.287652342722</v>
      </c>
      <c r="OA12" s="5">
        <f t="shared" si="238"/>
        <v>7</v>
      </c>
      <c r="OB12" s="6">
        <v>0.15609999999999999</v>
      </c>
      <c r="OC12" s="7">
        <f t="shared" si="239"/>
        <v>161692.02194974662</v>
      </c>
      <c r="OD12" s="12">
        <f t="shared" si="240"/>
        <v>-16770.241425821598</v>
      </c>
      <c r="OE12" s="12">
        <f t="shared" si="241"/>
        <v>-14275.424874829479</v>
      </c>
      <c r="OG12" s="5">
        <f t="shared" si="242"/>
        <v>6</v>
      </c>
      <c r="OH12" s="6">
        <v>0.15609999999999999</v>
      </c>
      <c r="OI12" s="7">
        <f t="shared" si="243"/>
        <v>177742.1369129896</v>
      </c>
      <c r="OJ12" s="12">
        <f t="shared" si="244"/>
        <v>42621.370366530464</v>
      </c>
      <c r="OK12" s="12">
        <f t="shared" si="245"/>
        <v>37634.906460814338</v>
      </c>
      <c r="OM12" s="5">
        <f t="shared" si="246"/>
        <v>5</v>
      </c>
      <c r="ON12" s="6">
        <v>0.15609999999999999</v>
      </c>
      <c r="OO12" s="7">
        <f t="shared" si="247"/>
        <v>201636.00330458264</v>
      </c>
      <c r="OP12" s="12">
        <f t="shared" si="248"/>
        <v>106313.53923991887</v>
      </c>
      <c r="OQ12" s="12">
        <f t="shared" si="249"/>
        <v>94947.694399342567</v>
      </c>
      <c r="OS12" s="5">
        <f t="shared" si="250"/>
        <v>4</v>
      </c>
      <c r="OT12" s="6">
        <v>0.15609999999999999</v>
      </c>
      <c r="OU12" s="7">
        <f t="shared" si="251"/>
        <v>258408.30873328546</v>
      </c>
      <c r="OV12" s="12">
        <f t="shared" si="252"/>
        <v>204705.09715249372</v>
      </c>
      <c r="OW12" s="12">
        <f t="shared" si="253"/>
        <v>187568.91655374737</v>
      </c>
      <c r="OY12" s="5">
        <f t="shared" si="254"/>
        <v>3</v>
      </c>
      <c r="OZ12" s="6">
        <v>0.15609999999999999</v>
      </c>
      <c r="PA12" s="7">
        <f t="shared" si="255"/>
        <v>201315.29193929999</v>
      </c>
      <c r="PB12" s="12">
        <f t="shared" si="256"/>
        <v>163111.11059893281</v>
      </c>
      <c r="PC12" s="12">
        <f t="shared" si="257"/>
        <v>152335.74222351162</v>
      </c>
      <c r="PE12" s="5">
        <f t="shared" si="258"/>
        <v>2</v>
      </c>
      <c r="PF12" s="6">
        <v>0.15609999999999999</v>
      </c>
      <c r="PG12" s="7">
        <f t="shared" si="259"/>
        <v>181790.94449999998</v>
      </c>
      <c r="PH12" s="12">
        <f>(PH13)*(1+PF12)-(((VLOOKUP((PE$91+PE13),$A$138:$E$227,5,FALSE))/(VLOOKUP(PE$91,$A$138:$E$227,5,FALSE)))*(IF(PE12&lt;=$D$125,$B$125,$C$125)))</f>
        <v>157635.45960225482</v>
      </c>
      <c r="PI12" s="12">
        <f t="shared" si="261"/>
        <v>151593.95938552692</v>
      </c>
      <c r="PK12" s="5">
        <f t="shared" si="262"/>
        <v>1</v>
      </c>
      <c r="PL12" s="6">
        <v>0.15609999999999999</v>
      </c>
      <c r="PM12" s="7">
        <f>(PM13+$B$124)*(1+PL12)</f>
        <v>173415</v>
      </c>
      <c r="PN12" s="12">
        <f>($B$124)*(1+PL12)-$B$125</f>
        <v>162415</v>
      </c>
      <c r="PO12" s="12">
        <f>PN12</f>
        <v>162415</v>
      </c>
      <c r="PQ12" s="5"/>
      <c r="PR12" s="6"/>
      <c r="PS12" s="7"/>
      <c r="PW12" s="5"/>
      <c r="PX12" s="6"/>
      <c r="PY12" s="7"/>
      <c r="QC12" s="5"/>
      <c r="QD12" s="6"/>
      <c r="QE12" s="7"/>
      <c r="QI12" s="5"/>
      <c r="QJ12" s="6"/>
      <c r="QK12" s="7"/>
      <c r="QO12" s="5"/>
      <c r="QP12" s="6"/>
      <c r="QQ12" s="7"/>
    </row>
    <row r="13" spans="3:461">
      <c r="C13">
        <v>78</v>
      </c>
      <c r="D13" s="6">
        <v>4.8300000000000003E-2</v>
      </c>
      <c r="E13" s="12">
        <f t="shared" si="286"/>
        <v>-622338438.76544368</v>
      </c>
      <c r="F13" s="12">
        <f t="shared" si="0"/>
        <v>-56457551.078354366</v>
      </c>
      <c r="G13">
        <v>77</v>
      </c>
      <c r="H13" s="6">
        <v>4.8300000000000003E-2</v>
      </c>
      <c r="I13" s="12">
        <f t="shared" si="1"/>
        <v>-641817141.52796614</v>
      </c>
      <c r="J13" s="12">
        <f t="shared" si="2"/>
        <v>-57551510.855418049</v>
      </c>
      <c r="K13">
        <v>76</v>
      </c>
      <c r="L13" s="6">
        <v>4.8300000000000003E-2</v>
      </c>
      <c r="M13" s="12">
        <f t="shared" si="3"/>
        <v>-588282425.29378057</v>
      </c>
      <c r="N13" s="12">
        <f t="shared" si="4"/>
        <v>-52751072.220889613</v>
      </c>
      <c r="O13">
        <v>75</v>
      </c>
      <c r="P13" s="6">
        <v>4.8300000000000003E-2</v>
      </c>
      <c r="Q13" s="12">
        <f t="shared" si="5"/>
        <v>-541284074.15428948</v>
      </c>
      <c r="R13" s="12">
        <f t="shared" si="6"/>
        <v>-45130659.565040395</v>
      </c>
      <c r="S13">
        <v>74</v>
      </c>
      <c r="T13" s="6">
        <v>4.8300000000000003E-2</v>
      </c>
      <c r="U13" s="12">
        <f t="shared" si="7"/>
        <v>-397263779.11169606</v>
      </c>
      <c r="V13" s="12">
        <f t="shared" si="8"/>
        <v>-29789575.465638459</v>
      </c>
      <c r="W13">
        <v>73</v>
      </c>
      <c r="X13" s="6">
        <v>4.8300000000000003E-2</v>
      </c>
      <c r="Y13" s="12">
        <f t="shared" si="9"/>
        <v>-390305482.12061989</v>
      </c>
      <c r="Z13" s="12">
        <f t="shared" si="10"/>
        <v>-26402415.937891964</v>
      </c>
      <c r="AA13">
        <v>72</v>
      </c>
      <c r="AB13" s="6">
        <v>4.8300000000000003E-2</v>
      </c>
      <c r="AC13" s="12">
        <f t="shared" si="11"/>
        <v>-463527809.6281634</v>
      </c>
      <c r="AD13" s="12">
        <f t="shared" si="12"/>
        <v>-32084777.593559291</v>
      </c>
      <c r="AE13">
        <v>71</v>
      </c>
      <c r="AF13" s="6">
        <v>4.8300000000000003E-2</v>
      </c>
      <c r="AG13" s="12">
        <f t="shared" si="13"/>
        <v>-393316148.40428478</v>
      </c>
      <c r="AH13" s="12">
        <f t="shared" si="14"/>
        <v>-28049814.464070652</v>
      </c>
      <c r="AI13">
        <v>70</v>
      </c>
      <c r="AJ13" s="6">
        <v>4.8300000000000003E-2</v>
      </c>
      <c r="AK13" s="12">
        <f t="shared" si="15"/>
        <v>-438543919.47316837</v>
      </c>
      <c r="AL13" s="12">
        <f t="shared" si="16"/>
        <v>-31735218.084581669</v>
      </c>
      <c r="AM13">
        <v>69</v>
      </c>
      <c r="AN13" s="6">
        <v>4.8300000000000003E-2</v>
      </c>
      <c r="AO13" s="12">
        <f t="shared" si="17"/>
        <v>-436821741.75958437</v>
      </c>
      <c r="AP13" s="12">
        <f t="shared" si="18"/>
        <v>-32297779.542790454</v>
      </c>
      <c r="AQ13">
        <v>68</v>
      </c>
      <c r="AR13" s="6">
        <v>4.8300000000000003E-2</v>
      </c>
      <c r="AS13" s="12">
        <f t="shared" si="19"/>
        <v>-303885783.83968228</v>
      </c>
      <c r="AT13" s="12">
        <f t="shared" si="20"/>
        <v>-22628097.171072304</v>
      </c>
      <c r="AU13">
        <v>67</v>
      </c>
      <c r="AV13" s="6">
        <v>4.8300000000000003E-2</v>
      </c>
      <c r="AW13" s="12">
        <f t="shared" si="21"/>
        <v>-323053586.0707742</v>
      </c>
      <c r="AX13" s="12">
        <f t="shared" si="22"/>
        <v>-23716571.604566541</v>
      </c>
      <c r="AY13">
        <v>66</v>
      </c>
      <c r="AZ13" s="6">
        <v>4.8300000000000003E-2</v>
      </c>
      <c r="BA13" s="12">
        <f t="shared" si="23"/>
        <v>-287020871.97291344</v>
      </c>
      <c r="BB13" s="12">
        <f t="shared" si="24"/>
        <v>-20920766.231900878</v>
      </c>
      <c r="BC13">
        <v>65</v>
      </c>
      <c r="BD13" s="6">
        <v>4.8300000000000003E-2</v>
      </c>
      <c r="BE13" s="12">
        <f t="shared" si="25"/>
        <v>-223208120.71801439</v>
      </c>
      <c r="BF13" s="12">
        <f t="shared" si="26"/>
        <v>-16503589.418584179</v>
      </c>
      <c r="BG13">
        <v>64</v>
      </c>
      <c r="BH13" s="6">
        <v>4.8300000000000003E-2</v>
      </c>
      <c r="BI13" s="12">
        <f t="shared" si="27"/>
        <v>-120417923.2500851</v>
      </c>
      <c r="BJ13" s="12">
        <f t="shared" si="28"/>
        <v>-9913798.610520903</v>
      </c>
      <c r="BK13">
        <v>63</v>
      </c>
      <c r="BL13" s="6">
        <v>4.8300000000000003E-2</v>
      </c>
      <c r="BM13" s="12">
        <f t="shared" si="29"/>
        <v>-105048961.76581599</v>
      </c>
      <c r="BN13" s="12">
        <f t="shared" si="30"/>
        <v>-9309530.4344115909</v>
      </c>
      <c r="BO13">
        <v>62</v>
      </c>
      <c r="BP13" s="6">
        <v>4.8300000000000003E-2</v>
      </c>
      <c r="BQ13" s="12">
        <f t="shared" si="31"/>
        <v>-108772110.48326015</v>
      </c>
      <c r="BR13" s="12">
        <f t="shared" si="32"/>
        <v>-9924670.8044505846</v>
      </c>
      <c r="BS13">
        <v>61</v>
      </c>
      <c r="BT13" s="6">
        <v>4.8300000000000003E-2</v>
      </c>
      <c r="BU13" s="12">
        <f t="shared" si="33"/>
        <v>-102359409.47045864</v>
      </c>
      <c r="BV13" s="12">
        <f t="shared" si="34"/>
        <v>-9554260.5588577036</v>
      </c>
      <c r="BW13">
        <v>60</v>
      </c>
      <c r="BX13" s="6">
        <v>4.8300000000000003E-2</v>
      </c>
      <c r="BY13" s="12">
        <f t="shared" si="35"/>
        <v>-111566228.59102169</v>
      </c>
      <c r="BZ13" s="12">
        <f t="shared" si="36"/>
        <v>-10647642.162331384</v>
      </c>
      <c r="CA13">
        <v>59</v>
      </c>
      <c r="CB13" s="6">
        <v>4.8300000000000003E-2</v>
      </c>
      <c r="CC13" s="12">
        <f t="shared" si="37"/>
        <v>-55476363.024830401</v>
      </c>
      <c r="CD13" s="12">
        <f t="shared" si="38"/>
        <v>-6254545.3855996523</v>
      </c>
      <c r="CE13">
        <v>58</v>
      </c>
      <c r="CF13" s="6">
        <v>4.8300000000000003E-2</v>
      </c>
      <c r="CG13" s="12">
        <f t="shared" si="39"/>
        <v>-32251338.11173223</v>
      </c>
      <c r="CH13" s="12">
        <f t="shared" si="40"/>
        <v>-4008163.1528476868</v>
      </c>
      <c r="CI13">
        <v>57</v>
      </c>
      <c r="CJ13" s="6">
        <v>4.8300000000000003E-2</v>
      </c>
      <c r="CK13" s="12">
        <f t="shared" si="284"/>
        <v>-23218068.824792162</v>
      </c>
      <c r="CL13" s="12">
        <f t="shared" si="285"/>
        <v>-2922043.2710802932</v>
      </c>
      <c r="CM13" s="5">
        <v>56</v>
      </c>
      <c r="CN13" s="6">
        <v>4.8300000000000003E-2</v>
      </c>
      <c r="CO13" s="7">
        <f t="shared" si="41"/>
        <v>80627833.001754478</v>
      </c>
      <c r="CP13" s="12">
        <f t="shared" si="42"/>
        <v>-28336146.224458762</v>
      </c>
      <c r="CQ13" s="12">
        <f t="shared" si="43"/>
        <v>-3491869.0942568481</v>
      </c>
      <c r="CR13" s="9"/>
      <c r="CS13" s="5">
        <v>55</v>
      </c>
      <c r="CT13" s="6">
        <v>4.8300000000000003E-2</v>
      </c>
      <c r="CU13" s="7">
        <f t="shared" si="44"/>
        <v>61637361.823831879</v>
      </c>
      <c r="CV13" s="12">
        <f t="shared" si="45"/>
        <v>-31239432.357385729</v>
      </c>
      <c r="CW13" s="12">
        <f t="shared" si="46"/>
        <v>-4160889.2599769142</v>
      </c>
      <c r="CY13" s="5">
        <v>54</v>
      </c>
      <c r="CZ13" s="6">
        <v>4.8300000000000003E-2</v>
      </c>
      <c r="DA13" s="7">
        <f t="shared" si="47"/>
        <v>49836159.3012871</v>
      </c>
      <c r="DB13" s="12">
        <f t="shared" si="48"/>
        <v>-32988771.236657824</v>
      </c>
      <c r="DC13" s="12">
        <f t="shared" si="49"/>
        <v>-4584176.3910405478</v>
      </c>
      <c r="DE13" s="5">
        <f t="shared" si="50"/>
        <v>53</v>
      </c>
      <c r="DF13" s="6">
        <v>4.8300000000000003E-2</v>
      </c>
      <c r="DG13" s="7">
        <f t="shared" si="51"/>
        <v>42180414.135664076</v>
      </c>
      <c r="DH13" s="12">
        <f t="shared" si="52"/>
        <v>-34744491.909618385</v>
      </c>
      <c r="DI13" s="12">
        <f t="shared" si="53"/>
        <v>-4846373.8059562091</v>
      </c>
      <c r="DK13" s="5">
        <f t="shared" si="54"/>
        <v>52</v>
      </c>
      <c r="DL13" s="6">
        <v>4.8300000000000003E-2</v>
      </c>
      <c r="DM13" s="7">
        <f t="shared" si="55"/>
        <v>42697048.421564996</v>
      </c>
      <c r="DN13" s="12">
        <f t="shared" si="56"/>
        <v>-27422417.098728582</v>
      </c>
      <c r="DO13" s="12">
        <f t="shared" si="57"/>
        <v>-3868185.736527524</v>
      </c>
      <c r="DQ13" s="5">
        <f t="shared" si="58"/>
        <v>51</v>
      </c>
      <c r="DR13" s="6">
        <v>4.8300000000000003E-2</v>
      </c>
      <c r="DS13" s="7">
        <f t="shared" si="59"/>
        <v>27987053.239096109</v>
      </c>
      <c r="DT13" s="12">
        <f t="shared" si="60"/>
        <v>-38518653.96303042</v>
      </c>
      <c r="DU13" s="12">
        <f t="shared" si="61"/>
        <v>-5393015.5260247104</v>
      </c>
      <c r="DW13" s="5">
        <f t="shared" si="62"/>
        <v>50</v>
      </c>
      <c r="DX13" s="6">
        <v>4.8300000000000003E-2</v>
      </c>
      <c r="DY13" s="7">
        <f t="shared" si="63"/>
        <v>21106374.991776843</v>
      </c>
      <c r="DZ13" s="12">
        <f t="shared" si="64"/>
        <v>-41741962.133923277</v>
      </c>
      <c r="EA13" s="12">
        <f t="shared" si="65"/>
        <v>-5866201.2857322702</v>
      </c>
      <c r="EC13" s="5">
        <f t="shared" si="66"/>
        <v>49</v>
      </c>
      <c r="ED13" s="6">
        <v>4.8300000000000003E-2</v>
      </c>
      <c r="EE13" s="7">
        <f t="shared" si="67"/>
        <v>19644801.742160138</v>
      </c>
      <c r="EF13" s="12">
        <f t="shared" si="68"/>
        <v>-38157366.372687884</v>
      </c>
      <c r="EG13" s="12">
        <f t="shared" si="69"/>
        <v>-5522513.434117387</v>
      </c>
      <c r="EI13" s="5">
        <f t="shared" si="70"/>
        <v>48</v>
      </c>
      <c r="EJ13" s="6">
        <v>4.8300000000000003E-2</v>
      </c>
      <c r="EK13" s="7">
        <f t="shared" si="71"/>
        <v>19644801.742160138</v>
      </c>
      <c r="EL13" s="12">
        <f t="shared" si="72"/>
        <v>-30873849.475205574</v>
      </c>
      <c r="EM13" s="12">
        <f t="shared" si="73"/>
        <v>-4630267.9338798085</v>
      </c>
      <c r="EO13" s="5">
        <f t="shared" si="74"/>
        <v>47</v>
      </c>
      <c r="EP13" s="6">
        <v>4.8300000000000003E-2</v>
      </c>
      <c r="EQ13" s="7">
        <f t="shared" si="75"/>
        <v>21939693.703551631</v>
      </c>
      <c r="ER13" s="12">
        <f t="shared" si="76"/>
        <v>-34174983.916081227</v>
      </c>
      <c r="ES13" s="12">
        <f t="shared" si="77"/>
        <v>-5197034.7853505807</v>
      </c>
      <c r="EU13" s="5">
        <f t="shared" si="78"/>
        <v>46</v>
      </c>
      <c r="EV13" s="6">
        <v>4.8300000000000003E-2</v>
      </c>
      <c r="EW13" s="7">
        <f t="shared" si="79"/>
        <v>13622685.597309355</v>
      </c>
      <c r="EX13" s="12">
        <f t="shared" si="80"/>
        <v>-33062771.118665963</v>
      </c>
      <c r="EY13" s="12">
        <f t="shared" si="81"/>
        <v>-5079911.8708805079</v>
      </c>
      <c r="FA13" s="5">
        <f t="shared" si="82"/>
        <v>45</v>
      </c>
      <c r="FB13" s="6">
        <v>4.8300000000000003E-2</v>
      </c>
      <c r="FC13" s="7">
        <f t="shared" si="83"/>
        <v>13576525.410912253</v>
      </c>
      <c r="FD13" s="12">
        <f t="shared" si="84"/>
        <v>-30264974.544515379</v>
      </c>
      <c r="FE13" s="12">
        <f t="shared" si="85"/>
        <v>-4729398.224575555</v>
      </c>
      <c r="FG13" s="5">
        <f t="shared" si="86"/>
        <v>44</v>
      </c>
      <c r="FH13" s="6">
        <v>4.8300000000000003E-2</v>
      </c>
      <c r="FI13" s="7">
        <f t="shared" si="87"/>
        <v>10720566.496298369</v>
      </c>
      <c r="FJ13" s="12">
        <f t="shared" si="88"/>
        <v>-31082458.431945644</v>
      </c>
      <c r="FK13" s="12">
        <f t="shared" si="89"/>
        <v>-4889741.7564675901</v>
      </c>
      <c r="FM13" s="5">
        <f t="shared" si="90"/>
        <v>43</v>
      </c>
      <c r="FN13" s="6">
        <v>4.8300000000000003E-2</v>
      </c>
      <c r="FO13" s="7">
        <f t="shared" si="91"/>
        <v>11756296.190698946</v>
      </c>
      <c r="FP13" s="12">
        <f t="shared" si="92"/>
        <v>-27567505.66021746</v>
      </c>
      <c r="FQ13" s="12">
        <f t="shared" si="93"/>
        <v>-4394610.2363430029</v>
      </c>
      <c r="FS13" s="5">
        <f t="shared" si="94"/>
        <v>42</v>
      </c>
      <c r="FT13" s="6">
        <v>4.8300000000000003E-2</v>
      </c>
      <c r="FU13" s="7">
        <f t="shared" si="95"/>
        <v>9588366.520429777</v>
      </c>
      <c r="FV13" s="12">
        <f t="shared" si="96"/>
        <v>-27520728.424912822</v>
      </c>
      <c r="FW13" s="12">
        <f t="shared" si="97"/>
        <v>-4459310.4789187536</v>
      </c>
      <c r="FY13" s="5">
        <f t="shared" si="98"/>
        <v>41</v>
      </c>
      <c r="FZ13" s="6">
        <v>4.8300000000000003E-2</v>
      </c>
      <c r="GA13" s="7">
        <f t="shared" si="99"/>
        <v>8236013.1596201444</v>
      </c>
      <c r="GB13" s="12">
        <f t="shared" si="100"/>
        <v>-27096750.993015043</v>
      </c>
      <c r="GC13" s="12">
        <f t="shared" si="101"/>
        <v>-4433238.7571162526</v>
      </c>
      <c r="GE13" s="5">
        <f t="shared" si="102"/>
        <v>40</v>
      </c>
      <c r="GF13" s="6">
        <v>4.8300000000000003E-2</v>
      </c>
      <c r="GG13" s="7">
        <f t="shared" si="103"/>
        <v>7327413.8430784224</v>
      </c>
      <c r="GH13" s="12">
        <f t="shared" si="104"/>
        <v>-25894644.756443195</v>
      </c>
      <c r="GI13" s="12">
        <f t="shared" si="105"/>
        <v>-4318037.248321414</v>
      </c>
      <c r="GK13" s="5">
        <f t="shared" si="106"/>
        <v>39</v>
      </c>
      <c r="GL13" s="6">
        <v>4.8300000000000003E-2</v>
      </c>
      <c r="GM13" s="7">
        <f t="shared" si="107"/>
        <v>8138857.9840924339</v>
      </c>
      <c r="GN13" s="12">
        <f t="shared" si="108"/>
        <v>-22486930.336716089</v>
      </c>
      <c r="GO13" s="12">
        <f t="shared" si="109"/>
        <v>-3879496.6338644959</v>
      </c>
      <c r="GQ13" s="5">
        <f t="shared" si="110"/>
        <v>38</v>
      </c>
      <c r="GR13" s="6">
        <v>4.8300000000000003E-2</v>
      </c>
      <c r="GS13" s="7">
        <f t="shared" si="111"/>
        <v>6574198.6947434843</v>
      </c>
      <c r="GT13" s="12">
        <f t="shared" si="112"/>
        <v>-21700602.956995897</v>
      </c>
      <c r="GU13" s="12">
        <f t="shared" si="113"/>
        <v>-3880390.9849688523</v>
      </c>
      <c r="GW13" s="5">
        <f t="shared" si="114"/>
        <v>37</v>
      </c>
      <c r="GX13" s="6">
        <v>4.8300000000000003E-2</v>
      </c>
      <c r="GY13" s="7">
        <f t="shared" si="115"/>
        <v>5932856.8673797352</v>
      </c>
      <c r="GZ13" s="12">
        <f t="shared" si="116"/>
        <v>-20060776.454944246</v>
      </c>
      <c r="HA13" s="12">
        <f t="shared" si="117"/>
        <v>-3744958.7928474839</v>
      </c>
      <c r="HC13" s="5">
        <f t="shared" si="118"/>
        <v>36</v>
      </c>
      <c r="HD13" s="6">
        <v>4.8300000000000003E-2</v>
      </c>
      <c r="HE13" s="7">
        <f t="shared" si="119"/>
        <v>6465624.3105707653</v>
      </c>
      <c r="HF13" s="12">
        <f t="shared" si="120"/>
        <v>-16801848.000758126</v>
      </c>
      <c r="HG13" s="12">
        <f t="shared" si="121"/>
        <v>-3330413.4998880816</v>
      </c>
      <c r="HI13" s="5">
        <f t="shared" si="122"/>
        <v>35</v>
      </c>
      <c r="HJ13" s="6">
        <v>4.8300000000000003E-2</v>
      </c>
      <c r="HK13" s="7">
        <f t="shared" si="123"/>
        <v>6243360.670694056</v>
      </c>
      <c r="HL13" s="12">
        <f t="shared" si="124"/>
        <v>-14345017.065783825</v>
      </c>
      <c r="HM13" s="12">
        <f t="shared" si="125"/>
        <v>-2993873.5145159741</v>
      </c>
      <c r="HO13" s="5">
        <f t="shared" si="126"/>
        <v>34</v>
      </c>
      <c r="HP13" s="6">
        <v>4.8300000000000003E-2</v>
      </c>
      <c r="HQ13" s="7">
        <f t="shared" si="127"/>
        <v>5466083.5849186331</v>
      </c>
      <c r="HR13" s="12">
        <f t="shared" si="128"/>
        <v>-13233350.320835259</v>
      </c>
      <c r="HS13" s="12">
        <f t="shared" si="129"/>
        <v>-2852074.9773798068</v>
      </c>
      <c r="HU13" s="5">
        <f t="shared" si="130"/>
        <v>33</v>
      </c>
      <c r="HV13" s="6">
        <v>4.8300000000000003E-2</v>
      </c>
      <c r="HW13" s="7">
        <f t="shared" si="131"/>
        <v>4602630.1658122502</v>
      </c>
      <c r="HX13" s="12">
        <f t="shared" si="132"/>
        <v>-12406350.785106197</v>
      </c>
      <c r="HY13" s="12">
        <f t="shared" si="133"/>
        <v>-2771423.9299712847</v>
      </c>
      <c r="IA13" s="5">
        <f t="shared" si="134"/>
        <v>32</v>
      </c>
      <c r="IB13" s="6">
        <v>4.8300000000000003E-2</v>
      </c>
      <c r="IC13" s="7">
        <f t="shared" si="135"/>
        <v>5371257.0496116839</v>
      </c>
      <c r="ID13" s="12">
        <f t="shared" si="136"/>
        <v>-9087232.9420831688</v>
      </c>
      <c r="IE13" s="12">
        <f t="shared" si="137"/>
        <v>-2220582.3550135065</v>
      </c>
      <c r="IG13" s="5">
        <f t="shared" si="138"/>
        <v>31</v>
      </c>
      <c r="IH13" s="6">
        <v>4.8300000000000003E-2</v>
      </c>
      <c r="II13" s="7">
        <f t="shared" si="139"/>
        <v>7248659.9859806793</v>
      </c>
      <c r="IJ13" s="12">
        <f t="shared" si="140"/>
        <v>-4552735.5189768784</v>
      </c>
      <c r="IK13" s="12">
        <f t="shared" si="141"/>
        <v>-1243825.4878798919</v>
      </c>
      <c r="IM13" s="5">
        <f t="shared" si="142"/>
        <v>30</v>
      </c>
      <c r="IN13" s="6">
        <v>4.8300000000000003E-2</v>
      </c>
      <c r="IO13" s="7">
        <f t="shared" si="143"/>
        <v>5290992.6904968461</v>
      </c>
      <c r="IP13" s="12">
        <f t="shared" si="144"/>
        <v>-4837739.2510647224</v>
      </c>
      <c r="IQ13" s="12">
        <f t="shared" si="145"/>
        <v>-1410478.7748253727</v>
      </c>
      <c r="IS13" s="5">
        <f t="shared" si="146"/>
        <v>29</v>
      </c>
      <c r="IT13" s="6">
        <v>4.8300000000000003E-2</v>
      </c>
      <c r="IU13" s="7">
        <f t="shared" si="147"/>
        <v>4272787.4428626709</v>
      </c>
      <c r="IV13" s="12">
        <f t="shared" si="148"/>
        <v>-4590744.2049232023</v>
      </c>
      <c r="IW13" s="12">
        <f t="shared" si="149"/>
        <v>-1408277.5877714073</v>
      </c>
      <c r="IY13" s="5">
        <f t="shared" si="150"/>
        <v>28</v>
      </c>
      <c r="IZ13" s="6">
        <v>4.8300000000000003E-2</v>
      </c>
      <c r="JA13" s="7">
        <f t="shared" si="151"/>
        <v>4593407.2703318344</v>
      </c>
      <c r="JB13" s="12">
        <f t="shared" si="152"/>
        <v>-2876539.7630628012</v>
      </c>
      <c r="JC13" s="12">
        <f t="shared" si="153"/>
        <v>-942756.87043222389</v>
      </c>
      <c r="JE13" s="5">
        <f t="shared" si="154"/>
        <v>27</v>
      </c>
      <c r="JF13" s="6">
        <v>4.8300000000000003E-2</v>
      </c>
      <c r="JG13" s="7">
        <f t="shared" si="155"/>
        <v>4312653.5258021159</v>
      </c>
      <c r="JH13" s="12">
        <f t="shared" si="156"/>
        <v>-1812627.4344615354</v>
      </c>
      <c r="JI13" s="12">
        <f t="shared" si="157"/>
        <v>-649200.07222717814</v>
      </c>
      <c r="JK13" s="5">
        <f t="shared" si="158"/>
        <v>26</v>
      </c>
      <c r="JL13" s="6">
        <v>4.8300000000000003E-2</v>
      </c>
      <c r="JM13" s="7">
        <f t="shared" si="159"/>
        <v>3638755.9279464358</v>
      </c>
      <c r="JN13" s="12">
        <f t="shared" si="160"/>
        <v>-1191066.6852196788</v>
      </c>
      <c r="JO13" s="12">
        <f t="shared" si="161"/>
        <v>-485920.23130619299</v>
      </c>
      <c r="JQ13" s="5">
        <f t="shared" si="162"/>
        <v>25</v>
      </c>
      <c r="JR13" s="6">
        <v>4.8300000000000003E-2</v>
      </c>
      <c r="JS13" s="7">
        <f t="shared" si="163"/>
        <v>2762073.7269974458</v>
      </c>
      <c r="JT13" s="12">
        <f t="shared" si="164"/>
        <v>-1100914.336197336</v>
      </c>
      <c r="JU13" s="12">
        <f t="shared" si="165"/>
        <v>-502252.47639836516</v>
      </c>
      <c r="JW13" s="5">
        <f t="shared" si="166"/>
        <v>24</v>
      </c>
      <c r="JX13" s="6">
        <v>4.8300000000000003E-2</v>
      </c>
      <c r="JY13" s="7">
        <f t="shared" si="167"/>
        <v>2898293.5225576563</v>
      </c>
      <c r="JZ13" s="12">
        <f t="shared" si="168"/>
        <v>-269442.00898838759</v>
      </c>
      <c r="KA13" s="12">
        <f t="shared" si="169"/>
        <v>-133237.44859782356</v>
      </c>
      <c r="KC13" s="5">
        <f t="shared" si="170"/>
        <v>23</v>
      </c>
      <c r="KD13" s="6">
        <v>4.8300000000000003E-2</v>
      </c>
      <c r="KE13" s="7">
        <f t="shared" si="171"/>
        <v>2406820.7295778571</v>
      </c>
      <c r="KF13" s="12">
        <f t="shared" si="172"/>
        <v>-308189.28845517267</v>
      </c>
      <c r="KG13" s="12">
        <f t="shared" si="173"/>
        <v>-158054.07661728311</v>
      </c>
      <c r="KI13" s="5">
        <f t="shared" si="174"/>
        <v>22</v>
      </c>
      <c r="KJ13" s="6">
        <v>4.8300000000000003E-2</v>
      </c>
      <c r="KK13" s="7">
        <f t="shared" si="175"/>
        <v>1967321.1783373039</v>
      </c>
      <c r="KL13" s="12">
        <f t="shared" si="176"/>
        <v>-344288.94436556683</v>
      </c>
      <c r="KM13" s="12">
        <f t="shared" si="177"/>
        <v>-183969.8134811288</v>
      </c>
      <c r="KO13" s="5">
        <f t="shared" si="178"/>
        <v>21</v>
      </c>
      <c r="KP13" s="6">
        <v>4.8300000000000003E-2</v>
      </c>
      <c r="KQ13" s="7">
        <f t="shared" si="179"/>
        <v>1853340.7238222368</v>
      </c>
      <c r="KR13" s="12">
        <f t="shared" si="180"/>
        <v>-113855.21668867796</v>
      </c>
      <c r="KS13" s="12">
        <f t="shared" si="181"/>
        <v>-62987.547774806117</v>
      </c>
      <c r="KU13" s="5">
        <f t="shared" si="182"/>
        <v>20</v>
      </c>
      <c r="KV13" s="6">
        <v>4.8300000000000003E-2</v>
      </c>
      <c r="KW13" s="7">
        <f t="shared" si="183"/>
        <v>1412176.7173287382</v>
      </c>
      <c r="KX13" s="12">
        <f t="shared" si="184"/>
        <v>-278860.69330171577</v>
      </c>
      <c r="KY13" s="12">
        <f t="shared" si="185"/>
        <v>-160268.12787555347</v>
      </c>
      <c r="LA13" s="5">
        <f t="shared" si="186"/>
        <v>19</v>
      </c>
      <c r="LB13" s="6">
        <v>4.8300000000000003E-2</v>
      </c>
      <c r="LC13" s="7">
        <f t="shared" si="187"/>
        <v>1191810.8847402635</v>
      </c>
      <c r="LD13" s="12">
        <f t="shared" si="188"/>
        <v>-278708.24105356552</v>
      </c>
      <c r="LE13" s="12">
        <f t="shared" si="189"/>
        <v>-162518.91140616933</v>
      </c>
      <c r="LG13" s="5">
        <f t="shared" si="190"/>
        <v>18</v>
      </c>
      <c r="LH13" s="6">
        <v>4.8300000000000003E-2</v>
      </c>
      <c r="LI13" s="7">
        <f t="shared" si="191"/>
        <v>1126368.8543051351</v>
      </c>
      <c r="LJ13" s="12">
        <f t="shared" si="192"/>
        <v>-121764.92742610144</v>
      </c>
      <c r="LK13" s="12">
        <f t="shared" si="193"/>
        <v>-73876.256440482102</v>
      </c>
      <c r="LM13" s="5">
        <f t="shared" si="194"/>
        <v>17</v>
      </c>
      <c r="LN13" s="6">
        <v>4.8300000000000003E-2</v>
      </c>
      <c r="LO13" s="7">
        <f t="shared" si="195"/>
        <v>966508.3699203151</v>
      </c>
      <c r="LP13" s="12">
        <f t="shared" si="196"/>
        <v>-80004.357033045671</v>
      </c>
      <c r="LQ13" s="12">
        <f t="shared" si="197"/>
        <v>-50805.074130581183</v>
      </c>
      <c r="LS13" s="5">
        <f t="shared" si="198"/>
        <v>16</v>
      </c>
      <c r="LT13" s="6">
        <v>4.8300000000000003E-2</v>
      </c>
      <c r="LU13" s="7">
        <f t="shared" si="199"/>
        <v>735099.15570452949</v>
      </c>
      <c r="LV13" s="12">
        <f t="shared" si="200"/>
        <v>-138581.77025871768</v>
      </c>
      <c r="LW13" s="12">
        <f t="shared" si="201"/>
        <v>-92581.63361804212</v>
      </c>
      <c r="LY13" s="5">
        <f t="shared" si="202"/>
        <v>15</v>
      </c>
      <c r="LZ13" s="6">
        <v>4.8300000000000003E-2</v>
      </c>
      <c r="MA13" s="7">
        <f t="shared" si="203"/>
        <v>758303.2346859182</v>
      </c>
      <c r="MB13" s="12">
        <f t="shared" si="204"/>
        <v>50874.44905988135</v>
      </c>
      <c r="MC13" s="12">
        <f t="shared" si="205"/>
        <v>35908.237249397112</v>
      </c>
      <c r="ME13" s="5">
        <f t="shared" si="206"/>
        <v>14</v>
      </c>
      <c r="MF13" s="6">
        <v>4.8300000000000003E-2</v>
      </c>
      <c r="MG13" s="7">
        <f t="shared" si="207"/>
        <v>582279.99284797534</v>
      </c>
      <c r="MH13" s="12">
        <f t="shared" si="208"/>
        <v>-16755.860531942049</v>
      </c>
      <c r="MI13" s="12">
        <f t="shared" si="209"/>
        <v>-12134.160144002082</v>
      </c>
      <c r="MK13" s="5">
        <f t="shared" si="210"/>
        <v>13</v>
      </c>
      <c r="ML13" s="6">
        <v>4.8300000000000003E-2</v>
      </c>
      <c r="MM13" s="7">
        <f t="shared" si="211"/>
        <v>541706.19857472798</v>
      </c>
      <c r="MN13" s="12">
        <f t="shared" si="212"/>
        <v>39656.338945212934</v>
      </c>
      <c r="MO13" s="12">
        <f t="shared" si="213"/>
        <v>29653.874848386808</v>
      </c>
      <c r="MQ13" s="5">
        <f t="shared" si="214"/>
        <v>12</v>
      </c>
      <c r="MR13" s="6">
        <v>4.8300000000000003E-2</v>
      </c>
      <c r="MS13" s="7">
        <f t="shared" si="215"/>
        <v>492594.52448370314</v>
      </c>
      <c r="MT13" s="12">
        <f t="shared" si="216"/>
        <v>68052.127345814573</v>
      </c>
      <c r="MU13" s="12">
        <f t="shared" si="217"/>
        <v>52172.108117242213</v>
      </c>
      <c r="MW13" s="5">
        <f t="shared" si="218"/>
        <v>11</v>
      </c>
      <c r="MX13" s="6">
        <v>4.8300000000000003E-2</v>
      </c>
      <c r="MY13" s="7">
        <f t="shared" si="219"/>
        <v>486129.00866841309</v>
      </c>
      <c r="MZ13" s="12">
        <f t="shared" si="220"/>
        <v>130871.1142221536</v>
      </c>
      <c r="NA13" s="12">
        <f t="shared" si="221"/>
        <v>103145.92798945826</v>
      </c>
      <c r="NC13" s="5">
        <f t="shared" si="222"/>
        <v>10</v>
      </c>
      <c r="ND13" s="6">
        <v>4.8300000000000003E-2</v>
      </c>
      <c r="NE13" s="7">
        <f t="shared" si="223"/>
        <v>354321.43488951406</v>
      </c>
      <c r="NF13" s="12">
        <f t="shared" si="224"/>
        <v>52642.290893466939</v>
      </c>
      <c r="NG13" s="12">
        <f t="shared" si="225"/>
        <v>42621.760429739363</v>
      </c>
      <c r="NI13" s="5">
        <f t="shared" si="226"/>
        <v>9</v>
      </c>
      <c r="NJ13" s="6">
        <v>4.8300000000000003E-2</v>
      </c>
      <c r="NK13" s="7">
        <f t="shared" si="227"/>
        <v>288817.60261616728</v>
      </c>
      <c r="NL13" s="12">
        <f t="shared" si="228"/>
        <v>37266.083136126312</v>
      </c>
      <c r="NM13" s="12">
        <f t="shared" si="229"/>
        <v>31090.895788975857</v>
      </c>
      <c r="NO13" s="5">
        <f t="shared" si="230"/>
        <v>8</v>
      </c>
      <c r="NP13" s="6">
        <v>4.8300000000000003E-2</v>
      </c>
      <c r="NQ13" s="7">
        <f t="shared" si="231"/>
        <v>216992.93960643673</v>
      </c>
      <c r="NR13" s="12">
        <f t="shared" si="232"/>
        <v>8937.1926370171641</v>
      </c>
      <c r="NS13" s="12">
        <f t="shared" si="233"/>
        <v>7573.4154700680319</v>
      </c>
      <c r="NU13" s="5">
        <f t="shared" si="234"/>
        <v>7</v>
      </c>
      <c r="NV13" s="6">
        <v>4.8300000000000003E-2</v>
      </c>
      <c r="NW13" s="7">
        <f t="shared" si="235"/>
        <v>169076.6242842736</v>
      </c>
      <c r="NX13" s="12">
        <f t="shared" si="236"/>
        <v>7153.0106469067105</v>
      </c>
      <c r="NY13" s="12">
        <f t="shared" si="237"/>
        <v>6162.7669076390812</v>
      </c>
      <c r="OA13" s="5">
        <f t="shared" si="238"/>
        <v>6</v>
      </c>
      <c r="OB13" s="6">
        <v>4.8300000000000003E-2</v>
      </c>
      <c r="OC13" s="7">
        <f t="shared" si="239"/>
        <v>139859.89269937429</v>
      </c>
      <c r="OD13" s="12">
        <f t="shared" si="240"/>
        <v>15978.418449475881</v>
      </c>
      <c r="OE13" s="12">
        <f t="shared" si="241"/>
        <v>14143.455869279125</v>
      </c>
      <c r="OG13" s="5">
        <f t="shared" si="242"/>
        <v>5</v>
      </c>
      <c r="OH13" s="6">
        <v>4.8300000000000003E-2</v>
      </c>
      <c r="OI13" s="7">
        <f t="shared" si="243"/>
        <v>153742.87424356857</v>
      </c>
      <c r="OJ13" s="12">
        <f t="shared" si="244"/>
        <v>66253.993485450512</v>
      </c>
      <c r="OK13" s="12">
        <f t="shared" si="245"/>
        <v>60834.159723662218</v>
      </c>
      <c r="OM13" s="5">
        <f t="shared" si="246"/>
        <v>4</v>
      </c>
      <c r="ON13" s="6">
        <v>4.8300000000000003E-2</v>
      </c>
      <c r="OO13" s="7">
        <f t="shared" si="247"/>
        <v>174410.52097965803</v>
      </c>
      <c r="OP13" s="12">
        <f t="shared" si="248"/>
        <v>121014.38513726948</v>
      </c>
      <c r="OQ13" s="12">
        <f t="shared" si="249"/>
        <v>112384.09862512021</v>
      </c>
      <c r="OS13" s="5">
        <f t="shared" si="250"/>
        <v>3</v>
      </c>
      <c r="OT13" s="6">
        <v>4.8300000000000003E-2</v>
      </c>
      <c r="OU13" s="7">
        <f t="shared" si="251"/>
        <v>223517.26384679999</v>
      </c>
      <c r="OV13" s="12">
        <f t="shared" si="252"/>
        <v>187449.22616736137</v>
      </c>
      <c r="OW13" s="12">
        <f t="shared" si="253"/>
        <v>178602.64496386764</v>
      </c>
      <c r="OY13" s="5">
        <f t="shared" si="254"/>
        <v>2</v>
      </c>
      <c r="OZ13" s="6">
        <v>4.8300000000000003E-2</v>
      </c>
      <c r="PA13" s="7">
        <f t="shared" si="255"/>
        <v>174133.11300000001</v>
      </c>
      <c r="PB13" s="12">
        <f>(PB14)*(1+OZ13)-(((VLOOKUP((OY$91+OY14),$A$138:$E$227,5,FALSE))/(VLOOKUP(OY$91,$A$138:$E$227,5,FALSE)))*(IF(OY13&lt;=$D$125,$B$125,$C$125)))</f>
        <v>151275.13913390928</v>
      </c>
      <c r="PC13" s="12">
        <f t="shared" si="257"/>
        <v>146912.19594965916</v>
      </c>
      <c r="PE13" s="5">
        <f t="shared" si="258"/>
        <v>1</v>
      </c>
      <c r="PF13" s="6">
        <v>4.8300000000000003E-2</v>
      </c>
      <c r="PG13" s="7">
        <f>(PG14+$B$124)*(1+PF13)</f>
        <v>157245</v>
      </c>
      <c r="PH13" s="12">
        <f>($B$124)*(1+PF13)-$B$125</f>
        <v>146245</v>
      </c>
      <c r="PI13" s="12">
        <f>PH13</f>
        <v>146245</v>
      </c>
      <c r="PK13" s="5"/>
      <c r="PL13" s="6"/>
      <c r="PM13" s="7"/>
      <c r="PQ13" s="5"/>
      <c r="PR13" s="6"/>
      <c r="PS13" s="7"/>
      <c r="PW13" s="5"/>
      <c r="PX13" s="6"/>
      <c r="PY13" s="7"/>
      <c r="QC13" s="5"/>
      <c r="QD13" s="6"/>
      <c r="QE13" s="7"/>
      <c r="QI13" s="5"/>
      <c r="QJ13" s="6"/>
      <c r="QK13" s="7"/>
      <c r="QO13" s="5"/>
      <c r="QP13" s="6"/>
      <c r="QQ13" s="7"/>
    </row>
    <row r="14" spans="3:461">
      <c r="C14">
        <v>77</v>
      </c>
      <c r="D14" s="6">
        <v>0.1074</v>
      </c>
      <c r="E14" s="12">
        <f t="shared" si="286"/>
        <v>-593348988.95719278</v>
      </c>
      <c r="F14" s="12">
        <f t="shared" si="0"/>
        <v>-55426228.450104944</v>
      </c>
      <c r="G14">
        <v>76</v>
      </c>
      <c r="H14" s="6">
        <v>0.1074</v>
      </c>
      <c r="I14" s="12">
        <f t="shared" si="1"/>
        <v>-611926528.78418136</v>
      </c>
      <c r="J14" s="12">
        <f t="shared" si="2"/>
        <v>-56500775.605882846</v>
      </c>
      <c r="K14">
        <v>75</v>
      </c>
      <c r="L14" s="6">
        <v>0.1074</v>
      </c>
      <c r="M14" s="12">
        <f t="shared" si="3"/>
        <v>-560858403.02420282</v>
      </c>
      <c r="N14" s="12">
        <f t="shared" si="4"/>
        <v>-51785522.093487419</v>
      </c>
      <c r="O14">
        <v>74</v>
      </c>
      <c r="P14" s="6">
        <v>0.1074</v>
      </c>
      <c r="Q14" s="12">
        <f t="shared" si="5"/>
        <v>-516001395.43406922</v>
      </c>
      <c r="R14" s="12">
        <f t="shared" si="6"/>
        <v>-44300335.785106376</v>
      </c>
      <c r="S14">
        <v>73</v>
      </c>
      <c r="T14" s="6">
        <v>0.1074</v>
      </c>
      <c r="U14" s="12">
        <f t="shared" si="7"/>
        <v>-378578373.73044562</v>
      </c>
      <c r="V14" s="12">
        <f t="shared" si="8"/>
        <v>-29231483.500784952</v>
      </c>
      <c r="W14">
        <v>72</v>
      </c>
      <c r="X14" s="6">
        <v>0.1074</v>
      </c>
      <c r="Y14" s="12">
        <f t="shared" si="9"/>
        <v>-371899259.51400065</v>
      </c>
      <c r="Z14" s="12">
        <f t="shared" si="10"/>
        <v>-25904430.063340221</v>
      </c>
      <c r="AA14">
        <v>71</v>
      </c>
      <c r="AB14" s="6">
        <v>0.1074</v>
      </c>
      <c r="AC14" s="12">
        <f t="shared" si="11"/>
        <v>-441757512.67504942</v>
      </c>
      <c r="AD14" s="12">
        <f t="shared" si="12"/>
        <v>-31485956.626947369</v>
      </c>
      <c r="AE14">
        <v>70</v>
      </c>
      <c r="AF14" s="6">
        <v>0.1074</v>
      </c>
      <c r="AG14" s="12">
        <f t="shared" si="13"/>
        <v>-374792985.44269663</v>
      </c>
      <c r="AH14" s="12">
        <f t="shared" si="14"/>
        <v>-27522595.043308176</v>
      </c>
      <c r="AI14">
        <v>69</v>
      </c>
      <c r="AJ14" s="6">
        <v>0.1074</v>
      </c>
      <c r="AK14" s="12">
        <f t="shared" si="15"/>
        <v>-417942720.83924168</v>
      </c>
      <c r="AL14" s="12">
        <f t="shared" si="16"/>
        <v>-31142600.148928378</v>
      </c>
      <c r="AM14">
        <v>68</v>
      </c>
      <c r="AN14" s="6">
        <v>0.1074</v>
      </c>
      <c r="AO14" s="12">
        <f t="shared" si="17"/>
        <v>-416308305.9035899</v>
      </c>
      <c r="AP14" s="12">
        <f t="shared" si="18"/>
        <v>-31695178.797195561</v>
      </c>
      <c r="AQ14">
        <v>67</v>
      </c>
      <c r="AR14" s="6">
        <v>0.1074</v>
      </c>
      <c r="AS14" s="12">
        <f t="shared" si="19"/>
        <v>-289500044.37254471</v>
      </c>
      <c r="AT14" s="12">
        <f t="shared" si="20"/>
        <v>-22197087.635475893</v>
      </c>
      <c r="AU14">
        <v>66</v>
      </c>
      <c r="AV14" s="6">
        <v>0.1074</v>
      </c>
      <c r="AW14" s="12">
        <f t="shared" si="21"/>
        <v>-307779207.49177843</v>
      </c>
      <c r="AX14" s="12">
        <f t="shared" si="22"/>
        <v>-23266246.786635518</v>
      </c>
      <c r="AY14">
        <v>65</v>
      </c>
      <c r="AZ14" s="6">
        <v>0.1074</v>
      </c>
      <c r="BA14" s="12">
        <f t="shared" si="23"/>
        <v>-273403881.75054902</v>
      </c>
      <c r="BB14" s="12">
        <f t="shared" si="24"/>
        <v>-20520053.759895422</v>
      </c>
      <c r="BC14">
        <v>64</v>
      </c>
      <c r="BD14" s="6">
        <v>0.1074</v>
      </c>
      <c r="BE14" s="12">
        <f t="shared" si="25"/>
        <v>-212536846.35806862</v>
      </c>
      <c r="BF14" s="12">
        <f t="shared" si="26"/>
        <v>-16181260.980824878</v>
      </c>
      <c r="BG14">
        <v>63</v>
      </c>
      <c r="BH14" s="6">
        <v>0.1074</v>
      </c>
      <c r="BI14" s="12">
        <f t="shared" si="27"/>
        <v>-114522110.41269341</v>
      </c>
      <c r="BJ14" s="12">
        <f t="shared" si="28"/>
        <v>-9708407.8481602948</v>
      </c>
      <c r="BK14">
        <v>62</v>
      </c>
      <c r="BL14" s="6">
        <v>0.1074</v>
      </c>
      <c r="BM14" s="12">
        <f t="shared" si="29"/>
        <v>-99885949.685926571</v>
      </c>
      <c r="BN14" s="12">
        <f t="shared" si="30"/>
        <v>-9114862.5793313123</v>
      </c>
      <c r="BO14">
        <v>61</v>
      </c>
      <c r="BP14" s="6">
        <v>0.1074</v>
      </c>
      <c r="BQ14" s="12">
        <f t="shared" si="31"/>
        <v>-103446835.23782493</v>
      </c>
      <c r="BR14" s="12">
        <f t="shared" si="32"/>
        <v>-9719087.1119770724</v>
      </c>
      <c r="BS14">
        <v>60</v>
      </c>
      <c r="BT14" s="6">
        <v>0.1074</v>
      </c>
      <c r="BU14" s="12">
        <f t="shared" si="33"/>
        <v>-97336645.02153641</v>
      </c>
      <c r="BV14" s="12">
        <f t="shared" si="34"/>
        <v>-9355249.8994781226</v>
      </c>
      <c r="BW14">
        <v>59</v>
      </c>
      <c r="BX14" s="6">
        <v>0.1074</v>
      </c>
      <c r="BY14" s="12">
        <f t="shared" si="35"/>
        <v>-106126002.03346467</v>
      </c>
      <c r="BZ14" s="12">
        <f t="shared" si="36"/>
        <v>-10429229.141517585</v>
      </c>
      <c r="CA14">
        <v>58</v>
      </c>
      <c r="CB14" s="6">
        <v>0.1074</v>
      </c>
      <c r="CC14" s="12">
        <f t="shared" si="37"/>
        <v>-52666479.062839441</v>
      </c>
      <c r="CD14" s="12">
        <f t="shared" si="38"/>
        <v>-6114089.0920682941</v>
      </c>
      <c r="CE14">
        <v>57</v>
      </c>
      <c r="CF14" s="6">
        <v>0.1074</v>
      </c>
      <c r="CG14" s="12">
        <f t="shared" si="39"/>
        <v>-30535100.359314069</v>
      </c>
      <c r="CH14" s="12">
        <f t="shared" si="40"/>
        <v>-3907569.538421941</v>
      </c>
      <c r="CI14">
        <v>56</v>
      </c>
      <c r="CJ14" s="6">
        <v>0.1074</v>
      </c>
      <c r="CK14" s="12">
        <f t="shared" si="284"/>
        <v>-21920913.693400897</v>
      </c>
      <c r="CL14" s="12">
        <f t="shared" si="285"/>
        <v>-2840723.1568122115</v>
      </c>
      <c r="CM14" s="5">
        <v>55</v>
      </c>
      <c r="CN14" s="6">
        <v>0.1074</v>
      </c>
      <c r="CO14" s="7">
        <f t="shared" si="41"/>
        <v>76912938.091914982</v>
      </c>
      <c r="CP14" s="12">
        <f t="shared" si="42"/>
        <v>-26798339.612656798</v>
      </c>
      <c r="CQ14" s="12">
        <f t="shared" si="43"/>
        <v>-3400437.2618651986</v>
      </c>
      <c r="CR14" s="9"/>
      <c r="CS14" s="5">
        <v>54</v>
      </c>
      <c r="CT14" s="6">
        <v>0.1074</v>
      </c>
      <c r="CU14" s="7">
        <f t="shared" si="44"/>
        <v>58797445.219719432</v>
      </c>
      <c r="CV14" s="12">
        <f t="shared" si="45"/>
        <v>-29585229.549664494</v>
      </c>
      <c r="CW14" s="12">
        <f t="shared" si="46"/>
        <v>-4057585.4781937264</v>
      </c>
      <c r="CY14" s="5">
        <v>53</v>
      </c>
      <c r="CZ14" s="6">
        <v>0.1074</v>
      </c>
      <c r="DA14" s="7">
        <f t="shared" si="47"/>
        <v>47539978.347121149</v>
      </c>
      <c r="DB14" s="12">
        <f t="shared" si="48"/>
        <v>-31262887.002008006</v>
      </c>
      <c r="DC14" s="12">
        <f t="shared" si="49"/>
        <v>-4473361.2610864593</v>
      </c>
      <c r="DE14" s="5">
        <f t="shared" si="50"/>
        <v>52</v>
      </c>
      <c r="DF14" s="6">
        <v>0.1074</v>
      </c>
      <c r="DG14" s="7">
        <f t="shared" si="51"/>
        <v>40236968.554482564</v>
      </c>
      <c r="DH14" s="12">
        <f t="shared" si="52"/>
        <v>-32938487.762709588</v>
      </c>
      <c r="DI14" s="12">
        <f t="shared" si="53"/>
        <v>-4730905.9097628249</v>
      </c>
      <c r="DK14" s="5">
        <f t="shared" si="54"/>
        <v>51</v>
      </c>
      <c r="DL14" s="6">
        <v>0.1074</v>
      </c>
      <c r="DM14" s="7">
        <f t="shared" si="55"/>
        <v>40729799.123881519</v>
      </c>
      <c r="DN14" s="12">
        <f t="shared" si="56"/>
        <v>-25956062.690835577</v>
      </c>
      <c r="DO14" s="12">
        <f t="shared" si="57"/>
        <v>-3770076.0603859448</v>
      </c>
      <c r="DQ14" s="5">
        <f t="shared" si="58"/>
        <v>50</v>
      </c>
      <c r="DR14" s="6">
        <v>0.1074</v>
      </c>
      <c r="DS14" s="7">
        <f t="shared" si="59"/>
        <v>26697561.040824294</v>
      </c>
      <c r="DT14" s="12">
        <f t="shared" si="60"/>
        <v>-36539525.231430955</v>
      </c>
      <c r="DU14" s="12">
        <f t="shared" si="61"/>
        <v>-5267847.3200821094</v>
      </c>
      <c r="DW14" s="5">
        <f t="shared" si="62"/>
        <v>49</v>
      </c>
      <c r="DX14" s="6">
        <v>0.1074</v>
      </c>
      <c r="DY14" s="7">
        <f t="shared" si="63"/>
        <v>20133907.270606548</v>
      </c>
      <c r="DZ14" s="12">
        <f t="shared" si="64"/>
        <v>-39615083.453848653</v>
      </c>
      <c r="EA14" s="12">
        <f t="shared" si="65"/>
        <v>-5732636.2665396547</v>
      </c>
      <c r="EC14" s="5">
        <f t="shared" si="66"/>
        <v>48</v>
      </c>
      <c r="ED14" s="6">
        <v>0.1074</v>
      </c>
      <c r="EE14" s="7">
        <f t="shared" si="67"/>
        <v>18739675.419402976</v>
      </c>
      <c r="EF14" s="12">
        <f t="shared" si="68"/>
        <v>-36201548.949720725</v>
      </c>
      <c r="EG14" s="12">
        <f t="shared" si="69"/>
        <v>-5395047.2516862424</v>
      </c>
      <c r="EI14" s="5">
        <f t="shared" si="70"/>
        <v>47</v>
      </c>
      <c r="EJ14" s="6">
        <v>0.1074</v>
      </c>
      <c r="EK14" s="7">
        <f t="shared" si="71"/>
        <v>18739675.419402976</v>
      </c>
      <c r="EL14" s="12">
        <f t="shared" si="72"/>
        <v>-29260530.869188789</v>
      </c>
      <c r="EM14" s="12">
        <f t="shared" si="73"/>
        <v>-4518634.8966457853</v>
      </c>
      <c r="EO14" s="5">
        <f t="shared" si="74"/>
        <v>46</v>
      </c>
      <c r="EP14" s="6">
        <v>0.1074</v>
      </c>
      <c r="EQ14" s="7">
        <f t="shared" si="75"/>
        <v>20928831.158591654</v>
      </c>
      <c r="ER14" s="12">
        <f t="shared" si="76"/>
        <v>-32412198.849577662</v>
      </c>
      <c r="ES14" s="12">
        <f t="shared" si="77"/>
        <v>-5075344.3122988781</v>
      </c>
      <c r="EU14" s="5">
        <f t="shared" si="78"/>
        <v>45</v>
      </c>
      <c r="EV14" s="6">
        <v>0.1074</v>
      </c>
      <c r="EW14" s="7">
        <f t="shared" si="79"/>
        <v>12995025.848811748</v>
      </c>
      <c r="EX14" s="12">
        <f t="shared" si="80"/>
        <v>-31353157.632328264</v>
      </c>
      <c r="EY14" s="12">
        <f t="shared" si="81"/>
        <v>-4960299.7766048498</v>
      </c>
      <c r="FA14" s="5">
        <f t="shared" si="82"/>
        <v>44</v>
      </c>
      <c r="FB14" s="6">
        <v>0.1074</v>
      </c>
      <c r="FC14" s="7">
        <f t="shared" si="83"/>
        <v>12950992.474398792</v>
      </c>
      <c r="FD14" s="12">
        <f t="shared" si="84"/>
        <v>-28687393.569344241</v>
      </c>
      <c r="FE14" s="12">
        <f t="shared" si="85"/>
        <v>-4616006.0926914597</v>
      </c>
      <c r="FG14" s="5">
        <f t="shared" si="86"/>
        <v>43</v>
      </c>
      <c r="FH14" s="6">
        <v>0.1074</v>
      </c>
      <c r="FI14" s="7">
        <f t="shared" si="87"/>
        <v>10226620.715728674</v>
      </c>
      <c r="FJ14" s="12">
        <f t="shared" si="88"/>
        <v>-29468433.112606738</v>
      </c>
      <c r="FK14" s="12">
        <f t="shared" si="89"/>
        <v>-4773504.2838995801</v>
      </c>
      <c r="FM14" s="5">
        <f t="shared" si="90"/>
        <v>42</v>
      </c>
      <c r="FN14" s="6">
        <v>0.1074</v>
      </c>
      <c r="FO14" s="7">
        <f t="shared" si="91"/>
        <v>11214629.581893491</v>
      </c>
      <c r="FP14" s="12">
        <f t="shared" si="92"/>
        <v>-26117823.972854886</v>
      </c>
      <c r="FQ14" s="12">
        <f t="shared" si="93"/>
        <v>-4287159.0106630046</v>
      </c>
      <c r="FS14" s="5">
        <f t="shared" si="94"/>
        <v>41</v>
      </c>
      <c r="FT14" s="6">
        <v>0.1074</v>
      </c>
      <c r="FU14" s="7">
        <f t="shared" si="95"/>
        <v>9146586.397433728</v>
      </c>
      <c r="FV14" s="12">
        <f t="shared" si="96"/>
        <v>-26076106.833773594</v>
      </c>
      <c r="FW14" s="12">
        <f t="shared" si="97"/>
        <v>-4350711.129393111</v>
      </c>
      <c r="FY14" s="5">
        <f t="shared" si="98"/>
        <v>40</v>
      </c>
      <c r="FZ14" s="6">
        <v>0.1074</v>
      </c>
      <c r="GA14" s="7">
        <f t="shared" si="99"/>
        <v>7856542.1726797139</v>
      </c>
      <c r="GB14" s="12">
        <f t="shared" si="100"/>
        <v>-25673362.21348818</v>
      </c>
      <c r="GC14" s="12">
        <f t="shared" si="101"/>
        <v>-4325102.0575638842</v>
      </c>
      <c r="GE14" s="5">
        <f t="shared" si="102"/>
        <v>39</v>
      </c>
      <c r="GF14" s="6">
        <v>0.1074</v>
      </c>
      <c r="GG14" s="7">
        <f t="shared" si="103"/>
        <v>6989806.2034517052</v>
      </c>
      <c r="GH14" s="12">
        <f t="shared" si="104"/>
        <v>-24529942.85611546</v>
      </c>
      <c r="GI14" s="12">
        <f t="shared" si="105"/>
        <v>-4211944.8316656137</v>
      </c>
      <c r="GK14" s="5">
        <f t="shared" si="106"/>
        <v>38</v>
      </c>
      <c r="GL14" s="6">
        <v>0.1074</v>
      </c>
      <c r="GM14" s="7">
        <f t="shared" si="107"/>
        <v>7763863.3827076545</v>
      </c>
      <c r="GN14" s="12">
        <f t="shared" si="108"/>
        <v>-21284975.445205085</v>
      </c>
      <c r="GO14" s="12">
        <f t="shared" si="109"/>
        <v>-3781186.2426957195</v>
      </c>
      <c r="GQ14" s="5">
        <f t="shared" si="110"/>
        <v>37</v>
      </c>
      <c r="GR14" s="6">
        <v>0.1074</v>
      </c>
      <c r="GS14" s="7">
        <f t="shared" si="111"/>
        <v>6271295.1395053742</v>
      </c>
      <c r="GT14" s="12">
        <f t="shared" si="112"/>
        <v>-20540715.154057834</v>
      </c>
      <c r="GU14" s="12">
        <f t="shared" si="113"/>
        <v>-3782064.723290347</v>
      </c>
      <c r="GW14" s="5">
        <f t="shared" si="114"/>
        <v>36</v>
      </c>
      <c r="GX14" s="6">
        <v>0.1074</v>
      </c>
      <c r="GY14" s="7">
        <f t="shared" si="115"/>
        <v>5659502.8783551799</v>
      </c>
      <c r="GZ14" s="12">
        <f t="shared" si="116"/>
        <v>-18983186.309027217</v>
      </c>
      <c r="HA14" s="12">
        <f t="shared" si="117"/>
        <v>-3649035.8131823381</v>
      </c>
      <c r="HC14" s="5">
        <f t="shared" si="118"/>
        <v>35</v>
      </c>
      <c r="HD14" s="6">
        <v>0.1074</v>
      </c>
      <c r="HE14" s="7">
        <f t="shared" si="119"/>
        <v>6167723.276324301</v>
      </c>
      <c r="HF14" s="12">
        <f t="shared" si="120"/>
        <v>-15883333.773165049</v>
      </c>
      <c r="HG14" s="12">
        <f t="shared" si="121"/>
        <v>-3241846.7420390868</v>
      </c>
      <c r="HI14" s="5">
        <f t="shared" si="122"/>
        <v>34</v>
      </c>
      <c r="HJ14" s="6">
        <v>0.1074</v>
      </c>
      <c r="HK14" s="7">
        <f t="shared" si="123"/>
        <v>5955700.3440752225</v>
      </c>
      <c r="HL14" s="12">
        <f t="shared" si="124"/>
        <v>-13546955.401307698</v>
      </c>
      <c r="HM14" s="12">
        <f t="shared" si="125"/>
        <v>-2911278.7525488464</v>
      </c>
      <c r="HO14" s="5">
        <f t="shared" si="126"/>
        <v>33</v>
      </c>
      <c r="HP14" s="6">
        <v>0.1074</v>
      </c>
      <c r="HQ14" s="7">
        <f t="shared" si="127"/>
        <v>5214235.9867582116</v>
      </c>
      <c r="HR14" s="12">
        <f t="shared" si="128"/>
        <v>-12490845.40736744</v>
      </c>
      <c r="HS14" s="12">
        <f t="shared" si="129"/>
        <v>-2771996.4699935303</v>
      </c>
      <c r="HU14" s="5">
        <f t="shared" si="130"/>
        <v>32</v>
      </c>
      <c r="HV14" s="6">
        <v>0.1074</v>
      </c>
      <c r="HW14" s="7">
        <f t="shared" si="131"/>
        <v>4390565.8359365165</v>
      </c>
      <c r="HX14" s="12">
        <f t="shared" si="132"/>
        <v>-11706625.021900514</v>
      </c>
      <c r="HY14" s="12">
        <f t="shared" si="133"/>
        <v>-2692776.5979101616</v>
      </c>
      <c r="IA14" s="5">
        <f t="shared" si="134"/>
        <v>31</v>
      </c>
      <c r="IB14" s="6">
        <v>0.1074</v>
      </c>
      <c r="IC14" s="7">
        <f t="shared" si="135"/>
        <v>5123778.5458472613</v>
      </c>
      <c r="ID14" s="12">
        <f t="shared" si="136"/>
        <v>-8551430.6035865899</v>
      </c>
      <c r="IE14" s="12">
        <f t="shared" si="137"/>
        <v>-2151709.860297706</v>
      </c>
      <c r="IG14" s="5">
        <f t="shared" si="138"/>
        <v>30</v>
      </c>
      <c r="IH14" s="6">
        <v>0.1074</v>
      </c>
      <c r="II14" s="7">
        <f t="shared" si="139"/>
        <v>6914680.8985792994</v>
      </c>
      <c r="IJ14" s="12">
        <f t="shared" si="140"/>
        <v>-4238221.3655981421</v>
      </c>
      <c r="IK14" s="12">
        <f t="shared" si="141"/>
        <v>-1192285.8161320908</v>
      </c>
      <c r="IM14" s="5">
        <f t="shared" si="142"/>
        <v>29</v>
      </c>
      <c r="IN14" s="6">
        <v>0.1074</v>
      </c>
      <c r="IO14" s="7">
        <f t="shared" si="143"/>
        <v>5047212.3347294154</v>
      </c>
      <c r="IP14" s="12">
        <f t="shared" si="144"/>
        <v>-4516687.5585342795</v>
      </c>
      <c r="IQ14" s="12">
        <f t="shared" si="145"/>
        <v>-1355981.7940308098</v>
      </c>
      <c r="IS14" s="5">
        <f t="shared" si="146"/>
        <v>28</v>
      </c>
      <c r="IT14" s="6">
        <v>0.1074</v>
      </c>
      <c r="IU14" s="7">
        <f t="shared" si="147"/>
        <v>4075920.4835091773</v>
      </c>
      <c r="IV14" s="12">
        <f t="shared" si="148"/>
        <v>-4285938.5034134602</v>
      </c>
      <c r="IW14" s="12">
        <f t="shared" si="149"/>
        <v>-1353819.6676548996</v>
      </c>
      <c r="IY14" s="5">
        <f t="shared" si="150"/>
        <v>27</v>
      </c>
      <c r="IZ14" s="6">
        <v>0.1074</v>
      </c>
      <c r="JA14" s="7">
        <f t="shared" si="151"/>
        <v>4381767.8816482248</v>
      </c>
      <c r="JB14" s="12">
        <f t="shared" si="152"/>
        <v>-2656685.837129449</v>
      </c>
      <c r="JC14" s="12">
        <f t="shared" si="153"/>
        <v>-896559.74525156897</v>
      </c>
      <c r="JE14" s="5">
        <f t="shared" si="154"/>
        <v>26</v>
      </c>
      <c r="JF14" s="6">
        <v>0.1074</v>
      </c>
      <c r="JG14" s="7">
        <f t="shared" si="155"/>
        <v>4113949.7527445536</v>
      </c>
      <c r="JH14" s="12">
        <f t="shared" si="156"/>
        <v>-1649207.8826043652</v>
      </c>
      <c r="JI14" s="12">
        <f t="shared" si="157"/>
        <v>-608212.19428659906</v>
      </c>
      <c r="JK14" s="5">
        <f t="shared" si="158"/>
        <v>25</v>
      </c>
      <c r="JL14" s="6">
        <v>0.1074</v>
      </c>
      <c r="JM14" s="7">
        <f t="shared" si="159"/>
        <v>3471101.7151067783</v>
      </c>
      <c r="JN14" s="12">
        <f t="shared" si="160"/>
        <v>-1066042.1452346647</v>
      </c>
      <c r="JO14" s="12">
        <f t="shared" si="161"/>
        <v>-447829.79967201361</v>
      </c>
      <c r="JQ14" s="5">
        <f t="shared" si="162"/>
        <v>24</v>
      </c>
      <c r="JR14" s="6">
        <v>0.1074</v>
      </c>
      <c r="JS14" s="7">
        <f t="shared" si="163"/>
        <v>2634812.2932342323</v>
      </c>
      <c r="JT14" s="12">
        <f t="shared" si="164"/>
        <v>-987461.33311807772</v>
      </c>
      <c r="JU14" s="12">
        <f t="shared" si="165"/>
        <v>-463872.22452091129</v>
      </c>
      <c r="JW14" s="5">
        <f t="shared" si="166"/>
        <v>23</v>
      </c>
      <c r="JX14" s="6">
        <v>0.1074</v>
      </c>
      <c r="JY14" s="7">
        <f t="shared" si="167"/>
        <v>2764755.8166151447</v>
      </c>
      <c r="JZ14" s="12">
        <f t="shared" si="168"/>
        <v>-199154.7537866433</v>
      </c>
      <c r="KA14" s="12">
        <f t="shared" si="169"/>
        <v>-101405.47128553165</v>
      </c>
      <c r="KC14" s="5">
        <f t="shared" si="170"/>
        <v>22</v>
      </c>
      <c r="KD14" s="6">
        <v>0.1074</v>
      </c>
      <c r="KE14" s="7">
        <f t="shared" si="171"/>
        <v>2295927.4344918984</v>
      </c>
      <c r="KF14" s="12">
        <f t="shared" si="172"/>
        <v>-238187.88127428718</v>
      </c>
      <c r="KG14" s="12">
        <f t="shared" si="173"/>
        <v>-125781.72132087089</v>
      </c>
      <c r="KI14" s="5">
        <f t="shared" si="174"/>
        <v>21</v>
      </c>
      <c r="KJ14" s="6">
        <v>0.1074</v>
      </c>
      <c r="KK14" s="7">
        <f t="shared" si="175"/>
        <v>1876677.6479417188</v>
      </c>
      <c r="KL14" s="12">
        <f t="shared" si="176"/>
        <v>-274869.47118411597</v>
      </c>
      <c r="KM14" s="12">
        <f t="shared" si="177"/>
        <v>-151237.57620767507</v>
      </c>
      <c r="KO14" s="5">
        <f t="shared" si="178"/>
        <v>20</v>
      </c>
      <c r="KP14" s="6">
        <v>0.1074</v>
      </c>
      <c r="KQ14" s="7">
        <f t="shared" si="179"/>
        <v>1767948.7969304938</v>
      </c>
      <c r="KR14" s="12">
        <f t="shared" si="180"/>
        <v>-56880.404976647129</v>
      </c>
      <c r="KS14" s="12">
        <f t="shared" si="181"/>
        <v>-32402.174541232569</v>
      </c>
      <c r="KU14" s="5">
        <f t="shared" si="182"/>
        <v>19</v>
      </c>
      <c r="KV14" s="6">
        <v>0.1074</v>
      </c>
      <c r="KW14" s="7">
        <f t="shared" si="183"/>
        <v>1347111.2442323172</v>
      </c>
      <c r="KX14" s="12">
        <f t="shared" si="184"/>
        <v>-216218.43765355975</v>
      </c>
      <c r="KY14" s="12">
        <f t="shared" si="185"/>
        <v>-127956.48362219305</v>
      </c>
      <c r="LA14" s="5">
        <f t="shared" si="186"/>
        <v>18</v>
      </c>
      <c r="LB14" s="6">
        <v>0.1074</v>
      </c>
      <c r="LC14" s="7">
        <f t="shared" si="187"/>
        <v>1136898.6785655476</v>
      </c>
      <c r="LD14" s="12">
        <f t="shared" si="188"/>
        <v>-216789.46802150802</v>
      </c>
      <c r="LE14" s="12">
        <f t="shared" si="189"/>
        <v>-130167.32637144544</v>
      </c>
      <c r="LG14" s="5">
        <f t="shared" si="190"/>
        <v>17</v>
      </c>
      <c r="LH14" s="6">
        <v>0.1074</v>
      </c>
      <c r="LI14" s="7">
        <f t="shared" si="191"/>
        <v>1074471.8633073883</v>
      </c>
      <c r="LJ14" s="12">
        <f t="shared" si="192"/>
        <v>-68986.055648726062</v>
      </c>
      <c r="LK14" s="12">
        <f t="shared" si="193"/>
        <v>-43097.66003540824</v>
      </c>
      <c r="LM14" s="5">
        <f t="shared" si="194"/>
        <v>16</v>
      </c>
      <c r="LN14" s="6">
        <v>0.1074</v>
      </c>
      <c r="LO14" s="7">
        <f t="shared" si="195"/>
        <v>921976.886311471</v>
      </c>
      <c r="LP14" s="12">
        <f t="shared" si="196"/>
        <v>-31252.893475534896</v>
      </c>
      <c r="LQ14" s="12">
        <f t="shared" si="197"/>
        <v>-20435.882288808189</v>
      </c>
      <c r="LS14" s="5">
        <f t="shared" si="198"/>
        <v>15</v>
      </c>
      <c r="LT14" s="6">
        <v>0.1074</v>
      </c>
      <c r="LU14" s="7">
        <f t="shared" si="199"/>
        <v>701229.75837501616</v>
      </c>
      <c r="LV14" s="12">
        <f t="shared" si="200"/>
        <v>-89359.879596948042</v>
      </c>
      <c r="LW14" s="12">
        <f t="shared" si="201"/>
        <v>-61471.105079110057</v>
      </c>
      <c r="LY14" s="5">
        <f t="shared" si="202"/>
        <v>14</v>
      </c>
      <c r="LZ14" s="6">
        <v>0.1074</v>
      </c>
      <c r="MA14" s="7">
        <f t="shared" si="203"/>
        <v>723364.71876935824</v>
      </c>
      <c r="MB14" s="12">
        <f t="shared" si="204"/>
        <v>89075.802508951587</v>
      </c>
      <c r="MC14" s="12">
        <f t="shared" si="205"/>
        <v>64738.677201430255</v>
      </c>
      <c r="ME14" s="5">
        <f t="shared" si="206"/>
        <v>13</v>
      </c>
      <c r="MF14" s="6">
        <v>0.1074</v>
      </c>
      <c r="MG14" s="7">
        <f t="shared" si="207"/>
        <v>555451.67685583839</v>
      </c>
      <c r="MH14" s="12">
        <f t="shared" si="208"/>
        <v>23533.95211528505</v>
      </c>
      <c r="MI14" s="12">
        <f t="shared" si="209"/>
        <v>17548.805546008993</v>
      </c>
      <c r="MK14" s="5">
        <f t="shared" si="210"/>
        <v>12</v>
      </c>
      <c r="ML14" s="6">
        <v>0.1074</v>
      </c>
      <c r="MM14" s="7">
        <f t="shared" si="211"/>
        <v>516747.3038011333</v>
      </c>
      <c r="MN14" s="12">
        <f t="shared" si="212"/>
        <v>76099.927054724976</v>
      </c>
      <c r="MO14" s="12">
        <f t="shared" si="213"/>
        <v>58595.30020520401</v>
      </c>
      <c r="MQ14" s="5">
        <f t="shared" si="214"/>
        <v>11</v>
      </c>
      <c r="MR14" s="6">
        <v>0.1074</v>
      </c>
      <c r="MS14" s="7">
        <f t="shared" si="215"/>
        <v>469898.43030020333</v>
      </c>
      <c r="MT14" s="12">
        <f t="shared" si="216"/>
        <v>102245.01983706857</v>
      </c>
      <c r="MU14" s="12">
        <f t="shared" si="217"/>
        <v>80713.941145677236</v>
      </c>
      <c r="MW14" s="5">
        <f t="shared" si="218"/>
        <v>10</v>
      </c>
      <c r="MX14" s="6">
        <v>0.1074</v>
      </c>
      <c r="MY14" s="7">
        <f t="shared" si="219"/>
        <v>463730.81052028341</v>
      </c>
      <c r="MZ14" s="12">
        <f t="shared" si="220"/>
        <v>161151.37506214119</v>
      </c>
      <c r="NA14" s="12">
        <f t="shared" si="221"/>
        <v>130783.21637062539</v>
      </c>
      <c r="NC14" s="5">
        <f t="shared" si="222"/>
        <v>9</v>
      </c>
      <c r="ND14" s="6">
        <v>0.1074</v>
      </c>
      <c r="NE14" s="7">
        <f t="shared" si="223"/>
        <v>337996.21758038161</v>
      </c>
      <c r="NF14" s="12">
        <f t="shared" si="224"/>
        <v>85562.720310747973</v>
      </c>
      <c r="NG14" s="12">
        <f t="shared" si="225"/>
        <v>71333.067040925962</v>
      </c>
      <c r="NI14" s="5">
        <f t="shared" si="226"/>
        <v>8</v>
      </c>
      <c r="NJ14" s="6">
        <v>0.1074</v>
      </c>
      <c r="NK14" s="7">
        <f t="shared" si="227"/>
        <v>275510.44797879166</v>
      </c>
      <c r="NL14" s="12">
        <f t="shared" si="228"/>
        <v>69850.805868851836</v>
      </c>
      <c r="NM14" s="12">
        <f t="shared" si="229"/>
        <v>60006.820808500692</v>
      </c>
      <c r="NO14" s="5">
        <f t="shared" si="230"/>
        <v>7</v>
      </c>
      <c r="NP14" s="6">
        <v>0.1074</v>
      </c>
      <c r="NQ14" s="7">
        <f t="shared" si="231"/>
        <v>206995.07736949035</v>
      </c>
      <c r="NR14" s="12">
        <f t="shared" si="232"/>
        <v>42296.499436983147</v>
      </c>
      <c r="NS14" s="12">
        <f t="shared" si="233"/>
        <v>36906.664735510138</v>
      </c>
      <c r="NU14" s="5">
        <f t="shared" si="234"/>
        <v>6</v>
      </c>
      <c r="NV14" s="6">
        <v>0.1074</v>
      </c>
      <c r="NW14" s="7">
        <f t="shared" si="235"/>
        <v>161286.48696391642</v>
      </c>
      <c r="NX14" s="12">
        <f t="shared" si="236"/>
        <v>40039.550741700354</v>
      </c>
      <c r="NY14" s="12">
        <f t="shared" si="237"/>
        <v>35521.048525169375</v>
      </c>
      <c r="OA14" s="5">
        <f t="shared" si="238"/>
        <v>5</v>
      </c>
      <c r="OB14" s="6">
        <v>0.1074</v>
      </c>
      <c r="OC14" s="7">
        <f t="shared" si="239"/>
        <v>133415.90451147029</v>
      </c>
      <c r="OD14" s="12">
        <f t="shared" si="240"/>
        <v>47572.830815856731</v>
      </c>
      <c r="OE14" s="12">
        <f t="shared" si="241"/>
        <v>43360.117935834867</v>
      </c>
      <c r="OG14" s="5">
        <f t="shared" si="242"/>
        <v>4</v>
      </c>
      <c r="OH14" s="6">
        <v>0.1074</v>
      </c>
      <c r="OI14" s="7">
        <f t="shared" si="243"/>
        <v>146659.23327632219</v>
      </c>
      <c r="OJ14" s="12">
        <f t="shared" si="244"/>
        <v>94368.74168578496</v>
      </c>
      <c r="OK14" s="12">
        <f t="shared" si="245"/>
        <v>89222.282230998637</v>
      </c>
      <c r="OM14" s="5">
        <f t="shared" si="246"/>
        <v>3</v>
      </c>
      <c r="ON14" s="6">
        <v>0.1074</v>
      </c>
      <c r="OO14" s="7">
        <f t="shared" si="247"/>
        <v>166374.62651879998</v>
      </c>
      <c r="OP14" s="12">
        <f t="shared" si="248"/>
        <v>126737.67588873785</v>
      </c>
      <c r="OQ14" s="12">
        <f t="shared" si="249"/>
        <v>121194.61339036433</v>
      </c>
      <c r="OS14" s="5">
        <f t="shared" si="250"/>
        <v>2</v>
      </c>
      <c r="OT14" s="6">
        <v>0.1074</v>
      </c>
      <c r="OU14" s="7">
        <f t="shared" si="251"/>
        <v>213218.796</v>
      </c>
      <c r="OV14" s="12">
        <f>(OV15)*(1+OT14)-(((VLOOKUP((OS$91+OS15),$A$138:$E$227,5,FALSE))/(VLOOKUP(OS$91,$A$138:$E$227,5,FALSE)))*(IF(OS14&lt;=$D$125,$B$125,$C$125)))</f>
        <v>189825.50827297743</v>
      </c>
      <c r="OW14" s="12">
        <f t="shared" si="253"/>
        <v>186238.0931598272</v>
      </c>
      <c r="OY14" s="5">
        <f t="shared" si="254"/>
        <v>1</v>
      </c>
      <c r="OZ14" s="6">
        <v>0.1074</v>
      </c>
      <c r="PA14" s="7">
        <f>(PA15+$B$124)*(1+OZ14)</f>
        <v>166110</v>
      </c>
      <c r="PB14" s="12">
        <f>($B$124)*(1+OZ14)-$B$125</f>
        <v>155110</v>
      </c>
      <c r="PC14" s="12">
        <f>PB14</f>
        <v>155110</v>
      </c>
      <c r="PE14" s="5"/>
      <c r="PF14" s="6"/>
      <c r="PG14" s="7"/>
      <c r="PK14" s="5"/>
      <c r="PL14" s="6"/>
      <c r="PM14" s="7"/>
      <c r="PQ14" s="5"/>
      <c r="PR14" s="6"/>
      <c r="PS14" s="7"/>
      <c r="PW14" s="5"/>
      <c r="PX14" s="6"/>
      <c r="PY14" s="7"/>
      <c r="QC14" s="5"/>
      <c r="QD14" s="6"/>
      <c r="QE14" s="7"/>
      <c r="QI14" s="5"/>
      <c r="QJ14" s="6"/>
      <c r="QK14" s="7"/>
      <c r="QO14" s="5"/>
      <c r="QP14" s="6"/>
      <c r="QQ14" s="7"/>
    </row>
    <row r="15" spans="3:461">
      <c r="C15">
        <v>76</v>
      </c>
      <c r="D15" s="6">
        <v>0.28360000000000002</v>
      </c>
      <c r="E15" s="12">
        <f t="shared" si="286"/>
        <v>-535513665.24095058</v>
      </c>
      <c r="F15" s="12">
        <f t="shared" si="0"/>
        <v>-50987266.971207738</v>
      </c>
      <c r="G15">
        <v>75</v>
      </c>
      <c r="H15" s="6">
        <v>0.28360000000000002</v>
      </c>
      <c r="I15" s="12">
        <f t="shared" si="1"/>
        <v>-552286090.39505112</v>
      </c>
      <c r="J15" s="12">
        <f t="shared" si="2"/>
        <v>-51976291.391058758</v>
      </c>
      <c r="K15">
        <v>74</v>
      </c>
      <c r="L15" s="6">
        <v>0.28360000000000002</v>
      </c>
      <c r="M15" s="12">
        <f t="shared" si="3"/>
        <v>-506170751.98076671</v>
      </c>
      <c r="N15" s="12">
        <f t="shared" si="4"/>
        <v>-47636322.833632983</v>
      </c>
      <c r="O15">
        <v>73</v>
      </c>
      <c r="P15" s="6">
        <v>0.28360000000000002</v>
      </c>
      <c r="Q15" s="12">
        <f t="shared" si="5"/>
        <v>-465642009.63681149</v>
      </c>
      <c r="R15" s="12">
        <f t="shared" si="6"/>
        <v>-40746879.214228414</v>
      </c>
      <c r="S15">
        <v>72</v>
      </c>
      <c r="T15" s="6">
        <v>0.28360000000000002</v>
      </c>
      <c r="U15" s="12">
        <f t="shared" si="7"/>
        <v>-341511506.4673236</v>
      </c>
      <c r="V15" s="12">
        <f t="shared" si="8"/>
        <v>-26877350.261324868</v>
      </c>
      <c r="W15">
        <v>71</v>
      </c>
      <c r="X15" s="6">
        <v>0.28360000000000002</v>
      </c>
      <c r="Y15" s="12">
        <f t="shared" si="9"/>
        <v>-335442082.21020591</v>
      </c>
      <c r="Z15" s="12">
        <f t="shared" si="10"/>
        <v>-23815095.54491831</v>
      </c>
      <c r="AA15">
        <v>70</v>
      </c>
      <c r="AB15" s="6">
        <v>0.28360000000000002</v>
      </c>
      <c r="AC15" s="12">
        <f t="shared" si="11"/>
        <v>-398534046.94251436</v>
      </c>
      <c r="AD15" s="12">
        <f t="shared" si="12"/>
        <v>-28952390.8620869</v>
      </c>
      <c r="AE15">
        <v>69</v>
      </c>
      <c r="AF15" s="6">
        <v>0.28360000000000002</v>
      </c>
      <c r="AG15" s="12">
        <f t="shared" si="13"/>
        <v>-338075181.53416288</v>
      </c>
      <c r="AH15" s="12">
        <f t="shared" si="14"/>
        <v>-25304471.485220775</v>
      </c>
      <c r="AI15">
        <v>68</v>
      </c>
      <c r="AJ15" s="6">
        <v>0.28360000000000002</v>
      </c>
      <c r="AK15" s="12">
        <f t="shared" si="15"/>
        <v>-377045432.67436296</v>
      </c>
      <c r="AL15" s="12">
        <f t="shared" si="16"/>
        <v>-28636361.975268073</v>
      </c>
      <c r="AM15">
        <v>67</v>
      </c>
      <c r="AN15" s="6">
        <v>0.28360000000000002</v>
      </c>
      <c r="AO15" s="12">
        <f t="shared" si="17"/>
        <v>-375577265.08072823</v>
      </c>
      <c r="AP15" s="12">
        <f t="shared" si="18"/>
        <v>-29144961.13174611</v>
      </c>
      <c r="AQ15">
        <v>66</v>
      </c>
      <c r="AR15" s="6">
        <v>0.28360000000000002</v>
      </c>
      <c r="AS15" s="12">
        <f t="shared" si="19"/>
        <v>-261069872.46425042</v>
      </c>
      <c r="AT15" s="12">
        <f t="shared" si="20"/>
        <v>-20402818.871724579</v>
      </c>
      <c r="AU15">
        <v>65</v>
      </c>
      <c r="AV15" s="6">
        <v>0.28360000000000002</v>
      </c>
      <c r="AW15" s="12">
        <f t="shared" si="21"/>
        <v>-277571203.13249171</v>
      </c>
      <c r="AX15" s="12">
        <f t="shared" si="22"/>
        <v>-21386884.115877185</v>
      </c>
      <c r="AY15">
        <v>64</v>
      </c>
      <c r="AZ15" s="6">
        <v>0.28360000000000002</v>
      </c>
      <c r="BA15" s="12">
        <f t="shared" si="23"/>
        <v>-246527153.26018891</v>
      </c>
      <c r="BB15" s="12">
        <f t="shared" si="24"/>
        <v>-18859259.385341916</v>
      </c>
      <c r="BC15">
        <v>63</v>
      </c>
      <c r="BD15" s="6">
        <v>0.28360000000000002</v>
      </c>
      <c r="BE15" s="12">
        <f t="shared" si="25"/>
        <v>-191568361.75264326</v>
      </c>
      <c r="BF15" s="12">
        <f t="shared" si="26"/>
        <v>-14865789.216908475</v>
      </c>
      <c r="BG15">
        <v>62</v>
      </c>
      <c r="BH15" s="6">
        <v>0.28360000000000002</v>
      </c>
      <c r="BI15" s="12">
        <f t="shared" si="27"/>
        <v>-103095742.33553815</v>
      </c>
      <c r="BJ15" s="12">
        <f t="shared" si="28"/>
        <v>-8908107.6206271276</v>
      </c>
      <c r="BK15">
        <v>61</v>
      </c>
      <c r="BL15" s="6">
        <v>0.28360000000000002</v>
      </c>
      <c r="BM15" s="12">
        <f t="shared" si="29"/>
        <v>-89901744.888456628</v>
      </c>
      <c r="BN15" s="12">
        <f t="shared" si="30"/>
        <v>-8361802.3589153383</v>
      </c>
      <c r="BO15">
        <v>60</v>
      </c>
      <c r="BP15" s="6">
        <v>0.28360000000000002</v>
      </c>
      <c r="BQ15" s="12">
        <f t="shared" si="31"/>
        <v>-93125812.617841199</v>
      </c>
      <c r="BR15" s="12">
        <f t="shared" si="32"/>
        <v>-8917936.9265296459</v>
      </c>
      <c r="BS15">
        <v>59</v>
      </c>
      <c r="BT15" s="6">
        <v>0.28360000000000002</v>
      </c>
      <c r="BU15" s="12">
        <f t="shared" si="33"/>
        <v>-87614692.243160322</v>
      </c>
      <c r="BV15" s="12">
        <f t="shared" si="34"/>
        <v>-8583057.3578880224</v>
      </c>
      <c r="BW15">
        <v>58</v>
      </c>
      <c r="BX15" s="6">
        <v>0.28360000000000002</v>
      </c>
      <c r="BY15" s="12">
        <f t="shared" si="35"/>
        <v>-95557817.688450381</v>
      </c>
      <c r="BZ15" s="12">
        <f t="shared" si="36"/>
        <v>-9571559.0640054867</v>
      </c>
      <c r="CA15">
        <v>57</v>
      </c>
      <c r="CB15" s="6">
        <v>0.28360000000000002</v>
      </c>
      <c r="CC15" s="12">
        <f t="shared" si="37"/>
        <v>-47325320.984457545</v>
      </c>
      <c r="CD15" s="12">
        <f t="shared" si="38"/>
        <v>-5599859.1148367487</v>
      </c>
      <c r="CE15">
        <v>56</v>
      </c>
      <c r="CF15" s="6">
        <v>0.28360000000000002</v>
      </c>
      <c r="CG15" s="12">
        <f t="shared" si="39"/>
        <v>-27361992.035007436</v>
      </c>
      <c r="CH15" s="12">
        <f t="shared" si="40"/>
        <v>-3568955.4828270567</v>
      </c>
      <c r="CI15">
        <v>55</v>
      </c>
      <c r="CJ15" s="6">
        <v>0.28360000000000002</v>
      </c>
      <c r="CK15" s="12">
        <f t="shared" si="284"/>
        <v>-19585889.193968665</v>
      </c>
      <c r="CL15" s="12">
        <f t="shared" si="285"/>
        <v>-2587018.9359122068</v>
      </c>
      <c r="CM15" s="5">
        <v>54</v>
      </c>
      <c r="CN15" s="6">
        <v>0.28360000000000002</v>
      </c>
      <c r="CO15" s="7">
        <f t="shared" si="41"/>
        <v>69453619.371424049</v>
      </c>
      <c r="CP15" s="12">
        <f t="shared" si="42"/>
        <v>-23985835.362779398</v>
      </c>
      <c r="CQ15" s="12">
        <f t="shared" si="43"/>
        <v>-3102185.641306086</v>
      </c>
      <c r="CR15" s="9"/>
      <c r="CS15" s="5">
        <v>53</v>
      </c>
      <c r="CT15" s="6">
        <v>0.28360000000000002</v>
      </c>
      <c r="CU15" s="7">
        <f t="shared" si="44"/>
        <v>53095038.125085279</v>
      </c>
      <c r="CV15" s="12">
        <f t="shared" si="45"/>
        <v>-26518411.948875006</v>
      </c>
      <c r="CW15" s="12">
        <f t="shared" si="46"/>
        <v>-3707031.7198757576</v>
      </c>
      <c r="CY15" s="5">
        <v>52</v>
      </c>
      <c r="CZ15" s="6">
        <v>0.28360000000000002</v>
      </c>
      <c r="DA15" s="7">
        <f t="shared" si="47"/>
        <v>42929364.590140104</v>
      </c>
      <c r="DB15" s="12">
        <f t="shared" si="48"/>
        <v>-28041562.781876031</v>
      </c>
      <c r="DC15" s="12">
        <f t="shared" si="49"/>
        <v>-4089716.0909175281</v>
      </c>
      <c r="DE15" s="5">
        <f t="shared" si="50"/>
        <v>51</v>
      </c>
      <c r="DF15" s="6">
        <v>0.28360000000000002</v>
      </c>
      <c r="DG15" s="7">
        <f t="shared" si="51"/>
        <v>36334629.361100383</v>
      </c>
      <c r="DH15" s="12">
        <f t="shared" si="52"/>
        <v>-29555368.956346814</v>
      </c>
      <c r="DI15" s="12">
        <f t="shared" si="53"/>
        <v>-4326762.8741817577</v>
      </c>
      <c r="DK15" s="5">
        <f t="shared" si="54"/>
        <v>50</v>
      </c>
      <c r="DL15" s="6">
        <v>0.28360000000000002</v>
      </c>
      <c r="DM15" s="7">
        <f t="shared" si="55"/>
        <v>36779663.286871523</v>
      </c>
      <c r="DN15" s="12">
        <f t="shared" si="56"/>
        <v>-23252230.395436347</v>
      </c>
      <c r="DO15" s="12">
        <f t="shared" si="57"/>
        <v>-3442405.050287494</v>
      </c>
      <c r="DQ15" s="5">
        <f t="shared" si="58"/>
        <v>49</v>
      </c>
      <c r="DR15" s="6">
        <v>0.28360000000000002</v>
      </c>
      <c r="DS15" s="7">
        <f t="shared" si="59"/>
        <v>24108326.748080455</v>
      </c>
      <c r="DT15" s="12">
        <f t="shared" si="60"/>
        <v>-32807870.095530532</v>
      </c>
      <c r="DU15" s="12">
        <f t="shared" si="61"/>
        <v>-4820969.3536085039</v>
      </c>
      <c r="DW15" s="5">
        <f t="shared" si="62"/>
        <v>48</v>
      </c>
      <c r="DX15" s="6">
        <v>0.28360000000000002</v>
      </c>
      <c r="DY15" s="7">
        <f t="shared" si="63"/>
        <v>18181241.89146338</v>
      </c>
      <c r="DZ15" s="12">
        <f t="shared" si="64"/>
        <v>-35585849.757100269</v>
      </c>
      <c r="EA15" s="12">
        <f t="shared" si="65"/>
        <v>-5248765.9520654222</v>
      </c>
      <c r="EC15" s="5">
        <f t="shared" si="66"/>
        <v>47</v>
      </c>
      <c r="ED15" s="6">
        <v>0.28360000000000002</v>
      </c>
      <c r="EE15" s="7">
        <f t="shared" si="67"/>
        <v>16922228.119381413</v>
      </c>
      <c r="EF15" s="12">
        <f t="shared" si="68"/>
        <v>-32508799.532142535</v>
      </c>
      <c r="EG15" s="12">
        <f t="shared" si="69"/>
        <v>-4938045.4985532966</v>
      </c>
      <c r="EI15" s="5">
        <f t="shared" si="70"/>
        <v>46</v>
      </c>
      <c r="EJ15" s="6">
        <v>0.28360000000000002</v>
      </c>
      <c r="EK15" s="7">
        <f t="shared" si="71"/>
        <v>16922228.119381413</v>
      </c>
      <c r="EL15" s="12">
        <f t="shared" si="72"/>
        <v>-26247304.618857738</v>
      </c>
      <c r="EM15" s="12">
        <f t="shared" si="73"/>
        <v>-4131386.4177178391</v>
      </c>
      <c r="EO15" s="5">
        <f t="shared" si="74"/>
        <v>45</v>
      </c>
      <c r="EP15" s="6">
        <v>0.28360000000000002</v>
      </c>
      <c r="EQ15" s="7">
        <f t="shared" si="75"/>
        <v>18899070.939670991</v>
      </c>
      <c r="ER15" s="12">
        <f t="shared" si="76"/>
        <v>-29095731.120354988</v>
      </c>
      <c r="ES15" s="12">
        <f t="shared" si="77"/>
        <v>-4643787.5756207742</v>
      </c>
      <c r="EU15" s="5">
        <f t="shared" si="78"/>
        <v>44</v>
      </c>
      <c r="EV15" s="6">
        <v>0.28360000000000002</v>
      </c>
      <c r="EW15" s="7">
        <f t="shared" si="79"/>
        <v>11734717.219443515</v>
      </c>
      <c r="EX15" s="12">
        <f t="shared" si="80"/>
        <v>-28141171.265079852</v>
      </c>
      <c r="EY15" s="12">
        <f t="shared" si="81"/>
        <v>-4537899.3839671975</v>
      </c>
      <c r="FA15" s="5">
        <f t="shared" si="82"/>
        <v>43</v>
      </c>
      <c r="FB15" s="6">
        <v>0.28360000000000002</v>
      </c>
      <c r="FC15" s="7">
        <f t="shared" si="83"/>
        <v>11694954.374569977</v>
      </c>
      <c r="FD15" s="12">
        <f t="shared" si="84"/>
        <v>-25736816.521874759</v>
      </c>
      <c r="FE15" s="12">
        <f t="shared" si="85"/>
        <v>-4221007.8830592614</v>
      </c>
      <c r="FG15" s="5">
        <f t="shared" si="86"/>
        <v>42</v>
      </c>
      <c r="FH15" s="6">
        <v>0.28360000000000002</v>
      </c>
      <c r="FI15" s="7">
        <f t="shared" si="87"/>
        <v>9234802.8857943602</v>
      </c>
      <c r="FJ15" s="12">
        <f t="shared" si="88"/>
        <v>-26443230.19018127</v>
      </c>
      <c r="FK15" s="12">
        <f t="shared" si="89"/>
        <v>-4365970.8624404958</v>
      </c>
      <c r="FM15" s="5">
        <f t="shared" si="90"/>
        <v>41</v>
      </c>
      <c r="FN15" s="6">
        <v>0.28360000000000002</v>
      </c>
      <c r="FO15" s="7">
        <f t="shared" si="91"/>
        <v>10126990.77288558</v>
      </c>
      <c r="FP15" s="12">
        <f t="shared" si="92"/>
        <v>-23419776.787935842</v>
      </c>
      <c r="FQ15" s="12">
        <f t="shared" si="93"/>
        <v>-3918333.59578013</v>
      </c>
      <c r="FS15" s="5">
        <f t="shared" si="94"/>
        <v>40</v>
      </c>
      <c r="FT15" s="6">
        <v>0.28360000000000002</v>
      </c>
      <c r="FU15" s="7">
        <f t="shared" si="95"/>
        <v>8259514.5362414019</v>
      </c>
      <c r="FV15" s="12">
        <f t="shared" si="96"/>
        <v>-23384776.059717245</v>
      </c>
      <c r="FW15" s="12">
        <f t="shared" si="97"/>
        <v>-3976827.629307996</v>
      </c>
      <c r="FY15" s="5">
        <f t="shared" si="98"/>
        <v>39</v>
      </c>
      <c r="FZ15" s="6">
        <v>0.28360000000000002</v>
      </c>
      <c r="GA15" s="7">
        <f t="shared" si="99"/>
        <v>7094583.8655225886</v>
      </c>
      <c r="GB15" s="12">
        <f t="shared" si="100"/>
        <v>-23022652.42045445</v>
      </c>
      <c r="GC15" s="12">
        <f t="shared" si="101"/>
        <v>-3953256.7722519478</v>
      </c>
      <c r="GE15" s="5">
        <f t="shared" si="102"/>
        <v>38</v>
      </c>
      <c r="GF15" s="6">
        <v>0.28360000000000002</v>
      </c>
      <c r="GG15" s="7">
        <f t="shared" si="103"/>
        <v>6311907.3536677854</v>
      </c>
      <c r="GH15" s="12">
        <f t="shared" si="104"/>
        <v>-21993160.443365891</v>
      </c>
      <c r="GI15" s="12">
        <f t="shared" si="105"/>
        <v>-3849105.6802368485</v>
      </c>
      <c r="GK15" s="5">
        <f t="shared" si="106"/>
        <v>37</v>
      </c>
      <c r="GL15" s="6">
        <v>0.28360000000000002</v>
      </c>
      <c r="GM15" s="7">
        <f t="shared" si="107"/>
        <v>7010893.4284880394</v>
      </c>
      <c r="GN15" s="12">
        <f t="shared" si="108"/>
        <v>-19068177.772499438</v>
      </c>
      <c r="GO15" s="12">
        <f t="shared" si="109"/>
        <v>-3452630.9780695187</v>
      </c>
      <c r="GQ15" s="5">
        <f t="shared" si="110"/>
        <v>36</v>
      </c>
      <c r="GR15" s="6">
        <v>0.28360000000000002</v>
      </c>
      <c r="GS15" s="7">
        <f t="shared" si="111"/>
        <v>5663080.3138029389</v>
      </c>
      <c r="GT15" s="12">
        <f t="shared" si="112"/>
        <v>-18401465.236353792</v>
      </c>
      <c r="GU15" s="12">
        <f t="shared" si="113"/>
        <v>-3453439.5407796609</v>
      </c>
      <c r="GW15" s="5">
        <f t="shared" si="114"/>
        <v>35</v>
      </c>
      <c r="GX15" s="6">
        <v>0.28360000000000002</v>
      </c>
      <c r="GY15" s="7">
        <f t="shared" si="115"/>
        <v>5110622.0682275426</v>
      </c>
      <c r="GZ15" s="12">
        <f t="shared" si="116"/>
        <v>-17001190.98184656</v>
      </c>
      <c r="HA15" s="12">
        <f t="shared" si="117"/>
        <v>-3330998.3431686163</v>
      </c>
      <c r="HC15" s="5">
        <f t="shared" si="118"/>
        <v>34</v>
      </c>
      <c r="HD15" s="6">
        <v>0.28360000000000002</v>
      </c>
      <c r="HE15" s="7">
        <f t="shared" si="119"/>
        <v>5569553.2565688109</v>
      </c>
      <c r="HF15" s="12">
        <f t="shared" si="120"/>
        <v>-14210176.671646129</v>
      </c>
      <c r="HG15" s="12">
        <f t="shared" si="121"/>
        <v>-2956217.27126155</v>
      </c>
      <c r="HI15" s="5">
        <f t="shared" si="122"/>
        <v>33</v>
      </c>
      <c r="HJ15" s="6">
        <v>0.28360000000000002</v>
      </c>
      <c r="HK15" s="7">
        <f t="shared" si="123"/>
        <v>5378093.1407578317</v>
      </c>
      <c r="HL15" s="12">
        <f t="shared" si="124"/>
        <v>-12107059.248110846</v>
      </c>
      <c r="HM15" s="12">
        <f t="shared" si="125"/>
        <v>-2651959.0427892772</v>
      </c>
      <c r="HO15" s="5">
        <f t="shared" si="126"/>
        <v>32</v>
      </c>
      <c r="HP15" s="6">
        <v>0.28360000000000002</v>
      </c>
      <c r="HQ15" s="7">
        <f t="shared" si="127"/>
        <v>4708538.908035228</v>
      </c>
      <c r="HR15" s="12">
        <f t="shared" si="128"/>
        <v>-11157362.222878467</v>
      </c>
      <c r="HS15" s="12">
        <f t="shared" si="129"/>
        <v>-2523762.1758960104</v>
      </c>
      <c r="HU15" s="5">
        <f t="shared" si="130"/>
        <v>31</v>
      </c>
      <c r="HV15" s="6">
        <v>0.28360000000000002</v>
      </c>
      <c r="HW15" s="7">
        <f t="shared" si="131"/>
        <v>3964751.5224277736</v>
      </c>
      <c r="HX15" s="12">
        <f t="shared" si="132"/>
        <v>-10453496.917725526</v>
      </c>
      <c r="HY15" s="12">
        <f t="shared" si="133"/>
        <v>-2450847.3786191936</v>
      </c>
      <c r="IA15" s="5">
        <f t="shared" si="134"/>
        <v>30</v>
      </c>
      <c r="IB15" s="6">
        <v>0.28360000000000002</v>
      </c>
      <c r="IC15" s="7">
        <f t="shared" si="135"/>
        <v>4626854.3849081285</v>
      </c>
      <c r="ID15" s="12">
        <f t="shared" si="136"/>
        <v>-7614414.9681916498</v>
      </c>
      <c r="IE15" s="12">
        <f t="shared" si="137"/>
        <v>-1952843.9048856958</v>
      </c>
      <c r="IG15" s="5">
        <f t="shared" si="138"/>
        <v>29</v>
      </c>
      <c r="IH15" s="6">
        <v>0.28360000000000002</v>
      </c>
      <c r="II15" s="7">
        <f t="shared" si="139"/>
        <v>6244067.9958274337</v>
      </c>
      <c r="IJ15" s="12">
        <f t="shared" si="140"/>
        <v>-3730883.4122648514</v>
      </c>
      <c r="IK15" s="12">
        <f t="shared" si="141"/>
        <v>-1069779.9987837027</v>
      </c>
      <c r="IM15" s="5">
        <f t="shared" si="142"/>
        <v>28</v>
      </c>
      <c r="IN15" s="6">
        <v>0.28360000000000002</v>
      </c>
      <c r="IO15" s="7">
        <f t="shared" si="143"/>
        <v>4557713.865567469</v>
      </c>
      <c r="IP15" s="12">
        <f t="shared" si="144"/>
        <v>-3988404.8229910801</v>
      </c>
      <c r="IQ15" s="12">
        <f t="shared" si="145"/>
        <v>-1220447.4857364011</v>
      </c>
      <c r="IS15" s="5">
        <f t="shared" si="146"/>
        <v>27</v>
      </c>
      <c r="IT15" s="6">
        <v>0.28360000000000002</v>
      </c>
      <c r="IU15" s="7">
        <f t="shared" si="147"/>
        <v>3680621.7116752551</v>
      </c>
      <c r="IV15" s="12">
        <f t="shared" si="148"/>
        <v>-3784507.9866706715</v>
      </c>
      <c r="IW15" s="12">
        <f t="shared" si="149"/>
        <v>-1218457.4420486202</v>
      </c>
      <c r="IY15" s="5">
        <f t="shared" si="150"/>
        <v>26</v>
      </c>
      <c r="IZ15" s="6">
        <v>0.28360000000000002</v>
      </c>
      <c r="JA15" s="7">
        <f t="shared" si="151"/>
        <v>3956806.8282898907</v>
      </c>
      <c r="JB15" s="12">
        <f t="shared" si="152"/>
        <v>-2318755.4967757352</v>
      </c>
      <c r="JC15" s="12">
        <f t="shared" si="153"/>
        <v>-797590.63593001349</v>
      </c>
      <c r="JE15" s="5">
        <f t="shared" si="154"/>
        <v>25</v>
      </c>
      <c r="JF15" s="6">
        <v>0.28360000000000002</v>
      </c>
      <c r="JG15" s="7">
        <f t="shared" si="155"/>
        <v>3714962.7530653365</v>
      </c>
      <c r="JH15" s="12">
        <f t="shared" si="156"/>
        <v>-1415803.5796175676</v>
      </c>
      <c r="JI15" s="12">
        <f t="shared" si="157"/>
        <v>-532192.53983423149</v>
      </c>
      <c r="JK15" s="5">
        <f t="shared" si="158"/>
        <v>24</v>
      </c>
      <c r="JL15" s="6">
        <v>0.28360000000000002</v>
      </c>
      <c r="JM15" s="7">
        <f t="shared" si="159"/>
        <v>3134460.6421408509</v>
      </c>
      <c r="JN15" s="12">
        <f t="shared" si="160"/>
        <v>-898165.30927089835</v>
      </c>
      <c r="JO15" s="12">
        <f t="shared" si="161"/>
        <v>-384574.90952821076</v>
      </c>
      <c r="JQ15" s="5">
        <f t="shared" si="162"/>
        <v>23</v>
      </c>
      <c r="JR15" s="6">
        <v>0.28360000000000002</v>
      </c>
      <c r="JS15" s="7">
        <f t="shared" si="163"/>
        <v>2379277.8519362765</v>
      </c>
      <c r="JT15" s="12">
        <f t="shared" si="164"/>
        <v>-834024.98117442708</v>
      </c>
      <c r="JU15" s="12">
        <f t="shared" si="165"/>
        <v>-399340.52483310492</v>
      </c>
      <c r="JW15" s="5">
        <f t="shared" si="166"/>
        <v>22</v>
      </c>
      <c r="JX15" s="6">
        <v>0.28360000000000002</v>
      </c>
      <c r="JY15" s="7">
        <f t="shared" si="167"/>
        <v>2496618.9422206474</v>
      </c>
      <c r="JZ15" s="12">
        <f t="shared" si="168"/>
        <v>-126635.73061355168</v>
      </c>
      <c r="KA15" s="12">
        <f t="shared" si="169"/>
        <v>-65722.341204501499</v>
      </c>
      <c r="KC15" s="5">
        <f t="shared" si="170"/>
        <v>21</v>
      </c>
      <c r="KD15" s="6">
        <v>0.28360000000000002</v>
      </c>
      <c r="KE15" s="7">
        <f t="shared" si="171"/>
        <v>2073259.3773631016</v>
      </c>
      <c r="KF15" s="12">
        <f t="shared" si="172"/>
        <v>-163787.30840108989</v>
      </c>
      <c r="KG15" s="12">
        <f t="shared" si="173"/>
        <v>-88158.496211483725</v>
      </c>
      <c r="KI15" s="5">
        <f t="shared" si="174"/>
        <v>20</v>
      </c>
      <c r="KJ15" s="6">
        <v>0.28360000000000002</v>
      </c>
      <c r="KK15" s="7">
        <f t="shared" si="175"/>
        <v>1694670.081218818</v>
      </c>
      <c r="KL15" s="12">
        <f t="shared" si="176"/>
        <v>-198975.46325133479</v>
      </c>
      <c r="KM15" s="12">
        <f t="shared" si="177"/>
        <v>-111588.33079422684</v>
      </c>
      <c r="KO15" s="5">
        <f t="shared" si="178"/>
        <v>19</v>
      </c>
      <c r="KP15" s="6">
        <v>0.28360000000000002</v>
      </c>
      <c r="KQ15" s="7">
        <f t="shared" si="179"/>
        <v>1596486.1810822592</v>
      </c>
      <c r="KR15" s="12">
        <f t="shared" si="180"/>
        <v>-3807.9265555737729</v>
      </c>
      <c r="KS15" s="12">
        <f t="shared" si="181"/>
        <v>-2210.9865251130054</v>
      </c>
      <c r="KU15" s="5">
        <f t="shared" si="182"/>
        <v>18</v>
      </c>
      <c r="KV15" s="6">
        <v>0.28360000000000002</v>
      </c>
      <c r="KW15" s="7">
        <f t="shared" si="183"/>
        <v>1216463.1065850798</v>
      </c>
      <c r="KX15" s="12">
        <f t="shared" si="184"/>
        <v>-149471.74191495887</v>
      </c>
      <c r="KY15" s="12">
        <f t="shared" si="185"/>
        <v>-90160.170136926215</v>
      </c>
      <c r="LA15" s="5">
        <f t="shared" si="186"/>
        <v>17</v>
      </c>
      <c r="LB15" s="6">
        <v>0.28360000000000002</v>
      </c>
      <c r="LC15" s="7">
        <f t="shared" si="187"/>
        <v>1026637.7808971895</v>
      </c>
      <c r="LD15" s="12">
        <f t="shared" si="188"/>
        <v>-150646.0531375561</v>
      </c>
      <c r="LE15" s="12">
        <f t="shared" si="189"/>
        <v>-92195.052883303477</v>
      </c>
      <c r="LG15" s="5">
        <f t="shared" si="190"/>
        <v>16</v>
      </c>
      <c r="LH15" s="6">
        <v>0.28360000000000002</v>
      </c>
      <c r="LI15" s="7">
        <f t="shared" si="191"/>
        <v>970265.36329003819</v>
      </c>
      <c r="LJ15" s="12">
        <f t="shared" si="192"/>
        <v>-18932.014039266651</v>
      </c>
      <c r="LK15" s="12">
        <f t="shared" si="193"/>
        <v>-12055.223028856091</v>
      </c>
      <c r="LM15" s="5">
        <f t="shared" si="194"/>
        <v>15</v>
      </c>
      <c r="LN15" s="6">
        <v>0.28360000000000002</v>
      </c>
      <c r="LO15" s="7">
        <f t="shared" si="195"/>
        <v>832559.94790633104</v>
      </c>
      <c r="LP15" s="12">
        <f t="shared" si="196"/>
        <v>13208.00524206218</v>
      </c>
      <c r="LQ15" s="12">
        <f t="shared" si="197"/>
        <v>8802.9137854360488</v>
      </c>
      <c r="LS15" s="5">
        <f t="shared" si="198"/>
        <v>14</v>
      </c>
      <c r="LT15" s="6">
        <v>0.28360000000000002</v>
      </c>
      <c r="LU15" s="7">
        <f t="shared" si="199"/>
        <v>633221.74315966782</v>
      </c>
      <c r="LV15" s="12">
        <f t="shared" si="200"/>
        <v>-41312.26707395845</v>
      </c>
      <c r="LW15" s="12">
        <f t="shared" si="201"/>
        <v>-28966.333655598828</v>
      </c>
      <c r="LY15" s="5">
        <f t="shared" si="202"/>
        <v>13</v>
      </c>
      <c r="LZ15" s="6">
        <v>0.28360000000000002</v>
      </c>
      <c r="MA15" s="7">
        <f t="shared" si="203"/>
        <v>653209.96818616427</v>
      </c>
      <c r="MB15" s="12">
        <f t="shared" si="204"/>
        <v>117711.45280462895</v>
      </c>
      <c r="MC15" s="12">
        <f t="shared" si="205"/>
        <v>87198.467515151657</v>
      </c>
      <c r="ME15" s="5">
        <f t="shared" si="206"/>
        <v>12</v>
      </c>
      <c r="MF15" s="6">
        <v>0.28360000000000002</v>
      </c>
      <c r="MG15" s="7">
        <f t="shared" si="207"/>
        <v>501581.79235672601</v>
      </c>
      <c r="MH15" s="12">
        <f t="shared" si="208"/>
        <v>57581.423390829055</v>
      </c>
      <c r="MI15" s="12">
        <f t="shared" si="209"/>
        <v>43764.417007559125</v>
      </c>
      <c r="MK15" s="5">
        <f t="shared" si="210"/>
        <v>11</v>
      </c>
      <c r="ML15" s="6">
        <v>0.28360000000000002</v>
      </c>
      <c r="MM15" s="7">
        <f t="shared" si="211"/>
        <v>466631.12136638374</v>
      </c>
      <c r="MN15" s="12">
        <f t="shared" si="212"/>
        <v>103902.88865092301</v>
      </c>
      <c r="MO15" s="12">
        <f t="shared" si="213"/>
        <v>81544.039194395271</v>
      </c>
      <c r="MQ15" s="5">
        <f t="shared" si="214"/>
        <v>10</v>
      </c>
      <c r="MR15" s="6">
        <v>0.28360000000000002</v>
      </c>
      <c r="MS15" s="7">
        <f t="shared" si="215"/>
        <v>424325.83556095662</v>
      </c>
      <c r="MT15" s="12">
        <f t="shared" si="216"/>
        <v>126645.97779951306</v>
      </c>
      <c r="MU15" s="12">
        <f t="shared" si="217"/>
        <v>101902.26722228293</v>
      </c>
      <c r="MW15" s="5">
        <f t="shared" si="218"/>
        <v>9</v>
      </c>
      <c r="MX15" s="6">
        <v>0.28360000000000002</v>
      </c>
      <c r="MY15" s="7">
        <f t="shared" si="219"/>
        <v>418756.37576330453</v>
      </c>
      <c r="MZ15" s="12">
        <f t="shared" si="220"/>
        <v>178903.23544014146</v>
      </c>
      <c r="NA15" s="12">
        <f t="shared" si="221"/>
        <v>147986.55083463548</v>
      </c>
      <c r="NC15" s="5">
        <f t="shared" si="222"/>
        <v>8</v>
      </c>
      <c r="ND15" s="6">
        <v>0.28360000000000002</v>
      </c>
      <c r="NE15" s="7">
        <f t="shared" si="223"/>
        <v>305216.01732019288</v>
      </c>
      <c r="NF15" s="12">
        <f t="shared" si="224"/>
        <v>109759.05388233447</v>
      </c>
      <c r="NG15" s="12">
        <f t="shared" si="225"/>
        <v>93268.012765175794</v>
      </c>
      <c r="NI15" s="5">
        <f t="shared" si="226"/>
        <v>7</v>
      </c>
      <c r="NJ15" s="6">
        <v>0.28360000000000002</v>
      </c>
      <c r="NK15" s="7">
        <f t="shared" si="227"/>
        <v>248790.36299331015</v>
      </c>
      <c r="NL15" s="12">
        <f t="shared" si="228"/>
        <v>94611.015829709038</v>
      </c>
      <c r="NM15" s="12">
        <f t="shared" si="229"/>
        <v>82843.217493157455</v>
      </c>
      <c r="NO15" s="5">
        <f t="shared" si="230"/>
        <v>6</v>
      </c>
      <c r="NP15" s="6">
        <v>0.28360000000000002</v>
      </c>
      <c r="NQ15" s="7">
        <f t="shared" si="231"/>
        <v>186919.88203855007</v>
      </c>
      <c r="NR15" s="12">
        <f t="shared" si="232"/>
        <v>69241.184355964448</v>
      </c>
      <c r="NS15" s="12">
        <f t="shared" si="233"/>
        <v>61581.592690830243</v>
      </c>
      <c r="NU15" s="5">
        <f t="shared" si="234"/>
        <v>5</v>
      </c>
      <c r="NV15" s="6">
        <v>0.28360000000000002</v>
      </c>
      <c r="NW15" s="7">
        <f t="shared" si="235"/>
        <v>145644.29019678204</v>
      </c>
      <c r="NX15" s="12">
        <f t="shared" si="236"/>
        <v>66692.920930315231</v>
      </c>
      <c r="NY15" s="12">
        <f t="shared" si="237"/>
        <v>60306.257065772115</v>
      </c>
      <c r="OA15" s="5">
        <f t="shared" si="238"/>
        <v>4</v>
      </c>
      <c r="OB15" s="6">
        <v>0.28360000000000002</v>
      </c>
      <c r="OC15" s="7">
        <f t="shared" si="239"/>
        <v>120476.70625922909</v>
      </c>
      <c r="OD15" s="12">
        <f t="shared" si="240"/>
        <v>72681.526782539906</v>
      </c>
      <c r="OE15" s="12">
        <f t="shared" si="241"/>
        <v>67521.418386861507</v>
      </c>
      <c r="OG15" s="5">
        <f t="shared" si="242"/>
        <v>3</v>
      </c>
      <c r="OH15" s="6">
        <v>0.28360000000000002</v>
      </c>
      <c r="OI15" s="7">
        <f t="shared" si="243"/>
        <v>132435.64500300001</v>
      </c>
      <c r="OJ15" s="12">
        <f t="shared" si="244"/>
        <v>95722.626205809836</v>
      </c>
      <c r="OK15" s="12">
        <f t="shared" si="245"/>
        <v>92245.634830144758</v>
      </c>
      <c r="OM15" s="5">
        <f t="shared" si="246"/>
        <v>2</v>
      </c>
      <c r="ON15" s="6">
        <v>0.28360000000000002</v>
      </c>
      <c r="OO15" s="7">
        <f t="shared" si="247"/>
        <v>150238.962</v>
      </c>
      <c r="OP15" s="12">
        <f>(OP16)*(1+ON15)-(((VLOOKUP((OM$91+OM16),$A$138:$E$227,5,FALSE))/(VLOOKUP(OM$91,$A$138:$E$227,5,FALSE)))*(IF(OM15&lt;=$D$125,$B$125,$C$125)))</f>
        <v>124833.6477142857</v>
      </c>
      <c r="OQ15" s="12">
        <f t="shared" si="249"/>
        <v>121673.30220253163</v>
      </c>
      <c r="OS15" s="5">
        <f t="shared" si="250"/>
        <v>1</v>
      </c>
      <c r="OT15" s="6">
        <v>0.28360000000000002</v>
      </c>
      <c r="OU15" s="7">
        <f>(OU16+$B$124)*(1+OT15)</f>
        <v>192540</v>
      </c>
      <c r="OV15" s="12">
        <f>($B$124)*(1+OT15)-$B$125</f>
        <v>181540</v>
      </c>
      <c r="OW15" s="12">
        <f>OV15</f>
        <v>181540</v>
      </c>
      <c r="OY15" s="5"/>
      <c r="OZ15" s="6"/>
      <c r="PA15" s="7"/>
      <c r="PE15" s="5"/>
      <c r="PF15" s="6"/>
      <c r="PG15" s="7"/>
      <c r="PK15" s="5"/>
      <c r="PL15" s="6"/>
      <c r="PM15" s="7"/>
      <c r="PQ15" s="5"/>
      <c r="PR15" s="6"/>
      <c r="PS15" s="7"/>
      <c r="PW15" s="5"/>
      <c r="PX15" s="6"/>
      <c r="PY15" s="7"/>
      <c r="QC15" s="5"/>
      <c r="QD15" s="6"/>
      <c r="QE15" s="7"/>
      <c r="QI15" s="5"/>
      <c r="QJ15" s="6"/>
      <c r="QK15" s="7"/>
      <c r="QO15" s="5"/>
      <c r="QP15" s="6"/>
      <c r="QQ15" s="7"/>
    </row>
    <row r="16" spans="3:461">
      <c r="C16">
        <v>75</v>
      </c>
      <c r="D16" s="6">
        <v>-0.21970000000000001</v>
      </c>
      <c r="E16" s="12">
        <f t="shared" si="286"/>
        <v>-416951214.19114071</v>
      </c>
      <c r="F16" s="12">
        <f t="shared" si="0"/>
        <v>-40729847.574854515</v>
      </c>
      <c r="G16">
        <v>74</v>
      </c>
      <c r="H16" s="6">
        <v>-0.21970000000000001</v>
      </c>
      <c r="I16" s="12">
        <f t="shared" si="1"/>
        <v>-430015050.22220826</v>
      </c>
      <c r="J16" s="12">
        <f t="shared" si="2"/>
        <v>-41520369.050252751</v>
      </c>
      <c r="K16">
        <v>73</v>
      </c>
      <c r="L16" s="6">
        <v>-0.21970000000000001</v>
      </c>
      <c r="M16" s="12">
        <f t="shared" si="3"/>
        <v>-394088485.54919142</v>
      </c>
      <c r="N16" s="12">
        <f t="shared" si="4"/>
        <v>-38051457.38504333</v>
      </c>
      <c r="O16">
        <v>72</v>
      </c>
      <c r="P16" s="6">
        <v>-0.21970000000000001</v>
      </c>
      <c r="Q16" s="12">
        <f t="shared" si="5"/>
        <v>-362495465.44728285</v>
      </c>
      <c r="R16" s="12">
        <f t="shared" si="6"/>
        <v>-32544765.107915286</v>
      </c>
      <c r="S16">
        <v>71</v>
      </c>
      <c r="T16" s="6">
        <v>-0.21970000000000001</v>
      </c>
      <c r="U16" s="12">
        <f t="shared" si="7"/>
        <v>-265760608.95616609</v>
      </c>
      <c r="V16" s="12">
        <f t="shared" si="8"/>
        <v>-21458931.157951299</v>
      </c>
      <c r="W16">
        <v>70</v>
      </c>
      <c r="X16" s="6">
        <v>-0.21970000000000001</v>
      </c>
      <c r="Y16" s="12">
        <f t="shared" si="9"/>
        <v>-260999940.84658071</v>
      </c>
      <c r="Z16" s="12">
        <f t="shared" si="10"/>
        <v>-19011288.746024232</v>
      </c>
      <c r="AA16">
        <v>69</v>
      </c>
      <c r="AB16" s="6">
        <v>-0.21970000000000001</v>
      </c>
      <c r="AC16" s="12">
        <f t="shared" si="11"/>
        <v>-310159779.05660623</v>
      </c>
      <c r="AD16" s="12">
        <f t="shared" si="12"/>
        <v>-23117499.060119718</v>
      </c>
      <c r="AE16">
        <v>68</v>
      </c>
      <c r="AF16" s="6">
        <v>-0.21970000000000001</v>
      </c>
      <c r="AG16" s="12">
        <f t="shared" si="13"/>
        <v>-263068224.29934049</v>
      </c>
      <c r="AH16" s="12">
        <f t="shared" si="14"/>
        <v>-20201738.28611536</v>
      </c>
      <c r="AI16">
        <v>67</v>
      </c>
      <c r="AJ16" s="6">
        <v>-0.21970000000000001</v>
      </c>
      <c r="AK16" s="12">
        <f t="shared" si="15"/>
        <v>-293432870.57834446</v>
      </c>
      <c r="AL16" s="12">
        <f t="shared" si="16"/>
        <v>-22864899.006104767</v>
      </c>
      <c r="AM16">
        <v>66</v>
      </c>
      <c r="AN16" s="6">
        <v>-0.21970000000000001</v>
      </c>
      <c r="AO16" s="12">
        <f t="shared" si="17"/>
        <v>-292295628.96233046</v>
      </c>
      <c r="AP16" s="12">
        <f t="shared" si="18"/>
        <v>-23271419.358378652</v>
      </c>
      <c r="AQ16">
        <v>65</v>
      </c>
      <c r="AR16" s="6">
        <v>-0.21970000000000001</v>
      </c>
      <c r="AS16" s="12">
        <f t="shared" si="19"/>
        <v>-203089746.9810017</v>
      </c>
      <c r="AT16" s="12">
        <f t="shared" si="20"/>
        <v>-16283875.816658523</v>
      </c>
      <c r="AU16">
        <v>64</v>
      </c>
      <c r="AV16" s="6">
        <v>-0.21970000000000001</v>
      </c>
      <c r="AW16" s="12">
        <f t="shared" si="21"/>
        <v>-215940983.16425255</v>
      </c>
      <c r="AX16" s="12">
        <f t="shared" si="22"/>
        <v>-17070433.451719571</v>
      </c>
      <c r="AY16">
        <v>63</v>
      </c>
      <c r="AZ16" s="6">
        <v>-0.21970000000000001</v>
      </c>
      <c r="BA16" s="12">
        <f t="shared" si="23"/>
        <v>-191753657.67124307</v>
      </c>
      <c r="BB16" s="12">
        <f t="shared" si="24"/>
        <v>-15050117.682836132</v>
      </c>
      <c r="BC16">
        <v>62</v>
      </c>
      <c r="BD16" s="6">
        <v>-0.21970000000000001</v>
      </c>
      <c r="BE16" s="12">
        <f t="shared" si="25"/>
        <v>-148941855.72449547</v>
      </c>
      <c r="BF16" s="12">
        <f t="shared" si="26"/>
        <v>-11858160.16778874</v>
      </c>
      <c r="BG16">
        <v>61</v>
      </c>
      <c r="BH16" s="6">
        <v>-0.21970000000000001</v>
      </c>
      <c r="BI16" s="12">
        <f t="shared" si="27"/>
        <v>-80047168.030000657</v>
      </c>
      <c r="BJ16" s="12">
        <f t="shared" si="28"/>
        <v>-7096219.8648843039</v>
      </c>
      <c r="BK16">
        <v>60</v>
      </c>
      <c r="BL16" s="6">
        <v>-0.21970000000000001</v>
      </c>
      <c r="BM16" s="12">
        <f t="shared" si="29"/>
        <v>-69787473.130070418</v>
      </c>
      <c r="BN16" s="12">
        <f t="shared" si="30"/>
        <v>-6659561.2416611519</v>
      </c>
      <c r="BO16">
        <v>59</v>
      </c>
      <c r="BP16" s="6">
        <v>-0.21970000000000001</v>
      </c>
      <c r="BQ16" s="12">
        <f t="shared" si="31"/>
        <v>-72306432.499043494</v>
      </c>
      <c r="BR16" s="12">
        <f t="shared" si="32"/>
        <v>-7104076.3720121775</v>
      </c>
      <c r="BS16">
        <v>58</v>
      </c>
      <c r="BT16" s="6">
        <v>-0.21970000000000001</v>
      </c>
      <c r="BU16" s="12">
        <f t="shared" si="33"/>
        <v>-68018429.641714036</v>
      </c>
      <c r="BV16" s="12">
        <f t="shared" si="34"/>
        <v>-6836409.0774845285</v>
      </c>
      <c r="BW16">
        <v>57</v>
      </c>
      <c r="BX16" s="6">
        <v>-0.21970000000000001</v>
      </c>
      <c r="BY16" s="12">
        <f t="shared" si="35"/>
        <v>-74211835.613855466</v>
      </c>
      <c r="BZ16" s="12">
        <f t="shared" si="36"/>
        <v>-7626512.7508309968</v>
      </c>
      <c r="CA16">
        <v>56</v>
      </c>
      <c r="CB16" s="6">
        <v>-0.21970000000000001</v>
      </c>
      <c r="CC16" s="12">
        <f t="shared" si="37"/>
        <v>-36671693.752521515</v>
      </c>
      <c r="CD16" s="12">
        <f t="shared" si="38"/>
        <v>-4451956.0456194952</v>
      </c>
      <c r="CE16">
        <v>55</v>
      </c>
      <c r="CF16" s="6">
        <v>-0.21970000000000001</v>
      </c>
      <c r="CG16" s="12">
        <f t="shared" si="39"/>
        <v>-21137419.784206476</v>
      </c>
      <c r="CH16" s="12">
        <f t="shared" si="40"/>
        <v>-2828666.5662659146</v>
      </c>
      <c r="CI16">
        <v>54</v>
      </c>
      <c r="CJ16" s="6">
        <v>-0.21970000000000001</v>
      </c>
      <c r="CK16" s="12">
        <f t="shared" si="284"/>
        <v>-15081617.477382878</v>
      </c>
      <c r="CL16" s="12">
        <f t="shared" si="285"/>
        <v>-2043810.3865453927</v>
      </c>
      <c r="CM16" s="5">
        <v>53</v>
      </c>
      <c r="CN16" s="6">
        <v>-0.21970000000000001</v>
      </c>
      <c r="CO16" s="7">
        <f t="shared" si="41"/>
        <v>54108460.08992213</v>
      </c>
      <c r="CP16" s="12">
        <f t="shared" si="42"/>
        <v>-18505669.925187666</v>
      </c>
      <c r="CQ16" s="12">
        <f t="shared" si="43"/>
        <v>-2455580.142529137</v>
      </c>
      <c r="CR16" s="9"/>
      <c r="CS16" s="5">
        <v>52</v>
      </c>
      <c r="CT16" s="6">
        <v>-0.21970000000000001</v>
      </c>
      <c r="CU16" s="7">
        <f t="shared" si="44"/>
        <v>41364161.830075786</v>
      </c>
      <c r="CV16" s="12">
        <f t="shared" si="45"/>
        <v>-20492213.812451236</v>
      </c>
      <c r="CW16" s="12">
        <f t="shared" si="46"/>
        <v>-2939030.1007129382</v>
      </c>
      <c r="CY16" s="5">
        <v>51</v>
      </c>
      <c r="CZ16" s="6">
        <v>-0.21970000000000001</v>
      </c>
      <c r="DA16" s="7">
        <f t="shared" si="47"/>
        <v>33444503.420177702</v>
      </c>
      <c r="DB16" s="12">
        <f t="shared" si="48"/>
        <v>-21685778.021711189</v>
      </c>
      <c r="DC16" s="12">
        <f t="shared" si="49"/>
        <v>-3244907.4961905507</v>
      </c>
      <c r="DE16" s="5">
        <f t="shared" si="50"/>
        <v>50</v>
      </c>
      <c r="DF16" s="6">
        <v>-0.21970000000000001</v>
      </c>
      <c r="DG16" s="7">
        <f t="shared" si="51"/>
        <v>28306816.267607026</v>
      </c>
      <c r="DH16" s="12">
        <f t="shared" si="52"/>
        <v>-22865724.63720531</v>
      </c>
      <c r="DI16" s="12">
        <f t="shared" si="53"/>
        <v>-3434377.6134932884</v>
      </c>
      <c r="DK16" s="5">
        <f t="shared" si="54"/>
        <v>49</v>
      </c>
      <c r="DL16" s="6">
        <v>-0.21970000000000001</v>
      </c>
      <c r="DM16" s="7">
        <f t="shared" si="55"/>
        <v>28653523.906880274</v>
      </c>
      <c r="DN16" s="12">
        <f t="shared" si="56"/>
        <v>-17956988.929753728</v>
      </c>
      <c r="DO16" s="12">
        <f t="shared" si="57"/>
        <v>-2727515.540431255</v>
      </c>
      <c r="DQ16" s="5">
        <f t="shared" si="58"/>
        <v>48</v>
      </c>
      <c r="DR16" s="6">
        <v>-0.21970000000000001</v>
      </c>
      <c r="DS16" s="7">
        <f t="shared" si="59"/>
        <v>18781806.441321637</v>
      </c>
      <c r="DT16" s="12">
        <f t="shared" si="60"/>
        <v>-25400212.521159042</v>
      </c>
      <c r="DU16" s="12">
        <f t="shared" si="61"/>
        <v>-3829393.9825801603</v>
      </c>
      <c r="DW16" s="5">
        <f t="shared" si="62"/>
        <v>47</v>
      </c>
      <c r="DX16" s="6">
        <v>-0.21970000000000001</v>
      </c>
      <c r="DY16" s="7">
        <f t="shared" si="63"/>
        <v>14164258.251373775</v>
      </c>
      <c r="DZ16" s="12">
        <f t="shared" si="64"/>
        <v>-27565015.764032565</v>
      </c>
      <c r="EA16" s="12">
        <f t="shared" si="65"/>
        <v>-4171329.3194583445</v>
      </c>
      <c r="EC16" s="5">
        <f t="shared" si="66"/>
        <v>46</v>
      </c>
      <c r="ED16" s="6">
        <v>-0.21970000000000001</v>
      </c>
      <c r="EE16" s="7">
        <f t="shared" si="67"/>
        <v>13183412.370973365</v>
      </c>
      <c r="EF16" s="12">
        <f t="shared" si="68"/>
        <v>-25172405.369384959</v>
      </c>
      <c r="EG16" s="12">
        <f t="shared" si="69"/>
        <v>-3922972.2653586958</v>
      </c>
      <c r="EI16" s="5">
        <f t="shared" si="70"/>
        <v>45</v>
      </c>
      <c r="EJ16" s="6">
        <v>-0.21970000000000001</v>
      </c>
      <c r="EK16" s="7">
        <f t="shared" si="71"/>
        <v>13183412.370973365</v>
      </c>
      <c r="EL16" s="12">
        <f t="shared" si="72"/>
        <v>-20299711.91435286</v>
      </c>
      <c r="EM16" s="12">
        <f t="shared" si="73"/>
        <v>-3278214.346417232</v>
      </c>
      <c r="EO16" s="5">
        <f t="shared" si="74"/>
        <v>44</v>
      </c>
      <c r="EP16" s="6">
        <v>-0.21970000000000001</v>
      </c>
      <c r="EQ16" s="7">
        <f t="shared" si="75"/>
        <v>14723489.35779915</v>
      </c>
      <c r="ER16" s="12">
        <f t="shared" si="76"/>
        <v>-22520851.981235281</v>
      </c>
      <c r="ES16" s="12">
        <f t="shared" si="77"/>
        <v>-3687773.6163513446</v>
      </c>
      <c r="EU16" s="5">
        <f t="shared" si="78"/>
        <v>43</v>
      </c>
      <c r="EV16" s="6">
        <v>-0.21970000000000001</v>
      </c>
      <c r="EW16" s="7">
        <f t="shared" si="79"/>
        <v>9142035.8518568985</v>
      </c>
      <c r="EX16" s="12">
        <f t="shared" si="80"/>
        <v>-21778692.980249651</v>
      </c>
      <c r="EY16" s="12">
        <f t="shared" si="81"/>
        <v>-3603137.7996686324</v>
      </c>
      <c r="FA16" s="5">
        <f t="shared" si="82"/>
        <v>42</v>
      </c>
      <c r="FB16" s="6">
        <v>-0.21970000000000001</v>
      </c>
      <c r="FC16" s="7">
        <f t="shared" si="83"/>
        <v>9111058.2537939977</v>
      </c>
      <c r="FD16" s="12">
        <f t="shared" si="84"/>
        <v>-19907990.852903947</v>
      </c>
      <c r="FE16" s="12">
        <f t="shared" si="85"/>
        <v>-3349848.2632215568</v>
      </c>
      <c r="FG16" s="5">
        <f t="shared" si="86"/>
        <v>41</v>
      </c>
      <c r="FH16" s="6">
        <v>-0.21970000000000001</v>
      </c>
      <c r="FI16" s="7">
        <f t="shared" si="87"/>
        <v>7194455.3488581805</v>
      </c>
      <c r="FJ16" s="12">
        <f t="shared" si="88"/>
        <v>-20459278.739623923</v>
      </c>
      <c r="FK16" s="12">
        <f t="shared" si="89"/>
        <v>-3465716.3308227989</v>
      </c>
      <c r="FM16" s="5">
        <f t="shared" si="90"/>
        <v>40</v>
      </c>
      <c r="FN16" s="6">
        <v>-0.21970000000000001</v>
      </c>
      <c r="FO16" s="7">
        <f t="shared" si="91"/>
        <v>7889522.2599607185</v>
      </c>
      <c r="FP16" s="12">
        <f t="shared" si="92"/>
        <v>-18105693.033195328</v>
      </c>
      <c r="FQ16" s="12">
        <f t="shared" si="93"/>
        <v>-3107922.4630668433</v>
      </c>
      <c r="FS16" s="5">
        <f t="shared" si="94"/>
        <v>39</v>
      </c>
      <c r="FT16" s="6">
        <v>-0.21970000000000001</v>
      </c>
      <c r="FU16" s="7">
        <f t="shared" si="95"/>
        <v>6434648.2831422575</v>
      </c>
      <c r="FV16" s="12">
        <f t="shared" si="96"/>
        <v>-18080685.799880765</v>
      </c>
      <c r="FW16" s="12">
        <f t="shared" si="97"/>
        <v>-3154676.4043834875</v>
      </c>
      <c r="FY16" s="5">
        <f t="shared" si="98"/>
        <v>38</v>
      </c>
      <c r="FZ16" s="6">
        <v>-0.21970000000000001</v>
      </c>
      <c r="GA16" s="7">
        <f t="shared" si="99"/>
        <v>5527098.6799022965</v>
      </c>
      <c r="GB16" s="12">
        <f t="shared" si="100"/>
        <v>-17799891.618878864</v>
      </c>
      <c r="GC16" s="12">
        <f t="shared" si="101"/>
        <v>-3135836.3552175076</v>
      </c>
      <c r="GE16" s="5">
        <f t="shared" si="102"/>
        <v>37</v>
      </c>
      <c r="GF16" s="6">
        <v>-0.21970000000000001</v>
      </c>
      <c r="GG16" s="7">
        <f t="shared" si="103"/>
        <v>4917347.5799842514</v>
      </c>
      <c r="GH16" s="12">
        <f t="shared" si="104"/>
        <v>-17000424.859010801</v>
      </c>
      <c r="GI16" s="12">
        <f t="shared" si="105"/>
        <v>-3052588.9921882749</v>
      </c>
      <c r="GK16" s="5">
        <f t="shared" si="106"/>
        <v>36</v>
      </c>
      <c r="GL16" s="6">
        <v>-0.21970000000000001</v>
      </c>
      <c r="GM16" s="7">
        <f t="shared" si="107"/>
        <v>5461898.9003490489</v>
      </c>
      <c r="GN16" s="12">
        <f t="shared" si="108"/>
        <v>-14726156.03141316</v>
      </c>
      <c r="GO16" s="12">
        <f t="shared" si="109"/>
        <v>-2735689.0651241839</v>
      </c>
      <c r="GQ16" s="5">
        <f t="shared" si="110"/>
        <v>35</v>
      </c>
      <c r="GR16" s="6">
        <v>-0.21970000000000001</v>
      </c>
      <c r="GS16" s="7">
        <f t="shared" si="111"/>
        <v>4411873.1020590048</v>
      </c>
      <c r="GT16" s="12">
        <f t="shared" si="112"/>
        <v>-14211290.015518678</v>
      </c>
      <c r="GU16" s="12">
        <f t="shared" si="113"/>
        <v>-2736335.3446029755</v>
      </c>
      <c r="GW16" s="5">
        <f t="shared" si="114"/>
        <v>34</v>
      </c>
      <c r="GX16" s="6">
        <v>-0.21970000000000001</v>
      </c>
      <c r="GY16" s="7">
        <f t="shared" si="115"/>
        <v>3981475.5907039125</v>
      </c>
      <c r="GZ16" s="12">
        <f t="shared" si="116"/>
        <v>-13125641.16883645</v>
      </c>
      <c r="HA16" s="12">
        <f t="shared" si="117"/>
        <v>-2638468.8063838379</v>
      </c>
      <c r="HC16" s="5">
        <f t="shared" si="118"/>
        <v>33</v>
      </c>
      <c r="HD16" s="6">
        <v>-0.21970000000000001</v>
      </c>
      <c r="HE16" s="7">
        <f t="shared" si="119"/>
        <v>4339010.0160243148</v>
      </c>
      <c r="HF16" s="12">
        <f t="shared" si="120"/>
        <v>-10958219.322561374</v>
      </c>
      <c r="HG16" s="12">
        <f t="shared" si="121"/>
        <v>-2338908.4720091471</v>
      </c>
      <c r="HI16" s="5">
        <f t="shared" si="122"/>
        <v>32</v>
      </c>
      <c r="HJ16" s="6">
        <v>-0.21970000000000001</v>
      </c>
      <c r="HK16" s="7">
        <f t="shared" si="123"/>
        <v>4189851.3094093422</v>
      </c>
      <c r="HL16" s="12">
        <f t="shared" si="124"/>
        <v>-9325412.4720441494</v>
      </c>
      <c r="HM16" s="12">
        <f t="shared" si="125"/>
        <v>-2095716.6368569008</v>
      </c>
      <c r="HO16" s="5">
        <f t="shared" si="126"/>
        <v>31</v>
      </c>
      <c r="HP16" s="6">
        <v>-0.21970000000000001</v>
      </c>
      <c r="HQ16" s="7">
        <f t="shared" si="127"/>
        <v>3668229.1274814797</v>
      </c>
      <c r="HR16" s="12">
        <f t="shared" si="128"/>
        <v>-8588917.4864850342</v>
      </c>
      <c r="HS16" s="12">
        <f t="shared" si="129"/>
        <v>-1993249.6256043757</v>
      </c>
      <c r="HU16" s="5">
        <f t="shared" si="130"/>
        <v>30</v>
      </c>
      <c r="HV16" s="6">
        <v>-0.21970000000000001</v>
      </c>
      <c r="HW16" s="7">
        <f t="shared" si="131"/>
        <v>3088774.9473572555</v>
      </c>
      <c r="HX16" s="12">
        <f t="shared" si="132"/>
        <v>-8044203.1561597483</v>
      </c>
      <c r="HY16" s="12">
        <f t="shared" si="133"/>
        <v>-1934969.2515663765</v>
      </c>
      <c r="IA16" s="5">
        <f t="shared" si="134"/>
        <v>29</v>
      </c>
      <c r="IB16" s="6">
        <v>-0.21970000000000001</v>
      </c>
      <c r="IC16" s="7">
        <f t="shared" si="135"/>
        <v>3604592.0730041508</v>
      </c>
      <c r="ID16" s="12">
        <f t="shared" si="136"/>
        <v>-5840947.8959680665</v>
      </c>
      <c r="IE16" s="12">
        <f t="shared" si="137"/>
        <v>-1536917.96697974</v>
      </c>
      <c r="IG16" s="5">
        <f t="shared" si="138"/>
        <v>28</v>
      </c>
      <c r="IH16" s="6">
        <v>-0.21970000000000001</v>
      </c>
      <c r="II16" s="7">
        <f t="shared" si="139"/>
        <v>4864496.7247019578</v>
      </c>
      <c r="IJ16" s="12">
        <f t="shared" si="140"/>
        <v>-2825068.3176185549</v>
      </c>
      <c r="IK16" s="12">
        <f t="shared" si="141"/>
        <v>-831090.1148951255</v>
      </c>
      <c r="IM16" s="5">
        <f t="shared" si="142"/>
        <v>27</v>
      </c>
      <c r="IN16" s="6">
        <v>-0.21970000000000001</v>
      </c>
      <c r="IO16" s="7">
        <f t="shared" si="143"/>
        <v>3550727.536278801</v>
      </c>
      <c r="IP16" s="12">
        <f t="shared" si="144"/>
        <v>-3030823.6636380153</v>
      </c>
      <c r="IQ16" s="12">
        <f t="shared" si="145"/>
        <v>-951517.76227144932</v>
      </c>
      <c r="IS16" s="5">
        <f t="shared" si="146"/>
        <v>26</v>
      </c>
      <c r="IT16" s="6">
        <v>-0.21970000000000001</v>
      </c>
      <c r="IU16" s="7">
        <f t="shared" si="147"/>
        <v>2867421.0904294602</v>
      </c>
      <c r="IV16" s="12">
        <f t="shared" si="148"/>
        <v>-2875762.308734173</v>
      </c>
      <c r="IW16" s="12">
        <f t="shared" si="149"/>
        <v>-949927.13190823898</v>
      </c>
      <c r="IY16" s="5">
        <f t="shared" si="150"/>
        <v>25</v>
      </c>
      <c r="IZ16" s="6">
        <v>-0.21970000000000001</v>
      </c>
      <c r="JA16" s="7">
        <f t="shared" si="151"/>
        <v>3082585.5627063653</v>
      </c>
      <c r="JB16" s="12">
        <f t="shared" si="152"/>
        <v>-1738500.6986411149</v>
      </c>
      <c r="JC16" s="12">
        <f t="shared" si="153"/>
        <v>-613530.73780389421</v>
      </c>
      <c r="JE16" s="5">
        <f t="shared" si="154"/>
        <v>24</v>
      </c>
      <c r="JF16" s="6">
        <v>-0.21970000000000001</v>
      </c>
      <c r="JG16" s="7">
        <f t="shared" si="155"/>
        <v>2894174.7842515865</v>
      </c>
      <c r="JH16" s="12">
        <f t="shared" si="156"/>
        <v>-1040817.9466868194</v>
      </c>
      <c r="JI16" s="12">
        <f t="shared" si="157"/>
        <v>-401399.58079452155</v>
      </c>
      <c r="JK16" s="5">
        <f t="shared" si="158"/>
        <v>23</v>
      </c>
      <c r="JL16" s="6">
        <v>-0.21970000000000001</v>
      </c>
      <c r="JM16" s="7">
        <f t="shared" si="159"/>
        <v>2441929.4500941499</v>
      </c>
      <c r="JN16" s="12">
        <f t="shared" si="160"/>
        <v>-645139.48419968307</v>
      </c>
      <c r="JO16" s="12">
        <f t="shared" si="161"/>
        <v>-283409.66612498782</v>
      </c>
      <c r="JQ16" s="5">
        <f t="shared" si="162"/>
        <v>22</v>
      </c>
      <c r="JR16" s="6">
        <v>-0.21970000000000001</v>
      </c>
      <c r="JS16" s="7">
        <f t="shared" si="163"/>
        <v>1853597.5786353042</v>
      </c>
      <c r="JT16" s="12">
        <f t="shared" si="164"/>
        <v>-600942.51227846218</v>
      </c>
      <c r="JU16" s="12">
        <f t="shared" si="165"/>
        <v>-295211.73669241223</v>
      </c>
      <c r="JW16" s="5">
        <f t="shared" si="166"/>
        <v>21</v>
      </c>
      <c r="JX16" s="6">
        <v>-0.21970000000000001</v>
      </c>
      <c r="JY16" s="7">
        <f t="shared" si="167"/>
        <v>1945013.1989877278</v>
      </c>
      <c r="JZ16" s="12">
        <f t="shared" si="168"/>
        <v>-53623.288068534741</v>
      </c>
      <c r="KA16" s="12">
        <f t="shared" si="169"/>
        <v>-28552.659880648367</v>
      </c>
      <c r="KC16" s="5">
        <f t="shared" si="170"/>
        <v>20</v>
      </c>
      <c r="KD16" s="6">
        <v>-0.21970000000000001</v>
      </c>
      <c r="KE16" s="7">
        <f t="shared" si="171"/>
        <v>1615191.1634178103</v>
      </c>
      <c r="KF16" s="12">
        <f t="shared" si="172"/>
        <v>-84178.180182355471</v>
      </c>
      <c r="KG16" s="12">
        <f t="shared" si="173"/>
        <v>-46485.748288166935</v>
      </c>
      <c r="KI16" s="5">
        <f t="shared" si="174"/>
        <v>19</v>
      </c>
      <c r="KJ16" s="6">
        <v>-0.21970000000000001</v>
      </c>
      <c r="KK16" s="7">
        <f t="shared" si="175"/>
        <v>1320247.8040034417</v>
      </c>
      <c r="KL16" s="12">
        <f t="shared" si="176"/>
        <v>-113338.92338273805</v>
      </c>
      <c r="KM16" s="12">
        <f t="shared" si="177"/>
        <v>-65213.079010169444</v>
      </c>
      <c r="KO16" s="5">
        <f t="shared" si="178"/>
        <v>18</v>
      </c>
      <c r="KP16" s="6">
        <v>-0.21970000000000001</v>
      </c>
      <c r="KQ16" s="7">
        <f t="shared" si="179"/>
        <v>1243756.7630743682</v>
      </c>
      <c r="KR16" s="12">
        <f t="shared" si="180"/>
        <v>37286.008016456726</v>
      </c>
      <c r="KS16" s="12">
        <f t="shared" si="181"/>
        <v>22211.597096195284</v>
      </c>
      <c r="KU16" s="5">
        <f t="shared" si="182"/>
        <v>17</v>
      </c>
      <c r="KV16" s="6">
        <v>-0.21970000000000001</v>
      </c>
      <c r="KW16" s="7">
        <f t="shared" si="183"/>
        <v>947696.40587806155</v>
      </c>
      <c r="KX16" s="12">
        <f t="shared" si="184"/>
        <v>-77700.483371069524</v>
      </c>
      <c r="KY16" s="12">
        <f t="shared" si="185"/>
        <v>-48085.674632801922</v>
      </c>
      <c r="LA16" s="5">
        <f t="shared" si="186"/>
        <v>16</v>
      </c>
      <c r="LB16" s="6">
        <v>-0.21970000000000001</v>
      </c>
      <c r="LC16" s="7">
        <f t="shared" si="187"/>
        <v>799811.29705296783</v>
      </c>
      <c r="LD16" s="12">
        <f t="shared" si="188"/>
        <v>-79172.848991036313</v>
      </c>
      <c r="LE16" s="12">
        <f t="shared" si="189"/>
        <v>-49712.144595162274</v>
      </c>
      <c r="LG16" s="5">
        <f t="shared" si="190"/>
        <v>15</v>
      </c>
      <c r="LH16" s="6">
        <v>-0.21970000000000001</v>
      </c>
      <c r="LI16" s="7">
        <f t="shared" si="191"/>
        <v>755893.86357902631</v>
      </c>
      <c r="LJ16" s="12">
        <f t="shared" si="192"/>
        <v>21954.822230858706</v>
      </c>
      <c r="LK16" s="12">
        <f t="shared" si="193"/>
        <v>14343.15602546783</v>
      </c>
      <c r="LM16" s="5">
        <f t="shared" si="194"/>
        <v>14</v>
      </c>
      <c r="LN16" s="6">
        <v>-0.21970000000000001</v>
      </c>
      <c r="LO16" s="7">
        <f t="shared" si="195"/>
        <v>648613.23457956605</v>
      </c>
      <c r="LP16" s="12">
        <f t="shared" si="196"/>
        <v>45357.114131766393</v>
      </c>
      <c r="LQ16" s="12">
        <f t="shared" si="197"/>
        <v>31014.943655318519</v>
      </c>
      <c r="LS16" s="5">
        <f t="shared" si="198"/>
        <v>13</v>
      </c>
      <c r="LT16" s="6">
        <v>-0.21970000000000001</v>
      </c>
      <c r="LU16" s="7">
        <f t="shared" si="199"/>
        <v>493317.03268905246</v>
      </c>
      <c r="LV16" s="12">
        <f t="shared" si="200"/>
        <v>1148.5136655595124</v>
      </c>
      <c r="LW16" s="12">
        <f t="shared" si="201"/>
        <v>826.20350644992607</v>
      </c>
      <c r="LY16" s="5">
        <f t="shared" si="202"/>
        <v>12</v>
      </c>
      <c r="LZ16" s="6">
        <v>-0.21970000000000001</v>
      </c>
      <c r="MA16" s="7">
        <f t="shared" si="203"/>
        <v>508889.03722823638</v>
      </c>
      <c r="MB16" s="12">
        <f t="shared" si="204"/>
        <v>123254.30350457883</v>
      </c>
      <c r="MC16" s="12">
        <f t="shared" si="205"/>
        <v>93676.05449868046</v>
      </c>
      <c r="ME16" s="5">
        <f t="shared" si="206"/>
        <v>11</v>
      </c>
      <c r="MF16" s="6">
        <v>-0.21970000000000001</v>
      </c>
      <c r="MG16" s="7">
        <f t="shared" si="207"/>
        <v>390761.75783478183</v>
      </c>
      <c r="MH16" s="12">
        <f t="shared" si="208"/>
        <v>75609.863609259104</v>
      </c>
      <c r="MI16" s="12">
        <f t="shared" si="209"/>
        <v>58959.470154933275</v>
      </c>
      <c r="MK16" s="5">
        <f t="shared" si="210"/>
        <v>10</v>
      </c>
      <c r="ML16" s="6">
        <v>-0.21970000000000001</v>
      </c>
      <c r="MM16" s="7">
        <f t="shared" si="211"/>
        <v>363533.12664878758</v>
      </c>
      <c r="MN16" s="12">
        <f t="shared" si="212"/>
        <v>110726.62441768145</v>
      </c>
      <c r="MO16" s="12">
        <f t="shared" si="213"/>
        <v>89156.502777873378</v>
      </c>
      <c r="MQ16" s="5">
        <f t="shared" si="214"/>
        <v>9</v>
      </c>
      <c r="MR16" s="6">
        <v>-0.21970000000000001</v>
      </c>
      <c r="MS16" s="7">
        <f t="shared" si="215"/>
        <v>330574.81735817745</v>
      </c>
      <c r="MT16" s="12">
        <f t="shared" si="216"/>
        <v>127711.52970020198</v>
      </c>
      <c r="MU16" s="12">
        <f t="shared" si="217"/>
        <v>105428.71621778389</v>
      </c>
      <c r="MW16" s="5">
        <f t="shared" si="218"/>
        <v>8</v>
      </c>
      <c r="MX16" s="6">
        <v>-0.21970000000000001</v>
      </c>
      <c r="MY16" s="7">
        <f t="shared" si="219"/>
        <v>326235.88015215372</v>
      </c>
      <c r="MZ16" s="12">
        <f t="shared" si="220"/>
        <v>167630.64857432357</v>
      </c>
      <c r="NA16" s="12">
        <f t="shared" si="221"/>
        <v>142263.61649193018</v>
      </c>
      <c r="NC16" s="5">
        <f t="shared" si="222"/>
        <v>7</v>
      </c>
      <c r="ND16" s="6">
        <v>-0.21970000000000001</v>
      </c>
      <c r="NE16" s="7">
        <f t="shared" si="223"/>
        <v>237781.25375521413</v>
      </c>
      <c r="NF16" s="12">
        <f t="shared" si="224"/>
        <v>113012.97758445947</v>
      </c>
      <c r="NG16" s="12">
        <f t="shared" si="225"/>
        <v>98527.406770415255</v>
      </c>
      <c r="NI16" s="5">
        <f t="shared" si="226"/>
        <v>6</v>
      </c>
      <c r="NJ16" s="6">
        <v>-0.21970000000000001</v>
      </c>
      <c r="NK16" s="7">
        <f t="shared" si="227"/>
        <v>193822.34574112663</v>
      </c>
      <c r="NL16" s="12">
        <f t="shared" si="228"/>
        <v>100399.25724743512</v>
      </c>
      <c r="NM16" s="12">
        <f t="shared" si="229"/>
        <v>90194.928447582875</v>
      </c>
      <c r="NO16" s="5">
        <f t="shared" si="230"/>
        <v>5</v>
      </c>
      <c r="NP16" s="6">
        <v>-0.21970000000000001</v>
      </c>
      <c r="NQ16" s="7">
        <f t="shared" si="231"/>
        <v>145621.59710077132</v>
      </c>
      <c r="NR16" s="12">
        <f t="shared" si="232"/>
        <v>80221.735742855089</v>
      </c>
      <c r="NS16" s="12">
        <f t="shared" si="233"/>
        <v>73200.635212001027</v>
      </c>
      <c r="NU16" s="5">
        <f t="shared" si="234"/>
        <v>4</v>
      </c>
      <c r="NV16" s="6">
        <v>-0.21970000000000001</v>
      </c>
      <c r="NW16" s="7">
        <f t="shared" si="235"/>
        <v>113465.48005358526</v>
      </c>
      <c r="NX16" s="12">
        <f t="shared" si="236"/>
        <v>77804.640046580374</v>
      </c>
      <c r="NY16" s="12">
        <f t="shared" si="237"/>
        <v>72181.266852925794</v>
      </c>
      <c r="OA16" s="5">
        <f t="shared" si="238"/>
        <v>3</v>
      </c>
      <c r="OB16" s="6">
        <v>-0.21970000000000001</v>
      </c>
      <c r="OC16" s="7">
        <f t="shared" si="239"/>
        <v>93858.449874749989</v>
      </c>
      <c r="OD16" s="12">
        <f t="shared" si="240"/>
        <v>65847.745865508288</v>
      </c>
      <c r="OE16" s="12">
        <f t="shared" si="241"/>
        <v>62761.713732906836</v>
      </c>
      <c r="OG16" s="5">
        <f t="shared" si="242"/>
        <v>2</v>
      </c>
      <c r="OH16" s="6">
        <v>-0.21970000000000001</v>
      </c>
      <c r="OI16" s="7">
        <f t="shared" si="243"/>
        <v>103175.1675</v>
      </c>
      <c r="OJ16" s="12">
        <f>(OJ17)*(1+OH16)-(((VLOOKUP((OG$91+OG17),$A$138:$E$227,5,FALSE))/(VLOOKUP(OG$91,$A$138:$E$227,5,FALSE)))*(IF(OG16&lt;=$D$125,$B$125,$C$125)))</f>
        <v>83466.22500999429</v>
      </c>
      <c r="OK16" s="12">
        <f t="shared" si="245"/>
        <v>82523.636359401469</v>
      </c>
      <c r="OM16" s="5">
        <f t="shared" si="246"/>
        <v>1</v>
      </c>
      <c r="ON16" s="6">
        <v>-0.21970000000000001</v>
      </c>
      <c r="OO16" s="7">
        <f>(OO17+$B$124)*(1+ON16)</f>
        <v>117045</v>
      </c>
      <c r="OP16" s="12">
        <f>($B$124)*(1+ON16)-$B$125</f>
        <v>106045</v>
      </c>
      <c r="OQ16" s="12">
        <f>OP16</f>
        <v>106045</v>
      </c>
      <c r="OS16" s="5"/>
      <c r="OT16" s="6"/>
      <c r="OU16" s="7"/>
      <c r="OY16" s="5"/>
      <c r="OZ16" s="6"/>
      <c r="PA16" s="7"/>
      <c r="PE16" s="5"/>
      <c r="PF16" s="6"/>
      <c r="PG16" s="7"/>
      <c r="PK16" s="5"/>
      <c r="PL16" s="6"/>
      <c r="PM16" s="7"/>
      <c r="PQ16" s="5"/>
      <c r="PR16" s="6"/>
      <c r="PS16" s="7"/>
      <c r="PW16" s="5"/>
      <c r="PX16" s="6"/>
      <c r="PY16" s="7"/>
      <c r="QC16" s="5"/>
      <c r="QD16" s="6"/>
      <c r="QE16" s="7"/>
      <c r="QI16" s="5"/>
      <c r="QJ16" s="6"/>
      <c r="QK16" s="7"/>
      <c r="QO16" s="5"/>
      <c r="QP16" s="6"/>
      <c r="QQ16" s="7"/>
    </row>
    <row r="17" spans="3:459">
      <c r="C17">
        <v>74</v>
      </c>
      <c r="D17" s="6">
        <v>-0.11849999999999999</v>
      </c>
      <c r="E17" s="12">
        <f t="shared" si="286"/>
        <v>-533953741.33609015</v>
      </c>
      <c r="F17" s="12">
        <f t="shared" si="0"/>
        <v>-52754995.574610852</v>
      </c>
      <c r="G17">
        <v>73</v>
      </c>
      <c r="H17" s="6">
        <v>-0.11849999999999999</v>
      </c>
      <c r="I17" s="12">
        <f t="shared" si="1"/>
        <v>-550691206.54597247</v>
      </c>
      <c r="J17" s="12">
        <f t="shared" si="2"/>
        <v>-53779666.658687212</v>
      </c>
      <c r="K17">
        <v>72</v>
      </c>
      <c r="L17" s="6">
        <v>-0.11849999999999999</v>
      </c>
      <c r="M17" s="12">
        <f t="shared" si="3"/>
        <v>-504649216.70486414</v>
      </c>
      <c r="N17" s="12">
        <f t="shared" si="4"/>
        <v>-49283275.874661207</v>
      </c>
      <c r="O17">
        <v>71</v>
      </c>
      <c r="P17" s="6">
        <v>-0.11849999999999999</v>
      </c>
      <c r="Q17" s="12">
        <f t="shared" si="5"/>
        <v>-464130865.69766325</v>
      </c>
      <c r="R17" s="12">
        <f t="shared" si="6"/>
        <v>-42145521.214122474</v>
      </c>
      <c r="S17">
        <v>70</v>
      </c>
      <c r="T17" s="6">
        <v>-0.11849999999999999</v>
      </c>
      <c r="U17" s="12">
        <f t="shared" si="7"/>
        <v>-340111585.92160404</v>
      </c>
      <c r="V17" s="12">
        <f t="shared" si="8"/>
        <v>-27776103.247738082</v>
      </c>
      <c r="W17">
        <v>69</v>
      </c>
      <c r="X17" s="6">
        <v>-0.11849999999999999</v>
      </c>
      <c r="Y17" s="12">
        <f t="shared" si="9"/>
        <v>-333958836.83386445</v>
      </c>
      <c r="Z17" s="12">
        <f t="shared" si="10"/>
        <v>-24603477.984904919</v>
      </c>
      <c r="AA17">
        <v>68</v>
      </c>
      <c r="AB17" s="6">
        <v>-0.11849999999999999</v>
      </c>
      <c r="AC17" s="12">
        <f t="shared" si="11"/>
        <v>-396972035.1872437</v>
      </c>
      <c r="AD17" s="12">
        <f t="shared" si="12"/>
        <v>-29925932.978136022</v>
      </c>
      <c r="AE17">
        <v>67</v>
      </c>
      <c r="AF17" s="6">
        <v>-0.11849999999999999</v>
      </c>
      <c r="AG17" s="12">
        <f t="shared" si="13"/>
        <v>-336636630.18663925</v>
      </c>
      <c r="AH17" s="12">
        <f t="shared" si="14"/>
        <v>-26146534.383428294</v>
      </c>
      <c r="AI17">
        <v>66</v>
      </c>
      <c r="AJ17" s="6">
        <v>-0.11849999999999999</v>
      </c>
      <c r="AK17" s="12">
        <f t="shared" si="15"/>
        <v>-375557952.81089896</v>
      </c>
      <c r="AL17" s="12">
        <f t="shared" si="16"/>
        <v>-29598513.699545436</v>
      </c>
      <c r="AM17">
        <v>65</v>
      </c>
      <c r="AN17" s="6">
        <v>-0.11849999999999999</v>
      </c>
      <c r="AO17" s="12">
        <f t="shared" si="17"/>
        <v>-374111009.16531098</v>
      </c>
      <c r="AP17" s="12">
        <f t="shared" si="18"/>
        <v>-30125443.913368847</v>
      </c>
      <c r="AQ17">
        <v>64</v>
      </c>
      <c r="AR17" s="6">
        <v>-0.11849999999999999</v>
      </c>
      <c r="AS17" s="12">
        <f t="shared" si="19"/>
        <v>-259791864.73333877</v>
      </c>
      <c r="AT17" s="12">
        <f t="shared" si="20"/>
        <v>-21068215.186827019</v>
      </c>
      <c r="AU17">
        <v>63</v>
      </c>
      <c r="AV17" s="6">
        <v>-0.11849999999999999</v>
      </c>
      <c r="AW17" s="12">
        <f t="shared" si="21"/>
        <v>-276254624.07311618</v>
      </c>
      <c r="AX17" s="12">
        <f t="shared" si="22"/>
        <v>-22087748.355360515</v>
      </c>
      <c r="AY17">
        <v>62</v>
      </c>
      <c r="AZ17" s="6">
        <v>-0.11849999999999999</v>
      </c>
      <c r="BA17" s="12">
        <f t="shared" si="23"/>
        <v>-245253655.58812729</v>
      </c>
      <c r="BB17" s="12">
        <f t="shared" si="24"/>
        <v>-19469022.345373895</v>
      </c>
      <c r="BC17">
        <v>61</v>
      </c>
      <c r="BD17" s="6">
        <v>-0.11849999999999999</v>
      </c>
      <c r="BE17" s="12">
        <f t="shared" si="25"/>
        <v>-190394780.48680913</v>
      </c>
      <c r="BF17" s="12">
        <f t="shared" si="26"/>
        <v>-15331618.531490628</v>
      </c>
      <c r="BG17">
        <v>60</v>
      </c>
      <c r="BH17" s="6">
        <v>-0.11849999999999999</v>
      </c>
      <c r="BI17" s="12">
        <f t="shared" si="27"/>
        <v>-102151429.43315208</v>
      </c>
      <c r="BJ17" s="12">
        <f t="shared" si="28"/>
        <v>-9159208.6927497853</v>
      </c>
      <c r="BK17">
        <v>59</v>
      </c>
      <c r="BL17" s="6">
        <v>-0.11849999999999999</v>
      </c>
      <c r="BM17" s="12">
        <f t="shared" si="29"/>
        <v>-89033826.005184621</v>
      </c>
      <c r="BN17" s="12">
        <f t="shared" si="30"/>
        <v>-8593213.3608659059</v>
      </c>
      <c r="BO17">
        <v>58</v>
      </c>
      <c r="BP17" s="6">
        <v>-0.11849999999999999</v>
      </c>
      <c r="BQ17" s="12">
        <f t="shared" si="31"/>
        <v>-92273596.913311914</v>
      </c>
      <c r="BR17" s="12">
        <f t="shared" si="32"/>
        <v>-9169392.2689413317</v>
      </c>
      <c r="BS17">
        <v>57</v>
      </c>
      <c r="BT17" s="6">
        <v>-0.11849999999999999</v>
      </c>
      <c r="BU17" s="12">
        <f t="shared" si="33"/>
        <v>-86787064.584962994</v>
      </c>
      <c r="BV17" s="12">
        <f t="shared" si="34"/>
        <v>-8822442.8875633422</v>
      </c>
      <c r="BW17">
        <v>56</v>
      </c>
      <c r="BX17" s="6">
        <v>-0.11849999999999999</v>
      </c>
      <c r="BY17" s="12">
        <f t="shared" si="35"/>
        <v>-94732682.989789054</v>
      </c>
      <c r="BZ17" s="12">
        <f t="shared" si="36"/>
        <v>-9846572.4181277025</v>
      </c>
      <c r="CA17">
        <v>55</v>
      </c>
      <c r="CB17" s="6">
        <v>-0.11849999999999999</v>
      </c>
      <c r="CC17" s="12">
        <f t="shared" si="37"/>
        <v>-46680222.316354923</v>
      </c>
      <c r="CD17" s="12">
        <f t="shared" si="38"/>
        <v>-5731723.4711686512</v>
      </c>
      <c r="CE17">
        <v>54</v>
      </c>
      <c r="CF17" s="6">
        <v>-0.11849999999999999</v>
      </c>
      <c r="CG17" s="12">
        <f t="shared" si="39"/>
        <v>-26801541.162394725</v>
      </c>
      <c r="CH17" s="12">
        <f t="shared" si="40"/>
        <v>-3627621.5051328102</v>
      </c>
      <c r="CI17">
        <v>53</v>
      </c>
      <c r="CJ17" s="6">
        <v>-0.11849999999999999</v>
      </c>
      <c r="CK17" s="12">
        <f t="shared" si="284"/>
        <v>-19044268.201182723</v>
      </c>
      <c r="CL17" s="12">
        <f t="shared" si="285"/>
        <v>-2610293.7568725608</v>
      </c>
      <c r="CM17" s="5">
        <v>52</v>
      </c>
      <c r="CN17" s="6">
        <v>-0.11849999999999999</v>
      </c>
      <c r="CO17" s="7">
        <f t="shared" si="41"/>
        <v>69343150.185726166</v>
      </c>
      <c r="CP17" s="12">
        <f t="shared" si="42"/>
        <v>-23426355.015769176</v>
      </c>
      <c r="CQ17" s="12">
        <f t="shared" si="43"/>
        <v>-3144028.2288439502</v>
      </c>
      <c r="CR17" s="9"/>
      <c r="CS17" s="5">
        <v>51</v>
      </c>
      <c r="CT17" s="6">
        <v>-0.11849999999999999</v>
      </c>
      <c r="CU17" s="7">
        <f t="shared" si="44"/>
        <v>53010588.017526321</v>
      </c>
      <c r="CV17" s="12">
        <f t="shared" si="45"/>
        <v>-25993900.530699451</v>
      </c>
      <c r="CW17" s="12">
        <f t="shared" si="46"/>
        <v>-3770674.3202727931</v>
      </c>
      <c r="CY17" s="5">
        <v>50</v>
      </c>
      <c r="CZ17" s="6">
        <v>-0.11849999999999999</v>
      </c>
      <c r="DA17" s="7">
        <f t="shared" si="47"/>
        <v>42861083.455309115</v>
      </c>
      <c r="DB17" s="12">
        <f t="shared" si="48"/>
        <v>-27534650.077756573</v>
      </c>
      <c r="DC17" s="12">
        <f t="shared" si="49"/>
        <v>-4167151.496633633</v>
      </c>
      <c r="DE17" s="5">
        <f t="shared" si="50"/>
        <v>49</v>
      </c>
      <c r="DF17" s="6">
        <v>-0.11849999999999999</v>
      </c>
      <c r="DG17" s="7">
        <f t="shared" si="51"/>
        <v>36276837.456884563</v>
      </c>
      <c r="DH17" s="12">
        <f t="shared" si="52"/>
        <v>-29047786.486095153</v>
      </c>
      <c r="DI17" s="12">
        <f t="shared" si="53"/>
        <v>-4412741.979041297</v>
      </c>
      <c r="DK17" s="5">
        <f t="shared" si="54"/>
        <v>48</v>
      </c>
      <c r="DL17" s="6">
        <v>-0.11849999999999999</v>
      </c>
      <c r="DM17" s="7">
        <f t="shared" si="55"/>
        <v>36721163.535666123</v>
      </c>
      <c r="DN17" s="12">
        <f t="shared" si="56"/>
        <v>-22759809.862967357</v>
      </c>
      <c r="DO17" s="12">
        <f t="shared" si="57"/>
        <v>-3496509.9104158878</v>
      </c>
      <c r="DQ17" s="5">
        <f t="shared" si="58"/>
        <v>47</v>
      </c>
      <c r="DR17" s="6">
        <v>-0.11849999999999999</v>
      </c>
      <c r="DS17" s="7">
        <f t="shared" si="59"/>
        <v>24069981.342203815</v>
      </c>
      <c r="DT17" s="12">
        <f t="shared" si="60"/>
        <v>-32296839.365774829</v>
      </c>
      <c r="DU17" s="12">
        <f t="shared" si="61"/>
        <v>-4924760.7713660076</v>
      </c>
      <c r="DW17" s="5">
        <f t="shared" si="62"/>
        <v>46</v>
      </c>
      <c r="DX17" s="6">
        <v>-0.11849999999999999</v>
      </c>
      <c r="DY17" s="7">
        <f t="shared" si="63"/>
        <v>18152323.787484013</v>
      </c>
      <c r="DZ17" s="12">
        <f t="shared" si="64"/>
        <v>-35072112.643055044</v>
      </c>
      <c r="EA17" s="12">
        <f t="shared" si="65"/>
        <v>-5367976.1212671343</v>
      </c>
      <c r="EC17" s="5">
        <f t="shared" si="66"/>
        <v>45</v>
      </c>
      <c r="ED17" s="6">
        <v>-0.11849999999999999</v>
      </c>
      <c r="EE17" s="7">
        <f t="shared" si="67"/>
        <v>16895312.534888331</v>
      </c>
      <c r="EF17" s="12">
        <f t="shared" si="68"/>
        <v>-32013206.932442598</v>
      </c>
      <c r="EG17" s="12">
        <f t="shared" si="69"/>
        <v>-5046056.6038573142</v>
      </c>
      <c r="EI17" s="5">
        <f t="shared" si="70"/>
        <v>44</v>
      </c>
      <c r="EJ17" s="6">
        <v>-0.11849999999999999</v>
      </c>
      <c r="EK17" s="7">
        <f t="shared" si="71"/>
        <v>16895312.534888331</v>
      </c>
      <c r="EL17" s="12">
        <f t="shared" si="72"/>
        <v>-25777191.700094361</v>
      </c>
      <c r="EM17" s="12">
        <f t="shared" si="73"/>
        <v>-4210323.7157207234</v>
      </c>
      <c r="EO17" s="5">
        <f t="shared" si="74"/>
        <v>43</v>
      </c>
      <c r="EP17" s="6">
        <v>-0.11849999999999999</v>
      </c>
      <c r="EQ17" s="7">
        <f t="shared" si="75"/>
        <v>18869011.095475011</v>
      </c>
      <c r="ER17" s="12">
        <f t="shared" si="76"/>
        <v>-28626996.13569596</v>
      </c>
      <c r="ES17" s="12">
        <f t="shared" si="77"/>
        <v>-4741192.9636503877</v>
      </c>
      <c r="EU17" s="5">
        <f t="shared" si="78"/>
        <v>42</v>
      </c>
      <c r="EV17" s="6">
        <v>-0.11849999999999999</v>
      </c>
      <c r="EW17" s="7">
        <f t="shared" si="79"/>
        <v>11716052.610351017</v>
      </c>
      <c r="EX17" s="12">
        <f t="shared" si="80"/>
        <v>-27678280.048992917</v>
      </c>
      <c r="EY17" s="12">
        <f t="shared" si="81"/>
        <v>-4631488.3234465588</v>
      </c>
      <c r="FA17" s="5">
        <f t="shared" si="82"/>
        <v>41</v>
      </c>
      <c r="FB17" s="6">
        <v>-0.11849999999999999</v>
      </c>
      <c r="FC17" s="7">
        <f t="shared" si="83"/>
        <v>11676353.01011662</v>
      </c>
      <c r="FD17" s="12">
        <f t="shared" si="84"/>
        <v>-25284765.170190852</v>
      </c>
      <c r="FE17" s="12">
        <f t="shared" si="85"/>
        <v>-4303175.3402152332</v>
      </c>
      <c r="FG17" s="5">
        <f t="shared" si="86"/>
        <v>40</v>
      </c>
      <c r="FH17" s="6">
        <v>-0.11849999999999999</v>
      </c>
      <c r="FI17" s="7">
        <f t="shared" si="87"/>
        <v>9220114.5057774968</v>
      </c>
      <c r="FJ17" s="12">
        <f t="shared" si="88"/>
        <v>-25992796.026687074</v>
      </c>
      <c r="FK17" s="12">
        <f t="shared" si="89"/>
        <v>-4453363.1113684308</v>
      </c>
      <c r="FM17" s="5">
        <f t="shared" si="90"/>
        <v>39</v>
      </c>
      <c r="FN17" s="6">
        <v>-0.11849999999999999</v>
      </c>
      <c r="FO17" s="7">
        <f t="shared" si="91"/>
        <v>10110883.3268752</v>
      </c>
      <c r="FP17" s="12">
        <f t="shared" si="92"/>
        <v>-22979524.921636831</v>
      </c>
      <c r="FQ17" s="12">
        <f t="shared" si="93"/>
        <v>-3989591.9909637906</v>
      </c>
      <c r="FS17" s="5">
        <f t="shared" si="94"/>
        <v>38</v>
      </c>
      <c r="FT17" s="6">
        <v>-0.11849999999999999</v>
      </c>
      <c r="FU17" s="7">
        <f t="shared" si="95"/>
        <v>8246377.3973372513</v>
      </c>
      <c r="FV17" s="12">
        <f t="shared" si="96"/>
        <v>-22951100.925679803</v>
      </c>
      <c r="FW17" s="12">
        <f t="shared" si="97"/>
        <v>-4050194.2810023185</v>
      </c>
      <c r="FY17" s="5">
        <f t="shared" si="98"/>
        <v>37</v>
      </c>
      <c r="FZ17" s="6">
        <v>-0.11849999999999999</v>
      </c>
      <c r="GA17" s="7">
        <f t="shared" si="99"/>
        <v>7083299.6025916906</v>
      </c>
      <c r="GB17" s="12">
        <f t="shared" si="100"/>
        <v>-22593365.57393362</v>
      </c>
      <c r="GC17" s="12">
        <f t="shared" si="101"/>
        <v>-4025773.87725145</v>
      </c>
      <c r="GE17" s="5">
        <f t="shared" si="102"/>
        <v>36</v>
      </c>
      <c r="GF17" s="6">
        <v>-0.11849999999999999</v>
      </c>
      <c r="GG17" s="7">
        <f t="shared" si="103"/>
        <v>6301867.9738360262</v>
      </c>
      <c r="GH17" s="12">
        <f t="shared" si="104"/>
        <v>-21572919.886342034</v>
      </c>
      <c r="GI17" s="12">
        <f t="shared" si="105"/>
        <v>-3917868.9456634875</v>
      </c>
      <c r="GK17" s="5">
        <f t="shared" si="106"/>
        <v>35</v>
      </c>
      <c r="GL17" s="6">
        <v>-0.11849999999999999</v>
      </c>
      <c r="GM17" s="7">
        <f t="shared" si="107"/>
        <v>6999742.2790581174</v>
      </c>
      <c r="GN17" s="12">
        <f t="shared" si="108"/>
        <v>-18665470.549418215</v>
      </c>
      <c r="GO17" s="12">
        <f t="shared" si="109"/>
        <v>-3507104.4036314064</v>
      </c>
      <c r="GQ17" s="5">
        <f t="shared" si="110"/>
        <v>34</v>
      </c>
      <c r="GR17" s="6">
        <v>-0.11849999999999999</v>
      </c>
      <c r="GS17" s="7">
        <f t="shared" si="111"/>
        <v>5654072.9233102715</v>
      </c>
      <c r="GT17" s="12">
        <f t="shared" si="112"/>
        <v>-18012922.675773133</v>
      </c>
      <c r="GU17" s="12">
        <f t="shared" si="113"/>
        <v>-3507942.1087599308</v>
      </c>
      <c r="GW17" s="5">
        <f t="shared" si="114"/>
        <v>33</v>
      </c>
      <c r="GX17" s="6">
        <v>-0.11849999999999999</v>
      </c>
      <c r="GY17" s="7">
        <f t="shared" si="115"/>
        <v>5102493.3880608901</v>
      </c>
      <c r="GZ17" s="12">
        <f t="shared" si="116"/>
        <v>-16630013.579139745</v>
      </c>
      <c r="HA17" s="12">
        <f t="shared" si="117"/>
        <v>-3381087.8550392631</v>
      </c>
      <c r="HC17" s="5">
        <f t="shared" si="118"/>
        <v>32</v>
      </c>
      <c r="HD17" s="6">
        <v>-0.11849999999999999</v>
      </c>
      <c r="HE17" s="7">
        <f t="shared" si="119"/>
        <v>5560694.6251753364</v>
      </c>
      <c r="HF17" s="12">
        <f t="shared" si="120"/>
        <v>-13863467.598367061</v>
      </c>
      <c r="HG17" s="12">
        <f t="shared" si="121"/>
        <v>-2992798.8304870068</v>
      </c>
      <c r="HI17" s="5">
        <f t="shared" si="122"/>
        <v>31</v>
      </c>
      <c r="HJ17" s="6">
        <v>-0.11849999999999999</v>
      </c>
      <c r="HK17" s="7">
        <f t="shared" si="123"/>
        <v>5369539.0355111398</v>
      </c>
      <c r="HL17" s="12">
        <f t="shared" si="124"/>
        <v>-11779982.070655633</v>
      </c>
      <c r="HM17" s="12">
        <f t="shared" si="125"/>
        <v>-2677574.4512398294</v>
      </c>
      <c r="HO17" s="5">
        <f t="shared" si="126"/>
        <v>30</v>
      </c>
      <c r="HP17" s="6">
        <v>-0.11849999999999999</v>
      </c>
      <c r="HQ17" s="7">
        <f t="shared" si="127"/>
        <v>4701049.75968407</v>
      </c>
      <c r="HR17" s="12">
        <f t="shared" si="128"/>
        <v>-10841531.992172668</v>
      </c>
      <c r="HS17" s="12">
        <f t="shared" si="129"/>
        <v>-2544757.0809725681</v>
      </c>
      <c r="HU17" s="5">
        <f t="shared" si="130"/>
        <v>29</v>
      </c>
      <c r="HV17" s="6">
        <v>-0.11849999999999999</v>
      </c>
      <c r="HW17" s="7">
        <f t="shared" si="131"/>
        <v>3958445.4022263945</v>
      </c>
      <c r="HX17" s="12">
        <f t="shared" si="132"/>
        <v>-10149282.130335247</v>
      </c>
      <c r="HY17" s="12">
        <f t="shared" si="133"/>
        <v>-2469214.2704299348</v>
      </c>
      <c r="IA17" s="5">
        <f t="shared" si="134"/>
        <v>28</v>
      </c>
      <c r="IB17" s="6">
        <v>-0.11849999999999999</v>
      </c>
      <c r="IC17" s="7">
        <f t="shared" si="135"/>
        <v>4619495.1595593374</v>
      </c>
      <c r="ID17" s="12">
        <f t="shared" si="136"/>
        <v>-7339401.5384231526</v>
      </c>
      <c r="IE17" s="12">
        <f t="shared" si="137"/>
        <v>-1953261.6315849167</v>
      </c>
      <c r="IG17" s="5">
        <f t="shared" si="138"/>
        <v>27</v>
      </c>
      <c r="IH17" s="6">
        <v>-0.11849999999999999</v>
      </c>
      <c r="II17" s="7">
        <f t="shared" si="139"/>
        <v>6234136.5176239368</v>
      </c>
      <c r="IJ17" s="12">
        <f t="shared" si="140"/>
        <v>-3489800.5257569053</v>
      </c>
      <c r="IK17" s="12">
        <f t="shared" si="141"/>
        <v>-1038370.1164587938</v>
      </c>
      <c r="IM17" s="5">
        <f t="shared" si="142"/>
        <v>26</v>
      </c>
      <c r="IN17" s="6">
        <v>-0.11849999999999999</v>
      </c>
      <c r="IO17" s="7">
        <f t="shared" si="143"/>
        <v>4550464.6114043333</v>
      </c>
      <c r="IP17" s="12">
        <f t="shared" si="144"/>
        <v>-3761714.8656685646</v>
      </c>
      <c r="IQ17" s="12">
        <f t="shared" si="145"/>
        <v>-1194467.9984647185</v>
      </c>
      <c r="IS17" s="5">
        <f t="shared" si="146"/>
        <v>25</v>
      </c>
      <c r="IT17" s="6">
        <v>-0.11849999999999999</v>
      </c>
      <c r="IU17" s="7">
        <f t="shared" si="147"/>
        <v>3674767.5130455722</v>
      </c>
      <c r="IV17" s="12">
        <f t="shared" si="148"/>
        <v>-3569065.4823960783</v>
      </c>
      <c r="IW17" s="12">
        <f t="shared" si="149"/>
        <v>-1192406.2291271877</v>
      </c>
      <c r="IY17" s="5">
        <f t="shared" si="150"/>
        <v>24</v>
      </c>
      <c r="IZ17" s="6">
        <v>-0.11849999999999999</v>
      </c>
      <c r="JA17" s="7">
        <f t="shared" si="151"/>
        <v>3950513.3444910487</v>
      </c>
      <c r="JB17" s="12">
        <f t="shared" si="152"/>
        <v>-2119047.4159183837</v>
      </c>
      <c r="JC17" s="12">
        <f t="shared" si="153"/>
        <v>-756370.43686407187</v>
      </c>
      <c r="JE17" s="5">
        <f t="shared" si="154"/>
        <v>23</v>
      </c>
      <c r="JF17" s="6">
        <v>-0.11849999999999999</v>
      </c>
      <c r="JG17" s="7">
        <f t="shared" si="155"/>
        <v>3709053.9334250758</v>
      </c>
      <c r="JH17" s="12">
        <f t="shared" si="156"/>
        <v>-1234177.599949071</v>
      </c>
      <c r="JI17" s="12">
        <f t="shared" si="157"/>
        <v>-481406.79655352113</v>
      </c>
      <c r="JK17" s="5">
        <f t="shared" si="158"/>
        <v>22</v>
      </c>
      <c r="JL17" s="6">
        <v>-0.11849999999999999</v>
      </c>
      <c r="JM17" s="7">
        <f t="shared" si="159"/>
        <v>3129475.1378881838</v>
      </c>
      <c r="JN17" s="12">
        <f t="shared" si="160"/>
        <v>-739265.66162733105</v>
      </c>
      <c r="JO17" s="12">
        <f t="shared" si="161"/>
        <v>-328468.69488638692</v>
      </c>
      <c r="JQ17" s="5">
        <f t="shared" si="162"/>
        <v>21</v>
      </c>
      <c r="JR17" s="6">
        <v>-0.11849999999999999</v>
      </c>
      <c r="JS17" s="7">
        <f t="shared" si="163"/>
        <v>2375493.5007501016</v>
      </c>
      <c r="JT17" s="12">
        <f t="shared" si="164"/>
        <v>-691879.46528414811</v>
      </c>
      <c r="JU17" s="12">
        <f t="shared" si="165"/>
        <v>-343766.49617202108</v>
      </c>
      <c r="JW17" s="5">
        <f t="shared" si="166"/>
        <v>20</v>
      </c>
      <c r="JX17" s="6">
        <v>-0.11849999999999999</v>
      </c>
      <c r="JY17" s="7">
        <f t="shared" si="167"/>
        <v>2492647.9546171059</v>
      </c>
      <c r="JZ17" s="12">
        <f t="shared" si="168"/>
        <v>3483.5003794686636</v>
      </c>
      <c r="KA17" s="12">
        <f t="shared" si="169"/>
        <v>1876.0370404562818</v>
      </c>
      <c r="KC17" s="5">
        <f t="shared" si="170"/>
        <v>19</v>
      </c>
      <c r="KD17" s="6">
        <v>-0.11849999999999999</v>
      </c>
      <c r="KE17" s="7">
        <f t="shared" si="171"/>
        <v>2069961.7626782139</v>
      </c>
      <c r="KF17" s="12">
        <f t="shared" si="172"/>
        <v>-38258.396524570482</v>
      </c>
      <c r="KG17" s="12">
        <f t="shared" si="173"/>
        <v>-21368.767447761238</v>
      </c>
      <c r="KI17" s="5">
        <f t="shared" si="174"/>
        <v>18</v>
      </c>
      <c r="KJ17" s="6">
        <v>-0.11849999999999999</v>
      </c>
      <c r="KK17" s="7">
        <f t="shared" si="175"/>
        <v>1691974.6302748194</v>
      </c>
      <c r="KL17" s="12">
        <f t="shared" si="176"/>
        <v>-78430.822858587111</v>
      </c>
      <c r="KM17" s="12">
        <f t="shared" si="177"/>
        <v>-45643.065958252584</v>
      </c>
      <c r="KO17" s="5">
        <f t="shared" si="178"/>
        <v>17</v>
      </c>
      <c r="KP17" s="6">
        <v>-0.11849999999999999</v>
      </c>
      <c r="KQ17" s="7">
        <f t="shared" si="179"/>
        <v>1593946.8961609229</v>
      </c>
      <c r="KR17" s="12">
        <f t="shared" si="180"/>
        <v>112323.71855685819</v>
      </c>
      <c r="KS17" s="12">
        <f t="shared" si="181"/>
        <v>67676.483767838596</v>
      </c>
      <c r="KU17" s="5">
        <f t="shared" si="182"/>
        <v>16</v>
      </c>
      <c r="KV17" s="6">
        <v>-0.11849999999999999</v>
      </c>
      <c r="KW17" s="7">
        <f t="shared" si="183"/>
        <v>1214528.2658952475</v>
      </c>
      <c r="KX17" s="12">
        <f t="shared" si="184"/>
        <v>-37452.52595002787</v>
      </c>
      <c r="KY17" s="12">
        <f t="shared" si="185"/>
        <v>-23442.586202872957</v>
      </c>
      <c r="LA17" s="5">
        <f t="shared" si="186"/>
        <v>15</v>
      </c>
      <c r="LB17" s="6">
        <v>-0.11849999999999999</v>
      </c>
      <c r="LC17" s="7">
        <f t="shared" si="187"/>
        <v>1025004.8661450312</v>
      </c>
      <c r="LD17" s="12">
        <f t="shared" si="188"/>
        <v>-40233.335912622133</v>
      </c>
      <c r="LE17" s="12">
        <f t="shared" si="189"/>
        <v>-25550.810699506459</v>
      </c>
      <c r="LG17" s="5">
        <f t="shared" si="190"/>
        <v>14</v>
      </c>
      <c r="LH17" s="6">
        <v>-0.11849999999999999</v>
      </c>
      <c r="LI17" s="7">
        <f t="shared" si="191"/>
        <v>968722.11146869964</v>
      </c>
      <c r="LJ17" s="12">
        <f t="shared" si="192"/>
        <v>86986.167168051208</v>
      </c>
      <c r="LK17" s="12">
        <f t="shared" si="193"/>
        <v>57477.43884262436</v>
      </c>
      <c r="LM17" s="5">
        <f t="shared" si="194"/>
        <v>13</v>
      </c>
      <c r="LN17" s="6">
        <v>-0.11849999999999999</v>
      </c>
      <c r="LO17" s="7">
        <f t="shared" si="195"/>
        <v>831235.72290089203</v>
      </c>
      <c r="LP17" s="12">
        <f t="shared" si="196"/>
        <v>114353.38523863719</v>
      </c>
      <c r="LQ17" s="12">
        <f t="shared" si="197"/>
        <v>79087.349813814755</v>
      </c>
      <c r="LS17" s="5">
        <f t="shared" si="198"/>
        <v>12</v>
      </c>
      <c r="LT17" s="6">
        <v>-0.11849999999999999</v>
      </c>
      <c r="LU17" s="7">
        <f t="shared" si="199"/>
        <v>632214.57476490131</v>
      </c>
      <c r="LV17" s="12">
        <f t="shared" si="200"/>
        <v>54917.096461433051</v>
      </c>
      <c r="LW17" s="12">
        <f t="shared" si="201"/>
        <v>39956.813758918172</v>
      </c>
      <c r="LY17" s="5">
        <f t="shared" si="202"/>
        <v>11</v>
      </c>
      <c r="LZ17" s="6">
        <v>-0.11849999999999999</v>
      </c>
      <c r="MA17" s="7">
        <f t="shared" si="203"/>
        <v>652171.00759738102</v>
      </c>
      <c r="MB17" s="12">
        <f t="shared" si="204"/>
        <v>208543.91214751964</v>
      </c>
      <c r="MC17" s="12">
        <f t="shared" si="205"/>
        <v>160308.45559712246</v>
      </c>
      <c r="ME17" s="5">
        <f t="shared" si="206"/>
        <v>10</v>
      </c>
      <c r="MF17" s="6">
        <v>-0.11849999999999999</v>
      </c>
      <c r="MG17" s="7">
        <f t="shared" si="207"/>
        <v>500784.00337662676</v>
      </c>
      <c r="MH17" s="12">
        <f t="shared" si="208"/>
        <v>146202.72364505532</v>
      </c>
      <c r="MI17" s="12">
        <f t="shared" si="209"/>
        <v>115308.94423404991</v>
      </c>
      <c r="MK17" s="5">
        <f t="shared" si="210"/>
        <v>9</v>
      </c>
      <c r="ML17" s="6">
        <v>-0.11849999999999999</v>
      </c>
      <c r="MM17" s="7">
        <f t="shared" si="211"/>
        <v>465888.9230408658</v>
      </c>
      <c r="MN17" s="12">
        <f t="shared" si="212"/>
        <v>189651.01747252402</v>
      </c>
      <c r="MO17" s="12">
        <f t="shared" si="213"/>
        <v>154450.22896391733</v>
      </c>
      <c r="MQ17" s="5">
        <f t="shared" si="214"/>
        <v>8</v>
      </c>
      <c r="MR17" s="6">
        <v>-0.11849999999999999</v>
      </c>
      <c r="MS17" s="7">
        <f t="shared" si="215"/>
        <v>423650.92574417201</v>
      </c>
      <c r="MT17" s="12">
        <f t="shared" si="216"/>
        <v>210242.41826882964</v>
      </c>
      <c r="MU17" s="12">
        <f t="shared" si="217"/>
        <v>175542.21331183834</v>
      </c>
      <c r="MW17" s="5">
        <f t="shared" si="218"/>
        <v>7</v>
      </c>
      <c r="MX17" s="6">
        <v>-0.11849999999999999</v>
      </c>
      <c r="MY17" s="7">
        <f t="shared" si="219"/>
        <v>418090.32442926278</v>
      </c>
      <c r="MZ17" s="12">
        <f t="shared" si="220"/>
        <v>260130.65483984258</v>
      </c>
      <c r="NA17" s="12">
        <f t="shared" si="221"/>
        <v>223287.47814065302</v>
      </c>
      <c r="NC17" s="5">
        <f t="shared" si="222"/>
        <v>6</v>
      </c>
      <c r="ND17" s="6">
        <v>-0.11849999999999999</v>
      </c>
      <c r="NE17" s="7">
        <f t="shared" si="223"/>
        <v>304730.55716418574</v>
      </c>
      <c r="NF17" s="12">
        <f t="shared" si="224"/>
        <v>188931.94841229974</v>
      </c>
      <c r="NG17" s="12">
        <f t="shared" si="225"/>
        <v>166596.76090724775</v>
      </c>
      <c r="NI17" s="5">
        <f t="shared" si="226"/>
        <v>5</v>
      </c>
      <c r="NJ17" s="6">
        <v>-0.11849999999999999</v>
      </c>
      <c r="NK17" s="7">
        <f t="shared" si="227"/>
        <v>248394.65044358149</v>
      </c>
      <c r="NL17" s="12">
        <f t="shared" si="228"/>
        <v>171463.98694555927</v>
      </c>
      <c r="NM17" s="12">
        <f t="shared" si="229"/>
        <v>155796.23257017977</v>
      </c>
      <c r="NO17" s="5">
        <f t="shared" si="230"/>
        <v>4</v>
      </c>
      <c r="NP17" s="6">
        <v>-0.11849999999999999</v>
      </c>
      <c r="NQ17" s="7">
        <f t="shared" si="231"/>
        <v>186622.57734303642</v>
      </c>
      <c r="NR17" s="12">
        <f t="shared" si="232"/>
        <v>144943.24104880154</v>
      </c>
      <c r="NS17" s="12">
        <f t="shared" si="233"/>
        <v>133768.29099649531</v>
      </c>
      <c r="NU17" s="5">
        <f t="shared" si="234"/>
        <v>3</v>
      </c>
      <c r="NV17" s="6">
        <v>-0.11849999999999999</v>
      </c>
      <c r="NW17" s="7">
        <f t="shared" si="235"/>
        <v>145412.63623424998</v>
      </c>
      <c r="NX17" s="12">
        <f t="shared" si="236"/>
        <v>114906.58593592377</v>
      </c>
      <c r="NY17" s="12">
        <f t="shared" si="237"/>
        <v>107819.25796272003</v>
      </c>
      <c r="OA17" s="5">
        <f t="shared" si="238"/>
        <v>2</v>
      </c>
      <c r="OB17" s="6">
        <v>-0.11849999999999999</v>
      </c>
      <c r="OC17" s="7">
        <f t="shared" si="239"/>
        <v>120285.08249999999</v>
      </c>
      <c r="OD17" s="12">
        <f>(OD18)*(1+OB17)-(((VLOOKUP((OA$91+OA18),$A$138:$E$227,5,FALSE))/(VLOOKUP(OA$91,$A$138:$E$227,5,FALSE)))*(IF(OA17&lt;=$D$125,$B$125,$C$125)))</f>
        <v>99178.037476303303</v>
      </c>
      <c r="OE17" s="12">
        <f t="shared" si="241"/>
        <v>95609.667195888062</v>
      </c>
      <c r="OG17" s="5">
        <f t="shared" si="242"/>
        <v>1</v>
      </c>
      <c r="OH17" s="6">
        <v>-0.11849999999999999</v>
      </c>
      <c r="OI17" s="7">
        <f>(OI18+$B$124)*(1+OH17)</f>
        <v>132225</v>
      </c>
      <c r="OJ17" s="12">
        <f>($B$124)*(1+OH17)-$B$125</f>
        <v>121225</v>
      </c>
      <c r="OK17" s="12">
        <f>OJ17</f>
        <v>121225</v>
      </c>
      <c r="OM17" s="5"/>
      <c r="ON17" s="6"/>
      <c r="OO17" s="7"/>
      <c r="OS17" s="5"/>
      <c r="OT17" s="6"/>
      <c r="OU17" s="7"/>
      <c r="OY17" s="5"/>
      <c r="OZ17" s="6"/>
      <c r="PA17" s="7"/>
      <c r="PE17" s="5"/>
      <c r="PF17" s="6"/>
      <c r="PG17" s="7"/>
      <c r="PK17" s="5"/>
      <c r="PL17" s="6"/>
      <c r="PM17" s="7"/>
      <c r="PQ17" s="5"/>
      <c r="PR17" s="6"/>
      <c r="PS17" s="7"/>
      <c r="PW17" s="5"/>
      <c r="PX17" s="6"/>
      <c r="PY17" s="7"/>
      <c r="QC17" s="5"/>
      <c r="QD17" s="6"/>
      <c r="QE17" s="7"/>
      <c r="QI17" s="5"/>
      <c r="QJ17" s="6"/>
      <c r="QK17" s="7"/>
      <c r="QO17" s="5"/>
      <c r="QP17" s="6"/>
      <c r="QQ17" s="7"/>
    </row>
    <row r="18" spans="3:459">
      <c r="C18">
        <v>73</v>
      </c>
      <c r="D18" s="6">
        <v>-9.0300000000000005E-2</v>
      </c>
      <c r="E18" s="12">
        <f t="shared" si="286"/>
        <v>-605388655.38013959</v>
      </c>
      <c r="F18" s="12">
        <f t="shared" si="0"/>
        <v>-62045164.325097248</v>
      </c>
      <c r="G18">
        <v>72</v>
      </c>
      <c r="H18" s="6">
        <v>-9.0300000000000005E-2</v>
      </c>
      <c r="I18" s="12">
        <f t="shared" si="1"/>
        <v>-624372108.410115</v>
      </c>
      <c r="J18" s="12">
        <f t="shared" si="2"/>
        <v>-63250965.958607621</v>
      </c>
      <c r="K18">
        <v>71</v>
      </c>
      <c r="L18" s="6">
        <v>-9.0300000000000005E-2</v>
      </c>
      <c r="M18" s="12">
        <f t="shared" si="3"/>
        <v>-572140696.22508001</v>
      </c>
      <c r="N18" s="12">
        <f t="shared" si="4"/>
        <v>-57959750.624697089</v>
      </c>
      <c r="O18">
        <v>70</v>
      </c>
      <c r="P18" s="6">
        <v>-9.0300000000000005E-2</v>
      </c>
      <c r="Q18" s="12">
        <f t="shared" si="5"/>
        <v>-526149164.30989528</v>
      </c>
      <c r="R18" s="12">
        <f t="shared" si="6"/>
        <v>-49560258.960469991</v>
      </c>
      <c r="S18">
        <v>69</v>
      </c>
      <c r="T18" s="6">
        <v>-9.0300000000000005E-2</v>
      </c>
      <c r="U18" s="12">
        <f t="shared" si="7"/>
        <v>-385416044.54255402</v>
      </c>
      <c r="V18" s="12">
        <f t="shared" si="8"/>
        <v>-32650766.80662632</v>
      </c>
      <c r="W18">
        <v>68</v>
      </c>
      <c r="X18" s="6">
        <v>-9.0300000000000005E-2</v>
      </c>
      <c r="Y18" s="12">
        <f t="shared" si="9"/>
        <v>-378390955.79301059</v>
      </c>
      <c r="Z18" s="12">
        <f t="shared" si="10"/>
        <v>-28917318.304086708</v>
      </c>
      <c r="AA18">
        <v>67</v>
      </c>
      <c r="AB18" s="6">
        <v>-9.0300000000000005E-2</v>
      </c>
      <c r="AC18" s="12">
        <f t="shared" si="11"/>
        <v>-449885514.05761677</v>
      </c>
      <c r="AD18" s="12">
        <f t="shared" si="12"/>
        <v>-35180620.767538749</v>
      </c>
      <c r="AE18">
        <v>66</v>
      </c>
      <c r="AF18" s="6">
        <v>-9.0300000000000005E-2</v>
      </c>
      <c r="AG18" s="12">
        <f t="shared" si="13"/>
        <v>-381452501.62976664</v>
      </c>
      <c r="AH18" s="12">
        <f t="shared" si="14"/>
        <v>-30733139.941734754</v>
      </c>
      <c r="AI18">
        <v>65</v>
      </c>
      <c r="AJ18" s="6">
        <v>-9.0300000000000005E-2</v>
      </c>
      <c r="AK18" s="12">
        <f t="shared" si="15"/>
        <v>-425612366.00905949</v>
      </c>
      <c r="AL18" s="12">
        <f t="shared" si="16"/>
        <v>-34795323.761404149</v>
      </c>
      <c r="AM18">
        <v>64</v>
      </c>
      <c r="AN18" s="6">
        <v>-9.0300000000000005E-2</v>
      </c>
      <c r="AO18" s="12">
        <f t="shared" si="17"/>
        <v>-423980097.53127813</v>
      </c>
      <c r="AP18" s="12">
        <f t="shared" si="18"/>
        <v>-35415399.142126903</v>
      </c>
      <c r="AQ18">
        <v>63</v>
      </c>
      <c r="AR18" s="6">
        <v>-9.0300000000000005E-2</v>
      </c>
      <c r="AS18" s="12">
        <f t="shared" si="19"/>
        <v>-294296012.65555757</v>
      </c>
      <c r="AT18" s="12">
        <f t="shared" si="20"/>
        <v>-24757129.026711594</v>
      </c>
      <c r="AU18">
        <v>62</v>
      </c>
      <c r="AV18" s="6">
        <v>-9.0300000000000005E-2</v>
      </c>
      <c r="AW18" s="12">
        <f t="shared" si="21"/>
        <v>-312965864.76165849</v>
      </c>
      <c r="AX18" s="12">
        <f t="shared" si="22"/>
        <v>-25956884.518147029</v>
      </c>
      <c r="AY18">
        <v>61</v>
      </c>
      <c r="AZ18" s="6">
        <v>-9.0300000000000005E-2</v>
      </c>
      <c r="BA18" s="12">
        <f t="shared" si="23"/>
        <v>-277794375.40449524</v>
      </c>
      <c r="BB18" s="12">
        <f t="shared" si="24"/>
        <v>-22875247.737692438</v>
      </c>
      <c r="BC18">
        <v>60</v>
      </c>
      <c r="BD18" s="6">
        <v>-9.0300000000000005E-2</v>
      </c>
      <c r="BE18" s="12">
        <f t="shared" si="25"/>
        <v>-215566905.61011887</v>
      </c>
      <c r="BF18" s="12">
        <f t="shared" si="26"/>
        <v>-18006477.305110637</v>
      </c>
      <c r="BG18">
        <v>59</v>
      </c>
      <c r="BH18" s="6">
        <v>-9.0300000000000005E-2</v>
      </c>
      <c r="BI18" s="12">
        <f t="shared" si="27"/>
        <v>-115504076.51263861</v>
      </c>
      <c r="BJ18" s="12">
        <f t="shared" si="28"/>
        <v>-10742973.941045178</v>
      </c>
      <c r="BK18">
        <v>58</v>
      </c>
      <c r="BL18" s="6">
        <v>-9.0300000000000005E-2</v>
      </c>
      <c r="BM18" s="12">
        <f t="shared" si="29"/>
        <v>-100650025.6413134</v>
      </c>
      <c r="BN18" s="12">
        <f t="shared" si="30"/>
        <v>-10076927.922619646</v>
      </c>
      <c r="BO18">
        <v>57</v>
      </c>
      <c r="BP18" s="6">
        <v>-9.0300000000000005E-2</v>
      </c>
      <c r="BQ18" s="12">
        <f t="shared" si="31"/>
        <v>-104335451.34610072</v>
      </c>
      <c r="BR18" s="12">
        <f t="shared" si="32"/>
        <v>-10754957.662453508</v>
      </c>
      <c r="BS18">
        <v>56</v>
      </c>
      <c r="BT18" s="6">
        <v>-9.0300000000000005E-2</v>
      </c>
      <c r="BU18" s="12">
        <f t="shared" si="33"/>
        <v>-98119060.947716877</v>
      </c>
      <c r="BV18" s="12">
        <f t="shared" si="34"/>
        <v>-10346678.227899054</v>
      </c>
      <c r="BW18">
        <v>55</v>
      </c>
      <c r="BX18" s="6">
        <v>-9.0300000000000005E-2</v>
      </c>
      <c r="BY18" s="12">
        <f t="shared" si="35"/>
        <v>-107140166.32576595</v>
      </c>
      <c r="BZ18" s="12">
        <f t="shared" si="36"/>
        <v>-11551842.57777808</v>
      </c>
      <c r="CA18">
        <v>54</v>
      </c>
      <c r="CB18" s="6">
        <v>-9.0300000000000005E-2</v>
      </c>
      <c r="CC18" s="12">
        <f t="shared" si="37"/>
        <v>-52678271.962517954</v>
      </c>
      <c r="CD18" s="12">
        <f t="shared" si="38"/>
        <v>-6709614.0236619432</v>
      </c>
      <c r="CE18">
        <v>53</v>
      </c>
      <c r="CF18" s="6">
        <v>-9.0300000000000005E-2</v>
      </c>
      <c r="CG18" s="12">
        <f t="shared" si="39"/>
        <v>-30153029.600424815</v>
      </c>
      <c r="CH18" s="12">
        <f t="shared" si="40"/>
        <v>-4233571.0991117777</v>
      </c>
      <c r="CI18">
        <v>52</v>
      </c>
      <c r="CJ18" s="6">
        <v>-9.0300000000000005E-2</v>
      </c>
      <c r="CK18" s="12">
        <f t="shared" si="284"/>
        <v>-21356089.848193675</v>
      </c>
      <c r="CL18" s="12">
        <f t="shared" si="285"/>
        <v>-3036410.8788900957</v>
      </c>
      <c r="CM18" s="5">
        <v>51</v>
      </c>
      <c r="CN18" s="6">
        <v>-9.0300000000000005E-2</v>
      </c>
      <c r="CO18" s="7">
        <f t="shared" si="41"/>
        <v>78664946.325270757</v>
      </c>
      <c r="CP18" s="12">
        <f t="shared" si="42"/>
        <v>-26321977.425837278</v>
      </c>
      <c r="CQ18" s="12">
        <f t="shared" si="43"/>
        <v>-3664493.3027676302</v>
      </c>
      <c r="CR18" s="9"/>
      <c r="CS18" s="5">
        <v>50</v>
      </c>
      <c r="CT18" s="6">
        <v>-9.0300000000000005E-2</v>
      </c>
      <c r="CU18" s="7">
        <f t="shared" si="44"/>
        <v>60136798.658566445</v>
      </c>
      <c r="CV18" s="12">
        <f t="shared" si="45"/>
        <v>-29253646.633099724</v>
      </c>
      <c r="CW18" s="12">
        <f t="shared" si="46"/>
        <v>-4401911.2824687967</v>
      </c>
      <c r="CY18" s="5">
        <v>49</v>
      </c>
      <c r="CZ18" s="6">
        <v>-9.0300000000000005E-2</v>
      </c>
      <c r="DA18" s="7">
        <f t="shared" si="47"/>
        <v>48622896.716175973</v>
      </c>
      <c r="DB18" s="12">
        <f t="shared" si="48"/>
        <v>-31011257.700127322</v>
      </c>
      <c r="DC18" s="12">
        <f t="shared" si="49"/>
        <v>-4868473.513349372</v>
      </c>
      <c r="DE18" s="5">
        <f t="shared" si="50"/>
        <v>48</v>
      </c>
      <c r="DF18" s="6">
        <v>-9.0300000000000005E-2</v>
      </c>
      <c r="DG18" s="7">
        <f t="shared" si="51"/>
        <v>41153530.864304669</v>
      </c>
      <c r="DH18" s="12">
        <f t="shared" si="52"/>
        <v>-32728650.349503841</v>
      </c>
      <c r="DI18" s="12">
        <f t="shared" si="53"/>
        <v>-5157476.8915687334</v>
      </c>
      <c r="DK18" s="5">
        <f t="shared" si="54"/>
        <v>47</v>
      </c>
      <c r="DL18" s="6">
        <v>-9.0300000000000005E-2</v>
      </c>
      <c r="DM18" s="7">
        <f t="shared" si="55"/>
        <v>41657587.675174281</v>
      </c>
      <c r="DN18" s="12">
        <f t="shared" si="56"/>
        <v>-25597879.810049277</v>
      </c>
      <c r="DO18" s="12">
        <f t="shared" si="57"/>
        <v>-4079282.9792080894</v>
      </c>
      <c r="DQ18" s="5">
        <f t="shared" si="58"/>
        <v>46</v>
      </c>
      <c r="DR18" s="6">
        <v>-9.0300000000000005E-2</v>
      </c>
      <c r="DS18" s="7">
        <f t="shared" si="59"/>
        <v>27305707.705279429</v>
      </c>
      <c r="DT18" s="12">
        <f t="shared" si="60"/>
        <v>-36415312.300330259</v>
      </c>
      <c r="DU18" s="12">
        <f t="shared" si="61"/>
        <v>-5760004.9669361245</v>
      </c>
      <c r="DW18" s="5">
        <f t="shared" si="62"/>
        <v>45</v>
      </c>
      <c r="DX18" s="6">
        <v>-9.0300000000000005E-2</v>
      </c>
      <c r="DY18" s="7">
        <f t="shared" si="63"/>
        <v>20592539.7475712</v>
      </c>
      <c r="DZ18" s="12">
        <f t="shared" si="64"/>
        <v>-39564498.219362989</v>
      </c>
      <c r="EA18" s="12">
        <f t="shared" si="65"/>
        <v>-6281567.2528372519</v>
      </c>
      <c r="EC18" s="5">
        <f t="shared" si="66"/>
        <v>44</v>
      </c>
      <c r="ED18" s="6">
        <v>-9.0300000000000005E-2</v>
      </c>
      <c r="EE18" s="7">
        <f t="shared" si="67"/>
        <v>19166548.536458686</v>
      </c>
      <c r="EF18" s="12">
        <f t="shared" si="68"/>
        <v>-36100829.09300746</v>
      </c>
      <c r="EG18" s="12">
        <f t="shared" si="69"/>
        <v>-5902742.1976718353</v>
      </c>
      <c r="EI18" s="5">
        <f t="shared" si="70"/>
        <v>43</v>
      </c>
      <c r="EJ18" s="6">
        <v>-9.0300000000000005E-2</v>
      </c>
      <c r="EK18" s="7">
        <f t="shared" si="71"/>
        <v>19166548.536458686</v>
      </c>
      <c r="EL18" s="12">
        <f t="shared" si="72"/>
        <v>-29034056.008420911</v>
      </c>
      <c r="EM18" s="12">
        <f t="shared" si="73"/>
        <v>-4919277.2620902732</v>
      </c>
      <c r="EO18" s="5">
        <f t="shared" si="74"/>
        <v>42</v>
      </c>
      <c r="EP18" s="6">
        <v>-9.0300000000000005E-2</v>
      </c>
      <c r="EQ18" s="7">
        <f t="shared" si="75"/>
        <v>21405571.29378901</v>
      </c>
      <c r="ER18" s="12">
        <f t="shared" si="76"/>
        <v>-32269833.470971614</v>
      </c>
      <c r="ES18" s="12">
        <f t="shared" si="77"/>
        <v>-5543987.9778328007</v>
      </c>
      <c r="EU18" s="5">
        <f t="shared" si="78"/>
        <v>41</v>
      </c>
      <c r="EV18" s="6">
        <v>-9.0300000000000005E-2</v>
      </c>
      <c r="EW18" s="7">
        <f t="shared" si="79"/>
        <v>13291040.964663662</v>
      </c>
      <c r="EX18" s="12">
        <f t="shared" si="80"/>
        <v>-31195685.504869435</v>
      </c>
      <c r="EY18" s="12">
        <f t="shared" si="81"/>
        <v>-5414890.908131958</v>
      </c>
      <c r="FA18" s="5">
        <f t="shared" si="82"/>
        <v>40</v>
      </c>
      <c r="FB18" s="6">
        <v>-9.0300000000000005E-2</v>
      </c>
      <c r="FC18" s="7">
        <f t="shared" si="83"/>
        <v>13246004.549196394</v>
      </c>
      <c r="FD18" s="12">
        <f t="shared" si="84"/>
        <v>-28483823.031656969</v>
      </c>
      <c r="FE18" s="12">
        <f t="shared" si="85"/>
        <v>-5028542.2176740384</v>
      </c>
      <c r="FG18" s="5">
        <f t="shared" si="86"/>
        <v>39</v>
      </c>
      <c r="FH18" s="6">
        <v>-9.0300000000000005E-2</v>
      </c>
      <c r="FI18" s="7">
        <f t="shared" si="87"/>
        <v>10459574.028108334</v>
      </c>
      <c r="FJ18" s="12">
        <f t="shared" si="88"/>
        <v>-29288367.585578077</v>
      </c>
      <c r="FK18" s="12">
        <f t="shared" si="89"/>
        <v>-5205278.5993325962</v>
      </c>
      <c r="FM18" s="5">
        <f t="shared" si="90"/>
        <v>38</v>
      </c>
      <c r="FN18" s="6">
        <v>-9.0300000000000005E-2</v>
      </c>
      <c r="FO18" s="7">
        <f t="shared" si="91"/>
        <v>11470088.856353035</v>
      </c>
      <c r="FP18" s="12">
        <f t="shared" si="92"/>
        <v>-25872636.266596995</v>
      </c>
      <c r="FQ18" s="12">
        <f t="shared" si="93"/>
        <v>-4659526.91057197</v>
      </c>
      <c r="FS18" s="5">
        <f t="shared" si="94"/>
        <v>37</v>
      </c>
      <c r="FT18" s="6">
        <v>-9.0300000000000005E-2</v>
      </c>
      <c r="FU18" s="7">
        <f t="shared" si="95"/>
        <v>9354937.4898891114</v>
      </c>
      <c r="FV18" s="12">
        <f t="shared" si="96"/>
        <v>-25843563.160158597</v>
      </c>
      <c r="FW18" s="12">
        <f t="shared" si="97"/>
        <v>-4730841.8344129184</v>
      </c>
      <c r="FY18" s="5">
        <f t="shared" si="98"/>
        <v>36</v>
      </c>
      <c r="FZ18" s="6">
        <v>-9.0300000000000005E-2</v>
      </c>
      <c r="GA18" s="7">
        <f t="shared" si="99"/>
        <v>8035507.2065702677</v>
      </c>
      <c r="GB18" s="12">
        <f t="shared" si="100"/>
        <v>-25439591.819986656</v>
      </c>
      <c r="GC18" s="12">
        <f t="shared" si="101"/>
        <v>-4702104.6491918461</v>
      </c>
      <c r="GE18" s="5">
        <f t="shared" si="102"/>
        <v>35</v>
      </c>
      <c r="GF18" s="6">
        <v>-9.0300000000000005E-2</v>
      </c>
      <c r="GG18" s="7">
        <f t="shared" si="103"/>
        <v>7149027.7638525544</v>
      </c>
      <c r="GH18" s="12">
        <f t="shared" si="104"/>
        <v>-24285571.420416057</v>
      </c>
      <c r="GI18" s="12">
        <f t="shared" si="105"/>
        <v>-4575125.4216186646</v>
      </c>
      <c r="GK18" s="5">
        <f t="shared" si="106"/>
        <v>34</v>
      </c>
      <c r="GL18" s="6">
        <v>-9.0300000000000005E-2</v>
      </c>
      <c r="GM18" s="7">
        <f t="shared" si="107"/>
        <v>7940717.2762996228</v>
      </c>
      <c r="GN18" s="12">
        <f t="shared" si="108"/>
        <v>-20993539.303372402</v>
      </c>
      <c r="GO18" s="12">
        <f t="shared" si="109"/>
        <v>-4091750.2552189096</v>
      </c>
      <c r="GQ18" s="5">
        <f t="shared" si="110"/>
        <v>33</v>
      </c>
      <c r="GR18" s="6">
        <v>-9.0300000000000005E-2</v>
      </c>
      <c r="GS18" s="7">
        <f t="shared" si="111"/>
        <v>6414149.6577541372</v>
      </c>
      <c r="GT18" s="12">
        <f t="shared" si="112"/>
        <v>-20259643.511006258</v>
      </c>
      <c r="GU18" s="12">
        <f t="shared" si="113"/>
        <v>-4092736.041026738</v>
      </c>
      <c r="GW18" s="5">
        <f t="shared" si="114"/>
        <v>32</v>
      </c>
      <c r="GX18" s="6">
        <v>-9.0300000000000005E-2</v>
      </c>
      <c r="GY18" s="7">
        <f t="shared" si="115"/>
        <v>5788421.313738957</v>
      </c>
      <c r="GZ18" s="12">
        <f t="shared" si="116"/>
        <v>-18698193.30614233</v>
      </c>
      <c r="HA18" s="12">
        <f t="shared" si="117"/>
        <v>-3943457.8299684059</v>
      </c>
      <c r="HC18" s="5">
        <f t="shared" si="118"/>
        <v>31</v>
      </c>
      <c r="HD18" s="6">
        <v>-9.0300000000000005E-2</v>
      </c>
      <c r="HE18" s="7">
        <f t="shared" si="119"/>
        <v>6308218.5197678236</v>
      </c>
      <c r="HF18" s="12">
        <f t="shared" si="120"/>
        <v>-15569483.090639601</v>
      </c>
      <c r="HG18" s="12">
        <f t="shared" si="121"/>
        <v>-3486531.1660318533</v>
      </c>
      <c r="HI18" s="5">
        <f t="shared" si="122"/>
        <v>30</v>
      </c>
      <c r="HJ18" s="6">
        <v>-9.0300000000000005E-2</v>
      </c>
      <c r="HK18" s="7">
        <f t="shared" si="123"/>
        <v>6091365.8939434374</v>
      </c>
      <c r="HL18" s="12">
        <f t="shared" si="124"/>
        <v>-13213836.807751013</v>
      </c>
      <c r="HM18" s="12">
        <f t="shared" si="125"/>
        <v>-3115584.7449555108</v>
      </c>
      <c r="HO18" s="5">
        <f t="shared" si="126"/>
        <v>29</v>
      </c>
      <c r="HP18" s="6">
        <v>-9.0300000000000005E-2</v>
      </c>
      <c r="HQ18" s="7">
        <f t="shared" si="127"/>
        <v>5333011.638892876</v>
      </c>
      <c r="HR18" s="12">
        <f t="shared" si="128"/>
        <v>-12153966.844236605</v>
      </c>
      <c r="HS18" s="12">
        <f t="shared" si="129"/>
        <v>-2959289.3204865195</v>
      </c>
      <c r="HU18" s="5">
        <f t="shared" si="130"/>
        <v>28</v>
      </c>
      <c r="HV18" s="6">
        <v>-9.0300000000000005E-2</v>
      </c>
      <c r="HW18" s="7">
        <f t="shared" si="131"/>
        <v>4490579.0155716334</v>
      </c>
      <c r="HX18" s="12">
        <f t="shared" si="132"/>
        <v>-11373763.211775742</v>
      </c>
      <c r="HY18" s="12">
        <f t="shared" si="133"/>
        <v>-2870392.8484694702</v>
      </c>
      <c r="IA18" s="5">
        <f t="shared" si="134"/>
        <v>27</v>
      </c>
      <c r="IB18" s="6">
        <v>-9.0300000000000005E-2</v>
      </c>
      <c r="IC18" s="7">
        <f t="shared" si="135"/>
        <v>5240493.6580366846</v>
      </c>
      <c r="ID18" s="12">
        <f t="shared" si="136"/>
        <v>-8198157.9314063992</v>
      </c>
      <c r="IE18" s="12">
        <f t="shared" si="137"/>
        <v>-2263235.5426749894</v>
      </c>
      <c r="IG18" s="5">
        <f t="shared" si="138"/>
        <v>26</v>
      </c>
      <c r="IH18" s="6">
        <v>-9.0300000000000005E-2</v>
      </c>
      <c r="II18" s="7">
        <f t="shared" si="139"/>
        <v>7072191.1714395201</v>
      </c>
      <c r="IJ18" s="12">
        <f t="shared" si="140"/>
        <v>-3844554.9516328885</v>
      </c>
      <c r="IK18" s="12">
        <f t="shared" si="141"/>
        <v>-1186619.1527255538</v>
      </c>
      <c r="IM18" s="5">
        <f t="shared" si="142"/>
        <v>25</v>
      </c>
      <c r="IN18" s="6">
        <v>-9.0300000000000005E-2</v>
      </c>
      <c r="IO18" s="7">
        <f t="shared" si="143"/>
        <v>5162183.3368171677</v>
      </c>
      <c r="IP18" s="12">
        <f t="shared" si="144"/>
        <v>-4160222.8569510807</v>
      </c>
      <c r="IQ18" s="12">
        <f t="shared" si="145"/>
        <v>-1370310.3723132706</v>
      </c>
      <c r="IS18" s="5">
        <f t="shared" si="146"/>
        <v>24</v>
      </c>
      <c r="IT18" s="6">
        <v>-9.0300000000000005E-2</v>
      </c>
      <c r="IU18" s="7">
        <f t="shared" si="147"/>
        <v>4168766.322229804</v>
      </c>
      <c r="IV18" s="12">
        <f t="shared" si="148"/>
        <v>-3946988.7811698313</v>
      </c>
      <c r="IW18" s="12">
        <f t="shared" si="149"/>
        <v>-1367884.1451329095</v>
      </c>
      <c r="IY18" s="5">
        <f t="shared" si="150"/>
        <v>23</v>
      </c>
      <c r="IZ18" s="6">
        <v>-9.0300000000000005E-2</v>
      </c>
      <c r="JA18" s="7">
        <f t="shared" si="151"/>
        <v>4481580.6517198514</v>
      </c>
      <c r="JB18" s="12">
        <f t="shared" si="152"/>
        <v>-2308564.2835148992</v>
      </c>
      <c r="JC18" s="12">
        <f t="shared" si="153"/>
        <v>-854770.5433630402</v>
      </c>
      <c r="JE18" s="5">
        <f t="shared" si="154"/>
        <v>22</v>
      </c>
      <c r="JF18" s="6">
        <v>-9.0300000000000005E-2</v>
      </c>
      <c r="JG18" s="7">
        <f t="shared" si="155"/>
        <v>4207661.8643506253</v>
      </c>
      <c r="JH18" s="12">
        <f t="shared" si="156"/>
        <v>-1312838.2436852122</v>
      </c>
      <c r="JI18" s="12">
        <f t="shared" si="157"/>
        <v>-531201.73011670611</v>
      </c>
      <c r="JK18" s="5">
        <f t="shared" si="158"/>
        <v>21</v>
      </c>
      <c r="JL18" s="6">
        <v>-9.0300000000000005E-2</v>
      </c>
      <c r="JM18" s="7">
        <f t="shared" si="159"/>
        <v>3550170.3209168282</v>
      </c>
      <c r="JN18" s="12">
        <f t="shared" si="160"/>
        <v>-762049.21318397683</v>
      </c>
      <c r="JO18" s="12">
        <f t="shared" si="161"/>
        <v>-351228.8435172594</v>
      </c>
      <c r="JQ18" s="5">
        <f t="shared" si="162"/>
        <v>20</v>
      </c>
      <c r="JR18" s="6">
        <v>-9.0300000000000005E-2</v>
      </c>
      <c r="JS18" s="7">
        <f t="shared" si="163"/>
        <v>2694830.9707885445</v>
      </c>
      <c r="JT18" s="12">
        <f t="shared" si="164"/>
        <v>-716392.68853014242</v>
      </c>
      <c r="JU18" s="12">
        <f t="shared" si="165"/>
        <v>-369230.8288040426</v>
      </c>
      <c r="JW18" s="5">
        <f t="shared" si="166"/>
        <v>19</v>
      </c>
      <c r="JX18" s="6">
        <v>-9.0300000000000005E-2</v>
      </c>
      <c r="JY18" s="7">
        <f t="shared" si="167"/>
        <v>2827734.4919082313</v>
      </c>
      <c r="JZ18" s="12">
        <f t="shared" si="168"/>
        <v>67145.430019132473</v>
      </c>
      <c r="KA18" s="12">
        <f t="shared" si="169"/>
        <v>37510.74674647033</v>
      </c>
      <c r="KC18" s="5">
        <f t="shared" si="170"/>
        <v>18</v>
      </c>
      <c r="KD18" s="6">
        <v>-9.0300000000000005E-2</v>
      </c>
      <c r="KE18" s="7">
        <f t="shared" si="171"/>
        <v>2348226.6167648486</v>
      </c>
      <c r="KF18" s="12">
        <f t="shared" si="172"/>
        <v>17530.640858930579</v>
      </c>
      <c r="KG18" s="12">
        <f t="shared" si="173"/>
        <v>10156.97082940409</v>
      </c>
      <c r="KI18" s="5">
        <f t="shared" si="174"/>
        <v>17</v>
      </c>
      <c r="KJ18" s="6">
        <v>-9.0300000000000005E-2</v>
      </c>
      <c r="KK18" s="7">
        <f t="shared" si="175"/>
        <v>1919426.6934484623</v>
      </c>
      <c r="KL18" s="12">
        <f t="shared" si="176"/>
        <v>-30493.798200498262</v>
      </c>
      <c r="KM18" s="12">
        <f t="shared" si="177"/>
        <v>-18408.282207528275</v>
      </c>
      <c r="KO18" s="5">
        <f t="shared" si="178"/>
        <v>16</v>
      </c>
      <c r="KP18" s="6">
        <v>-9.0300000000000005E-2</v>
      </c>
      <c r="KQ18" s="7">
        <f t="shared" si="179"/>
        <v>1808221.0960418866</v>
      </c>
      <c r="KR18" s="12">
        <f t="shared" si="180"/>
        <v>183908.32416468632</v>
      </c>
      <c r="KS18" s="12">
        <f t="shared" si="181"/>
        <v>114942.70260292894</v>
      </c>
      <c r="KU18" s="5">
        <f t="shared" si="182"/>
        <v>15</v>
      </c>
      <c r="KV18" s="6">
        <v>-9.0300000000000005E-2</v>
      </c>
      <c r="KW18" s="7">
        <f t="shared" si="183"/>
        <v>1377797.2386786698</v>
      </c>
      <c r="KX18" s="12">
        <f t="shared" si="184"/>
        <v>11884.63546994947</v>
      </c>
      <c r="KY18" s="12">
        <f t="shared" si="185"/>
        <v>7716.5642624790389</v>
      </c>
      <c r="LA18" s="5">
        <f t="shared" si="186"/>
        <v>14</v>
      </c>
      <c r="LB18" s="6">
        <v>-9.0300000000000005E-2</v>
      </c>
      <c r="LC18" s="7">
        <f t="shared" si="187"/>
        <v>1162796.2179750779</v>
      </c>
      <c r="LD18" s="12">
        <f t="shared" si="188"/>
        <v>7947.6718326391201</v>
      </c>
      <c r="LE18" s="12">
        <f t="shared" si="189"/>
        <v>5235.6700698428322</v>
      </c>
      <c r="LG18" s="5">
        <f t="shared" si="190"/>
        <v>13</v>
      </c>
      <c r="LH18" s="6">
        <v>-9.0300000000000005E-2</v>
      </c>
      <c r="LI18" s="7">
        <f t="shared" si="191"/>
        <v>1098947.3754608051</v>
      </c>
      <c r="LJ18" s="12">
        <f t="shared" si="192"/>
        <v>150184.9899459653</v>
      </c>
      <c r="LK18" s="12">
        <f t="shared" si="193"/>
        <v>102940.7780613044</v>
      </c>
      <c r="LM18" s="5">
        <f t="shared" si="194"/>
        <v>12</v>
      </c>
      <c r="LN18" s="6">
        <v>-9.0300000000000005E-2</v>
      </c>
      <c r="LO18" s="7">
        <f t="shared" si="195"/>
        <v>942978.6986964175</v>
      </c>
      <c r="LP18" s="12">
        <f t="shared" si="196"/>
        <v>178934.49723159714</v>
      </c>
      <c r="LQ18" s="12">
        <f t="shared" si="197"/>
        <v>128370.66122480101</v>
      </c>
      <c r="LS18" s="5">
        <f t="shared" si="198"/>
        <v>11</v>
      </c>
      <c r="LT18" s="6">
        <v>-9.0300000000000005E-2</v>
      </c>
      <c r="LU18" s="7">
        <f t="shared" si="199"/>
        <v>717203.14777640533</v>
      </c>
      <c r="LV18" s="12">
        <f t="shared" si="200"/>
        <v>109074.79926365853</v>
      </c>
      <c r="LW18" s="12">
        <f t="shared" si="201"/>
        <v>82323.041624348902</v>
      </c>
      <c r="LY18" s="5">
        <f t="shared" si="202"/>
        <v>10</v>
      </c>
      <c r="LZ18" s="6">
        <v>-9.0300000000000005E-2</v>
      </c>
      <c r="MA18" s="7">
        <f t="shared" si="203"/>
        <v>739842.32285579247</v>
      </c>
      <c r="MB18" s="12">
        <f t="shared" si="204"/>
        <v>280851.56898620352</v>
      </c>
      <c r="MC18" s="12">
        <f t="shared" si="205"/>
        <v>223949.17763947271</v>
      </c>
      <c r="ME18" s="5">
        <f t="shared" si="206"/>
        <v>9</v>
      </c>
      <c r="MF18" s="6">
        <v>-9.0300000000000005E-2</v>
      </c>
      <c r="MG18" s="7">
        <f t="shared" si="207"/>
        <v>568104.37138585001</v>
      </c>
      <c r="MH18" s="12">
        <f t="shared" si="208"/>
        <v>209007.80206359577</v>
      </c>
      <c r="MI18" s="12">
        <f t="shared" si="209"/>
        <v>170995.12716221903</v>
      </c>
      <c r="MK18" s="5">
        <f t="shared" si="210"/>
        <v>8</v>
      </c>
      <c r="ML18" s="6">
        <v>-9.0300000000000005E-2</v>
      </c>
      <c r="MM18" s="7">
        <f t="shared" si="211"/>
        <v>528518.3471819238</v>
      </c>
      <c r="MN18" s="12">
        <f t="shared" si="212"/>
        <v>256935.1385427104</v>
      </c>
      <c r="MO18" s="12">
        <f t="shared" si="213"/>
        <v>217055.39547506219</v>
      </c>
      <c r="MQ18" s="5">
        <f t="shared" si="214"/>
        <v>7</v>
      </c>
      <c r="MR18" s="6">
        <v>-9.0300000000000005E-2</v>
      </c>
      <c r="MS18" s="7">
        <f t="shared" si="215"/>
        <v>480602.29806485766</v>
      </c>
      <c r="MT18" s="12">
        <f t="shared" si="216"/>
        <v>279265.62771068542</v>
      </c>
      <c r="MU18" s="12">
        <f t="shared" si="217"/>
        <v>241875.79840818842</v>
      </c>
      <c r="MW18" s="5">
        <f t="shared" si="218"/>
        <v>6</v>
      </c>
      <c r="MX18" s="6">
        <v>-9.0300000000000005E-2</v>
      </c>
      <c r="MY18" s="7">
        <f t="shared" si="219"/>
        <v>474294.18539905024</v>
      </c>
      <c r="MZ18" s="12">
        <f t="shared" si="220"/>
        <v>334748.4454228495</v>
      </c>
      <c r="NA18" s="12">
        <f t="shared" si="221"/>
        <v>298060.96769581916</v>
      </c>
      <c r="NC18" s="5">
        <f t="shared" si="222"/>
        <v>5</v>
      </c>
      <c r="ND18" s="6">
        <v>-9.0300000000000005E-2</v>
      </c>
      <c r="NE18" s="7">
        <f t="shared" si="223"/>
        <v>345695.47040747106</v>
      </c>
      <c r="NF18" s="12">
        <f t="shared" si="224"/>
        <v>252925.65982721309</v>
      </c>
      <c r="NG18" s="12">
        <f t="shared" si="225"/>
        <v>231349.06325427548</v>
      </c>
      <c r="NI18" s="5">
        <f t="shared" si="226"/>
        <v>4</v>
      </c>
      <c r="NJ18" s="6">
        <v>-9.0300000000000005E-2</v>
      </c>
      <c r="NK18" s="7">
        <f t="shared" si="227"/>
        <v>281786.33062232728</v>
      </c>
      <c r="NL18" s="12">
        <f t="shared" si="228"/>
        <v>231969.32206964286</v>
      </c>
      <c r="NM18" s="12">
        <f t="shared" si="229"/>
        <v>218639.33140568825</v>
      </c>
      <c r="NO18" s="5">
        <f t="shared" si="230"/>
        <v>3</v>
      </c>
      <c r="NP18" s="6">
        <v>-9.0300000000000005E-2</v>
      </c>
      <c r="NQ18" s="7">
        <f t="shared" si="231"/>
        <v>211710.24088829997</v>
      </c>
      <c r="NR18" s="12">
        <f t="shared" si="232"/>
        <v>177949.15109740887</v>
      </c>
      <c r="NS18" s="12">
        <f t="shared" si="233"/>
        <v>170358.90294633454</v>
      </c>
      <c r="NU18" s="5">
        <f t="shared" si="234"/>
        <v>2</v>
      </c>
      <c r="NV18" s="6">
        <v>-9.0300000000000005E-2</v>
      </c>
      <c r="NW18" s="7">
        <f t="shared" si="235"/>
        <v>164960.44949999999</v>
      </c>
      <c r="NX18" s="12">
        <f>(NX19)*(1+NV18)-(((VLOOKUP((NU$91+NU19),$A$138:$E$227,5,FALSE))/(VLOOKUP(NU$91,$A$138:$E$227,5,FALSE)))*(IF(NU18&lt;=$D$125,$B$125,$C$125)))</f>
        <v>143652.4713502739</v>
      </c>
      <c r="NY18" s="12">
        <f t="shared" si="237"/>
        <v>139822.87347659955</v>
      </c>
      <c r="OA18" s="5">
        <f t="shared" si="238"/>
        <v>1</v>
      </c>
      <c r="OB18" s="6">
        <v>-9.0300000000000005E-2</v>
      </c>
      <c r="OC18" s="7">
        <f>(OC19+$B$124)*(1+OB18)</f>
        <v>136455</v>
      </c>
      <c r="OD18" s="12">
        <f>($B$124)*(1+OB18)-$B$125</f>
        <v>125455</v>
      </c>
      <c r="OE18" s="12">
        <f>OD18</f>
        <v>125455</v>
      </c>
      <c r="OG18" s="5"/>
      <c r="OH18" s="6"/>
      <c r="OI18" s="7"/>
      <c r="OM18" s="5"/>
      <c r="ON18" s="6"/>
      <c r="OO18" s="7"/>
      <c r="OS18" s="5"/>
      <c r="OT18" s="6"/>
      <c r="OU18" s="7"/>
      <c r="OY18" s="5"/>
      <c r="OZ18" s="6"/>
      <c r="PA18" s="7"/>
      <c r="PE18" s="5"/>
      <c r="PF18" s="6"/>
      <c r="PG18" s="7"/>
      <c r="PK18" s="5"/>
      <c r="PL18" s="6"/>
      <c r="PM18" s="7"/>
      <c r="PQ18" s="5"/>
      <c r="PR18" s="6"/>
      <c r="PS18" s="7"/>
      <c r="PW18" s="5"/>
      <c r="PX18" s="6"/>
      <c r="PY18" s="7"/>
      <c r="QC18" s="5"/>
      <c r="QD18" s="6"/>
      <c r="QE18" s="7"/>
      <c r="QI18" s="5"/>
      <c r="QJ18" s="6"/>
      <c r="QK18" s="7"/>
      <c r="QO18" s="5"/>
      <c r="QP18" s="6"/>
      <c r="QQ18" s="7"/>
    </row>
    <row r="19" spans="3:459">
      <c r="C19">
        <v>72</v>
      </c>
      <c r="D19" s="6">
        <v>0.2089</v>
      </c>
      <c r="E19" s="12">
        <f t="shared" si="286"/>
        <v>-665159875.36235452</v>
      </c>
      <c r="F19" s="12">
        <f t="shared" si="0"/>
        <v>-70038136.602365986</v>
      </c>
      <c r="G19">
        <v>71</v>
      </c>
      <c r="H19" s="6">
        <v>0.2089</v>
      </c>
      <c r="I19" s="12">
        <f t="shared" si="1"/>
        <v>-686023928.83284366</v>
      </c>
      <c r="J19" s="12">
        <f t="shared" si="2"/>
        <v>-71399934.163369611</v>
      </c>
      <c r="K19">
        <v>70</v>
      </c>
      <c r="L19" s="6">
        <v>0.2089</v>
      </c>
      <c r="M19" s="12">
        <f t="shared" si="3"/>
        <v>-628607844.2060051</v>
      </c>
      <c r="N19" s="12">
        <f t="shared" si="4"/>
        <v>-65424188.289243378</v>
      </c>
      <c r="O19">
        <v>69</v>
      </c>
      <c r="P19" s="6">
        <v>0.2089</v>
      </c>
      <c r="Q19" s="12">
        <f t="shared" si="5"/>
        <v>-578026463.38777351</v>
      </c>
      <c r="R19" s="12">
        <f t="shared" si="6"/>
        <v>-55938044.843978077</v>
      </c>
      <c r="S19">
        <v>68</v>
      </c>
      <c r="T19" s="6">
        <v>0.2089</v>
      </c>
      <c r="U19" s="12">
        <f t="shared" si="7"/>
        <v>-423284509.91362882</v>
      </c>
      <c r="V19" s="12">
        <f t="shared" si="8"/>
        <v>-36840952.475744925</v>
      </c>
      <c r="W19">
        <v>67</v>
      </c>
      <c r="X19" s="6">
        <v>0.2089</v>
      </c>
      <c r="Y19" s="12">
        <f t="shared" si="9"/>
        <v>-415519839.12660849</v>
      </c>
      <c r="Z19" s="12">
        <f t="shared" si="10"/>
        <v>-32624503.498072121</v>
      </c>
      <c r="AA19">
        <v>66</v>
      </c>
      <c r="AB19" s="6">
        <v>0.2089</v>
      </c>
      <c r="AC19" s="12">
        <f t="shared" si="11"/>
        <v>-494121004.39043689</v>
      </c>
      <c r="AD19" s="12">
        <f t="shared" si="12"/>
        <v>-39698096.518282205</v>
      </c>
      <c r="AE19">
        <v>65</v>
      </c>
      <c r="AF19" s="6">
        <v>0.2089</v>
      </c>
      <c r="AG19" s="12">
        <f t="shared" si="13"/>
        <v>-418907495.53544044</v>
      </c>
      <c r="AH19" s="12">
        <f t="shared" si="14"/>
        <v>-34675240.044321299</v>
      </c>
      <c r="AI19">
        <v>64</v>
      </c>
      <c r="AJ19" s="6">
        <v>0.2089</v>
      </c>
      <c r="AK19" s="12">
        <f t="shared" si="15"/>
        <v>-467456754.41059732</v>
      </c>
      <c r="AL19" s="12">
        <f t="shared" si="16"/>
        <v>-39262953.200646639</v>
      </c>
      <c r="AM19">
        <v>63</v>
      </c>
      <c r="AN19" s="6">
        <v>0.2089</v>
      </c>
      <c r="AO19" s="12">
        <f t="shared" si="17"/>
        <v>-465671043.8552357</v>
      </c>
      <c r="AP19" s="12">
        <f t="shared" si="18"/>
        <v>-39963248.437972143</v>
      </c>
      <c r="AQ19">
        <v>62</v>
      </c>
      <c r="AR19" s="6">
        <v>0.2089</v>
      </c>
      <c r="AS19" s="12">
        <f t="shared" si="19"/>
        <v>-323116843.94552898</v>
      </c>
      <c r="AT19" s="12">
        <f t="shared" si="20"/>
        <v>-27926105.806612972</v>
      </c>
      <c r="AU19">
        <v>61</v>
      </c>
      <c r="AV19" s="6">
        <v>0.2089</v>
      </c>
      <c r="AW19" s="12">
        <f t="shared" si="21"/>
        <v>-343634330.52208889</v>
      </c>
      <c r="AX19" s="12">
        <f t="shared" si="22"/>
        <v>-29281075.029271118</v>
      </c>
      <c r="AY19">
        <v>60</v>
      </c>
      <c r="AZ19" s="6">
        <v>0.2089</v>
      </c>
      <c r="BA19" s="12">
        <f t="shared" si="23"/>
        <v>-304968735.69059324</v>
      </c>
      <c r="BB19" s="12">
        <f t="shared" si="24"/>
        <v>-25800763.396830469</v>
      </c>
      <c r="BC19">
        <v>59</v>
      </c>
      <c r="BD19" s="6">
        <v>0.2089</v>
      </c>
      <c r="BE19" s="12">
        <f t="shared" si="25"/>
        <v>-236570030.42096147</v>
      </c>
      <c r="BF19" s="12">
        <f t="shared" si="26"/>
        <v>-20302114.600946784</v>
      </c>
      <c r="BG19">
        <v>58</v>
      </c>
      <c r="BH19" s="6">
        <v>0.2089</v>
      </c>
      <c r="BI19" s="12">
        <f t="shared" si="27"/>
        <v>-126614849.66685499</v>
      </c>
      <c r="BJ19" s="12">
        <f t="shared" si="28"/>
        <v>-12098923.553071352</v>
      </c>
      <c r="BK19">
        <v>57</v>
      </c>
      <c r="BL19" s="6">
        <v>0.2089</v>
      </c>
      <c r="BM19" s="12">
        <f t="shared" si="29"/>
        <v>-110311510.02627152</v>
      </c>
      <c r="BN19" s="12">
        <f t="shared" si="30"/>
        <v>-11346710.404406503</v>
      </c>
      <c r="BO19">
        <v>56</v>
      </c>
      <c r="BP19" s="6">
        <v>0.2089</v>
      </c>
      <c r="BQ19" s="12">
        <f t="shared" si="31"/>
        <v>-114372229.1561417</v>
      </c>
      <c r="BR19" s="12">
        <f t="shared" si="32"/>
        <v>-12112457.622135516</v>
      </c>
      <c r="BS19">
        <v>55</v>
      </c>
      <c r="BT19" s="6">
        <v>0.2089</v>
      </c>
      <c r="BU19" s="12">
        <f t="shared" si="33"/>
        <v>-107545967.42408971</v>
      </c>
      <c r="BV19" s="12">
        <f t="shared" si="34"/>
        <v>-11651358.613200225</v>
      </c>
      <c r="BW19">
        <v>54</v>
      </c>
      <c r="BX19" s="6">
        <v>0.2089</v>
      </c>
      <c r="BY19" s="12">
        <f t="shared" si="35"/>
        <v>-117469412.51788963</v>
      </c>
      <c r="BZ19" s="12">
        <f t="shared" si="36"/>
        <v>-13012436.444464948</v>
      </c>
      <c r="CA19">
        <v>53</v>
      </c>
      <c r="CB19" s="6">
        <v>0.2089</v>
      </c>
      <c r="CC19" s="12">
        <f t="shared" si="37"/>
        <v>-57648386.367810301</v>
      </c>
      <c r="CD19" s="12">
        <f t="shared" si="38"/>
        <v>-7543763.2800238682</v>
      </c>
      <c r="CE19">
        <v>52</v>
      </c>
      <c r="CF19" s="6">
        <v>0.2089</v>
      </c>
      <c r="CG19" s="12">
        <f t="shared" si="39"/>
        <v>-32911244.052268732</v>
      </c>
      <c r="CH19" s="12">
        <f t="shared" si="40"/>
        <v>-4747391.8687691344</v>
      </c>
      <c r="CI19">
        <v>51</v>
      </c>
      <c r="CJ19" s="6">
        <v>0.2089</v>
      </c>
      <c r="CK19" s="12">
        <f t="shared" si="284"/>
        <v>-23244025.336037897</v>
      </c>
      <c r="CL19" s="12">
        <f t="shared" si="285"/>
        <v>-3395353.6705107088</v>
      </c>
      <c r="CM19" s="5">
        <v>50</v>
      </c>
      <c r="CN19" s="6">
        <v>0.2089</v>
      </c>
      <c r="CO19" s="7">
        <f t="shared" si="41"/>
        <v>86473503.710311934</v>
      </c>
      <c r="CP19" s="12">
        <f t="shared" si="42"/>
        <v>-28697909.271336868</v>
      </c>
      <c r="CQ19" s="12">
        <f t="shared" si="43"/>
        <v>-4104691.8312624246</v>
      </c>
      <c r="CR19" s="9"/>
      <c r="CS19" s="5">
        <v>49</v>
      </c>
      <c r="CT19" s="6">
        <v>0.2089</v>
      </c>
      <c r="CU19" s="7">
        <f t="shared" si="44"/>
        <v>66106187.378879242</v>
      </c>
      <c r="CV19" s="12">
        <f t="shared" si="45"/>
        <v>-31938305.545080319</v>
      </c>
      <c r="CW19" s="12">
        <f t="shared" si="46"/>
        <v>-4937510.412933901</v>
      </c>
      <c r="CY19" s="5">
        <v>48</v>
      </c>
      <c r="CZ19" s="6">
        <v>0.2089</v>
      </c>
      <c r="DA19" s="7">
        <f t="shared" si="47"/>
        <v>53449375.306338325</v>
      </c>
      <c r="DB19" s="12">
        <f t="shared" si="48"/>
        <v>-33879480.444657229</v>
      </c>
      <c r="DC19" s="12">
        <f t="shared" si="49"/>
        <v>-5464432.3297834238</v>
      </c>
      <c r="DE19" s="5">
        <f t="shared" si="50"/>
        <v>47</v>
      </c>
      <c r="DF19" s="6">
        <v>0.2089</v>
      </c>
      <c r="DG19" s="7">
        <f t="shared" si="51"/>
        <v>45238574.106084064</v>
      </c>
      <c r="DH19" s="12">
        <f t="shared" si="52"/>
        <v>-35768137.198696516</v>
      </c>
      <c r="DI19" s="12">
        <f t="shared" si="53"/>
        <v>-5790824.4034408238</v>
      </c>
      <c r="DK19" s="5">
        <f t="shared" si="54"/>
        <v>46</v>
      </c>
      <c r="DL19" s="6">
        <v>0.2089</v>
      </c>
      <c r="DM19" s="7">
        <f t="shared" si="55"/>
        <v>45792665.356902584</v>
      </c>
      <c r="DN19" s="12">
        <f t="shared" si="56"/>
        <v>-27931875.367643386</v>
      </c>
      <c r="DO19" s="12">
        <f t="shared" si="57"/>
        <v>-4573143.3194741756</v>
      </c>
      <c r="DQ19" s="5">
        <f t="shared" si="58"/>
        <v>45</v>
      </c>
      <c r="DR19" s="6">
        <v>0.2089</v>
      </c>
      <c r="DS19" s="7">
        <f t="shared" si="59"/>
        <v>30016167.643486239</v>
      </c>
      <c r="DT19" s="12">
        <f t="shared" si="60"/>
        <v>-39821533.889174402</v>
      </c>
      <c r="DU19" s="12">
        <f t="shared" si="61"/>
        <v>-6471302.2205779459</v>
      </c>
      <c r="DW19" s="5">
        <f t="shared" si="62"/>
        <v>44</v>
      </c>
      <c r="DX19" s="6">
        <v>0.2089</v>
      </c>
      <c r="DY19" s="7">
        <f t="shared" si="63"/>
        <v>22636627.182116304</v>
      </c>
      <c r="DZ19" s="12">
        <f t="shared" si="64"/>
        <v>-43284096.950074084</v>
      </c>
      <c r="EA19" s="12">
        <f t="shared" si="65"/>
        <v>-7060339.6120632105</v>
      </c>
      <c r="EC19" s="5">
        <f t="shared" si="66"/>
        <v>43</v>
      </c>
      <c r="ED19" s="6">
        <v>0.2089</v>
      </c>
      <c r="EE19" s="7">
        <f t="shared" si="67"/>
        <v>21069087.101746384</v>
      </c>
      <c r="EF19" s="12">
        <f t="shared" si="68"/>
        <v>-39482632.551542155</v>
      </c>
      <c r="EG19" s="12">
        <f t="shared" si="69"/>
        <v>-6632505.5290478598</v>
      </c>
      <c r="EI19" s="5">
        <f t="shared" si="70"/>
        <v>42</v>
      </c>
      <c r="EJ19" s="6">
        <v>0.2089</v>
      </c>
      <c r="EK19" s="7">
        <f t="shared" si="71"/>
        <v>21069087.101746384</v>
      </c>
      <c r="EL19" s="12">
        <f t="shared" si="72"/>
        <v>-31721439.014354154</v>
      </c>
      <c r="EM19" s="12">
        <f t="shared" si="73"/>
        <v>-5521808.6172278076</v>
      </c>
      <c r="EO19" s="5">
        <f t="shared" si="74"/>
        <v>41</v>
      </c>
      <c r="EP19" s="6">
        <v>0.2089</v>
      </c>
      <c r="EQ19" s="7">
        <f t="shared" si="75"/>
        <v>23530363.079904377</v>
      </c>
      <c r="ER19" s="12">
        <f t="shared" si="76"/>
        <v>-35281095.725312129</v>
      </c>
      <c r="ES19" s="12">
        <f t="shared" si="77"/>
        <v>-6227338.868131781</v>
      </c>
      <c r="EU19" s="5">
        <f t="shared" si="78"/>
        <v>40</v>
      </c>
      <c r="EV19" s="6">
        <v>0.2089</v>
      </c>
      <c r="EW19" s="7">
        <f t="shared" si="79"/>
        <v>14610356.122527935</v>
      </c>
      <c r="EX19" s="12">
        <f t="shared" si="80"/>
        <v>-34102289.480448849</v>
      </c>
      <c r="EY19" s="12">
        <f t="shared" si="81"/>
        <v>-6081540.363829283</v>
      </c>
      <c r="FA19" s="5">
        <f t="shared" si="82"/>
        <v>39</v>
      </c>
      <c r="FB19" s="6">
        <v>0.2089</v>
      </c>
      <c r="FC19" s="7">
        <f t="shared" si="83"/>
        <v>14560849.235128498</v>
      </c>
      <c r="FD19" s="12">
        <f t="shared" si="84"/>
        <v>-31124425.795043346</v>
      </c>
      <c r="FE19" s="12">
        <f t="shared" si="85"/>
        <v>-5645209.3042744473</v>
      </c>
      <c r="FG19" s="5">
        <f t="shared" si="86"/>
        <v>38</v>
      </c>
      <c r="FH19" s="6">
        <v>0.2089</v>
      </c>
      <c r="FI19" s="7">
        <f t="shared" si="87"/>
        <v>11497827.88623539</v>
      </c>
      <c r="FJ19" s="12">
        <f t="shared" si="88"/>
        <v>-32010077.592149146</v>
      </c>
      <c r="FK19" s="12">
        <f t="shared" si="89"/>
        <v>-5844810.2724557165</v>
      </c>
      <c r="FM19" s="5">
        <f t="shared" si="90"/>
        <v>37</v>
      </c>
      <c r="FN19" s="6">
        <v>0.2089</v>
      </c>
      <c r="FO19" s="7">
        <f t="shared" si="91"/>
        <v>12608649.946524167</v>
      </c>
      <c r="FP19" s="12">
        <f t="shared" si="92"/>
        <v>-28257730.371802326</v>
      </c>
      <c r="FQ19" s="12">
        <f t="shared" si="93"/>
        <v>-5228454.0675763274</v>
      </c>
      <c r="FS19" s="5">
        <f t="shared" si="94"/>
        <v>36</v>
      </c>
      <c r="FT19" s="6">
        <v>0.2089</v>
      </c>
      <c r="FU19" s="7">
        <f t="shared" si="95"/>
        <v>10283541.26622965</v>
      </c>
      <c r="FV19" s="12">
        <f t="shared" si="96"/>
        <v>-28228734.379480012</v>
      </c>
      <c r="FW19" s="12">
        <f t="shared" si="97"/>
        <v>-5308995.0841505313</v>
      </c>
      <c r="FY19" s="5">
        <f t="shared" si="98"/>
        <v>35</v>
      </c>
      <c r="FZ19" s="6">
        <v>0.2089</v>
      </c>
      <c r="GA19" s="7">
        <f t="shared" si="99"/>
        <v>8833139.7236124743</v>
      </c>
      <c r="GB19" s="12">
        <f t="shared" si="100"/>
        <v>-27786395.655357771</v>
      </c>
      <c r="GC19" s="12">
        <f t="shared" si="101"/>
        <v>-5276540.1366230212</v>
      </c>
      <c r="GE19" s="5">
        <f t="shared" si="102"/>
        <v>34</v>
      </c>
      <c r="GF19" s="6">
        <v>0.2089</v>
      </c>
      <c r="GG19" s="7">
        <f t="shared" si="103"/>
        <v>7858665.2345306743</v>
      </c>
      <c r="GH19" s="12">
        <f t="shared" si="104"/>
        <v>-26521189.554135639</v>
      </c>
      <c r="GI19" s="12">
        <f t="shared" si="105"/>
        <v>-5133133.4620907689</v>
      </c>
      <c r="GK19" s="5">
        <f t="shared" si="106"/>
        <v>33</v>
      </c>
      <c r="GL19" s="6">
        <v>0.2089</v>
      </c>
      <c r="GM19" s="7">
        <f t="shared" si="107"/>
        <v>8728940.6137183942</v>
      </c>
      <c r="GN19" s="12">
        <f t="shared" si="108"/>
        <v>-22908231.648596268</v>
      </c>
      <c r="GO19" s="12">
        <f t="shared" si="109"/>
        <v>-4587223.5011492223</v>
      </c>
      <c r="GQ19" s="5">
        <f t="shared" si="110"/>
        <v>32</v>
      </c>
      <c r="GR19" s="6">
        <v>0.2089</v>
      </c>
      <c r="GS19" s="7">
        <f t="shared" si="111"/>
        <v>7050840.5603541145</v>
      </c>
      <c r="GT19" s="12">
        <f t="shared" si="112"/>
        <v>-22107441.037901815</v>
      </c>
      <c r="GU19" s="12">
        <f t="shared" si="113"/>
        <v>-4588336.819187169</v>
      </c>
      <c r="GW19" s="5">
        <f t="shared" si="114"/>
        <v>31</v>
      </c>
      <c r="GX19" s="6">
        <v>0.2089</v>
      </c>
      <c r="GY19" s="7">
        <f t="shared" si="115"/>
        <v>6363000.2349554328</v>
      </c>
      <c r="GZ19" s="12">
        <f t="shared" si="116"/>
        <v>-20397874.150963061</v>
      </c>
      <c r="HA19" s="12">
        <f t="shared" si="117"/>
        <v>-4419746.3163377047</v>
      </c>
      <c r="HC19" s="5">
        <f t="shared" si="118"/>
        <v>30</v>
      </c>
      <c r="HD19" s="6">
        <v>0.2089</v>
      </c>
      <c r="HE19" s="7">
        <f t="shared" si="119"/>
        <v>6934394.3275451511</v>
      </c>
      <c r="HF19" s="12">
        <f t="shared" si="120"/>
        <v>-16967697.96270347</v>
      </c>
      <c r="HG19" s="12">
        <f t="shared" si="121"/>
        <v>-3903706.5306767565</v>
      </c>
      <c r="HI19" s="5">
        <f t="shared" si="122"/>
        <v>29</v>
      </c>
      <c r="HJ19" s="6">
        <v>0.2089</v>
      </c>
      <c r="HK19" s="7">
        <f t="shared" si="123"/>
        <v>6696016.1525155958</v>
      </c>
      <c r="HL19" s="12">
        <f t="shared" si="124"/>
        <v>-14385622.322575014</v>
      </c>
      <c r="HM19" s="12">
        <f t="shared" si="125"/>
        <v>-3484770.3495951644</v>
      </c>
      <c r="HO19" s="5">
        <f t="shared" si="126"/>
        <v>28</v>
      </c>
      <c r="HP19" s="6">
        <v>0.2089</v>
      </c>
      <c r="HQ19" s="7">
        <f t="shared" si="127"/>
        <v>5862385.004828928</v>
      </c>
      <c r="HR19" s="12">
        <f t="shared" si="128"/>
        <v>-13224969.952077046</v>
      </c>
      <c r="HS19" s="12">
        <f t="shared" si="129"/>
        <v>-3308254.8084623651</v>
      </c>
      <c r="HU19" s="5">
        <f t="shared" si="130"/>
        <v>27</v>
      </c>
      <c r="HV19" s="6">
        <v>0.2089</v>
      </c>
      <c r="HW19" s="7">
        <f t="shared" si="131"/>
        <v>4936329.5763126677</v>
      </c>
      <c r="HX19" s="12">
        <f t="shared" si="132"/>
        <v>-12372089.669494474</v>
      </c>
      <c r="HY19" s="12">
        <f t="shared" si="133"/>
        <v>-3207857.6988464068</v>
      </c>
      <c r="IA19" s="5">
        <f t="shared" si="134"/>
        <v>26</v>
      </c>
      <c r="IB19" s="6">
        <v>0.2089</v>
      </c>
      <c r="IC19" s="7">
        <f t="shared" si="135"/>
        <v>5760683.365985143</v>
      </c>
      <c r="ID19" s="12">
        <f t="shared" si="136"/>
        <v>-8892479.2827409077</v>
      </c>
      <c r="IE19" s="12">
        <f t="shared" si="137"/>
        <v>-2522151.7624815963</v>
      </c>
      <c r="IG19" s="5">
        <f t="shared" si="138"/>
        <v>25</v>
      </c>
      <c r="IH19" s="6">
        <v>0.2089</v>
      </c>
      <c r="II19" s="7">
        <f t="shared" si="139"/>
        <v>7774201.5735292081</v>
      </c>
      <c r="IJ19" s="12">
        <f t="shared" si="140"/>
        <v>-4119333.0272571668</v>
      </c>
      <c r="IK19" s="12">
        <f t="shared" si="141"/>
        <v>-1306252.2867930515</v>
      </c>
      <c r="IM19" s="5">
        <f t="shared" si="142"/>
        <v>24</v>
      </c>
      <c r="IN19" s="6">
        <v>0.2089</v>
      </c>
      <c r="IO19" s="7">
        <f t="shared" si="143"/>
        <v>5674599.6887074504</v>
      </c>
      <c r="IP19" s="12">
        <f t="shared" si="144"/>
        <v>-4473061.1413217913</v>
      </c>
      <c r="IQ19" s="12">
        <f t="shared" si="145"/>
        <v>-1513707.8481892368</v>
      </c>
      <c r="IS19" s="5">
        <f t="shared" si="146"/>
        <v>23</v>
      </c>
      <c r="IT19" s="6">
        <v>0.2089</v>
      </c>
      <c r="IU19" s="7">
        <f t="shared" si="147"/>
        <v>4582572.6307901554</v>
      </c>
      <c r="IV19" s="12">
        <f t="shared" si="148"/>
        <v>-4243623.9184409464</v>
      </c>
      <c r="IW19" s="12">
        <f t="shared" si="149"/>
        <v>-1510967.737241603</v>
      </c>
      <c r="IY19" s="5">
        <f t="shared" si="150"/>
        <v>22</v>
      </c>
      <c r="IZ19" s="6">
        <v>0.2089</v>
      </c>
      <c r="JA19" s="7">
        <f t="shared" si="151"/>
        <v>4926438.0034295395</v>
      </c>
      <c r="JB19" s="12">
        <f t="shared" si="152"/>
        <v>-2448653.713878091</v>
      </c>
      <c r="JC19" s="12">
        <f t="shared" si="153"/>
        <v>-931472.04575399065</v>
      </c>
      <c r="JE19" s="5">
        <f t="shared" si="154"/>
        <v>21</v>
      </c>
      <c r="JF19" s="6">
        <v>0.2089</v>
      </c>
      <c r="JG19" s="7">
        <f t="shared" si="155"/>
        <v>4625329.0803018855</v>
      </c>
      <c r="JH19" s="12">
        <f t="shared" si="156"/>
        <v>-1361651.9281725462</v>
      </c>
      <c r="JI19" s="12">
        <f t="shared" si="157"/>
        <v>-566042.76746308513</v>
      </c>
      <c r="JK19" s="5">
        <f t="shared" si="158"/>
        <v>20</v>
      </c>
      <c r="JL19" s="6">
        <v>0.2089</v>
      </c>
      <c r="JM19" s="7">
        <f t="shared" si="159"/>
        <v>3902572.6293468489</v>
      </c>
      <c r="JN19" s="12">
        <f t="shared" si="160"/>
        <v>-766141.84774202236</v>
      </c>
      <c r="JO19" s="12">
        <f t="shared" si="161"/>
        <v>-362786.58401904645</v>
      </c>
      <c r="JQ19" s="5">
        <f t="shared" si="162"/>
        <v>19</v>
      </c>
      <c r="JR19" s="6">
        <v>0.2089</v>
      </c>
      <c r="JS19" s="7">
        <f t="shared" si="163"/>
        <v>2962329.3072315538</v>
      </c>
      <c r="JT19" s="12">
        <f t="shared" si="164"/>
        <v>-723519.61303552636</v>
      </c>
      <c r="JU19" s="12">
        <f t="shared" si="165"/>
        <v>-383117.50659823976</v>
      </c>
      <c r="JW19" s="5">
        <f t="shared" si="166"/>
        <v>18</v>
      </c>
      <c r="JX19" s="6">
        <v>0.2089</v>
      </c>
      <c r="JY19" s="7">
        <f t="shared" si="167"/>
        <v>3108425.2961506336</v>
      </c>
      <c r="JZ19" s="12">
        <f t="shared" si="168"/>
        <v>132842.0187094436</v>
      </c>
      <c r="KA19" s="12">
        <f t="shared" si="169"/>
        <v>76244.688766284424</v>
      </c>
      <c r="KC19" s="5">
        <f t="shared" si="170"/>
        <v>17</v>
      </c>
      <c r="KD19" s="6">
        <v>0.2089</v>
      </c>
      <c r="KE19" s="7">
        <f t="shared" si="171"/>
        <v>2581319.7941792337</v>
      </c>
      <c r="KF19" s="12">
        <f t="shared" si="172"/>
        <v>76189.713051802857</v>
      </c>
      <c r="KG19" s="12">
        <f t="shared" si="173"/>
        <v>45352.123776423126</v>
      </c>
      <c r="KI19" s="5">
        <f t="shared" si="174"/>
        <v>16</v>
      </c>
      <c r="KJ19" s="6">
        <v>0.2089</v>
      </c>
      <c r="KK19" s="7">
        <f t="shared" si="175"/>
        <v>2109955.6924793473</v>
      </c>
      <c r="KL19" s="12">
        <f t="shared" si="176"/>
        <v>21108.037788441805</v>
      </c>
      <c r="KM19" s="12">
        <f t="shared" si="177"/>
        <v>13091.351495083507</v>
      </c>
      <c r="KO19" s="5">
        <f t="shared" si="178"/>
        <v>15</v>
      </c>
      <c r="KP19" s="6">
        <v>0.2089</v>
      </c>
      <c r="KQ19" s="7">
        <f t="shared" si="179"/>
        <v>1987711.4389819575</v>
      </c>
      <c r="KR19" s="12">
        <f t="shared" si="180"/>
        <v>254928.35458358398</v>
      </c>
      <c r="KS19" s="12">
        <f t="shared" si="181"/>
        <v>163694.10473869817</v>
      </c>
      <c r="KU19" s="5">
        <f t="shared" si="182"/>
        <v>14</v>
      </c>
      <c r="KV19" s="6">
        <v>0.2089</v>
      </c>
      <c r="KW19" s="7">
        <f t="shared" si="183"/>
        <v>1514562.2058686048</v>
      </c>
      <c r="KX19" s="12">
        <f t="shared" si="184"/>
        <v>63855.133595683496</v>
      </c>
      <c r="KY19" s="12">
        <f t="shared" si="185"/>
        <v>42595.999038873466</v>
      </c>
      <c r="LA19" s="5">
        <f t="shared" si="186"/>
        <v>13</v>
      </c>
      <c r="LB19" s="6">
        <v>0.2089</v>
      </c>
      <c r="LC19" s="7">
        <f t="shared" si="187"/>
        <v>1278219.4327526414</v>
      </c>
      <c r="LD19" s="12">
        <f t="shared" si="188"/>
        <v>58796.570493528488</v>
      </c>
      <c r="LE19" s="12">
        <f t="shared" si="189"/>
        <v>39794.14874546785</v>
      </c>
      <c r="LG19" s="5">
        <f t="shared" si="190"/>
        <v>12</v>
      </c>
      <c r="LH19" s="6">
        <v>0.2089</v>
      </c>
      <c r="LI19" s="7">
        <f t="shared" si="191"/>
        <v>1208032.7310770641</v>
      </c>
      <c r="LJ19" s="12">
        <f t="shared" si="192"/>
        <v>213205.84413648566</v>
      </c>
      <c r="LK19" s="12">
        <f t="shared" si="193"/>
        <v>150139.47758120141</v>
      </c>
      <c r="LM19" s="5">
        <f t="shared" si="194"/>
        <v>11</v>
      </c>
      <c r="LN19" s="6">
        <v>0.2089</v>
      </c>
      <c r="LO19" s="7">
        <f t="shared" si="195"/>
        <v>1036582.0585868062</v>
      </c>
      <c r="LP19" s="12">
        <f t="shared" si="196"/>
        <v>242663.71074089737</v>
      </c>
      <c r="LQ19" s="12">
        <f t="shared" si="197"/>
        <v>178859.25362582269</v>
      </c>
      <c r="LS19" s="5">
        <f t="shared" si="198"/>
        <v>10</v>
      </c>
      <c r="LT19" s="6">
        <v>0.2089</v>
      </c>
      <c r="LU19" s="7">
        <f t="shared" si="199"/>
        <v>788395.23774475686</v>
      </c>
      <c r="LV19" s="12">
        <f t="shared" si="200"/>
        <v>163596.37448568098</v>
      </c>
      <c r="LW19" s="12">
        <f t="shared" si="201"/>
        <v>126854.4011532304</v>
      </c>
      <c r="LY19" s="5">
        <f t="shared" si="202"/>
        <v>9</v>
      </c>
      <c r="LZ19" s="6">
        <v>0.2089</v>
      </c>
      <c r="MA19" s="7">
        <f t="shared" si="203"/>
        <v>813281.65643156262</v>
      </c>
      <c r="MB19" s="12">
        <f t="shared" si="204"/>
        <v>350087.01156924193</v>
      </c>
      <c r="MC19" s="12">
        <f t="shared" si="205"/>
        <v>286802.87131600705</v>
      </c>
      <c r="ME19" s="5">
        <f t="shared" si="206"/>
        <v>8</v>
      </c>
      <c r="MF19" s="6">
        <v>0.2089</v>
      </c>
      <c r="MG19" s="7">
        <f t="shared" si="207"/>
        <v>624496.39593915583</v>
      </c>
      <c r="MH19" s="12">
        <f t="shared" si="208"/>
        <v>270063.62805335224</v>
      </c>
      <c r="MI19" s="12">
        <f t="shared" si="209"/>
        <v>226998.09515622605</v>
      </c>
      <c r="MK19" s="5">
        <f t="shared" si="210"/>
        <v>7</v>
      </c>
      <c r="ML19" s="6">
        <v>0.2089</v>
      </c>
      <c r="MM19" s="7">
        <f t="shared" si="211"/>
        <v>580980.92468058027</v>
      </c>
      <c r="MN19" s="12">
        <f t="shared" si="212"/>
        <v>321476.37682899414</v>
      </c>
      <c r="MO19" s="12">
        <f t="shared" si="213"/>
        <v>279017.23271950433</v>
      </c>
      <c r="MQ19" s="5">
        <f t="shared" si="214"/>
        <v>6</v>
      </c>
      <c r="MR19" s="6">
        <v>0.2089</v>
      </c>
      <c r="MS19" s="7">
        <f t="shared" si="215"/>
        <v>528308.56113538274</v>
      </c>
      <c r="MT19" s="12">
        <f t="shared" si="216"/>
        <v>345062.22997781931</v>
      </c>
      <c r="MU19" s="12">
        <f t="shared" si="217"/>
        <v>307048.67938379291</v>
      </c>
      <c r="MW19" s="5">
        <f t="shared" si="218"/>
        <v>5</v>
      </c>
      <c r="MX19" s="6">
        <v>0.2089</v>
      </c>
      <c r="MY19" s="7">
        <f t="shared" si="219"/>
        <v>521374.2831692319</v>
      </c>
      <c r="MZ19" s="12">
        <f t="shared" si="220"/>
        <v>405013.80696197494</v>
      </c>
      <c r="NA19" s="12">
        <f t="shared" si="221"/>
        <v>370502.5878660063</v>
      </c>
      <c r="NC19" s="5">
        <f t="shared" si="222"/>
        <v>4</v>
      </c>
      <c r="ND19" s="6">
        <v>0.2089</v>
      </c>
      <c r="NE19" s="7">
        <f t="shared" si="223"/>
        <v>380010.41047320113</v>
      </c>
      <c r="NF19" s="12">
        <f t="shared" si="224"/>
        <v>314085.50872634165</v>
      </c>
      <c r="NG19" s="12">
        <f t="shared" si="225"/>
        <v>295160.08854137035</v>
      </c>
      <c r="NI19" s="5">
        <f t="shared" si="226"/>
        <v>3</v>
      </c>
      <c r="NJ19" s="6">
        <v>0.2089</v>
      </c>
      <c r="NK19" s="7">
        <f t="shared" si="227"/>
        <v>309757.426209</v>
      </c>
      <c r="NL19" s="12">
        <f t="shared" si="228"/>
        <v>267824.52397627843</v>
      </c>
      <c r="NM19" s="12">
        <f t="shared" si="229"/>
        <v>259348.03265140532</v>
      </c>
      <c r="NO19" s="5">
        <f t="shared" si="230"/>
        <v>2</v>
      </c>
      <c r="NP19" s="6">
        <v>0.2089</v>
      </c>
      <c r="NQ19" s="7">
        <f t="shared" si="231"/>
        <v>232725.33899999998</v>
      </c>
      <c r="NR19" s="12">
        <f>(NR20)*(1+NP19)-(((VLOOKUP((NO$91+NO20),$A$138:$E$227,5,FALSE))/(VLOOKUP(NO$91,$A$138:$E$227,5,FALSE)))*(IF(NO19&lt;=$D$125,$B$125,$C$125)))</f>
        <v>208243.65187128712</v>
      </c>
      <c r="NS19" s="12">
        <f t="shared" si="233"/>
        <v>204821.51030066947</v>
      </c>
      <c r="NU19" s="5">
        <f t="shared" si="234"/>
        <v>1</v>
      </c>
      <c r="NV19" s="6">
        <v>0.2089</v>
      </c>
      <c r="NW19" s="7">
        <f>(NW20+$B$124)*(1+NV19)</f>
        <v>181335</v>
      </c>
      <c r="NX19" s="12">
        <f>($B$124)*(1+NV19)-$B$125</f>
        <v>170335</v>
      </c>
      <c r="NY19" s="12">
        <f>NX19</f>
        <v>170335</v>
      </c>
      <c r="OA19" s="5"/>
      <c r="OB19" s="6"/>
      <c r="OC19" s="7"/>
      <c r="OG19" s="5"/>
      <c r="OH19" s="6"/>
      <c r="OI19" s="7"/>
      <c r="OM19" s="5"/>
      <c r="ON19" s="6"/>
      <c r="OO19" s="7"/>
      <c r="OS19" s="5"/>
      <c r="OT19" s="6"/>
      <c r="OU19" s="7"/>
      <c r="OY19" s="5"/>
      <c r="OZ19" s="6"/>
      <c r="PA19" s="7"/>
      <c r="PE19" s="5"/>
      <c r="PF19" s="6"/>
      <c r="PG19" s="7"/>
      <c r="PK19" s="5"/>
      <c r="PL19" s="6"/>
      <c r="PM19" s="7"/>
      <c r="PQ19" s="5"/>
      <c r="PR19" s="6"/>
      <c r="PS19" s="7"/>
      <c r="PW19" s="5"/>
      <c r="PX19" s="6"/>
      <c r="PY19" s="7"/>
      <c r="QC19" s="5"/>
      <c r="QD19" s="6"/>
      <c r="QE19" s="7"/>
      <c r="QI19" s="5"/>
      <c r="QJ19" s="6"/>
      <c r="QK19" s="7"/>
      <c r="QO19" s="5"/>
      <c r="QP19" s="6"/>
      <c r="QQ19" s="7"/>
    </row>
    <row r="20" spans="3:459">
      <c r="C20">
        <v>71</v>
      </c>
      <c r="D20" s="6">
        <v>0.28339999999999999</v>
      </c>
      <c r="E20" s="12">
        <f t="shared" si="286"/>
        <v>-549983424.65675974</v>
      </c>
      <c r="F20" s="12">
        <f t="shared" si="0"/>
        <v>-58878176.030705102</v>
      </c>
      <c r="G20">
        <v>70</v>
      </c>
      <c r="H20" s="6">
        <v>0.28339999999999999</v>
      </c>
      <c r="I20" s="12">
        <f t="shared" si="1"/>
        <v>-567239377.30069363</v>
      </c>
      <c r="J20" s="12">
        <f t="shared" si="2"/>
        <v>-60023473.711892709</v>
      </c>
      <c r="K20">
        <v>69</v>
      </c>
      <c r="L20" s="6">
        <v>0.28339999999999999</v>
      </c>
      <c r="M20" s="12">
        <f t="shared" si="3"/>
        <v>-519744890.88590443</v>
      </c>
      <c r="N20" s="12">
        <f t="shared" si="4"/>
        <v>-54997757.637060434</v>
      </c>
      <c r="O20">
        <v>68</v>
      </c>
      <c r="P20" s="6">
        <v>0.28339999999999999</v>
      </c>
      <c r="Q20" s="12">
        <f t="shared" si="5"/>
        <v>-477886064.511352</v>
      </c>
      <c r="R20" s="12">
        <f t="shared" si="6"/>
        <v>-47019730.357243173</v>
      </c>
      <c r="S20">
        <v>67</v>
      </c>
      <c r="T20" s="6">
        <v>0.28339999999999999</v>
      </c>
      <c r="U20" s="12">
        <f t="shared" si="7"/>
        <v>-349855095.20964801</v>
      </c>
      <c r="V20" s="12">
        <f t="shared" si="8"/>
        <v>-30958712.014220092</v>
      </c>
      <c r="W20">
        <v>66</v>
      </c>
      <c r="X20" s="6">
        <v>0.28339999999999999</v>
      </c>
      <c r="Y20" s="12">
        <f t="shared" si="9"/>
        <v>-343401229.30213636</v>
      </c>
      <c r="Z20" s="12">
        <f t="shared" si="10"/>
        <v>-27412598.131173015</v>
      </c>
      <c r="AA20">
        <v>65</v>
      </c>
      <c r="AB20" s="6">
        <v>0.28339999999999999</v>
      </c>
      <c r="AC20" s="12">
        <f t="shared" si="11"/>
        <v>-408427161.30327386</v>
      </c>
      <c r="AD20" s="12">
        <f t="shared" si="12"/>
        <v>-33361624.561901085</v>
      </c>
      <c r="AE20">
        <v>64</v>
      </c>
      <c r="AF20" s="6">
        <v>0.28339999999999999</v>
      </c>
      <c r="AG20" s="12">
        <f t="shared" si="13"/>
        <v>-346219760.99334288</v>
      </c>
      <c r="AH20" s="12">
        <f t="shared" si="14"/>
        <v>-29137306.618251629</v>
      </c>
      <c r="AI20">
        <v>63</v>
      </c>
      <c r="AJ20" s="6">
        <v>0.28339999999999999</v>
      </c>
      <c r="AK20" s="12">
        <f t="shared" si="15"/>
        <v>-386383969.30892032</v>
      </c>
      <c r="AL20" s="12">
        <f t="shared" si="16"/>
        <v>-32995660.74543998</v>
      </c>
      <c r="AM20">
        <v>62</v>
      </c>
      <c r="AN20" s="6">
        <v>0.28339999999999999</v>
      </c>
      <c r="AO20" s="12">
        <f t="shared" si="17"/>
        <v>-384913118.85776371</v>
      </c>
      <c r="AP20" s="12">
        <f t="shared" si="18"/>
        <v>-33584622.37558458</v>
      </c>
      <c r="AQ20">
        <v>61</v>
      </c>
      <c r="AR20" s="6">
        <v>0.28339999999999999</v>
      </c>
      <c r="AS20" s="12">
        <f t="shared" si="19"/>
        <v>-266994566.35740975</v>
      </c>
      <c r="AT20" s="12">
        <f t="shared" si="20"/>
        <v>-23461156.202198133</v>
      </c>
      <c r="AU20">
        <v>60</v>
      </c>
      <c r="AV20" s="6">
        <v>0.28339999999999999</v>
      </c>
      <c r="AW20" s="12">
        <f t="shared" si="21"/>
        <v>-283962494.08016998</v>
      </c>
      <c r="AX20" s="12">
        <f t="shared" si="22"/>
        <v>-24600711.120806806</v>
      </c>
      <c r="AY20">
        <v>59</v>
      </c>
      <c r="AZ20" s="6">
        <v>0.28339999999999999</v>
      </c>
      <c r="BA20" s="12">
        <f t="shared" si="23"/>
        <v>-251976285.3619377</v>
      </c>
      <c r="BB20" s="12">
        <f t="shared" si="24"/>
        <v>-21673702.763186473</v>
      </c>
      <c r="BC20">
        <v>58</v>
      </c>
      <c r="BD20" s="6">
        <v>0.28339999999999999</v>
      </c>
      <c r="BE20" s="12">
        <f t="shared" si="25"/>
        <v>-195401154.72981748</v>
      </c>
      <c r="BF20" s="12">
        <f t="shared" si="26"/>
        <v>-17049234.416401152</v>
      </c>
      <c r="BG20">
        <v>57</v>
      </c>
      <c r="BH20" s="6">
        <v>0.28339999999999999</v>
      </c>
      <c r="BI20" s="12">
        <f t="shared" si="27"/>
        <v>-104475887.68489453</v>
      </c>
      <c r="BJ20" s="12">
        <f t="shared" si="28"/>
        <v>-10150194.533742847</v>
      </c>
      <c r="BK20">
        <v>56</v>
      </c>
      <c r="BL20" s="6">
        <v>0.28339999999999999</v>
      </c>
      <c r="BM20" s="12">
        <f t="shared" si="29"/>
        <v>-91008233.287730828</v>
      </c>
      <c r="BN20" s="12">
        <f t="shared" si="30"/>
        <v>-9517568.951501552</v>
      </c>
      <c r="BO20">
        <v>55</v>
      </c>
      <c r="BP20" s="6">
        <v>0.28339999999999999</v>
      </c>
      <c r="BQ20" s="12">
        <f t="shared" si="31"/>
        <v>-94374185.866550356</v>
      </c>
      <c r="BR20" s="12">
        <f t="shared" si="32"/>
        <v>-10161576.943551833</v>
      </c>
      <c r="BS20">
        <v>54</v>
      </c>
      <c r="BT20" s="6">
        <v>0.28339999999999999</v>
      </c>
      <c r="BU20" s="12">
        <f t="shared" si="33"/>
        <v>-88732779.644081518</v>
      </c>
      <c r="BV20" s="12">
        <f t="shared" si="34"/>
        <v>-9773783.8964396734</v>
      </c>
      <c r="BW20">
        <v>53</v>
      </c>
      <c r="BX20" s="6">
        <v>0.28339999999999999</v>
      </c>
      <c r="BY20" s="12">
        <f t="shared" si="35"/>
        <v>-96946470.627897635</v>
      </c>
      <c r="BZ20" s="12">
        <f t="shared" si="36"/>
        <v>-10918476.271211244</v>
      </c>
      <c r="CA20">
        <v>52</v>
      </c>
      <c r="CB20" s="6">
        <v>0.28339999999999999</v>
      </c>
      <c r="CC20" s="12">
        <f t="shared" si="37"/>
        <v>-47497006.000377871</v>
      </c>
      <c r="CD20" s="12">
        <f t="shared" si="38"/>
        <v>-6319218.001287898</v>
      </c>
      <c r="CE20">
        <v>51</v>
      </c>
      <c r="CF20" s="6">
        <v>0.28339999999999999</v>
      </c>
      <c r="CG20" s="12">
        <f t="shared" si="39"/>
        <v>-27052088.153465487</v>
      </c>
      <c r="CH20" s="12">
        <f t="shared" si="40"/>
        <v>-3967416.3937941338</v>
      </c>
      <c r="CI20">
        <v>50</v>
      </c>
      <c r="CJ20" s="6">
        <v>0.28339999999999999</v>
      </c>
      <c r="CK20" s="12">
        <f t="shared" si="284"/>
        <v>-19057531.918304157</v>
      </c>
      <c r="CL20" s="12">
        <f t="shared" si="285"/>
        <v>-2830326.5225204192</v>
      </c>
      <c r="CM20" s="5">
        <v>49</v>
      </c>
      <c r="CN20" s="6">
        <v>0.28339999999999999</v>
      </c>
      <c r="CO20" s="7">
        <f t="shared" si="41"/>
        <v>71530733.485244378</v>
      </c>
      <c r="CP20" s="12">
        <f t="shared" si="42"/>
        <v>-23565360.733299531</v>
      </c>
      <c r="CQ20" s="12">
        <f t="shared" si="43"/>
        <v>-3426893.4234686824</v>
      </c>
      <c r="CR20" s="9"/>
      <c r="CS20" s="5">
        <v>48</v>
      </c>
      <c r="CT20" s="6">
        <v>0.28339999999999999</v>
      </c>
      <c r="CU20" s="7">
        <f t="shared" si="44"/>
        <v>54682924.459326029</v>
      </c>
      <c r="CV20" s="12">
        <f t="shared" si="45"/>
        <v>-26258789.334907833</v>
      </c>
      <c r="CW20" s="12">
        <f t="shared" si="46"/>
        <v>-4127309.7098184344</v>
      </c>
      <c r="CY20" s="5">
        <v>47</v>
      </c>
      <c r="CZ20" s="6">
        <v>0.28339999999999999</v>
      </c>
      <c r="DA20" s="7">
        <f t="shared" si="47"/>
        <v>44213231.289881974</v>
      </c>
      <c r="DB20" s="12">
        <f t="shared" si="48"/>
        <v>-27871189.051747233</v>
      </c>
      <c r="DC20" s="12">
        <f t="shared" si="49"/>
        <v>-4570461.0759362727</v>
      </c>
      <c r="DE20" s="5">
        <f t="shared" si="50"/>
        <v>46</v>
      </c>
      <c r="DF20" s="6">
        <v>0.28339999999999999</v>
      </c>
      <c r="DG20" s="7">
        <f t="shared" si="51"/>
        <v>37421270.664309755</v>
      </c>
      <c r="DH20" s="12">
        <f t="shared" si="52"/>
        <v>-29434061.085959811</v>
      </c>
      <c r="DI20" s="12">
        <f t="shared" si="53"/>
        <v>-4844963.0252879392</v>
      </c>
      <c r="DK20" s="5">
        <f t="shared" si="54"/>
        <v>45</v>
      </c>
      <c r="DL20" s="6">
        <v>0.28339999999999999</v>
      </c>
      <c r="DM20" s="7">
        <f t="shared" si="55"/>
        <v>37879613.993632711</v>
      </c>
      <c r="DN20" s="12">
        <f t="shared" si="56"/>
        <v>-22953628.229712874</v>
      </c>
      <c r="DO20" s="12">
        <f t="shared" si="57"/>
        <v>-3820870.0456638387</v>
      </c>
      <c r="DQ20" s="5">
        <f t="shared" si="58"/>
        <v>44</v>
      </c>
      <c r="DR20" s="6">
        <v>0.28339999999999999</v>
      </c>
      <c r="DS20" s="7">
        <f t="shared" si="59"/>
        <v>24829322.229701579</v>
      </c>
      <c r="DT20" s="12">
        <f t="shared" si="60"/>
        <v>-32787597.938292135</v>
      </c>
      <c r="DU20" s="12">
        <f t="shared" si="61"/>
        <v>-5417257.827675743</v>
      </c>
      <c r="DW20" s="5">
        <f t="shared" si="62"/>
        <v>43</v>
      </c>
      <c r="DX20" s="6">
        <v>0.28339999999999999</v>
      </c>
      <c r="DY20" s="7">
        <f t="shared" si="63"/>
        <v>18724979.057090167</v>
      </c>
      <c r="DZ20" s="12">
        <f t="shared" si="64"/>
        <v>-35652393.944599487</v>
      </c>
      <c r="EA20" s="12">
        <f t="shared" si="65"/>
        <v>-5912649.4908122914</v>
      </c>
      <c r="EC20" s="5">
        <f t="shared" si="66"/>
        <v>42</v>
      </c>
      <c r="ED20" s="6">
        <v>0.28339999999999999</v>
      </c>
      <c r="EE20" s="7">
        <f t="shared" si="67"/>
        <v>17428312.5996744</v>
      </c>
      <c r="EF20" s="12">
        <f t="shared" si="68"/>
        <v>-32512238.890743989</v>
      </c>
      <c r="EG20" s="12">
        <f t="shared" si="69"/>
        <v>-5552832.8798547909</v>
      </c>
      <c r="EI20" s="5">
        <f t="shared" si="70"/>
        <v>41</v>
      </c>
      <c r="EJ20" s="6">
        <v>0.28339999999999999</v>
      </c>
      <c r="EK20" s="7">
        <f t="shared" si="71"/>
        <v>17428312.5996744</v>
      </c>
      <c r="EL20" s="12">
        <f t="shared" si="72"/>
        <v>-26097358.224014804</v>
      </c>
      <c r="EM20" s="12">
        <f t="shared" si="73"/>
        <v>-4618715.6262798486</v>
      </c>
      <c r="EO20" s="5">
        <f t="shared" si="74"/>
        <v>40</v>
      </c>
      <c r="EP20" s="6">
        <v>0.28339999999999999</v>
      </c>
      <c r="EQ20" s="7">
        <f t="shared" si="75"/>
        <v>19464275.854003124</v>
      </c>
      <c r="ER20" s="12">
        <f t="shared" si="76"/>
        <v>-29043866.496873807</v>
      </c>
      <c r="ES20" s="12">
        <f t="shared" si="77"/>
        <v>-5212080.0025330465</v>
      </c>
      <c r="EU20" s="5">
        <f t="shared" si="78"/>
        <v>39</v>
      </c>
      <c r="EV20" s="6">
        <v>0.28339999999999999</v>
      </c>
      <c r="EW20" s="7">
        <f t="shared" si="79"/>
        <v>12085661.446379298</v>
      </c>
      <c r="EX20" s="12">
        <f t="shared" si="80"/>
        <v>-28070199.540471628</v>
      </c>
      <c r="EY20" s="12">
        <f t="shared" si="81"/>
        <v>-5089460.6840087799</v>
      </c>
      <c r="FA20" s="5">
        <f t="shared" si="82"/>
        <v>38</v>
      </c>
      <c r="FB20" s="6">
        <v>0.28339999999999999</v>
      </c>
      <c r="FC20" s="7">
        <f t="shared" si="83"/>
        <v>12044709.434302669</v>
      </c>
      <c r="FD20" s="12">
        <f t="shared" si="84"/>
        <v>-25609250.64974736</v>
      </c>
      <c r="FE20" s="12">
        <f t="shared" si="85"/>
        <v>-4722497.9539756887</v>
      </c>
      <c r="FG20" s="5">
        <f t="shared" si="86"/>
        <v>37</v>
      </c>
      <c r="FH20" s="6">
        <v>0.28339999999999999</v>
      </c>
      <c r="FI20" s="7">
        <f t="shared" si="87"/>
        <v>9510983.4446483497</v>
      </c>
      <c r="FJ20" s="12">
        <f t="shared" si="88"/>
        <v>-26342772.431259114</v>
      </c>
      <c r="FK20" s="12">
        <f t="shared" si="89"/>
        <v>-4890366.1691693896</v>
      </c>
      <c r="FM20" s="5">
        <f t="shared" si="90"/>
        <v>36</v>
      </c>
      <c r="FN20" s="6">
        <v>0.28339999999999999</v>
      </c>
      <c r="FO20" s="7">
        <f t="shared" si="91"/>
        <v>10429853.541669425</v>
      </c>
      <c r="FP20" s="12">
        <f t="shared" si="92"/>
        <v>-23240625.538843233</v>
      </c>
      <c r="FQ20" s="12">
        <f t="shared" si="93"/>
        <v>-4371998.8637427865</v>
      </c>
      <c r="FS20" s="5">
        <f t="shared" si="94"/>
        <v>35</v>
      </c>
      <c r="FT20" s="6">
        <v>0.28339999999999999</v>
      </c>
      <c r="FU20" s="7">
        <f t="shared" si="95"/>
        <v>8506527.6418476701</v>
      </c>
      <c r="FV20" s="12">
        <f t="shared" si="96"/>
        <v>-23218810.336978421</v>
      </c>
      <c r="FW20" s="12">
        <f t="shared" si="97"/>
        <v>-4439735.3924049083</v>
      </c>
      <c r="FY20" s="5">
        <f t="shared" si="98"/>
        <v>34</v>
      </c>
      <c r="FZ20" s="6">
        <v>0.28339999999999999</v>
      </c>
      <c r="GA20" s="7">
        <f t="shared" si="99"/>
        <v>7306757.981315637</v>
      </c>
      <c r="GB20" s="12">
        <f t="shared" si="100"/>
        <v>-22854177.257115562</v>
      </c>
      <c r="GC20" s="12">
        <f t="shared" si="101"/>
        <v>-4412440.1635025097</v>
      </c>
      <c r="GE20" s="5">
        <f t="shared" si="102"/>
        <v>33</v>
      </c>
      <c r="GF20" s="6">
        <v>0.28339999999999999</v>
      </c>
      <c r="GG20" s="7">
        <f t="shared" si="103"/>
        <v>6500674.3606011029</v>
      </c>
      <c r="GH20" s="12">
        <f t="shared" si="104"/>
        <v>-21810066.634242401</v>
      </c>
      <c r="GI20" s="12">
        <f t="shared" si="105"/>
        <v>-4291832.419362057</v>
      </c>
      <c r="GK20" s="5">
        <f t="shared" si="106"/>
        <v>32</v>
      </c>
      <c r="GL20" s="6">
        <v>0.28339999999999999</v>
      </c>
      <c r="GM20" s="7">
        <f t="shared" si="107"/>
        <v>7220564.6568933688</v>
      </c>
      <c r="GN20" s="12">
        <f t="shared" si="108"/>
        <v>-18825720.919362176</v>
      </c>
      <c r="GO20" s="12">
        <f t="shared" si="109"/>
        <v>-3832711.7465780666</v>
      </c>
      <c r="GQ20" s="5">
        <f t="shared" si="110"/>
        <v>31</v>
      </c>
      <c r="GR20" s="6">
        <v>0.28339999999999999</v>
      </c>
      <c r="GS20" s="7">
        <f t="shared" si="111"/>
        <v>5832443.1800431088</v>
      </c>
      <c r="GT20" s="12">
        <f t="shared" si="112"/>
        <v>-18167669.437799949</v>
      </c>
      <c r="GU20" s="12">
        <f t="shared" si="113"/>
        <v>-3833648.0682486282</v>
      </c>
      <c r="GW20" s="5">
        <f t="shared" si="114"/>
        <v>30</v>
      </c>
      <c r="GX20" s="6">
        <v>0.28339999999999999</v>
      </c>
      <c r="GY20" s="7">
        <f t="shared" si="115"/>
        <v>5263462.8463524133</v>
      </c>
      <c r="GZ20" s="12">
        <f t="shared" si="116"/>
        <v>-16758556.617406968</v>
      </c>
      <c r="HA20" s="12">
        <f t="shared" si="117"/>
        <v>-3691860.2449238128</v>
      </c>
      <c r="HC20" s="5">
        <f t="shared" si="118"/>
        <v>29</v>
      </c>
      <c r="HD20" s="6">
        <v>0.28339999999999999</v>
      </c>
      <c r="HE20" s="7">
        <f t="shared" si="119"/>
        <v>5736119.0566177107</v>
      </c>
      <c r="HF20" s="12">
        <f t="shared" si="120"/>
        <v>-13927786.530984072</v>
      </c>
      <c r="HG20" s="12">
        <f t="shared" si="121"/>
        <v>-3257860.9583613733</v>
      </c>
      <c r="HI20" s="5">
        <f t="shared" si="122"/>
        <v>28</v>
      </c>
      <c r="HJ20" s="6">
        <v>0.28339999999999999</v>
      </c>
      <c r="HK20" s="7">
        <f t="shared" si="123"/>
        <v>5538933.0403801762</v>
      </c>
      <c r="HL20" s="12">
        <f t="shared" si="124"/>
        <v>-11797318.30711348</v>
      </c>
      <c r="HM20" s="12">
        <f t="shared" si="125"/>
        <v>-2905527.6523707705</v>
      </c>
      <c r="HO20" s="5">
        <f t="shared" si="126"/>
        <v>27</v>
      </c>
      <c r="HP20" s="6">
        <v>0.28339999999999999</v>
      </c>
      <c r="HQ20" s="7">
        <f t="shared" si="127"/>
        <v>4849354.7893365268</v>
      </c>
      <c r="HR20" s="12">
        <f t="shared" si="128"/>
        <v>-10840468.975744706</v>
      </c>
      <c r="HS20" s="12">
        <f t="shared" si="129"/>
        <v>-2757074.7209350704</v>
      </c>
      <c r="HU20" s="5">
        <f t="shared" si="130"/>
        <v>26</v>
      </c>
      <c r="HV20" s="6">
        <v>0.28339999999999999</v>
      </c>
      <c r="HW20" s="7">
        <f t="shared" si="131"/>
        <v>4083323.3322133077</v>
      </c>
      <c r="HX20" s="12">
        <f t="shared" si="132"/>
        <v>-10138460.951395782</v>
      </c>
      <c r="HY20" s="12">
        <f t="shared" si="133"/>
        <v>-2672638.8399100266</v>
      </c>
      <c r="IA20" s="5">
        <f t="shared" si="134"/>
        <v>25</v>
      </c>
      <c r="IB20" s="6">
        <v>0.28339999999999999</v>
      </c>
      <c r="IC20" s="7">
        <f t="shared" si="135"/>
        <v>4765227.368669983</v>
      </c>
      <c r="ID20" s="12">
        <f t="shared" si="136"/>
        <v>-7268348.7058913596</v>
      </c>
      <c r="IE20" s="12">
        <f t="shared" si="137"/>
        <v>-2095947.0896939195</v>
      </c>
      <c r="IG20" s="5">
        <f t="shared" si="138"/>
        <v>24</v>
      </c>
      <c r="IH20" s="6">
        <v>0.28339999999999999</v>
      </c>
      <c r="II20" s="7">
        <f t="shared" si="139"/>
        <v>6430806.1655465364</v>
      </c>
      <c r="IJ20" s="12">
        <f t="shared" si="140"/>
        <v>-3329246.8370795418</v>
      </c>
      <c r="IK20" s="12">
        <f t="shared" si="141"/>
        <v>-1073352.4765584413</v>
      </c>
      <c r="IM20" s="5">
        <f t="shared" si="142"/>
        <v>23</v>
      </c>
      <c r="IN20" s="6">
        <v>0.28339999999999999</v>
      </c>
      <c r="IO20" s="7">
        <f t="shared" si="143"/>
        <v>4694019.098939077</v>
      </c>
      <c r="IP20" s="12">
        <f t="shared" si="144"/>
        <v>-3626776.4597444781</v>
      </c>
      <c r="IQ20" s="12">
        <f t="shared" si="145"/>
        <v>-1247826.5542190161</v>
      </c>
      <c r="IS20" s="5">
        <f t="shared" si="146"/>
        <v>22</v>
      </c>
      <c r="IT20" s="6">
        <v>0.28339999999999999</v>
      </c>
      <c r="IU20" s="7">
        <f t="shared" si="147"/>
        <v>3790696.1955415295</v>
      </c>
      <c r="IV20" s="12">
        <f t="shared" si="148"/>
        <v>-3440621.6462772237</v>
      </c>
      <c r="IW20" s="12">
        <f t="shared" si="149"/>
        <v>-1245522.068732782</v>
      </c>
      <c r="IY20" s="5">
        <f t="shared" si="150"/>
        <v>21</v>
      </c>
      <c r="IZ20" s="6">
        <v>0.28339999999999999</v>
      </c>
      <c r="JA20" s="7">
        <f t="shared" si="151"/>
        <v>4075141.0401435513</v>
      </c>
      <c r="JB20" s="12">
        <f t="shared" si="152"/>
        <v>-1960285.9739251309</v>
      </c>
      <c r="JC20" s="12">
        <f t="shared" si="153"/>
        <v>-758155.15699455864</v>
      </c>
      <c r="JE20" s="5">
        <f t="shared" si="154"/>
        <v>20</v>
      </c>
      <c r="JF20" s="6">
        <v>0.28339999999999999</v>
      </c>
      <c r="JG20" s="7">
        <f t="shared" si="155"/>
        <v>3826064.2570120646</v>
      </c>
      <c r="JH20" s="12">
        <f t="shared" si="156"/>
        <v>-1066659.7878107415</v>
      </c>
      <c r="JI20" s="12">
        <f t="shared" si="157"/>
        <v>-450822.17517001013</v>
      </c>
      <c r="JK20" s="5">
        <f t="shared" si="158"/>
        <v>19</v>
      </c>
      <c r="JL20" s="6">
        <v>0.28339999999999999</v>
      </c>
      <c r="JM20" s="7">
        <f t="shared" si="159"/>
        <v>3228201.3643368753</v>
      </c>
      <c r="JN20" s="12">
        <f t="shared" si="160"/>
        <v>-581344.27327153657</v>
      </c>
      <c r="JO20" s="12">
        <f t="shared" si="161"/>
        <v>-279879.85433493531</v>
      </c>
      <c r="JQ20" s="5">
        <f t="shared" si="162"/>
        <v>18</v>
      </c>
      <c r="JR20" s="6">
        <v>0.28339999999999999</v>
      </c>
      <c r="JS20" s="7">
        <f t="shared" si="163"/>
        <v>2450433.7060398324</v>
      </c>
      <c r="JT20" s="12">
        <f t="shared" si="164"/>
        <v>-551629.1178937325</v>
      </c>
      <c r="JU20" s="12">
        <f t="shared" si="165"/>
        <v>-296978.54738090798</v>
      </c>
      <c r="JW20" s="5">
        <f t="shared" si="166"/>
        <v>17</v>
      </c>
      <c r="JX20" s="6">
        <v>0.28339999999999999</v>
      </c>
      <c r="JY20" s="7">
        <f t="shared" si="167"/>
        <v>2571284.0567049659</v>
      </c>
      <c r="JZ20" s="12">
        <f t="shared" si="168"/>
        <v>153123.80828667176</v>
      </c>
      <c r="KA20" s="12">
        <f t="shared" si="169"/>
        <v>89353.806444512054</v>
      </c>
      <c r="KC20" s="5">
        <f t="shared" si="170"/>
        <v>16</v>
      </c>
      <c r="KD20" s="6">
        <v>0.28339999999999999</v>
      </c>
      <c r="KE20" s="7">
        <f t="shared" si="171"/>
        <v>2135263.2923974139</v>
      </c>
      <c r="KF20" s="12">
        <f t="shared" si="172"/>
        <v>104713.77786246821</v>
      </c>
      <c r="KG20" s="12">
        <f t="shared" si="173"/>
        <v>63372.571008350191</v>
      </c>
      <c r="KI20" s="5">
        <f t="shared" si="174"/>
        <v>15</v>
      </c>
      <c r="KJ20" s="6">
        <v>0.28339999999999999</v>
      </c>
      <c r="KK20" s="7">
        <f t="shared" si="175"/>
        <v>1745351.7184873417</v>
      </c>
      <c r="KL20" s="12">
        <f t="shared" si="176"/>
        <v>57472.900737929209</v>
      </c>
      <c r="KM20" s="12">
        <f t="shared" si="177"/>
        <v>36240.647185612543</v>
      </c>
      <c r="KO20" s="5">
        <f t="shared" si="178"/>
        <v>14</v>
      </c>
      <c r="KP20" s="6">
        <v>0.28339999999999999</v>
      </c>
      <c r="KQ20" s="7">
        <f t="shared" si="179"/>
        <v>1644231.4823243918</v>
      </c>
      <c r="KR20" s="12">
        <f t="shared" si="180"/>
        <v>249523.31353338028</v>
      </c>
      <c r="KS20" s="12">
        <f t="shared" si="181"/>
        <v>162900.43055551744</v>
      </c>
      <c r="KU20" s="5">
        <f t="shared" si="182"/>
        <v>13</v>
      </c>
      <c r="KV20" s="6">
        <v>0.28339999999999999</v>
      </c>
      <c r="KW20" s="7">
        <f t="shared" si="183"/>
        <v>1252843.2507805482</v>
      </c>
      <c r="KX20" s="12">
        <f t="shared" si="184"/>
        <v>90022.136928538152</v>
      </c>
      <c r="KY20" s="12">
        <f t="shared" si="185"/>
        <v>61054.617619850127</v>
      </c>
      <c r="LA20" s="5">
        <f t="shared" si="186"/>
        <v>12</v>
      </c>
      <c r="LB20" s="6">
        <v>0.28339999999999999</v>
      </c>
      <c r="LC20" s="7">
        <f t="shared" si="187"/>
        <v>1057340.9155038807</v>
      </c>
      <c r="LD20" s="12">
        <f t="shared" si="188"/>
        <v>85302.43201412342</v>
      </c>
      <c r="LE20" s="12">
        <f t="shared" si="189"/>
        <v>58698.208168134435</v>
      </c>
      <c r="LG20" s="5">
        <f t="shared" si="190"/>
        <v>11</v>
      </c>
      <c r="LH20" s="6">
        <v>0.28339999999999999</v>
      </c>
      <c r="LI20" s="7">
        <f t="shared" si="191"/>
        <v>999282.59663914633</v>
      </c>
      <c r="LJ20" s="12">
        <f t="shared" si="192"/>
        <v>211603.44104897743</v>
      </c>
      <c r="LK20" s="12">
        <f t="shared" si="193"/>
        <v>151500.73099855625</v>
      </c>
      <c r="LM20" s="5">
        <f t="shared" si="194"/>
        <v>10</v>
      </c>
      <c r="LN20" s="6">
        <v>0.28339999999999999</v>
      </c>
      <c r="LO20" s="7">
        <f t="shared" si="195"/>
        <v>857458.89534850372</v>
      </c>
      <c r="LP20" s="12">
        <f t="shared" si="196"/>
        <v>234399.54503905194</v>
      </c>
      <c r="LQ20" s="12">
        <f t="shared" si="197"/>
        <v>175654.6095558737</v>
      </c>
      <c r="LS20" s="5">
        <f t="shared" si="198"/>
        <v>9</v>
      </c>
      <c r="LT20" s="6">
        <v>0.28339999999999999</v>
      </c>
      <c r="LU20" s="7">
        <f t="shared" si="199"/>
        <v>652159.18417135975</v>
      </c>
      <c r="LV20" s="12">
        <f t="shared" si="200"/>
        <v>167330.25267645234</v>
      </c>
      <c r="LW20" s="12">
        <f t="shared" si="201"/>
        <v>131917.53831051997</v>
      </c>
      <c r="LY20" s="5">
        <f t="shared" si="202"/>
        <v>8</v>
      </c>
      <c r="LZ20" s="6">
        <v>0.28339999999999999</v>
      </c>
      <c r="MA20" s="7">
        <f t="shared" si="203"/>
        <v>672745.18689019978</v>
      </c>
      <c r="MB20" s="12">
        <f t="shared" si="204"/>
        <v>319883.05504125706</v>
      </c>
      <c r="MC20" s="12">
        <f t="shared" si="205"/>
        <v>266437.24757768068</v>
      </c>
      <c r="ME20" s="5">
        <f t="shared" si="206"/>
        <v>7</v>
      </c>
      <c r="MF20" s="6">
        <v>0.28339999999999999</v>
      </c>
      <c r="MG20" s="7">
        <f t="shared" si="207"/>
        <v>516582.34422959364</v>
      </c>
      <c r="MH20" s="12">
        <f t="shared" si="208"/>
        <v>252920.13891281432</v>
      </c>
      <c r="MI20" s="12">
        <f t="shared" si="209"/>
        <v>216140.29197932957</v>
      </c>
      <c r="MK20" s="5">
        <f t="shared" si="210"/>
        <v>6</v>
      </c>
      <c r="ML20" s="6">
        <v>0.28339999999999999</v>
      </c>
      <c r="MM20" s="7">
        <f t="shared" si="211"/>
        <v>480586.42127601971</v>
      </c>
      <c r="MN20" s="12">
        <f t="shared" si="212"/>
        <v>294516.99414368306</v>
      </c>
      <c r="MO20" s="12">
        <f t="shared" si="213"/>
        <v>259889.37725797776</v>
      </c>
      <c r="MQ20" s="5">
        <f t="shared" si="214"/>
        <v>5</v>
      </c>
      <c r="MR20" s="6">
        <v>0.28339999999999999</v>
      </c>
      <c r="MS20" s="7">
        <f t="shared" si="215"/>
        <v>437015.93277804839</v>
      </c>
      <c r="MT20" s="12">
        <f t="shared" si="216"/>
        <v>313323.12041119777</v>
      </c>
      <c r="MU20" s="12">
        <f t="shared" si="217"/>
        <v>283464.35769874451</v>
      </c>
      <c r="MW20" s="5">
        <f t="shared" si="218"/>
        <v>4</v>
      </c>
      <c r="MX20" s="6">
        <v>0.28339999999999999</v>
      </c>
      <c r="MY20" s="7">
        <f t="shared" si="219"/>
        <v>431279.90997537586</v>
      </c>
      <c r="MZ20" s="12">
        <f t="shared" si="220"/>
        <v>362154.20476434741</v>
      </c>
      <c r="NA20" s="12">
        <f t="shared" si="221"/>
        <v>336830.30306981079</v>
      </c>
      <c r="NC20" s="5">
        <f t="shared" si="222"/>
        <v>3</v>
      </c>
      <c r="ND20" s="6">
        <v>0.28339999999999999</v>
      </c>
      <c r="NE20" s="7">
        <f t="shared" si="223"/>
        <v>314343.95770799991</v>
      </c>
      <c r="NF20" s="12">
        <f t="shared" si="224"/>
        <v>269493.60543235223</v>
      </c>
      <c r="NG20" s="12">
        <f t="shared" si="225"/>
        <v>257486.46459625734</v>
      </c>
      <c r="NI20" s="5">
        <f t="shared" si="226"/>
        <v>2</v>
      </c>
      <c r="NJ20" s="6">
        <v>0.28339999999999999</v>
      </c>
      <c r="NK20" s="7">
        <f t="shared" si="227"/>
        <v>256230.80999999997</v>
      </c>
      <c r="NL20" s="12">
        <f>(NL21)*(1+NJ20)-(((VLOOKUP((NI$91+NI21),$A$138:$E$227,5,FALSE))/(VLOOKUP(NI$91,$A$138:$E$227,5,FALSE)))*(IF(NI20&lt;=$D$125,$B$125,$C$125)))</f>
        <v>230940.56273412946</v>
      </c>
      <c r="NM20" s="12">
        <f t="shared" si="229"/>
        <v>227367.84363242573</v>
      </c>
      <c r="NO20" s="5">
        <f t="shared" si="230"/>
        <v>1</v>
      </c>
      <c r="NP20" s="6">
        <v>0.28339999999999999</v>
      </c>
      <c r="NQ20" s="7">
        <f>(NQ21+$B$124)*(1+NP20)</f>
        <v>192509.99999999997</v>
      </c>
      <c r="NR20" s="12">
        <f>($B$124)*(1+NP20)-$B$125</f>
        <v>181509.99999999997</v>
      </c>
      <c r="NS20" s="12">
        <f>NR20</f>
        <v>181509.99999999997</v>
      </c>
      <c r="NU20" s="5"/>
      <c r="NV20" s="6"/>
      <c r="NW20" s="7"/>
      <c r="OA20" s="5"/>
      <c r="OB20" s="6"/>
      <c r="OC20" s="7"/>
      <c r="OG20" s="5"/>
      <c r="OH20" s="6"/>
      <c r="OI20" s="7"/>
      <c r="OM20" s="5"/>
      <c r="ON20" s="6"/>
      <c r="OO20" s="7"/>
      <c r="OS20" s="5"/>
      <c r="OT20" s="6"/>
      <c r="OU20" s="7"/>
      <c r="OY20" s="5"/>
      <c r="OZ20" s="6"/>
      <c r="PA20" s="7"/>
      <c r="PE20" s="5"/>
      <c r="PF20" s="6"/>
      <c r="PG20" s="7"/>
      <c r="PK20" s="5"/>
      <c r="PL20" s="6"/>
      <c r="PM20" s="7"/>
      <c r="PQ20" s="5"/>
      <c r="PR20" s="6"/>
      <c r="PS20" s="7"/>
      <c r="PW20" s="5"/>
      <c r="PX20" s="6"/>
      <c r="PY20" s="7"/>
      <c r="QC20" s="5"/>
      <c r="QD20" s="6"/>
      <c r="QE20" s="7"/>
      <c r="QI20" s="5"/>
      <c r="QJ20" s="6"/>
      <c r="QK20" s="7"/>
      <c r="QO20" s="5"/>
      <c r="QP20" s="6"/>
      <c r="QQ20" s="7"/>
    </row>
    <row r="21" spans="3:459">
      <c r="C21">
        <v>70</v>
      </c>
      <c r="D21" s="6">
        <v>0.33100000000000002</v>
      </c>
      <c r="E21" s="12">
        <f t="shared" si="286"/>
        <v>-428317900.45417404</v>
      </c>
      <c r="F21" s="12">
        <f t="shared" si="0"/>
        <v>-46573850.897908308</v>
      </c>
      <c r="G21">
        <v>69</v>
      </c>
      <c r="H21" s="6">
        <v>0.33100000000000002</v>
      </c>
      <c r="I21" s="12">
        <f t="shared" si="1"/>
        <v>-441760845.04345012</v>
      </c>
      <c r="J21" s="12">
        <f t="shared" si="2"/>
        <v>-47480266.814852282</v>
      </c>
      <c r="K21">
        <v>68</v>
      </c>
      <c r="L21" s="6">
        <v>0.33100000000000002</v>
      </c>
      <c r="M21" s="12">
        <f t="shared" si="3"/>
        <v>-404754076.76014858</v>
      </c>
      <c r="N21" s="12">
        <f t="shared" si="4"/>
        <v>-43502795.176609315</v>
      </c>
      <c r="O21">
        <v>67</v>
      </c>
      <c r="P21" s="6">
        <v>0.33100000000000002</v>
      </c>
      <c r="Q21" s="12">
        <f t="shared" si="5"/>
        <v>-372121831.73677313</v>
      </c>
      <c r="R21" s="12">
        <f t="shared" si="6"/>
        <v>-37188793.995064065</v>
      </c>
      <c r="S21">
        <v>66</v>
      </c>
      <c r="T21" s="6">
        <v>0.33100000000000002</v>
      </c>
      <c r="U21" s="12">
        <f t="shared" si="7"/>
        <v>-272336040.38540369</v>
      </c>
      <c r="V21" s="12">
        <f t="shared" si="8"/>
        <v>-24477720.788882926</v>
      </c>
      <c r="W21">
        <v>65</v>
      </c>
      <c r="X21" s="6">
        <v>0.33100000000000002</v>
      </c>
      <c r="Y21" s="12">
        <f t="shared" si="9"/>
        <v>-267278646.83547455</v>
      </c>
      <c r="Z21" s="12">
        <f t="shared" si="10"/>
        <v>-21671241.63530875</v>
      </c>
      <c r="AA21">
        <v>64</v>
      </c>
      <c r="AB21" s="6">
        <v>0.33100000000000002</v>
      </c>
      <c r="AC21" s="12">
        <f t="shared" si="11"/>
        <v>-317952227.34611279</v>
      </c>
      <c r="AD21" s="12">
        <f t="shared" si="12"/>
        <v>-26379443.123624694</v>
      </c>
      <c r="AE21">
        <v>63</v>
      </c>
      <c r="AF21" s="6">
        <v>0.33100000000000002</v>
      </c>
      <c r="AG21" s="12">
        <f t="shared" si="13"/>
        <v>-269489863.17991865</v>
      </c>
      <c r="AH21" s="12">
        <f t="shared" si="14"/>
        <v>-23036217.091432393</v>
      </c>
      <c r="AI21">
        <v>62</v>
      </c>
      <c r="AJ21" s="6">
        <v>0.33100000000000002</v>
      </c>
      <c r="AK21" s="12">
        <f t="shared" si="15"/>
        <v>-300789048.5905363</v>
      </c>
      <c r="AL21" s="12">
        <f t="shared" si="16"/>
        <v>-26089810.625703342</v>
      </c>
      <c r="AM21">
        <v>61</v>
      </c>
      <c r="AN21" s="6">
        <v>0.33100000000000002</v>
      </c>
      <c r="AO21" s="12">
        <f t="shared" si="17"/>
        <v>-299648814.9217155</v>
      </c>
      <c r="AP21" s="12">
        <f t="shared" si="18"/>
        <v>-26555928.915123746</v>
      </c>
      <c r="AQ21">
        <v>60</v>
      </c>
      <c r="AR21" s="6">
        <v>0.33100000000000002</v>
      </c>
      <c r="AS21" s="12">
        <f t="shared" si="19"/>
        <v>-207770888.19285145</v>
      </c>
      <c r="AT21" s="12">
        <f t="shared" si="20"/>
        <v>-18543976.193202328</v>
      </c>
      <c r="AU21">
        <v>59</v>
      </c>
      <c r="AV21" s="6">
        <v>0.33100000000000002</v>
      </c>
      <c r="AW21" s="12">
        <f t="shared" si="21"/>
        <v>-220988162.97793692</v>
      </c>
      <c r="AX21" s="12">
        <f t="shared" si="22"/>
        <v>-19445847.150792692</v>
      </c>
      <c r="AY21">
        <v>58</v>
      </c>
      <c r="AZ21" s="6">
        <v>0.33100000000000002</v>
      </c>
      <c r="BA21" s="12">
        <f t="shared" si="23"/>
        <v>-196063198.05479231</v>
      </c>
      <c r="BB21" s="12">
        <f t="shared" si="24"/>
        <v>-17129342.884736728</v>
      </c>
      <c r="BC21">
        <v>57</v>
      </c>
      <c r="BD21" s="6">
        <v>0.33100000000000002</v>
      </c>
      <c r="BE21" s="12">
        <f t="shared" si="25"/>
        <v>-151984825.41887444</v>
      </c>
      <c r="BF21" s="12">
        <f t="shared" si="26"/>
        <v>-13469428.27408001</v>
      </c>
      <c r="BG21">
        <v>56</v>
      </c>
      <c r="BH21" s="6">
        <v>0.33100000000000002</v>
      </c>
      <c r="BI21" s="12">
        <f t="shared" si="27"/>
        <v>-81164950.815004945</v>
      </c>
      <c r="BJ21" s="12">
        <f t="shared" si="28"/>
        <v>-8009363.4682311602</v>
      </c>
      <c r="BK21">
        <v>55</v>
      </c>
      <c r="BL21" s="6">
        <v>0.33100000000000002</v>
      </c>
      <c r="BM21" s="12">
        <f t="shared" si="29"/>
        <v>-70688304.022444591</v>
      </c>
      <c r="BN21" s="12">
        <f t="shared" si="30"/>
        <v>-7508688.4850993939</v>
      </c>
      <c r="BO21">
        <v>54</v>
      </c>
      <c r="BP21" s="6">
        <v>0.33100000000000002</v>
      </c>
      <c r="BQ21" s="12">
        <f t="shared" si="31"/>
        <v>-73317410.921688631</v>
      </c>
      <c r="BR21" s="12">
        <f t="shared" si="32"/>
        <v>-8018371.7789904596</v>
      </c>
      <c r="BS21">
        <v>53</v>
      </c>
      <c r="BT21" s="6">
        <v>0.33100000000000002</v>
      </c>
      <c r="BU21" s="12">
        <f t="shared" si="33"/>
        <v>-68926616.871996045</v>
      </c>
      <c r="BV21" s="12">
        <f t="shared" si="34"/>
        <v>-7711463.1069863588</v>
      </c>
      <c r="BW21">
        <v>52</v>
      </c>
      <c r="BX21" s="6">
        <v>0.33100000000000002</v>
      </c>
      <c r="BY21" s="12">
        <f t="shared" si="35"/>
        <v>-75331227.210163638</v>
      </c>
      <c r="BZ21" s="12">
        <f t="shared" si="36"/>
        <v>-8617399.9699872918</v>
      </c>
      <c r="CA21">
        <v>51</v>
      </c>
      <c r="CB21" s="6">
        <v>0.33100000000000002</v>
      </c>
      <c r="CC21" s="12">
        <f t="shared" si="37"/>
        <v>-36833035.396824725</v>
      </c>
      <c r="CD21" s="12">
        <f t="shared" si="38"/>
        <v>-4977437.2157871248</v>
      </c>
      <c r="CE21">
        <v>50</v>
      </c>
      <c r="CF21" s="6">
        <v>0.33100000000000002</v>
      </c>
      <c r="CG21" s="12">
        <f t="shared" si="39"/>
        <v>-20919067.470344532</v>
      </c>
      <c r="CH21" s="12">
        <f t="shared" si="40"/>
        <v>-3116165.2988508199</v>
      </c>
      <c r="CI21">
        <v>49</v>
      </c>
      <c r="CJ21" s="6">
        <v>0.33100000000000002</v>
      </c>
      <c r="CK21" s="12">
        <f t="shared" si="284"/>
        <v>-14691859.060545549</v>
      </c>
      <c r="CL21" s="12">
        <f t="shared" si="285"/>
        <v>-2216245.238548669</v>
      </c>
      <c r="CM21" s="5">
        <v>48</v>
      </c>
      <c r="CN21" s="6">
        <v>0.33100000000000002</v>
      </c>
      <c r="CO21" s="7">
        <f t="shared" si="41"/>
        <v>55735338.542344078</v>
      </c>
      <c r="CP21" s="12">
        <f t="shared" si="42"/>
        <v>-18200921.661959723</v>
      </c>
      <c r="CQ21" s="12">
        <f t="shared" si="43"/>
        <v>-2688382.52077972</v>
      </c>
      <c r="CR21" s="9"/>
      <c r="CS21" s="5">
        <v>47</v>
      </c>
      <c r="CT21" s="6">
        <v>0.33100000000000002</v>
      </c>
      <c r="CU21" s="7">
        <f t="shared" si="44"/>
        <v>42607857.61206641</v>
      </c>
      <c r="CV21" s="12">
        <f t="shared" si="45"/>
        <v>-20311612.274564091</v>
      </c>
      <c r="CW21" s="12">
        <f t="shared" si="46"/>
        <v>-3242708.6849398362</v>
      </c>
      <c r="CY21" s="5">
        <v>46</v>
      </c>
      <c r="CZ21" s="6">
        <v>0.33100000000000002</v>
      </c>
      <c r="DA21" s="7">
        <f t="shared" si="47"/>
        <v>34450078.923080862</v>
      </c>
      <c r="DB21" s="12">
        <f t="shared" si="48"/>
        <v>-21574135.620633334</v>
      </c>
      <c r="DC21" s="12">
        <f t="shared" si="49"/>
        <v>-3593429.2517082547</v>
      </c>
      <c r="DE21" s="5">
        <f t="shared" si="50"/>
        <v>45</v>
      </c>
      <c r="DF21" s="6">
        <v>0.33100000000000002</v>
      </c>
      <c r="DG21" s="7">
        <f t="shared" si="51"/>
        <v>29157916.989488672</v>
      </c>
      <c r="DH21" s="12">
        <f t="shared" si="52"/>
        <v>-22792430.611549065</v>
      </c>
      <c r="DI21" s="12">
        <f t="shared" si="53"/>
        <v>-3810676.6452998435</v>
      </c>
      <c r="DK21" s="5">
        <f t="shared" si="54"/>
        <v>44</v>
      </c>
      <c r="DL21" s="6">
        <v>0.33100000000000002</v>
      </c>
      <c r="DM21" s="7">
        <f t="shared" si="55"/>
        <v>29515049.083397783</v>
      </c>
      <c r="DN21" s="12">
        <f t="shared" si="56"/>
        <v>-17744588.734132569</v>
      </c>
      <c r="DO21" s="12">
        <f t="shared" si="57"/>
        <v>-3000185.0216729487</v>
      </c>
      <c r="DQ21" s="5">
        <f t="shared" si="58"/>
        <v>43</v>
      </c>
      <c r="DR21" s="6">
        <v>0.33100000000000002</v>
      </c>
      <c r="DS21" s="7">
        <f t="shared" si="59"/>
        <v>19346518.801388174</v>
      </c>
      <c r="DT21" s="12">
        <f t="shared" si="60"/>
        <v>-25405972.342671242</v>
      </c>
      <c r="DU21" s="12">
        <f t="shared" si="61"/>
        <v>-4263604.4094866263</v>
      </c>
      <c r="DW21" s="5">
        <f t="shared" si="62"/>
        <v>42</v>
      </c>
      <c r="DX21" s="6">
        <v>0.33100000000000002</v>
      </c>
      <c r="DY21" s="7">
        <f t="shared" si="63"/>
        <v>14590134.842675837</v>
      </c>
      <c r="DZ21" s="12">
        <f t="shared" si="64"/>
        <v>-27638692.86443153</v>
      </c>
      <c r="EA21" s="12">
        <f t="shared" si="65"/>
        <v>-4655669.1940085795</v>
      </c>
      <c r="EC21" s="5">
        <f t="shared" si="66"/>
        <v>41</v>
      </c>
      <c r="ED21" s="6">
        <v>0.33100000000000002</v>
      </c>
      <c r="EE21" s="7">
        <f t="shared" si="67"/>
        <v>13579797.880375879</v>
      </c>
      <c r="EF21" s="12">
        <f t="shared" si="68"/>
        <v>-25196031.414080527</v>
      </c>
      <c r="EG21" s="12">
        <f t="shared" si="69"/>
        <v>-4370901.7412232729</v>
      </c>
      <c r="EI21" s="5">
        <f t="shared" si="70"/>
        <v>40</v>
      </c>
      <c r="EJ21" s="6">
        <v>0.33100000000000002</v>
      </c>
      <c r="EK21" s="7">
        <f t="shared" si="71"/>
        <v>13579797.880375879</v>
      </c>
      <c r="EL21" s="12">
        <f t="shared" si="72"/>
        <v>-20202468.236328751</v>
      </c>
      <c r="EM21" s="12">
        <f t="shared" si="73"/>
        <v>-3631619.0544249048</v>
      </c>
      <c r="EO21" s="5">
        <f t="shared" si="74"/>
        <v>39</v>
      </c>
      <c r="EP21" s="6">
        <v>0.33100000000000002</v>
      </c>
      <c r="EQ21" s="7">
        <f t="shared" si="75"/>
        <v>15166180.34440013</v>
      </c>
      <c r="ER21" s="12">
        <f t="shared" si="76"/>
        <v>-22500151.225713503</v>
      </c>
      <c r="ES21" s="12">
        <f t="shared" si="77"/>
        <v>-4101221.7821853654</v>
      </c>
      <c r="EU21" s="5">
        <f t="shared" si="78"/>
        <v>38</v>
      </c>
      <c r="EV21" s="6">
        <v>0.33100000000000002</v>
      </c>
      <c r="EW21" s="7">
        <f t="shared" si="79"/>
        <v>9416909.339550646</v>
      </c>
      <c r="EX21" s="12">
        <f t="shared" si="80"/>
        <v>-21742822.806310106</v>
      </c>
      <c r="EY21" s="12">
        <f t="shared" si="81"/>
        <v>-4004177.9272462991</v>
      </c>
      <c r="FA21" s="5">
        <f t="shared" si="82"/>
        <v>37</v>
      </c>
      <c r="FB21" s="6">
        <v>0.33100000000000002</v>
      </c>
      <c r="FC21" s="7">
        <f t="shared" si="83"/>
        <v>9385000.3384000864</v>
      </c>
      <c r="FD21" s="12">
        <f t="shared" si="84"/>
        <v>-19827463.055936556</v>
      </c>
      <c r="FE21" s="12">
        <f t="shared" si="85"/>
        <v>-3713754.8652854143</v>
      </c>
      <c r="FG21" s="5">
        <f t="shared" si="86"/>
        <v>36</v>
      </c>
      <c r="FH21" s="6">
        <v>0.33100000000000002</v>
      </c>
      <c r="FI21" s="7">
        <f t="shared" si="87"/>
        <v>7410770.9557802323</v>
      </c>
      <c r="FJ21" s="12">
        <f t="shared" si="88"/>
        <v>-20399853.850131772</v>
      </c>
      <c r="FK21" s="12">
        <f t="shared" si="89"/>
        <v>-3846609.7768947403</v>
      </c>
      <c r="FM21" s="5">
        <f t="shared" si="90"/>
        <v>35</v>
      </c>
      <c r="FN21" s="6">
        <v>0.33100000000000002</v>
      </c>
      <c r="FO21" s="7">
        <f t="shared" si="91"/>
        <v>8126736.4357717196</v>
      </c>
      <c r="FP21" s="12">
        <f t="shared" si="92"/>
        <v>-17984378.88003172</v>
      </c>
      <c r="FQ21" s="12">
        <f t="shared" si="93"/>
        <v>-3436361.5207603034</v>
      </c>
      <c r="FS21" s="5">
        <f t="shared" si="94"/>
        <v>34</v>
      </c>
      <c r="FT21" s="6">
        <v>0.33100000000000002</v>
      </c>
      <c r="FU21" s="7">
        <f t="shared" si="95"/>
        <v>6628118.7796849543</v>
      </c>
      <c r="FV21" s="12">
        <f t="shared" si="96"/>
        <v>-17969391.563888833</v>
      </c>
      <c r="FW21" s="12">
        <f t="shared" si="97"/>
        <v>-3489969.8260475486</v>
      </c>
      <c r="FY21" s="5">
        <f t="shared" si="98"/>
        <v>33</v>
      </c>
      <c r="FZ21" s="6">
        <v>0.33100000000000002</v>
      </c>
      <c r="GA21" s="7">
        <f t="shared" si="99"/>
        <v>5693281.8928748928</v>
      </c>
      <c r="GB21" s="12">
        <f t="shared" si="100"/>
        <v>-17686452.11292734</v>
      </c>
      <c r="GC21" s="12">
        <f t="shared" si="101"/>
        <v>-3468367.7305049216</v>
      </c>
      <c r="GE21" s="5">
        <f t="shared" si="102"/>
        <v>32</v>
      </c>
      <c r="GF21" s="6">
        <v>0.33100000000000002</v>
      </c>
      <c r="GG21" s="7">
        <f t="shared" si="103"/>
        <v>5065197.4135897644</v>
      </c>
      <c r="GH21" s="12">
        <f t="shared" si="104"/>
        <v>-16875186.071414776</v>
      </c>
      <c r="GI21" s="12">
        <f t="shared" si="105"/>
        <v>-3372915.8835385912</v>
      </c>
      <c r="GK21" s="5">
        <f t="shared" si="106"/>
        <v>31</v>
      </c>
      <c r="GL21" s="6">
        <v>0.33100000000000002</v>
      </c>
      <c r="GM21" s="7">
        <f t="shared" si="107"/>
        <v>5626121.7522934154</v>
      </c>
      <c r="GN21" s="12">
        <f t="shared" si="108"/>
        <v>-14553814.318421284</v>
      </c>
      <c r="GO21" s="12">
        <f t="shared" si="109"/>
        <v>-3009556.8263737289</v>
      </c>
      <c r="GQ21" s="5">
        <f t="shared" si="110"/>
        <v>30</v>
      </c>
      <c r="GR21" s="6">
        <v>0.33100000000000002</v>
      </c>
      <c r="GS21" s="7">
        <f t="shared" si="111"/>
        <v>4544524.8403016282</v>
      </c>
      <c r="GT21" s="12">
        <f t="shared" si="112"/>
        <v>-14045114.03289965</v>
      </c>
      <c r="GU21" s="12">
        <f t="shared" si="113"/>
        <v>-3010297.8536887369</v>
      </c>
      <c r="GW21" s="5">
        <f t="shared" si="114"/>
        <v>29</v>
      </c>
      <c r="GX21" s="6">
        <v>0.33100000000000002</v>
      </c>
      <c r="GY21" s="7">
        <f t="shared" si="115"/>
        <v>4101186.5718812635</v>
      </c>
      <c r="GZ21" s="12">
        <f t="shared" si="116"/>
        <v>-12951828.613157295</v>
      </c>
      <c r="HA21" s="12">
        <f t="shared" si="117"/>
        <v>-2898083.5866021351</v>
      </c>
      <c r="HC21" s="5">
        <f t="shared" si="118"/>
        <v>28</v>
      </c>
      <c r="HD21" s="6">
        <v>0.33100000000000002</v>
      </c>
      <c r="HE21" s="7">
        <f t="shared" si="119"/>
        <v>4469470.9806901291</v>
      </c>
      <c r="HF21" s="12">
        <f t="shared" si="120"/>
        <v>-10752323.954129737</v>
      </c>
      <c r="HG21" s="12">
        <f t="shared" si="121"/>
        <v>-2554606.1940044253</v>
      </c>
      <c r="HI21" s="5">
        <f t="shared" si="122"/>
        <v>27</v>
      </c>
      <c r="HJ21" s="6">
        <v>0.33100000000000002</v>
      </c>
      <c r="HK21" s="7">
        <f t="shared" si="123"/>
        <v>4315827.5209445041</v>
      </c>
      <c r="HL21" s="12">
        <f t="shared" si="124"/>
        <v>-9097326.8364401981</v>
      </c>
      <c r="HM21" s="12">
        <f t="shared" si="125"/>
        <v>-2275761.207355876</v>
      </c>
      <c r="HO21" s="5">
        <f t="shared" si="126"/>
        <v>26</v>
      </c>
      <c r="HP21" s="6">
        <v>0.33100000000000002</v>
      </c>
      <c r="HQ21" s="7">
        <f t="shared" si="127"/>
        <v>3778521.7308216668</v>
      </c>
      <c r="HR21" s="12">
        <f t="shared" si="128"/>
        <v>-8354770.742843342</v>
      </c>
      <c r="HS21" s="12">
        <f t="shared" si="129"/>
        <v>-2158272.0146502918</v>
      </c>
      <c r="HU21" s="5">
        <f t="shared" si="130"/>
        <v>25</v>
      </c>
      <c r="HV21" s="6">
        <v>0.33100000000000002</v>
      </c>
      <c r="HW21" s="7">
        <f t="shared" si="131"/>
        <v>3181645.1084722676</v>
      </c>
      <c r="HX21" s="12">
        <f t="shared" si="132"/>
        <v>-7811016.1559095951</v>
      </c>
      <c r="HY21" s="12">
        <f t="shared" si="133"/>
        <v>-2091447.4433799419</v>
      </c>
      <c r="IA21" s="5">
        <f t="shared" si="134"/>
        <v>24</v>
      </c>
      <c r="IB21" s="6">
        <v>0.33100000000000002</v>
      </c>
      <c r="IC21" s="7">
        <f t="shared" si="135"/>
        <v>3712971.3017531428</v>
      </c>
      <c r="ID21" s="12">
        <f t="shared" si="136"/>
        <v>-5582292.6376246</v>
      </c>
      <c r="IE21" s="12">
        <f t="shared" si="137"/>
        <v>-1635039.8297505113</v>
      </c>
      <c r="IG21" s="5">
        <f t="shared" si="138"/>
        <v>23</v>
      </c>
      <c r="IH21" s="6">
        <v>0.33100000000000002</v>
      </c>
      <c r="II21" s="7">
        <f t="shared" si="139"/>
        <v>5010757.4922444578</v>
      </c>
      <c r="IJ21" s="12">
        <f t="shared" si="140"/>
        <v>-2521579.4091187743</v>
      </c>
      <c r="IK21" s="12">
        <f t="shared" si="141"/>
        <v>-825734.04912060441</v>
      </c>
      <c r="IM21" s="5">
        <f t="shared" si="142"/>
        <v>22</v>
      </c>
      <c r="IN21" s="6">
        <v>0.33100000000000002</v>
      </c>
      <c r="IO21" s="7">
        <f t="shared" si="143"/>
        <v>3657487.2206163919</v>
      </c>
      <c r="IP21" s="12">
        <f t="shared" si="144"/>
        <v>-2757972.7404863345</v>
      </c>
      <c r="IQ21" s="12">
        <f t="shared" si="145"/>
        <v>-963816.99793237087</v>
      </c>
      <c r="IS21" s="5">
        <f t="shared" si="146"/>
        <v>21</v>
      </c>
      <c r="IT21" s="6">
        <v>0.33100000000000002</v>
      </c>
      <c r="IU21" s="7">
        <f t="shared" si="147"/>
        <v>2953635.8076527426</v>
      </c>
      <c r="IV21" s="12">
        <f t="shared" si="148"/>
        <v>-2616292.5443395893</v>
      </c>
      <c r="IW21" s="12">
        <f t="shared" si="149"/>
        <v>-961993.17312297923</v>
      </c>
      <c r="IY21" s="5">
        <f t="shared" si="150"/>
        <v>20</v>
      </c>
      <c r="IZ21" s="6">
        <v>0.33100000000000002</v>
      </c>
      <c r="JA21" s="7">
        <f t="shared" si="151"/>
        <v>3175269.6276636682</v>
      </c>
      <c r="JB21" s="12">
        <f t="shared" si="152"/>
        <v>-1466976.7601099666</v>
      </c>
      <c r="JC21" s="12">
        <f t="shared" si="153"/>
        <v>-576279.36836500897</v>
      </c>
      <c r="JE21" s="5">
        <f t="shared" si="154"/>
        <v>19</v>
      </c>
      <c r="JF21" s="6">
        <v>0.33100000000000002</v>
      </c>
      <c r="JG21" s="7">
        <f t="shared" si="155"/>
        <v>2981193.9044818957</v>
      </c>
      <c r="JH21" s="12">
        <f t="shared" si="156"/>
        <v>-775813.32514080172</v>
      </c>
      <c r="JI21" s="12">
        <f t="shared" si="157"/>
        <v>-333048.71217546676</v>
      </c>
      <c r="JK21" s="5">
        <f t="shared" si="158"/>
        <v>18</v>
      </c>
      <c r="JL21" s="6">
        <v>0.33100000000000002</v>
      </c>
      <c r="JM21" s="7">
        <f t="shared" si="159"/>
        <v>2515350.9150201618</v>
      </c>
      <c r="JN21" s="12">
        <f t="shared" si="160"/>
        <v>-404418.45768495667</v>
      </c>
      <c r="JO21" s="12">
        <f t="shared" si="161"/>
        <v>-197760.87999930626</v>
      </c>
      <c r="JQ21" s="5">
        <f t="shared" si="162"/>
        <v>17</v>
      </c>
      <c r="JR21" s="6">
        <v>0.33100000000000002</v>
      </c>
      <c r="JS21" s="7">
        <f t="shared" si="163"/>
        <v>1909329.6758920311</v>
      </c>
      <c r="JT21" s="12">
        <f t="shared" si="164"/>
        <v>-386399.39221029927</v>
      </c>
      <c r="JU21" s="12">
        <f t="shared" si="165"/>
        <v>-211293.1937290763</v>
      </c>
      <c r="JW21" s="5">
        <f t="shared" si="166"/>
        <v>16</v>
      </c>
      <c r="JX21" s="6">
        <v>0.33100000000000002</v>
      </c>
      <c r="JY21" s="7">
        <f t="shared" si="167"/>
        <v>2003493.8886590044</v>
      </c>
      <c r="JZ21" s="12">
        <f t="shared" si="168"/>
        <v>159369.02029878838</v>
      </c>
      <c r="KA21" s="12">
        <f t="shared" si="169"/>
        <v>94459.450749061871</v>
      </c>
      <c r="KC21" s="5">
        <f t="shared" si="170"/>
        <v>15</v>
      </c>
      <c r="KD21" s="6">
        <v>0.33100000000000002</v>
      </c>
      <c r="KE21" s="7">
        <f t="shared" si="171"/>
        <v>1663755.097707195</v>
      </c>
      <c r="KF21" s="12">
        <f t="shared" si="172"/>
        <v>120215.31090050453</v>
      </c>
      <c r="KG21" s="12">
        <f t="shared" si="173"/>
        <v>73897.280993521956</v>
      </c>
      <c r="KI21" s="5">
        <f t="shared" si="174"/>
        <v>14</v>
      </c>
      <c r="KJ21" s="6">
        <v>0.33100000000000002</v>
      </c>
      <c r="KK21" s="7">
        <f t="shared" si="175"/>
        <v>1359943.6796691148</v>
      </c>
      <c r="KL21" s="12">
        <f t="shared" si="176"/>
        <v>81852.077056076261</v>
      </c>
      <c r="KM21" s="12">
        <f t="shared" si="177"/>
        <v>52424.428988146901</v>
      </c>
      <c r="KO21" s="5">
        <f t="shared" si="178"/>
        <v>13</v>
      </c>
      <c r="KP21" s="6">
        <v>0.33100000000000002</v>
      </c>
      <c r="KQ21" s="7">
        <f t="shared" si="179"/>
        <v>1281152.7834847998</v>
      </c>
      <c r="KR21" s="12">
        <f t="shared" si="180"/>
        <v>230229.01680571248</v>
      </c>
      <c r="KS21" s="12">
        <f t="shared" si="181"/>
        <v>152666.00423006076</v>
      </c>
      <c r="KU21" s="5">
        <f t="shared" si="182"/>
        <v>12</v>
      </c>
      <c r="KV21" s="6">
        <v>0.33100000000000002</v>
      </c>
      <c r="KW21" s="7">
        <f t="shared" si="183"/>
        <v>976190.78290521144</v>
      </c>
      <c r="KX21" s="12">
        <f t="shared" si="184"/>
        <v>104609.40748860365</v>
      </c>
      <c r="KY21" s="12">
        <f t="shared" si="185"/>
        <v>72062.797364870901</v>
      </c>
      <c r="LA21" s="5">
        <f t="shared" si="186"/>
        <v>11</v>
      </c>
      <c r="LB21" s="6">
        <v>0.33100000000000002</v>
      </c>
      <c r="LC21" s="7">
        <f t="shared" si="187"/>
        <v>823859.21419968898</v>
      </c>
      <c r="LD21" s="12">
        <f t="shared" si="188"/>
        <v>100435.99370132593</v>
      </c>
      <c r="LE21" s="12">
        <f t="shared" si="189"/>
        <v>70197.878690053069</v>
      </c>
      <c r="LG21" s="5">
        <f t="shared" si="190"/>
        <v>10</v>
      </c>
      <c r="LH21" s="6">
        <v>0.33100000000000002</v>
      </c>
      <c r="LI21" s="7">
        <f t="shared" si="191"/>
        <v>778621.31575436064</v>
      </c>
      <c r="LJ21" s="12">
        <f t="shared" si="192"/>
        <v>197526.03269921857</v>
      </c>
      <c r="LK21" s="12">
        <f t="shared" si="193"/>
        <v>143644.00995160019</v>
      </c>
      <c r="LM21" s="5">
        <f t="shared" si="194"/>
        <v>9</v>
      </c>
      <c r="LN21" s="6">
        <v>0.33100000000000002</v>
      </c>
      <c r="LO21" s="7">
        <f t="shared" si="195"/>
        <v>668115.08130629873</v>
      </c>
      <c r="LP21" s="12">
        <f t="shared" si="196"/>
        <v>213832.45721701242</v>
      </c>
      <c r="LQ21" s="12">
        <f t="shared" si="197"/>
        <v>162759.9658641119</v>
      </c>
      <c r="LS21" s="5">
        <f t="shared" si="198"/>
        <v>8</v>
      </c>
      <c r="LT21" s="6">
        <v>0.33100000000000002</v>
      </c>
      <c r="LU21" s="7">
        <f t="shared" si="199"/>
        <v>508149.59028468118</v>
      </c>
      <c r="LV21" s="12">
        <f t="shared" si="200"/>
        <v>160030.87725781885</v>
      </c>
      <c r="LW21" s="12">
        <f t="shared" si="201"/>
        <v>128145.40391355201</v>
      </c>
      <c r="LY21" s="5">
        <f t="shared" si="202"/>
        <v>7</v>
      </c>
      <c r="LZ21" s="6">
        <v>0.33100000000000002</v>
      </c>
      <c r="MA21" s="7">
        <f t="shared" si="203"/>
        <v>524189.79810674756</v>
      </c>
      <c r="MB21" s="12">
        <f t="shared" si="204"/>
        <v>277310.95967778523</v>
      </c>
      <c r="MC21" s="12">
        <f t="shared" si="205"/>
        <v>234607.51208441163</v>
      </c>
      <c r="ME21" s="5">
        <f t="shared" si="206"/>
        <v>6</v>
      </c>
      <c r="MF21" s="6">
        <v>0.33100000000000002</v>
      </c>
      <c r="MG21" s="7">
        <f t="shared" si="207"/>
        <v>402510.78715100023</v>
      </c>
      <c r="MH21" s="12">
        <f t="shared" si="208"/>
        <v>224423.51199333766</v>
      </c>
      <c r="MI21" s="12">
        <f t="shared" si="209"/>
        <v>194801.30110798197</v>
      </c>
      <c r="MK21" s="5">
        <f t="shared" si="210"/>
        <v>5</v>
      </c>
      <c r="ML21" s="6">
        <v>0.33100000000000002</v>
      </c>
      <c r="MM21" s="7">
        <f t="shared" si="211"/>
        <v>374463.47302167659</v>
      </c>
      <c r="MN21" s="12">
        <f t="shared" si="212"/>
        <v>255971.78517577896</v>
      </c>
      <c r="MO21" s="12">
        <f t="shared" si="213"/>
        <v>229425.371251201</v>
      </c>
      <c r="MQ21" s="5">
        <f t="shared" si="214"/>
        <v>4</v>
      </c>
      <c r="MR21" s="6">
        <v>0.33100000000000002</v>
      </c>
      <c r="MS21" s="7">
        <f t="shared" si="215"/>
        <v>340514.20662151196</v>
      </c>
      <c r="MT21" s="12">
        <f t="shared" si="216"/>
        <v>269972.86514785729</v>
      </c>
      <c r="MU21" s="12">
        <f t="shared" si="217"/>
        <v>248083.17337911209</v>
      </c>
      <c r="MW21" s="5">
        <f t="shared" si="218"/>
        <v>3</v>
      </c>
      <c r="MX21" s="6">
        <v>0.33100000000000002</v>
      </c>
      <c r="MY21" s="7">
        <f t="shared" si="219"/>
        <v>336044.81063999992</v>
      </c>
      <c r="MZ21" s="12">
        <f t="shared" si="220"/>
        <v>291398.7980409314</v>
      </c>
      <c r="NA21" s="12">
        <f t="shared" si="221"/>
        <v>275281.20267474541</v>
      </c>
      <c r="NC21" s="5">
        <f t="shared" si="222"/>
        <v>2</v>
      </c>
      <c r="ND21" s="6">
        <v>0.33100000000000002</v>
      </c>
      <c r="NE21" s="7">
        <f t="shared" si="223"/>
        <v>244930.61999999997</v>
      </c>
      <c r="NF21" s="12">
        <f>(NF22)*(1+ND21)-(((VLOOKUP((NC$91+NC22),$A$138:$E$227,5,FALSE))/(VLOOKUP(NC$91,$A$138:$E$227,5,FALSE)))*(IF(NC21&lt;=$D$125,$B$125,$C$125)))</f>
        <v>218954.77544041447</v>
      </c>
      <c r="NG21" s="12">
        <f t="shared" si="225"/>
        <v>212486.59539912001</v>
      </c>
      <c r="NI21" s="5">
        <f t="shared" si="226"/>
        <v>1</v>
      </c>
      <c r="NJ21" s="6">
        <v>0.33100000000000002</v>
      </c>
      <c r="NK21" s="7">
        <f>(NK22+$B$124)*(1+NJ21)</f>
        <v>199650</v>
      </c>
      <c r="NL21" s="12">
        <f>($B$124)*(1+NJ21)-$B$125</f>
        <v>188650</v>
      </c>
      <c r="NM21" s="12">
        <f>NL21</f>
        <v>188650</v>
      </c>
      <c r="NO21" s="5"/>
      <c r="NP21" s="6"/>
      <c r="NQ21" s="7"/>
      <c r="NU21" s="5"/>
      <c r="NV21" s="6"/>
      <c r="NW21" s="7"/>
      <c r="OA21" s="5"/>
      <c r="OB21" s="6"/>
      <c r="OC21" s="7"/>
      <c r="OG21" s="5"/>
      <c r="OH21" s="6"/>
      <c r="OI21" s="7"/>
      <c r="OM21" s="5"/>
      <c r="ON21" s="6"/>
      <c r="OO21" s="7"/>
      <c r="OS21" s="5"/>
      <c r="OT21" s="6"/>
      <c r="OU21" s="7"/>
      <c r="OY21" s="5"/>
      <c r="OZ21" s="6"/>
      <c r="PA21" s="7"/>
      <c r="PE21" s="5"/>
      <c r="PF21" s="6"/>
      <c r="PG21" s="7"/>
      <c r="PK21" s="5"/>
      <c r="PL21" s="6"/>
      <c r="PM21" s="7"/>
      <c r="PQ21" s="5"/>
      <c r="PR21" s="6"/>
      <c r="PS21" s="7"/>
      <c r="PW21" s="5"/>
      <c r="PX21" s="6"/>
      <c r="PY21" s="7"/>
      <c r="QC21" s="5"/>
      <c r="QD21" s="6"/>
      <c r="QE21" s="7"/>
      <c r="QI21" s="5"/>
      <c r="QJ21" s="6"/>
      <c r="QK21" s="7"/>
      <c r="QO21" s="5"/>
      <c r="QP21" s="6"/>
      <c r="QQ21" s="7"/>
    </row>
    <row r="22" spans="3:459">
      <c r="C22">
        <v>69</v>
      </c>
      <c r="D22" s="6">
        <v>0.2268</v>
      </c>
      <c r="E22" s="12">
        <f t="shared" si="286"/>
        <v>-321594293.38874292</v>
      </c>
      <c r="F22" s="12">
        <f t="shared" si="0"/>
        <v>-36033557.484619513</v>
      </c>
      <c r="G22">
        <v>68</v>
      </c>
      <c r="H22" s="6">
        <v>0.2268</v>
      </c>
      <c r="I22" s="12">
        <f t="shared" si="1"/>
        <v>-331691752.24375099</v>
      </c>
      <c r="J22" s="12">
        <f t="shared" si="2"/>
        <v>-36735291.213524237</v>
      </c>
      <c r="K22">
        <v>67</v>
      </c>
      <c r="L22" s="6">
        <v>0.2268</v>
      </c>
      <c r="M22" s="12">
        <f t="shared" si="3"/>
        <v>-303888019.49897146</v>
      </c>
      <c r="N22" s="12">
        <f t="shared" si="4"/>
        <v>-33655991.796842046</v>
      </c>
      <c r="O22">
        <v>66</v>
      </c>
      <c r="P22" s="6">
        <v>0.2268</v>
      </c>
      <c r="Q22" s="12">
        <f t="shared" si="5"/>
        <v>-279355103.72466403</v>
      </c>
      <c r="R22" s="12">
        <f t="shared" si="6"/>
        <v>-28767785.94055802</v>
      </c>
      <c r="S22">
        <v>65</v>
      </c>
      <c r="T22" s="6">
        <v>0.2268</v>
      </c>
      <c r="U22" s="12">
        <f t="shared" si="7"/>
        <v>-204359326.9433715</v>
      </c>
      <c r="V22" s="12">
        <f t="shared" si="8"/>
        <v>-18927062.01612832</v>
      </c>
      <c r="W22">
        <v>64</v>
      </c>
      <c r="X22" s="6">
        <v>0.2268</v>
      </c>
      <c r="Y22" s="12">
        <f t="shared" si="9"/>
        <v>-200532416.85610411</v>
      </c>
      <c r="Z22" s="12">
        <f t="shared" si="10"/>
        <v>-16754327.574117508</v>
      </c>
      <c r="AA22">
        <v>63</v>
      </c>
      <c r="AB22" s="6">
        <v>0.2268</v>
      </c>
      <c r="AC22" s="12">
        <f t="shared" si="11"/>
        <v>-238610545.78288645</v>
      </c>
      <c r="AD22" s="12">
        <f t="shared" si="12"/>
        <v>-20399347.178329669</v>
      </c>
      <c r="AE22">
        <v>62</v>
      </c>
      <c r="AF22" s="6">
        <v>0.2268</v>
      </c>
      <c r="AG22" s="12">
        <f t="shared" si="13"/>
        <v>-202208044.55113876</v>
      </c>
      <c r="AH22" s="12">
        <f t="shared" si="14"/>
        <v>-17811071.281706523</v>
      </c>
      <c r="AI22">
        <v>61</v>
      </c>
      <c r="AJ22" s="6">
        <v>0.2268</v>
      </c>
      <c r="AK22" s="12">
        <f t="shared" si="15"/>
        <v>-225727407.23164457</v>
      </c>
      <c r="AL22" s="12">
        <f t="shared" si="16"/>
        <v>-20175118.003864605</v>
      </c>
      <c r="AM22">
        <v>60</v>
      </c>
      <c r="AN22" s="6">
        <v>0.2268</v>
      </c>
      <c r="AO22" s="12">
        <f t="shared" si="17"/>
        <v>-224876261.67048657</v>
      </c>
      <c r="AP22" s="12">
        <f t="shared" si="18"/>
        <v>-20535979.854623448</v>
      </c>
      <c r="AQ22">
        <v>59</v>
      </c>
      <c r="AR22" s="6">
        <v>0.2268</v>
      </c>
      <c r="AS22" s="12">
        <f t="shared" si="19"/>
        <v>-155848806.48556581</v>
      </c>
      <c r="AT22" s="12">
        <f t="shared" si="20"/>
        <v>-14333245.156055922</v>
      </c>
      <c r="AU22">
        <v>58</v>
      </c>
      <c r="AV22" s="6">
        <v>0.2268</v>
      </c>
      <c r="AW22" s="12">
        <f t="shared" si="21"/>
        <v>-165775532.9876096</v>
      </c>
      <c r="AX22" s="12">
        <f t="shared" si="22"/>
        <v>-15031460.244990507</v>
      </c>
      <c r="AY22">
        <v>57</v>
      </c>
      <c r="AZ22" s="6">
        <v>0.2268</v>
      </c>
      <c r="BA22" s="12">
        <f t="shared" si="23"/>
        <v>-147047195.16140369</v>
      </c>
      <c r="BB22" s="12">
        <f t="shared" si="24"/>
        <v>-13238057.077354347</v>
      </c>
      <c r="BC22">
        <v>56</v>
      </c>
      <c r="BD22" s="6">
        <v>0.2268</v>
      </c>
      <c r="BE22" s="12">
        <f t="shared" si="25"/>
        <v>-113934120.79682687</v>
      </c>
      <c r="BF22" s="12">
        <f t="shared" si="26"/>
        <v>-10404605.590901935</v>
      </c>
      <c r="BG22">
        <v>55</v>
      </c>
      <c r="BH22" s="6">
        <v>0.2268</v>
      </c>
      <c r="BI22" s="12">
        <f t="shared" si="27"/>
        <v>-60752019.59139853</v>
      </c>
      <c r="BJ22" s="12">
        <f t="shared" si="28"/>
        <v>-6177504.5828041239</v>
      </c>
      <c r="BK22">
        <v>54</v>
      </c>
      <c r="BL22" s="6">
        <v>0.2268</v>
      </c>
      <c r="BM22" s="12">
        <f t="shared" si="29"/>
        <v>-52896978.202059828</v>
      </c>
      <c r="BN22" s="12">
        <f t="shared" si="30"/>
        <v>-5789889.4534638021</v>
      </c>
      <c r="BO22">
        <v>53</v>
      </c>
      <c r="BP22" s="6">
        <v>0.2268</v>
      </c>
      <c r="BQ22" s="12">
        <f t="shared" si="31"/>
        <v>-54878362.56713827</v>
      </c>
      <c r="BR22" s="12">
        <f t="shared" si="32"/>
        <v>-6184478.6830842346</v>
      </c>
      <c r="BS22">
        <v>52</v>
      </c>
      <c r="BT22" s="6">
        <v>0.2268</v>
      </c>
      <c r="BU22" s="12">
        <f t="shared" si="33"/>
        <v>-51584125.322750047</v>
      </c>
      <c r="BV22" s="12">
        <f t="shared" si="34"/>
        <v>-5946874.5514569357</v>
      </c>
      <c r="BW22">
        <v>51</v>
      </c>
      <c r="BX22" s="6">
        <v>0.2268</v>
      </c>
      <c r="BY22" s="12">
        <f t="shared" si="35"/>
        <v>-56400431.602487527</v>
      </c>
      <c r="BZ22" s="12">
        <f t="shared" si="36"/>
        <v>-6648237.4039201615</v>
      </c>
      <c r="CA22">
        <v>50</v>
      </c>
      <c r="CB22" s="6">
        <v>0.2268</v>
      </c>
      <c r="CC22" s="12">
        <f t="shared" si="37"/>
        <v>-27506412.769965984</v>
      </c>
      <c r="CD22" s="12">
        <f t="shared" si="38"/>
        <v>-3830232.3481494081</v>
      </c>
      <c r="CE22">
        <v>49</v>
      </c>
      <c r="CF22" s="6">
        <v>0.2268</v>
      </c>
      <c r="CG22" s="12">
        <f t="shared" si="39"/>
        <v>-15565495.916815359</v>
      </c>
      <c r="CH22" s="12">
        <f t="shared" si="40"/>
        <v>-2389263.298112202</v>
      </c>
      <c r="CI22">
        <v>48</v>
      </c>
      <c r="CJ22" s="6">
        <v>0.2268</v>
      </c>
      <c r="CK22" s="12">
        <f t="shared" si="284"/>
        <v>-10888793.433918519</v>
      </c>
      <c r="CL22" s="12">
        <f t="shared" si="285"/>
        <v>-1692558.564857801</v>
      </c>
      <c r="CM22" s="5">
        <v>47</v>
      </c>
      <c r="CN22" s="6">
        <v>0.2268</v>
      </c>
      <c r="CO22" s="7">
        <f t="shared" si="41"/>
        <v>41874784.780123278</v>
      </c>
      <c r="CP22" s="12">
        <f t="shared" si="42"/>
        <v>-13522025.002990985</v>
      </c>
      <c r="CQ22" s="12">
        <f t="shared" si="43"/>
        <v>-2058080.2303775137</v>
      </c>
      <c r="CR22" s="9"/>
      <c r="CS22" s="5">
        <v>46</v>
      </c>
      <c r="CT22" s="6">
        <v>0.2268</v>
      </c>
      <c r="CU22" s="7">
        <f t="shared" si="44"/>
        <v>32011914.058652453</v>
      </c>
      <c r="CV22" s="12">
        <f t="shared" si="45"/>
        <v>-15119232.823994981</v>
      </c>
      <c r="CW22" s="12">
        <f t="shared" si="46"/>
        <v>-2487231.3065380342</v>
      </c>
      <c r="CY22" s="5">
        <v>45</v>
      </c>
      <c r="CZ22" s="6">
        <v>0.2268</v>
      </c>
      <c r="DA22" s="7">
        <f t="shared" si="47"/>
        <v>25882854.18713814</v>
      </c>
      <c r="DB22" s="12">
        <f t="shared" si="48"/>
        <v>-16073645.689771725</v>
      </c>
      <c r="DC22" s="12">
        <f t="shared" si="49"/>
        <v>-2758753.9558222196</v>
      </c>
      <c r="DE22" s="5">
        <f t="shared" si="50"/>
        <v>44</v>
      </c>
      <c r="DF22" s="6">
        <v>0.2268</v>
      </c>
      <c r="DG22" s="7">
        <f t="shared" si="51"/>
        <v>21906774.597662415</v>
      </c>
      <c r="DH22" s="12">
        <f t="shared" si="52"/>
        <v>-16989477.476576637</v>
      </c>
      <c r="DI22" s="12">
        <f t="shared" si="53"/>
        <v>-2926943.6585293948</v>
      </c>
      <c r="DK22" s="5">
        <f t="shared" si="54"/>
        <v>43</v>
      </c>
      <c r="DL22" s="6">
        <v>0.2268</v>
      </c>
      <c r="DM22" s="7">
        <f t="shared" si="55"/>
        <v>22175093.2256933</v>
      </c>
      <c r="DN22" s="12">
        <f t="shared" si="56"/>
        <v>-13198462.652062098</v>
      </c>
      <c r="DO22" s="12">
        <f t="shared" si="57"/>
        <v>-2299473.0915833572</v>
      </c>
      <c r="DQ22" s="5">
        <f t="shared" si="58"/>
        <v>42</v>
      </c>
      <c r="DR22" s="6">
        <v>0.2268</v>
      </c>
      <c r="DS22" s="7">
        <f t="shared" si="59"/>
        <v>14535325.921403587</v>
      </c>
      <c r="DT22" s="12">
        <f t="shared" si="60"/>
        <v>-18953574.979509708</v>
      </c>
      <c r="DU22" s="12">
        <f t="shared" si="61"/>
        <v>-3277593.6007312769</v>
      </c>
      <c r="DW22" s="5">
        <f t="shared" si="62"/>
        <v>41</v>
      </c>
      <c r="DX22" s="6">
        <v>0.2268</v>
      </c>
      <c r="DY22" s="7">
        <f t="shared" si="63"/>
        <v>10961784.254452169</v>
      </c>
      <c r="DZ22" s="12">
        <f t="shared" si="64"/>
        <v>-20631552.103310414</v>
      </c>
      <c r="EA22" s="12">
        <f t="shared" si="65"/>
        <v>-3581124.3288129475</v>
      </c>
      <c r="EC22" s="5">
        <f t="shared" si="66"/>
        <v>40</v>
      </c>
      <c r="ED22" s="6">
        <v>0.2268</v>
      </c>
      <c r="EE22" s="7">
        <f t="shared" si="67"/>
        <v>10202703.140778271</v>
      </c>
      <c r="EF22" s="12">
        <f t="shared" si="68"/>
        <v>-18800222.8636152</v>
      </c>
      <c r="EG22" s="12">
        <f t="shared" si="69"/>
        <v>-3360661.5999726653</v>
      </c>
      <c r="EI22" s="5">
        <f t="shared" si="70"/>
        <v>39</v>
      </c>
      <c r="EJ22" s="6">
        <v>0.2268</v>
      </c>
      <c r="EK22" s="7">
        <f t="shared" si="71"/>
        <v>10202703.140778271</v>
      </c>
      <c r="EL22" s="12">
        <f t="shared" si="72"/>
        <v>-15053027.892141728</v>
      </c>
      <c r="EM22" s="12">
        <f t="shared" si="73"/>
        <v>-2788319.933388947</v>
      </c>
      <c r="EO22" s="5">
        <f t="shared" si="74"/>
        <v>38</v>
      </c>
      <c r="EP22" s="6">
        <v>0.2268</v>
      </c>
      <c r="EQ22" s="7">
        <f t="shared" si="75"/>
        <v>11394575.765890406</v>
      </c>
      <c r="ER22" s="12">
        <f t="shared" si="76"/>
        <v>-16781040.585136704</v>
      </c>
      <c r="ES22" s="12">
        <f t="shared" si="77"/>
        <v>-3151879.3845140184</v>
      </c>
      <c r="EU22" s="5">
        <f t="shared" si="78"/>
        <v>37</v>
      </c>
      <c r="EV22" s="6">
        <v>0.2268</v>
      </c>
      <c r="EW22" s="7">
        <f t="shared" si="79"/>
        <v>7075063.365552702</v>
      </c>
      <c r="EX22" s="12">
        <f t="shared" si="80"/>
        <v>-16213314.637429994</v>
      </c>
      <c r="EY22" s="12">
        <f t="shared" si="81"/>
        <v>-3076749.4745900184</v>
      </c>
      <c r="FA22" s="5">
        <f t="shared" si="82"/>
        <v>36</v>
      </c>
      <c r="FB22" s="6">
        <v>0.2268</v>
      </c>
      <c r="FC22" s="7">
        <f t="shared" si="83"/>
        <v>7051089.6607063012</v>
      </c>
      <c r="FD22" s="12">
        <f t="shared" si="84"/>
        <v>-14776330.030579759</v>
      </c>
      <c r="FE22" s="12">
        <f t="shared" si="85"/>
        <v>-2851908.2571973884</v>
      </c>
      <c r="FG22" s="5">
        <f t="shared" si="86"/>
        <v>35</v>
      </c>
      <c r="FH22" s="6">
        <v>0.2268</v>
      </c>
      <c r="FI22" s="7">
        <f t="shared" si="87"/>
        <v>5567821.9051692206</v>
      </c>
      <c r="FJ22" s="12">
        <f t="shared" si="88"/>
        <v>-15207177.949009595</v>
      </c>
      <c r="FK22" s="12">
        <f t="shared" si="89"/>
        <v>-2954762.5548593774</v>
      </c>
      <c r="FM22" s="5">
        <f t="shared" si="90"/>
        <v>34</v>
      </c>
      <c r="FN22" s="6">
        <v>0.2268</v>
      </c>
      <c r="FO22" s="7">
        <f t="shared" si="91"/>
        <v>6105737.3672214272</v>
      </c>
      <c r="FP22" s="12">
        <f t="shared" si="92"/>
        <v>-13393968.670987492</v>
      </c>
      <c r="FQ22" s="12">
        <f t="shared" si="93"/>
        <v>-2637154.4533550502</v>
      </c>
      <c r="FS22" s="5">
        <f t="shared" si="94"/>
        <v>33</v>
      </c>
      <c r="FT22" s="6">
        <v>0.2268</v>
      </c>
      <c r="FU22" s="7">
        <f t="shared" si="95"/>
        <v>4979803.74131101</v>
      </c>
      <c r="FV22" s="12">
        <f t="shared" si="96"/>
        <v>-13384617.23852093</v>
      </c>
      <c r="FW22" s="12">
        <f t="shared" si="97"/>
        <v>-2678657.2064138385</v>
      </c>
      <c r="FY22" s="5">
        <f t="shared" si="98"/>
        <v>32</v>
      </c>
      <c r="FZ22" s="6">
        <v>0.2268</v>
      </c>
      <c r="GA22" s="7">
        <f t="shared" si="99"/>
        <v>4277446.9518218581</v>
      </c>
      <c r="GB22" s="12">
        <f t="shared" si="100"/>
        <v>-13173156.53170291</v>
      </c>
      <c r="GC22" s="12">
        <f t="shared" si="101"/>
        <v>-2661933.185162764</v>
      </c>
      <c r="GE22" s="5">
        <f t="shared" si="102"/>
        <v>31</v>
      </c>
      <c r="GF22" s="6">
        <v>0.2268</v>
      </c>
      <c r="GG22" s="7">
        <f t="shared" si="103"/>
        <v>3805557.7863183809</v>
      </c>
      <c r="GH22" s="12">
        <f t="shared" si="104"/>
        <v>-12565808.964532031</v>
      </c>
      <c r="GI22" s="12">
        <f t="shared" si="105"/>
        <v>-2588035.784145846</v>
      </c>
      <c r="GK22" s="5">
        <f t="shared" si="106"/>
        <v>30</v>
      </c>
      <c r="GL22" s="6">
        <v>0.2268</v>
      </c>
      <c r="GM22" s="7">
        <f t="shared" si="107"/>
        <v>4226988.5441723634</v>
      </c>
      <c r="GN22" s="12">
        <f t="shared" si="108"/>
        <v>-10825498.370082147</v>
      </c>
      <c r="GO22" s="12">
        <f t="shared" si="109"/>
        <v>-2306728.6034695767</v>
      </c>
      <c r="GQ22" s="5">
        <f t="shared" si="110"/>
        <v>29</v>
      </c>
      <c r="GR22" s="6">
        <v>0.2268</v>
      </c>
      <c r="GS22" s="7">
        <f t="shared" si="111"/>
        <v>3414368.7755834921</v>
      </c>
      <c r="GT22" s="12">
        <f t="shared" si="112"/>
        <v>-10447140.013833845</v>
      </c>
      <c r="GU22" s="12">
        <f t="shared" si="113"/>
        <v>-2307302.2958013867</v>
      </c>
      <c r="GW22" s="5">
        <f t="shared" si="114"/>
        <v>28</v>
      </c>
      <c r="GX22" s="6">
        <v>0.2268</v>
      </c>
      <c r="GY22" s="7">
        <f t="shared" si="115"/>
        <v>3081282.1727131959</v>
      </c>
      <c r="GZ22" s="12">
        <f t="shared" si="116"/>
        <v>-9630169.4811791368</v>
      </c>
      <c r="HA22" s="12">
        <f t="shared" si="117"/>
        <v>-2220427.6783029619</v>
      </c>
      <c r="HC22" s="5">
        <f t="shared" si="118"/>
        <v>27</v>
      </c>
      <c r="HD22" s="6">
        <v>0.2268</v>
      </c>
      <c r="HE22" s="7">
        <f t="shared" si="119"/>
        <v>3357979.6999925841</v>
      </c>
      <c r="HF22" s="12">
        <f t="shared" si="120"/>
        <v>-7983511.7301727235</v>
      </c>
      <c r="HG22" s="12">
        <f t="shared" si="121"/>
        <v>-1954512.5867909906</v>
      </c>
      <c r="HI22" s="5">
        <f t="shared" si="122"/>
        <v>26</v>
      </c>
      <c r="HJ22" s="6">
        <v>0.2268</v>
      </c>
      <c r="HK22" s="7">
        <f t="shared" si="123"/>
        <v>3242545.0946239703</v>
      </c>
      <c r="HL22" s="12">
        <f t="shared" si="124"/>
        <v>-6744855.1565173697</v>
      </c>
      <c r="HM22" s="12">
        <f t="shared" si="125"/>
        <v>-1738634.9431955393</v>
      </c>
      <c r="HO22" s="5">
        <f t="shared" si="126"/>
        <v>25</v>
      </c>
      <c r="HP22" s="6">
        <v>0.2268</v>
      </c>
      <c r="HQ22" s="7">
        <f t="shared" si="127"/>
        <v>2838859.3018945656</v>
      </c>
      <c r="HR22" s="12">
        <f t="shared" si="128"/>
        <v>-6189811.6874395404</v>
      </c>
      <c r="HS22" s="12">
        <f t="shared" si="129"/>
        <v>-1647676.55669537</v>
      </c>
      <c r="HU22" s="5">
        <f t="shared" si="130"/>
        <v>24</v>
      </c>
      <c r="HV22" s="6">
        <v>0.2268</v>
      </c>
      <c r="HW22" s="7">
        <f t="shared" si="131"/>
        <v>2390417.0612113206</v>
      </c>
      <c r="HX22" s="12">
        <f t="shared" si="132"/>
        <v>-5784353.0446194354</v>
      </c>
      <c r="HY22" s="12">
        <f t="shared" si="133"/>
        <v>-1595941.9669740151</v>
      </c>
      <c r="IA22" s="5">
        <f t="shared" si="134"/>
        <v>23</v>
      </c>
      <c r="IB22" s="6">
        <v>0.2268</v>
      </c>
      <c r="IC22" s="7">
        <f t="shared" si="135"/>
        <v>2789610.2943299348</v>
      </c>
      <c r="ID22" s="12">
        <f t="shared" si="136"/>
        <v>-4117105.7437421018</v>
      </c>
      <c r="IE22" s="12">
        <f t="shared" si="137"/>
        <v>-1242597.9770620593</v>
      </c>
      <c r="IG22" s="5">
        <f t="shared" si="138"/>
        <v>22</v>
      </c>
      <c r="IH22" s="6">
        <v>0.2268</v>
      </c>
      <c r="II22" s="7">
        <f t="shared" si="139"/>
        <v>3764656.2676517339</v>
      </c>
      <c r="IJ22" s="12">
        <f t="shared" si="140"/>
        <v>-1825670.266754077</v>
      </c>
      <c r="IK22" s="12">
        <f t="shared" si="141"/>
        <v>-616045.47213657643</v>
      </c>
      <c r="IM22" s="5">
        <f t="shared" si="142"/>
        <v>21</v>
      </c>
      <c r="IN22" s="6">
        <v>0.2268</v>
      </c>
      <c r="IO22" s="7">
        <f t="shared" si="143"/>
        <v>2747924.2829574696</v>
      </c>
      <c r="IP22" s="12">
        <f t="shared" si="144"/>
        <v>-2007608.8780956632</v>
      </c>
      <c r="IQ22" s="12">
        <f t="shared" si="145"/>
        <v>-722947.23848522583</v>
      </c>
      <c r="IS22" s="5">
        <f t="shared" si="146"/>
        <v>20</v>
      </c>
      <c r="IT22" s="6">
        <v>0.2268</v>
      </c>
      <c r="IU22" s="7">
        <f t="shared" si="147"/>
        <v>2219110.2987623913</v>
      </c>
      <c r="IV22" s="12">
        <f t="shared" si="148"/>
        <v>-1904359.7300900421</v>
      </c>
      <c r="IW22" s="12">
        <f t="shared" si="149"/>
        <v>-721535.2604291935</v>
      </c>
      <c r="IY22" s="5">
        <f t="shared" si="150"/>
        <v>19</v>
      </c>
      <c r="IZ22" s="6">
        <v>0.2268</v>
      </c>
      <c r="JA22" s="7">
        <f t="shared" si="151"/>
        <v>2385627.0681169559</v>
      </c>
      <c r="JB22" s="12">
        <f t="shared" si="152"/>
        <v>-1044784.9437340095</v>
      </c>
      <c r="JC22" s="12">
        <f t="shared" si="153"/>
        <v>-422921.36647263984</v>
      </c>
      <c r="JE22" s="5">
        <f t="shared" si="154"/>
        <v>18</v>
      </c>
      <c r="JF22" s="6">
        <v>0.2268</v>
      </c>
      <c r="JG22" s="7">
        <f t="shared" si="155"/>
        <v>2239815.1047948129</v>
      </c>
      <c r="JH22" s="12">
        <f t="shared" si="156"/>
        <v>-530375.99958547624</v>
      </c>
      <c r="JI22" s="12">
        <f t="shared" si="157"/>
        <v>-234615.80810678771</v>
      </c>
      <c r="JK22" s="5">
        <f t="shared" si="158"/>
        <v>17</v>
      </c>
      <c r="JL22" s="6">
        <v>0.2268</v>
      </c>
      <c r="JM22" s="7">
        <f t="shared" si="159"/>
        <v>1889820.3719159744</v>
      </c>
      <c r="JN22" s="12">
        <f t="shared" si="160"/>
        <v>-257752.69969126207</v>
      </c>
      <c r="JO22" s="12">
        <f t="shared" si="161"/>
        <v>-129877.97950764371</v>
      </c>
      <c r="JQ22" s="5">
        <f t="shared" si="162"/>
        <v>16</v>
      </c>
      <c r="JR22" s="6">
        <v>0.2268</v>
      </c>
      <c r="JS22" s="7">
        <f t="shared" si="163"/>
        <v>1434507.6452982954</v>
      </c>
      <c r="JT22" s="12">
        <f t="shared" si="164"/>
        <v>-249088.89800509546</v>
      </c>
      <c r="JU22" s="12">
        <f t="shared" si="165"/>
        <v>-140354.49563758617</v>
      </c>
      <c r="JW22" s="5">
        <f t="shared" si="166"/>
        <v>15</v>
      </c>
      <c r="JX22" s="6">
        <v>0.2268</v>
      </c>
      <c r="JY22" s="7">
        <f t="shared" si="167"/>
        <v>1505254.6120653676</v>
      </c>
      <c r="JZ22" s="12">
        <f t="shared" si="168"/>
        <v>157764.14622335439</v>
      </c>
      <c r="KA22" s="12">
        <f t="shared" si="169"/>
        <v>96354.656663616042</v>
      </c>
      <c r="KC22" s="5">
        <f t="shared" si="170"/>
        <v>14</v>
      </c>
      <c r="KD22" s="6">
        <v>0.2268</v>
      </c>
      <c r="KE22" s="7">
        <f t="shared" si="171"/>
        <v>1250003.8299828663</v>
      </c>
      <c r="KF22" s="12">
        <f t="shared" si="172"/>
        <v>126986.47023448507</v>
      </c>
      <c r="KG22" s="12">
        <f t="shared" si="173"/>
        <v>80435.730498268385</v>
      </c>
      <c r="KI22" s="5">
        <f t="shared" si="174"/>
        <v>13</v>
      </c>
      <c r="KJ22" s="6">
        <v>0.2268</v>
      </c>
      <c r="KK22" s="7">
        <f t="shared" si="175"/>
        <v>1021745.81492796</v>
      </c>
      <c r="KL22" s="12">
        <f t="shared" si="176"/>
        <v>96688.291743235925</v>
      </c>
      <c r="KM22" s="12">
        <f t="shared" si="177"/>
        <v>63811.767672511276</v>
      </c>
      <c r="KO22" s="5">
        <f t="shared" si="178"/>
        <v>12</v>
      </c>
      <c r="KP22" s="6">
        <v>0.2268</v>
      </c>
      <c r="KQ22" s="7">
        <f t="shared" si="179"/>
        <v>962549.04844838451</v>
      </c>
      <c r="KR22" s="12">
        <f t="shared" si="180"/>
        <v>206965.23138005254</v>
      </c>
      <c r="KS22" s="12">
        <f t="shared" si="181"/>
        <v>141417.30512043746</v>
      </c>
      <c r="KU22" s="5">
        <f t="shared" si="182"/>
        <v>11</v>
      </c>
      <c r="KV22" s="6">
        <v>0.2268</v>
      </c>
      <c r="KW22" s="7">
        <f t="shared" si="183"/>
        <v>733426.58370038425</v>
      </c>
      <c r="KX22" s="12">
        <f t="shared" si="184"/>
        <v>111313.80733403184</v>
      </c>
      <c r="KY22" s="12">
        <f t="shared" si="185"/>
        <v>79015.500542810158</v>
      </c>
      <c r="LA22" s="5">
        <f t="shared" si="186"/>
        <v>10</v>
      </c>
      <c r="LB22" s="6">
        <v>0.2268</v>
      </c>
      <c r="LC22" s="7">
        <f t="shared" si="187"/>
        <v>618977.62148736964</v>
      </c>
      <c r="LD22" s="12">
        <f t="shared" si="188"/>
        <v>107707.47976846696</v>
      </c>
      <c r="LE22" s="12">
        <f t="shared" si="189"/>
        <v>77571.708227030613</v>
      </c>
      <c r="LG22" s="5">
        <f t="shared" si="190"/>
        <v>9</v>
      </c>
      <c r="LH22" s="6">
        <v>0.2268</v>
      </c>
      <c r="LI22" s="7">
        <f t="shared" si="191"/>
        <v>584989.71882371197</v>
      </c>
      <c r="LJ22" s="12">
        <f t="shared" si="192"/>
        <v>179398.40258459817</v>
      </c>
      <c r="LK22" s="12">
        <f t="shared" si="193"/>
        <v>134432.61126319953</v>
      </c>
      <c r="LM22" s="5">
        <f t="shared" si="194"/>
        <v>8</v>
      </c>
      <c r="LN22" s="6">
        <v>0.2268</v>
      </c>
      <c r="LO22" s="7">
        <f t="shared" si="195"/>
        <v>501964.74929098331</v>
      </c>
      <c r="LP22" s="12">
        <f t="shared" si="196"/>
        <v>190267.59195838921</v>
      </c>
      <c r="LQ22" s="12">
        <f t="shared" si="197"/>
        <v>149231.90016943606</v>
      </c>
      <c r="LS22" s="5">
        <f t="shared" si="198"/>
        <v>7</v>
      </c>
      <c r="LT22" s="6">
        <v>0.2268</v>
      </c>
      <c r="LU22" s="7">
        <f t="shared" si="199"/>
        <v>381780.30825295357</v>
      </c>
      <c r="LV22" s="12">
        <f t="shared" si="200"/>
        <v>148381.33391193295</v>
      </c>
      <c r="LW22" s="12">
        <f t="shared" si="201"/>
        <v>122433.8208573851</v>
      </c>
      <c r="LY22" s="5">
        <f t="shared" si="202"/>
        <v>6</v>
      </c>
      <c r="LZ22" s="6">
        <v>0.2268</v>
      </c>
      <c r="MA22" s="7">
        <f t="shared" si="203"/>
        <v>393831.5537992093</v>
      </c>
      <c r="MB22" s="12">
        <f t="shared" si="204"/>
        <v>234989.920172132</v>
      </c>
      <c r="MC22" s="12">
        <f t="shared" si="205"/>
        <v>204855.20242985079</v>
      </c>
      <c r="ME22" s="5">
        <f t="shared" si="206"/>
        <v>5</v>
      </c>
      <c r="MF22" s="6">
        <v>0.2268</v>
      </c>
      <c r="MG22" s="7">
        <f t="shared" si="207"/>
        <v>302412.31190909108</v>
      </c>
      <c r="MH22" s="12">
        <f t="shared" si="208"/>
        <v>194579.58200717982</v>
      </c>
      <c r="MI22" s="12">
        <f t="shared" si="209"/>
        <v>174037.82561652546</v>
      </c>
      <c r="MK22" s="5">
        <f t="shared" si="210"/>
        <v>4</v>
      </c>
      <c r="ML22" s="6">
        <v>0.2268</v>
      </c>
      <c r="MM22" s="7">
        <f t="shared" si="211"/>
        <v>281339.9496781943</v>
      </c>
      <c r="MN22" s="12">
        <f t="shared" si="212"/>
        <v>217462.83502826694</v>
      </c>
      <c r="MO22" s="12">
        <f t="shared" si="213"/>
        <v>200843.26602999264</v>
      </c>
      <c r="MQ22" s="5">
        <f t="shared" si="214"/>
        <v>3</v>
      </c>
      <c r="MR22" s="6">
        <v>0.2268</v>
      </c>
      <c r="MS22" s="7">
        <f t="shared" si="215"/>
        <v>255833.36335199996</v>
      </c>
      <c r="MT22" s="12">
        <f t="shared" si="216"/>
        <v>211828.28954406566</v>
      </c>
      <c r="MU22" s="12">
        <f t="shared" si="217"/>
        <v>200578.34152423832</v>
      </c>
      <c r="MW22" s="5">
        <f t="shared" si="218"/>
        <v>2</v>
      </c>
      <c r="MX22" s="6">
        <v>0.2268</v>
      </c>
      <c r="MY22" s="7">
        <f t="shared" si="219"/>
        <v>252475.43999999994</v>
      </c>
      <c r="MZ22" s="12">
        <f>(MZ23)*(1+MX22)-(((VLOOKUP((MW$91+MW23),$A$138:$E$227,5,FALSE))/(VLOOKUP(MW$91,$A$138:$E$227,5,FALSE)))*(IF(MW22&lt;=$D$125,$B$125,$C$125)))</f>
        <v>227680.5734664005</v>
      </c>
      <c r="NA22" s="12">
        <f t="shared" si="221"/>
        <v>221634.65150259066</v>
      </c>
      <c r="NC22" s="5">
        <f t="shared" si="222"/>
        <v>1</v>
      </c>
      <c r="ND22" s="6">
        <v>0.2268</v>
      </c>
      <c r="NE22" s="7">
        <f>(NE23+$B$124)*(1+ND22)</f>
        <v>184019.99999999997</v>
      </c>
      <c r="NF22" s="12">
        <f>($B$124)*(1+ND22)-$B$125</f>
        <v>173019.99999999997</v>
      </c>
      <c r="NG22" s="12">
        <f>NF22</f>
        <v>173019.99999999997</v>
      </c>
      <c r="NI22" s="5"/>
      <c r="NJ22" s="6"/>
      <c r="NK22" s="7"/>
      <c r="NO22" s="5"/>
      <c r="NP22" s="6"/>
      <c r="NQ22" s="7"/>
      <c r="NU22" s="5"/>
      <c r="NV22" s="6"/>
      <c r="NW22" s="7"/>
      <c r="OA22" s="5"/>
      <c r="OB22" s="6"/>
      <c r="OC22" s="7"/>
      <c r="OG22" s="5"/>
      <c r="OH22" s="6"/>
      <c r="OI22" s="7"/>
      <c r="OM22" s="5"/>
      <c r="ON22" s="6"/>
      <c r="OO22" s="7"/>
      <c r="OS22" s="5"/>
      <c r="OT22" s="6"/>
      <c r="OU22" s="7"/>
      <c r="OY22" s="5"/>
      <c r="OZ22" s="6"/>
      <c r="PA22" s="7"/>
      <c r="PE22" s="5"/>
      <c r="PF22" s="6"/>
      <c r="PG22" s="7"/>
      <c r="PK22" s="5"/>
      <c r="PL22" s="6"/>
      <c r="PM22" s="7"/>
      <c r="PQ22" s="5"/>
      <c r="PR22" s="6"/>
      <c r="PS22" s="7"/>
      <c r="PW22" s="5"/>
      <c r="PX22" s="6"/>
      <c r="PY22" s="7"/>
      <c r="QC22" s="5"/>
      <c r="QD22" s="6"/>
      <c r="QE22" s="7"/>
      <c r="QI22" s="5"/>
      <c r="QJ22" s="6"/>
      <c r="QK22" s="7"/>
      <c r="QO22" s="5"/>
      <c r="QP22" s="6"/>
      <c r="QQ22" s="7"/>
    </row>
    <row r="23" spans="3:459">
      <c r="C23">
        <v>68</v>
      </c>
      <c r="D23" s="6">
        <v>0.372</v>
      </c>
      <c r="E23" s="12">
        <f t="shared" si="286"/>
        <v>-261922520.1532467</v>
      </c>
      <c r="F23" s="12">
        <f t="shared" si="0"/>
        <v>-30148101.122096926</v>
      </c>
      <c r="G23">
        <v>67</v>
      </c>
      <c r="H23" s="6">
        <v>0.372</v>
      </c>
      <c r="I23" s="12">
        <f t="shared" si="1"/>
        <v>-270150696.97649866</v>
      </c>
      <c r="J23" s="12">
        <f t="shared" si="2"/>
        <v>-30735708.039242361</v>
      </c>
      <c r="K23">
        <v>66</v>
      </c>
      <c r="L23" s="6">
        <v>0.372</v>
      </c>
      <c r="M23" s="12">
        <f t="shared" si="3"/>
        <v>-247487073.93706313</v>
      </c>
      <c r="N23" s="12">
        <f t="shared" si="4"/>
        <v>-28157212.004815564</v>
      </c>
      <c r="O23">
        <v>65</v>
      </c>
      <c r="P23" s="6">
        <v>0.372</v>
      </c>
      <c r="Q23" s="12">
        <f t="shared" si="5"/>
        <v>-227472923.84247398</v>
      </c>
      <c r="R23" s="12">
        <f t="shared" si="6"/>
        <v>-24064001.923455331</v>
      </c>
      <c r="S23">
        <v>64</v>
      </c>
      <c r="T23" s="6">
        <v>0.372</v>
      </c>
      <c r="U23" s="12">
        <f t="shared" si="7"/>
        <v>-166315137.64220363</v>
      </c>
      <c r="V23" s="12">
        <f t="shared" si="8"/>
        <v>-15823728.997228956</v>
      </c>
      <c r="W23">
        <v>63</v>
      </c>
      <c r="X23" s="6">
        <v>0.372</v>
      </c>
      <c r="Y23" s="12">
        <f t="shared" si="9"/>
        <v>-163167058.27246678</v>
      </c>
      <c r="Z23" s="12">
        <f t="shared" si="10"/>
        <v>-14004358.294842457</v>
      </c>
      <c r="AA23">
        <v>62</v>
      </c>
      <c r="AB23" s="6">
        <v>0.372</v>
      </c>
      <c r="AC23" s="12">
        <f t="shared" si="11"/>
        <v>-194212289.44569397</v>
      </c>
      <c r="AD23" s="12">
        <f t="shared" si="12"/>
        <v>-17056568.334551964</v>
      </c>
      <c r="AE23">
        <v>61</v>
      </c>
      <c r="AF23" s="6">
        <v>0.372</v>
      </c>
      <c r="AG23" s="12">
        <f t="shared" si="13"/>
        <v>-164547975.47753885</v>
      </c>
      <c r="AH23" s="12">
        <f t="shared" si="14"/>
        <v>-14889237.96736213</v>
      </c>
      <c r="AI23">
        <v>60</v>
      </c>
      <c r="AJ23" s="6">
        <v>0.372</v>
      </c>
      <c r="AK23" s="12">
        <f t="shared" si="15"/>
        <v>-183723308.65481868</v>
      </c>
      <c r="AL23" s="12">
        <f t="shared" si="16"/>
        <v>-16868806.782677963</v>
      </c>
      <c r="AM23">
        <v>59</v>
      </c>
      <c r="AN23" s="6">
        <v>0.372</v>
      </c>
      <c r="AO23" s="12">
        <f t="shared" si="17"/>
        <v>-183035336.67442834</v>
      </c>
      <c r="AP23" s="12">
        <f t="shared" si="18"/>
        <v>-17170979.688020222</v>
      </c>
      <c r="AQ23">
        <v>58</v>
      </c>
      <c r="AR23" s="6">
        <v>0.372</v>
      </c>
      <c r="AS23" s="12">
        <f t="shared" si="19"/>
        <v>-126770956.39262083</v>
      </c>
      <c r="AT23" s="12">
        <f t="shared" si="20"/>
        <v>-11977029.812210349</v>
      </c>
      <c r="AU23">
        <v>57</v>
      </c>
      <c r="AV23" s="6">
        <v>0.372</v>
      </c>
      <c r="AW23" s="12">
        <f t="shared" si="21"/>
        <v>-134858718.49099484</v>
      </c>
      <c r="AX23" s="12">
        <f t="shared" si="22"/>
        <v>-12561690.345135912</v>
      </c>
      <c r="AY23">
        <v>56</v>
      </c>
      <c r="AZ23" s="6">
        <v>0.372</v>
      </c>
      <c r="BA23" s="12">
        <f t="shared" si="23"/>
        <v>-119590770.90913902</v>
      </c>
      <c r="BB23" s="12">
        <f t="shared" si="24"/>
        <v>-11059958.187871141</v>
      </c>
      <c r="BC23">
        <v>55</v>
      </c>
      <c r="BD23" s="6">
        <v>0.372</v>
      </c>
      <c r="BE23" s="12">
        <f t="shared" si="25"/>
        <v>-92603203.585367635</v>
      </c>
      <c r="BF23" s="12">
        <f t="shared" si="26"/>
        <v>-8687326.4840564448</v>
      </c>
      <c r="BG23">
        <v>54</v>
      </c>
      <c r="BH23" s="6">
        <v>0.372</v>
      </c>
      <c r="BI23" s="12">
        <f t="shared" si="27"/>
        <v>-49280231.288119316</v>
      </c>
      <c r="BJ23" s="12">
        <f t="shared" si="28"/>
        <v>-5147702.1372153899</v>
      </c>
      <c r="BK23">
        <v>53</v>
      </c>
      <c r="BL23" s="6">
        <v>0.372</v>
      </c>
      <c r="BM23" s="12">
        <f t="shared" si="29"/>
        <v>-42894437.040938333</v>
      </c>
      <c r="BN23" s="12">
        <f t="shared" si="30"/>
        <v>-4823126.9859737707</v>
      </c>
      <c r="BO23">
        <v>52</v>
      </c>
      <c r="BP23" s="6">
        <v>0.372</v>
      </c>
      <c r="BQ23" s="12">
        <f t="shared" si="31"/>
        <v>-44515940.390109681</v>
      </c>
      <c r="BR23" s="12">
        <f t="shared" si="32"/>
        <v>-5153542.0012502214</v>
      </c>
      <c r="BS23">
        <v>51</v>
      </c>
      <c r="BT23" s="6">
        <v>0.372</v>
      </c>
      <c r="BU23" s="12">
        <f t="shared" si="33"/>
        <v>-41835589.015038252</v>
      </c>
      <c r="BV23" s="12">
        <f t="shared" si="34"/>
        <v>-4954580.7349812435</v>
      </c>
      <c r="BW23">
        <v>50</v>
      </c>
      <c r="BX23" s="6">
        <v>0.372</v>
      </c>
      <c r="BY23" s="12">
        <f t="shared" si="35"/>
        <v>-45766160.831416726</v>
      </c>
      <c r="BZ23" s="12">
        <f t="shared" si="36"/>
        <v>-5541877.0933585111</v>
      </c>
      <c r="CA23">
        <v>49</v>
      </c>
      <c r="CB23" s="6">
        <v>0.372</v>
      </c>
      <c r="CC23" s="12">
        <f t="shared" si="37"/>
        <v>-22245656.104907785</v>
      </c>
      <c r="CD23" s="12">
        <f t="shared" si="38"/>
        <v>-3182179.6823387709</v>
      </c>
      <c r="CE23">
        <v>48</v>
      </c>
      <c r="CF23" s="6">
        <v>0.372</v>
      </c>
      <c r="CG23" s="12">
        <f t="shared" si="39"/>
        <v>-12528572.610727647</v>
      </c>
      <c r="CH23" s="12">
        <f t="shared" si="40"/>
        <v>-1975563.3458033612</v>
      </c>
      <c r="CI23">
        <v>47</v>
      </c>
      <c r="CJ23" s="6">
        <v>0.372</v>
      </c>
      <c r="CK23" s="12">
        <f t="shared" si="284"/>
        <v>-8718449.1636114437</v>
      </c>
      <c r="CL23" s="12">
        <f t="shared" si="285"/>
        <v>-1392167.5311155999</v>
      </c>
      <c r="CM23" s="5">
        <v>46</v>
      </c>
      <c r="CN23" s="6">
        <v>0.372</v>
      </c>
      <c r="CO23" s="7">
        <f t="shared" si="41"/>
        <v>34133342.663941376</v>
      </c>
      <c r="CP23" s="12">
        <f t="shared" si="42"/>
        <v>-10861524.796227798</v>
      </c>
      <c r="CQ23" s="12">
        <f t="shared" si="43"/>
        <v>-1698242.39994247</v>
      </c>
      <c r="CR23" s="9"/>
      <c r="CS23" s="5">
        <v>45</v>
      </c>
      <c r="CT23" s="6">
        <v>0.372</v>
      </c>
      <c r="CU23" s="7">
        <f t="shared" si="44"/>
        <v>26093832.783381525</v>
      </c>
      <c r="CV23" s="12">
        <f t="shared" si="45"/>
        <v>-12175473.279483676</v>
      </c>
      <c r="CW23" s="12">
        <f t="shared" si="46"/>
        <v>-2057598.2787683653</v>
      </c>
      <c r="CY23" s="5">
        <v>44</v>
      </c>
      <c r="CZ23" s="6">
        <v>0.372</v>
      </c>
      <c r="DA23" s="7">
        <f t="shared" si="47"/>
        <v>21097859.624338232</v>
      </c>
      <c r="DB23" s="12">
        <f t="shared" si="48"/>
        <v>-12959613.006962454</v>
      </c>
      <c r="DC23" s="12">
        <f t="shared" si="49"/>
        <v>-2284961.7078144047</v>
      </c>
      <c r="DE23" s="5">
        <f t="shared" si="50"/>
        <v>43</v>
      </c>
      <c r="DF23" s="6">
        <v>0.372</v>
      </c>
      <c r="DG23" s="7">
        <f t="shared" si="51"/>
        <v>17856842.678238031</v>
      </c>
      <c r="DH23" s="12">
        <f t="shared" si="52"/>
        <v>-13706669.49643852</v>
      </c>
      <c r="DI23" s="12">
        <f t="shared" si="53"/>
        <v>-2425797.7951115412</v>
      </c>
      <c r="DK23" s="5">
        <f t="shared" si="54"/>
        <v>42</v>
      </c>
      <c r="DL23" s="6">
        <v>0.372</v>
      </c>
      <c r="DM23" s="7">
        <f t="shared" si="55"/>
        <v>18075556.916932918</v>
      </c>
      <c r="DN23" s="12">
        <f t="shared" si="56"/>
        <v>-10618087.172735501</v>
      </c>
      <c r="DO23" s="12">
        <f t="shared" si="57"/>
        <v>-1900376.2138828007</v>
      </c>
      <c r="DQ23" s="5">
        <f t="shared" si="58"/>
        <v>41</v>
      </c>
      <c r="DR23" s="6">
        <v>0.372</v>
      </c>
      <c r="DS23" s="7">
        <f t="shared" si="59"/>
        <v>11848162.635640355</v>
      </c>
      <c r="DT23" s="12">
        <f t="shared" si="60"/>
        <v>-15308193.538834605</v>
      </c>
      <c r="DU23" s="12">
        <f t="shared" si="61"/>
        <v>-2719419.6106911772</v>
      </c>
      <c r="DW23" s="5">
        <f t="shared" si="62"/>
        <v>40</v>
      </c>
      <c r="DX23" s="6">
        <v>0.372</v>
      </c>
      <c r="DY23" s="7">
        <f t="shared" si="63"/>
        <v>8935265.9393969439</v>
      </c>
      <c r="DZ23" s="12">
        <f t="shared" si="64"/>
        <v>-16676488.655375686</v>
      </c>
      <c r="EA23" s="12">
        <f t="shared" si="65"/>
        <v>-2973585.4688228099</v>
      </c>
      <c r="EC23" s="5">
        <f t="shared" si="66"/>
        <v>39</v>
      </c>
      <c r="ED23" s="6">
        <v>0.372</v>
      </c>
      <c r="EE23" s="7">
        <f t="shared" si="67"/>
        <v>8316517.0694312621</v>
      </c>
      <c r="EF23" s="12">
        <f t="shared" si="68"/>
        <v>-15187803.045858068</v>
      </c>
      <c r="EG23" s="12">
        <f t="shared" si="69"/>
        <v>-2788977.804828228</v>
      </c>
      <c r="EI23" s="5">
        <f t="shared" si="70"/>
        <v>38</v>
      </c>
      <c r="EJ23" s="6">
        <v>0.372</v>
      </c>
      <c r="EK23" s="7">
        <f t="shared" si="71"/>
        <v>8316517.0694312621</v>
      </c>
      <c r="EL23" s="12">
        <f t="shared" si="72"/>
        <v>-12138139.753980834</v>
      </c>
      <c r="EM23" s="12">
        <f t="shared" si="73"/>
        <v>-2309719.2080096598</v>
      </c>
      <c r="EO23" s="5">
        <f t="shared" si="74"/>
        <v>37</v>
      </c>
      <c r="EP23" s="6">
        <v>0.372</v>
      </c>
      <c r="EQ23" s="7">
        <f t="shared" si="75"/>
        <v>9288046.7605888546</v>
      </c>
      <c r="ER23" s="12">
        <f t="shared" si="76"/>
        <v>-13548513.569616621</v>
      </c>
      <c r="ES23" s="12">
        <f t="shared" si="77"/>
        <v>-2614150.988149581</v>
      </c>
      <c r="EU23" s="5">
        <f t="shared" si="78"/>
        <v>36</v>
      </c>
      <c r="EV23" s="6">
        <v>0.372</v>
      </c>
      <c r="EW23" s="7">
        <f t="shared" si="79"/>
        <v>5767087.8428046154</v>
      </c>
      <c r="EX23" s="12">
        <f t="shared" si="80"/>
        <v>-13087076.866831293</v>
      </c>
      <c r="EY23" s="12">
        <f t="shared" si="81"/>
        <v>-2551239.8682512101</v>
      </c>
      <c r="FA23" s="5">
        <f t="shared" si="82"/>
        <v>35</v>
      </c>
      <c r="FB23" s="6">
        <v>0.372</v>
      </c>
      <c r="FC23" s="7">
        <f t="shared" si="83"/>
        <v>5747546.185772988</v>
      </c>
      <c r="FD23" s="12">
        <f t="shared" si="84"/>
        <v>-11917911.4680217</v>
      </c>
      <c r="FE23" s="12">
        <f t="shared" si="85"/>
        <v>-2362965.8133536037</v>
      </c>
      <c r="FG23" s="5">
        <f t="shared" si="86"/>
        <v>34</v>
      </c>
      <c r="FH23" s="6">
        <v>0.372</v>
      </c>
      <c r="FI23" s="7">
        <f t="shared" si="87"/>
        <v>4538491.9344385564</v>
      </c>
      <c r="FJ23" s="12">
        <f t="shared" si="88"/>
        <v>-12269952.680966415</v>
      </c>
      <c r="FK23" s="12">
        <f t="shared" si="89"/>
        <v>-2449092.351490302</v>
      </c>
      <c r="FM23" s="5">
        <f t="shared" si="90"/>
        <v>33</v>
      </c>
      <c r="FN23" s="6">
        <v>0.372</v>
      </c>
      <c r="FO23" s="7">
        <f t="shared" si="91"/>
        <v>4976962.3143311283</v>
      </c>
      <c r="FP23" s="12">
        <f t="shared" si="92"/>
        <v>-10793609.594012767</v>
      </c>
      <c r="FQ23" s="12">
        <f t="shared" si="93"/>
        <v>-2183138.6005188827</v>
      </c>
      <c r="FS23" s="5">
        <f t="shared" si="94"/>
        <v>32</v>
      </c>
      <c r="FT23" s="6">
        <v>0.372</v>
      </c>
      <c r="FU23" s="7">
        <f t="shared" si="95"/>
        <v>4059181.3998296466</v>
      </c>
      <c r="FV23" s="12">
        <f t="shared" si="96"/>
        <v>-10787996.679083446</v>
      </c>
      <c r="FW23" s="12">
        <f t="shared" si="97"/>
        <v>-2217891.5328255384</v>
      </c>
      <c r="FY23" s="5">
        <f t="shared" si="98"/>
        <v>31</v>
      </c>
      <c r="FZ23" s="6">
        <v>0.372</v>
      </c>
      <c r="GA23" s="7">
        <f t="shared" si="99"/>
        <v>3486670.159620035</v>
      </c>
      <c r="GB23" s="12">
        <f t="shared" si="100"/>
        <v>-10616803.87450389</v>
      </c>
      <c r="GC23" s="12">
        <f t="shared" si="101"/>
        <v>-2203887.4310347396</v>
      </c>
      <c r="GE23" s="5">
        <f t="shared" si="102"/>
        <v>30</v>
      </c>
      <c r="GF23" s="6">
        <v>0.372</v>
      </c>
      <c r="GG23" s="7">
        <f t="shared" si="103"/>
        <v>3102019.7149644452</v>
      </c>
      <c r="GH23" s="12">
        <f t="shared" si="104"/>
        <v>-10124020.693816058</v>
      </c>
      <c r="GI23" s="12">
        <f t="shared" si="105"/>
        <v>-2142008.3703483078</v>
      </c>
      <c r="GK23" s="5">
        <f t="shared" si="106"/>
        <v>29</v>
      </c>
      <c r="GL23" s="6">
        <v>0.372</v>
      </c>
      <c r="GM23" s="7">
        <f t="shared" si="107"/>
        <v>3445540.0588297718</v>
      </c>
      <c r="GN23" s="12">
        <f t="shared" si="108"/>
        <v>-8709413.185952004</v>
      </c>
      <c r="GO23" s="12">
        <f t="shared" si="109"/>
        <v>-1906451.7220081231</v>
      </c>
      <c r="GQ23" s="5">
        <f t="shared" si="110"/>
        <v>28</v>
      </c>
      <c r="GR23" s="6">
        <v>0.372</v>
      </c>
      <c r="GS23" s="7">
        <f t="shared" si="111"/>
        <v>2783150.2898463421</v>
      </c>
      <c r="GT23" s="12">
        <f t="shared" si="112"/>
        <v>-8405040.9493868165</v>
      </c>
      <c r="GU23" s="12">
        <f t="shared" si="113"/>
        <v>-1906932.1116040614</v>
      </c>
      <c r="GW23" s="5">
        <f t="shared" si="114"/>
        <v>27</v>
      </c>
      <c r="GX23" s="6">
        <v>0.372</v>
      </c>
      <c r="GY23" s="7">
        <f t="shared" si="115"/>
        <v>2511641.8101672614</v>
      </c>
      <c r="GZ23" s="12">
        <f t="shared" si="116"/>
        <v>-7743770.0697983168</v>
      </c>
      <c r="HA23" s="12">
        <f t="shared" si="117"/>
        <v>-1834186.3904512313</v>
      </c>
      <c r="HC23" s="5">
        <f t="shared" si="118"/>
        <v>26</v>
      </c>
      <c r="HD23" s="6">
        <v>0.372</v>
      </c>
      <c r="HE23" s="7">
        <f t="shared" si="119"/>
        <v>2737185.930871034</v>
      </c>
      <c r="HF23" s="12">
        <f t="shared" si="120"/>
        <v>-6407704.6361534409</v>
      </c>
      <c r="HG23" s="12">
        <f t="shared" si="121"/>
        <v>-1611518.5312481706</v>
      </c>
      <c r="HI23" s="5">
        <f t="shared" si="122"/>
        <v>25</v>
      </c>
      <c r="HJ23" s="6">
        <v>0.372</v>
      </c>
      <c r="HK23" s="7">
        <f t="shared" si="123"/>
        <v>2643091.860632516</v>
      </c>
      <c r="HL23" s="12">
        <f t="shared" si="124"/>
        <v>-5403059.3796622362</v>
      </c>
      <c r="HM23" s="12">
        <f t="shared" si="125"/>
        <v>-1430750.2548939253</v>
      </c>
      <c r="HO23" s="5">
        <f t="shared" si="126"/>
        <v>24</v>
      </c>
      <c r="HP23" s="6">
        <v>0.372</v>
      </c>
      <c r="HQ23" s="7">
        <f t="shared" si="127"/>
        <v>2314035.9487239695</v>
      </c>
      <c r="HR23" s="12">
        <f t="shared" si="128"/>
        <v>-4953628.103613086</v>
      </c>
      <c r="HS23" s="12">
        <f t="shared" si="129"/>
        <v>-1354584.9305289278</v>
      </c>
      <c r="HU23" s="5">
        <f t="shared" si="130"/>
        <v>23</v>
      </c>
      <c r="HV23" s="6">
        <v>0.372</v>
      </c>
      <c r="HW23" s="7">
        <f t="shared" si="131"/>
        <v>1948497.767534497</v>
      </c>
      <c r="HX23" s="12">
        <f t="shared" si="132"/>
        <v>-4626361.7951200185</v>
      </c>
      <c r="HY23" s="12">
        <f t="shared" si="133"/>
        <v>-1311264.2213713427</v>
      </c>
      <c r="IA23" s="5">
        <f t="shared" si="134"/>
        <v>22</v>
      </c>
      <c r="IB23" s="6">
        <v>0.372</v>
      </c>
      <c r="IC23" s="7">
        <f t="shared" si="135"/>
        <v>2273891.6647619293</v>
      </c>
      <c r="ID23" s="12">
        <f t="shared" si="136"/>
        <v>-3274948.3225555923</v>
      </c>
      <c r="IE23" s="12">
        <f t="shared" si="137"/>
        <v>-1015386.5058622129</v>
      </c>
      <c r="IG23" s="5">
        <f t="shared" si="138"/>
        <v>21</v>
      </c>
      <c r="IH23" s="6">
        <v>0.372</v>
      </c>
      <c r="II23" s="7">
        <f t="shared" si="139"/>
        <v>3068679.7095302693</v>
      </c>
      <c r="IJ23" s="12">
        <f t="shared" si="140"/>
        <v>-1415686.5965586142</v>
      </c>
      <c r="IK23" s="12">
        <f t="shared" si="141"/>
        <v>-490733.677183658</v>
      </c>
      <c r="IM23" s="5">
        <f t="shared" si="142"/>
        <v>20</v>
      </c>
      <c r="IN23" s="6">
        <v>0.372</v>
      </c>
      <c r="IO23" s="7">
        <f t="shared" si="143"/>
        <v>2239912.1967374226</v>
      </c>
      <c r="IP23" s="12">
        <f t="shared" si="144"/>
        <v>-1568551.9445530467</v>
      </c>
      <c r="IQ23" s="12">
        <f t="shared" si="145"/>
        <v>-580249.42193712178</v>
      </c>
      <c r="IS23" s="5">
        <f t="shared" si="146"/>
        <v>19</v>
      </c>
      <c r="IT23" s="6">
        <v>0.372</v>
      </c>
      <c r="IU23" s="7">
        <f t="shared" si="147"/>
        <v>1808860.6934809191</v>
      </c>
      <c r="IV23" s="12">
        <f t="shared" si="148"/>
        <v>-1487756.9635723468</v>
      </c>
      <c r="IW23" s="12">
        <f t="shared" si="149"/>
        <v>-579067.08162995533</v>
      </c>
      <c r="IY23" s="5">
        <f t="shared" si="150"/>
        <v>18</v>
      </c>
      <c r="IZ23" s="6">
        <v>0.372</v>
      </c>
      <c r="JA23" s="7">
        <f t="shared" si="151"/>
        <v>1944593.306257708</v>
      </c>
      <c r="JB23" s="12">
        <f t="shared" si="152"/>
        <v>-791223.46245028498</v>
      </c>
      <c r="JC23" s="12">
        <f t="shared" si="153"/>
        <v>-329018.40587586694</v>
      </c>
      <c r="JE23" s="5">
        <f t="shared" si="154"/>
        <v>17</v>
      </c>
      <c r="JF23" s="6">
        <v>0.372</v>
      </c>
      <c r="JG23" s="7">
        <f t="shared" si="155"/>
        <v>1825737.7769765351</v>
      </c>
      <c r="JH23" s="12">
        <f t="shared" si="156"/>
        <v>-377043.9774715114</v>
      </c>
      <c r="JI23" s="12">
        <f t="shared" si="157"/>
        <v>-171338.01504527096</v>
      </c>
      <c r="JK23" s="5">
        <f t="shared" si="158"/>
        <v>16</v>
      </c>
      <c r="JL23" s="6">
        <v>0.372</v>
      </c>
      <c r="JM23" s="7">
        <f t="shared" si="159"/>
        <v>1540446.9937365297</v>
      </c>
      <c r="JN23" s="12">
        <f t="shared" si="160"/>
        <v>-161571.09930469084</v>
      </c>
      <c r="JO23" s="12">
        <f t="shared" si="161"/>
        <v>-83634.274956120731</v>
      </c>
      <c r="JQ23" s="5">
        <f t="shared" si="162"/>
        <v>15</v>
      </c>
      <c r="JR23" s="6">
        <v>0.372</v>
      </c>
      <c r="JS23" s="7">
        <f t="shared" si="163"/>
        <v>1169308.4816582128</v>
      </c>
      <c r="JT23" s="12">
        <f t="shared" si="164"/>
        <v>-159640.95100648078</v>
      </c>
      <c r="JU23" s="12">
        <f t="shared" si="165"/>
        <v>-92406.937708342171</v>
      </c>
      <c r="JW23" s="5">
        <f t="shared" si="166"/>
        <v>14</v>
      </c>
      <c r="JX23" s="6">
        <v>0.372</v>
      </c>
      <c r="JY23" s="7">
        <f t="shared" si="167"/>
        <v>1226976.3710999086</v>
      </c>
      <c r="JZ23" s="12">
        <f t="shared" si="168"/>
        <v>168637.08554947219</v>
      </c>
      <c r="KA23" s="12">
        <f t="shared" si="169"/>
        <v>105804.90463948919</v>
      </c>
      <c r="KC23" s="5">
        <f t="shared" si="170"/>
        <v>13</v>
      </c>
      <c r="KD23" s="6">
        <v>0.372</v>
      </c>
      <c r="KE23" s="7">
        <f t="shared" si="171"/>
        <v>1018914.1098653949</v>
      </c>
      <c r="KF23" s="12">
        <f t="shared" si="172"/>
        <v>142116.42763667193</v>
      </c>
      <c r="KG23" s="12">
        <f t="shared" si="173"/>
        <v>92474.960897315468</v>
      </c>
      <c r="KI23" s="5">
        <f t="shared" si="174"/>
        <v>12</v>
      </c>
      <c r="KJ23" s="6">
        <v>0.372</v>
      </c>
      <c r="KK23" s="7">
        <f t="shared" si="175"/>
        <v>832854.43016625382</v>
      </c>
      <c r="KL23" s="12">
        <f t="shared" si="176"/>
        <v>115866.17336018119</v>
      </c>
      <c r="KM23" s="12">
        <f t="shared" si="177"/>
        <v>78554.644480388975</v>
      </c>
      <c r="KO23" s="5">
        <f t="shared" si="178"/>
        <v>11</v>
      </c>
      <c r="KP23" s="6">
        <v>0.372</v>
      </c>
      <c r="KQ23" s="7">
        <f t="shared" si="179"/>
        <v>784601.44151319249</v>
      </c>
      <c r="KR23" s="12">
        <f t="shared" si="180"/>
        <v>204491.72208199766</v>
      </c>
      <c r="KS23" s="12">
        <f t="shared" si="181"/>
        <v>143538.76699701097</v>
      </c>
      <c r="KU23" s="5">
        <f t="shared" si="182"/>
        <v>10</v>
      </c>
      <c r="KV23" s="6">
        <v>0.372</v>
      </c>
      <c r="KW23" s="7">
        <f t="shared" si="183"/>
        <v>597837.12398140226</v>
      </c>
      <c r="KX23" s="12">
        <f t="shared" si="184"/>
        <v>125184.6927426309</v>
      </c>
      <c r="KY23" s="12">
        <f t="shared" si="185"/>
        <v>91285.710742464042</v>
      </c>
      <c r="LA23" s="5">
        <f t="shared" si="186"/>
        <v>9</v>
      </c>
      <c r="LB23" s="6">
        <v>0.372</v>
      </c>
      <c r="LC23" s="7">
        <f t="shared" si="187"/>
        <v>504546.47985602356</v>
      </c>
      <c r="LD23" s="12">
        <f t="shared" si="188"/>
        <v>121749.39356656323</v>
      </c>
      <c r="LE23" s="12">
        <f t="shared" si="189"/>
        <v>90076.730303405406</v>
      </c>
      <c r="LG23" s="5">
        <f t="shared" si="190"/>
        <v>8</v>
      </c>
      <c r="LH23" s="6">
        <v>0.372</v>
      </c>
      <c r="LI23" s="7">
        <f t="shared" si="191"/>
        <v>476841.961871301</v>
      </c>
      <c r="LJ23" s="12">
        <f t="shared" si="192"/>
        <v>178866.13527388475</v>
      </c>
      <c r="LK23" s="12">
        <f t="shared" si="193"/>
        <v>137690.03227670302</v>
      </c>
      <c r="LM23" s="5">
        <f t="shared" si="194"/>
        <v>7</v>
      </c>
      <c r="LN23" s="6">
        <v>0.372</v>
      </c>
      <c r="LO23" s="7">
        <f t="shared" si="195"/>
        <v>409165.91888733563</v>
      </c>
      <c r="LP23" s="12">
        <f t="shared" si="196"/>
        <v>186270.76347857481</v>
      </c>
      <c r="LQ23" s="12">
        <f t="shared" si="197"/>
        <v>150082.43151866537</v>
      </c>
      <c r="LS23" s="5">
        <f t="shared" si="198"/>
        <v>6</v>
      </c>
      <c r="LT23" s="6">
        <v>0.372</v>
      </c>
      <c r="LU23" s="7">
        <f t="shared" si="199"/>
        <v>311200.12084525073</v>
      </c>
      <c r="LV23" s="12">
        <f t="shared" si="200"/>
        <v>150586.2909181873</v>
      </c>
      <c r="LW23" s="12">
        <f t="shared" si="201"/>
        <v>127642.67107769169</v>
      </c>
      <c r="LY23" s="5">
        <f t="shared" si="202"/>
        <v>5</v>
      </c>
      <c r="LZ23" s="6">
        <v>0.372</v>
      </c>
      <c r="MA23" s="7">
        <f t="shared" si="203"/>
        <v>321023.43804956746</v>
      </c>
      <c r="MB23" s="12">
        <f t="shared" si="204"/>
        <v>219598.13820689695</v>
      </c>
      <c r="MC23" s="12">
        <f t="shared" si="205"/>
        <v>196659.41052992898</v>
      </c>
      <c r="ME23" s="5">
        <f t="shared" si="206"/>
        <v>4</v>
      </c>
      <c r="MF23" s="6">
        <v>0.372</v>
      </c>
      <c r="MG23" s="7">
        <f t="shared" si="207"/>
        <v>246504.98199306417</v>
      </c>
      <c r="MH23" s="12">
        <f t="shared" si="208"/>
        <v>185947.58264550986</v>
      </c>
      <c r="MI23" s="12">
        <f t="shared" si="209"/>
        <v>170854.03302292019</v>
      </c>
      <c r="MK23" s="5">
        <f t="shared" si="210"/>
        <v>3</v>
      </c>
      <c r="ML23" s="6">
        <v>0.372</v>
      </c>
      <c r="MM23" s="7">
        <f t="shared" si="211"/>
        <v>229328.29285799994</v>
      </c>
      <c r="MN23" s="12">
        <f t="shared" si="212"/>
        <v>186968.59590596633</v>
      </c>
      <c r="MO23" s="12">
        <f t="shared" si="213"/>
        <v>177390.03177771653</v>
      </c>
      <c r="MQ23" s="5">
        <f t="shared" si="214"/>
        <v>2</v>
      </c>
      <c r="MR23" s="6">
        <v>0.372</v>
      </c>
      <c r="MS23" s="7">
        <f t="shared" si="215"/>
        <v>208537.13999999998</v>
      </c>
      <c r="MT23" s="12">
        <f>(MT24)*(1+MR23)-(((VLOOKUP((MQ$91+MQ24),$A$138:$E$227,5,FALSE))/(VLOOKUP(MQ$91,$A$138:$E$227,5,FALSE)))*(IF(MQ23&lt;=$D$125,$B$125,$C$125)))</f>
        <v>182136.65846785225</v>
      </c>
      <c r="MU23" s="12">
        <f t="shared" si="217"/>
        <v>177168.1933998669</v>
      </c>
      <c r="MW23" s="5">
        <f t="shared" si="218"/>
        <v>1</v>
      </c>
      <c r="MX23" s="6">
        <v>0.372</v>
      </c>
      <c r="MY23" s="7">
        <f>(MY24+$B$124)*(1+MX23)</f>
        <v>205799.99999999997</v>
      </c>
      <c r="MZ23" s="12">
        <f>($B$124)*(1+MX23)-$B$125</f>
        <v>194799.99999999997</v>
      </c>
      <c r="NA23" s="12">
        <f>MZ23</f>
        <v>194799.99999999997</v>
      </c>
      <c r="NC23" s="5"/>
      <c r="ND23" s="6"/>
      <c r="NE23" s="7"/>
      <c r="NI23" s="5"/>
      <c r="NJ23" s="6"/>
      <c r="NK23" s="7"/>
      <c r="NO23" s="5"/>
      <c r="NP23" s="6"/>
      <c r="NQ23" s="7"/>
      <c r="NU23" s="5"/>
      <c r="NV23" s="6"/>
      <c r="NW23" s="7"/>
      <c r="OA23" s="5"/>
      <c r="OB23" s="6"/>
      <c r="OC23" s="7"/>
      <c r="OG23" s="5"/>
      <c r="OH23" s="6"/>
      <c r="OI23" s="7"/>
      <c r="OM23" s="5"/>
      <c r="ON23" s="6"/>
      <c r="OO23" s="7"/>
      <c r="OS23" s="5"/>
      <c r="OT23" s="6"/>
      <c r="OU23" s="7"/>
      <c r="OY23" s="5"/>
      <c r="OZ23" s="6"/>
      <c r="PA23" s="7"/>
      <c r="PE23" s="5"/>
      <c r="PF23" s="6"/>
      <c r="PG23" s="7"/>
      <c r="PK23" s="5"/>
      <c r="PL23" s="6"/>
      <c r="PM23" s="7"/>
      <c r="PQ23" s="5"/>
      <c r="PR23" s="6"/>
      <c r="PS23" s="7"/>
      <c r="PW23" s="5"/>
      <c r="PX23" s="6"/>
      <c r="PY23" s="7"/>
      <c r="QC23" s="5"/>
      <c r="QD23" s="6"/>
      <c r="QE23" s="7"/>
      <c r="QI23" s="5"/>
      <c r="QJ23" s="6"/>
      <c r="QK23" s="7"/>
      <c r="QO23" s="5"/>
      <c r="QP23" s="6"/>
      <c r="QQ23" s="7"/>
    </row>
    <row r="24" spans="3:459">
      <c r="C24">
        <v>67</v>
      </c>
      <c r="D24" s="6">
        <v>1.3299999999999999E-2</v>
      </c>
      <c r="E24" s="12">
        <f t="shared" si="286"/>
        <v>-190715659.12179041</v>
      </c>
      <c r="F24" s="12">
        <f t="shared" si="0"/>
        <v>-22567584.834521029</v>
      </c>
      <c r="G24">
        <v>66</v>
      </c>
      <c r="H24" s="6">
        <v>1.3299999999999999E-2</v>
      </c>
      <c r="I24" s="12">
        <f t="shared" si="1"/>
        <v>-196710650.70406151</v>
      </c>
      <c r="J24" s="12">
        <f t="shared" si="2"/>
        <v>-23007880.485905968</v>
      </c>
      <c r="K24">
        <v>65</v>
      </c>
      <c r="L24" s="6">
        <v>1.3299999999999999E-2</v>
      </c>
      <c r="M24" s="12">
        <f t="shared" si="3"/>
        <v>-180191975.01934171</v>
      </c>
      <c r="N24" s="12">
        <f t="shared" si="4"/>
        <v>-21075805.559717808</v>
      </c>
      <c r="O24">
        <v>64</v>
      </c>
      <c r="P24" s="6">
        <v>1.3299999999999999E-2</v>
      </c>
      <c r="Q24" s="12">
        <f t="shared" si="5"/>
        <v>-165589897.18426648</v>
      </c>
      <c r="R24" s="12">
        <f t="shared" si="6"/>
        <v>-18008750.788165782</v>
      </c>
      <c r="S24">
        <v>63</v>
      </c>
      <c r="T24" s="6">
        <v>1.3299999999999999E-2</v>
      </c>
      <c r="U24" s="12">
        <f t="shared" si="7"/>
        <v>-120991124.60414648</v>
      </c>
      <c r="V24" s="12">
        <f t="shared" si="8"/>
        <v>-11834289.205467133</v>
      </c>
      <c r="W24">
        <v>62</v>
      </c>
      <c r="X24" s="6">
        <v>1.3299999999999999E-2</v>
      </c>
      <c r="Y24" s="12">
        <f t="shared" si="9"/>
        <v>-118671664.27751157</v>
      </c>
      <c r="Z24" s="12">
        <f t="shared" si="10"/>
        <v>-10471029.200956903</v>
      </c>
      <c r="AA24">
        <v>61</v>
      </c>
      <c r="AB24" s="6">
        <v>1.3299999999999999E-2</v>
      </c>
      <c r="AC24" s="12">
        <f t="shared" si="11"/>
        <v>-141305173.86049786</v>
      </c>
      <c r="AD24" s="12">
        <f t="shared" si="12"/>
        <v>-12758059.473040847</v>
      </c>
      <c r="AE24">
        <v>60</v>
      </c>
      <c r="AF24" s="6">
        <v>1.3299999999999999E-2</v>
      </c>
      <c r="AG24" s="12">
        <f t="shared" si="13"/>
        <v>-119691276.50137888</v>
      </c>
      <c r="AH24" s="12">
        <f t="shared" si="14"/>
        <v>-11134072.232686408</v>
      </c>
      <c r="AI24">
        <v>59</v>
      </c>
      <c r="AJ24" s="6">
        <v>1.3299999999999999E-2</v>
      </c>
      <c r="AK24" s="12">
        <f t="shared" si="15"/>
        <v>-133670969.04109615</v>
      </c>
      <c r="AL24" s="12">
        <f t="shared" si="16"/>
        <v>-12617369.170773784</v>
      </c>
      <c r="AM24">
        <v>58</v>
      </c>
      <c r="AN24" s="6">
        <v>1.3299999999999999E-2</v>
      </c>
      <c r="AO24" s="12">
        <f t="shared" si="17"/>
        <v>-133174598.71748237</v>
      </c>
      <c r="AP24" s="12">
        <f t="shared" si="18"/>
        <v>-12843788.248402884</v>
      </c>
      <c r="AQ24">
        <v>57</v>
      </c>
      <c r="AR24" s="6">
        <v>1.3299999999999999E-2</v>
      </c>
      <c r="AS24" s="12">
        <f t="shared" si="19"/>
        <v>-92167216.604484871</v>
      </c>
      <c r="AT24" s="12">
        <f t="shared" si="20"/>
        <v>-8951945.7987940162</v>
      </c>
      <c r="AU24">
        <v>56</v>
      </c>
      <c r="AV24" s="6">
        <v>1.3299999999999999E-2</v>
      </c>
      <c r="AW24" s="12">
        <f t="shared" si="21"/>
        <v>-98058780.657743022</v>
      </c>
      <c r="AX24" s="12">
        <f t="shared" si="22"/>
        <v>-9390033.7155157495</v>
      </c>
      <c r="AY24">
        <v>55</v>
      </c>
      <c r="AZ24" s="6">
        <v>1.3299999999999999E-2</v>
      </c>
      <c r="BA24" s="12">
        <f t="shared" si="23"/>
        <v>-86928850.160299122</v>
      </c>
      <c r="BB24" s="12">
        <f t="shared" si="24"/>
        <v>-8264781.239590683</v>
      </c>
      <c r="BC24">
        <v>54</v>
      </c>
      <c r="BD24" s="6">
        <v>1.3299999999999999E-2</v>
      </c>
      <c r="BE24" s="12">
        <f t="shared" si="25"/>
        <v>-67261965.270645112</v>
      </c>
      <c r="BF24" s="12">
        <f t="shared" si="26"/>
        <v>-6486961.0828734348</v>
      </c>
      <c r="BG24">
        <v>53</v>
      </c>
      <c r="BH24" s="6">
        <v>1.3299999999999999E-2</v>
      </c>
      <c r="BI24" s="12">
        <f t="shared" si="27"/>
        <v>-35709208.335196808</v>
      </c>
      <c r="BJ24" s="12">
        <f t="shared" si="28"/>
        <v>-3834709.787021819</v>
      </c>
      <c r="BK24">
        <v>52</v>
      </c>
      <c r="BL24" s="6">
        <v>1.3299999999999999E-2</v>
      </c>
      <c r="BM24" s="12">
        <f t="shared" si="29"/>
        <v>-31069702.847821083</v>
      </c>
      <c r="BN24" s="12">
        <f t="shared" si="30"/>
        <v>-3591504.6383596193</v>
      </c>
      <c r="BO24">
        <v>51</v>
      </c>
      <c r="BP24" s="6">
        <v>1.3299999999999999E-2</v>
      </c>
      <c r="BQ24" s="12">
        <f t="shared" si="31"/>
        <v>-32257144.649471719</v>
      </c>
      <c r="BR24" s="12">
        <f t="shared" si="32"/>
        <v>-3839085.6149166068</v>
      </c>
      <c r="BS24">
        <v>50</v>
      </c>
      <c r="BT24" s="6">
        <v>1.3299999999999999E-2</v>
      </c>
      <c r="BU24" s="12">
        <f t="shared" si="33"/>
        <v>-30307780.18097426</v>
      </c>
      <c r="BV24" s="12">
        <f t="shared" si="34"/>
        <v>-3690003.3325673179</v>
      </c>
      <c r="BW24">
        <v>49</v>
      </c>
      <c r="BX24" s="6">
        <v>1.3299999999999999E-2</v>
      </c>
      <c r="BY24" s="12">
        <f t="shared" si="35"/>
        <v>-33176686.281829063</v>
      </c>
      <c r="BZ24" s="12">
        <f t="shared" si="36"/>
        <v>-4130066.2813220858</v>
      </c>
      <c r="CA24">
        <v>48</v>
      </c>
      <c r="CB24" s="6">
        <v>1.3299999999999999E-2</v>
      </c>
      <c r="CC24" s="12">
        <f t="shared" si="37"/>
        <v>-16061177.24101693</v>
      </c>
      <c r="CD24" s="12">
        <f t="shared" si="38"/>
        <v>-2361937.8295613131</v>
      </c>
      <c r="CE24">
        <v>47</v>
      </c>
      <c r="CF24" s="6">
        <v>1.3299999999999999E-2</v>
      </c>
      <c r="CG24" s="12">
        <f t="shared" si="39"/>
        <v>-8992944.2027483135</v>
      </c>
      <c r="CH24" s="12">
        <f t="shared" si="40"/>
        <v>-1457816.5362868335</v>
      </c>
      <c r="CI24">
        <v>46</v>
      </c>
      <c r="CJ24" s="6">
        <v>1.3299999999999999E-2</v>
      </c>
      <c r="CK24" s="12">
        <f t="shared" si="284"/>
        <v>-6217619.6527780211</v>
      </c>
      <c r="CL24" s="12">
        <f t="shared" si="285"/>
        <v>-1020676.2767898258</v>
      </c>
      <c r="CM24" s="5">
        <v>45</v>
      </c>
      <c r="CN24" s="6">
        <v>1.3299999999999999E-2</v>
      </c>
      <c r="CO24" s="7">
        <f t="shared" si="41"/>
        <v>24878529.638441239</v>
      </c>
      <c r="CP24" s="12">
        <f t="shared" si="42"/>
        <v>-7776714.6179316817</v>
      </c>
      <c r="CQ24" s="12">
        <f t="shared" si="43"/>
        <v>-1250019.1075334782</v>
      </c>
      <c r="CR24" s="9"/>
      <c r="CS24" s="5">
        <v>44</v>
      </c>
      <c r="CT24" s="6">
        <v>1.3299999999999999E-2</v>
      </c>
      <c r="CU24" s="7">
        <f t="shared" si="44"/>
        <v>19018828.559315983</v>
      </c>
      <c r="CV24" s="12">
        <f t="shared" si="45"/>
        <v>-8744864.1358923521</v>
      </c>
      <c r="CW24" s="12">
        <f t="shared" si="46"/>
        <v>-1519285.5612289039</v>
      </c>
      <c r="CY24" s="5">
        <v>43</v>
      </c>
      <c r="CZ24" s="6">
        <v>1.3299999999999999E-2</v>
      </c>
      <c r="DA24" s="7">
        <f t="shared" si="47"/>
        <v>15377448.705785884</v>
      </c>
      <c r="DB24" s="12">
        <f t="shared" si="48"/>
        <v>-9321765.3524535205</v>
      </c>
      <c r="DC24" s="12">
        <f t="shared" si="49"/>
        <v>-1689649.6705883606</v>
      </c>
      <c r="DE24" s="5">
        <f t="shared" si="50"/>
        <v>42</v>
      </c>
      <c r="DF24" s="6">
        <v>1.3299999999999999E-2</v>
      </c>
      <c r="DG24" s="7">
        <f t="shared" si="51"/>
        <v>13015191.456441715</v>
      </c>
      <c r="DH24" s="12">
        <f t="shared" si="52"/>
        <v>-9866733.3952208683</v>
      </c>
      <c r="DI24" s="12">
        <f t="shared" si="53"/>
        <v>-1795178.5794314304</v>
      </c>
      <c r="DK24" s="5">
        <f t="shared" si="54"/>
        <v>41</v>
      </c>
      <c r="DL24" s="6">
        <v>1.3299999999999999E-2</v>
      </c>
      <c r="DM24" s="7">
        <f t="shared" si="55"/>
        <v>13174604.166860729</v>
      </c>
      <c r="DN24" s="12">
        <f t="shared" si="56"/>
        <v>-7616957.9846148947</v>
      </c>
      <c r="DO24" s="12">
        <f t="shared" si="57"/>
        <v>-1401478.5895084862</v>
      </c>
      <c r="DQ24" s="5">
        <f t="shared" si="58"/>
        <v>40</v>
      </c>
      <c r="DR24" s="6">
        <v>1.3299999999999999E-2</v>
      </c>
      <c r="DS24" s="7">
        <f t="shared" si="59"/>
        <v>8635687.0522160027</v>
      </c>
      <c r="DT24" s="12">
        <f t="shared" si="60"/>
        <v>-11034487.707245061</v>
      </c>
      <c r="DU24" s="12">
        <f t="shared" si="61"/>
        <v>-2015190.2994763553</v>
      </c>
      <c r="DW24" s="5">
        <f t="shared" si="62"/>
        <v>39</v>
      </c>
      <c r="DX24" s="6">
        <v>1.3299999999999999E-2</v>
      </c>
      <c r="DY24" s="7">
        <f t="shared" si="63"/>
        <v>6512584.5039336337</v>
      </c>
      <c r="DZ24" s="12">
        <f t="shared" si="64"/>
        <v>-12032246.63755027</v>
      </c>
      <c r="EA24" s="12">
        <f t="shared" si="65"/>
        <v>-2205637.5505222115</v>
      </c>
      <c r="EC24" s="5">
        <f t="shared" si="66"/>
        <v>38</v>
      </c>
      <c r="ED24" s="6">
        <v>1.3299999999999999E-2</v>
      </c>
      <c r="EE24" s="7">
        <f t="shared" si="67"/>
        <v>6061601.3625592291</v>
      </c>
      <c r="EF24" s="12">
        <f t="shared" si="68"/>
        <v>-10950753.26577309</v>
      </c>
      <c r="EG24" s="12">
        <f t="shared" si="69"/>
        <v>-2067310.4660419789</v>
      </c>
      <c r="EI24" s="5">
        <f t="shared" si="70"/>
        <v>37</v>
      </c>
      <c r="EJ24" s="6">
        <v>1.3299999999999999E-2</v>
      </c>
      <c r="EK24" s="7">
        <f t="shared" si="71"/>
        <v>6061601.3625592291</v>
      </c>
      <c r="EL24" s="12">
        <f t="shared" si="72"/>
        <v>-8732130.0374077931</v>
      </c>
      <c r="EM24" s="12">
        <f t="shared" si="73"/>
        <v>-1708200.5408335356</v>
      </c>
      <c r="EO24" s="5">
        <f t="shared" si="74"/>
        <v>36</v>
      </c>
      <c r="EP24" s="6">
        <v>1.3299999999999999E-2</v>
      </c>
      <c r="EQ24" s="7">
        <f t="shared" si="75"/>
        <v>6769713.3823533934</v>
      </c>
      <c r="ER24" s="12">
        <f t="shared" si="76"/>
        <v>-9761684.2645742949</v>
      </c>
      <c r="ES24" s="12">
        <f t="shared" si="77"/>
        <v>-1936312.2002233556</v>
      </c>
      <c r="EU24" s="5">
        <f t="shared" si="78"/>
        <v>35</v>
      </c>
      <c r="EV24" s="6">
        <v>1.3299999999999999E-2</v>
      </c>
      <c r="EW24" s="7">
        <f t="shared" si="79"/>
        <v>4203416.795047096</v>
      </c>
      <c r="EX24" s="12">
        <f t="shared" si="80"/>
        <v>-9426520.4678195044</v>
      </c>
      <c r="EY24" s="12">
        <f t="shared" si="81"/>
        <v>-1889172.7066149898</v>
      </c>
      <c r="FA24" s="5">
        <f t="shared" si="82"/>
        <v>34</v>
      </c>
      <c r="FB24" s="6">
        <v>1.3299999999999999E-2</v>
      </c>
      <c r="FC24" s="7">
        <f t="shared" si="83"/>
        <v>4189173.6047908077</v>
      </c>
      <c r="FD24" s="12">
        <f t="shared" si="84"/>
        <v>-8576241.0664646402</v>
      </c>
      <c r="FE24" s="12">
        <f t="shared" si="85"/>
        <v>-1748098.3842725465</v>
      </c>
      <c r="FG24" s="5">
        <f t="shared" si="86"/>
        <v>33</v>
      </c>
      <c r="FH24" s="6">
        <v>1.3299999999999999E-2</v>
      </c>
      <c r="FI24" s="7">
        <f t="shared" si="87"/>
        <v>3307938.7277248953</v>
      </c>
      <c r="FJ24" s="12">
        <f t="shared" si="88"/>
        <v>-8833566.0939988457</v>
      </c>
      <c r="FK24" s="12">
        <f t="shared" si="89"/>
        <v>-1812633.2614224721</v>
      </c>
      <c r="FM24" s="5">
        <f t="shared" si="90"/>
        <v>32</v>
      </c>
      <c r="FN24" s="6">
        <v>1.3299999999999999E-2</v>
      </c>
      <c r="FO24" s="7">
        <f t="shared" si="91"/>
        <v>3627523.5527194813</v>
      </c>
      <c r="FP24" s="12">
        <f t="shared" si="92"/>
        <v>-7758955.7037840486</v>
      </c>
      <c r="FQ24" s="12">
        <f t="shared" si="93"/>
        <v>-1613353.3063955887</v>
      </c>
      <c r="FS24" s="5">
        <f t="shared" si="94"/>
        <v>31</v>
      </c>
      <c r="FT24" s="6">
        <v>1.3299999999999999E-2</v>
      </c>
      <c r="FU24" s="7">
        <f t="shared" si="95"/>
        <v>2958587.0261149029</v>
      </c>
      <c r="FV24" s="12">
        <f t="shared" si="96"/>
        <v>-7756613.9569871435</v>
      </c>
      <c r="FW24" s="12">
        <f t="shared" si="97"/>
        <v>-1639393.7843427001</v>
      </c>
      <c r="FY24" s="5">
        <f t="shared" si="98"/>
        <v>30</v>
      </c>
      <c r="FZ24" s="6">
        <v>1.3299999999999999E-2</v>
      </c>
      <c r="GA24" s="7">
        <f t="shared" si="99"/>
        <v>2541304.7810641658</v>
      </c>
      <c r="GB24" s="12">
        <f t="shared" si="100"/>
        <v>-7632860.5275033973</v>
      </c>
      <c r="GC24" s="12">
        <f t="shared" si="101"/>
        <v>-1628900.4682496991</v>
      </c>
      <c r="GE24" s="5">
        <f t="shared" si="102"/>
        <v>29</v>
      </c>
      <c r="GF24" s="6">
        <v>1.3299999999999999E-2</v>
      </c>
      <c r="GG24" s="7">
        <f t="shared" si="103"/>
        <v>2260947.3141140272</v>
      </c>
      <c r="GH24" s="12">
        <f t="shared" si="104"/>
        <v>-7275676.5604853295</v>
      </c>
      <c r="GI24" s="12">
        <f t="shared" si="105"/>
        <v>-1582534.2997498871</v>
      </c>
      <c r="GK24" s="5">
        <f t="shared" si="106"/>
        <v>28</v>
      </c>
      <c r="GL24" s="6">
        <v>1.3299999999999999E-2</v>
      </c>
      <c r="GM24" s="7">
        <f t="shared" si="107"/>
        <v>2511326.5734910876</v>
      </c>
      <c r="GN24" s="12">
        <f t="shared" si="108"/>
        <v>-6248076.9054077854</v>
      </c>
      <c r="GO24" s="12">
        <f t="shared" si="109"/>
        <v>-1406030.9862374566</v>
      </c>
      <c r="GQ24" s="5">
        <f t="shared" si="110"/>
        <v>27</v>
      </c>
      <c r="GR24" s="6">
        <v>1.3299999999999999E-2</v>
      </c>
      <c r="GS24" s="7">
        <f t="shared" si="111"/>
        <v>2028535.1966810075</v>
      </c>
      <c r="GT24" s="12">
        <f t="shared" si="112"/>
        <v>-6029746.5090261549</v>
      </c>
      <c r="GU24" s="12">
        <f t="shared" si="113"/>
        <v>-1406390.9436237477</v>
      </c>
      <c r="GW24" s="5">
        <f t="shared" si="114"/>
        <v>26</v>
      </c>
      <c r="GX24" s="6">
        <v>1.3299999999999999E-2</v>
      </c>
      <c r="GY24" s="7">
        <f t="shared" si="115"/>
        <v>1830642.718780803</v>
      </c>
      <c r="GZ24" s="12">
        <f t="shared" si="116"/>
        <v>-5551831.4624107368</v>
      </c>
      <c r="HA24" s="12">
        <f t="shared" si="117"/>
        <v>-1351882.3533640373</v>
      </c>
      <c r="HC24" s="5">
        <f t="shared" si="118"/>
        <v>25</v>
      </c>
      <c r="HD24" s="6">
        <v>1.3299999999999999E-2</v>
      </c>
      <c r="HE24" s="7">
        <f t="shared" si="119"/>
        <v>1995033.4773112496</v>
      </c>
      <c r="HF24" s="12">
        <f t="shared" si="120"/>
        <v>-4583395.7156470316</v>
      </c>
      <c r="HG24" s="12">
        <f t="shared" si="121"/>
        <v>-1185036.6487787811</v>
      </c>
      <c r="HI24" s="5">
        <f t="shared" si="122"/>
        <v>24</v>
      </c>
      <c r="HJ24" s="6">
        <v>1.3299999999999999E-2</v>
      </c>
      <c r="HK24" s="7">
        <f t="shared" si="123"/>
        <v>1926451.793463933</v>
      </c>
      <c r="HL24" s="12">
        <f t="shared" si="124"/>
        <v>-3855515.9784080209</v>
      </c>
      <c r="HM24" s="12">
        <f t="shared" si="125"/>
        <v>-1049586.4291425392</v>
      </c>
      <c r="HO24" s="5">
        <f t="shared" si="126"/>
        <v>23</v>
      </c>
      <c r="HP24" s="6">
        <v>1.3299999999999999E-2</v>
      </c>
      <c r="HQ24" s="7">
        <f t="shared" si="127"/>
        <v>1686615.1229766544</v>
      </c>
      <c r="HR24" s="12">
        <f t="shared" si="128"/>
        <v>-3530553.9900991302</v>
      </c>
      <c r="HS24" s="12">
        <f t="shared" si="129"/>
        <v>-992515.51978846977</v>
      </c>
      <c r="HU24" s="5">
        <f t="shared" si="130"/>
        <v>22</v>
      </c>
      <c r="HV24" s="6">
        <v>1.3299999999999999E-2</v>
      </c>
      <c r="HW24" s="7">
        <f t="shared" si="131"/>
        <v>1420187.8772117326</v>
      </c>
      <c r="HX24" s="12">
        <f t="shared" si="132"/>
        <v>-3294837.2628990412</v>
      </c>
      <c r="HY24" s="12">
        <f t="shared" si="133"/>
        <v>-960055.18057112978</v>
      </c>
      <c r="IA24" s="5">
        <f t="shared" si="134"/>
        <v>21</v>
      </c>
      <c r="IB24" s="6">
        <v>1.3299999999999999E-2</v>
      </c>
      <c r="IC24" s="7">
        <f t="shared" si="135"/>
        <v>1657355.4407885782</v>
      </c>
      <c r="ID24" s="12">
        <f t="shared" si="136"/>
        <v>-2316464.0422035218</v>
      </c>
      <c r="IE24" s="12">
        <f t="shared" si="137"/>
        <v>-738353.10784325667</v>
      </c>
      <c r="IG24" s="5">
        <f t="shared" si="138"/>
        <v>20</v>
      </c>
      <c r="IH24" s="6">
        <v>1.3299999999999999E-2</v>
      </c>
      <c r="II24" s="7">
        <f t="shared" si="139"/>
        <v>2236647.0186080681</v>
      </c>
      <c r="IJ24" s="12">
        <f t="shared" si="140"/>
        <v>-968762.01967375772</v>
      </c>
      <c r="IK24" s="12">
        <f t="shared" si="141"/>
        <v>-345229.14654584666</v>
      </c>
      <c r="IM24" s="5">
        <f t="shared" si="142"/>
        <v>19</v>
      </c>
      <c r="IN24" s="6">
        <v>1.3299999999999999E-2</v>
      </c>
      <c r="IO24" s="7">
        <f t="shared" si="143"/>
        <v>1632589.0646774219</v>
      </c>
      <c r="IP24" s="12">
        <f t="shared" si="144"/>
        <v>-1084150.7450808226</v>
      </c>
      <c r="IQ24" s="12">
        <f t="shared" si="145"/>
        <v>-412303.56652868498</v>
      </c>
      <c r="IS24" s="5">
        <f t="shared" si="146"/>
        <v>18</v>
      </c>
      <c r="IT24" s="6">
        <v>1.3299999999999999E-2</v>
      </c>
      <c r="IU24" s="7">
        <f t="shared" si="147"/>
        <v>1318411.5841697662</v>
      </c>
      <c r="IV24" s="12">
        <f t="shared" si="148"/>
        <v>-1028192.4493406881</v>
      </c>
      <c r="IW24" s="12">
        <f t="shared" si="149"/>
        <v>-411417.63533810026</v>
      </c>
      <c r="IY24" s="5">
        <f t="shared" si="150"/>
        <v>17</v>
      </c>
      <c r="IZ24" s="6">
        <v>1.3299999999999999E-2</v>
      </c>
      <c r="JA24" s="7">
        <f t="shared" si="151"/>
        <v>1417342.0599545978</v>
      </c>
      <c r="JB24" s="12">
        <f t="shared" si="152"/>
        <v>-524110.39537192788</v>
      </c>
      <c r="JC24" s="12">
        <f t="shared" si="153"/>
        <v>-224055.40157828655</v>
      </c>
      <c r="JE24" s="5">
        <f t="shared" si="154"/>
        <v>16</v>
      </c>
      <c r="JF24" s="6">
        <v>1.3299999999999999E-2</v>
      </c>
      <c r="JG24" s="7">
        <f t="shared" si="155"/>
        <v>1330712.6654347924</v>
      </c>
      <c r="JH24" s="12">
        <f t="shared" si="156"/>
        <v>-226695.63259868175</v>
      </c>
      <c r="JI24" s="12">
        <f t="shared" si="157"/>
        <v>-105905.0048323527</v>
      </c>
      <c r="JK24" s="5">
        <f t="shared" si="158"/>
        <v>15</v>
      </c>
      <c r="JL24" s="6">
        <v>1.3299999999999999E-2</v>
      </c>
      <c r="JM24" s="7">
        <f t="shared" si="159"/>
        <v>1122774.7767758963</v>
      </c>
      <c r="JN24" s="12">
        <f t="shared" si="160"/>
        <v>-75520.992058437827</v>
      </c>
      <c r="JO24" s="12">
        <f t="shared" si="161"/>
        <v>-40188.32545927813</v>
      </c>
      <c r="JQ24" s="5">
        <f t="shared" si="162"/>
        <v>14</v>
      </c>
      <c r="JR24" s="6">
        <v>1.3299999999999999E-2</v>
      </c>
      <c r="JS24" s="7">
        <f t="shared" si="163"/>
        <v>852265.6571852864</v>
      </c>
      <c r="JT24" s="12">
        <f t="shared" si="164"/>
        <v>-78581.169678997248</v>
      </c>
      <c r="JU24" s="12">
        <f t="shared" si="165"/>
        <v>-46761.708358910815</v>
      </c>
      <c r="JW24" s="5">
        <f t="shared" si="166"/>
        <v>13</v>
      </c>
      <c r="JX24" s="6">
        <v>1.3299999999999999E-2</v>
      </c>
      <c r="JY24" s="7">
        <f t="shared" si="167"/>
        <v>894297.64657427755</v>
      </c>
      <c r="JZ24" s="12">
        <f t="shared" si="168"/>
        <v>157764.26242866131</v>
      </c>
      <c r="KA24" s="12">
        <f t="shared" si="169"/>
        <v>101759.02836540878</v>
      </c>
      <c r="KC24" s="5">
        <f t="shared" si="170"/>
        <v>12</v>
      </c>
      <c r="KD24" s="6">
        <v>1.3299999999999999E-2</v>
      </c>
      <c r="KE24" s="7">
        <f t="shared" si="171"/>
        <v>742648.76812346571</v>
      </c>
      <c r="KF24" s="12">
        <f t="shared" si="172"/>
        <v>137187.11524431454</v>
      </c>
      <c r="KG24" s="12">
        <f t="shared" si="173"/>
        <v>91770.860950027098</v>
      </c>
      <c r="KI24" s="5">
        <f t="shared" si="174"/>
        <v>11</v>
      </c>
      <c r="KJ24" s="6">
        <v>1.3299999999999999E-2</v>
      </c>
      <c r="KK24" s="7">
        <f t="shared" si="175"/>
        <v>607036.75668094307</v>
      </c>
      <c r="KL24" s="12">
        <f t="shared" si="176"/>
        <v>116702.21380792969</v>
      </c>
      <c r="KM24" s="12">
        <f t="shared" si="177"/>
        <v>81340.325492667835</v>
      </c>
      <c r="KO24" s="5">
        <f t="shared" si="178"/>
        <v>10</v>
      </c>
      <c r="KP24" s="6">
        <v>1.3299999999999999E-2</v>
      </c>
      <c r="KQ24" s="7">
        <f t="shared" si="179"/>
        <v>571866.93987842021</v>
      </c>
      <c r="KR24" s="12">
        <f t="shared" si="180"/>
        <v>180197.56455895677</v>
      </c>
      <c r="KS24" s="12">
        <f t="shared" si="181"/>
        <v>130033.12627202422</v>
      </c>
      <c r="KU24" s="5">
        <f t="shared" si="182"/>
        <v>9</v>
      </c>
      <c r="KV24" s="6">
        <v>1.3299999999999999E-2</v>
      </c>
      <c r="KW24" s="7">
        <f t="shared" si="183"/>
        <v>435741.34400976845</v>
      </c>
      <c r="KX24" s="12">
        <f t="shared" si="184"/>
        <v>121228.28257400585</v>
      </c>
      <c r="KY24" s="12">
        <f t="shared" si="185"/>
        <v>90879.752189542007</v>
      </c>
      <c r="LA24" s="5">
        <f t="shared" si="186"/>
        <v>8</v>
      </c>
      <c r="LB24" s="6">
        <v>1.3299999999999999E-2</v>
      </c>
      <c r="LC24" s="7">
        <f t="shared" si="187"/>
        <v>367745.24770847202</v>
      </c>
      <c r="LD24" s="12">
        <f t="shared" si="188"/>
        <v>118292.96991081806</v>
      </c>
      <c r="LE24" s="12">
        <f t="shared" si="189"/>
        <v>89973.859467051778</v>
      </c>
      <c r="LG24" s="5">
        <f t="shared" si="190"/>
        <v>7</v>
      </c>
      <c r="LH24" s="6">
        <v>1.3299999999999999E-2</v>
      </c>
      <c r="LI24" s="7">
        <f t="shared" si="191"/>
        <v>347552.45034351386</v>
      </c>
      <c r="LJ24" s="12">
        <f t="shared" si="192"/>
        <v>158773.77057880961</v>
      </c>
      <c r="LK24" s="12">
        <f t="shared" si="193"/>
        <v>125650.65154561063</v>
      </c>
      <c r="LM24" s="5">
        <f t="shared" si="194"/>
        <v>6</v>
      </c>
      <c r="LN24" s="6">
        <v>1.3299999999999999E-2</v>
      </c>
      <c r="LO24" s="7">
        <f t="shared" si="195"/>
        <v>298225.88840184815</v>
      </c>
      <c r="LP24" s="12">
        <f t="shared" si="196"/>
        <v>162904.12145984097</v>
      </c>
      <c r="LQ24" s="12">
        <f t="shared" si="197"/>
        <v>134936.3140135892</v>
      </c>
      <c r="LS24" s="5">
        <f t="shared" si="198"/>
        <v>5</v>
      </c>
      <c r="LT24" s="6">
        <v>1.3299999999999999E-2</v>
      </c>
      <c r="LU24" s="7">
        <f t="shared" si="199"/>
        <v>226822.24551403115</v>
      </c>
      <c r="LV24" s="12">
        <f t="shared" si="200"/>
        <v>135553.02886032528</v>
      </c>
      <c r="LW24" s="12">
        <f t="shared" si="201"/>
        <v>118122.13322028347</v>
      </c>
      <c r="LY24" s="5">
        <f t="shared" si="202"/>
        <v>4</v>
      </c>
      <c r="LZ24" s="6">
        <v>1.3299999999999999E-2</v>
      </c>
      <c r="MA24" s="7">
        <f t="shared" si="203"/>
        <v>233982.09770376637</v>
      </c>
      <c r="MB24" s="12">
        <f t="shared" si="204"/>
        <v>184473.32016388225</v>
      </c>
      <c r="MC24" s="12">
        <f t="shared" si="205"/>
        <v>169836.58614267135</v>
      </c>
      <c r="ME24" s="5">
        <f t="shared" si="206"/>
        <v>3</v>
      </c>
      <c r="MF24" s="6">
        <v>1.3299999999999999E-2</v>
      </c>
      <c r="MG24" s="7">
        <f t="shared" si="207"/>
        <v>179668.35422235</v>
      </c>
      <c r="MH24" s="12">
        <f t="shared" si="208"/>
        <v>144256.08034985905</v>
      </c>
      <c r="MI24" s="12">
        <f t="shared" si="209"/>
        <v>136263.78041255494</v>
      </c>
      <c r="MK24" s="5">
        <f t="shared" si="210"/>
        <v>2</v>
      </c>
      <c r="ML24" s="6">
        <v>1.3299999999999999E-2</v>
      </c>
      <c r="MM24" s="7">
        <f t="shared" si="211"/>
        <v>167148.90149999998</v>
      </c>
      <c r="MN24" s="12">
        <f>(MN25)*(1+ML24)-(((VLOOKUP((MK$91+MK25),$A$138:$E$227,5,FALSE))/(VLOOKUP(MK$91,$A$138:$E$227,5,FALSE)))*(IF(MK24&lt;=$D$125,$B$125,$C$125)))</f>
        <v>144724.90164025244</v>
      </c>
      <c r="MO24" s="12">
        <f t="shared" si="213"/>
        <v>141161.22417168261</v>
      </c>
      <c r="MQ24" s="5">
        <f t="shared" si="214"/>
        <v>1</v>
      </c>
      <c r="MR24" s="6">
        <v>1.3299999999999999E-2</v>
      </c>
      <c r="MS24" s="7">
        <f>(MS25+$B$124)*(1+MR24)</f>
        <v>151995</v>
      </c>
      <c r="MT24" s="12">
        <f>($B$124)*(1+MR24)-$B$125</f>
        <v>140995</v>
      </c>
      <c r="MU24" s="12">
        <f>MT24</f>
        <v>140995</v>
      </c>
      <c r="MW24" s="5"/>
      <c r="MX24" s="6"/>
      <c r="MY24" s="7"/>
      <c r="NC24" s="5"/>
      <c r="ND24" s="6"/>
      <c r="NE24" s="7"/>
      <c r="NI24" s="5"/>
      <c r="NJ24" s="6"/>
      <c r="NK24" s="7"/>
      <c r="NO24" s="5"/>
      <c r="NP24" s="6"/>
      <c r="NQ24" s="7"/>
      <c r="NU24" s="5"/>
      <c r="NV24" s="6"/>
      <c r="NW24" s="7"/>
      <c r="OA24" s="5"/>
      <c r="OB24" s="6"/>
      <c r="OC24" s="7"/>
      <c r="OG24" s="5"/>
      <c r="OH24" s="6"/>
      <c r="OI24" s="7"/>
      <c r="OM24" s="5"/>
      <c r="ON24" s="6"/>
      <c r="OO24" s="7"/>
      <c r="OS24" s="5"/>
      <c r="OT24" s="6"/>
      <c r="OU24" s="7"/>
      <c r="OY24" s="5"/>
      <c r="OZ24" s="6"/>
      <c r="PA24" s="7"/>
      <c r="PE24" s="5"/>
      <c r="PF24" s="6"/>
      <c r="PG24" s="7"/>
      <c r="PK24" s="5"/>
      <c r="PL24" s="6"/>
      <c r="PM24" s="7"/>
      <c r="PQ24" s="5"/>
      <c r="PR24" s="6"/>
      <c r="PS24" s="7"/>
      <c r="PW24" s="5"/>
      <c r="PX24" s="6"/>
      <c r="PY24" s="7"/>
      <c r="QC24" s="5"/>
      <c r="QD24" s="6"/>
      <c r="QE24" s="7"/>
      <c r="QI24" s="5"/>
      <c r="QJ24" s="6"/>
      <c r="QK24" s="7"/>
      <c r="QO24" s="5"/>
      <c r="QP24" s="6"/>
      <c r="QQ24" s="7"/>
    </row>
    <row r="25" spans="3:459">
      <c r="C25">
        <v>66</v>
      </c>
      <c r="D25" s="6">
        <v>9.9699999999999997E-2</v>
      </c>
      <c r="E25" s="12">
        <f t="shared" si="286"/>
        <v>-187962235.37967995</v>
      </c>
      <c r="F25" s="12">
        <f t="shared" si="0"/>
        <v>-22803272.595150515</v>
      </c>
      <c r="G25">
        <v>65</v>
      </c>
      <c r="H25" s="6">
        <v>9.9699999999999997E-2</v>
      </c>
      <c r="I25" s="12">
        <f t="shared" si="1"/>
        <v>-193875613.8122879</v>
      </c>
      <c r="J25" s="12">
        <f t="shared" si="2"/>
        <v>-23248758.739061173</v>
      </c>
      <c r="K25">
        <v>64</v>
      </c>
      <c r="L25" s="6">
        <v>9.9699999999999997E-2</v>
      </c>
      <c r="M25" s="12">
        <f t="shared" si="3"/>
        <v>-177573752.87799421</v>
      </c>
      <c r="N25" s="12">
        <f t="shared" si="4"/>
        <v>-21293907.252550501</v>
      </c>
      <c r="O25">
        <v>63</v>
      </c>
      <c r="P25" s="6">
        <v>9.9699999999999997E-2</v>
      </c>
      <c r="Q25" s="12">
        <f t="shared" si="5"/>
        <v>-163144229.87038657</v>
      </c>
      <c r="R25" s="12">
        <f t="shared" si="6"/>
        <v>-18190696.037441421</v>
      </c>
      <c r="S25">
        <v>62</v>
      </c>
      <c r="T25" s="6">
        <v>9.9699999999999997E-2</v>
      </c>
      <c r="U25" s="12">
        <f t="shared" si="7"/>
        <v>-119100376.31247723</v>
      </c>
      <c r="V25" s="12">
        <f t="shared" si="8"/>
        <v>-11943445.871447578</v>
      </c>
      <c r="W25">
        <v>61</v>
      </c>
      <c r="X25" s="6">
        <v>9.9699999999999997E-2</v>
      </c>
      <c r="Y25" s="12">
        <f t="shared" si="9"/>
        <v>-116778510.09327105</v>
      </c>
      <c r="Z25" s="12">
        <f t="shared" si="10"/>
        <v>-10564114.86818511</v>
      </c>
      <c r="AA25">
        <v>60</v>
      </c>
      <c r="AB25" s="6">
        <v>9.9699999999999997E-2</v>
      </c>
      <c r="AC25" s="12">
        <f t="shared" si="11"/>
        <v>-139122570.93972677</v>
      </c>
      <c r="AD25" s="12">
        <f t="shared" si="12"/>
        <v>-12878106.145893361</v>
      </c>
      <c r="AE25">
        <v>59</v>
      </c>
      <c r="AF25" s="6">
        <v>9.9699999999999997E-2</v>
      </c>
      <c r="AG25" s="12">
        <f t="shared" si="13"/>
        <v>-117802009.77141899</v>
      </c>
      <c r="AH25" s="12">
        <f t="shared" si="14"/>
        <v>-11234974.283950198</v>
      </c>
      <c r="AI25">
        <v>58</v>
      </c>
      <c r="AJ25" s="6">
        <v>9.9699999999999997E-2</v>
      </c>
      <c r="AK25" s="12">
        <f t="shared" si="15"/>
        <v>-131602825.37663044</v>
      </c>
      <c r="AL25" s="12">
        <f t="shared" si="16"/>
        <v>-12735757.294512624</v>
      </c>
      <c r="AM25">
        <v>57</v>
      </c>
      <c r="AN25" s="6">
        <v>9.9699999999999997E-2</v>
      </c>
      <c r="AO25" s="12">
        <f t="shared" si="17"/>
        <v>-131119643.62745003</v>
      </c>
      <c r="AP25" s="12">
        <f t="shared" si="18"/>
        <v>-12964845.548015747</v>
      </c>
      <c r="AQ25">
        <v>56</v>
      </c>
      <c r="AR25" s="6">
        <v>9.9699999999999997E-2</v>
      </c>
      <c r="AS25" s="12">
        <f t="shared" si="19"/>
        <v>-90652662.947841942</v>
      </c>
      <c r="AT25" s="12">
        <f t="shared" si="20"/>
        <v>-9027123.5193503201</v>
      </c>
      <c r="AU25">
        <v>55</v>
      </c>
      <c r="AV25" s="6">
        <v>9.9699999999999997E-2</v>
      </c>
      <c r="AW25" s="12">
        <f t="shared" si="21"/>
        <v>-96462543.119961798</v>
      </c>
      <c r="AX25" s="12">
        <f t="shared" si="22"/>
        <v>-9470375.902380541</v>
      </c>
      <c r="AY25">
        <v>54</v>
      </c>
      <c r="AZ25" s="6">
        <v>9.9699999999999997E-2</v>
      </c>
      <c r="BA25" s="12">
        <f t="shared" si="23"/>
        <v>-85476473.494477242</v>
      </c>
      <c r="BB25" s="12">
        <f t="shared" si="24"/>
        <v>-8331858.2158010788</v>
      </c>
      <c r="BC25">
        <v>53</v>
      </c>
      <c r="BD25" s="6">
        <v>9.9699999999999997E-2</v>
      </c>
      <c r="BE25" s="12">
        <f t="shared" si="25"/>
        <v>-66072141.952884503</v>
      </c>
      <c r="BF25" s="12">
        <f t="shared" si="26"/>
        <v>-6533079.9546681028</v>
      </c>
      <c r="BG25">
        <v>52</v>
      </c>
      <c r="BH25" s="6">
        <v>9.9699999999999997E-2</v>
      </c>
      <c r="BI25" s="12">
        <f t="shared" si="27"/>
        <v>-34964813.261494093</v>
      </c>
      <c r="BJ25" s="12">
        <f t="shared" si="28"/>
        <v>-3849562.189379083</v>
      </c>
      <c r="BK25">
        <v>51</v>
      </c>
      <c r="BL25" s="6">
        <v>9.9699999999999997E-2</v>
      </c>
      <c r="BM25" s="12">
        <f t="shared" si="29"/>
        <v>-30405779.355178274</v>
      </c>
      <c r="BN25" s="12">
        <f t="shared" si="30"/>
        <v>-3603489.9796810155</v>
      </c>
      <c r="BO25">
        <v>50</v>
      </c>
      <c r="BP25" s="6">
        <v>9.9699999999999997E-2</v>
      </c>
      <c r="BQ25" s="12">
        <f t="shared" si="31"/>
        <v>-31584995.247167151</v>
      </c>
      <c r="BR25" s="12">
        <f t="shared" si="32"/>
        <v>-3853989.6023892597</v>
      </c>
      <c r="BS25">
        <v>49</v>
      </c>
      <c r="BT25" s="6">
        <v>9.9699999999999997E-2</v>
      </c>
      <c r="BU25" s="12">
        <f t="shared" si="33"/>
        <v>-29666807.151477583</v>
      </c>
      <c r="BV25" s="12">
        <f t="shared" si="34"/>
        <v>-3703149.8407875248</v>
      </c>
      <c r="BW25">
        <v>48</v>
      </c>
      <c r="BX25" s="6">
        <v>9.9699999999999997E-2</v>
      </c>
      <c r="BY25" s="12">
        <f t="shared" si="35"/>
        <v>-32503402.023921888</v>
      </c>
      <c r="BZ25" s="12">
        <f t="shared" si="36"/>
        <v>-4148400.5388175198</v>
      </c>
      <c r="CA25">
        <v>47</v>
      </c>
      <c r="CB25" s="6">
        <v>9.9699999999999997E-2</v>
      </c>
      <c r="CC25" s="12">
        <f t="shared" si="37"/>
        <v>-15649044.943271419</v>
      </c>
      <c r="CD25" s="12">
        <f t="shared" si="38"/>
        <v>-2359428.2347849617</v>
      </c>
      <c r="CE25">
        <v>46</v>
      </c>
      <c r="CF25" s="6">
        <v>9.9699999999999997E-2</v>
      </c>
      <c r="CG25" s="12">
        <f t="shared" si="39"/>
        <v>-8692273.6717744712</v>
      </c>
      <c r="CH25" s="12">
        <f t="shared" si="40"/>
        <v>-1444648.5695726157</v>
      </c>
      <c r="CI25">
        <v>45</v>
      </c>
      <c r="CJ25" s="6">
        <v>9.9699999999999997E-2</v>
      </c>
      <c r="CK25" s="12">
        <f t="shared" si="284"/>
        <v>-5955659.382984329</v>
      </c>
      <c r="CL25" s="12">
        <f t="shared" si="285"/>
        <v>-1002355.0153690315</v>
      </c>
      <c r="CM25" s="5">
        <v>44</v>
      </c>
      <c r="CN25" s="6">
        <v>9.9699999999999997E-2</v>
      </c>
      <c r="CO25" s="7">
        <f t="shared" si="41"/>
        <v>24551988.195441861</v>
      </c>
      <c r="CP25" s="12">
        <f t="shared" si="42"/>
        <v>-7490453.2912852466</v>
      </c>
      <c r="CQ25" s="12">
        <f t="shared" si="43"/>
        <v>-1234401.4890967973</v>
      </c>
      <c r="CR25" s="9"/>
      <c r="CS25" s="5">
        <v>43</v>
      </c>
      <c r="CT25" s="6">
        <v>9.9699999999999997E-2</v>
      </c>
      <c r="CU25" s="7">
        <f t="shared" si="44"/>
        <v>18769198.222950738</v>
      </c>
      <c r="CV25" s="12">
        <f t="shared" si="45"/>
        <v>-8459673.3154426347</v>
      </c>
      <c r="CW25" s="12">
        <f t="shared" si="46"/>
        <v>-1506842.2315024047</v>
      </c>
      <c r="CY25" s="5">
        <v>42</v>
      </c>
      <c r="CZ25" s="6">
        <v>9.9699999999999997E-2</v>
      </c>
      <c r="DA25" s="7">
        <f t="shared" si="47"/>
        <v>15175613.052191732</v>
      </c>
      <c r="DB25" s="12">
        <f t="shared" si="48"/>
        <v>-9036076.1062777601</v>
      </c>
      <c r="DC25" s="12">
        <f t="shared" si="49"/>
        <v>-1679214.7041820523</v>
      </c>
      <c r="DE25" s="5">
        <f t="shared" si="50"/>
        <v>41</v>
      </c>
      <c r="DF25" s="6">
        <v>9.9699999999999997E-2</v>
      </c>
      <c r="DG25" s="7">
        <f t="shared" si="51"/>
        <v>12844361.449167782</v>
      </c>
      <c r="DH25" s="12">
        <f t="shared" si="52"/>
        <v>-9574505.2572542727</v>
      </c>
      <c r="DI25" s="12">
        <f t="shared" si="53"/>
        <v>-1785987.6566827749</v>
      </c>
      <c r="DK25" s="5">
        <f t="shared" si="54"/>
        <v>40</v>
      </c>
      <c r="DL25" s="6">
        <v>9.9699999999999997E-2</v>
      </c>
      <c r="DM25" s="7">
        <f t="shared" si="55"/>
        <v>13001681.798934894</v>
      </c>
      <c r="DN25" s="12">
        <f t="shared" si="56"/>
        <v>-7356073.8749406366</v>
      </c>
      <c r="DO25" s="12">
        <f t="shared" si="57"/>
        <v>-1387646.4743050712</v>
      </c>
      <c r="DQ25" s="5">
        <f t="shared" si="58"/>
        <v>39</v>
      </c>
      <c r="DR25" s="6">
        <v>9.9699999999999997E-2</v>
      </c>
      <c r="DS25" s="7">
        <f t="shared" si="59"/>
        <v>8522339.9311319478</v>
      </c>
      <c r="DT25" s="12">
        <f t="shared" si="60"/>
        <v>-10727541.739192452</v>
      </c>
      <c r="DU25" s="12">
        <f t="shared" si="61"/>
        <v>-2008593.0184883485</v>
      </c>
      <c r="DW25" s="5">
        <f t="shared" si="62"/>
        <v>38</v>
      </c>
      <c r="DX25" s="6">
        <v>9.9699999999999997E-2</v>
      </c>
      <c r="DY25" s="7">
        <f t="shared" si="63"/>
        <v>6427104.020461495</v>
      </c>
      <c r="DZ25" s="12">
        <f t="shared" si="64"/>
        <v>-11712809.554063316</v>
      </c>
      <c r="EA25" s="12">
        <f t="shared" si="65"/>
        <v>-2201285.3860371453</v>
      </c>
      <c r="EC25" s="5">
        <f t="shared" si="66"/>
        <v>37</v>
      </c>
      <c r="ED25" s="6">
        <v>9.9699999999999997E-2</v>
      </c>
      <c r="EE25" s="7">
        <f t="shared" si="67"/>
        <v>5982040.2275330396</v>
      </c>
      <c r="EF25" s="12">
        <f t="shared" si="68"/>
        <v>-10650192.659917919</v>
      </c>
      <c r="EG25" s="12">
        <f t="shared" si="69"/>
        <v>-2061327.6115970169</v>
      </c>
      <c r="EI25" s="5">
        <f t="shared" si="70"/>
        <v>36</v>
      </c>
      <c r="EJ25" s="6">
        <v>9.9699999999999997E-2</v>
      </c>
      <c r="EK25" s="7">
        <f t="shared" si="71"/>
        <v>5982040.2275330396</v>
      </c>
      <c r="EL25" s="12">
        <f t="shared" si="72"/>
        <v>-8466173.2893034127</v>
      </c>
      <c r="EM25" s="12">
        <f t="shared" si="73"/>
        <v>-1697984.2641940927</v>
      </c>
      <c r="EO25" s="5">
        <f t="shared" si="74"/>
        <v>35</v>
      </c>
      <c r="EP25" s="6">
        <v>9.9699999999999997E-2</v>
      </c>
      <c r="EQ25" s="7">
        <f t="shared" si="75"/>
        <v>6680857.9713346418</v>
      </c>
      <c r="ER25" s="12">
        <f t="shared" si="76"/>
        <v>-9484301.6730128769</v>
      </c>
      <c r="ES25" s="12">
        <f t="shared" si="77"/>
        <v>-1928785.0527165036</v>
      </c>
      <c r="EU25" s="5">
        <f t="shared" si="78"/>
        <v>34</v>
      </c>
      <c r="EV25" s="6">
        <v>9.9699999999999997E-2</v>
      </c>
      <c r="EW25" s="7">
        <f t="shared" si="79"/>
        <v>4148245.1347548561</v>
      </c>
      <c r="EX25" s="12">
        <f t="shared" si="80"/>
        <v>-9155065.2670038473</v>
      </c>
      <c r="EY25" s="12">
        <f t="shared" si="81"/>
        <v>-1881089.8479888691</v>
      </c>
      <c r="FA25" s="5">
        <f t="shared" si="82"/>
        <v>33</v>
      </c>
      <c r="FB25" s="6">
        <v>9.9699999999999997E-2</v>
      </c>
      <c r="FC25" s="7">
        <f t="shared" si="83"/>
        <v>4134188.8925202875</v>
      </c>
      <c r="FD25" s="12">
        <f t="shared" si="84"/>
        <v>-8318424.8084584512</v>
      </c>
      <c r="FE25" s="12">
        <f t="shared" si="85"/>
        <v>-1738352.4494534493</v>
      </c>
      <c r="FG25" s="5">
        <f t="shared" si="86"/>
        <v>32</v>
      </c>
      <c r="FH25" s="6">
        <v>9.9699999999999997E-2</v>
      </c>
      <c r="FI25" s="7">
        <f t="shared" si="87"/>
        <v>3264520.6036957419</v>
      </c>
      <c r="FJ25" s="12">
        <f t="shared" si="88"/>
        <v>-8573340.6631785706</v>
      </c>
      <c r="FK25" s="12">
        <f t="shared" si="89"/>
        <v>-1803648.1058580445</v>
      </c>
      <c r="FM25" s="5">
        <f t="shared" si="90"/>
        <v>31</v>
      </c>
      <c r="FN25" s="6">
        <v>9.9699999999999997E-2</v>
      </c>
      <c r="FO25" s="7">
        <f t="shared" si="91"/>
        <v>3579910.7398790889</v>
      </c>
      <c r="FP25" s="12">
        <f t="shared" si="92"/>
        <v>-7514733.4333312688</v>
      </c>
      <c r="FQ25" s="12">
        <f t="shared" si="93"/>
        <v>-1602018.9086484611</v>
      </c>
      <c r="FS25" s="5">
        <f t="shared" si="94"/>
        <v>30</v>
      </c>
      <c r="FT25" s="6">
        <v>9.9699999999999997E-2</v>
      </c>
      <c r="FU25" s="7">
        <f t="shared" si="95"/>
        <v>2919754.294004641</v>
      </c>
      <c r="FV25" s="12">
        <f t="shared" si="96"/>
        <v>-7514726.3489729865</v>
      </c>
      <c r="FW25" s="12">
        <f t="shared" si="97"/>
        <v>-1628366.3687466008</v>
      </c>
      <c r="FY25" s="5">
        <f t="shared" si="98"/>
        <v>29</v>
      </c>
      <c r="FZ25" s="6">
        <v>9.9699999999999997E-2</v>
      </c>
      <c r="GA25" s="7">
        <f t="shared" si="99"/>
        <v>2507949.0585849853</v>
      </c>
      <c r="GB25" s="12">
        <f t="shared" si="100"/>
        <v>-7393944.1472678119</v>
      </c>
      <c r="GC25" s="12">
        <f t="shared" si="101"/>
        <v>-1617749.3505943599</v>
      </c>
      <c r="GE25" s="5">
        <f t="shared" si="102"/>
        <v>28</v>
      </c>
      <c r="GF25" s="6">
        <v>9.9699999999999997E-2</v>
      </c>
      <c r="GG25" s="7">
        <f t="shared" si="103"/>
        <v>2231271.4044350409</v>
      </c>
      <c r="GH25" s="12">
        <f t="shared" si="104"/>
        <v>-7044065.9549821783</v>
      </c>
      <c r="GI25" s="12">
        <f t="shared" si="105"/>
        <v>-1570836.5874364185</v>
      </c>
      <c r="GK25" s="5">
        <f t="shared" si="106"/>
        <v>27</v>
      </c>
      <c r="GL25" s="6">
        <v>9.9699999999999997E-2</v>
      </c>
      <c r="GM25" s="7">
        <f t="shared" si="107"/>
        <v>2478364.3279296234</v>
      </c>
      <c r="GN25" s="12">
        <f t="shared" si="108"/>
        <v>-6034504.9200621443</v>
      </c>
      <c r="GO25" s="12">
        <f t="shared" si="109"/>
        <v>-1392252.5376580965</v>
      </c>
      <c r="GQ25" s="5">
        <f t="shared" si="110"/>
        <v>26</v>
      </c>
      <c r="GR25" s="6">
        <v>9.9699999999999997E-2</v>
      </c>
      <c r="GS25" s="7">
        <f t="shared" si="111"/>
        <v>2001909.7963890331</v>
      </c>
      <c r="GT25" s="12">
        <f t="shared" si="112"/>
        <v>-5823669.9971838435</v>
      </c>
      <c r="GU25" s="12">
        <f t="shared" si="113"/>
        <v>-1392616.7384570062</v>
      </c>
      <c r="GW25" s="5">
        <f t="shared" si="114"/>
        <v>25</v>
      </c>
      <c r="GX25" s="6">
        <v>9.9699999999999997E-2</v>
      </c>
      <c r="GY25" s="7">
        <f t="shared" si="115"/>
        <v>1806614.7427028548</v>
      </c>
      <c r="GZ25" s="12">
        <f t="shared" si="116"/>
        <v>-5357376.1129179168</v>
      </c>
      <c r="HA25" s="12">
        <f t="shared" si="117"/>
        <v>-1337465.5653567873</v>
      </c>
      <c r="HC25" s="5">
        <f t="shared" si="118"/>
        <v>24</v>
      </c>
      <c r="HD25" s="6">
        <v>9.9699999999999997E-2</v>
      </c>
      <c r="HE25" s="7">
        <f t="shared" si="119"/>
        <v>1968847.8015506261</v>
      </c>
      <c r="HF25" s="12">
        <f t="shared" si="120"/>
        <v>-4408727.888695633</v>
      </c>
      <c r="HG25" s="12">
        <f t="shared" si="121"/>
        <v>-1168652.9747033303</v>
      </c>
      <c r="HI25" s="5">
        <f t="shared" si="122"/>
        <v>23</v>
      </c>
      <c r="HJ25" s="6">
        <v>9.9699999999999997E-2</v>
      </c>
      <c r="HK25" s="7">
        <f t="shared" si="123"/>
        <v>1901166.2819144705</v>
      </c>
      <c r="HL25" s="12">
        <f t="shared" si="124"/>
        <v>-3696156.0972889517</v>
      </c>
      <c r="HM25" s="12">
        <f t="shared" si="125"/>
        <v>-1031605.9794677438</v>
      </c>
      <c r="HO25" s="5">
        <f t="shared" si="126"/>
        <v>22</v>
      </c>
      <c r="HP25" s="6">
        <v>9.9699999999999997E-2</v>
      </c>
      <c r="HQ25" s="7">
        <f t="shared" si="127"/>
        <v>1664477.5712786482</v>
      </c>
      <c r="HR25" s="12">
        <f t="shared" si="128"/>
        <v>-3378899.3009296125</v>
      </c>
      <c r="HS25" s="12">
        <f t="shared" si="129"/>
        <v>-973862.28098321939</v>
      </c>
      <c r="HU25" s="5">
        <f t="shared" si="130"/>
        <v>21</v>
      </c>
      <c r="HV25" s="6">
        <v>9.9699999999999997E-2</v>
      </c>
      <c r="HW25" s="7">
        <f t="shared" si="131"/>
        <v>1401547.2981463855</v>
      </c>
      <c r="HX25" s="12">
        <f t="shared" si="132"/>
        <v>-3149984.719648838</v>
      </c>
      <c r="HY25" s="12">
        <f t="shared" si="133"/>
        <v>-941019.27809986332</v>
      </c>
      <c r="IA25" s="5">
        <f t="shared" si="134"/>
        <v>20</v>
      </c>
      <c r="IB25" s="6">
        <v>9.9699999999999997E-2</v>
      </c>
      <c r="IC25" s="7">
        <f t="shared" si="135"/>
        <v>1635601.9350523814</v>
      </c>
      <c r="ID25" s="12">
        <f t="shared" si="136"/>
        <v>-2193174.6477150912</v>
      </c>
      <c r="IE25" s="12">
        <f t="shared" si="137"/>
        <v>-716703.63663059787</v>
      </c>
      <c r="IG25" s="5">
        <f t="shared" si="138"/>
        <v>19</v>
      </c>
      <c r="IH25" s="6">
        <v>9.9699999999999997E-2</v>
      </c>
      <c r="II25" s="7">
        <f t="shared" si="139"/>
        <v>2207290.0607994352</v>
      </c>
      <c r="IJ25" s="12">
        <f t="shared" si="140"/>
        <v>-872967.29363198392</v>
      </c>
      <c r="IK25" s="12">
        <f t="shared" si="141"/>
        <v>-318945.27347984829</v>
      </c>
      <c r="IM25" s="5">
        <f t="shared" si="142"/>
        <v>18</v>
      </c>
      <c r="IN25" s="6">
        <v>9.9699999999999997E-2</v>
      </c>
      <c r="IO25" s="7">
        <f t="shared" si="143"/>
        <v>1611160.6283207557</v>
      </c>
      <c r="IP25" s="12">
        <f t="shared" si="144"/>
        <v>-992071.30464274297</v>
      </c>
      <c r="IQ25" s="12">
        <f t="shared" si="145"/>
        <v>-386810.41050586617</v>
      </c>
      <c r="IS25" s="5">
        <f t="shared" si="146"/>
        <v>17</v>
      </c>
      <c r="IT25" s="6">
        <v>9.9699999999999997E-2</v>
      </c>
      <c r="IU25" s="7">
        <f t="shared" si="147"/>
        <v>1301106.8628932855</v>
      </c>
      <c r="IV25" s="12">
        <f t="shared" si="148"/>
        <v>-940706.69137109339</v>
      </c>
      <c r="IW25" s="12">
        <f t="shared" si="149"/>
        <v>-385914.03538014699</v>
      </c>
      <c r="IY25" s="5">
        <f t="shared" si="150"/>
        <v>16</v>
      </c>
      <c r="IZ25" s="6">
        <v>9.9699999999999997E-2</v>
      </c>
      <c r="JA25" s="7">
        <f t="shared" si="151"/>
        <v>1398738.833469454</v>
      </c>
      <c r="JB25" s="12">
        <f t="shared" si="152"/>
        <v>-447976.31044303544</v>
      </c>
      <c r="JC25" s="12">
        <f t="shared" si="153"/>
        <v>-196343.05331479464</v>
      </c>
      <c r="JE25" s="5">
        <f t="shared" si="154"/>
        <v>15</v>
      </c>
      <c r="JF25" s="6">
        <v>9.9699999999999997E-2</v>
      </c>
      <c r="JG25" s="7">
        <f t="shared" si="155"/>
        <v>1313246.4871556226</v>
      </c>
      <c r="JH25" s="12">
        <f t="shared" si="156"/>
        <v>-160346.33527076649</v>
      </c>
      <c r="JI25" s="12">
        <f t="shared" si="157"/>
        <v>-76799.822573585901</v>
      </c>
      <c r="JK25" s="5">
        <f t="shared" si="158"/>
        <v>14</v>
      </c>
      <c r="JL25" s="6">
        <v>9.9699999999999997E-2</v>
      </c>
      <c r="JM25" s="7">
        <f t="shared" si="159"/>
        <v>1108037.8730641431</v>
      </c>
      <c r="JN25" s="12">
        <f t="shared" si="160"/>
        <v>-18894.375527165597</v>
      </c>
      <c r="JO25" s="12">
        <f t="shared" si="161"/>
        <v>-10308.432089856125</v>
      </c>
      <c r="JQ25" s="5">
        <f t="shared" si="162"/>
        <v>13</v>
      </c>
      <c r="JR25" s="6">
        <v>9.9699999999999997E-2</v>
      </c>
      <c r="JS25" s="7">
        <f t="shared" si="163"/>
        <v>841079.30246253463</v>
      </c>
      <c r="JT25" s="12">
        <f t="shared" si="164"/>
        <v>-27797.667596515312</v>
      </c>
      <c r="JU25" s="12">
        <f t="shared" si="165"/>
        <v>-16959.306317649596</v>
      </c>
      <c r="JW25" s="5">
        <f t="shared" si="166"/>
        <v>12</v>
      </c>
      <c r="JX25" s="6">
        <v>9.9699999999999997E-2</v>
      </c>
      <c r="JY25" s="7">
        <f t="shared" si="167"/>
        <v>882559.60384316335</v>
      </c>
      <c r="JZ25" s="12">
        <f t="shared" si="168"/>
        <v>201594.19432075936</v>
      </c>
      <c r="KA25" s="12">
        <f t="shared" si="169"/>
        <v>133312.28979276022</v>
      </c>
      <c r="KC25" s="5">
        <f t="shared" si="170"/>
        <v>11</v>
      </c>
      <c r="KD25" s="6">
        <v>9.9699999999999997E-2</v>
      </c>
      <c r="KE25" s="7">
        <f t="shared" si="171"/>
        <v>732901.18239757791</v>
      </c>
      <c r="KF25" s="12">
        <f t="shared" si="172"/>
        <v>179644.46956595845</v>
      </c>
      <c r="KG25" s="12">
        <f t="shared" si="173"/>
        <v>123206.375340468</v>
      </c>
      <c r="KI25" s="5">
        <f t="shared" si="174"/>
        <v>10</v>
      </c>
      <c r="KJ25" s="6">
        <v>9.9699999999999997E-2</v>
      </c>
      <c r="KK25" s="7">
        <f t="shared" si="175"/>
        <v>599069.13715675811</v>
      </c>
      <c r="KL25" s="12">
        <f t="shared" si="176"/>
        <v>157647.69766257968</v>
      </c>
      <c r="KM25" s="12">
        <f t="shared" si="177"/>
        <v>112652.87792297946</v>
      </c>
      <c r="KO25" s="5">
        <f t="shared" si="178"/>
        <v>9</v>
      </c>
      <c r="KP25" s="6">
        <v>9.9699999999999997E-2</v>
      </c>
      <c r="KQ25" s="7">
        <f t="shared" si="179"/>
        <v>564360.93938460492</v>
      </c>
      <c r="KR25" s="12">
        <f t="shared" si="180"/>
        <v>218860.18382966204</v>
      </c>
      <c r="KS25" s="12">
        <f t="shared" si="181"/>
        <v>161919.70122040214</v>
      </c>
      <c r="KU25" s="5">
        <f t="shared" si="182"/>
        <v>8</v>
      </c>
      <c r="KV25" s="6">
        <v>9.9699999999999997E-2</v>
      </c>
      <c r="KW25" s="7">
        <f t="shared" si="183"/>
        <v>430022.05073499301</v>
      </c>
      <c r="KX25" s="12">
        <f t="shared" si="184"/>
        <v>159130.10041368628</v>
      </c>
      <c r="KY25" s="12">
        <f t="shared" si="185"/>
        <v>122304.761608275</v>
      </c>
      <c r="LA25" s="5">
        <f t="shared" si="186"/>
        <v>7</v>
      </c>
      <c r="LB25" s="6">
        <v>9.9699999999999997E-2</v>
      </c>
      <c r="LC25" s="7">
        <f t="shared" si="187"/>
        <v>362918.43255548406</v>
      </c>
      <c r="LD25" s="12">
        <f t="shared" si="188"/>
        <v>155665.07051611913</v>
      </c>
      <c r="LE25" s="12">
        <f t="shared" si="189"/>
        <v>121388.18963108309</v>
      </c>
      <c r="LG25" s="5">
        <f t="shared" si="190"/>
        <v>6</v>
      </c>
      <c r="LH25" s="6">
        <v>9.9699999999999997E-2</v>
      </c>
      <c r="LI25" s="7">
        <f t="shared" si="191"/>
        <v>342990.67437433515</v>
      </c>
      <c r="LJ25" s="12">
        <f t="shared" si="192"/>
        <v>194100.61613529059</v>
      </c>
      <c r="LK25" s="12">
        <f t="shared" si="193"/>
        <v>157485.5630214104</v>
      </c>
      <c r="LM25" s="5">
        <f t="shared" si="194"/>
        <v>5</v>
      </c>
      <c r="LN25" s="6">
        <v>9.9699999999999997E-2</v>
      </c>
      <c r="LO25" s="7">
        <f t="shared" si="195"/>
        <v>294311.54485527298</v>
      </c>
      <c r="LP25" s="12">
        <f t="shared" si="196"/>
        <v>196508.55927303724</v>
      </c>
      <c r="LQ25" s="12">
        <f t="shared" si="197"/>
        <v>166880.69093944467</v>
      </c>
      <c r="LS25" s="5">
        <f t="shared" si="198"/>
        <v>4</v>
      </c>
      <c r="LT25" s="6">
        <v>9.9699999999999997E-2</v>
      </c>
      <c r="LU25" s="7">
        <f t="shared" si="199"/>
        <v>223845.10560942578</v>
      </c>
      <c r="LV25" s="12">
        <f t="shared" si="200"/>
        <v>167748.9691406138</v>
      </c>
      <c r="LW25" s="12">
        <f t="shared" si="201"/>
        <v>149868.29360809398</v>
      </c>
      <c r="LY25" s="5">
        <f t="shared" si="202"/>
        <v>3</v>
      </c>
      <c r="LZ25" s="6">
        <v>9.9699999999999997E-2</v>
      </c>
      <c r="MA25" s="7">
        <f t="shared" si="203"/>
        <v>230910.98164784996</v>
      </c>
      <c r="MB25" s="12">
        <f t="shared" si="204"/>
        <v>193843.19966480392</v>
      </c>
      <c r="MC25" s="12">
        <f t="shared" si="205"/>
        <v>182968.40585471675</v>
      </c>
      <c r="ME25" s="5">
        <f t="shared" si="206"/>
        <v>2</v>
      </c>
      <c r="MF25" s="6">
        <v>9.9699999999999997E-2</v>
      </c>
      <c r="MG25" s="7">
        <f t="shared" si="207"/>
        <v>177310.12949999998</v>
      </c>
      <c r="MH25" s="12">
        <f>(MH26)*(1+MF25)-(((VLOOKUP((ME$91+ME26),$A$138:$E$227,5,FALSE))/(VLOOKUP(ME$91,$A$138:$E$227,5,FALSE)))*(IF(ME25&lt;=$D$125,$B$125,$C$125)))</f>
        <v>153854.9935839971</v>
      </c>
      <c r="MI25" s="12">
        <f t="shared" si="209"/>
        <v>148999.82197720898</v>
      </c>
      <c r="MK25" s="5">
        <f t="shared" si="210"/>
        <v>1</v>
      </c>
      <c r="ML25" s="6">
        <v>9.9699999999999997E-2</v>
      </c>
      <c r="MM25" s="7">
        <f>(MM26+$B$124)*(1+ML25)</f>
        <v>164954.99999999997</v>
      </c>
      <c r="MN25" s="12">
        <f>($B$124)*(1+ML25)-$B$125</f>
        <v>153954.99999999997</v>
      </c>
      <c r="MO25" s="12">
        <f>MN25</f>
        <v>153954.99999999997</v>
      </c>
      <c r="MQ25" s="5"/>
      <c r="MR25" s="6"/>
      <c r="MS25" s="7"/>
      <c r="MW25" s="5"/>
      <c r="MX25" s="6"/>
      <c r="MY25" s="7"/>
      <c r="NC25" s="5"/>
      <c r="ND25" s="6"/>
      <c r="NE25" s="7"/>
      <c r="NI25" s="5"/>
      <c r="NJ25" s="6"/>
      <c r="NK25" s="7"/>
      <c r="NO25" s="5"/>
      <c r="NP25" s="6"/>
      <c r="NQ25" s="7"/>
      <c r="NU25" s="5"/>
      <c r="NV25" s="6"/>
      <c r="NW25" s="7"/>
      <c r="OA25" s="5"/>
      <c r="OB25" s="6"/>
      <c r="OC25" s="7"/>
      <c r="OG25" s="5"/>
      <c r="OH25" s="6"/>
      <c r="OI25" s="7"/>
      <c r="OM25" s="5"/>
      <c r="ON25" s="6"/>
      <c r="OO25" s="7"/>
      <c r="OS25" s="5"/>
      <c r="OT25" s="6"/>
      <c r="OU25" s="7"/>
      <c r="OY25" s="5"/>
      <c r="OZ25" s="6"/>
      <c r="PA25" s="7"/>
      <c r="PE25" s="5"/>
      <c r="PF25" s="6"/>
      <c r="PG25" s="7"/>
      <c r="PK25" s="5"/>
      <c r="PL25" s="6"/>
      <c r="PM25" s="7"/>
      <c r="PQ25" s="5"/>
      <c r="PR25" s="6"/>
      <c r="PS25" s="7"/>
      <c r="PW25" s="5"/>
      <c r="PX25" s="6"/>
      <c r="PY25" s="7"/>
      <c r="QC25" s="5"/>
      <c r="QD25" s="6"/>
      <c r="QE25" s="7"/>
      <c r="QI25" s="5"/>
      <c r="QJ25" s="6"/>
      <c r="QK25" s="7"/>
      <c r="QO25" s="5"/>
      <c r="QP25" s="6"/>
      <c r="QQ25" s="7"/>
    </row>
    <row r="26" spans="3:459">
      <c r="C26">
        <v>65</v>
      </c>
      <c r="D26" s="6">
        <v>7.4899999999999994E-2</v>
      </c>
      <c r="E26" s="12">
        <f t="shared" si="286"/>
        <v>-170696510.08701077</v>
      </c>
      <c r="F26" s="12">
        <f t="shared" si="0"/>
        <v>-21383415.094172969</v>
      </c>
      <c r="G26">
        <v>64</v>
      </c>
      <c r="H26" s="6">
        <v>7.4899999999999994E-2</v>
      </c>
      <c r="I26" s="12">
        <f t="shared" si="1"/>
        <v>-176071145.19750062</v>
      </c>
      <c r="J26" s="12">
        <f t="shared" si="2"/>
        <v>-21801713.127279226</v>
      </c>
      <c r="K26">
        <v>63</v>
      </c>
      <c r="L26" s="6">
        <v>7.4899999999999994E-2</v>
      </c>
      <c r="M26" s="12">
        <f t="shared" si="3"/>
        <v>-161247228.73456192</v>
      </c>
      <c r="N26" s="12">
        <f t="shared" si="4"/>
        <v>-19966166.628247712</v>
      </c>
      <c r="O26">
        <v>62</v>
      </c>
      <c r="P26" s="6">
        <v>7.4899999999999994E-2</v>
      </c>
      <c r="Q26" s="12">
        <f t="shared" si="5"/>
        <v>-148108732.62400016</v>
      </c>
      <c r="R26" s="12">
        <f t="shared" si="6"/>
        <v>-17052345.030569173</v>
      </c>
      <c r="S26">
        <v>61</v>
      </c>
      <c r="T26" s="6">
        <v>7.4899999999999994E-2</v>
      </c>
      <c r="U26" s="12">
        <f t="shared" si="7"/>
        <v>-108030567.85788524</v>
      </c>
      <c r="V26" s="12">
        <f t="shared" si="8"/>
        <v>-11186365.824531203</v>
      </c>
      <c r="W26">
        <v>60</v>
      </c>
      <c r="X26" s="6">
        <v>7.4899999999999994E-2</v>
      </c>
      <c r="Y26" s="12">
        <f t="shared" si="9"/>
        <v>-105889680.99144705</v>
      </c>
      <c r="Z26" s="12">
        <f t="shared" si="10"/>
        <v>-9891215.6755225714</v>
      </c>
      <c r="AA26">
        <v>59</v>
      </c>
      <c r="AB26" s="6">
        <v>7.4899999999999994E-2</v>
      </c>
      <c r="AC26" s="12">
        <f t="shared" si="11"/>
        <v>-126214858.62565778</v>
      </c>
      <c r="AD26" s="12">
        <f t="shared" si="12"/>
        <v>-12063983.590576993</v>
      </c>
      <c r="AE26">
        <v>58</v>
      </c>
      <c r="AF26" s="6">
        <v>7.4899999999999994E-2</v>
      </c>
      <c r="AG26" s="12">
        <f t="shared" si="13"/>
        <v>-106835910.65553296</v>
      </c>
      <c r="AH26" s="12">
        <f t="shared" si="14"/>
        <v>-10521132.403441334</v>
      </c>
      <c r="AI26">
        <v>57</v>
      </c>
      <c r="AJ26" s="6">
        <v>7.4899999999999994E-2</v>
      </c>
      <c r="AK26" s="12">
        <f t="shared" si="15"/>
        <v>-119389674.79915473</v>
      </c>
      <c r="AL26" s="12">
        <f t="shared" si="16"/>
        <v>-11930322.318814883</v>
      </c>
      <c r="AM26">
        <v>56</v>
      </c>
      <c r="AN26" s="6">
        <v>7.4899999999999994E-2</v>
      </c>
      <c r="AO26" s="12">
        <f t="shared" si="17"/>
        <v>-118956296.60101019</v>
      </c>
      <c r="AP26" s="12">
        <f t="shared" si="18"/>
        <v>-12145429.269183517</v>
      </c>
      <c r="AQ26">
        <v>55</v>
      </c>
      <c r="AR26" s="6">
        <v>7.4899999999999994E-2</v>
      </c>
      <c r="AS26" s="12">
        <f t="shared" si="19"/>
        <v>-82160039.412756339</v>
      </c>
      <c r="AT26" s="12">
        <f t="shared" si="20"/>
        <v>-8448027.224193627</v>
      </c>
      <c r="AU26">
        <v>54</v>
      </c>
      <c r="AV26" s="6">
        <v>7.4899999999999994E-2</v>
      </c>
      <c r="AW26" s="12">
        <f t="shared" si="21"/>
        <v>-87439275.885596409</v>
      </c>
      <c r="AX26" s="12">
        <f t="shared" si="22"/>
        <v>-8864227.8233044874</v>
      </c>
      <c r="AY26">
        <v>53</v>
      </c>
      <c r="AZ26" s="6">
        <v>7.4899999999999994E-2</v>
      </c>
      <c r="BA26" s="12">
        <f t="shared" si="23"/>
        <v>-77447216.250163302</v>
      </c>
      <c r="BB26" s="12">
        <f t="shared" si="24"/>
        <v>-7795194.1048317887</v>
      </c>
      <c r="BC26">
        <v>52</v>
      </c>
      <c r="BD26" s="6">
        <v>7.4899999999999994E-2</v>
      </c>
      <c r="BE26" s="12">
        <f t="shared" si="25"/>
        <v>-59806072.290229484</v>
      </c>
      <c r="BF26" s="12">
        <f t="shared" si="26"/>
        <v>-6106195.6501972182</v>
      </c>
      <c r="BG26">
        <v>51</v>
      </c>
      <c r="BH26" s="6">
        <v>7.4899999999999994E-2</v>
      </c>
      <c r="BI26" s="12">
        <f t="shared" si="27"/>
        <v>-31547084.827735722</v>
      </c>
      <c r="BJ26" s="12">
        <f t="shared" si="28"/>
        <v>-3586453.524948956</v>
      </c>
      <c r="BK26">
        <v>50</v>
      </c>
      <c r="BL26" s="6">
        <v>7.4899999999999994E-2</v>
      </c>
      <c r="BM26" s="12">
        <f t="shared" si="29"/>
        <v>-27418971.774578266</v>
      </c>
      <c r="BN26" s="12">
        <f t="shared" si="30"/>
        <v>-3355399.1527181221</v>
      </c>
      <c r="BO26">
        <v>49</v>
      </c>
      <c r="BP26" s="6">
        <v>7.4899999999999994E-2</v>
      </c>
      <c r="BQ26" s="12">
        <f t="shared" si="31"/>
        <v>-28497893.223789796</v>
      </c>
      <c r="BR26" s="12">
        <f t="shared" si="32"/>
        <v>-3590610.7320343405</v>
      </c>
      <c r="BS26">
        <v>48</v>
      </c>
      <c r="BT26" s="6">
        <v>7.4899999999999994E-2</v>
      </c>
      <c r="BU26" s="12">
        <f t="shared" si="33"/>
        <v>-26758634.239179686</v>
      </c>
      <c r="BV26" s="12">
        <f t="shared" si="34"/>
        <v>-3448976.7520448836</v>
      </c>
      <c r="BW26">
        <v>47</v>
      </c>
      <c r="BX26" s="6">
        <v>7.4899999999999994E-2</v>
      </c>
      <c r="BY26" s="12">
        <f t="shared" si="35"/>
        <v>-29342863.579946302</v>
      </c>
      <c r="BZ26" s="12">
        <f t="shared" si="36"/>
        <v>-3867053.7085809028</v>
      </c>
      <c r="CA26">
        <v>46</v>
      </c>
      <c r="CB26" s="6">
        <v>7.4899999999999994E-2</v>
      </c>
      <c r="CC26" s="12">
        <f t="shared" si="37"/>
        <v>-14049348.18503717</v>
      </c>
      <c r="CD26" s="12">
        <f t="shared" si="38"/>
        <v>-2187262.7514721155</v>
      </c>
      <c r="CE26">
        <v>45</v>
      </c>
      <c r="CF26" s="6">
        <v>7.4899999999999994E-2</v>
      </c>
      <c r="CG26" s="12">
        <f t="shared" si="39"/>
        <v>-7740081.2427576128</v>
      </c>
      <c r="CH26" s="12">
        <f t="shared" si="40"/>
        <v>-1328312.276997505</v>
      </c>
      <c r="CI26">
        <v>44</v>
      </c>
      <c r="CJ26" s="6">
        <v>7.4899999999999994E-2</v>
      </c>
      <c r="CK26" s="12">
        <f t="shared" si="284"/>
        <v>-5253623.1544824308</v>
      </c>
      <c r="CL26" s="12">
        <f t="shared" si="285"/>
        <v>-913011.98919318139</v>
      </c>
      <c r="CM26" s="5">
        <v>43</v>
      </c>
      <c r="CN26" s="6">
        <v>7.4899999999999994E-2</v>
      </c>
      <c r="CO26" s="7">
        <f t="shared" si="41"/>
        <v>22326078.19900142</v>
      </c>
      <c r="CP26" s="12">
        <f t="shared" si="42"/>
        <v>-6645822.2588831112</v>
      </c>
      <c r="CQ26" s="12">
        <f t="shared" si="43"/>
        <v>-1130896.6189989364</v>
      </c>
      <c r="CR26" s="9"/>
      <c r="CS26" s="5">
        <v>42</v>
      </c>
      <c r="CT26" s="6">
        <v>7.4899999999999994E-2</v>
      </c>
      <c r="CU26" s="7">
        <f t="shared" si="44"/>
        <v>17067562.265118431</v>
      </c>
      <c r="CV26" s="12">
        <f t="shared" si="45"/>
        <v>-7539554.5317743411</v>
      </c>
      <c r="CW26" s="12">
        <f t="shared" si="46"/>
        <v>-1386710.2469737022</v>
      </c>
      <c r="CY26" s="5">
        <v>41</v>
      </c>
      <c r="CZ26" s="6">
        <v>7.4899999999999994E-2</v>
      </c>
      <c r="DA26" s="7">
        <f t="shared" si="47"/>
        <v>13799775.440749053</v>
      </c>
      <c r="DB26" s="12">
        <f t="shared" si="48"/>
        <v>-8070057.4193085488</v>
      </c>
      <c r="DC26" s="12">
        <f t="shared" si="49"/>
        <v>-1548562.7922641314</v>
      </c>
      <c r="DE26" s="5">
        <f t="shared" si="50"/>
        <v>40</v>
      </c>
      <c r="DF26" s="6">
        <v>7.4899999999999994E-2</v>
      </c>
      <c r="DG26" s="7">
        <f t="shared" si="51"/>
        <v>11679877.647692811</v>
      </c>
      <c r="DH26" s="12">
        <f t="shared" si="52"/>
        <v>-8560223.8697691187</v>
      </c>
      <c r="DI26" s="12">
        <f t="shared" si="53"/>
        <v>-1648819.3695572671</v>
      </c>
      <c r="DK26" s="5">
        <f t="shared" si="54"/>
        <v>39</v>
      </c>
      <c r="DL26" s="6">
        <v>7.4899999999999994E-2</v>
      </c>
      <c r="DM26" s="7">
        <f t="shared" si="55"/>
        <v>11822935.163167132</v>
      </c>
      <c r="DN26" s="12">
        <f t="shared" si="56"/>
        <v>-6544548.8930540755</v>
      </c>
      <c r="DO26" s="12">
        <f t="shared" si="57"/>
        <v>-1274789.0313045231</v>
      </c>
      <c r="DQ26" s="5">
        <f t="shared" si="58"/>
        <v>38</v>
      </c>
      <c r="DR26" s="6">
        <v>7.4899999999999994E-2</v>
      </c>
      <c r="DS26" s="7">
        <f t="shared" si="59"/>
        <v>7749695.3088405458</v>
      </c>
      <c r="DT26" s="12">
        <f t="shared" si="60"/>
        <v>-9609272.5471413378</v>
      </c>
      <c r="DU26" s="12">
        <f t="shared" si="61"/>
        <v>-1857839.0804393461</v>
      </c>
      <c r="DW26" s="5">
        <f t="shared" si="62"/>
        <v>37</v>
      </c>
      <c r="DX26" s="6">
        <v>7.4899999999999994E-2</v>
      </c>
      <c r="DY26" s="7">
        <f t="shared" si="63"/>
        <v>5844415.7683563661</v>
      </c>
      <c r="DZ26" s="12">
        <f t="shared" si="64"/>
        <v>-10505758.559963331</v>
      </c>
      <c r="EA26" s="12">
        <f t="shared" si="65"/>
        <v>-2038771.393244151</v>
      </c>
      <c r="EC26" s="5">
        <f t="shared" si="66"/>
        <v>36</v>
      </c>
      <c r="ED26" s="6">
        <v>7.4899999999999994E-2</v>
      </c>
      <c r="EE26" s="7">
        <f t="shared" si="67"/>
        <v>5439701.943741966</v>
      </c>
      <c r="EF26" s="12">
        <f t="shared" si="68"/>
        <v>-9543687.0600326639</v>
      </c>
      <c r="EG26" s="12">
        <f t="shared" si="69"/>
        <v>-1907355.2705061662</v>
      </c>
      <c r="EI26" s="5">
        <f t="shared" si="70"/>
        <v>35</v>
      </c>
      <c r="EJ26" s="6">
        <v>7.4899999999999994E-2</v>
      </c>
      <c r="EK26" s="7">
        <f t="shared" si="71"/>
        <v>5439701.943741966</v>
      </c>
      <c r="EL26" s="12">
        <f t="shared" si="72"/>
        <v>-7562601.5001573097</v>
      </c>
      <c r="EM26" s="12">
        <f t="shared" si="73"/>
        <v>-1566186.8421759529</v>
      </c>
      <c r="EO26" s="5">
        <f t="shared" si="74"/>
        <v>34</v>
      </c>
      <c r="EP26" s="6">
        <v>7.4899999999999994E-2</v>
      </c>
      <c r="EQ26" s="7">
        <f t="shared" si="75"/>
        <v>6075164.1096068406</v>
      </c>
      <c r="ER26" s="12">
        <f t="shared" si="76"/>
        <v>-8490301.3836806118</v>
      </c>
      <c r="ES26" s="12">
        <f t="shared" si="77"/>
        <v>-1782901.8112001286</v>
      </c>
      <c r="EU26" s="5">
        <f t="shared" si="78"/>
        <v>33</v>
      </c>
      <c r="EV26" s="6">
        <v>7.4899999999999994E-2</v>
      </c>
      <c r="EW26" s="7">
        <f t="shared" si="79"/>
        <v>3772160.7117894483</v>
      </c>
      <c r="EX26" s="12">
        <f t="shared" si="80"/>
        <v>-8192287.3884380125</v>
      </c>
      <c r="EY26" s="12">
        <f t="shared" si="81"/>
        <v>-1738117.4546070513</v>
      </c>
      <c r="FA26" s="5">
        <f t="shared" si="82"/>
        <v>32</v>
      </c>
      <c r="FB26" s="6">
        <v>7.4899999999999994E-2</v>
      </c>
      <c r="FC26" s="7">
        <f t="shared" si="83"/>
        <v>3759378.8237885679</v>
      </c>
      <c r="FD26" s="12">
        <f t="shared" si="84"/>
        <v>-7433725.3446199745</v>
      </c>
      <c r="FE26" s="12">
        <f t="shared" si="85"/>
        <v>-1604091.3488028622</v>
      </c>
      <c r="FG26" s="5">
        <f t="shared" si="86"/>
        <v>31</v>
      </c>
      <c r="FH26" s="6">
        <v>7.4899999999999994E-2</v>
      </c>
      <c r="FI26" s="7">
        <f t="shared" si="87"/>
        <v>2968555.6094350661</v>
      </c>
      <c r="FJ26" s="12">
        <f t="shared" si="88"/>
        <v>-7666400.530306967</v>
      </c>
      <c r="FK26" s="12">
        <f t="shared" si="89"/>
        <v>-1665401.9978943449</v>
      </c>
      <c r="FM26" s="5">
        <f t="shared" si="90"/>
        <v>30</v>
      </c>
      <c r="FN26" s="6">
        <v>7.4899999999999994E-2</v>
      </c>
      <c r="FO26" s="7">
        <f t="shared" si="91"/>
        <v>3255352.1322897966</v>
      </c>
      <c r="FP26" s="12">
        <f t="shared" si="92"/>
        <v>-6705473.9921076139</v>
      </c>
      <c r="FQ26" s="12">
        <f t="shared" si="93"/>
        <v>-1476078.2719773457</v>
      </c>
      <c r="FS26" s="5">
        <f t="shared" si="94"/>
        <v>29</v>
      </c>
      <c r="FT26" s="6">
        <v>7.4899999999999994E-2</v>
      </c>
      <c r="FU26" s="7">
        <f t="shared" si="95"/>
        <v>2655046.1889648461</v>
      </c>
      <c r="FV26" s="12">
        <f t="shared" si="96"/>
        <v>-6707538.1895346362</v>
      </c>
      <c r="FW26" s="12">
        <f t="shared" si="97"/>
        <v>-1500817.7411775542</v>
      </c>
      <c r="FY26" s="5">
        <f t="shared" si="98"/>
        <v>28</v>
      </c>
      <c r="FZ26" s="6">
        <v>7.4899999999999994E-2</v>
      </c>
      <c r="GA26" s="7">
        <f t="shared" si="99"/>
        <v>2280575.6648040242</v>
      </c>
      <c r="GB26" s="12">
        <f t="shared" si="100"/>
        <v>-6598916.7615280785</v>
      </c>
      <c r="GC26" s="12">
        <f t="shared" si="101"/>
        <v>-1490848.6818224189</v>
      </c>
      <c r="GE26" s="5">
        <f t="shared" si="102"/>
        <v>27</v>
      </c>
      <c r="GF26" s="6">
        <v>7.4899999999999994E-2</v>
      </c>
      <c r="GG26" s="7">
        <f t="shared" si="103"/>
        <v>2028981.9081886341</v>
      </c>
      <c r="GH26" s="12">
        <f t="shared" si="104"/>
        <v>-6283111.4422982512</v>
      </c>
      <c r="GI26" s="12">
        <f t="shared" si="105"/>
        <v>-1446799.0142294308</v>
      </c>
      <c r="GK26" s="5">
        <f t="shared" si="106"/>
        <v>26</v>
      </c>
      <c r="GL26" s="6">
        <v>7.4899999999999994E-2</v>
      </c>
      <c r="GM26" s="7">
        <f t="shared" si="107"/>
        <v>2253673.1180591285</v>
      </c>
      <c r="GN26" s="12">
        <f t="shared" si="108"/>
        <v>-5369168.4322318509</v>
      </c>
      <c r="GO26" s="12">
        <f t="shared" si="109"/>
        <v>-1279113.9856656617</v>
      </c>
      <c r="GQ26" s="5">
        <f t="shared" si="110"/>
        <v>25</v>
      </c>
      <c r="GR26" s="6">
        <v>7.4899999999999994E-2</v>
      </c>
      <c r="GS26" s="7">
        <f t="shared" si="111"/>
        <v>1820414.4733918644</v>
      </c>
      <c r="GT26" s="12">
        <f t="shared" si="112"/>
        <v>-5181609.0313079003</v>
      </c>
      <c r="GU26" s="12">
        <f t="shared" si="113"/>
        <v>-1279455.9592150573</v>
      </c>
      <c r="GW26" s="5">
        <f t="shared" si="114"/>
        <v>24</v>
      </c>
      <c r="GX26" s="6">
        <v>7.4899999999999994E-2</v>
      </c>
      <c r="GY26" s="7">
        <f t="shared" si="115"/>
        <v>1642825.0820249659</v>
      </c>
      <c r="GZ26" s="12">
        <f t="shared" si="116"/>
        <v>-4762396.6296190545</v>
      </c>
      <c r="HA26" s="12">
        <f t="shared" si="117"/>
        <v>-1227670.6735296042</v>
      </c>
      <c r="HC26" s="5">
        <f t="shared" si="118"/>
        <v>23</v>
      </c>
      <c r="HD26" s="6">
        <v>7.4899999999999994E-2</v>
      </c>
      <c r="HE26" s="7">
        <f t="shared" si="119"/>
        <v>1790349.9150228482</v>
      </c>
      <c r="HF26" s="12">
        <f t="shared" si="120"/>
        <v>-3906113.745131427</v>
      </c>
      <c r="HG26" s="12">
        <f t="shared" si="121"/>
        <v>-1069160.7499345976</v>
      </c>
      <c r="HI26" s="5">
        <f t="shared" si="122"/>
        <v>22</v>
      </c>
      <c r="HJ26" s="6">
        <v>7.4899999999999994E-2</v>
      </c>
      <c r="HK26" s="7">
        <f t="shared" si="123"/>
        <v>1728804.4756883429</v>
      </c>
      <c r="HL26" s="12">
        <f t="shared" si="124"/>
        <v>-3263316.0499254544</v>
      </c>
      <c r="HM26" s="12">
        <f t="shared" si="125"/>
        <v>-940477.76094882749</v>
      </c>
      <c r="HO26" s="5">
        <f t="shared" si="126"/>
        <v>21</v>
      </c>
      <c r="HP26" s="6">
        <v>7.4899999999999994E-2</v>
      </c>
      <c r="HQ26" s="7">
        <f t="shared" si="127"/>
        <v>1513574.2214046088</v>
      </c>
      <c r="HR26" s="12">
        <f t="shared" si="128"/>
        <v>-2977913.7125477283</v>
      </c>
      <c r="HS26" s="12">
        <f t="shared" si="129"/>
        <v>-886258.17223542102</v>
      </c>
      <c r="HU26" s="5">
        <f t="shared" si="130"/>
        <v>20</v>
      </c>
      <c r="HV26" s="6">
        <v>7.4899999999999994E-2</v>
      </c>
      <c r="HW26" s="7">
        <f t="shared" si="131"/>
        <v>1274481.4932676053</v>
      </c>
      <c r="HX26" s="12">
        <f t="shared" si="132"/>
        <v>-2773085.5546399662</v>
      </c>
      <c r="HY26" s="12">
        <f t="shared" si="133"/>
        <v>-855419.58455946832</v>
      </c>
      <c r="IA26" s="5">
        <f t="shared" si="134"/>
        <v>19</v>
      </c>
      <c r="IB26" s="6">
        <v>7.4899999999999994E-2</v>
      </c>
      <c r="IC26" s="7">
        <f t="shared" si="135"/>
        <v>1487316.4818153875</v>
      </c>
      <c r="ID26" s="12">
        <f t="shared" si="136"/>
        <v>-1910859.3912956221</v>
      </c>
      <c r="IE26" s="12">
        <f t="shared" si="137"/>
        <v>-644793.97273262858</v>
      </c>
      <c r="IG26" s="5">
        <f t="shared" si="138"/>
        <v>18</v>
      </c>
      <c r="IH26" s="6">
        <v>7.4899999999999994E-2</v>
      </c>
      <c r="II26" s="7">
        <f t="shared" si="139"/>
        <v>2007174.7392920211</v>
      </c>
      <c r="IJ26" s="12">
        <f t="shared" si="140"/>
        <v>-719156.10553404049</v>
      </c>
      <c r="IK26" s="12">
        <f t="shared" si="141"/>
        <v>-271310.88412978651</v>
      </c>
      <c r="IM26" s="5">
        <f t="shared" si="142"/>
        <v>17</v>
      </c>
      <c r="IN26" s="6">
        <v>7.4899999999999994E-2</v>
      </c>
      <c r="IO26" s="7">
        <f t="shared" si="143"/>
        <v>1465091.0505781176</v>
      </c>
      <c r="IP26" s="12">
        <f t="shared" si="144"/>
        <v>-832162.27934852918</v>
      </c>
      <c r="IQ26" s="12">
        <f t="shared" si="145"/>
        <v>-335034.19791294879</v>
      </c>
      <c r="IS26" s="5">
        <f t="shared" si="146"/>
        <v>16</v>
      </c>
      <c r="IT26" s="6">
        <v>7.4899999999999994E-2</v>
      </c>
      <c r="IU26" s="7">
        <f t="shared" si="147"/>
        <v>1183147.0972931578</v>
      </c>
      <c r="IV26" s="12">
        <f t="shared" si="148"/>
        <v>-788922.87555050314</v>
      </c>
      <c r="IW26" s="12">
        <f t="shared" si="149"/>
        <v>-334192.52874514437</v>
      </c>
      <c r="IY26" s="5">
        <f t="shared" si="150"/>
        <v>15</v>
      </c>
      <c r="IZ26" s="6">
        <v>7.4899999999999994E-2</v>
      </c>
      <c r="JA26" s="7">
        <f t="shared" si="151"/>
        <v>1271927.6470577922</v>
      </c>
      <c r="JB26" s="12">
        <f t="shared" si="152"/>
        <v>-345119.86036467715</v>
      </c>
      <c r="JC26" s="12">
        <f t="shared" si="153"/>
        <v>-156191.10262702624</v>
      </c>
      <c r="JE26" s="5">
        <f t="shared" si="154"/>
        <v>14</v>
      </c>
      <c r="JF26" s="6">
        <v>7.4899999999999994E-2</v>
      </c>
      <c r="JG26" s="7">
        <f t="shared" si="155"/>
        <v>1194186.1299951102</v>
      </c>
      <c r="JH26" s="12">
        <f t="shared" si="156"/>
        <v>-88852.326409709654</v>
      </c>
      <c r="JI26" s="12">
        <f t="shared" si="157"/>
        <v>-43943.619795678271</v>
      </c>
      <c r="JK26" s="5">
        <f t="shared" si="158"/>
        <v>13</v>
      </c>
      <c r="JL26" s="6">
        <v>7.4899999999999994E-2</v>
      </c>
      <c r="JM26" s="7">
        <f t="shared" si="159"/>
        <v>1007581.9524089691</v>
      </c>
      <c r="JN26" s="12">
        <f t="shared" si="160"/>
        <v>32820.561064287889</v>
      </c>
      <c r="JO26" s="12">
        <f t="shared" si="161"/>
        <v>18489.78747865024</v>
      </c>
      <c r="JQ26" s="5">
        <f t="shared" si="162"/>
        <v>12</v>
      </c>
      <c r="JR26" s="6">
        <v>7.4899999999999994E-2</v>
      </c>
      <c r="JS26" s="7">
        <f t="shared" si="163"/>
        <v>764826.13663956965</v>
      </c>
      <c r="JT26" s="12">
        <f t="shared" si="164"/>
        <v>19436.888421013129</v>
      </c>
      <c r="JU26" s="12">
        <f t="shared" si="165"/>
        <v>12244.817470153093</v>
      </c>
      <c r="JW26" s="5">
        <f t="shared" si="166"/>
        <v>11</v>
      </c>
      <c r="JX26" s="6">
        <v>7.4899999999999994E-2</v>
      </c>
      <c r="JY26" s="7">
        <f t="shared" si="167"/>
        <v>802545.78870888741</v>
      </c>
      <c r="JZ26" s="12">
        <f t="shared" si="168"/>
        <v>224570.38099417658</v>
      </c>
      <c r="KA26" s="12">
        <f t="shared" si="169"/>
        <v>153345.30722484324</v>
      </c>
      <c r="KC26" s="5">
        <f t="shared" si="170"/>
        <v>10</v>
      </c>
      <c r="KD26" s="6">
        <v>7.4899999999999994E-2</v>
      </c>
      <c r="KE26" s="7">
        <f t="shared" si="171"/>
        <v>666455.56278764934</v>
      </c>
      <c r="KF26" s="12">
        <f t="shared" si="172"/>
        <v>203134.31013394747</v>
      </c>
      <c r="KG26" s="12">
        <f t="shared" si="173"/>
        <v>143856.15880593818</v>
      </c>
      <c r="KI26" s="5">
        <f t="shared" si="174"/>
        <v>9</v>
      </c>
      <c r="KJ26" s="6">
        <v>7.4899999999999994E-2</v>
      </c>
      <c r="KK26" s="7">
        <f t="shared" si="175"/>
        <v>544756.87656338839</v>
      </c>
      <c r="KL26" s="12">
        <f t="shared" si="176"/>
        <v>181531.35699348882</v>
      </c>
      <c r="KM26" s="12">
        <f t="shared" si="177"/>
        <v>133946.74350207468</v>
      </c>
      <c r="KO26" s="5">
        <f t="shared" si="178"/>
        <v>8</v>
      </c>
      <c r="KP26" s="6">
        <v>7.4899999999999994E-2</v>
      </c>
      <c r="KQ26" s="7">
        <f t="shared" si="179"/>
        <v>513195.36181195319</v>
      </c>
      <c r="KR26" s="12">
        <f t="shared" si="180"/>
        <v>235891.55848216551</v>
      </c>
      <c r="KS26" s="12">
        <f t="shared" si="181"/>
        <v>180206.80246103156</v>
      </c>
      <c r="KU26" s="5">
        <f t="shared" si="182"/>
        <v>7</v>
      </c>
      <c r="KV26" s="6">
        <v>7.4899999999999994E-2</v>
      </c>
      <c r="KW26" s="7">
        <f t="shared" si="183"/>
        <v>391035.78315449035</v>
      </c>
      <c r="KX26" s="12">
        <f t="shared" si="184"/>
        <v>180197.27846595866</v>
      </c>
      <c r="KY26" s="12">
        <f t="shared" si="185"/>
        <v>143009.57074488827</v>
      </c>
      <c r="LA26" s="5">
        <f t="shared" si="186"/>
        <v>6</v>
      </c>
      <c r="LB26" s="6">
        <v>7.4899999999999994E-2</v>
      </c>
      <c r="LC26" s="7">
        <f t="shared" si="187"/>
        <v>330015.85210101306</v>
      </c>
      <c r="LD26" s="12">
        <f t="shared" si="188"/>
        <v>176535.68567582237</v>
      </c>
      <c r="LE26" s="12">
        <f t="shared" si="189"/>
        <v>142148.9373436021</v>
      </c>
      <c r="LG26" s="5">
        <f t="shared" si="190"/>
        <v>5</v>
      </c>
      <c r="LH26" s="6">
        <v>7.4899999999999994E-2</v>
      </c>
      <c r="LI26" s="7">
        <f t="shared" si="191"/>
        <v>311894.76618562808</v>
      </c>
      <c r="LJ26" s="12">
        <f t="shared" si="192"/>
        <v>210125.99009954804</v>
      </c>
      <c r="LK26" s="12">
        <f t="shared" si="193"/>
        <v>176043.28062648597</v>
      </c>
      <c r="LM26" s="5">
        <f t="shared" si="194"/>
        <v>4</v>
      </c>
      <c r="LN26" s="6">
        <v>7.4899999999999994E-2</v>
      </c>
      <c r="LO26" s="7">
        <f t="shared" si="195"/>
        <v>267628.93957922433</v>
      </c>
      <c r="LP26" s="12">
        <f t="shared" si="196"/>
        <v>210816.34626397854</v>
      </c>
      <c r="LQ26" s="12">
        <f t="shared" si="197"/>
        <v>184865.02195921651</v>
      </c>
      <c r="LS26" s="5">
        <f t="shared" si="198"/>
        <v>3</v>
      </c>
      <c r="LT26" s="6">
        <v>7.4899999999999994E-2</v>
      </c>
      <c r="LU26" s="7">
        <f t="shared" si="199"/>
        <v>203551.06448070001</v>
      </c>
      <c r="LV26" s="12">
        <f t="shared" si="200"/>
        <v>163736.81097066862</v>
      </c>
      <c r="LW26" s="12">
        <f t="shared" si="201"/>
        <v>151050.46862898758</v>
      </c>
      <c r="LY26" s="5">
        <f t="shared" si="202"/>
        <v>2</v>
      </c>
      <c r="LZ26" s="6">
        <v>7.4899999999999994E-2</v>
      </c>
      <c r="MA26" s="7">
        <f t="shared" si="203"/>
        <v>209976.34049999999</v>
      </c>
      <c r="MB26" s="12">
        <f>(MB27)*(1+LZ26)-(((VLOOKUP((LY$91+LY27),$A$138:$E$227,5,FALSE))/(VLOOKUP(LY$91,$A$138:$E$227,5,FALSE)))*(IF(LY26&lt;=$D$125,$B$125,$C$125)))</f>
        <v>186866.40781054978</v>
      </c>
      <c r="MC26" s="12">
        <f t="shared" si="205"/>
        <v>182130.47423099203</v>
      </c>
      <c r="ME26" s="5">
        <f t="shared" si="206"/>
        <v>1</v>
      </c>
      <c r="MF26" s="6">
        <v>7.4899999999999994E-2</v>
      </c>
      <c r="MG26" s="7">
        <f>(MG27+$B$124)*(1+MF26)</f>
        <v>161235</v>
      </c>
      <c r="MH26" s="12">
        <f>($B$124)*(1+MF26)-$B$125</f>
        <v>150235</v>
      </c>
      <c r="MI26" s="12">
        <f>MH26</f>
        <v>150235</v>
      </c>
      <c r="MK26" s="5"/>
      <c r="ML26" s="6"/>
      <c r="MM26" s="7"/>
      <c r="MQ26" s="5"/>
      <c r="MR26" s="6"/>
      <c r="MS26" s="7"/>
      <c r="MW26" s="5"/>
      <c r="MX26" s="6"/>
      <c r="MY26" s="7"/>
      <c r="NC26" s="5"/>
      <c r="ND26" s="6"/>
      <c r="NE26" s="7"/>
      <c r="NI26" s="5"/>
      <c r="NJ26" s="6"/>
      <c r="NK26" s="7"/>
      <c r="NO26" s="5"/>
      <c r="NP26" s="6"/>
      <c r="NQ26" s="7"/>
      <c r="NU26" s="5"/>
      <c r="NV26" s="6"/>
      <c r="NW26" s="7"/>
      <c r="OA26" s="5"/>
      <c r="OB26" s="6"/>
      <c r="OC26" s="7"/>
      <c r="OG26" s="5"/>
      <c r="OH26" s="6"/>
      <c r="OI26" s="7"/>
      <c r="OM26" s="5"/>
      <c r="ON26" s="6"/>
      <c r="OO26" s="7"/>
      <c r="OS26" s="5"/>
      <c r="OT26" s="6"/>
      <c r="OU26" s="7"/>
      <c r="OY26" s="5"/>
      <c r="OZ26" s="6"/>
      <c r="PA26" s="7"/>
      <c r="PE26" s="5"/>
      <c r="PF26" s="6"/>
      <c r="PG26" s="7"/>
      <c r="PK26" s="5"/>
      <c r="PL26" s="6"/>
      <c r="PM26" s="7"/>
      <c r="PQ26" s="5"/>
      <c r="PR26" s="6"/>
      <c r="PS26" s="7"/>
      <c r="PW26" s="5"/>
      <c r="PX26" s="6"/>
      <c r="PY26" s="7"/>
      <c r="QC26" s="5"/>
      <c r="QD26" s="6"/>
      <c r="QE26" s="7"/>
      <c r="QI26" s="5"/>
      <c r="QJ26" s="6"/>
      <c r="QK26" s="7"/>
      <c r="QO26" s="5"/>
      <c r="QP26" s="6"/>
      <c r="QQ26" s="7"/>
    </row>
    <row r="27" spans="3:459">
      <c r="C27">
        <v>64</v>
      </c>
      <c r="D27" s="6">
        <v>0.30230000000000001</v>
      </c>
      <c r="E27" s="12">
        <f t="shared" si="286"/>
        <v>-158579430.9407616</v>
      </c>
      <c r="F27" s="12">
        <f t="shared" si="0"/>
        <v>-20382051.673664011</v>
      </c>
      <c r="G27">
        <v>63</v>
      </c>
      <c r="H27" s="6">
        <v>0.30230000000000001</v>
      </c>
      <c r="I27" s="12">
        <f t="shared" si="1"/>
        <v>-163576950.87519419</v>
      </c>
      <c r="J27" s="12">
        <f t="shared" si="2"/>
        <v>-20781321.396477126</v>
      </c>
      <c r="K27">
        <v>62</v>
      </c>
      <c r="L27" s="6">
        <v>0.30230000000000001</v>
      </c>
      <c r="M27" s="12">
        <f t="shared" si="3"/>
        <v>-149785978.26105455</v>
      </c>
      <c r="N27" s="12">
        <f t="shared" si="4"/>
        <v>-19029273.61265998</v>
      </c>
      <c r="O27">
        <v>61</v>
      </c>
      <c r="P27" s="6">
        <v>0.30230000000000001</v>
      </c>
      <c r="Q27" s="12">
        <f t="shared" si="5"/>
        <v>-137545973.19403136</v>
      </c>
      <c r="R27" s="12">
        <f t="shared" si="6"/>
        <v>-16248001.291122576</v>
      </c>
      <c r="S27">
        <v>60</v>
      </c>
      <c r="T27" s="6">
        <v>0.30230000000000001</v>
      </c>
      <c r="U27" s="12">
        <f t="shared" si="7"/>
        <v>-100233368.29301792</v>
      </c>
      <c r="V27" s="12">
        <f t="shared" si="8"/>
        <v>-10648864.53633103</v>
      </c>
      <c r="W27">
        <v>59</v>
      </c>
      <c r="X27" s="6">
        <v>0.30230000000000001</v>
      </c>
      <c r="Y27" s="12">
        <f t="shared" si="9"/>
        <v>-98212408.782909453</v>
      </c>
      <c r="Z27" s="12">
        <f t="shared" si="10"/>
        <v>-9412630.5594318882</v>
      </c>
      <c r="AA27">
        <v>58</v>
      </c>
      <c r="AB27" s="6">
        <v>0.30230000000000001</v>
      </c>
      <c r="AC27" s="12">
        <f t="shared" si="11"/>
        <v>-117128100.27843906</v>
      </c>
      <c r="AD27" s="12">
        <f t="shared" si="12"/>
        <v>-11486559.611258511</v>
      </c>
      <c r="AE27">
        <v>57</v>
      </c>
      <c r="AF27" s="6">
        <v>0.30230000000000001</v>
      </c>
      <c r="AG27" s="12">
        <f t="shared" si="13"/>
        <v>-99108082.89384295</v>
      </c>
      <c r="AH27" s="12">
        <f t="shared" si="14"/>
        <v>-10013892.476643864</v>
      </c>
      <c r="AI27">
        <v>56</v>
      </c>
      <c r="AJ27" s="6">
        <v>0.30230000000000001</v>
      </c>
      <c r="AK27" s="12">
        <f t="shared" si="15"/>
        <v>-110791196.7697929</v>
      </c>
      <c r="AL27" s="12">
        <f t="shared" si="16"/>
        <v>-11358978.569265544</v>
      </c>
      <c r="AM27">
        <v>55</v>
      </c>
      <c r="AN27" s="6">
        <v>0.30230000000000001</v>
      </c>
      <c r="AO27" s="12">
        <f t="shared" si="17"/>
        <v>-110393959.26483966</v>
      </c>
      <c r="AP27" s="12">
        <f t="shared" si="18"/>
        <v>-11564300.339035952</v>
      </c>
      <c r="AQ27">
        <v>54</v>
      </c>
      <c r="AR27" s="6">
        <v>0.30230000000000001</v>
      </c>
      <c r="AS27" s="12">
        <f t="shared" si="19"/>
        <v>-76163623.452764034</v>
      </c>
      <c r="AT27" s="12">
        <f t="shared" si="20"/>
        <v>-8035092.5187908569</v>
      </c>
      <c r="AU27">
        <v>53</v>
      </c>
      <c r="AV27" s="6">
        <v>0.30230000000000001</v>
      </c>
      <c r="AW27" s="12">
        <f t="shared" si="21"/>
        <v>-81071120.396472082</v>
      </c>
      <c r="AX27" s="12">
        <f t="shared" si="22"/>
        <v>-8432360.2195439022</v>
      </c>
      <c r="AY27">
        <v>52</v>
      </c>
      <c r="AZ27" s="6">
        <v>0.30230000000000001</v>
      </c>
      <c r="BA27" s="12">
        <f t="shared" si="23"/>
        <v>-71773335.8416657</v>
      </c>
      <c r="BB27" s="12">
        <f t="shared" si="24"/>
        <v>-7411956.6730992077</v>
      </c>
      <c r="BC27">
        <v>51</v>
      </c>
      <c r="BD27" s="6">
        <v>0.30230000000000001</v>
      </c>
      <c r="BE27" s="12">
        <f t="shared" si="25"/>
        <v>-55365375.851702891</v>
      </c>
      <c r="BF27" s="12">
        <f t="shared" si="26"/>
        <v>-5799790.4866939876</v>
      </c>
      <c r="BG27">
        <v>50</v>
      </c>
      <c r="BH27" s="6">
        <v>0.30230000000000001</v>
      </c>
      <c r="BI27" s="12">
        <f t="shared" si="27"/>
        <v>-29103357.965780307</v>
      </c>
      <c r="BJ27" s="12">
        <f t="shared" si="28"/>
        <v>-3394671.0257262317</v>
      </c>
      <c r="BK27">
        <v>49</v>
      </c>
      <c r="BL27" s="6">
        <v>0.30230000000000001</v>
      </c>
      <c r="BM27" s="12">
        <f t="shared" si="29"/>
        <v>-25280327.328667026</v>
      </c>
      <c r="BN27" s="12">
        <f t="shared" si="30"/>
        <v>-3174127.279750912</v>
      </c>
      <c r="BO27">
        <v>48</v>
      </c>
      <c r="BP27" s="6">
        <v>0.30230000000000001</v>
      </c>
      <c r="BQ27" s="12">
        <f t="shared" si="31"/>
        <v>-26290622.174633861</v>
      </c>
      <c r="BR27" s="12">
        <f t="shared" si="32"/>
        <v>-3398639.1221294883</v>
      </c>
      <c r="BS27">
        <v>47</v>
      </c>
      <c r="BT27" s="6">
        <v>0.30230000000000001</v>
      </c>
      <c r="BU27" s="12">
        <f t="shared" si="33"/>
        <v>-24677534.124282185</v>
      </c>
      <c r="BV27" s="12">
        <f t="shared" si="34"/>
        <v>-3263448.0491249845</v>
      </c>
      <c r="BW27">
        <v>46</v>
      </c>
      <c r="BX27" s="6">
        <v>0.30230000000000001</v>
      </c>
      <c r="BY27" s="12">
        <f t="shared" si="35"/>
        <v>-27086451.034802251</v>
      </c>
      <c r="BZ27" s="12">
        <f t="shared" si="36"/>
        <v>-3662506.7521055047</v>
      </c>
      <c r="CA27">
        <v>45</v>
      </c>
      <c r="CB27" s="6">
        <v>0.30230000000000001</v>
      </c>
      <c r="CC27" s="12">
        <f t="shared" si="37"/>
        <v>-12891106.624447452</v>
      </c>
      <c r="CD27" s="12">
        <f t="shared" si="38"/>
        <v>-2059129.2156435382</v>
      </c>
      <c r="CE27">
        <v>44</v>
      </c>
      <c r="CF27" s="6">
        <v>0.30230000000000001</v>
      </c>
      <c r="CG27" s="12">
        <f t="shared" si="39"/>
        <v>-7038116.2119037434</v>
      </c>
      <c r="CH27" s="12">
        <f t="shared" si="40"/>
        <v>-1239252.2601940471</v>
      </c>
      <c r="CI27">
        <v>43</v>
      </c>
      <c r="CJ27" s="6">
        <v>0.30230000000000001</v>
      </c>
      <c r="CK27" s="12">
        <f t="shared" si="284"/>
        <v>-4726949.6273908559</v>
      </c>
      <c r="CL27" s="12">
        <f t="shared" si="285"/>
        <v>-842843.91573091049</v>
      </c>
      <c r="CM27" s="5">
        <v>42</v>
      </c>
      <c r="CN27" s="6">
        <v>0.30230000000000001</v>
      </c>
      <c r="CO27" s="7">
        <f t="shared" si="41"/>
        <v>20770376.964370102</v>
      </c>
      <c r="CP27" s="12">
        <f t="shared" si="42"/>
        <v>-6018722.1011653971</v>
      </c>
      <c r="CQ27" s="12">
        <f t="shared" si="43"/>
        <v>-1050817.008747302</v>
      </c>
      <c r="CR27" s="9"/>
      <c r="CS27" s="5">
        <v>41</v>
      </c>
      <c r="CT27" s="6">
        <v>0.30230000000000001</v>
      </c>
      <c r="CU27" s="7">
        <f t="shared" si="44"/>
        <v>15878279.156310756</v>
      </c>
      <c r="CV27" s="12">
        <f t="shared" si="45"/>
        <v>-6862447.0141909653</v>
      </c>
      <c r="CW27" s="12">
        <f t="shared" si="46"/>
        <v>-1294993.7159023068</v>
      </c>
      <c r="CY27" s="5">
        <v>40</v>
      </c>
      <c r="CZ27" s="6">
        <v>0.30230000000000001</v>
      </c>
      <c r="DA27" s="7">
        <f t="shared" si="47"/>
        <v>12838194.660665227</v>
      </c>
      <c r="DB27" s="12">
        <f t="shared" si="48"/>
        <v>-7362282.8139055166</v>
      </c>
      <c r="DC27" s="12">
        <f t="shared" si="49"/>
        <v>-1449483.6149219628</v>
      </c>
      <c r="DE27" s="5">
        <f t="shared" si="50"/>
        <v>39</v>
      </c>
      <c r="DF27" s="6">
        <v>0.30230000000000001</v>
      </c>
      <c r="DG27" s="7">
        <f t="shared" si="51"/>
        <v>10866013.254900746</v>
      </c>
      <c r="DH27" s="12">
        <f t="shared" si="52"/>
        <v>-7818840.8131638942</v>
      </c>
      <c r="DI27" s="12">
        <f t="shared" si="53"/>
        <v>-1545179.5366282288</v>
      </c>
      <c r="DK27" s="5">
        <f t="shared" si="54"/>
        <v>38</v>
      </c>
      <c r="DL27" s="6">
        <v>0.30230000000000001</v>
      </c>
      <c r="DM27" s="7">
        <f t="shared" si="55"/>
        <v>10999102.39386653</v>
      </c>
      <c r="DN27" s="12">
        <f t="shared" si="56"/>
        <v>-5945235.857443111</v>
      </c>
      <c r="DO27" s="12">
        <f t="shared" si="57"/>
        <v>-1188163.7783448715</v>
      </c>
      <c r="DQ27" s="5">
        <f t="shared" si="58"/>
        <v>37</v>
      </c>
      <c r="DR27" s="6">
        <v>0.30230000000000001</v>
      </c>
      <c r="DS27" s="7">
        <f t="shared" si="59"/>
        <v>7209689.5607410418</v>
      </c>
      <c r="DT27" s="12">
        <f t="shared" si="60"/>
        <v>-8795333.5266680587</v>
      </c>
      <c r="DU27" s="12">
        <f t="shared" si="61"/>
        <v>-1744690.9744579287</v>
      </c>
      <c r="DW27" s="5">
        <f t="shared" si="62"/>
        <v>36</v>
      </c>
      <c r="DX27" s="6">
        <v>0.30230000000000001</v>
      </c>
      <c r="DY27" s="7">
        <f t="shared" si="63"/>
        <v>5437171.6144351717</v>
      </c>
      <c r="DZ27" s="12">
        <f t="shared" si="64"/>
        <v>-9629890.229532538</v>
      </c>
      <c r="EA27" s="12">
        <f t="shared" si="65"/>
        <v>-1917392.7054344134</v>
      </c>
      <c r="EC27" s="5">
        <f t="shared" si="66"/>
        <v>35</v>
      </c>
      <c r="ED27" s="6">
        <v>0.30230000000000001</v>
      </c>
      <c r="EE27" s="7">
        <f t="shared" si="67"/>
        <v>5060658.6135844877</v>
      </c>
      <c r="EF27" s="12">
        <f t="shared" si="68"/>
        <v>-8739025.3645739052</v>
      </c>
      <c r="EG27" s="12">
        <f t="shared" si="69"/>
        <v>-1791954.6809973239</v>
      </c>
      <c r="EI27" s="5">
        <f t="shared" si="70"/>
        <v>34</v>
      </c>
      <c r="EJ27" s="6">
        <v>0.30230000000000001</v>
      </c>
      <c r="EK27" s="7">
        <f t="shared" si="71"/>
        <v>5060658.6135844877</v>
      </c>
      <c r="EL27" s="12">
        <f t="shared" si="72"/>
        <v>-6900866.4622729272</v>
      </c>
      <c r="EM27" s="12">
        <f t="shared" si="73"/>
        <v>-1466305.9496360009</v>
      </c>
      <c r="EO27" s="5">
        <f t="shared" si="74"/>
        <v>33</v>
      </c>
      <c r="EP27" s="6">
        <v>0.30230000000000001</v>
      </c>
      <c r="EQ27" s="7">
        <f t="shared" si="75"/>
        <v>5651841.2034671512</v>
      </c>
      <c r="ER27" s="12">
        <f t="shared" si="76"/>
        <v>-7765782.225988552</v>
      </c>
      <c r="ES27" s="12">
        <f t="shared" si="77"/>
        <v>-1673162.5895517683</v>
      </c>
      <c r="EU27" s="5">
        <f t="shared" si="78"/>
        <v>32</v>
      </c>
      <c r="EV27" s="6">
        <v>0.30230000000000001</v>
      </c>
      <c r="EW27" s="7">
        <f t="shared" si="79"/>
        <v>3509313.1563768242</v>
      </c>
      <c r="EX27" s="12">
        <f t="shared" si="80"/>
        <v>-7489894.9400240667</v>
      </c>
      <c r="EY27" s="12">
        <f t="shared" si="81"/>
        <v>-1630415.4661419403</v>
      </c>
      <c r="FA27" s="5">
        <f t="shared" si="82"/>
        <v>31</v>
      </c>
      <c r="FB27" s="6">
        <v>0.30230000000000001</v>
      </c>
      <c r="FC27" s="7">
        <f t="shared" si="83"/>
        <v>3497421.9218425602</v>
      </c>
      <c r="FD27" s="12">
        <f t="shared" si="84"/>
        <v>-6786397.3383406745</v>
      </c>
      <c r="FE27" s="12">
        <f t="shared" si="85"/>
        <v>-1502486.1863488271</v>
      </c>
      <c r="FG27" s="5">
        <f t="shared" si="86"/>
        <v>30</v>
      </c>
      <c r="FH27" s="6">
        <v>0.30230000000000001</v>
      </c>
      <c r="FI27" s="7">
        <f t="shared" si="87"/>
        <v>2761703.9812401771</v>
      </c>
      <c r="FJ27" s="12">
        <f t="shared" si="88"/>
        <v>-7003721.7697525043</v>
      </c>
      <c r="FK27" s="12">
        <f t="shared" si="89"/>
        <v>-1561007.8238675715</v>
      </c>
      <c r="FM27" s="5">
        <f t="shared" si="90"/>
        <v>29</v>
      </c>
      <c r="FN27" s="6">
        <v>0.30230000000000001</v>
      </c>
      <c r="FO27" s="7">
        <f t="shared" si="91"/>
        <v>3028516.2641081</v>
      </c>
      <c r="FP27" s="12">
        <f t="shared" si="92"/>
        <v>-6111443.9458282366</v>
      </c>
      <c r="FQ27" s="12">
        <f t="shared" si="93"/>
        <v>-1380296.403812618</v>
      </c>
      <c r="FS27" s="5">
        <f t="shared" si="94"/>
        <v>28</v>
      </c>
      <c r="FT27" s="6">
        <v>0.30230000000000001</v>
      </c>
      <c r="FU27" s="7">
        <f t="shared" si="95"/>
        <v>2470040.1795188817</v>
      </c>
      <c r="FV27" s="12">
        <f t="shared" si="96"/>
        <v>-6115415.8709012223</v>
      </c>
      <c r="FW27" s="12">
        <f t="shared" si="97"/>
        <v>-1403910.4785352731</v>
      </c>
      <c r="FY27" s="5">
        <f t="shared" si="98"/>
        <v>27</v>
      </c>
      <c r="FZ27" s="6">
        <v>0.30230000000000001</v>
      </c>
      <c r="GA27" s="7">
        <f t="shared" si="99"/>
        <v>2121663.0987106003</v>
      </c>
      <c r="GB27" s="12">
        <f t="shared" si="100"/>
        <v>-6015562.656981688</v>
      </c>
      <c r="GC27" s="12">
        <f t="shared" si="101"/>
        <v>-1394394.9100878802</v>
      </c>
      <c r="GE27" s="5">
        <f t="shared" si="102"/>
        <v>26</v>
      </c>
      <c r="GF27" s="6">
        <v>0.30230000000000001</v>
      </c>
      <c r="GG27" s="7">
        <f t="shared" si="103"/>
        <v>1887600.6216286484</v>
      </c>
      <c r="GH27" s="12">
        <f t="shared" si="104"/>
        <v>-5724093.7979629049</v>
      </c>
      <c r="GI27" s="12">
        <f t="shared" si="105"/>
        <v>-1352349.0547936135</v>
      </c>
      <c r="GK27" s="5">
        <f t="shared" si="106"/>
        <v>25</v>
      </c>
      <c r="GL27" s="6">
        <v>0.30230000000000001</v>
      </c>
      <c r="GM27" s="7">
        <f t="shared" si="107"/>
        <v>2096635.1456499477</v>
      </c>
      <c r="GN27" s="12">
        <f t="shared" si="108"/>
        <v>-4877887.5993674938</v>
      </c>
      <c r="GO27" s="12">
        <f t="shared" si="109"/>
        <v>-1192291.9912272699</v>
      </c>
      <c r="GQ27" s="5">
        <f t="shared" si="110"/>
        <v>24</v>
      </c>
      <c r="GR27" s="6">
        <v>0.30230000000000001</v>
      </c>
      <c r="GS27" s="7">
        <f t="shared" si="111"/>
        <v>1693566.3535136892</v>
      </c>
      <c r="GT27" s="12">
        <f t="shared" si="112"/>
        <v>-4707520.169443557</v>
      </c>
      <c r="GU27" s="12">
        <f t="shared" si="113"/>
        <v>-1192618.4084548687</v>
      </c>
      <c r="GW27" s="5">
        <f t="shared" si="114"/>
        <v>23</v>
      </c>
      <c r="GX27" s="6">
        <v>0.30230000000000001</v>
      </c>
      <c r="GY27" s="7">
        <f t="shared" si="115"/>
        <v>1528351.5508651652</v>
      </c>
      <c r="GZ27" s="12">
        <f t="shared" si="116"/>
        <v>-4322281.3518696362</v>
      </c>
      <c r="HA27" s="12">
        <f t="shared" si="117"/>
        <v>-1143188.8270918205</v>
      </c>
      <c r="HC27" s="5">
        <f t="shared" si="118"/>
        <v>22</v>
      </c>
      <c r="HD27" s="6">
        <v>0.30230000000000001</v>
      </c>
      <c r="HE27" s="7">
        <f t="shared" si="119"/>
        <v>1665596.7206464305</v>
      </c>
      <c r="HF27" s="12">
        <f t="shared" si="120"/>
        <v>-3531966.2950304705</v>
      </c>
      <c r="HG27" s="12">
        <f t="shared" si="121"/>
        <v>-991889.49444392114</v>
      </c>
      <c r="HI27" s="5">
        <f t="shared" si="122"/>
        <v>21</v>
      </c>
      <c r="HJ27" s="6">
        <v>0.30230000000000001</v>
      </c>
      <c r="HK27" s="7">
        <f t="shared" si="123"/>
        <v>1608339.8229494307</v>
      </c>
      <c r="HL27" s="12">
        <f t="shared" si="124"/>
        <v>-2939083.2380114612</v>
      </c>
      <c r="HM27" s="12">
        <f t="shared" si="125"/>
        <v>-869060.27394395368</v>
      </c>
      <c r="HO27" s="5">
        <f t="shared" si="126"/>
        <v>20</v>
      </c>
      <c r="HP27" s="6">
        <v>0.30230000000000001</v>
      </c>
      <c r="HQ27" s="7">
        <f t="shared" si="127"/>
        <v>1408107.0066095532</v>
      </c>
      <c r="HR27" s="12">
        <f t="shared" si="128"/>
        <v>-2676631.1218157029</v>
      </c>
      <c r="HS27" s="12">
        <f t="shared" si="129"/>
        <v>-817307.12560642941</v>
      </c>
      <c r="HU27" s="5">
        <f t="shared" si="130"/>
        <v>19</v>
      </c>
      <c r="HV27" s="6">
        <v>0.30230000000000001</v>
      </c>
      <c r="HW27" s="7">
        <f t="shared" si="131"/>
        <v>1185674.4750838268</v>
      </c>
      <c r="HX27" s="12">
        <f t="shared" si="132"/>
        <v>-2489377.6477004425</v>
      </c>
      <c r="HY27" s="12">
        <f t="shared" si="133"/>
        <v>-787871.38032718329</v>
      </c>
      <c r="IA27" s="5">
        <f t="shared" si="134"/>
        <v>18</v>
      </c>
      <c r="IB27" s="6">
        <v>0.30230000000000001</v>
      </c>
      <c r="IC27" s="7">
        <f t="shared" si="135"/>
        <v>1383678.9299612872</v>
      </c>
      <c r="ID27" s="12">
        <f t="shared" si="136"/>
        <v>-1694998.4295250538</v>
      </c>
      <c r="IE27" s="12">
        <f t="shared" si="137"/>
        <v>-586827.09372858482</v>
      </c>
      <c r="IG27" s="5">
        <f t="shared" si="138"/>
        <v>17</v>
      </c>
      <c r="IH27" s="6">
        <v>0.30230000000000001</v>
      </c>
      <c r="II27" s="7">
        <f t="shared" si="139"/>
        <v>1867312.9958991732</v>
      </c>
      <c r="IJ27" s="12">
        <f t="shared" si="140"/>
        <v>-595065.54282554355</v>
      </c>
      <c r="IK27" s="12">
        <f t="shared" si="141"/>
        <v>-230333.69079651427</v>
      </c>
      <c r="IM27" s="5">
        <f t="shared" si="142"/>
        <v>16</v>
      </c>
      <c r="IN27" s="6">
        <v>0.30230000000000001</v>
      </c>
      <c r="IO27" s="7">
        <f t="shared" si="143"/>
        <v>1363002.1867877175</v>
      </c>
      <c r="IP27" s="12">
        <f t="shared" si="144"/>
        <v>-704854.3035252773</v>
      </c>
      <c r="IQ27" s="12">
        <f t="shared" si="145"/>
        <v>-291158.24127790058</v>
      </c>
      <c r="IS27" s="5">
        <f t="shared" si="146"/>
        <v>15</v>
      </c>
      <c r="IT27" s="6">
        <v>0.30230000000000001</v>
      </c>
      <c r="IU27" s="7">
        <f t="shared" si="147"/>
        <v>1100704.3420719674</v>
      </c>
      <c r="IV27" s="12">
        <f t="shared" si="148"/>
        <v>-668064.34340868017</v>
      </c>
      <c r="IW27" s="12">
        <f t="shared" si="149"/>
        <v>-290354.8595052585</v>
      </c>
      <c r="IY27" s="5">
        <f t="shared" si="150"/>
        <v>14</v>
      </c>
      <c r="IZ27" s="6">
        <v>0.30230000000000001</v>
      </c>
      <c r="JA27" s="7">
        <f t="shared" si="151"/>
        <v>1183298.5831777768</v>
      </c>
      <c r="JB27" s="12">
        <f t="shared" si="152"/>
        <v>-259402.60523274457</v>
      </c>
      <c r="JC27" s="12">
        <f t="shared" si="153"/>
        <v>-120450.68965116297</v>
      </c>
      <c r="JE27" s="5">
        <f t="shared" si="154"/>
        <v>13</v>
      </c>
      <c r="JF27" s="6">
        <v>0.30230000000000001</v>
      </c>
      <c r="JG27" s="7">
        <f t="shared" si="155"/>
        <v>1110974.1650340592</v>
      </c>
      <c r="JH27" s="12">
        <f t="shared" si="156"/>
        <v>-26228.922160393951</v>
      </c>
      <c r="JI27" s="12">
        <f t="shared" si="157"/>
        <v>-13309.326772324715</v>
      </c>
      <c r="JK27" s="5">
        <f t="shared" si="158"/>
        <v>12</v>
      </c>
      <c r="JL27" s="6">
        <v>0.30230000000000001</v>
      </c>
      <c r="JM27" s="7">
        <f t="shared" si="159"/>
        <v>937372.734588305</v>
      </c>
      <c r="JN27" s="12">
        <f t="shared" si="160"/>
        <v>80074.880532936499</v>
      </c>
      <c r="JO27" s="12">
        <f t="shared" si="161"/>
        <v>46283.994839988562</v>
      </c>
      <c r="JQ27" s="5">
        <f t="shared" si="162"/>
        <v>11</v>
      </c>
      <c r="JR27" s="6">
        <v>0.30230000000000001</v>
      </c>
      <c r="JS27" s="7">
        <f t="shared" si="163"/>
        <v>711532.36267519742</v>
      </c>
      <c r="JT27" s="12">
        <f t="shared" si="164"/>
        <v>62384.945647209548</v>
      </c>
      <c r="JU27" s="12">
        <f t="shared" si="165"/>
        <v>40323.107513426679</v>
      </c>
      <c r="JW27" s="5">
        <f t="shared" si="166"/>
        <v>10</v>
      </c>
      <c r="JX27" s="6">
        <v>0.30230000000000001</v>
      </c>
      <c r="JY27" s="7">
        <f t="shared" si="167"/>
        <v>746623.67541993433</v>
      </c>
      <c r="JZ27" s="12">
        <f t="shared" si="168"/>
        <v>249794.98872469881</v>
      </c>
      <c r="KA27" s="12">
        <f t="shared" si="169"/>
        <v>175004.95866819535</v>
      </c>
      <c r="KC27" s="5">
        <f t="shared" si="170"/>
        <v>9</v>
      </c>
      <c r="KD27" s="6">
        <v>0.30230000000000001</v>
      </c>
      <c r="KE27" s="7">
        <f t="shared" si="171"/>
        <v>620016.33899678977</v>
      </c>
      <c r="KF27" s="12">
        <f t="shared" si="172"/>
        <v>228389.87191751003</v>
      </c>
      <c r="KG27" s="12">
        <f t="shared" si="173"/>
        <v>165947.47008567964</v>
      </c>
      <c r="KI27" s="5">
        <f t="shared" si="174"/>
        <v>8</v>
      </c>
      <c r="KJ27" s="6">
        <v>0.30230000000000001</v>
      </c>
      <c r="KK27" s="7">
        <f t="shared" si="175"/>
        <v>506797.72682425193</v>
      </c>
      <c r="KL27" s="12">
        <f t="shared" si="176"/>
        <v>206706.54419354902</v>
      </c>
      <c r="KM27" s="12">
        <f t="shared" si="177"/>
        <v>156488.83249125295</v>
      </c>
      <c r="KO27" s="5">
        <f t="shared" si="178"/>
        <v>7</v>
      </c>
      <c r="KP27" s="6">
        <v>0.30230000000000001</v>
      </c>
      <c r="KQ27" s="7">
        <f t="shared" si="179"/>
        <v>477435.44684338378</v>
      </c>
      <c r="KR27" s="12">
        <f t="shared" si="180"/>
        <v>255988.18556355039</v>
      </c>
      <c r="KS27" s="12">
        <f t="shared" si="181"/>
        <v>200644.52880352575</v>
      </c>
      <c r="KU27" s="5">
        <f t="shared" si="182"/>
        <v>6</v>
      </c>
      <c r="KV27" s="6">
        <v>0.30230000000000001</v>
      </c>
      <c r="KW27" s="7">
        <f t="shared" si="183"/>
        <v>363788.05763744569</v>
      </c>
      <c r="KX27" s="12">
        <f t="shared" si="184"/>
        <v>202808.05038279804</v>
      </c>
      <c r="KY27" s="12">
        <f t="shared" si="185"/>
        <v>165139.39317945516</v>
      </c>
      <c r="LA27" s="5">
        <f t="shared" si="186"/>
        <v>5</v>
      </c>
      <c r="LB27" s="6">
        <v>0.30230000000000001</v>
      </c>
      <c r="LC27" s="7">
        <f t="shared" si="187"/>
        <v>307020.05033120577</v>
      </c>
      <c r="LD27" s="12">
        <f t="shared" si="188"/>
        <v>198895.59951663105</v>
      </c>
      <c r="LE27" s="12">
        <f t="shared" si="189"/>
        <v>164317.90985326428</v>
      </c>
      <c r="LG27" s="5">
        <f t="shared" si="190"/>
        <v>4</v>
      </c>
      <c r="LH27" s="6">
        <v>0.30230000000000001</v>
      </c>
      <c r="LI27" s="7">
        <f t="shared" si="191"/>
        <v>290161.65800132859</v>
      </c>
      <c r="LJ27" s="12">
        <f t="shared" si="192"/>
        <v>228797.20398116839</v>
      </c>
      <c r="LK27" s="12">
        <f t="shared" si="193"/>
        <v>196670.40490803256</v>
      </c>
      <c r="LM27" s="5">
        <f t="shared" si="194"/>
        <v>3</v>
      </c>
      <c r="LN27" s="6">
        <v>0.30230000000000001</v>
      </c>
      <c r="LO27" s="7">
        <f t="shared" si="195"/>
        <v>248980.31405640001</v>
      </c>
      <c r="LP27" s="12">
        <f t="shared" si="196"/>
        <v>207796.56212574765</v>
      </c>
      <c r="LQ27" s="12">
        <f t="shared" si="197"/>
        <v>186955.15359159021</v>
      </c>
      <c r="LS27" s="5">
        <f t="shared" si="198"/>
        <v>2</v>
      </c>
      <c r="LT27" s="6">
        <v>0.30230000000000001</v>
      </c>
      <c r="LU27" s="7">
        <f t="shared" si="199"/>
        <v>189367.443</v>
      </c>
      <c r="LV27" s="12">
        <f>(LV28)*(1+LT27)-(((VLOOKUP((LS$91+LS28),$A$138:$E$227,5,FALSE))/(VLOOKUP(LS$91,$A$138:$E$227,5,FALSE)))*(IF(LS27&lt;=$D$125,$B$125,$C$125)))</f>
        <v>163420.47894976454</v>
      </c>
      <c r="LW27" s="12">
        <f t="shared" si="201"/>
        <v>154678.81885735516</v>
      </c>
      <c r="LY27" s="5">
        <f t="shared" si="202"/>
        <v>1</v>
      </c>
      <c r="LZ27" s="6">
        <v>0.30230000000000001</v>
      </c>
      <c r="MA27" s="7">
        <f>(MA28+$B$124)*(1+LZ27)</f>
        <v>195345</v>
      </c>
      <c r="MB27" s="12">
        <f>($B$124)*(1+LZ27)-$B$125</f>
        <v>184345</v>
      </c>
      <c r="MC27" s="12">
        <f>MB27</f>
        <v>184345</v>
      </c>
      <c r="ME27" s="5"/>
      <c r="MF27" s="6"/>
      <c r="MG27" s="7"/>
      <c r="MK27" s="5"/>
      <c r="ML27" s="6"/>
      <c r="MM27" s="7"/>
      <c r="MQ27" s="5"/>
      <c r="MR27" s="6"/>
      <c r="MS27" s="7"/>
      <c r="MW27" s="5"/>
      <c r="MX27" s="6"/>
      <c r="MY27" s="7"/>
      <c r="NC27" s="5"/>
      <c r="ND27" s="6"/>
      <c r="NE27" s="7"/>
      <c r="NI27" s="5"/>
      <c r="NJ27" s="6"/>
      <c r="NK27" s="7"/>
      <c r="NO27" s="5"/>
      <c r="NP27" s="6"/>
      <c r="NQ27" s="7"/>
      <c r="NU27" s="5"/>
      <c r="NV27" s="6"/>
      <c r="NW27" s="7"/>
      <c r="OA27" s="5"/>
      <c r="OB27" s="6"/>
      <c r="OC27" s="7"/>
      <c r="OG27" s="5"/>
      <c r="OH27" s="6"/>
      <c r="OI27" s="7"/>
      <c r="OM27" s="5"/>
      <c r="ON27" s="6"/>
      <c r="OO27" s="7"/>
      <c r="OS27" s="5"/>
      <c r="OT27" s="6"/>
      <c r="OU27" s="7"/>
      <c r="OY27" s="5"/>
      <c r="OZ27" s="6"/>
      <c r="PA27" s="7"/>
      <c r="PE27" s="5"/>
      <c r="PF27" s="6"/>
      <c r="PG27" s="7"/>
      <c r="PK27" s="5"/>
      <c r="PL27" s="6"/>
      <c r="PM27" s="7"/>
      <c r="PQ27" s="5"/>
      <c r="PR27" s="6"/>
      <c r="PS27" s="7"/>
      <c r="PW27" s="5"/>
      <c r="PX27" s="6"/>
      <c r="PY27" s="7"/>
      <c r="QC27" s="5"/>
      <c r="QD27" s="6"/>
      <c r="QE27" s="7"/>
      <c r="QI27" s="5"/>
      <c r="QJ27" s="6"/>
      <c r="QK27" s="7"/>
      <c r="QO27" s="5"/>
      <c r="QP27" s="6"/>
      <c r="QQ27" s="7"/>
    </row>
    <row r="28" spans="3:459">
      <c r="C28">
        <v>63</v>
      </c>
      <c r="D28" s="6">
        <v>-3.0599999999999999E-2</v>
      </c>
      <c r="E28" s="12">
        <f t="shared" si="286"/>
        <v>-121589511.27707694</v>
      </c>
      <c r="F28" s="12">
        <f t="shared" si="0"/>
        <v>-16510977.591000244</v>
      </c>
      <c r="G28">
        <v>62</v>
      </c>
      <c r="H28" s="6">
        <v>-3.0599999999999999E-2</v>
      </c>
      <c r="I28" s="12">
        <f t="shared" si="1"/>
        <v>-125424871.78401059</v>
      </c>
      <c r="J28" s="12">
        <f t="shared" si="2"/>
        <v>-16834892.523599539</v>
      </c>
      <c r="K28">
        <v>61</v>
      </c>
      <c r="L28" s="6">
        <v>-3.0599999999999999E-2</v>
      </c>
      <c r="M28" s="12">
        <f t="shared" si="3"/>
        <v>-114835166.94323686</v>
      </c>
      <c r="N28" s="12">
        <f t="shared" si="4"/>
        <v>-15413511.418597728</v>
      </c>
      <c r="O28">
        <v>60</v>
      </c>
      <c r="P28" s="6">
        <v>-3.0599999999999999E-2</v>
      </c>
      <c r="Q28" s="12">
        <f t="shared" si="5"/>
        <v>-105422722.0531985</v>
      </c>
      <c r="R28" s="12">
        <f t="shared" si="6"/>
        <v>-13157152.909308134</v>
      </c>
      <c r="S28">
        <v>59</v>
      </c>
      <c r="T28" s="6">
        <v>-3.0599999999999999E-2</v>
      </c>
      <c r="U28" s="12">
        <f t="shared" si="7"/>
        <v>-76749589.703325123</v>
      </c>
      <c r="V28" s="12">
        <f t="shared" si="8"/>
        <v>-8614749.8646589424</v>
      </c>
      <c r="W28">
        <v>58</v>
      </c>
      <c r="X28" s="6">
        <v>-3.0599999999999999E-2</v>
      </c>
      <c r="Y28" s="12">
        <f t="shared" si="9"/>
        <v>-75174219.094751969</v>
      </c>
      <c r="Z28" s="12">
        <f t="shared" si="10"/>
        <v>-7611832.231729202</v>
      </c>
      <c r="AA28">
        <v>57</v>
      </c>
      <c r="AB28" s="6">
        <v>-3.0599999999999999E-2</v>
      </c>
      <c r="AC28" s="12">
        <f t="shared" si="11"/>
        <v>-89704516.000560522</v>
      </c>
      <c r="AD28" s="12">
        <f t="shared" si="12"/>
        <v>-9294345.4568869602</v>
      </c>
      <c r="AE28">
        <v>56</v>
      </c>
      <c r="AF28" s="6">
        <v>-3.0599999999999999E-2</v>
      </c>
      <c r="AG28" s="12">
        <f t="shared" si="13"/>
        <v>-75874353.934682533</v>
      </c>
      <c r="AH28" s="12">
        <f t="shared" si="14"/>
        <v>-8099617.0605312586</v>
      </c>
      <c r="AI28">
        <v>55</v>
      </c>
      <c r="AJ28" s="6">
        <v>-3.0599999999999999E-2</v>
      </c>
      <c r="AK28" s="12">
        <f t="shared" si="15"/>
        <v>-84848796.801152363</v>
      </c>
      <c r="AL28" s="12">
        <f t="shared" si="16"/>
        <v>-9190842.9816004913</v>
      </c>
      <c r="AM28">
        <v>54</v>
      </c>
      <c r="AN28" s="6">
        <v>-3.0599999999999999E-2</v>
      </c>
      <c r="AO28" s="12">
        <f t="shared" si="17"/>
        <v>-84548549.709065691</v>
      </c>
      <c r="AP28" s="12">
        <f t="shared" si="18"/>
        <v>-9357414.0572827794</v>
      </c>
      <c r="AQ28">
        <v>53</v>
      </c>
      <c r="AR28" s="6">
        <v>-3.0599999999999999E-2</v>
      </c>
      <c r="AS28" s="12">
        <f t="shared" si="19"/>
        <v>-58265574.18074248</v>
      </c>
      <c r="AT28" s="12">
        <f t="shared" si="20"/>
        <v>-6494279.0688111708</v>
      </c>
      <c r="AU28">
        <v>52</v>
      </c>
      <c r="AV28" s="6">
        <v>-3.0599999999999999E-2</v>
      </c>
      <c r="AW28" s="12">
        <f t="shared" si="21"/>
        <v>-62030785.398943029</v>
      </c>
      <c r="AX28" s="12">
        <f t="shared" si="22"/>
        <v>-6816569.8240596736</v>
      </c>
      <c r="AY28">
        <v>51</v>
      </c>
      <c r="AZ28" s="6">
        <v>-3.0599999999999999E-2</v>
      </c>
      <c r="BA28" s="12">
        <f t="shared" si="23"/>
        <v>-54889681.520804271</v>
      </c>
      <c r="BB28" s="12">
        <f t="shared" si="24"/>
        <v>-5988748.6117674988</v>
      </c>
      <c r="BC28">
        <v>50</v>
      </c>
      <c r="BD28" s="6">
        <v>-3.0599999999999999E-2</v>
      </c>
      <c r="BE28" s="12">
        <f t="shared" si="25"/>
        <v>-42293628.866604842</v>
      </c>
      <c r="BF28" s="12">
        <f t="shared" si="26"/>
        <v>-4680849.0346870348</v>
      </c>
      <c r="BG28">
        <v>49</v>
      </c>
      <c r="BH28" s="6">
        <v>-3.0599999999999999E-2</v>
      </c>
      <c r="BI28" s="12">
        <f t="shared" si="27"/>
        <v>-22150165.486870158</v>
      </c>
      <c r="BJ28" s="12">
        <f t="shared" si="28"/>
        <v>-2729651.4767964007</v>
      </c>
      <c r="BK28">
        <v>48</v>
      </c>
      <c r="BL28" s="6">
        <v>-3.0599999999999999E-2</v>
      </c>
      <c r="BM28" s="12">
        <f t="shared" si="29"/>
        <v>-19228589.739249345</v>
      </c>
      <c r="BN28" s="12">
        <f t="shared" si="30"/>
        <v>-2550731.291941239</v>
      </c>
      <c r="BO28">
        <v>47</v>
      </c>
      <c r="BP28" s="6">
        <v>-3.0599999999999999E-2</v>
      </c>
      <c r="BQ28" s="12">
        <f t="shared" si="31"/>
        <v>-20009639.260628596</v>
      </c>
      <c r="BR28" s="12">
        <f t="shared" si="32"/>
        <v>-2732870.6682491172</v>
      </c>
      <c r="BS28">
        <v>46</v>
      </c>
      <c r="BT28" s="6">
        <v>-3.0599999999999999E-2</v>
      </c>
      <c r="BU28" s="12">
        <f t="shared" si="33"/>
        <v>-18774998.227518938</v>
      </c>
      <c r="BV28" s="12">
        <f t="shared" si="34"/>
        <v>-2623194.4148338861</v>
      </c>
      <c r="BW28">
        <v>45</v>
      </c>
      <c r="BX28" s="6">
        <v>-3.0599999999999999E-2</v>
      </c>
      <c r="BY28" s="12">
        <f t="shared" si="35"/>
        <v>-20628567.075891975</v>
      </c>
      <c r="BZ28" s="12">
        <f t="shared" si="36"/>
        <v>-2946938.1536988537</v>
      </c>
      <c r="CA28">
        <v>44</v>
      </c>
      <c r="CB28" s="6">
        <v>-3.0599999999999999E-2</v>
      </c>
      <c r="CC28" s="12">
        <f t="shared" si="37"/>
        <v>-9754505.6215611454</v>
      </c>
      <c r="CD28" s="12">
        <f t="shared" si="38"/>
        <v>-1646168.5311111822</v>
      </c>
      <c r="CE28">
        <v>43</v>
      </c>
      <c r="CF28" s="6">
        <v>-3.0599999999999999E-2</v>
      </c>
      <c r="CG28" s="12">
        <f t="shared" si="39"/>
        <v>-5273544.0874363054</v>
      </c>
      <c r="CH28" s="12">
        <f t="shared" si="40"/>
        <v>-981028.21720753878</v>
      </c>
      <c r="CI28">
        <v>42</v>
      </c>
      <c r="CJ28" s="6">
        <v>-3.0599999999999999E-2</v>
      </c>
      <c r="CK28" s="12">
        <f t="shared" si="284"/>
        <v>-3500498.8308307272</v>
      </c>
      <c r="CL28" s="12">
        <f t="shared" si="285"/>
        <v>-659434.63061175391</v>
      </c>
      <c r="CM28" s="5">
        <v>41</v>
      </c>
      <c r="CN28" s="6">
        <v>-3.0599999999999999E-2</v>
      </c>
      <c r="CO28" s="7">
        <f t="shared" si="41"/>
        <v>15948995.595769102</v>
      </c>
      <c r="CP28" s="12">
        <f t="shared" si="42"/>
        <v>-4489666.216640831</v>
      </c>
      <c r="CQ28" s="12">
        <f t="shared" si="43"/>
        <v>-828156.64121710765</v>
      </c>
      <c r="CR28" s="9"/>
      <c r="CS28" s="5">
        <v>40</v>
      </c>
      <c r="CT28" s="6">
        <v>-3.0599999999999999E-2</v>
      </c>
      <c r="CU28" s="7">
        <f t="shared" si="44"/>
        <v>12192489.56178358</v>
      </c>
      <c r="CV28" s="12">
        <f t="shared" si="45"/>
        <v>-5147408.9197866917</v>
      </c>
      <c r="CW28" s="12">
        <f t="shared" si="46"/>
        <v>-1026249.5020610829</v>
      </c>
      <c r="CY28" s="5">
        <v>39</v>
      </c>
      <c r="CZ28" s="6">
        <v>-3.0599999999999999E-2</v>
      </c>
      <c r="DA28" s="7">
        <f t="shared" si="47"/>
        <v>9858093.1126969419</v>
      </c>
      <c r="DB28" s="12">
        <f t="shared" si="48"/>
        <v>-5536286.151743032</v>
      </c>
      <c r="DC28" s="12">
        <f t="shared" si="49"/>
        <v>-1151582.2843107563</v>
      </c>
      <c r="DE28" s="5">
        <f t="shared" si="50"/>
        <v>38</v>
      </c>
      <c r="DF28" s="6">
        <v>-3.0599999999999999E-2</v>
      </c>
      <c r="DG28" s="7">
        <f t="shared" si="51"/>
        <v>8343709.7864553072</v>
      </c>
      <c r="DH28" s="12">
        <f t="shared" si="52"/>
        <v>-5887304.2324239416</v>
      </c>
      <c r="DI28" s="12">
        <f t="shared" si="53"/>
        <v>-1229217.3672093945</v>
      </c>
      <c r="DK28" s="5">
        <f t="shared" si="54"/>
        <v>37</v>
      </c>
      <c r="DL28" s="6">
        <v>-3.0599999999999999E-2</v>
      </c>
      <c r="DM28" s="7">
        <f t="shared" si="55"/>
        <v>8445905.2398575824</v>
      </c>
      <c r="DN28" s="12">
        <f t="shared" si="56"/>
        <v>-4449915.0220990116</v>
      </c>
      <c r="DO28" s="12">
        <f t="shared" si="57"/>
        <v>-939581.743284642</v>
      </c>
      <c r="DQ28" s="5">
        <f t="shared" si="58"/>
        <v>36</v>
      </c>
      <c r="DR28" s="6">
        <v>-3.0599999999999999E-2</v>
      </c>
      <c r="DS28" s="7">
        <f t="shared" si="59"/>
        <v>5536120.3722191826</v>
      </c>
      <c r="DT28" s="12">
        <f t="shared" si="60"/>
        <v>-6637562.4446071405</v>
      </c>
      <c r="DU28" s="12">
        <f t="shared" si="61"/>
        <v>-1391074.7038540866</v>
      </c>
      <c r="DW28" s="5">
        <f t="shared" si="62"/>
        <v>35</v>
      </c>
      <c r="DX28" s="6">
        <v>-3.0599999999999999E-2</v>
      </c>
      <c r="DY28" s="7">
        <f t="shared" si="63"/>
        <v>4175053.0710551883</v>
      </c>
      <c r="DZ28" s="12">
        <f t="shared" si="64"/>
        <v>-7278828.6782933977</v>
      </c>
      <c r="EA28" s="12">
        <f t="shared" si="65"/>
        <v>-1531182.1709439799</v>
      </c>
      <c r="EC28" s="5">
        <f t="shared" si="66"/>
        <v>34</v>
      </c>
      <c r="ED28" s="6">
        <v>-3.0599999999999999E-2</v>
      </c>
      <c r="EE28" s="7">
        <f t="shared" si="67"/>
        <v>3885939.194950847</v>
      </c>
      <c r="EF28" s="12">
        <f t="shared" si="68"/>
        <v>-6598111.8150562989</v>
      </c>
      <c r="EG28" s="12">
        <f t="shared" si="69"/>
        <v>-1429418.2582068592</v>
      </c>
      <c r="EI28" s="5">
        <f t="shared" si="70"/>
        <v>33</v>
      </c>
      <c r="EJ28" s="6">
        <v>-3.0599999999999999E-2</v>
      </c>
      <c r="EK28" s="7">
        <f t="shared" si="71"/>
        <v>3885939.194950847</v>
      </c>
      <c r="EL28" s="12">
        <f t="shared" si="72"/>
        <v>-5190568.7253966946</v>
      </c>
      <c r="EM28" s="12">
        <f t="shared" si="73"/>
        <v>-1165229.7138645642</v>
      </c>
      <c r="EO28" s="5">
        <f t="shared" si="74"/>
        <v>32</v>
      </c>
      <c r="EP28" s="6">
        <v>-3.0599999999999999E-2</v>
      </c>
      <c r="EQ28" s="7">
        <f t="shared" si="75"/>
        <v>4339891.8862528997</v>
      </c>
      <c r="ER28" s="12">
        <f t="shared" si="76"/>
        <v>-5856208.897088387</v>
      </c>
      <c r="ES28" s="12">
        <f t="shared" si="77"/>
        <v>-1333045.9812838556</v>
      </c>
      <c r="EU28" s="5">
        <f t="shared" si="78"/>
        <v>31</v>
      </c>
      <c r="EV28" s="6">
        <v>-3.0599999999999999E-2</v>
      </c>
      <c r="EW28" s="7">
        <f t="shared" si="79"/>
        <v>2694704.1053342735</v>
      </c>
      <c r="EX28" s="12">
        <f t="shared" si="80"/>
        <v>-5645457.4524805062</v>
      </c>
      <c r="EY28" s="12">
        <f t="shared" si="81"/>
        <v>-1298366.588364826</v>
      </c>
      <c r="FA28" s="5">
        <f t="shared" si="82"/>
        <v>30</v>
      </c>
      <c r="FB28" s="6">
        <v>-3.0599999999999999E-2</v>
      </c>
      <c r="FC28" s="7">
        <f t="shared" si="83"/>
        <v>2685573.1566018276</v>
      </c>
      <c r="FD28" s="12">
        <f t="shared" si="84"/>
        <v>-5107036.7677462772</v>
      </c>
      <c r="FE28" s="12">
        <f t="shared" si="85"/>
        <v>-1194581.5987350005</v>
      </c>
      <c r="FG28" s="5">
        <f t="shared" si="86"/>
        <v>29</v>
      </c>
      <c r="FH28" s="6">
        <v>-3.0599999999999999E-2</v>
      </c>
      <c r="FI28" s="7">
        <f t="shared" si="87"/>
        <v>2120635.783798032</v>
      </c>
      <c r="FJ28" s="12">
        <f t="shared" si="88"/>
        <v>-5274607.8244279381</v>
      </c>
      <c r="FK28" s="12">
        <f t="shared" si="89"/>
        <v>-1242058.3574006134</v>
      </c>
      <c r="FM28" s="5">
        <f t="shared" si="90"/>
        <v>28</v>
      </c>
      <c r="FN28" s="6">
        <v>-3.0599999999999999E-2</v>
      </c>
      <c r="FO28" s="7">
        <f t="shared" si="91"/>
        <v>2325513.5253843968</v>
      </c>
      <c r="FP28" s="12">
        <f t="shared" si="92"/>
        <v>-4590812.4076325083</v>
      </c>
      <c r="FQ28" s="12">
        <f t="shared" si="93"/>
        <v>-1095452.8821980238</v>
      </c>
      <c r="FS28" s="5">
        <f t="shared" si="94"/>
        <v>27</v>
      </c>
      <c r="FT28" s="6">
        <v>-3.0599999999999999E-2</v>
      </c>
      <c r="FU28" s="7">
        <f t="shared" si="95"/>
        <v>1896675.2511087165</v>
      </c>
      <c r="FV28" s="12">
        <f t="shared" si="96"/>
        <v>-4595512.7537823366</v>
      </c>
      <c r="FW28" s="12">
        <f t="shared" si="97"/>
        <v>-1114610.2361999543</v>
      </c>
      <c r="FY28" s="5">
        <f t="shared" si="98"/>
        <v>26</v>
      </c>
      <c r="FZ28" s="6">
        <v>-3.0599999999999999E-2</v>
      </c>
      <c r="GA28" s="7">
        <f t="shared" si="99"/>
        <v>1629166.1665596254</v>
      </c>
      <c r="GB28" s="12">
        <f t="shared" si="100"/>
        <v>-4519803.1022487991</v>
      </c>
      <c r="GC28" s="12">
        <f t="shared" si="101"/>
        <v>-1106890.5556527672</v>
      </c>
      <c r="GE28" s="5">
        <f t="shared" si="102"/>
        <v>25</v>
      </c>
      <c r="GF28" s="6">
        <v>-3.0599999999999999E-2</v>
      </c>
      <c r="GG28" s="7">
        <f t="shared" si="103"/>
        <v>1449436.0912452186</v>
      </c>
      <c r="GH28" s="12">
        <f t="shared" si="104"/>
        <v>-4297867.3622724665</v>
      </c>
      <c r="GI28" s="12">
        <f t="shared" si="105"/>
        <v>-1072780.0794369264</v>
      </c>
      <c r="GK28" s="5">
        <f t="shared" si="106"/>
        <v>24</v>
      </c>
      <c r="GL28" s="6">
        <v>-3.0599999999999999E-2</v>
      </c>
      <c r="GM28" s="7">
        <f t="shared" si="107"/>
        <v>1609947.8965291774</v>
      </c>
      <c r="GN28" s="12">
        <f t="shared" si="108"/>
        <v>-3651349.179956587</v>
      </c>
      <c r="GO28" s="12">
        <f t="shared" si="109"/>
        <v>-942930.832186591</v>
      </c>
      <c r="GQ28" s="5">
        <f t="shared" si="110"/>
        <v>23</v>
      </c>
      <c r="GR28" s="6">
        <v>-3.0599999999999999E-2</v>
      </c>
      <c r="GS28" s="7">
        <f t="shared" si="111"/>
        <v>1300442.565855555</v>
      </c>
      <c r="GT28" s="12">
        <f t="shared" si="112"/>
        <v>-3523845.3099563597</v>
      </c>
      <c r="GU28" s="12">
        <f t="shared" si="113"/>
        <v>-943195.64418769116</v>
      </c>
      <c r="GW28" s="5">
        <f t="shared" si="114"/>
        <v>22</v>
      </c>
      <c r="GX28" s="6">
        <v>-3.0599999999999999E-2</v>
      </c>
      <c r="GY28" s="7">
        <f t="shared" si="115"/>
        <v>1173578.7075675076</v>
      </c>
      <c r="GZ28" s="12">
        <f t="shared" si="116"/>
        <v>-3231862.3862224538</v>
      </c>
      <c r="HA28" s="12">
        <f t="shared" si="117"/>
        <v>-903094.98390517547</v>
      </c>
      <c r="HC28" s="5">
        <f t="shared" si="118"/>
        <v>21</v>
      </c>
      <c r="HD28" s="6">
        <v>-3.0599999999999999E-2</v>
      </c>
      <c r="HE28" s="7">
        <f t="shared" si="119"/>
        <v>1278965.4616036478</v>
      </c>
      <c r="HF28" s="12">
        <f t="shared" si="120"/>
        <v>-2630070.5660793008</v>
      </c>
      <c r="HG28" s="12">
        <f t="shared" si="121"/>
        <v>-780350.60751803417</v>
      </c>
      <c r="HI28" s="5">
        <f t="shared" si="122"/>
        <v>20</v>
      </c>
      <c r="HJ28" s="6">
        <v>-3.0599999999999999E-2</v>
      </c>
      <c r="HK28" s="7">
        <f t="shared" si="123"/>
        <v>1234999.4801116721</v>
      </c>
      <c r="HL28" s="12">
        <f t="shared" si="124"/>
        <v>-2178934.1561693158</v>
      </c>
      <c r="HM28" s="12">
        <f t="shared" si="125"/>
        <v>-680703.13512981753</v>
      </c>
      <c r="HO28" s="5">
        <f t="shared" si="126"/>
        <v>19</v>
      </c>
      <c r="HP28" s="6">
        <v>-3.0599999999999999E-2</v>
      </c>
      <c r="HQ28" s="7">
        <f t="shared" si="127"/>
        <v>1081246.2616981904</v>
      </c>
      <c r="HR28" s="12">
        <f t="shared" si="128"/>
        <v>-1979868.6528704762</v>
      </c>
      <c r="HS28" s="12">
        <f t="shared" si="129"/>
        <v>-638717.43824942363</v>
      </c>
      <c r="HU28" s="5">
        <f t="shared" si="130"/>
        <v>18</v>
      </c>
      <c r="HV28" s="6">
        <v>-3.0599999999999999E-2</v>
      </c>
      <c r="HW28" s="7">
        <f t="shared" si="131"/>
        <v>910446.49856701749</v>
      </c>
      <c r="HX28" s="12">
        <f t="shared" si="132"/>
        <v>-1838738.3208984691</v>
      </c>
      <c r="HY28" s="12">
        <f t="shared" si="133"/>
        <v>-614837.14654846757</v>
      </c>
      <c r="IA28" s="5">
        <f t="shared" si="134"/>
        <v>17</v>
      </c>
      <c r="IB28" s="6">
        <v>-3.0599999999999999E-2</v>
      </c>
      <c r="IC28" s="7">
        <f t="shared" si="135"/>
        <v>1062488.6201038833</v>
      </c>
      <c r="ID28" s="12">
        <f t="shared" si="136"/>
        <v>-1235004.2762881306</v>
      </c>
      <c r="IE28" s="12">
        <f t="shared" si="137"/>
        <v>-451736.25804573693</v>
      </c>
      <c r="IG28" s="5">
        <f t="shared" si="138"/>
        <v>16</v>
      </c>
      <c r="IH28" s="6">
        <v>-3.0599999999999999E-2</v>
      </c>
      <c r="II28" s="7">
        <f t="shared" si="139"/>
        <v>1433857.7869148224</v>
      </c>
      <c r="IJ28" s="12">
        <f t="shared" si="140"/>
        <v>-397420.52089461125</v>
      </c>
      <c r="IK28" s="12">
        <f t="shared" si="141"/>
        <v>-162524.40454167384</v>
      </c>
      <c r="IM28" s="5">
        <f t="shared" si="142"/>
        <v>15</v>
      </c>
      <c r="IN28" s="6">
        <v>-3.0599999999999999E-2</v>
      </c>
      <c r="IO28" s="7">
        <f t="shared" si="143"/>
        <v>1046611.5232954907</v>
      </c>
      <c r="IP28" s="12">
        <f t="shared" si="144"/>
        <v>-485470.63214674167</v>
      </c>
      <c r="IQ28" s="12">
        <f t="shared" si="145"/>
        <v>-211869.44385681974</v>
      </c>
      <c r="IS28" s="5">
        <f t="shared" si="146"/>
        <v>14</v>
      </c>
      <c r="IT28" s="6">
        <v>-3.0599999999999999E-2</v>
      </c>
      <c r="IU28" s="7">
        <f t="shared" si="147"/>
        <v>845200.29338245222</v>
      </c>
      <c r="IV28" s="12">
        <f t="shared" si="148"/>
        <v>-459985.18189590657</v>
      </c>
      <c r="IW28" s="12">
        <f t="shared" si="149"/>
        <v>-211217.68556444687</v>
      </c>
      <c r="IY28" s="5">
        <f t="shared" si="150"/>
        <v>13</v>
      </c>
      <c r="IZ28" s="6">
        <v>-3.0599999999999999E-2</v>
      </c>
      <c r="JA28" s="7">
        <f t="shared" si="151"/>
        <v>908622.11716023705</v>
      </c>
      <c r="JB28" s="12">
        <f t="shared" si="152"/>
        <v>-149577.36714485491</v>
      </c>
      <c r="JC28" s="12">
        <f t="shared" si="153"/>
        <v>-73379.791574202769</v>
      </c>
      <c r="JE28" s="5">
        <f t="shared" si="154"/>
        <v>12</v>
      </c>
      <c r="JF28" s="6">
        <v>-3.0599999999999999E-2</v>
      </c>
      <c r="JG28" s="7">
        <f t="shared" si="155"/>
        <v>853086.20520161185</v>
      </c>
      <c r="JH28" s="12">
        <f t="shared" si="156"/>
        <v>25257.314392692249</v>
      </c>
      <c r="JI28" s="12">
        <f t="shared" si="157"/>
        <v>13540.616742707067</v>
      </c>
      <c r="JK28" s="5">
        <f t="shared" si="158"/>
        <v>11</v>
      </c>
      <c r="JL28" s="6">
        <v>-3.0599999999999999E-2</v>
      </c>
      <c r="JM28" s="7">
        <f t="shared" si="159"/>
        <v>719782.48835775547</v>
      </c>
      <c r="JN28" s="12">
        <f t="shared" si="160"/>
        <v>101341.62186716974</v>
      </c>
      <c r="JO28" s="12">
        <f t="shared" si="161"/>
        <v>61886.798911034581</v>
      </c>
      <c r="JQ28" s="5">
        <f t="shared" si="162"/>
        <v>10</v>
      </c>
      <c r="JR28" s="6">
        <v>-3.0599999999999999E-2</v>
      </c>
      <c r="JS28" s="7">
        <f t="shared" si="163"/>
        <v>546365.93924226169</v>
      </c>
      <c r="JT28" s="12">
        <f t="shared" si="164"/>
        <v>83543.529717160272</v>
      </c>
      <c r="JU28" s="12">
        <f t="shared" si="165"/>
        <v>57050.919037621214</v>
      </c>
      <c r="JW28" s="5">
        <f t="shared" si="166"/>
        <v>9</v>
      </c>
      <c r="JX28" s="6">
        <v>-3.0599999999999999E-2</v>
      </c>
      <c r="JY28" s="7">
        <f t="shared" si="167"/>
        <v>573311.58367498603</v>
      </c>
      <c r="JZ28" s="12">
        <f t="shared" si="168"/>
        <v>224691.52534307397</v>
      </c>
      <c r="KA28" s="12">
        <f t="shared" si="169"/>
        <v>166314.0568277227</v>
      </c>
      <c r="KC28" s="5">
        <f t="shared" si="170"/>
        <v>8</v>
      </c>
      <c r="KD28" s="6">
        <v>-3.0599999999999999E-2</v>
      </c>
      <c r="KE28" s="7">
        <f t="shared" si="171"/>
        <v>476093.32642001822</v>
      </c>
      <c r="KF28" s="12">
        <f t="shared" si="172"/>
        <v>207078.41163771192</v>
      </c>
      <c r="KG28" s="12">
        <f t="shared" si="173"/>
        <v>158966.00202643819</v>
      </c>
      <c r="KI28" s="5">
        <f t="shared" si="174"/>
        <v>7</v>
      </c>
      <c r="KJ28" s="6">
        <v>-3.0599999999999999E-2</v>
      </c>
      <c r="KK28" s="7">
        <f t="shared" si="175"/>
        <v>389155.89865948854</v>
      </c>
      <c r="KL28" s="12">
        <f t="shared" si="176"/>
        <v>189152.75249279768</v>
      </c>
      <c r="KM28" s="12">
        <f t="shared" si="177"/>
        <v>151292.50768458465</v>
      </c>
      <c r="KO28" s="5">
        <f t="shared" si="178"/>
        <v>6</v>
      </c>
      <c r="KP28" s="6">
        <v>-3.0599999999999999E-2</v>
      </c>
      <c r="KQ28" s="7">
        <f t="shared" si="179"/>
        <v>366609.41936833586</v>
      </c>
      <c r="KR28" s="12">
        <f t="shared" si="180"/>
        <v>225956.43636653465</v>
      </c>
      <c r="KS28" s="12">
        <f t="shared" si="181"/>
        <v>187114.63137103143</v>
      </c>
      <c r="KU28" s="5">
        <f t="shared" si="182"/>
        <v>5</v>
      </c>
      <c r="KV28" s="6">
        <v>-3.0599999999999999E-2</v>
      </c>
      <c r="KW28" s="7">
        <f t="shared" si="183"/>
        <v>279342.74563268502</v>
      </c>
      <c r="KX28" s="12">
        <f t="shared" si="184"/>
        <v>184021.43597959663</v>
      </c>
      <c r="KY28" s="12">
        <f t="shared" si="185"/>
        <v>158310.4347202809</v>
      </c>
      <c r="LA28" s="5">
        <f t="shared" si="186"/>
        <v>4</v>
      </c>
      <c r="LB28" s="6">
        <v>-3.0599999999999999E-2</v>
      </c>
      <c r="LC28" s="7">
        <f t="shared" si="187"/>
        <v>235752.16949336234</v>
      </c>
      <c r="LD28" s="12">
        <f t="shared" si="188"/>
        <v>180610.11222983862</v>
      </c>
      <c r="LE28" s="12">
        <f t="shared" si="189"/>
        <v>157643.99120846196</v>
      </c>
      <c r="LG28" s="5">
        <f t="shared" si="190"/>
        <v>3</v>
      </c>
      <c r="LH28" s="6">
        <v>-3.0599999999999999E-2</v>
      </c>
      <c r="LI28" s="7">
        <f t="shared" si="191"/>
        <v>222807.0782472</v>
      </c>
      <c r="LJ28" s="12">
        <f t="shared" si="192"/>
        <v>185513.39360049303</v>
      </c>
      <c r="LK28" s="12">
        <f t="shared" si="193"/>
        <v>168476.44929024368</v>
      </c>
      <c r="LM28" s="5">
        <f t="shared" si="194"/>
        <v>2</v>
      </c>
      <c r="LN28" s="6">
        <v>-3.0599999999999999E-2</v>
      </c>
      <c r="LO28" s="7">
        <f t="shared" si="195"/>
        <v>191185.068</v>
      </c>
      <c r="LP28" s="12">
        <f>(LP29)*(1+LN28)-(((VLOOKUP((LM$91+LM29),$A$138:$E$227,5,FALSE))/(VLOOKUP(LM$91,$A$138:$E$227,5,FALSE)))*(IF(LM28&lt;=$D$125,$B$125,$C$125)))</f>
        <v>168949.4136647399</v>
      </c>
      <c r="LQ28" s="12">
        <f t="shared" si="197"/>
        <v>160594.77232967035</v>
      </c>
      <c r="LS28" s="5">
        <f t="shared" si="198"/>
        <v>1</v>
      </c>
      <c r="LT28" s="6">
        <v>-3.0599999999999999E-2</v>
      </c>
      <c r="LU28" s="7">
        <f>(LU29+$B$124)*(1+LT28)</f>
        <v>145410</v>
      </c>
      <c r="LV28" s="12">
        <f>($B$124)*(1+LT28)-$B$125</f>
        <v>134410</v>
      </c>
      <c r="LW28" s="12">
        <f>LV28</f>
        <v>134410</v>
      </c>
      <c r="LY28" s="5"/>
      <c r="LZ28" s="6"/>
      <c r="MA28" s="7"/>
      <c r="ME28" s="5"/>
      <c r="MF28" s="6"/>
      <c r="MG28" s="7"/>
      <c r="MK28" s="5"/>
      <c r="ML28" s="6"/>
      <c r="MM28" s="7"/>
      <c r="MQ28" s="5"/>
      <c r="MR28" s="6"/>
      <c r="MS28" s="7"/>
      <c r="MW28" s="5"/>
      <c r="MX28" s="6"/>
      <c r="MY28" s="7"/>
      <c r="NC28" s="5"/>
      <c r="ND28" s="6"/>
      <c r="NE28" s="7"/>
      <c r="NI28" s="5"/>
      <c r="NJ28" s="6"/>
      <c r="NK28" s="7"/>
      <c r="NO28" s="5"/>
      <c r="NP28" s="6"/>
      <c r="NQ28" s="7"/>
      <c r="NU28" s="5"/>
      <c r="NV28" s="6"/>
      <c r="NW28" s="7"/>
      <c r="OA28" s="5"/>
      <c r="OB28" s="6"/>
      <c r="OC28" s="7"/>
      <c r="OG28" s="5"/>
      <c r="OH28" s="6"/>
      <c r="OI28" s="7"/>
      <c r="OM28" s="5"/>
      <c r="ON28" s="6"/>
      <c r="OO28" s="7"/>
      <c r="OS28" s="5"/>
      <c r="OT28" s="6"/>
      <c r="OU28" s="7"/>
      <c r="OY28" s="5"/>
      <c r="OZ28" s="6"/>
      <c r="PA28" s="7"/>
      <c r="PE28" s="5"/>
      <c r="PF28" s="6"/>
      <c r="PG28" s="7"/>
      <c r="PK28" s="5"/>
      <c r="PL28" s="6"/>
      <c r="PM28" s="7"/>
      <c r="PQ28" s="5"/>
      <c r="PR28" s="6"/>
      <c r="PS28" s="7"/>
      <c r="PW28" s="5"/>
      <c r="PX28" s="6"/>
      <c r="PY28" s="7"/>
      <c r="QC28" s="5"/>
      <c r="QD28" s="6"/>
      <c r="QE28" s="7"/>
      <c r="QI28" s="5"/>
      <c r="QJ28" s="6"/>
      <c r="QK28" s="7"/>
      <c r="QO28" s="5"/>
      <c r="QP28" s="6"/>
      <c r="QQ28" s="7"/>
    </row>
    <row r="29" spans="3:459">
      <c r="C29">
        <v>62</v>
      </c>
      <c r="D29" s="6">
        <v>0.31480000000000002</v>
      </c>
      <c r="E29" s="12">
        <f t="shared" si="286"/>
        <v>-125199697.15451373</v>
      </c>
      <c r="F29" s="12">
        <f t="shared" si="0"/>
        <v>-17885671.022073392</v>
      </c>
      <c r="G29">
        <v>61</v>
      </c>
      <c r="H29" s="6">
        <v>0.31480000000000002</v>
      </c>
      <c r="I29" s="12">
        <f t="shared" si="1"/>
        <v>-129153458.852982</v>
      </c>
      <c r="J29" s="12">
        <f t="shared" si="2"/>
        <v>-18237193.611775331</v>
      </c>
      <c r="K29">
        <v>60</v>
      </c>
      <c r="L29" s="6">
        <v>0.31480000000000002</v>
      </c>
      <c r="M29" s="12">
        <f t="shared" si="3"/>
        <v>-118229480.26749229</v>
      </c>
      <c r="N29" s="12">
        <f t="shared" si="4"/>
        <v>-16694666.495244579</v>
      </c>
      <c r="O29">
        <v>59</v>
      </c>
      <c r="P29" s="6">
        <v>0.31480000000000002</v>
      </c>
      <c r="Q29" s="12">
        <f t="shared" si="5"/>
        <v>-108502521.86373831</v>
      </c>
      <c r="R29" s="12">
        <f t="shared" si="6"/>
        <v>-14245995.851638639</v>
      </c>
      <c r="S29">
        <v>58</v>
      </c>
      <c r="T29" s="6">
        <v>0.31480000000000002</v>
      </c>
      <c r="U29" s="12">
        <f t="shared" si="7"/>
        <v>-78896551.450435713</v>
      </c>
      <c r="V29" s="12">
        <f t="shared" si="8"/>
        <v>-9316438.3628507908</v>
      </c>
      <c r="W29">
        <v>57</v>
      </c>
      <c r="X29" s="6">
        <v>0.31480000000000002</v>
      </c>
      <c r="Y29" s="12">
        <f t="shared" si="9"/>
        <v>-77241530.869594097</v>
      </c>
      <c r="Z29" s="12">
        <f t="shared" si="10"/>
        <v>-8228040.8605926</v>
      </c>
      <c r="AA29">
        <v>56</v>
      </c>
      <c r="AB29" s="6">
        <v>0.31480000000000002</v>
      </c>
      <c r="AC29" s="12">
        <f t="shared" si="11"/>
        <v>-92237436.090380713</v>
      </c>
      <c r="AD29" s="12">
        <f t="shared" si="12"/>
        <v>-10053956.700190136</v>
      </c>
      <c r="AE29">
        <v>55</v>
      </c>
      <c r="AF29" s="6">
        <v>0.31480000000000002</v>
      </c>
      <c r="AG29" s="12">
        <f t="shared" si="13"/>
        <v>-77979497.135256678</v>
      </c>
      <c r="AH29" s="12">
        <f t="shared" si="14"/>
        <v>-8757400.1737365052</v>
      </c>
      <c r="AI29">
        <v>54</v>
      </c>
      <c r="AJ29" s="6">
        <v>0.31480000000000002</v>
      </c>
      <c r="AK29" s="12">
        <f t="shared" si="15"/>
        <v>-87241427.975462377</v>
      </c>
      <c r="AL29" s="12">
        <f t="shared" si="16"/>
        <v>-9941632.5851476546</v>
      </c>
      <c r="AM29">
        <v>53</v>
      </c>
      <c r="AN29" s="6">
        <v>0.31480000000000002</v>
      </c>
      <c r="AO29" s="12">
        <f t="shared" si="17"/>
        <v>-86937782.008746073</v>
      </c>
      <c r="AP29" s="12">
        <f t="shared" si="18"/>
        <v>-10122400.712826753</v>
      </c>
      <c r="AQ29">
        <v>52</v>
      </c>
      <c r="AR29" s="6">
        <v>0.31480000000000002</v>
      </c>
      <c r="AS29" s="12">
        <f t="shared" si="19"/>
        <v>-59827129.411146082</v>
      </c>
      <c r="AT29" s="12">
        <f t="shared" si="20"/>
        <v>-7015237.3050229102</v>
      </c>
      <c r="AU29">
        <v>51</v>
      </c>
      <c r="AV29" s="6">
        <v>0.31480000000000002</v>
      </c>
      <c r="AW29" s="12">
        <f t="shared" si="21"/>
        <v>-63707226.530785047</v>
      </c>
      <c r="AX29" s="12">
        <f t="shared" si="22"/>
        <v>-7364997.2867959598</v>
      </c>
      <c r="AY29">
        <v>50</v>
      </c>
      <c r="AZ29" s="6">
        <v>0.31480000000000002</v>
      </c>
      <c r="BA29" s="12">
        <f t="shared" si="23"/>
        <v>-56338681.134750657</v>
      </c>
      <c r="BB29" s="12">
        <f t="shared" si="24"/>
        <v>-6466619.8825188614</v>
      </c>
      <c r="BC29">
        <v>49</v>
      </c>
      <c r="BD29" s="6">
        <v>0.31480000000000002</v>
      </c>
      <c r="BE29" s="12">
        <f t="shared" si="25"/>
        <v>-43349045.839506507</v>
      </c>
      <c r="BF29" s="12">
        <f t="shared" si="26"/>
        <v>-5047246.4602563316</v>
      </c>
      <c r="BG29">
        <v>48</v>
      </c>
      <c r="BH29" s="6">
        <v>0.31480000000000002</v>
      </c>
      <c r="BI29" s="12">
        <f t="shared" si="27"/>
        <v>-22598231.892329585</v>
      </c>
      <c r="BJ29" s="12">
        <f t="shared" si="28"/>
        <v>-2929746.0009048264</v>
      </c>
      <c r="BK29">
        <v>47</v>
      </c>
      <c r="BL29" s="6">
        <v>0.31480000000000002</v>
      </c>
      <c r="BM29" s="12">
        <f t="shared" si="29"/>
        <v>-19602265.208474826</v>
      </c>
      <c r="BN29" s="12">
        <f t="shared" si="30"/>
        <v>-2735576.2347087078</v>
      </c>
      <c r="BO29">
        <v>46</v>
      </c>
      <c r="BP29" s="6">
        <v>0.31480000000000002</v>
      </c>
      <c r="BQ29" s="12">
        <f t="shared" si="31"/>
        <v>-20414673.084603675</v>
      </c>
      <c r="BR29" s="12">
        <f t="shared" si="32"/>
        <v>-2933239.5678951601</v>
      </c>
      <c r="BS29">
        <v>45</v>
      </c>
      <c r="BT29" s="6">
        <v>0.31480000000000002</v>
      </c>
      <c r="BU29" s="12">
        <f t="shared" si="33"/>
        <v>-19146151.357948571</v>
      </c>
      <c r="BV29" s="12">
        <f t="shared" si="34"/>
        <v>-2814215.4762302614</v>
      </c>
      <c r="BW29">
        <v>44</v>
      </c>
      <c r="BX29" s="6">
        <v>0.31480000000000002</v>
      </c>
      <c r="BY29" s="12">
        <f t="shared" si="35"/>
        <v>-21063097.870736513</v>
      </c>
      <c r="BZ29" s="12">
        <f t="shared" si="36"/>
        <v>-3165552.2811511527</v>
      </c>
      <c r="CA29">
        <v>43</v>
      </c>
      <c r="CB29" s="6">
        <v>0.31480000000000002</v>
      </c>
      <c r="CC29" s="12">
        <f t="shared" si="37"/>
        <v>-9879036.7028065603</v>
      </c>
      <c r="CD29" s="12">
        <f t="shared" si="38"/>
        <v>-1753916.5079301491</v>
      </c>
      <c r="CE29">
        <v>42</v>
      </c>
      <c r="CF29" s="6">
        <v>0.31480000000000002</v>
      </c>
      <c r="CG29" s="12">
        <f t="shared" si="39"/>
        <v>-5273652.0163518619</v>
      </c>
      <c r="CH29" s="12">
        <f t="shared" si="40"/>
        <v>-1032085.4895750546</v>
      </c>
      <c r="CI29">
        <v>41</v>
      </c>
      <c r="CJ29" s="6">
        <v>0.31480000000000002</v>
      </c>
      <c r="CK29" s="12">
        <f t="shared" si="284"/>
        <v>-3446718.4143085694</v>
      </c>
      <c r="CL29" s="12">
        <f t="shared" si="285"/>
        <v>-683082.0969727966</v>
      </c>
      <c r="CM29" s="5">
        <v>40</v>
      </c>
      <c r="CN29" s="6">
        <v>0.31480000000000002</v>
      </c>
      <c r="CO29" s="7">
        <f t="shared" si="41"/>
        <v>16452440.267968951</v>
      </c>
      <c r="CP29" s="12">
        <f t="shared" si="42"/>
        <v>-4463614.523177729</v>
      </c>
      <c r="CQ29" s="12">
        <f t="shared" si="43"/>
        <v>-866184.48633093829</v>
      </c>
      <c r="CR29" s="9"/>
      <c r="CS29" s="5">
        <v>39</v>
      </c>
      <c r="CT29" s="6">
        <v>0.31480000000000002</v>
      </c>
      <c r="CU29" s="7">
        <f t="shared" si="44"/>
        <v>12577356.676071363</v>
      </c>
      <c r="CV29" s="12">
        <f t="shared" si="45"/>
        <v>-5154669.3612975134</v>
      </c>
      <c r="CW29" s="12">
        <f t="shared" si="46"/>
        <v>-1081161.0386206179</v>
      </c>
      <c r="CY29" s="5">
        <v>38</v>
      </c>
      <c r="CZ29" s="6">
        <v>0.31480000000000002</v>
      </c>
      <c r="DA29" s="7">
        <f t="shared" si="47"/>
        <v>10169272.862282796</v>
      </c>
      <c r="DB29" s="12">
        <f t="shared" si="48"/>
        <v>-5562265.0470896354</v>
      </c>
      <c r="DC29" s="12">
        <f t="shared" si="49"/>
        <v>-1217176.0837974842</v>
      </c>
      <c r="DE29" s="5">
        <f t="shared" si="50"/>
        <v>37</v>
      </c>
      <c r="DF29" s="6">
        <v>0.31480000000000002</v>
      </c>
      <c r="DG29" s="7">
        <f t="shared" si="51"/>
        <v>8607086.6375647895</v>
      </c>
      <c r="DH29" s="12">
        <f t="shared" si="52"/>
        <v>-5924922.6551450649</v>
      </c>
      <c r="DI29" s="12">
        <f t="shared" si="53"/>
        <v>-1301428.097661922</v>
      </c>
      <c r="DK29" s="5">
        <f t="shared" si="54"/>
        <v>36</v>
      </c>
      <c r="DL29" s="6">
        <v>0.31480000000000002</v>
      </c>
      <c r="DM29" s="7">
        <f t="shared" si="55"/>
        <v>8712507.9841732848</v>
      </c>
      <c r="DN29" s="12">
        <f t="shared" si="56"/>
        <v>-4443813.944411383</v>
      </c>
      <c r="DO29" s="12">
        <f t="shared" si="57"/>
        <v>-987106.48311037326</v>
      </c>
      <c r="DQ29" s="5">
        <f t="shared" si="58"/>
        <v>35</v>
      </c>
      <c r="DR29" s="6">
        <v>0.31480000000000002</v>
      </c>
      <c r="DS29" s="7">
        <f t="shared" si="59"/>
        <v>5710873.0887344563</v>
      </c>
      <c r="DT29" s="12">
        <f t="shared" si="60"/>
        <v>-6699418.5859205797</v>
      </c>
      <c r="DU29" s="12">
        <f t="shared" si="61"/>
        <v>-1477080.7286876917</v>
      </c>
      <c r="DW29" s="5">
        <f t="shared" si="62"/>
        <v>34</v>
      </c>
      <c r="DX29" s="6">
        <v>0.31480000000000002</v>
      </c>
      <c r="DY29" s="7">
        <f t="shared" si="63"/>
        <v>4306842.4500259832</v>
      </c>
      <c r="DZ29" s="12">
        <f t="shared" si="64"/>
        <v>-7361477.9636836089</v>
      </c>
      <c r="EA29" s="12">
        <f t="shared" si="65"/>
        <v>-1629129.7227640029</v>
      </c>
      <c r="EC29" s="5">
        <f t="shared" si="66"/>
        <v>33</v>
      </c>
      <c r="ED29" s="6">
        <v>0.31480000000000002</v>
      </c>
      <c r="EE29" s="7">
        <f t="shared" si="67"/>
        <v>4008602.4292870299</v>
      </c>
      <c r="EF29" s="12">
        <f t="shared" si="68"/>
        <v>-6663537.8112097513</v>
      </c>
      <c r="EG29" s="12">
        <f t="shared" si="69"/>
        <v>-1518692.3500362439</v>
      </c>
      <c r="EI29" s="5">
        <f t="shared" si="70"/>
        <v>32</v>
      </c>
      <c r="EJ29" s="6">
        <v>0.31480000000000002</v>
      </c>
      <c r="EK29" s="7">
        <f t="shared" si="71"/>
        <v>4008602.4292870299</v>
      </c>
      <c r="EL29" s="12">
        <f t="shared" si="72"/>
        <v>-5216559.0692803087</v>
      </c>
      <c r="EM29" s="12">
        <f t="shared" si="73"/>
        <v>-1231986.7000942761</v>
      </c>
      <c r="EO29" s="5">
        <f t="shared" si="74"/>
        <v>31</v>
      </c>
      <c r="EP29" s="6">
        <v>0.31480000000000002</v>
      </c>
      <c r="EQ29" s="7">
        <f t="shared" si="75"/>
        <v>4476884.5535928402</v>
      </c>
      <c r="ER29" s="12">
        <f t="shared" si="76"/>
        <v>-5905112.2278111316</v>
      </c>
      <c r="ES29" s="12">
        <f t="shared" si="77"/>
        <v>-1414106.1486913527</v>
      </c>
      <c r="EU29" s="5">
        <f t="shared" si="78"/>
        <v>30</v>
      </c>
      <c r="EV29" s="6">
        <v>0.31480000000000002</v>
      </c>
      <c r="EW29" s="7">
        <f t="shared" si="79"/>
        <v>2779764.911630156</v>
      </c>
      <c r="EX29" s="12">
        <f t="shared" si="80"/>
        <v>-5689100.2336225286</v>
      </c>
      <c r="EY29" s="12">
        <f t="shared" si="81"/>
        <v>-1376470.9896378207</v>
      </c>
      <c r="FA29" s="5">
        <f t="shared" si="82"/>
        <v>29</v>
      </c>
      <c r="FB29" s="6">
        <v>0.31480000000000002</v>
      </c>
      <c r="FC29" s="7">
        <f t="shared" si="83"/>
        <v>2770345.7361273235</v>
      </c>
      <c r="FD29" s="12">
        <f t="shared" si="84"/>
        <v>-5135941.545480947</v>
      </c>
      <c r="FE29" s="12">
        <f t="shared" si="85"/>
        <v>-1263840.2812166163</v>
      </c>
      <c r="FG29" s="5">
        <f t="shared" si="86"/>
        <v>28</v>
      </c>
      <c r="FH29" s="6">
        <v>0.31480000000000002</v>
      </c>
      <c r="FI29" s="7">
        <f t="shared" si="87"/>
        <v>2187575.5970683224</v>
      </c>
      <c r="FJ29" s="12">
        <f t="shared" si="88"/>
        <v>-5309684.1597152241</v>
      </c>
      <c r="FK29" s="12">
        <f t="shared" si="89"/>
        <v>-1315363.5408047624</v>
      </c>
      <c r="FM29" s="5">
        <f t="shared" si="90"/>
        <v>27</v>
      </c>
      <c r="FN29" s="6">
        <v>0.31480000000000002</v>
      </c>
      <c r="FO29" s="7">
        <f t="shared" si="91"/>
        <v>2398920.4924534732</v>
      </c>
      <c r="FP29" s="12">
        <f t="shared" si="92"/>
        <v>-4606033.343740439</v>
      </c>
      <c r="FQ29" s="12">
        <f t="shared" si="93"/>
        <v>-1156262.705612794</v>
      </c>
      <c r="FS29" s="5">
        <f t="shared" si="94"/>
        <v>26</v>
      </c>
      <c r="FT29" s="6">
        <v>0.31480000000000002</v>
      </c>
      <c r="FU29" s="7">
        <f t="shared" si="95"/>
        <v>1956545.5447789524</v>
      </c>
      <c r="FV29" s="12">
        <f t="shared" si="96"/>
        <v>-4612980.6410088576</v>
      </c>
      <c r="FW29" s="12">
        <f t="shared" si="97"/>
        <v>-1177052.8638082056</v>
      </c>
      <c r="FY29" s="5">
        <f t="shared" si="98"/>
        <v>25</v>
      </c>
      <c r="FZ29" s="6">
        <v>0.31480000000000002</v>
      </c>
      <c r="GA29" s="7">
        <f t="shared" si="99"/>
        <v>1680592.2906536264</v>
      </c>
      <c r="GB29" s="12">
        <f t="shared" si="100"/>
        <v>-4536108.007271301</v>
      </c>
      <c r="GC29" s="12">
        <f t="shared" si="101"/>
        <v>-1168675.2256553641</v>
      </c>
      <c r="GE29" s="5">
        <f t="shared" si="102"/>
        <v>24</v>
      </c>
      <c r="GF29" s="6">
        <v>0.31480000000000002</v>
      </c>
      <c r="GG29" s="7">
        <f t="shared" si="103"/>
        <v>1495188.8706882799</v>
      </c>
      <c r="GH29" s="12">
        <f t="shared" si="104"/>
        <v>-4309550.9418477239</v>
      </c>
      <c r="GI29" s="12">
        <f t="shared" si="105"/>
        <v>-1131657.4727560496</v>
      </c>
      <c r="GK29" s="5">
        <f t="shared" si="106"/>
        <v>23</v>
      </c>
      <c r="GL29" s="6">
        <v>0.31480000000000002</v>
      </c>
      <c r="GM29" s="7">
        <f t="shared" si="107"/>
        <v>1660767.3783053202</v>
      </c>
      <c r="GN29" s="12">
        <f t="shared" si="108"/>
        <v>-3646770.1332686497</v>
      </c>
      <c r="GO29" s="12">
        <f t="shared" si="109"/>
        <v>-990741.01886489312</v>
      </c>
      <c r="GQ29" s="5">
        <f t="shared" si="110"/>
        <v>22</v>
      </c>
      <c r="GR29" s="6">
        <v>0.31480000000000002</v>
      </c>
      <c r="GS29" s="7">
        <f t="shared" si="111"/>
        <v>1341492.2280333762</v>
      </c>
      <c r="GT29" s="12">
        <f t="shared" si="112"/>
        <v>-3519458.6326793991</v>
      </c>
      <c r="GU29" s="12">
        <f t="shared" si="113"/>
        <v>-991028.40110955841</v>
      </c>
      <c r="GW29" s="5">
        <f t="shared" si="114"/>
        <v>21</v>
      </c>
      <c r="GX29" s="6">
        <v>0.31480000000000002</v>
      </c>
      <c r="GY29" s="7">
        <f t="shared" si="115"/>
        <v>1210623.7957164303</v>
      </c>
      <c r="GZ29" s="12">
        <f t="shared" si="116"/>
        <v>-3223130.6330314172</v>
      </c>
      <c r="HA29" s="12">
        <f t="shared" si="117"/>
        <v>-947509.91359139944</v>
      </c>
      <c r="HC29" s="5">
        <f t="shared" si="118"/>
        <v>20</v>
      </c>
      <c r="HD29" s="6">
        <v>0.31480000000000002</v>
      </c>
      <c r="HE29" s="7">
        <f t="shared" si="119"/>
        <v>1319337.1792899193</v>
      </c>
      <c r="HF29" s="12">
        <f t="shared" si="120"/>
        <v>-2608788.37937713</v>
      </c>
      <c r="HG29" s="12">
        <f t="shared" si="121"/>
        <v>-814303.88720442215</v>
      </c>
      <c r="HI29" s="5">
        <f t="shared" si="122"/>
        <v>19</v>
      </c>
      <c r="HJ29" s="6">
        <v>0.31480000000000002</v>
      </c>
      <c r="HK29" s="7">
        <f t="shared" si="123"/>
        <v>1273983.371272614</v>
      </c>
      <c r="HL29" s="12">
        <f t="shared" si="124"/>
        <v>-2148652.7804988106</v>
      </c>
      <c r="HM29" s="12">
        <f t="shared" si="125"/>
        <v>-706163.34156773461</v>
      </c>
      <c r="HO29" s="5">
        <f t="shared" si="126"/>
        <v>18</v>
      </c>
      <c r="HP29" s="6">
        <v>0.31480000000000002</v>
      </c>
      <c r="HQ29" s="7">
        <f t="shared" si="127"/>
        <v>1115376.7915186614</v>
      </c>
      <c r="HR29" s="12">
        <f t="shared" si="128"/>
        <v>-1946436.9219522891</v>
      </c>
      <c r="HS29" s="12">
        <f t="shared" si="129"/>
        <v>-660599.15352798579</v>
      </c>
      <c r="HU29" s="5">
        <f t="shared" si="130"/>
        <v>17</v>
      </c>
      <c r="HV29" s="6">
        <v>0.31480000000000002</v>
      </c>
      <c r="HW29" s="7">
        <f t="shared" si="131"/>
        <v>939185.5772302635</v>
      </c>
      <c r="HX29" s="12">
        <f t="shared" si="132"/>
        <v>-1804229.4316477347</v>
      </c>
      <c r="HY29" s="12">
        <f t="shared" si="133"/>
        <v>-634683.51600490091</v>
      </c>
      <c r="IA29" s="5">
        <f t="shared" si="134"/>
        <v>16</v>
      </c>
      <c r="IB29" s="6">
        <v>0.31480000000000002</v>
      </c>
      <c r="IC29" s="7">
        <f t="shared" si="135"/>
        <v>1096027.0477655078</v>
      </c>
      <c r="ID29" s="12">
        <f t="shared" si="136"/>
        <v>-1189382.2043595589</v>
      </c>
      <c r="IE29" s="12">
        <f t="shared" si="137"/>
        <v>-457681.34370896319</v>
      </c>
      <c r="IG29" s="5">
        <f t="shared" si="138"/>
        <v>15</v>
      </c>
      <c r="IH29" s="6">
        <v>0.31480000000000002</v>
      </c>
      <c r="II29" s="7">
        <f t="shared" si="139"/>
        <v>1479118.8228954223</v>
      </c>
      <c r="IJ29" s="12">
        <f t="shared" si="140"/>
        <v>-334290.89720513445</v>
      </c>
      <c r="IK29" s="12">
        <f t="shared" si="141"/>
        <v>-143819.61803788197</v>
      </c>
      <c r="IM29" s="5">
        <f t="shared" si="142"/>
        <v>14</v>
      </c>
      <c r="IN29" s="6">
        <v>0.31480000000000002</v>
      </c>
      <c r="IO29" s="7">
        <f t="shared" si="143"/>
        <v>1079648.7758360745</v>
      </c>
      <c r="IP29" s="12">
        <f t="shared" si="144"/>
        <v>-429884.07773106772</v>
      </c>
      <c r="IQ29" s="12">
        <f t="shared" si="145"/>
        <v>-197370.3940697553</v>
      </c>
      <c r="IS29" s="5">
        <f t="shared" si="146"/>
        <v>13</v>
      </c>
      <c r="IT29" s="6">
        <v>0.31480000000000002</v>
      </c>
      <c r="IU29" s="7">
        <f t="shared" si="147"/>
        <v>871879.81574422552</v>
      </c>
      <c r="IV29" s="12">
        <f t="shared" si="148"/>
        <v>-407109.39608270396</v>
      </c>
      <c r="IW29" s="12">
        <f t="shared" si="149"/>
        <v>-196663.08563863073</v>
      </c>
      <c r="IY29" s="5">
        <f t="shared" si="150"/>
        <v>12</v>
      </c>
      <c r="IZ29" s="6">
        <v>0.31480000000000002</v>
      </c>
      <c r="JA29" s="7">
        <f t="shared" si="151"/>
        <v>937303.60755130695</v>
      </c>
      <c r="JB29" s="12">
        <f t="shared" si="152"/>
        <v>-91216.594950335159</v>
      </c>
      <c r="JC29" s="12">
        <f t="shared" si="153"/>
        <v>-47077.103091626326</v>
      </c>
      <c r="JE29" s="5">
        <f t="shared" si="154"/>
        <v>11</v>
      </c>
      <c r="JF29" s="6">
        <v>0.31480000000000002</v>
      </c>
      <c r="JG29" s="7">
        <f t="shared" si="155"/>
        <v>880014.6536018278</v>
      </c>
      <c r="JH29" s="12">
        <f t="shared" si="156"/>
        <v>83779.986367937672</v>
      </c>
      <c r="JI29" s="12">
        <f t="shared" si="157"/>
        <v>47251.635581586648</v>
      </c>
      <c r="JK29" s="5">
        <f t="shared" si="158"/>
        <v>10</v>
      </c>
      <c r="JL29" s="6">
        <v>0.31480000000000002</v>
      </c>
      <c r="JM29" s="7">
        <f t="shared" si="159"/>
        <v>742503.08268800855</v>
      </c>
      <c r="JN29" s="12">
        <f t="shared" si="160"/>
        <v>155217.23321379462</v>
      </c>
      <c r="JO29" s="12">
        <f t="shared" si="161"/>
        <v>99718.420677400674</v>
      </c>
      <c r="JQ29" s="5">
        <f t="shared" si="162"/>
        <v>9</v>
      </c>
      <c r="JR29" s="6">
        <v>0.31480000000000002</v>
      </c>
      <c r="JS29" s="7">
        <f t="shared" si="163"/>
        <v>563612.48116593936</v>
      </c>
      <c r="JT29" s="12">
        <f t="shared" si="164"/>
        <v>131498.41572098091</v>
      </c>
      <c r="JU29" s="12">
        <f t="shared" si="165"/>
        <v>94470.372978739382</v>
      </c>
      <c r="JW29" s="5">
        <f t="shared" si="166"/>
        <v>8</v>
      </c>
      <c r="JX29" s="6">
        <v>0.31480000000000002</v>
      </c>
      <c r="JY29" s="7">
        <f t="shared" si="167"/>
        <v>591408.68957601197</v>
      </c>
      <c r="JZ29" s="12">
        <f t="shared" si="168"/>
        <v>273593.71573819395</v>
      </c>
      <c r="KA29" s="12">
        <f t="shared" si="169"/>
        <v>213046.13867970018</v>
      </c>
      <c r="KC29" s="5">
        <f t="shared" si="170"/>
        <v>7</v>
      </c>
      <c r="KD29" s="6">
        <v>0.31480000000000002</v>
      </c>
      <c r="KE29" s="7">
        <f t="shared" si="171"/>
        <v>491121.64887561195</v>
      </c>
      <c r="KF29" s="12">
        <f t="shared" si="172"/>
        <v>253928.37449859595</v>
      </c>
      <c r="KG29" s="12">
        <f t="shared" si="173"/>
        <v>205071.80037954322</v>
      </c>
      <c r="KI29" s="5">
        <f t="shared" si="174"/>
        <v>6</v>
      </c>
      <c r="KJ29" s="6">
        <v>0.31480000000000002</v>
      </c>
      <c r="KK29" s="7">
        <f t="shared" si="175"/>
        <v>401439.96148080105</v>
      </c>
      <c r="KL29" s="12">
        <f t="shared" si="176"/>
        <v>233814.84696700471</v>
      </c>
      <c r="KM29" s="12">
        <f t="shared" si="177"/>
        <v>196744.28493755392</v>
      </c>
      <c r="KO29" s="5">
        <f t="shared" si="178"/>
        <v>5</v>
      </c>
      <c r="KP29" s="6">
        <v>0.31480000000000002</v>
      </c>
      <c r="KQ29" s="7">
        <f t="shared" si="179"/>
        <v>378181.78189430147</v>
      </c>
      <c r="KR29" s="12">
        <f t="shared" si="180"/>
        <v>270460.00053455064</v>
      </c>
      <c r="KS29" s="12">
        <f t="shared" si="181"/>
        <v>235619.57106849787</v>
      </c>
      <c r="KU29" s="5">
        <f t="shared" si="182"/>
        <v>4</v>
      </c>
      <c r="KV29" s="6">
        <v>0.31480000000000002</v>
      </c>
      <c r="KW29" s="7">
        <f t="shared" si="183"/>
        <v>288160.45557322574</v>
      </c>
      <c r="KX29" s="12">
        <f t="shared" si="184"/>
        <v>225803.27909358288</v>
      </c>
      <c r="KY29" s="12">
        <f t="shared" si="185"/>
        <v>204360.35828783389</v>
      </c>
      <c r="LA29" s="5">
        <f t="shared" si="186"/>
        <v>3</v>
      </c>
      <c r="LB29" s="6">
        <v>0.31480000000000002</v>
      </c>
      <c r="LC29" s="7">
        <f t="shared" si="187"/>
        <v>243193.90292280001</v>
      </c>
      <c r="LD29" s="12">
        <f t="shared" si="188"/>
        <v>199311.56407618127</v>
      </c>
      <c r="LE29" s="12">
        <f t="shared" si="189"/>
        <v>183017.72027474284</v>
      </c>
      <c r="LG29" s="5">
        <f t="shared" si="190"/>
        <v>2</v>
      </c>
      <c r="LH29" s="6">
        <v>0.31480000000000002</v>
      </c>
      <c r="LI29" s="7">
        <f t="shared" si="191"/>
        <v>229840.18799999999</v>
      </c>
      <c r="LJ29" s="12">
        <f>(LJ30)*(1+LH29)-(((VLOOKUP((LG$91+LG30),$A$138:$E$227,5,FALSE))/(VLOOKUP(LG$91,$A$138:$E$227,5,FALSE)))*(IF(LG29&lt;=$D$125,$B$125,$C$125)))</f>
        <v>203863.9912843561</v>
      </c>
      <c r="LK29" s="12">
        <f t="shared" si="193"/>
        <v>194773.44171428573</v>
      </c>
      <c r="LM29" s="5">
        <f t="shared" si="194"/>
        <v>1</v>
      </c>
      <c r="LN29" s="6">
        <v>0.31480000000000002</v>
      </c>
      <c r="LO29" s="7">
        <f>(LO30+$B$124)*(1+LN29)</f>
        <v>197220</v>
      </c>
      <c r="LP29" s="12">
        <f>($B$124)*(1+LN29)-$B$125</f>
        <v>186220</v>
      </c>
      <c r="LQ29" s="12">
        <f>LP29</f>
        <v>186220</v>
      </c>
      <c r="LS29" s="5"/>
      <c r="LT29" s="6"/>
      <c r="LU29" s="7"/>
      <c r="LY29" s="5"/>
      <c r="LZ29" s="6"/>
      <c r="MA29" s="7"/>
      <c r="ME29" s="5"/>
      <c r="MF29" s="6"/>
      <c r="MG29" s="7"/>
      <c r="MK29" s="5"/>
      <c r="ML29" s="6"/>
      <c r="MM29" s="7"/>
      <c r="MQ29" s="5"/>
      <c r="MR29" s="6"/>
      <c r="MS29" s="7"/>
      <c r="MW29" s="5"/>
      <c r="MX29" s="6"/>
      <c r="MY29" s="7"/>
      <c r="NC29" s="5"/>
      <c r="ND29" s="6"/>
      <c r="NE29" s="7"/>
      <c r="NI29" s="5"/>
      <c r="NJ29" s="6"/>
      <c r="NK29" s="7"/>
      <c r="NO29" s="5"/>
      <c r="NP29" s="6"/>
      <c r="NQ29" s="7"/>
      <c r="NU29" s="5"/>
      <c r="NV29" s="6"/>
      <c r="NW29" s="7"/>
      <c r="OA29" s="5"/>
      <c r="OB29" s="6"/>
      <c r="OC29" s="7"/>
      <c r="OG29" s="5"/>
      <c r="OH29" s="6"/>
      <c r="OI29" s="7"/>
      <c r="OM29" s="5"/>
      <c r="ON29" s="6"/>
      <c r="OO29" s="7"/>
      <c r="OS29" s="5"/>
      <c r="OT29" s="6"/>
      <c r="OU29" s="7"/>
      <c r="OY29" s="5"/>
      <c r="OZ29" s="6"/>
      <c r="PA29" s="7"/>
      <c r="PE29" s="5"/>
      <c r="PF29" s="6"/>
      <c r="PG29" s="7"/>
      <c r="PK29" s="5"/>
      <c r="PL29" s="6"/>
      <c r="PM29" s="7"/>
      <c r="PQ29" s="5"/>
      <c r="PR29" s="6"/>
      <c r="PS29" s="7"/>
      <c r="PW29" s="5"/>
      <c r="PX29" s="6"/>
      <c r="PY29" s="7"/>
      <c r="QC29" s="5"/>
      <c r="QD29" s="6"/>
      <c r="QE29" s="7"/>
      <c r="QI29" s="5"/>
      <c r="QJ29" s="6"/>
      <c r="QK29" s="7"/>
      <c r="QO29" s="5"/>
      <c r="QP29" s="6"/>
      <c r="QQ29" s="7"/>
    </row>
    <row r="30" spans="3:459">
      <c r="C30">
        <v>61</v>
      </c>
      <c r="D30" s="6">
        <v>0.16539999999999999</v>
      </c>
      <c r="E30" s="12">
        <f t="shared" si="286"/>
        <v>-95063657.708026871</v>
      </c>
      <c r="F30" s="12">
        <f t="shared" si="0"/>
        <v>-14214358.499125887</v>
      </c>
      <c r="G30">
        <v>60</v>
      </c>
      <c r="H30" s="6">
        <v>0.16539999999999999</v>
      </c>
      <c r="I30" s="12">
        <f t="shared" si="1"/>
        <v>-98068909.881830797</v>
      </c>
      <c r="J30" s="12">
        <f t="shared" si="2"/>
        <v>-14494194.978213541</v>
      </c>
      <c r="K30">
        <v>59</v>
      </c>
      <c r="L30" s="6">
        <v>0.16539999999999999</v>
      </c>
      <c r="M30" s="12">
        <f t="shared" si="3"/>
        <v>-89760438.186143458</v>
      </c>
      <c r="N30" s="12">
        <f t="shared" si="4"/>
        <v>-13266235.894408412</v>
      </c>
      <c r="O30">
        <v>58</v>
      </c>
      <c r="P30" s="6">
        <v>0.16539999999999999</v>
      </c>
      <c r="Q30" s="12">
        <f t="shared" si="5"/>
        <v>-82350191.129982188</v>
      </c>
      <c r="R30" s="12">
        <f t="shared" si="6"/>
        <v>-11316923.413714061</v>
      </c>
      <c r="S30">
        <v>57</v>
      </c>
      <c r="T30" s="6">
        <v>0.16539999999999999</v>
      </c>
      <c r="U30" s="12">
        <f t="shared" si="7"/>
        <v>-59813276.168527357</v>
      </c>
      <c r="V30" s="12">
        <f t="shared" si="8"/>
        <v>-7392652.1107168645</v>
      </c>
      <c r="W30">
        <v>56</v>
      </c>
      <c r="X30" s="6">
        <v>0.16539999999999999</v>
      </c>
      <c r="Y30" s="12">
        <f t="shared" si="9"/>
        <v>-58533543.476283349</v>
      </c>
      <c r="Z30" s="12">
        <f t="shared" si="10"/>
        <v>-6526211.8482632255</v>
      </c>
      <c r="AA30">
        <v>55</v>
      </c>
      <c r="AB30" s="6">
        <v>0.16539999999999999</v>
      </c>
      <c r="AC30" s="12">
        <f t="shared" si="11"/>
        <v>-69943876.496542022</v>
      </c>
      <c r="AD30" s="12">
        <f t="shared" si="12"/>
        <v>-7979768.105050602</v>
      </c>
      <c r="AE30">
        <v>54</v>
      </c>
      <c r="AF30" s="6">
        <v>0.16539999999999999</v>
      </c>
      <c r="AG30" s="12">
        <f t="shared" si="13"/>
        <v>-59105844.829871848</v>
      </c>
      <c r="AH30" s="12">
        <f t="shared" si="14"/>
        <v>-6947618.7526902081</v>
      </c>
      <c r="AI30">
        <v>53</v>
      </c>
      <c r="AJ30" s="6">
        <v>0.16539999999999999</v>
      </c>
      <c r="AK30" s="12">
        <f t="shared" si="15"/>
        <v>-66153154.172419496</v>
      </c>
      <c r="AL30" s="12">
        <f t="shared" si="16"/>
        <v>-7890350.2815850396</v>
      </c>
      <c r="AM30">
        <v>52</v>
      </c>
      <c r="AN30" s="6">
        <v>0.16539999999999999</v>
      </c>
      <c r="AO30" s="12">
        <f t="shared" si="17"/>
        <v>-65926469.755307257</v>
      </c>
      <c r="AP30" s="12">
        <f t="shared" si="18"/>
        <v>-8034254.3089873139</v>
      </c>
      <c r="AQ30">
        <v>51</v>
      </c>
      <c r="AR30" s="6">
        <v>0.16539999999999999</v>
      </c>
      <c r="AS30" s="12">
        <f t="shared" si="19"/>
        <v>-45308247.901371725</v>
      </c>
      <c r="AT30" s="12">
        <f t="shared" si="20"/>
        <v>-5560735.6974890092</v>
      </c>
      <c r="AU30">
        <v>50</v>
      </c>
      <c r="AV30" s="6">
        <v>0.16539999999999999</v>
      </c>
      <c r="AW30" s="12">
        <f t="shared" si="21"/>
        <v>-48256561.097341835</v>
      </c>
      <c r="AX30" s="12">
        <f t="shared" si="22"/>
        <v>-5839169.0178287439</v>
      </c>
      <c r="AY30">
        <v>49</v>
      </c>
      <c r="AZ30" s="6">
        <v>0.16539999999999999</v>
      </c>
      <c r="BA30" s="12">
        <f t="shared" si="23"/>
        <v>-42650832.239333615</v>
      </c>
      <c r="BB30" s="12">
        <f t="shared" si="24"/>
        <v>-5123997.9959095698</v>
      </c>
      <c r="BC30">
        <v>48</v>
      </c>
      <c r="BD30" s="6">
        <v>0.16539999999999999</v>
      </c>
      <c r="BE30" s="12">
        <f t="shared" si="25"/>
        <v>-32774099.684391867</v>
      </c>
      <c r="BF30" s="12">
        <f t="shared" si="26"/>
        <v>-3994077.8353493973</v>
      </c>
      <c r="BG30">
        <v>47</v>
      </c>
      <c r="BH30" s="6">
        <v>0.16539999999999999</v>
      </c>
      <c r="BI30" s="12">
        <f t="shared" si="27"/>
        <v>-17011583.981171459</v>
      </c>
      <c r="BJ30" s="12">
        <f t="shared" si="28"/>
        <v>-2308399.900642972</v>
      </c>
      <c r="BK30">
        <v>46</v>
      </c>
      <c r="BL30" s="6">
        <v>0.16539999999999999</v>
      </c>
      <c r="BM30" s="12">
        <f t="shared" si="29"/>
        <v>-14745432.608969912</v>
      </c>
      <c r="BN30" s="12">
        <f t="shared" si="30"/>
        <v>-2153827.2350180768</v>
      </c>
      <c r="BO30">
        <v>45</v>
      </c>
      <c r="BP30" s="6">
        <v>0.16539999999999999</v>
      </c>
      <c r="BQ30" s="12">
        <f t="shared" si="31"/>
        <v>-15368025.540884851</v>
      </c>
      <c r="BR30" s="12">
        <f t="shared" si="32"/>
        <v>-2311181.0234347139</v>
      </c>
      <c r="BS30">
        <v>44</v>
      </c>
      <c r="BT30" s="6">
        <v>0.16539999999999999</v>
      </c>
      <c r="BU30" s="12">
        <f t="shared" si="33"/>
        <v>-14406792.08575682</v>
      </c>
      <c r="BV30" s="12">
        <f t="shared" si="34"/>
        <v>-2216429.5516548953</v>
      </c>
      <c r="BW30">
        <v>43</v>
      </c>
      <c r="BX30" s="6">
        <v>0.16539999999999999</v>
      </c>
      <c r="BY30" s="12">
        <f t="shared" si="35"/>
        <v>-15868179.560481541</v>
      </c>
      <c r="BZ30" s="12">
        <f t="shared" si="36"/>
        <v>-2496118.1331094559</v>
      </c>
      <c r="CA30">
        <v>42</v>
      </c>
      <c r="CB30" s="6">
        <v>0.16539999999999999</v>
      </c>
      <c r="CC30" s="12">
        <f t="shared" si="37"/>
        <v>-7385199.2383788526</v>
      </c>
      <c r="CD30" s="12">
        <f t="shared" si="38"/>
        <v>-1372357.680424765</v>
      </c>
      <c r="CE30">
        <v>41</v>
      </c>
      <c r="CF30" s="6">
        <v>0.16539999999999999</v>
      </c>
      <c r="CG30" s="12">
        <f t="shared" si="39"/>
        <v>-3894402.8575535105</v>
      </c>
      <c r="CH30" s="12">
        <f t="shared" si="40"/>
        <v>-797729.88525512698</v>
      </c>
      <c r="CI30">
        <v>40</v>
      </c>
      <c r="CJ30" s="6">
        <v>0.16539999999999999</v>
      </c>
      <c r="CK30" s="12">
        <f t="shared" si="284"/>
        <v>-2506345.766891215</v>
      </c>
      <c r="CL30" s="12">
        <f t="shared" si="285"/>
        <v>-519898.86262220534</v>
      </c>
      <c r="CM30" s="5">
        <v>39</v>
      </c>
      <c r="CN30" s="6">
        <v>0.16539999999999999</v>
      </c>
      <c r="CO30" s="7">
        <f t="shared" si="41"/>
        <v>12513264.578619525</v>
      </c>
      <c r="CP30" s="12">
        <f t="shared" si="42"/>
        <v>-3277318.8154068133</v>
      </c>
      <c r="CQ30" s="12">
        <f t="shared" si="43"/>
        <v>-665661.12499619799</v>
      </c>
      <c r="CR30" s="9"/>
      <c r="CS30" s="5">
        <v>38</v>
      </c>
      <c r="CT30" s="6">
        <v>0.16539999999999999</v>
      </c>
      <c r="CU30" s="7">
        <f t="shared" si="44"/>
        <v>9565984.6943043526</v>
      </c>
      <c r="CV30" s="12">
        <f t="shared" si="45"/>
        <v>-3811711.1843888969</v>
      </c>
      <c r="CW30" s="12">
        <f t="shared" si="46"/>
        <v>-836797.44238096778</v>
      </c>
      <c r="CY30" s="5">
        <v>37</v>
      </c>
      <c r="CZ30" s="6">
        <v>0.16539999999999999</v>
      </c>
      <c r="DA30" s="7">
        <f t="shared" si="47"/>
        <v>7734463.6920313332</v>
      </c>
      <c r="DB30" s="12">
        <f t="shared" si="48"/>
        <v>-4126232.6646387237</v>
      </c>
      <c r="DC30" s="12">
        <f t="shared" si="49"/>
        <v>-945074.89725951746</v>
      </c>
      <c r="DE30" s="5">
        <f t="shared" si="50"/>
        <v>36</v>
      </c>
      <c r="DF30" s="6">
        <v>0.16539999999999999</v>
      </c>
      <c r="DG30" s="7">
        <f t="shared" si="51"/>
        <v>6546308.6686680783</v>
      </c>
      <c r="DH30" s="12">
        <f t="shared" si="52"/>
        <v>-4402451.861710256</v>
      </c>
      <c r="DI30" s="12">
        <f t="shared" si="53"/>
        <v>-1012145.3718365844</v>
      </c>
      <c r="DK30" s="5">
        <f t="shared" si="54"/>
        <v>35</v>
      </c>
      <c r="DL30" s="6">
        <v>0.16539999999999999</v>
      </c>
      <c r="DM30" s="7">
        <f t="shared" si="55"/>
        <v>6626489.1878409535</v>
      </c>
      <c r="DN30" s="12">
        <f t="shared" si="56"/>
        <v>-3277120.6132716755</v>
      </c>
      <c r="DO30" s="12">
        <f t="shared" si="57"/>
        <v>-761923.46151260205</v>
      </c>
      <c r="DQ30" s="5">
        <f t="shared" si="58"/>
        <v>34</v>
      </c>
      <c r="DR30" s="6">
        <v>0.16539999999999999</v>
      </c>
      <c r="DS30" s="7">
        <f t="shared" si="59"/>
        <v>4343529.8819093825</v>
      </c>
      <c r="DT30" s="12">
        <f t="shared" si="60"/>
        <v>-4991900.798745241</v>
      </c>
      <c r="DU30" s="12">
        <f t="shared" si="61"/>
        <v>-1151977.107402748</v>
      </c>
      <c r="DW30" s="5">
        <f t="shared" si="62"/>
        <v>33</v>
      </c>
      <c r="DX30" s="6">
        <v>0.16539999999999999</v>
      </c>
      <c r="DY30" s="7">
        <f t="shared" si="63"/>
        <v>3275663.5610176325</v>
      </c>
      <c r="DZ30" s="12">
        <f t="shared" si="64"/>
        <v>-5495830.7439846909</v>
      </c>
      <c r="EA30" s="12">
        <f t="shared" si="65"/>
        <v>-1273018.7030146043</v>
      </c>
      <c r="EC30" s="5">
        <f t="shared" si="66"/>
        <v>32</v>
      </c>
      <c r="ED30" s="6">
        <v>0.16539999999999999</v>
      </c>
      <c r="EE30" s="7">
        <f t="shared" si="67"/>
        <v>3048830.5668444098</v>
      </c>
      <c r="EF30" s="12">
        <f t="shared" si="68"/>
        <v>-4967985.5312040942</v>
      </c>
      <c r="EG30" s="12">
        <f t="shared" si="69"/>
        <v>-1185102.8579190406</v>
      </c>
      <c r="EI30" s="5">
        <f t="shared" si="70"/>
        <v>31</v>
      </c>
      <c r="EJ30" s="6">
        <v>0.16539999999999999</v>
      </c>
      <c r="EK30" s="7">
        <f t="shared" si="71"/>
        <v>3048830.5668444098</v>
      </c>
      <c r="EL30" s="12">
        <f t="shared" si="72"/>
        <v>-3870954.5917647826</v>
      </c>
      <c r="EM30" s="12">
        <f t="shared" si="73"/>
        <v>-956865.17998680018</v>
      </c>
      <c r="EO30" s="5">
        <f t="shared" si="74"/>
        <v>30</v>
      </c>
      <c r="EP30" s="6">
        <v>0.16539999999999999</v>
      </c>
      <c r="EQ30" s="7">
        <f t="shared" si="75"/>
        <v>3404992.8153276853</v>
      </c>
      <c r="ER30" s="12">
        <f t="shared" si="76"/>
        <v>-4395981.41598887</v>
      </c>
      <c r="ES30" s="12">
        <f t="shared" si="77"/>
        <v>-1101844.953013632</v>
      </c>
      <c r="EU30" s="5">
        <f t="shared" si="78"/>
        <v>29</v>
      </c>
      <c r="EV30" s="6">
        <v>0.16539999999999999</v>
      </c>
      <c r="EW30" s="7">
        <f t="shared" si="79"/>
        <v>2114211.2196761151</v>
      </c>
      <c r="EX30" s="12">
        <f t="shared" si="80"/>
        <v>-4232664.3288417216</v>
      </c>
      <c r="EY30" s="12">
        <f t="shared" si="81"/>
        <v>-1071884.7436046884</v>
      </c>
      <c r="FA30" s="5">
        <f t="shared" si="82"/>
        <v>28</v>
      </c>
      <c r="FB30" s="6">
        <v>0.16539999999999999</v>
      </c>
      <c r="FC30" s="7">
        <f t="shared" si="83"/>
        <v>2107047.2589955307</v>
      </c>
      <c r="FD30" s="12">
        <f t="shared" si="84"/>
        <v>-3813529.6575928619</v>
      </c>
      <c r="FE30" s="12">
        <f t="shared" si="85"/>
        <v>-982222.85044310533</v>
      </c>
      <c r="FG30" s="5">
        <f t="shared" si="86"/>
        <v>27</v>
      </c>
      <c r="FH30" s="6">
        <v>0.16539999999999999</v>
      </c>
      <c r="FI30" s="7">
        <f t="shared" si="87"/>
        <v>1663808.6378676014</v>
      </c>
      <c r="FJ30" s="12">
        <f t="shared" si="88"/>
        <v>-3946291.5726462007</v>
      </c>
      <c r="FK30" s="12">
        <f t="shared" si="89"/>
        <v>-1023238.9557423164</v>
      </c>
      <c r="FM30" s="5">
        <f t="shared" si="90"/>
        <v>26</v>
      </c>
      <c r="FN30" s="6">
        <v>0.16539999999999999</v>
      </c>
      <c r="FO30" s="7">
        <f t="shared" si="91"/>
        <v>1824551.6370957356</v>
      </c>
      <c r="FP30" s="12">
        <f t="shared" si="92"/>
        <v>-3412326.4107035832</v>
      </c>
      <c r="FQ30" s="12">
        <f t="shared" si="93"/>
        <v>-896583.60315807187</v>
      </c>
      <c r="FS30" s="5">
        <f t="shared" si="94"/>
        <v>25</v>
      </c>
      <c r="FT30" s="6">
        <v>0.16539999999999999</v>
      </c>
      <c r="FU30" s="7">
        <f t="shared" si="95"/>
        <v>1488093.6604646733</v>
      </c>
      <c r="FV30" s="12">
        <f t="shared" si="96"/>
        <v>-3419081.0963453581</v>
      </c>
      <c r="FW30" s="12">
        <f t="shared" si="97"/>
        <v>-913134.01795221737</v>
      </c>
      <c r="FY30" s="5">
        <f t="shared" si="98"/>
        <v>24</v>
      </c>
      <c r="FZ30" s="6">
        <v>0.16539999999999999</v>
      </c>
      <c r="GA30" s="7">
        <f t="shared" si="99"/>
        <v>1278211.3558363451</v>
      </c>
      <c r="GB30" s="12">
        <f t="shared" si="100"/>
        <v>-3361473.7599475151</v>
      </c>
      <c r="GC30" s="12">
        <f t="shared" si="101"/>
        <v>-906464.83414315013</v>
      </c>
      <c r="GE30" s="5">
        <f t="shared" si="102"/>
        <v>23</v>
      </c>
      <c r="GF30" s="6">
        <v>0.16539999999999999</v>
      </c>
      <c r="GG30" s="7">
        <f t="shared" si="103"/>
        <v>1137198.7151568907</v>
      </c>
      <c r="GH30" s="12">
        <f t="shared" si="104"/>
        <v>-3190831.8062282144</v>
      </c>
      <c r="GI30" s="12">
        <f t="shared" si="105"/>
        <v>-876996.12306013156</v>
      </c>
      <c r="GK30" s="5">
        <f t="shared" si="106"/>
        <v>22</v>
      </c>
      <c r="GL30" s="6">
        <v>0.16539999999999999</v>
      </c>
      <c r="GM30" s="7">
        <f t="shared" si="107"/>
        <v>1263133.0835909038</v>
      </c>
      <c r="GN30" s="12">
        <f t="shared" si="108"/>
        <v>-2689644.5097001493</v>
      </c>
      <c r="GO30" s="12">
        <f t="shared" si="109"/>
        <v>-764816.8052647789</v>
      </c>
      <c r="GQ30" s="5">
        <f t="shared" si="110"/>
        <v>21</v>
      </c>
      <c r="GR30" s="6">
        <v>0.16539999999999999</v>
      </c>
      <c r="GS30" s="7">
        <f t="shared" si="111"/>
        <v>1020301.3599280318</v>
      </c>
      <c r="GT30" s="12">
        <f t="shared" si="112"/>
        <v>-2595770.492269991</v>
      </c>
      <c r="GU30" s="12">
        <f t="shared" si="113"/>
        <v>-765045.5815592627</v>
      </c>
      <c r="GW30" s="5">
        <f t="shared" si="114"/>
        <v>20</v>
      </c>
      <c r="GX30" s="6">
        <v>0.16539999999999999</v>
      </c>
      <c r="GY30" s="7">
        <f t="shared" si="115"/>
        <v>920766.5011533543</v>
      </c>
      <c r="GZ30" s="12">
        <f t="shared" si="116"/>
        <v>-2373805.9562166599</v>
      </c>
      <c r="HA30" s="12">
        <f t="shared" si="117"/>
        <v>-730401.83268204925</v>
      </c>
      <c r="HC30" s="5">
        <f t="shared" si="118"/>
        <v>19</v>
      </c>
      <c r="HD30" s="6">
        <v>0.16539999999999999</v>
      </c>
      <c r="HE30" s="7">
        <f t="shared" si="119"/>
        <v>1003450.8513005167</v>
      </c>
      <c r="HF30" s="12">
        <f t="shared" si="120"/>
        <v>-1911071.8499133091</v>
      </c>
      <c r="HG30" s="12">
        <f t="shared" si="121"/>
        <v>-624360.55252137489</v>
      </c>
      <c r="HI30" s="5">
        <f t="shared" si="122"/>
        <v>18</v>
      </c>
      <c r="HJ30" s="6">
        <v>0.16539999999999999</v>
      </c>
      <c r="HK30" s="7">
        <f t="shared" si="123"/>
        <v>968956.01709203993</v>
      </c>
      <c r="HL30" s="12">
        <f t="shared" si="124"/>
        <v>-1564778.9576084842</v>
      </c>
      <c r="HM30" s="12">
        <f t="shared" si="125"/>
        <v>-538273.14185667818</v>
      </c>
      <c r="HO30" s="5">
        <f t="shared" si="126"/>
        <v>17</v>
      </c>
      <c r="HP30" s="6">
        <v>0.16539999999999999</v>
      </c>
      <c r="HQ30" s="7">
        <f t="shared" si="127"/>
        <v>848324.30142885714</v>
      </c>
      <c r="HR30" s="12">
        <f t="shared" si="128"/>
        <v>-1413175.2063951534</v>
      </c>
      <c r="HS30" s="12">
        <f t="shared" si="129"/>
        <v>-502000.87279896979</v>
      </c>
      <c r="HU30" s="5">
        <f t="shared" si="130"/>
        <v>16</v>
      </c>
      <c r="HV30" s="6">
        <v>0.16539999999999999</v>
      </c>
      <c r="HW30" s="7">
        <f t="shared" si="131"/>
        <v>714318.20598590164</v>
      </c>
      <c r="HX30" s="12">
        <f t="shared" si="132"/>
        <v>-1307383.4358890248</v>
      </c>
      <c r="HY30" s="12">
        <f t="shared" si="133"/>
        <v>-481370.21926423901</v>
      </c>
      <c r="IA30" s="5">
        <f t="shared" si="134"/>
        <v>15</v>
      </c>
      <c r="IB30" s="6">
        <v>0.16539999999999999</v>
      </c>
      <c r="IC30" s="7">
        <f t="shared" si="135"/>
        <v>833607.42908846051</v>
      </c>
      <c r="ID30" s="12">
        <f t="shared" si="136"/>
        <v>-845315.50879905769</v>
      </c>
      <c r="IE30" s="12">
        <f t="shared" si="137"/>
        <v>-340464.15479720046</v>
      </c>
      <c r="IG30" s="5">
        <f t="shared" si="138"/>
        <v>14</v>
      </c>
      <c r="IH30" s="6">
        <v>0.16539999999999999</v>
      </c>
      <c r="II30" s="7">
        <f t="shared" si="139"/>
        <v>1124976.2875687727</v>
      </c>
      <c r="IJ30" s="12">
        <f t="shared" si="140"/>
        <v>-201216.61942246027</v>
      </c>
      <c r="IK30" s="12">
        <f t="shared" si="141"/>
        <v>-90608.348071825239</v>
      </c>
      <c r="IM30" s="5">
        <f t="shared" si="142"/>
        <v>13</v>
      </c>
      <c r="IN30" s="6">
        <v>0.16539999999999999</v>
      </c>
      <c r="IO30" s="7">
        <f t="shared" si="143"/>
        <v>821150.57486771722</v>
      </c>
      <c r="IP30" s="12">
        <f t="shared" si="144"/>
        <v>-277260.68688193086</v>
      </c>
      <c r="IQ30" s="12">
        <f t="shared" si="145"/>
        <v>-133238.49775830039</v>
      </c>
      <c r="IS30" s="5">
        <f t="shared" si="146"/>
        <v>12</v>
      </c>
      <c r="IT30" s="6">
        <v>0.16539999999999999</v>
      </c>
      <c r="IU30" s="7">
        <f t="shared" si="147"/>
        <v>663127.33171906415</v>
      </c>
      <c r="IV30" s="12">
        <f t="shared" si="148"/>
        <v>-262402.51899919368</v>
      </c>
      <c r="IW30" s="12">
        <f t="shared" si="149"/>
        <v>-132675.4309546485</v>
      </c>
      <c r="IY30" s="5">
        <f t="shared" si="150"/>
        <v>11</v>
      </c>
      <c r="IZ30" s="6">
        <v>0.16539999999999999</v>
      </c>
      <c r="JA30" s="7">
        <f t="shared" si="151"/>
        <v>712886.83263713645</v>
      </c>
      <c r="JB30" s="12">
        <f t="shared" si="152"/>
        <v>-25166.257187659841</v>
      </c>
      <c r="JC30" s="12">
        <f t="shared" si="153"/>
        <v>-13594.564167923423</v>
      </c>
      <c r="JE30" s="5">
        <f t="shared" si="154"/>
        <v>10</v>
      </c>
      <c r="JF30" s="6">
        <v>0.16539999999999999</v>
      </c>
      <c r="JG30" s="7">
        <f t="shared" si="155"/>
        <v>669314.46121222072</v>
      </c>
      <c r="JH30" s="12">
        <f t="shared" si="156"/>
        <v>104176.89933557574</v>
      </c>
      <c r="JI30" s="12">
        <f t="shared" si="157"/>
        <v>61497.685606048595</v>
      </c>
      <c r="JK30" s="5">
        <f t="shared" si="158"/>
        <v>9</v>
      </c>
      <c r="JL30" s="6">
        <v>0.16539999999999999</v>
      </c>
      <c r="JM30" s="7">
        <f t="shared" si="159"/>
        <v>564727.01756009168</v>
      </c>
      <c r="JN30" s="12">
        <f t="shared" si="160"/>
        <v>153570.04206836096</v>
      </c>
      <c r="JO30" s="12">
        <f t="shared" si="161"/>
        <v>103264.90296385896</v>
      </c>
      <c r="JQ30" s="5">
        <f t="shared" si="162"/>
        <v>8</v>
      </c>
      <c r="JR30" s="6">
        <v>0.16539999999999999</v>
      </c>
      <c r="JS30" s="7">
        <f t="shared" si="163"/>
        <v>428667.84390473028</v>
      </c>
      <c r="JT30" s="12">
        <f t="shared" si="164"/>
        <v>131774.44205250693</v>
      </c>
      <c r="JU30" s="12">
        <f t="shared" si="165"/>
        <v>99087.091258151268</v>
      </c>
      <c r="JW30" s="5">
        <f t="shared" si="166"/>
        <v>7</v>
      </c>
      <c r="JX30" s="6">
        <v>0.16539999999999999</v>
      </c>
      <c r="JY30" s="7">
        <f t="shared" si="167"/>
        <v>449808.8603407453</v>
      </c>
      <c r="JZ30" s="12">
        <f t="shared" si="168"/>
        <v>237389.48634786814</v>
      </c>
      <c r="KA30" s="12">
        <f t="shared" si="169"/>
        <v>193481.66432674127</v>
      </c>
      <c r="KC30" s="5">
        <f t="shared" si="170"/>
        <v>6</v>
      </c>
      <c r="KD30" s="6">
        <v>0.16539999999999999</v>
      </c>
      <c r="KE30" s="7">
        <f t="shared" si="171"/>
        <v>373533.35022483417</v>
      </c>
      <c r="KF30" s="12">
        <f t="shared" si="172"/>
        <v>221383.94718770889</v>
      </c>
      <c r="KG30" s="12">
        <f t="shared" si="173"/>
        <v>187133.53530646439</v>
      </c>
      <c r="KI30" s="5">
        <f t="shared" si="174"/>
        <v>5</v>
      </c>
      <c r="KJ30" s="6">
        <v>0.16539999999999999</v>
      </c>
      <c r="KK30" s="7">
        <f t="shared" si="175"/>
        <v>305323.97435412311</v>
      </c>
      <c r="KL30" s="12">
        <f t="shared" si="176"/>
        <v>204949.38207774356</v>
      </c>
      <c r="KM30" s="12">
        <f t="shared" si="177"/>
        <v>180504.25266829791</v>
      </c>
      <c r="KO30" s="5">
        <f t="shared" si="178"/>
        <v>4</v>
      </c>
      <c r="KP30" s="6">
        <v>0.16539999999999999</v>
      </c>
      <c r="KQ30" s="7">
        <f t="shared" si="179"/>
        <v>287634.45535009238</v>
      </c>
      <c r="KR30" s="12">
        <f t="shared" si="180"/>
        <v>231895.36012465518</v>
      </c>
      <c r="KS30" s="12">
        <f t="shared" si="181"/>
        <v>211451.68965558446</v>
      </c>
      <c r="KU30" s="5">
        <f t="shared" si="182"/>
        <v>3</v>
      </c>
      <c r="KV30" s="6">
        <v>0.16539999999999999</v>
      </c>
      <c r="KW30" s="7">
        <f t="shared" si="183"/>
        <v>219166.75963890002</v>
      </c>
      <c r="KX30" s="12">
        <f t="shared" si="184"/>
        <v>180983.78169598029</v>
      </c>
      <c r="KY30" s="12">
        <f t="shared" si="185"/>
        <v>171441.85370682314</v>
      </c>
      <c r="LA30" s="5">
        <f t="shared" si="186"/>
        <v>2</v>
      </c>
      <c r="LB30" s="6">
        <v>0.16539999999999999</v>
      </c>
      <c r="LC30" s="7">
        <f t="shared" si="187"/>
        <v>184966.46100000001</v>
      </c>
      <c r="LD30" s="12">
        <f>(LD31)*(1+LB30)-(((VLOOKUP((LA$91+LA31),$A$138:$E$227,5,FALSE))/(VLOOKUP(LA$91,$A$138:$E$227,5,FALSE)))*(IF(LA30&lt;=$D$125,$B$125,$C$125)))</f>
        <v>160701.91711510791</v>
      </c>
      <c r="LE30" s="12">
        <f t="shared" si="189"/>
        <v>154451.62647536732</v>
      </c>
      <c r="LG30" s="5">
        <f t="shared" si="190"/>
        <v>1</v>
      </c>
      <c r="LH30" s="6">
        <v>0.16539999999999999</v>
      </c>
      <c r="LI30" s="7">
        <f>(LI31+$B$124)*(1+LH30)</f>
        <v>174810</v>
      </c>
      <c r="LJ30" s="12">
        <f>($B$124)*(1+LH30)-$B$125</f>
        <v>163810</v>
      </c>
      <c r="LK30" s="12">
        <f>LJ30</f>
        <v>163810</v>
      </c>
      <c r="LM30" s="5"/>
      <c r="LN30" s="6"/>
      <c r="LO30" s="7"/>
      <c r="LS30" s="5"/>
      <c r="LT30" s="6"/>
      <c r="LU30" s="7"/>
      <c r="LY30" s="5"/>
      <c r="LZ30" s="6"/>
      <c r="MA30" s="7"/>
      <c r="ME30" s="5"/>
      <c r="MF30" s="6"/>
      <c r="MG30" s="7"/>
      <c r="MK30" s="5"/>
      <c r="ML30" s="6"/>
      <c r="MM30" s="7"/>
      <c r="MQ30" s="5"/>
      <c r="MR30" s="6"/>
      <c r="MS30" s="7"/>
      <c r="MW30" s="5"/>
      <c r="MX30" s="6"/>
      <c r="MY30" s="7"/>
      <c r="NC30" s="5"/>
      <c r="ND30" s="6"/>
      <c r="NE30" s="7"/>
      <c r="NI30" s="5"/>
      <c r="NJ30" s="6"/>
      <c r="NK30" s="7"/>
      <c r="NO30" s="5"/>
      <c r="NP30" s="6"/>
      <c r="NQ30" s="7"/>
      <c r="NU30" s="5"/>
      <c r="NV30" s="6"/>
      <c r="NW30" s="7"/>
      <c r="OA30" s="5"/>
      <c r="OB30" s="6"/>
      <c r="OC30" s="7"/>
      <c r="OG30" s="5"/>
      <c r="OH30" s="6"/>
      <c r="OI30" s="7"/>
      <c r="OM30" s="5"/>
      <c r="ON30" s="6"/>
      <c r="OO30" s="7"/>
      <c r="OS30" s="5"/>
      <c r="OT30" s="6"/>
      <c r="OU30" s="7"/>
      <c r="OY30" s="5"/>
      <c r="OZ30" s="6"/>
      <c r="PA30" s="7"/>
      <c r="PE30" s="5"/>
      <c r="PF30" s="6"/>
      <c r="PG30" s="7"/>
      <c r="PK30" s="5"/>
      <c r="PL30" s="6"/>
      <c r="PM30" s="7"/>
      <c r="PQ30" s="5"/>
      <c r="PR30" s="6"/>
      <c r="PS30" s="7"/>
      <c r="PW30" s="5"/>
      <c r="PX30" s="6"/>
      <c r="PY30" s="7"/>
      <c r="QC30" s="5"/>
      <c r="QD30" s="6"/>
      <c r="QE30" s="7"/>
      <c r="QI30" s="5"/>
      <c r="QJ30" s="6"/>
      <c r="QK30" s="7"/>
      <c r="QO30" s="5"/>
      <c r="QP30" s="6"/>
      <c r="QQ30" s="7"/>
    </row>
    <row r="31" spans="3:459">
      <c r="C31">
        <v>60</v>
      </c>
      <c r="D31" s="6">
        <v>5.8099999999999999E-2</v>
      </c>
      <c r="E31" s="12">
        <f t="shared" si="286"/>
        <v>-81399538.244273707</v>
      </c>
      <c r="F31" s="12">
        <f t="shared" si="0"/>
        <v>-12663777.082967043</v>
      </c>
      <c r="G31">
        <v>59</v>
      </c>
      <c r="H31" s="6">
        <v>5.8099999999999999E-2</v>
      </c>
      <c r="I31" s="12">
        <f t="shared" si="1"/>
        <v>-83976254.870165125</v>
      </c>
      <c r="J31" s="12">
        <f t="shared" si="2"/>
        <v>-12913614.732732229</v>
      </c>
      <c r="K31">
        <v>58</v>
      </c>
      <c r="L31" s="6">
        <v>5.8099999999999999E-2</v>
      </c>
      <c r="M31" s="12">
        <f t="shared" si="3"/>
        <v>-76846967.333107173</v>
      </c>
      <c r="N31" s="12">
        <f t="shared" si="4"/>
        <v>-11817294.437015582</v>
      </c>
      <c r="O31">
        <v>57</v>
      </c>
      <c r="P31" s="6">
        <v>5.8099999999999999E-2</v>
      </c>
      <c r="Q31" s="12">
        <f t="shared" si="5"/>
        <v>-70475278.224806711</v>
      </c>
      <c r="R31" s="12">
        <f t="shared" si="6"/>
        <v>-10076950.753367146</v>
      </c>
      <c r="S31">
        <v>56</v>
      </c>
      <c r="T31" s="6">
        <v>5.8099999999999999E-2</v>
      </c>
      <c r="U31" s="12">
        <f t="shared" si="7"/>
        <v>-51115967.818603128</v>
      </c>
      <c r="V31" s="12">
        <f t="shared" si="8"/>
        <v>-6573366.3651620932</v>
      </c>
      <c r="W31">
        <v>55</v>
      </c>
      <c r="X31" s="6">
        <v>5.8099999999999999E-2</v>
      </c>
      <c r="Y31" s="12">
        <f t="shared" si="9"/>
        <v>-49995258.030583054</v>
      </c>
      <c r="Z31" s="12">
        <f t="shared" si="10"/>
        <v>-5799809.6096629621</v>
      </c>
      <c r="AA31">
        <v>54</v>
      </c>
      <c r="AB31" s="6">
        <v>5.8099999999999999E-2</v>
      </c>
      <c r="AC31" s="12">
        <f t="shared" si="11"/>
        <v>-59791420.929369725</v>
      </c>
      <c r="AD31" s="12">
        <f t="shared" si="12"/>
        <v>-7097542.7721913699</v>
      </c>
      <c r="AE31">
        <v>53</v>
      </c>
      <c r="AF31" s="6">
        <v>5.8099999999999999E-2</v>
      </c>
      <c r="AG31" s="12">
        <f t="shared" si="13"/>
        <v>-50498218.844719887</v>
      </c>
      <c r="AH31" s="12">
        <f t="shared" si="14"/>
        <v>-6176041.1536707766</v>
      </c>
      <c r="AI31">
        <v>52</v>
      </c>
      <c r="AJ31" s="6">
        <v>5.8099999999999999E-2</v>
      </c>
      <c r="AK31" s="12">
        <f t="shared" si="15"/>
        <v>-56548509.038346544</v>
      </c>
      <c r="AL31" s="12">
        <f t="shared" si="16"/>
        <v>-7017710.6540394099</v>
      </c>
      <c r="AM31">
        <v>51</v>
      </c>
      <c r="AN31" s="6">
        <v>5.8099999999999999E-2</v>
      </c>
      <c r="AO31" s="12">
        <f t="shared" si="17"/>
        <v>-56358588.933019824</v>
      </c>
      <c r="AP31" s="12">
        <f t="shared" si="18"/>
        <v>-7146187.9852120457</v>
      </c>
      <c r="AQ31">
        <v>50</v>
      </c>
      <c r="AR31" s="6">
        <v>5.8099999999999999E-2</v>
      </c>
      <c r="AS31" s="12">
        <f t="shared" si="19"/>
        <v>-38668106.471300334</v>
      </c>
      <c r="AT31" s="12">
        <f t="shared" si="20"/>
        <v>-4937833.7400401495</v>
      </c>
      <c r="AU31">
        <v>49</v>
      </c>
      <c r="AV31" s="6">
        <v>5.8099999999999999E-2</v>
      </c>
      <c r="AW31" s="12">
        <f t="shared" si="21"/>
        <v>-41194982.431708649</v>
      </c>
      <c r="AX31" s="12">
        <f t="shared" si="22"/>
        <v>-5186418.6514741099</v>
      </c>
      <c r="AY31">
        <v>48</v>
      </c>
      <c r="AZ31" s="6">
        <v>5.8099999999999999E-2</v>
      </c>
      <c r="BA31" s="12">
        <f t="shared" si="23"/>
        <v>-36383319.039915726</v>
      </c>
      <c r="BB31" s="12">
        <f t="shared" si="24"/>
        <v>-4547914.8799894657</v>
      </c>
      <c r="BC31">
        <v>47</v>
      </c>
      <c r="BD31" s="6">
        <v>5.8099999999999999E-2</v>
      </c>
      <c r="BE31" s="12">
        <f t="shared" si="25"/>
        <v>-27911386.194976754</v>
      </c>
      <c r="BF31" s="12">
        <f t="shared" si="26"/>
        <v>-3539123.6092551458</v>
      </c>
      <c r="BG31">
        <v>46</v>
      </c>
      <c r="BH31" s="6">
        <v>5.8099999999999999E-2</v>
      </c>
      <c r="BI31" s="12">
        <f t="shared" si="27"/>
        <v>-14407500.582309669</v>
      </c>
      <c r="BJ31" s="12">
        <f t="shared" si="28"/>
        <v>-2034152.5102721383</v>
      </c>
      <c r="BK31">
        <v>45</v>
      </c>
      <c r="BL31" s="6">
        <v>5.8099999999999999E-2</v>
      </c>
      <c r="BM31" s="12">
        <f t="shared" si="29"/>
        <v>-12476444.133847002</v>
      </c>
      <c r="BN31" s="12">
        <f t="shared" si="30"/>
        <v>-1896150.232572071</v>
      </c>
      <c r="BO31">
        <v>44</v>
      </c>
      <c r="BP31" s="6">
        <v>5.8099999999999999E-2</v>
      </c>
      <c r="BQ31" s="12">
        <f t="shared" si="31"/>
        <v>-13015739.473368937</v>
      </c>
      <c r="BR31" s="12">
        <f t="shared" si="32"/>
        <v>-2036635.4931350672</v>
      </c>
      <c r="BS31">
        <v>43</v>
      </c>
      <c r="BT31" s="6">
        <v>5.8099999999999999E-2</v>
      </c>
      <c r="BU31" s="12">
        <f t="shared" si="33"/>
        <v>-12194776.116146233</v>
      </c>
      <c r="BV31" s="12">
        <f t="shared" si="34"/>
        <v>-1952041.5006061418</v>
      </c>
      <c r="BW31">
        <v>42</v>
      </c>
      <c r="BX31" s="6">
        <v>5.8099999999999999E-2</v>
      </c>
      <c r="BY31" s="12">
        <f t="shared" si="35"/>
        <v>-13452432.876924023</v>
      </c>
      <c r="BZ31" s="12">
        <f t="shared" si="36"/>
        <v>-2201747.1075541116</v>
      </c>
      <c r="CA31">
        <v>41</v>
      </c>
      <c r="CB31" s="6">
        <v>5.8099999999999999E-2</v>
      </c>
      <c r="CC31" s="12">
        <f t="shared" si="37"/>
        <v>-6198521.8619476035</v>
      </c>
      <c r="CD31" s="12">
        <f t="shared" si="38"/>
        <v>-1198455.2161139701</v>
      </c>
      <c r="CE31">
        <v>40</v>
      </c>
      <c r="CF31" s="6">
        <v>5.8099999999999999E-2</v>
      </c>
      <c r="CG31" s="12">
        <f t="shared" si="39"/>
        <v>-3216017.8147854633</v>
      </c>
      <c r="CH31" s="12">
        <f t="shared" si="40"/>
        <v>-685428.25728790893</v>
      </c>
      <c r="CI31">
        <v>39</v>
      </c>
      <c r="CJ31" s="6">
        <v>5.8099999999999999E-2</v>
      </c>
      <c r="CK31" s="12">
        <f t="shared" si="284"/>
        <v>-2026532.3209981252</v>
      </c>
      <c r="CL31" s="12">
        <f t="shared" si="285"/>
        <v>-437381.07647441549</v>
      </c>
      <c r="CM31" s="5">
        <v>38</v>
      </c>
      <c r="CN31" s="6">
        <v>5.8099999999999999E-2</v>
      </c>
      <c r="CO31" s="7">
        <f t="shared" si="41"/>
        <v>10737313.00722458</v>
      </c>
      <c r="CP31" s="12">
        <f t="shared" si="42"/>
        <v>-2685444.214644962</v>
      </c>
      <c r="CQ31" s="12">
        <f t="shared" si="43"/>
        <v>-567517.43744745152</v>
      </c>
      <c r="CR31" s="9"/>
      <c r="CS31" s="5">
        <v>37</v>
      </c>
      <c r="CT31" s="6">
        <v>5.8099999999999999E-2</v>
      </c>
      <c r="CU31" s="7">
        <f t="shared" si="44"/>
        <v>8208327.3505271608</v>
      </c>
      <c r="CV31" s="12">
        <f t="shared" si="45"/>
        <v>-3153473.1775200022</v>
      </c>
      <c r="CW31" s="12">
        <f t="shared" si="46"/>
        <v>-720307.72220330976</v>
      </c>
      <c r="CY31" s="5">
        <v>36</v>
      </c>
      <c r="CZ31" s="6">
        <v>5.8099999999999999E-2</v>
      </c>
      <c r="DA31" s="7">
        <f t="shared" si="47"/>
        <v>6636745.9173085066</v>
      </c>
      <c r="DB31" s="12">
        <f t="shared" si="48"/>
        <v>-3428223.3847290645</v>
      </c>
      <c r="DC31" s="12">
        <f t="shared" si="49"/>
        <v>-816977.69510180037</v>
      </c>
      <c r="DE31" s="5">
        <f t="shared" si="50"/>
        <v>35</v>
      </c>
      <c r="DF31" s="6">
        <v>5.8099999999999999E-2</v>
      </c>
      <c r="DG31" s="7">
        <f t="shared" si="51"/>
        <v>5617220.4124490116</v>
      </c>
      <c r="DH31" s="12">
        <f t="shared" si="52"/>
        <v>-3665662.5535487775</v>
      </c>
      <c r="DI31" s="12">
        <f t="shared" si="53"/>
        <v>-876858.12881652417</v>
      </c>
      <c r="DK31" s="5">
        <f t="shared" si="54"/>
        <v>34</v>
      </c>
      <c r="DL31" s="6">
        <v>5.8099999999999999E-2</v>
      </c>
      <c r="DM31" s="7">
        <f t="shared" si="55"/>
        <v>5686021.2698137583</v>
      </c>
      <c r="DN31" s="12">
        <f t="shared" si="56"/>
        <v>-2701293.2521216795</v>
      </c>
      <c r="DO31" s="12">
        <f t="shared" si="57"/>
        <v>-653460.32807619765</v>
      </c>
      <c r="DQ31" s="5">
        <f t="shared" si="58"/>
        <v>33</v>
      </c>
      <c r="DR31" s="6">
        <v>5.8099999999999999E-2</v>
      </c>
      <c r="DS31" s="7">
        <f t="shared" si="59"/>
        <v>3727072.1485407436</v>
      </c>
      <c r="DT31" s="12">
        <f t="shared" si="60"/>
        <v>-4171873.003900155</v>
      </c>
      <c r="DU31" s="12">
        <f t="shared" si="61"/>
        <v>-1001699.7230587602</v>
      </c>
      <c r="DW31" s="5">
        <f t="shared" si="62"/>
        <v>32</v>
      </c>
      <c r="DX31" s="6">
        <v>5.8099999999999999E-2</v>
      </c>
      <c r="DY31" s="7">
        <f t="shared" si="63"/>
        <v>2810763.3096084027</v>
      </c>
      <c r="DZ31" s="12">
        <f t="shared" si="64"/>
        <v>-4604698.6602124218</v>
      </c>
      <c r="EA31" s="12">
        <f t="shared" si="65"/>
        <v>-1109765.5044396843</v>
      </c>
      <c r="EC31" s="5">
        <f t="shared" si="66"/>
        <v>31</v>
      </c>
      <c r="ED31" s="6">
        <v>5.8099999999999999E-2</v>
      </c>
      <c r="EE31" s="7">
        <f t="shared" si="67"/>
        <v>2616123.705890175</v>
      </c>
      <c r="EF31" s="12">
        <f t="shared" si="68"/>
        <v>-4154989.4127671844</v>
      </c>
      <c r="EG31" s="12">
        <f t="shared" si="69"/>
        <v>-1031274.350650848</v>
      </c>
      <c r="EI31" s="5">
        <f t="shared" si="70"/>
        <v>30</v>
      </c>
      <c r="EJ31" s="6">
        <v>5.8099999999999999E-2</v>
      </c>
      <c r="EK31" s="7">
        <f t="shared" si="71"/>
        <v>2616123.705890175</v>
      </c>
      <c r="EL31" s="12">
        <f t="shared" si="72"/>
        <v>-3217428.3125117095</v>
      </c>
      <c r="EM31" s="12">
        <f t="shared" si="73"/>
        <v>-827504.04440499004</v>
      </c>
      <c r="EO31" s="5">
        <f t="shared" si="74"/>
        <v>29</v>
      </c>
      <c r="EP31" s="6">
        <v>5.8099999999999999E-2</v>
      </c>
      <c r="EQ31" s="7">
        <f t="shared" si="75"/>
        <v>2921737.4423611509</v>
      </c>
      <c r="ER31" s="12">
        <f t="shared" si="76"/>
        <v>-3669376.8326895968</v>
      </c>
      <c r="ES31" s="12">
        <f t="shared" si="77"/>
        <v>-956941.79989207105</v>
      </c>
      <c r="EU31" s="5">
        <f t="shared" si="78"/>
        <v>28</v>
      </c>
      <c r="EV31" s="6">
        <v>5.8099999999999999E-2</v>
      </c>
      <c r="EW31" s="7">
        <f t="shared" si="79"/>
        <v>1814150.694762412</v>
      </c>
      <c r="EX31" s="12">
        <f t="shared" si="80"/>
        <v>-3530290.1707732934</v>
      </c>
      <c r="EY31" s="12">
        <f t="shared" si="81"/>
        <v>-930193.36334224371</v>
      </c>
      <c r="FA31" s="5">
        <f t="shared" si="82"/>
        <v>27</v>
      </c>
      <c r="FB31" s="6">
        <v>5.8099999999999999E-2</v>
      </c>
      <c r="FC31" s="7">
        <f t="shared" si="83"/>
        <v>1808003.482920483</v>
      </c>
      <c r="FD31" s="12">
        <f t="shared" si="84"/>
        <v>-3172346.960293245</v>
      </c>
      <c r="FE31" s="12">
        <f t="shared" si="85"/>
        <v>-850143.34007858543</v>
      </c>
      <c r="FG31" s="5">
        <f t="shared" si="86"/>
        <v>26</v>
      </c>
      <c r="FH31" s="6">
        <v>5.8099999999999999E-2</v>
      </c>
      <c r="FI31" s="7">
        <f t="shared" si="87"/>
        <v>1427671.7331968434</v>
      </c>
      <c r="FJ31" s="12">
        <f t="shared" si="88"/>
        <v>-3286932.8751039994</v>
      </c>
      <c r="FK31" s="12">
        <f t="shared" si="89"/>
        <v>-886762.46630503575</v>
      </c>
      <c r="FM31" s="5">
        <f t="shared" si="90"/>
        <v>25</v>
      </c>
      <c r="FN31" s="6">
        <v>5.8099999999999999E-2</v>
      </c>
      <c r="FO31" s="7">
        <f t="shared" si="91"/>
        <v>1565601.1988121981</v>
      </c>
      <c r="FP31" s="12">
        <f t="shared" si="92"/>
        <v>-2830057.3014627043</v>
      </c>
      <c r="FQ31" s="12">
        <f t="shared" si="93"/>
        <v>-773684.72989627882</v>
      </c>
      <c r="FS31" s="5">
        <f t="shared" si="94"/>
        <v>24</v>
      </c>
      <c r="FT31" s="6">
        <v>5.8099999999999999E-2</v>
      </c>
      <c r="FU31" s="7">
        <f t="shared" si="95"/>
        <v>1276895.1951816315</v>
      </c>
      <c r="FV31" s="12">
        <f t="shared" si="96"/>
        <v>-2837438.6470379094</v>
      </c>
      <c r="FW31" s="12">
        <f t="shared" si="97"/>
        <v>-788460.91900603776</v>
      </c>
      <c r="FY31" s="5">
        <f t="shared" si="98"/>
        <v>23</v>
      </c>
      <c r="FZ31" s="6">
        <v>5.8099999999999999E-2</v>
      </c>
      <c r="GA31" s="7">
        <f t="shared" si="99"/>
        <v>1096800.5455949418</v>
      </c>
      <c r="GB31" s="12">
        <f t="shared" si="100"/>
        <v>-2788934.0655118544</v>
      </c>
      <c r="GC31" s="12">
        <f t="shared" si="101"/>
        <v>-782506.68025152746</v>
      </c>
      <c r="GE31" s="5">
        <f t="shared" si="102"/>
        <v>22</v>
      </c>
      <c r="GF31" s="6">
        <v>5.8099999999999999E-2</v>
      </c>
      <c r="GG31" s="7">
        <f t="shared" si="103"/>
        <v>975801.19714852469</v>
      </c>
      <c r="GH31" s="12">
        <f t="shared" si="104"/>
        <v>-2644311.7065659757</v>
      </c>
      <c r="GI31" s="12">
        <f t="shared" si="105"/>
        <v>-756197.05277696066</v>
      </c>
      <c r="GK31" s="5">
        <f t="shared" si="106"/>
        <v>21</v>
      </c>
      <c r="GL31" s="6">
        <v>5.8099999999999999E-2</v>
      </c>
      <c r="GM31" s="7">
        <f t="shared" si="107"/>
        <v>1083862.2649655945</v>
      </c>
      <c r="GN31" s="12">
        <f t="shared" si="108"/>
        <v>-2217387.1545763775</v>
      </c>
      <c r="GO31" s="12">
        <f t="shared" si="109"/>
        <v>-656043.5016687304</v>
      </c>
      <c r="GQ31" s="5">
        <f t="shared" si="110"/>
        <v>20</v>
      </c>
      <c r="GR31" s="6">
        <v>5.8099999999999999E-2</v>
      </c>
      <c r="GS31" s="7">
        <f t="shared" si="111"/>
        <v>875494.55974603724</v>
      </c>
      <c r="GT31" s="12">
        <f t="shared" si="112"/>
        <v>-2140021.9975673635</v>
      </c>
      <c r="GU31" s="12">
        <f t="shared" si="113"/>
        <v>-656247.7528511429</v>
      </c>
      <c r="GW31" s="5">
        <f t="shared" si="114"/>
        <v>19</v>
      </c>
      <c r="GX31" s="6">
        <v>5.8099999999999999E-2</v>
      </c>
      <c r="GY31" s="7">
        <f t="shared" si="115"/>
        <v>790086.23747499078</v>
      </c>
      <c r="GZ31" s="12">
        <f t="shared" si="116"/>
        <v>-1953240.051670379</v>
      </c>
      <c r="HA31" s="12">
        <f t="shared" si="117"/>
        <v>-625317.85826857458</v>
      </c>
      <c r="HC31" s="5">
        <f t="shared" si="118"/>
        <v>18</v>
      </c>
      <c r="HD31" s="6">
        <v>5.8099999999999999E-2</v>
      </c>
      <c r="HE31" s="7">
        <f t="shared" si="119"/>
        <v>861035.56830317213</v>
      </c>
      <c r="HF31" s="12">
        <f t="shared" si="120"/>
        <v>-1561048.955798792</v>
      </c>
      <c r="HG31" s="12">
        <f t="shared" si="121"/>
        <v>-530644.33929131588</v>
      </c>
      <c r="HI31" s="5">
        <f t="shared" si="122"/>
        <v>17</v>
      </c>
      <c r="HJ31" s="6">
        <v>5.8099999999999999E-2</v>
      </c>
      <c r="HK31" s="7">
        <f t="shared" si="123"/>
        <v>831436.43134721124</v>
      </c>
      <c r="HL31" s="12">
        <f t="shared" si="124"/>
        <v>-1267863.3107363156</v>
      </c>
      <c r="HM31" s="12">
        <f t="shared" si="125"/>
        <v>-453785.6094182136</v>
      </c>
      <c r="HO31" s="5">
        <f t="shared" si="126"/>
        <v>16</v>
      </c>
      <c r="HP31" s="6">
        <v>5.8099999999999999E-2</v>
      </c>
      <c r="HQ31" s="7">
        <f t="shared" si="127"/>
        <v>727925.43455367873</v>
      </c>
      <c r="HR31" s="12">
        <f t="shared" si="128"/>
        <v>-1140142.9995285978</v>
      </c>
      <c r="HS31" s="12">
        <f t="shared" si="129"/>
        <v>-421401.77410634322</v>
      </c>
      <c r="HU31" s="5">
        <f t="shared" si="130"/>
        <v>15</v>
      </c>
      <c r="HV31" s="6">
        <v>5.8099999999999999E-2</v>
      </c>
      <c r="HW31" s="7">
        <f t="shared" si="131"/>
        <v>612938.22377372719</v>
      </c>
      <c r="HX31" s="12">
        <f t="shared" si="132"/>
        <v>-1051917.4211855056</v>
      </c>
      <c r="HY31" s="12">
        <f t="shared" si="133"/>
        <v>-402982.75308005878</v>
      </c>
      <c r="IA31" s="5">
        <f t="shared" si="134"/>
        <v>14</v>
      </c>
      <c r="IB31" s="6">
        <v>5.8099999999999999E-2</v>
      </c>
      <c r="IC31" s="7">
        <f t="shared" si="135"/>
        <v>715297.26196023729</v>
      </c>
      <c r="ID31" s="12">
        <f t="shared" si="136"/>
        <v>-661430.00708622369</v>
      </c>
      <c r="IE31" s="12">
        <f t="shared" si="137"/>
        <v>-277181.99937246426</v>
      </c>
      <c r="IG31" s="5">
        <f t="shared" si="138"/>
        <v>13</v>
      </c>
      <c r="IH31" s="6">
        <v>5.8099999999999999E-2</v>
      </c>
      <c r="II31" s="7">
        <f t="shared" si="139"/>
        <v>965313.44394094113</v>
      </c>
      <c r="IJ31" s="12">
        <f t="shared" si="140"/>
        <v>-115492.31030065185</v>
      </c>
      <c r="IK31" s="12">
        <f t="shared" si="141"/>
        <v>-54111.05545561116</v>
      </c>
      <c r="IM31" s="5">
        <f t="shared" si="142"/>
        <v>12</v>
      </c>
      <c r="IN31" s="6">
        <v>5.8099999999999999E-2</v>
      </c>
      <c r="IO31" s="7">
        <f t="shared" si="143"/>
        <v>704608.35324156273</v>
      </c>
      <c r="IP31" s="12">
        <f t="shared" si="144"/>
        <v>-184342.39688345121</v>
      </c>
      <c r="IQ31" s="12">
        <f t="shared" si="145"/>
        <v>-92171.198441725603</v>
      </c>
      <c r="IS31" s="5">
        <f t="shared" si="146"/>
        <v>11</v>
      </c>
      <c r="IT31" s="6">
        <v>5.8099999999999999E-2</v>
      </c>
      <c r="IU31" s="7">
        <f t="shared" si="147"/>
        <v>569012.64091218822</v>
      </c>
      <c r="IV31" s="12">
        <f t="shared" si="148"/>
        <v>-174248.48606989905</v>
      </c>
      <c r="IW31" s="12">
        <f t="shared" si="149"/>
        <v>-91668.493121304797</v>
      </c>
      <c r="IY31" s="5">
        <f t="shared" si="150"/>
        <v>10</v>
      </c>
      <c r="IZ31" s="6">
        <v>5.8099999999999999E-2</v>
      </c>
      <c r="JA31" s="7">
        <f t="shared" si="151"/>
        <v>611709.99883056153</v>
      </c>
      <c r="JB31" s="12">
        <f t="shared" si="152"/>
        <v>26059.501297700495</v>
      </c>
      <c r="JC31" s="12">
        <f t="shared" si="153"/>
        <v>14646.752078293892</v>
      </c>
      <c r="JE31" s="5">
        <f t="shared" si="154"/>
        <v>9</v>
      </c>
      <c r="JF31" s="6">
        <v>5.8099999999999999E-2</v>
      </c>
      <c r="JG31" s="7">
        <f t="shared" si="155"/>
        <v>574321.65884007269</v>
      </c>
      <c r="JH31" s="12">
        <f t="shared" si="156"/>
        <v>132998.80855315356</v>
      </c>
      <c r="JI31" s="12">
        <f t="shared" si="157"/>
        <v>81689.016404499882</v>
      </c>
      <c r="JK31" s="5">
        <f t="shared" si="158"/>
        <v>8</v>
      </c>
      <c r="JL31" s="6">
        <v>5.8099999999999999E-2</v>
      </c>
      <c r="JM31" s="7">
        <f t="shared" si="159"/>
        <v>484577.84242328105</v>
      </c>
      <c r="JN31" s="12">
        <f t="shared" si="160"/>
        <v>170057.00871396123</v>
      </c>
      <c r="JO31" s="12">
        <f t="shared" si="161"/>
        <v>118978.73451390452</v>
      </c>
      <c r="JQ31" s="5">
        <f t="shared" si="162"/>
        <v>7</v>
      </c>
      <c r="JR31" s="6">
        <v>5.8099999999999999E-2</v>
      </c>
      <c r="JS31" s="7">
        <f t="shared" si="163"/>
        <v>367828.93762204418</v>
      </c>
      <c r="JT31" s="12">
        <f t="shared" si="164"/>
        <v>147306.49886446274</v>
      </c>
      <c r="JU31" s="12">
        <f t="shared" si="165"/>
        <v>115248.78957921096</v>
      </c>
      <c r="JW31" s="5">
        <f t="shared" si="166"/>
        <v>6</v>
      </c>
      <c r="JX31" s="6">
        <v>5.8099999999999999E-2</v>
      </c>
      <c r="JY31" s="7">
        <f t="shared" si="167"/>
        <v>385969.50432533491</v>
      </c>
      <c r="JZ31" s="12">
        <f t="shared" si="168"/>
        <v>235281.91670912117</v>
      </c>
      <c r="KA31" s="12">
        <f t="shared" si="169"/>
        <v>199524.14339631409</v>
      </c>
      <c r="KC31" s="5">
        <f t="shared" si="170"/>
        <v>5</v>
      </c>
      <c r="KD31" s="6">
        <v>5.8099999999999999E-2</v>
      </c>
      <c r="KE31" s="7">
        <f t="shared" si="171"/>
        <v>320519.43557991605</v>
      </c>
      <c r="KF31" s="12">
        <f t="shared" si="172"/>
        <v>220417.66323470153</v>
      </c>
      <c r="KG31" s="12">
        <f t="shared" si="173"/>
        <v>193856.54194562777</v>
      </c>
      <c r="KI31" s="5">
        <f t="shared" si="174"/>
        <v>4</v>
      </c>
      <c r="KJ31" s="6">
        <v>5.8099999999999999E-2</v>
      </c>
      <c r="KK31" s="7">
        <f t="shared" si="175"/>
        <v>261990.71078953418</v>
      </c>
      <c r="KL31" s="12">
        <f t="shared" si="176"/>
        <v>205090.25978286649</v>
      </c>
      <c r="KM31" s="12">
        <f t="shared" si="177"/>
        <v>187937.92690534261</v>
      </c>
      <c r="KO31" s="5">
        <f t="shared" si="178"/>
        <v>3</v>
      </c>
      <c r="KP31" s="6">
        <v>5.8099999999999999E-2</v>
      </c>
      <c r="KQ31" s="7">
        <f t="shared" si="179"/>
        <v>246811.78595340002</v>
      </c>
      <c r="KR31" s="12">
        <f t="shared" si="180"/>
        <v>209334.87835392135</v>
      </c>
      <c r="KS31" s="12">
        <f t="shared" si="181"/>
        <v>198604.58333038402</v>
      </c>
      <c r="KU31" s="5">
        <f t="shared" si="182"/>
        <v>2</v>
      </c>
      <c r="KV31" s="6">
        <v>5.8099999999999999E-2</v>
      </c>
      <c r="KW31" s="7">
        <f t="shared" si="183"/>
        <v>188061.40350000001</v>
      </c>
      <c r="KX31" s="12">
        <f>(KX32)*(1+KV31)-(((VLOOKUP((KU$91+KU32),$A$138:$E$227,5,FALSE))/(VLOOKUP(KU$91,$A$138:$E$227,5,FALSE)))*(IF(KU31&lt;=$D$125,$B$125,$C$125)))</f>
        <v>165261.71955839416</v>
      </c>
      <c r="KY31" s="12">
        <f t="shared" si="185"/>
        <v>162883.85308992804</v>
      </c>
      <c r="LA31" s="5">
        <f t="shared" si="186"/>
        <v>1</v>
      </c>
      <c r="LB31" s="6">
        <v>5.8099999999999999E-2</v>
      </c>
      <c r="LC31" s="7">
        <f>(LC32+$B$124)*(1+LB31)</f>
        <v>158715</v>
      </c>
      <c r="LD31" s="12">
        <f>($B$124)*(1+LB31)-$B$125</f>
        <v>147715</v>
      </c>
      <c r="LE31" s="12">
        <f>LD31</f>
        <v>147715</v>
      </c>
      <c r="LG31" s="5"/>
      <c r="LH31" s="6"/>
      <c r="LI31" s="7"/>
      <c r="LM31" s="5"/>
      <c r="LN31" s="6"/>
      <c r="LO31" s="7"/>
      <c r="LS31" s="5"/>
      <c r="LT31" s="6"/>
      <c r="LU31" s="7"/>
      <c r="LY31" s="5"/>
      <c r="LZ31" s="6"/>
      <c r="MA31" s="7"/>
      <c r="ME31" s="5"/>
      <c r="MF31" s="6"/>
      <c r="MG31" s="7"/>
      <c r="MK31" s="5"/>
      <c r="ML31" s="6"/>
      <c r="MM31" s="7"/>
      <c r="MQ31" s="5"/>
      <c r="MR31" s="6"/>
      <c r="MS31" s="7"/>
      <c r="MW31" s="5"/>
      <c r="MX31" s="6"/>
      <c r="MY31" s="7"/>
      <c r="NC31" s="5"/>
      <c r="ND31" s="6"/>
      <c r="NE31" s="7"/>
      <c r="NI31" s="5"/>
      <c r="NJ31" s="6"/>
      <c r="NK31" s="7"/>
      <c r="NO31" s="5"/>
      <c r="NP31" s="6"/>
      <c r="NQ31" s="7"/>
      <c r="NU31" s="5"/>
      <c r="NV31" s="6"/>
      <c r="NW31" s="7"/>
      <c r="OA31" s="5"/>
      <c r="OB31" s="6"/>
      <c r="OC31" s="7"/>
      <c r="OG31" s="5"/>
      <c r="OH31" s="6"/>
      <c r="OI31" s="7"/>
      <c r="OM31" s="5"/>
      <c r="ON31" s="6"/>
      <c r="OO31" s="7"/>
      <c r="OS31" s="5"/>
      <c r="OT31" s="6"/>
      <c r="OU31" s="7"/>
      <c r="OY31" s="5"/>
      <c r="OZ31" s="6"/>
      <c r="PA31" s="7"/>
      <c r="PE31" s="5"/>
      <c r="PF31" s="6"/>
      <c r="PG31" s="7"/>
      <c r="PK31" s="5"/>
      <c r="PL31" s="6"/>
      <c r="PM31" s="7"/>
      <c r="PQ31" s="5"/>
      <c r="PR31" s="6"/>
      <c r="PS31" s="7"/>
      <c r="PW31" s="5"/>
      <c r="PX31" s="6"/>
      <c r="PY31" s="7"/>
      <c r="QC31" s="5"/>
      <c r="QD31" s="6"/>
      <c r="QE31" s="7"/>
      <c r="QI31" s="5"/>
      <c r="QJ31" s="6"/>
      <c r="QK31" s="7"/>
      <c r="QO31" s="5"/>
      <c r="QP31" s="6"/>
      <c r="QQ31" s="7"/>
    </row>
    <row r="32" spans="3:459">
      <c r="C32">
        <v>59</v>
      </c>
      <c r="D32" s="6">
        <v>0.18490000000000001</v>
      </c>
      <c r="E32" s="12">
        <f t="shared" si="286"/>
        <v>-76747666.45338957</v>
      </c>
      <c r="F32" s="12">
        <f t="shared" si="0"/>
        <v>-12114367.058792332</v>
      </c>
      <c r="G32">
        <v>58</v>
      </c>
      <c r="H32" s="6">
        <v>0.18490000000000001</v>
      </c>
      <c r="I32" s="12">
        <f t="shared" si="1"/>
        <v>-79180764.720600024</v>
      </c>
      <c r="J32" s="12">
        <f t="shared" si="2"/>
        <v>-12353933.18177245</v>
      </c>
      <c r="K32">
        <v>57</v>
      </c>
      <c r="L32" s="6">
        <v>0.18490000000000001</v>
      </c>
      <c r="M32" s="12">
        <f t="shared" si="3"/>
        <v>-72442944.536252648</v>
      </c>
      <c r="N32" s="12">
        <f t="shared" si="4"/>
        <v>-11302685.689506574</v>
      </c>
      <c r="O32">
        <v>56</v>
      </c>
      <c r="P32" s="6">
        <v>0.18490000000000001</v>
      </c>
      <c r="Q32" s="12">
        <f t="shared" si="5"/>
        <v>-66407208.11270389</v>
      </c>
      <c r="R32" s="12">
        <f t="shared" si="6"/>
        <v>-9633892.4178101439</v>
      </c>
      <c r="S32">
        <v>55</v>
      </c>
      <c r="T32" s="6">
        <v>0.18490000000000001</v>
      </c>
      <c r="U32" s="12">
        <f t="shared" si="7"/>
        <v>-48088726.117868267</v>
      </c>
      <c r="V32" s="12">
        <f t="shared" si="8"/>
        <v>-6274350.2142839078</v>
      </c>
      <c r="W32">
        <v>54</v>
      </c>
      <c r="X32" s="6">
        <v>0.18490000000000001</v>
      </c>
      <c r="Y32" s="12">
        <f t="shared" si="9"/>
        <v>-47005626.480881073</v>
      </c>
      <c r="Z32" s="12">
        <f t="shared" si="10"/>
        <v>-5532596.5474759657</v>
      </c>
      <c r="AA32">
        <v>53</v>
      </c>
      <c r="AB32" s="6">
        <v>0.18490000000000001</v>
      </c>
      <c r="AC32" s="12">
        <f t="shared" si="11"/>
        <v>-56269439.236974247</v>
      </c>
      <c r="AD32" s="12">
        <f t="shared" si="12"/>
        <v>-6776976.2584677013</v>
      </c>
      <c r="AE32">
        <v>52</v>
      </c>
      <c r="AF32" s="6">
        <v>0.18490000000000001</v>
      </c>
      <c r="AG32" s="12">
        <f t="shared" si="13"/>
        <v>-47493549.501061171</v>
      </c>
      <c r="AH32" s="12">
        <f t="shared" si="14"/>
        <v>-5893360.1570659848</v>
      </c>
      <c r="AI32">
        <v>51</v>
      </c>
      <c r="AJ32" s="6">
        <v>0.18490000000000001</v>
      </c>
      <c r="AK32" s="12">
        <f t="shared" si="15"/>
        <v>-53214979.593527794</v>
      </c>
      <c r="AL32" s="12">
        <f t="shared" si="16"/>
        <v>-6700426.2626887197</v>
      </c>
      <c r="AM32">
        <v>50</v>
      </c>
      <c r="AN32" s="6">
        <v>0.18490000000000001</v>
      </c>
      <c r="AO32" s="12">
        <f t="shared" si="17"/>
        <v>-53040348.916301832</v>
      </c>
      <c r="AP32" s="12">
        <f t="shared" si="18"/>
        <v>-6823621.5302906549</v>
      </c>
      <c r="AQ32">
        <v>49</v>
      </c>
      <c r="AR32" s="6">
        <v>0.18490000000000001</v>
      </c>
      <c r="AS32" s="12">
        <f t="shared" si="19"/>
        <v>-36322820.994079523</v>
      </c>
      <c r="AT32" s="12">
        <f t="shared" si="20"/>
        <v>-4706058.9244154133</v>
      </c>
      <c r="AU32">
        <v>48</v>
      </c>
      <c r="AV32" s="6">
        <v>0.18490000000000001</v>
      </c>
      <c r="AW32" s="12">
        <f t="shared" si="21"/>
        <v>-38707774.990476258</v>
      </c>
      <c r="AX32" s="12">
        <f t="shared" si="22"/>
        <v>-4944423.8126520775</v>
      </c>
      <c r="AY32">
        <v>47</v>
      </c>
      <c r="AZ32" s="6">
        <v>0.18490000000000001</v>
      </c>
      <c r="BA32" s="12">
        <f t="shared" si="23"/>
        <v>-34158698.648441285</v>
      </c>
      <c r="BB32" s="12">
        <f t="shared" si="24"/>
        <v>-4332170.7227493962</v>
      </c>
      <c r="BC32">
        <v>46</v>
      </c>
      <c r="BD32" s="6">
        <v>0.18490000000000001</v>
      </c>
      <c r="BE32" s="12">
        <f t="shared" si="25"/>
        <v>-26155174.794722524</v>
      </c>
      <c r="BF32" s="12">
        <f t="shared" si="26"/>
        <v>-3364853.6916568209</v>
      </c>
      <c r="BG32">
        <v>45</v>
      </c>
      <c r="BH32" s="6">
        <v>0.18490000000000001</v>
      </c>
      <c r="BI32" s="12">
        <f t="shared" si="27"/>
        <v>-13415571.78515882</v>
      </c>
      <c r="BJ32" s="12">
        <f t="shared" si="28"/>
        <v>-1921756.1772535902</v>
      </c>
      <c r="BK32">
        <v>44</v>
      </c>
      <c r="BL32" s="6">
        <v>0.18490000000000001</v>
      </c>
      <c r="BM32" s="12">
        <f t="shared" si="29"/>
        <v>-11604808.320709629</v>
      </c>
      <c r="BN32" s="12">
        <f t="shared" si="30"/>
        <v>-1789427.5604013933</v>
      </c>
      <c r="BO32">
        <v>43</v>
      </c>
      <c r="BP32" s="6">
        <v>0.18490000000000001</v>
      </c>
      <c r="BQ32" s="12">
        <f t="shared" si="31"/>
        <v>-12119851.937848883</v>
      </c>
      <c r="BR32" s="12">
        <f t="shared" si="32"/>
        <v>-1924137.0777241839</v>
      </c>
      <c r="BS32">
        <v>42</v>
      </c>
      <c r="BT32" s="6">
        <v>0.18490000000000001</v>
      </c>
      <c r="BU32" s="12">
        <f t="shared" si="33"/>
        <v>-11348039.302343026</v>
      </c>
      <c r="BV32" s="12">
        <f t="shared" si="34"/>
        <v>-1843020.9815849077</v>
      </c>
      <c r="BW32">
        <v>41</v>
      </c>
      <c r="BX32" s="6">
        <v>0.18490000000000001</v>
      </c>
      <c r="BY32" s="12">
        <f t="shared" si="35"/>
        <v>-12540531.304817425</v>
      </c>
      <c r="BZ32" s="12">
        <f t="shared" si="36"/>
        <v>-2082460.4903985139</v>
      </c>
      <c r="CA32">
        <v>40</v>
      </c>
      <c r="CB32" s="6">
        <v>0.18490000000000001</v>
      </c>
      <c r="CC32" s="12">
        <f t="shared" si="37"/>
        <v>-5711519.7724694535</v>
      </c>
      <c r="CD32" s="12">
        <f t="shared" si="38"/>
        <v>-1120416.7436869822</v>
      </c>
      <c r="CE32">
        <v>39</v>
      </c>
      <c r="CF32" s="6">
        <v>0.18490000000000001</v>
      </c>
      <c r="CG32" s="12">
        <f t="shared" si="39"/>
        <v>-2906396.6743356744</v>
      </c>
      <c r="CH32" s="12">
        <f t="shared" si="40"/>
        <v>-628481.76260725805</v>
      </c>
      <c r="CI32">
        <v>38</v>
      </c>
      <c r="CJ32" s="6">
        <v>0.18490000000000001</v>
      </c>
      <c r="CK32" s="12">
        <f t="shared" si="284"/>
        <v>-1783888.4046858759</v>
      </c>
      <c r="CL32" s="12">
        <f t="shared" si="285"/>
        <v>-390632.4973764692</v>
      </c>
      <c r="CM32" s="5">
        <v>37</v>
      </c>
      <c r="CN32" s="6">
        <v>0.18490000000000001</v>
      </c>
      <c r="CO32" s="7">
        <f t="shared" si="41"/>
        <v>10147729.90003268</v>
      </c>
      <c r="CP32" s="12">
        <f t="shared" si="42"/>
        <v>-2403824.5608510077</v>
      </c>
      <c r="CQ32" s="12">
        <f t="shared" si="43"/>
        <v>-515418.58740874712</v>
      </c>
      <c r="CR32" s="9"/>
      <c r="CS32" s="5">
        <v>36</v>
      </c>
      <c r="CT32" s="6">
        <v>0.18490000000000001</v>
      </c>
      <c r="CU32" s="7">
        <f t="shared" si="44"/>
        <v>7757610.1980220778</v>
      </c>
      <c r="CV32" s="12">
        <f t="shared" si="45"/>
        <v>-2856189.958267495</v>
      </c>
      <c r="CW32" s="12">
        <f t="shared" si="46"/>
        <v>-661927.23485396325</v>
      </c>
      <c r="CY32" s="5">
        <v>35</v>
      </c>
      <c r="CZ32" s="6">
        <v>0.18490000000000001</v>
      </c>
      <c r="DA32" s="7">
        <f t="shared" si="47"/>
        <v>6272323.8987888731</v>
      </c>
      <c r="DB32" s="12">
        <f t="shared" si="48"/>
        <v>-3121006.1357870088</v>
      </c>
      <c r="DC32" s="12">
        <f t="shared" si="49"/>
        <v>-754622.83392660343</v>
      </c>
      <c r="DE32" s="5">
        <f t="shared" si="50"/>
        <v>34</v>
      </c>
      <c r="DF32" s="6">
        <v>0.18490000000000001</v>
      </c>
      <c r="DG32" s="7">
        <f t="shared" si="51"/>
        <v>5308780.2782808915</v>
      </c>
      <c r="DH32" s="12">
        <f t="shared" si="52"/>
        <v>-3345854.8527683499</v>
      </c>
      <c r="DI32" s="12">
        <f t="shared" si="53"/>
        <v>-812041.41499669815</v>
      </c>
      <c r="DK32" s="5">
        <f t="shared" si="54"/>
        <v>33</v>
      </c>
      <c r="DL32" s="6">
        <v>0.18490000000000001</v>
      </c>
      <c r="DM32" s="7">
        <f t="shared" si="55"/>
        <v>5373803.2981889788</v>
      </c>
      <c r="DN32" s="12">
        <f t="shared" si="56"/>
        <v>-2435760.6863559247</v>
      </c>
      <c r="DO32" s="12">
        <f t="shared" si="57"/>
        <v>-597828.12466217496</v>
      </c>
      <c r="DQ32" s="5">
        <f t="shared" si="58"/>
        <v>32</v>
      </c>
      <c r="DR32" s="6">
        <v>0.18490000000000001</v>
      </c>
      <c r="DS32" s="7">
        <f t="shared" si="59"/>
        <v>3522419.5714400751</v>
      </c>
      <c r="DT32" s="12">
        <f t="shared" si="60"/>
        <v>-3824713.3386971322</v>
      </c>
      <c r="DU32" s="12">
        <f t="shared" si="61"/>
        <v>-931750.42101472104</v>
      </c>
      <c r="DW32" s="5">
        <f t="shared" si="62"/>
        <v>31</v>
      </c>
      <c r="DX32" s="6">
        <v>0.18490000000000001</v>
      </c>
      <c r="DY32" s="7">
        <f t="shared" si="63"/>
        <v>2656425.0161689846</v>
      </c>
      <c r="DZ32" s="12">
        <f t="shared" si="64"/>
        <v>-4234213.2579832943</v>
      </c>
      <c r="EA32" s="12">
        <f t="shared" si="65"/>
        <v>-1035373.3149083238</v>
      </c>
      <c r="EC32" s="5">
        <f t="shared" si="66"/>
        <v>30</v>
      </c>
      <c r="ED32" s="6">
        <v>0.18490000000000001</v>
      </c>
      <c r="EE32" s="7">
        <f t="shared" si="67"/>
        <v>2472473.0232399348</v>
      </c>
      <c r="EF32" s="12">
        <f t="shared" si="68"/>
        <v>-3812607.3599374285</v>
      </c>
      <c r="EG32" s="12">
        <f t="shared" si="69"/>
        <v>-960109.15268497297</v>
      </c>
      <c r="EI32" s="5">
        <f t="shared" si="70"/>
        <v>29</v>
      </c>
      <c r="EJ32" s="6">
        <v>0.18490000000000001</v>
      </c>
      <c r="EK32" s="7">
        <f t="shared" si="71"/>
        <v>2472473.0232399348</v>
      </c>
      <c r="EL32" s="12">
        <f t="shared" si="72"/>
        <v>-2930521.6481129881</v>
      </c>
      <c r="EM32" s="12">
        <f t="shared" si="73"/>
        <v>-764716.41547473974</v>
      </c>
      <c r="EO32" s="5">
        <f t="shared" si="74"/>
        <v>28</v>
      </c>
      <c r="EP32" s="6">
        <v>0.18490000000000001</v>
      </c>
      <c r="EQ32" s="7">
        <f t="shared" si="75"/>
        <v>2761305.5877149142</v>
      </c>
      <c r="ER32" s="12">
        <f t="shared" si="76"/>
        <v>-3359174.3218325074</v>
      </c>
      <c r="ES32" s="12">
        <f t="shared" si="77"/>
        <v>-888832.62165276217</v>
      </c>
      <c r="EU32" s="5">
        <f t="shared" si="78"/>
        <v>27</v>
      </c>
      <c r="EV32" s="6">
        <v>0.18490000000000001</v>
      </c>
      <c r="EW32" s="7">
        <f t="shared" si="79"/>
        <v>1714536.1447523031</v>
      </c>
      <c r="EX32" s="12">
        <f t="shared" si="80"/>
        <v>-3228838.0261631138</v>
      </c>
      <c r="EY32" s="12">
        <f t="shared" si="81"/>
        <v>-863183.88838119735</v>
      </c>
      <c r="FA32" s="5">
        <f t="shared" si="82"/>
        <v>26</v>
      </c>
      <c r="FB32" s="6">
        <v>0.18490000000000001</v>
      </c>
      <c r="FC32" s="7">
        <f t="shared" si="83"/>
        <v>1708726.4747381939</v>
      </c>
      <c r="FD32" s="12">
        <f t="shared" si="84"/>
        <v>-2892354.8356189514</v>
      </c>
      <c r="FE32" s="12">
        <f t="shared" si="85"/>
        <v>-786424.94618106529</v>
      </c>
      <c r="FG32" s="5">
        <f t="shared" si="86"/>
        <v>25</v>
      </c>
      <c r="FH32" s="6">
        <v>0.18490000000000001</v>
      </c>
      <c r="FI32" s="7">
        <f t="shared" si="87"/>
        <v>1349278.6439815173</v>
      </c>
      <c r="FJ32" s="12">
        <f t="shared" si="88"/>
        <v>-3001354.1962990258</v>
      </c>
      <c r="FK32" s="12">
        <f t="shared" si="89"/>
        <v>-821538.55738112016</v>
      </c>
      <c r="FM32" s="5">
        <f t="shared" si="90"/>
        <v>24</v>
      </c>
      <c r="FN32" s="6">
        <v>0.18490000000000001</v>
      </c>
      <c r="FO32" s="7">
        <f t="shared" si="91"/>
        <v>1479634.437966353</v>
      </c>
      <c r="FP32" s="12">
        <f t="shared" si="92"/>
        <v>-2570948.3596611293</v>
      </c>
      <c r="FQ32" s="12">
        <f t="shared" si="93"/>
        <v>-713109.76399359794</v>
      </c>
      <c r="FS32" s="5">
        <f t="shared" si="94"/>
        <v>23</v>
      </c>
      <c r="FT32" s="6">
        <v>0.18490000000000001</v>
      </c>
      <c r="FU32" s="7">
        <f t="shared" si="95"/>
        <v>1206781.2070519151</v>
      </c>
      <c r="FV32" s="12">
        <f t="shared" si="96"/>
        <v>-2579602.5725256265</v>
      </c>
      <c r="FW32" s="12">
        <f t="shared" si="97"/>
        <v>-727278.46250950592</v>
      </c>
      <c r="FY32" s="5">
        <f t="shared" si="98"/>
        <v>22</v>
      </c>
      <c r="FZ32" s="6">
        <v>0.18490000000000001</v>
      </c>
      <c r="GA32" s="7">
        <f t="shared" si="99"/>
        <v>1036575.5085482863</v>
      </c>
      <c r="GB32" s="12">
        <f t="shared" si="100"/>
        <v>-2534742.4521205719</v>
      </c>
      <c r="GC32" s="12">
        <f t="shared" si="101"/>
        <v>-721569.01921680511</v>
      </c>
      <c r="GE32" s="5">
        <f t="shared" si="102"/>
        <v>21</v>
      </c>
      <c r="GF32" s="6">
        <v>0.18490000000000001</v>
      </c>
      <c r="GG32" s="7">
        <f t="shared" si="103"/>
        <v>922220.20333477424</v>
      </c>
      <c r="GH32" s="12">
        <f t="shared" si="104"/>
        <v>-2399967.9105837038</v>
      </c>
      <c r="GI32" s="12">
        <f t="shared" si="105"/>
        <v>-696341.05434819148</v>
      </c>
      <c r="GK32" s="5">
        <f t="shared" si="106"/>
        <v>20</v>
      </c>
      <c r="GL32" s="6">
        <v>0.18490000000000001</v>
      </c>
      <c r="GM32" s="7">
        <f t="shared" si="107"/>
        <v>1024347.665594551</v>
      </c>
      <c r="GN32" s="12">
        <f t="shared" si="108"/>
        <v>-1999800.5654329311</v>
      </c>
      <c r="GO32" s="12">
        <f t="shared" si="109"/>
        <v>-600305.09674035979</v>
      </c>
      <c r="GQ32" s="5">
        <f t="shared" si="110"/>
        <v>19</v>
      </c>
      <c r="GR32" s="6">
        <v>0.18490000000000001</v>
      </c>
      <c r="GS32" s="7">
        <f t="shared" si="111"/>
        <v>827421.37770157564</v>
      </c>
      <c r="GT32" s="12">
        <f t="shared" si="112"/>
        <v>-1930055.8411718204</v>
      </c>
      <c r="GU32" s="12">
        <f t="shared" si="113"/>
        <v>-600500.95058356831</v>
      </c>
      <c r="GW32" s="5">
        <f t="shared" si="114"/>
        <v>18</v>
      </c>
      <c r="GX32" s="6">
        <v>0.18490000000000001</v>
      </c>
      <c r="GY32" s="7">
        <f t="shared" si="115"/>
        <v>746702.80453169905</v>
      </c>
      <c r="GZ32" s="12">
        <f t="shared" si="116"/>
        <v>-1757425.7504034019</v>
      </c>
      <c r="HA32" s="12">
        <f t="shared" si="117"/>
        <v>-570842.67075147002</v>
      </c>
      <c r="HC32" s="5">
        <f t="shared" si="118"/>
        <v>17</v>
      </c>
      <c r="HD32" s="6">
        <v>0.18490000000000001</v>
      </c>
      <c r="HE32" s="7">
        <f t="shared" si="119"/>
        <v>813756.32577560924</v>
      </c>
      <c r="HF32" s="12">
        <f t="shared" si="120"/>
        <v>-1391924.1919901934</v>
      </c>
      <c r="HG32" s="12">
        <f t="shared" si="121"/>
        <v>-480061.44577763969</v>
      </c>
      <c r="HI32" s="5">
        <f t="shared" si="122"/>
        <v>16</v>
      </c>
      <c r="HJ32" s="6">
        <v>0.18490000000000001</v>
      </c>
      <c r="HK32" s="7">
        <f t="shared" si="123"/>
        <v>785782.4698489852</v>
      </c>
      <c r="HL32" s="12">
        <f t="shared" si="124"/>
        <v>-1119028.6506558252</v>
      </c>
      <c r="HM32" s="12">
        <f t="shared" si="125"/>
        <v>-406362.59394253499</v>
      </c>
      <c r="HO32" s="5">
        <f t="shared" si="126"/>
        <v>15</v>
      </c>
      <c r="HP32" s="6">
        <v>0.18490000000000001</v>
      </c>
      <c r="HQ32" s="7">
        <f t="shared" si="127"/>
        <v>687955.23537820496</v>
      </c>
      <c r="HR32" s="12">
        <f t="shared" si="128"/>
        <v>-1000827.0639040911</v>
      </c>
      <c r="HS32" s="12">
        <f t="shared" si="129"/>
        <v>-375310.14896403422</v>
      </c>
      <c r="HU32" s="5">
        <f t="shared" si="130"/>
        <v>14</v>
      </c>
      <c r="HV32" s="6">
        <v>0.18490000000000001</v>
      </c>
      <c r="HW32" s="7">
        <f t="shared" si="131"/>
        <v>579281.94289171835</v>
      </c>
      <c r="HX32" s="12">
        <f t="shared" si="132"/>
        <v>-920147.02015931939</v>
      </c>
      <c r="HY32" s="12">
        <f t="shared" si="133"/>
        <v>-357648.38557287422</v>
      </c>
      <c r="IA32" s="5">
        <f t="shared" si="134"/>
        <v>13</v>
      </c>
      <c r="IB32" s="6">
        <v>0.18490000000000001</v>
      </c>
      <c r="IC32" s="7">
        <f t="shared" si="135"/>
        <v>676020.47250754863</v>
      </c>
      <c r="ID32" s="12">
        <f t="shared" si="136"/>
        <v>-557453.9497718605</v>
      </c>
      <c r="IE32" s="12">
        <f t="shared" si="137"/>
        <v>-237019.65382635675</v>
      </c>
      <c r="IG32" s="5">
        <f t="shared" si="138"/>
        <v>12</v>
      </c>
      <c r="IH32" s="6">
        <v>0.18490000000000001</v>
      </c>
      <c r="II32" s="7">
        <f t="shared" si="139"/>
        <v>912308.32996970147</v>
      </c>
      <c r="IJ32" s="12">
        <f t="shared" si="140"/>
        <v>-48635.856845200949</v>
      </c>
      <c r="IK32" s="12">
        <f t="shared" si="141"/>
        <v>-23119.78231418768</v>
      </c>
      <c r="IM32" s="5">
        <f t="shared" si="142"/>
        <v>11</v>
      </c>
      <c r="IN32" s="6">
        <v>0.18490000000000001</v>
      </c>
      <c r="IO32" s="7">
        <f t="shared" si="143"/>
        <v>665918.48902897898</v>
      </c>
      <c r="IP32" s="12">
        <f t="shared" si="144"/>
        <v>-117514.78771708836</v>
      </c>
      <c r="IQ32" s="12">
        <f t="shared" si="145"/>
        <v>-59615.166031661611</v>
      </c>
      <c r="IS32" s="5">
        <f t="shared" si="146"/>
        <v>10</v>
      </c>
      <c r="IT32" s="6">
        <v>0.18490000000000001</v>
      </c>
      <c r="IU32" s="7">
        <f t="shared" si="147"/>
        <v>537768.30253490992</v>
      </c>
      <c r="IV32" s="12">
        <f t="shared" si="148"/>
        <v>-110786.16864592952</v>
      </c>
      <c r="IW32" s="12">
        <f t="shared" si="149"/>
        <v>-59133.128337471506</v>
      </c>
      <c r="IY32" s="5">
        <f t="shared" si="150"/>
        <v>9</v>
      </c>
      <c r="IZ32" s="6">
        <v>0.18490000000000001</v>
      </c>
      <c r="JA32" s="7">
        <f t="shared" si="151"/>
        <v>578121.15946560958</v>
      </c>
      <c r="JB32" s="12">
        <f t="shared" si="152"/>
        <v>75073.718266421405</v>
      </c>
      <c r="JC32" s="12">
        <f t="shared" si="153"/>
        <v>42811.198828935565</v>
      </c>
      <c r="JE32" s="5">
        <f t="shared" si="154"/>
        <v>8</v>
      </c>
      <c r="JF32" s="6">
        <v>0.18490000000000001</v>
      </c>
      <c r="JG32" s="7">
        <f t="shared" si="155"/>
        <v>542785.80364811711</v>
      </c>
      <c r="JH32" s="12">
        <f t="shared" si="156"/>
        <v>171857.24106125731</v>
      </c>
      <c r="JI32" s="12">
        <f t="shared" si="157"/>
        <v>107097.16755915944</v>
      </c>
      <c r="JK32" s="5">
        <f t="shared" si="158"/>
        <v>7</v>
      </c>
      <c r="JL32" s="6">
        <v>0.18490000000000001</v>
      </c>
      <c r="JM32" s="7">
        <f t="shared" si="159"/>
        <v>457969.79720563372</v>
      </c>
      <c r="JN32" s="12">
        <f t="shared" si="160"/>
        <v>201243.91465065046</v>
      </c>
      <c r="JO32" s="12">
        <f t="shared" si="161"/>
        <v>142853.8007282902</v>
      </c>
      <c r="JQ32" s="5">
        <f t="shared" si="162"/>
        <v>6</v>
      </c>
      <c r="JR32" s="6">
        <v>0.18490000000000001</v>
      </c>
      <c r="JS32" s="7">
        <f t="shared" si="163"/>
        <v>347631.54486536636</v>
      </c>
      <c r="JT32" s="12">
        <f t="shared" si="164"/>
        <v>175457.25966418075</v>
      </c>
      <c r="JU32" s="12">
        <f t="shared" si="165"/>
        <v>139277.20429547195</v>
      </c>
      <c r="JW32" s="5">
        <f t="shared" si="166"/>
        <v>5</v>
      </c>
      <c r="JX32" s="6">
        <v>0.18490000000000001</v>
      </c>
      <c r="JY32" s="7">
        <f t="shared" si="167"/>
        <v>364776.01769713155</v>
      </c>
      <c r="JZ32" s="12">
        <f t="shared" si="168"/>
        <v>255796.5927809549</v>
      </c>
      <c r="KA32" s="12">
        <f t="shared" si="169"/>
        <v>220087.76185441649</v>
      </c>
      <c r="KC32" s="5">
        <f t="shared" si="170"/>
        <v>4</v>
      </c>
      <c r="KD32" s="6">
        <v>0.18490000000000001</v>
      </c>
      <c r="KE32" s="7">
        <f t="shared" si="171"/>
        <v>302919.79546348745</v>
      </c>
      <c r="KF32" s="12">
        <f t="shared" si="172"/>
        <v>240552.02030295273</v>
      </c>
      <c r="KG32" s="12">
        <f t="shared" si="173"/>
        <v>214653.17140172241</v>
      </c>
      <c r="KI32" s="5">
        <f t="shared" si="174"/>
        <v>3</v>
      </c>
      <c r="KJ32" s="6">
        <v>0.18490000000000001</v>
      </c>
      <c r="KK32" s="7">
        <f t="shared" si="175"/>
        <v>247604.86796100007</v>
      </c>
      <c r="KL32" s="12">
        <f t="shared" si="176"/>
        <v>205173.59909265858</v>
      </c>
      <c r="KM32" s="12">
        <f t="shared" si="177"/>
        <v>190759.0305432656</v>
      </c>
      <c r="KO32" s="5">
        <f t="shared" si="178"/>
        <v>2</v>
      </c>
      <c r="KP32" s="6">
        <v>0.18490000000000001</v>
      </c>
      <c r="KQ32" s="7">
        <f t="shared" si="179"/>
        <v>233259.41400000002</v>
      </c>
      <c r="KR32" s="12">
        <f>(KR33)*(1+KP32)-(((VLOOKUP((KO$91+KO33),$A$138:$E$227,5,FALSE))/(VLOOKUP(KO$91,$A$138:$E$227,5,FALSE)))*(IF(KO32&lt;=$D$125,$B$125,$C$125)))</f>
        <v>208798.02584834126</v>
      </c>
      <c r="KS32" s="12">
        <f t="shared" si="181"/>
        <v>200987.15079379565</v>
      </c>
      <c r="KU32" s="5">
        <f t="shared" si="182"/>
        <v>1</v>
      </c>
      <c r="KV32" s="6">
        <v>0.18490000000000001</v>
      </c>
      <c r="KW32" s="7">
        <f>(KW33+$B$124)*(1+KV32)</f>
        <v>177735</v>
      </c>
      <c r="KX32" s="12">
        <f>($B$124)*(1+KV32)-$B$125</f>
        <v>166735</v>
      </c>
      <c r="KY32" s="12">
        <f>KX32</f>
        <v>166735</v>
      </c>
      <c r="LA32" s="5"/>
      <c r="LB32" s="6"/>
      <c r="LC32" s="7"/>
      <c r="LG32" s="5"/>
      <c r="LH32" s="6"/>
      <c r="LI32" s="7"/>
      <c r="LM32" s="5"/>
      <c r="LN32" s="6"/>
      <c r="LO32" s="7"/>
      <c r="LS32" s="5"/>
      <c r="LT32" s="6"/>
      <c r="LU32" s="7"/>
      <c r="LY32" s="5"/>
      <c r="LZ32" s="6"/>
      <c r="MA32" s="7"/>
      <c r="ME32" s="5"/>
      <c r="MF32" s="6"/>
      <c r="MG32" s="7"/>
      <c r="MK32" s="5"/>
      <c r="ML32" s="6"/>
      <c r="MM32" s="7"/>
      <c r="MQ32" s="5"/>
      <c r="MR32" s="6"/>
      <c r="MS32" s="7"/>
      <c r="MW32" s="5"/>
      <c r="MX32" s="6"/>
      <c r="MY32" s="7"/>
      <c r="NC32" s="5"/>
      <c r="ND32" s="6"/>
      <c r="NE32" s="7"/>
      <c r="NI32" s="5"/>
      <c r="NJ32" s="6"/>
      <c r="NK32" s="7"/>
      <c r="NO32" s="5"/>
      <c r="NP32" s="6"/>
      <c r="NQ32" s="7"/>
      <c r="NU32" s="5"/>
      <c r="NV32" s="6"/>
      <c r="NW32" s="7"/>
      <c r="OA32" s="5"/>
      <c r="OB32" s="6"/>
      <c r="OC32" s="7"/>
      <c r="OG32" s="5"/>
      <c r="OH32" s="6"/>
      <c r="OI32" s="7"/>
      <c r="OM32" s="5"/>
      <c r="ON32" s="6"/>
      <c r="OO32" s="7"/>
      <c r="OS32" s="5"/>
      <c r="OT32" s="6"/>
      <c r="OU32" s="7"/>
      <c r="OY32" s="5"/>
      <c r="OZ32" s="6"/>
      <c r="PA32" s="7"/>
      <c r="PE32" s="5"/>
      <c r="PF32" s="6"/>
      <c r="PG32" s="7"/>
      <c r="PK32" s="5"/>
      <c r="PL32" s="6"/>
      <c r="PM32" s="7"/>
      <c r="PQ32" s="5"/>
      <c r="PR32" s="6"/>
      <c r="PS32" s="7"/>
      <c r="PW32" s="5"/>
      <c r="PX32" s="6"/>
      <c r="PY32" s="7"/>
      <c r="QC32" s="5"/>
      <c r="QD32" s="6"/>
      <c r="QE32" s="7"/>
      <c r="QI32" s="5"/>
      <c r="QJ32" s="6"/>
      <c r="QK32" s="7"/>
      <c r="QO32" s="5"/>
      <c r="QP32" s="6"/>
      <c r="QQ32" s="7"/>
    </row>
    <row r="33" spans="3:459">
      <c r="C33">
        <v>58</v>
      </c>
      <c r="D33" s="6">
        <v>0.31240000000000001</v>
      </c>
      <c r="E33" s="12">
        <f t="shared" si="286"/>
        <v>-64611029.327303022</v>
      </c>
      <c r="F33" s="12">
        <f t="shared" si="0"/>
        <v>-10594983.956041159</v>
      </c>
      <c r="G33">
        <v>57</v>
      </c>
      <c r="H33" s="6">
        <v>0.31240000000000001</v>
      </c>
      <c r="I33" s="12">
        <f t="shared" si="1"/>
        <v>-66662574.072787262</v>
      </c>
      <c r="J33" s="12">
        <f t="shared" si="2"/>
        <v>-10805023.854451776</v>
      </c>
      <c r="K33">
        <v>56</v>
      </c>
      <c r="L33" s="6">
        <v>0.31240000000000001</v>
      </c>
      <c r="M33" s="12">
        <f t="shared" si="3"/>
        <v>-60976170.00126446</v>
      </c>
      <c r="N33" s="12">
        <f t="shared" si="4"/>
        <v>-9883341.2987831496</v>
      </c>
      <c r="O33">
        <v>55</v>
      </c>
      <c r="P33" s="6">
        <v>0.31240000000000001</v>
      </c>
      <c r="Q33" s="12">
        <f t="shared" si="5"/>
        <v>-55870044.4424624</v>
      </c>
      <c r="R33" s="12">
        <f t="shared" si="6"/>
        <v>-8420224.7074421998</v>
      </c>
      <c r="S33">
        <v>54</v>
      </c>
      <c r="T33" s="6">
        <v>0.31240000000000001</v>
      </c>
      <c r="U33" s="12">
        <f t="shared" si="7"/>
        <v>-40390578.148314789</v>
      </c>
      <c r="V33" s="12">
        <f t="shared" si="8"/>
        <v>-5474741.8722360339</v>
      </c>
      <c r="W33">
        <v>53</v>
      </c>
      <c r="X33" s="6">
        <v>0.31240000000000001</v>
      </c>
      <c r="Y33" s="12">
        <f t="shared" si="9"/>
        <v>-39455433.167314403</v>
      </c>
      <c r="Z33" s="12">
        <f t="shared" si="10"/>
        <v>-4824408.4157190127</v>
      </c>
      <c r="AA33">
        <v>52</v>
      </c>
      <c r="AB33" s="6">
        <v>0.31240000000000001</v>
      </c>
      <c r="AC33" s="12">
        <f t="shared" si="11"/>
        <v>-47278545.301614769</v>
      </c>
      <c r="AD33" s="12">
        <f t="shared" si="12"/>
        <v>-5915419.886078814</v>
      </c>
      <c r="AE33">
        <v>51</v>
      </c>
      <c r="AF33" s="6">
        <v>0.31240000000000001</v>
      </c>
      <c r="AG33" s="12">
        <f t="shared" si="13"/>
        <v>-39878289.134255052</v>
      </c>
      <c r="AH33" s="12">
        <f t="shared" si="14"/>
        <v>-5140708.3623305093</v>
      </c>
      <c r="AI33">
        <v>50</v>
      </c>
      <c r="AJ33" s="6">
        <v>0.31240000000000001</v>
      </c>
      <c r="AK33" s="12">
        <f t="shared" si="15"/>
        <v>-44709864.734545171</v>
      </c>
      <c r="AL33" s="12">
        <f t="shared" si="16"/>
        <v>-5848304.5813907431</v>
      </c>
      <c r="AM33">
        <v>49</v>
      </c>
      <c r="AN33" s="6">
        <v>0.31240000000000001</v>
      </c>
      <c r="AO33" s="12">
        <f t="shared" si="17"/>
        <v>-44566762.956317097</v>
      </c>
      <c r="AP33" s="12">
        <f t="shared" si="18"/>
        <v>-5956316.1865788726</v>
      </c>
      <c r="AQ33">
        <v>48</v>
      </c>
      <c r="AR33" s="6">
        <v>0.31240000000000001</v>
      </c>
      <c r="AS33" s="12">
        <f t="shared" si="19"/>
        <v>-30459339.774077877</v>
      </c>
      <c r="AT33" s="12">
        <f t="shared" si="20"/>
        <v>-4099740.5193545581</v>
      </c>
      <c r="AU33">
        <v>47</v>
      </c>
      <c r="AV33" s="6">
        <v>0.31240000000000001</v>
      </c>
      <c r="AW33" s="12">
        <f t="shared" si="21"/>
        <v>-32469337.368232861</v>
      </c>
      <c r="AX33" s="12">
        <f t="shared" si="22"/>
        <v>-4308727.2336991476</v>
      </c>
      <c r="AY33">
        <v>46</v>
      </c>
      <c r="AZ33" s="6">
        <v>0.31240000000000001</v>
      </c>
      <c r="BA33" s="12">
        <f t="shared" si="23"/>
        <v>-28628704.435691915</v>
      </c>
      <c r="BB33" s="12">
        <f t="shared" si="24"/>
        <v>-3771933.5702001671</v>
      </c>
      <c r="BC33">
        <v>45</v>
      </c>
      <c r="BD33" s="6">
        <v>0.31240000000000001</v>
      </c>
      <c r="BE33" s="12">
        <f t="shared" si="25"/>
        <v>-21876937.551996641</v>
      </c>
      <c r="BF33" s="12">
        <f t="shared" si="26"/>
        <v>-2923837.1514990767</v>
      </c>
      <c r="BG33">
        <v>44</v>
      </c>
      <c r="BH33" s="6">
        <v>0.31240000000000001</v>
      </c>
      <c r="BI33" s="12">
        <f t="shared" si="27"/>
        <v>-11145366.725940133</v>
      </c>
      <c r="BJ33" s="12">
        <f t="shared" si="28"/>
        <v>-1658599.5980782944</v>
      </c>
      <c r="BK33">
        <v>43</v>
      </c>
      <c r="BL33" s="6">
        <v>0.31240000000000001</v>
      </c>
      <c r="BM33" s="12">
        <f t="shared" si="29"/>
        <v>-9629717.3666063603</v>
      </c>
      <c r="BN33" s="12">
        <f t="shared" si="30"/>
        <v>-1542580.3174942888</v>
      </c>
      <c r="BO33">
        <v>42</v>
      </c>
      <c r="BP33" s="6">
        <v>0.31240000000000001</v>
      </c>
      <c r="BQ33" s="12">
        <f t="shared" si="31"/>
        <v>-10069108.296571443</v>
      </c>
      <c r="BR33" s="12">
        <f t="shared" si="32"/>
        <v>-1660687.0555482756</v>
      </c>
      <c r="BS33">
        <v>41</v>
      </c>
      <c r="BT33" s="6">
        <v>0.31240000000000001</v>
      </c>
      <c r="BU33" s="12">
        <f t="shared" si="33"/>
        <v>-9421318.4245247953</v>
      </c>
      <c r="BV33" s="12">
        <f t="shared" si="34"/>
        <v>-1589568.4166496811</v>
      </c>
      <c r="BW33">
        <v>40</v>
      </c>
      <c r="BX33" s="6">
        <v>0.31240000000000001</v>
      </c>
      <c r="BY33" s="12">
        <f t="shared" si="35"/>
        <v>-10431151.965700129</v>
      </c>
      <c r="BZ33" s="12">
        <f t="shared" si="36"/>
        <v>-1799497.3059312073</v>
      </c>
      <c r="CA33">
        <v>39</v>
      </c>
      <c r="CB33" s="6">
        <v>0.31240000000000001</v>
      </c>
      <c r="CC33" s="12">
        <f t="shared" si="37"/>
        <v>-4691188.7415911164</v>
      </c>
      <c r="CD33" s="12">
        <f t="shared" si="38"/>
        <v>-956024.24591667298</v>
      </c>
      <c r="CE33">
        <v>38</v>
      </c>
      <c r="CF33" s="6">
        <v>0.31240000000000001</v>
      </c>
      <c r="CG33" s="12">
        <f t="shared" si="39"/>
        <v>-2335777.2783530126</v>
      </c>
      <c r="CH33" s="12">
        <f t="shared" si="40"/>
        <v>-524719.63504233549</v>
      </c>
      <c r="CI33">
        <v>37</v>
      </c>
      <c r="CJ33" s="6">
        <v>0.31240000000000001</v>
      </c>
      <c r="CK33" s="12">
        <f t="shared" si="284"/>
        <v>-1389896.5353075161</v>
      </c>
      <c r="CL33" s="12">
        <f t="shared" si="285"/>
        <v>-316184.99381403206</v>
      </c>
      <c r="CM33" s="5">
        <v>36</v>
      </c>
      <c r="CN33" s="6">
        <v>0.31240000000000001</v>
      </c>
      <c r="CO33" s="7">
        <f t="shared" si="41"/>
        <v>8564207.8656702507</v>
      </c>
      <c r="CP33" s="12">
        <f t="shared" si="42"/>
        <v>-1910633.527921332</v>
      </c>
      <c r="CQ33" s="12">
        <f t="shared" si="43"/>
        <v>-425591.35456067586</v>
      </c>
      <c r="CR33" s="9"/>
      <c r="CS33" s="5">
        <v>35</v>
      </c>
      <c r="CT33" s="6">
        <v>0.31240000000000001</v>
      </c>
      <c r="CU33" s="7">
        <f t="shared" si="44"/>
        <v>6547058.9906507535</v>
      </c>
      <c r="CV33" s="12">
        <f t="shared" si="45"/>
        <v>-2301241.5725967227</v>
      </c>
      <c r="CW33" s="12">
        <f t="shared" si="46"/>
        <v>-554042.99472944788</v>
      </c>
      <c r="CY33" s="5">
        <v>34</v>
      </c>
      <c r="CZ33" s="6">
        <v>0.31240000000000001</v>
      </c>
      <c r="DA33" s="7">
        <f t="shared" si="47"/>
        <v>5293547.0493618641</v>
      </c>
      <c r="DB33" s="12">
        <f t="shared" si="48"/>
        <v>-2529268.8531427928</v>
      </c>
      <c r="DC33" s="12">
        <f t="shared" si="49"/>
        <v>-635313.97732970619</v>
      </c>
      <c r="DE33" s="5">
        <f t="shared" si="50"/>
        <v>33</v>
      </c>
      <c r="DF33" s="6">
        <v>0.31240000000000001</v>
      </c>
      <c r="DG33" s="7">
        <f t="shared" si="51"/>
        <v>4480361.4467726313</v>
      </c>
      <c r="DH33" s="12">
        <f t="shared" si="52"/>
        <v>-2719424.2807088858</v>
      </c>
      <c r="DI33" s="12">
        <f t="shared" si="53"/>
        <v>-685655.79020716925</v>
      </c>
      <c r="DK33" s="5">
        <f t="shared" si="54"/>
        <v>32</v>
      </c>
      <c r="DL33" s="6">
        <v>0.31240000000000001</v>
      </c>
      <c r="DM33" s="7">
        <f t="shared" si="55"/>
        <v>4535237.8244484589</v>
      </c>
      <c r="DN33" s="12">
        <f t="shared" si="56"/>
        <v>-1952510.9317955517</v>
      </c>
      <c r="DO33" s="12">
        <f t="shared" si="57"/>
        <v>-497844.01957630645</v>
      </c>
      <c r="DQ33" s="5">
        <f t="shared" si="58"/>
        <v>31</v>
      </c>
      <c r="DR33" s="6">
        <v>0.31240000000000001</v>
      </c>
      <c r="DS33" s="7">
        <f t="shared" si="59"/>
        <v>2972756.8330155076</v>
      </c>
      <c r="DT33" s="12">
        <f t="shared" si="60"/>
        <v>-3123949.085392355</v>
      </c>
      <c r="DU33" s="12">
        <f t="shared" si="61"/>
        <v>-790610.81118460547</v>
      </c>
      <c r="DW33" s="5">
        <f t="shared" si="62"/>
        <v>30</v>
      </c>
      <c r="DX33" s="6">
        <v>0.31240000000000001</v>
      </c>
      <c r="DY33" s="7">
        <f t="shared" si="63"/>
        <v>2241898.0641142582</v>
      </c>
      <c r="DZ33" s="12">
        <f t="shared" si="64"/>
        <v>-3469935.5986320488</v>
      </c>
      <c r="EA33" s="12">
        <f t="shared" si="65"/>
        <v>-881462.31320700387</v>
      </c>
      <c r="EC33" s="5">
        <f t="shared" si="66"/>
        <v>29</v>
      </c>
      <c r="ED33" s="6">
        <v>0.31240000000000001</v>
      </c>
      <c r="EE33" s="7">
        <f t="shared" si="67"/>
        <v>2086651.2138070171</v>
      </c>
      <c r="EF33" s="12">
        <f t="shared" si="68"/>
        <v>-3117121.2128912308</v>
      </c>
      <c r="EG33" s="12">
        <f t="shared" si="69"/>
        <v>-815474.3646995069</v>
      </c>
      <c r="EI33" s="5">
        <f t="shared" si="70"/>
        <v>28</v>
      </c>
      <c r="EJ33" s="6">
        <v>0.31240000000000001</v>
      </c>
      <c r="EK33" s="7">
        <f t="shared" si="71"/>
        <v>2086651.2138070171</v>
      </c>
      <c r="EL33" s="12">
        <f t="shared" si="72"/>
        <v>-2376197.6649067034</v>
      </c>
      <c r="EM33" s="12">
        <f t="shared" si="73"/>
        <v>-644163.53759556136</v>
      </c>
      <c r="EO33" s="5">
        <f t="shared" si="74"/>
        <v>27</v>
      </c>
      <c r="EP33" s="6">
        <v>0.31240000000000001</v>
      </c>
      <c r="EQ33" s="7">
        <f t="shared" si="75"/>
        <v>2330412.3451049998</v>
      </c>
      <c r="ER33" s="12">
        <f t="shared" si="76"/>
        <v>-2739298.684688733</v>
      </c>
      <c r="ES33" s="12">
        <f t="shared" si="77"/>
        <v>-752982.5768338698</v>
      </c>
      <c r="EU33" s="5">
        <f t="shared" si="78"/>
        <v>26</v>
      </c>
      <c r="EV33" s="6">
        <v>0.31240000000000001</v>
      </c>
      <c r="EW33" s="7">
        <f t="shared" si="79"/>
        <v>1446988.0536351616</v>
      </c>
      <c r="EX33" s="12">
        <f t="shared" si="80"/>
        <v>-2630280.695526191</v>
      </c>
      <c r="EY33" s="12">
        <f t="shared" si="81"/>
        <v>-730495.01780964353</v>
      </c>
      <c r="FA33" s="5">
        <f t="shared" si="82"/>
        <v>25</v>
      </c>
      <c r="FB33" s="6">
        <v>0.31240000000000001</v>
      </c>
      <c r="FC33" s="7">
        <f t="shared" si="83"/>
        <v>1442084.9647549952</v>
      </c>
      <c r="FD33" s="12">
        <f t="shared" si="84"/>
        <v>-2347893.7168952255</v>
      </c>
      <c r="FE33" s="12">
        <f t="shared" si="85"/>
        <v>-663196.51908509689</v>
      </c>
      <c r="FG33" s="5">
        <f t="shared" si="86"/>
        <v>24</v>
      </c>
      <c r="FH33" s="6">
        <v>0.31240000000000001</v>
      </c>
      <c r="FI33" s="7">
        <f t="shared" si="87"/>
        <v>1138727.8622512594</v>
      </c>
      <c r="FJ33" s="12">
        <f t="shared" si="88"/>
        <v>-2440504.8496067394</v>
      </c>
      <c r="FK33" s="12">
        <f t="shared" si="89"/>
        <v>-693982.42168912024</v>
      </c>
      <c r="FM33" s="5">
        <f t="shared" si="90"/>
        <v>23</v>
      </c>
      <c r="FN33" s="6">
        <v>0.31240000000000001</v>
      </c>
      <c r="FO33" s="7">
        <f t="shared" si="91"/>
        <v>1248742.0355864232</v>
      </c>
      <c r="FP33" s="12">
        <f t="shared" si="92"/>
        <v>-2078479.5889309538</v>
      </c>
      <c r="FQ33" s="12">
        <f t="shared" si="93"/>
        <v>-598917.34126541216</v>
      </c>
      <c r="FS33" s="5">
        <f t="shared" si="94"/>
        <v>22</v>
      </c>
      <c r="FT33" s="6">
        <v>0.31240000000000001</v>
      </c>
      <c r="FU33" s="7">
        <f t="shared" si="95"/>
        <v>1018466.7120026289</v>
      </c>
      <c r="FV33" s="12">
        <f t="shared" si="96"/>
        <v>-2087260.3641955734</v>
      </c>
      <c r="FW33" s="12">
        <f t="shared" si="97"/>
        <v>-611339.76543737645</v>
      </c>
      <c r="FY33" s="5">
        <f t="shared" si="98"/>
        <v>21</v>
      </c>
      <c r="FZ33" s="6">
        <v>0.31240000000000001</v>
      </c>
      <c r="GA33" s="7">
        <f t="shared" si="99"/>
        <v>874821.08916219615</v>
      </c>
      <c r="GB33" s="12">
        <f t="shared" si="100"/>
        <v>-2050264.0195256614</v>
      </c>
      <c r="GC33" s="12">
        <f t="shared" si="101"/>
        <v>-606334.00387867901</v>
      </c>
      <c r="GE33" s="5">
        <f t="shared" si="102"/>
        <v>20</v>
      </c>
      <c r="GF33" s="6">
        <v>0.31240000000000001</v>
      </c>
      <c r="GG33" s="7">
        <f t="shared" si="103"/>
        <v>778310.57754643785</v>
      </c>
      <c r="GH33" s="12">
        <f t="shared" si="104"/>
        <v>-1938198.7375884964</v>
      </c>
      <c r="GI33" s="12">
        <f t="shared" si="105"/>
        <v>-584215.3540788074</v>
      </c>
      <c r="GK33" s="5">
        <f t="shared" si="106"/>
        <v>19</v>
      </c>
      <c r="GL33" s="6">
        <v>0.31240000000000001</v>
      </c>
      <c r="GM33" s="7">
        <f t="shared" si="107"/>
        <v>864501.36348599114</v>
      </c>
      <c r="GN33" s="12">
        <f t="shared" si="108"/>
        <v>-1603393.8355190204</v>
      </c>
      <c r="GO33" s="12">
        <f t="shared" si="109"/>
        <v>-500015.70794858551</v>
      </c>
      <c r="GQ33" s="5">
        <f t="shared" si="110"/>
        <v>18</v>
      </c>
      <c r="GR33" s="6">
        <v>0.31240000000000001</v>
      </c>
      <c r="GS33" s="7">
        <f t="shared" si="111"/>
        <v>698304.81703230285</v>
      </c>
      <c r="GT33" s="12">
        <f t="shared" si="112"/>
        <v>-1547500.6783541152</v>
      </c>
      <c r="GU33" s="12">
        <f t="shared" si="113"/>
        <v>-500187.42305095098</v>
      </c>
      <c r="GW33" s="5">
        <f t="shared" si="114"/>
        <v>17</v>
      </c>
      <c r="GX33" s="6">
        <v>0.31240000000000001</v>
      </c>
      <c r="GY33" s="7">
        <f t="shared" si="115"/>
        <v>630182.12889838719</v>
      </c>
      <c r="GZ33" s="12">
        <f t="shared" si="116"/>
        <v>-1405237.7414478892</v>
      </c>
      <c r="HA33" s="12">
        <f t="shared" si="117"/>
        <v>-474184.48905729718</v>
      </c>
      <c r="HC33" s="5">
        <f t="shared" si="118"/>
        <v>16</v>
      </c>
      <c r="HD33" s="6">
        <v>0.31240000000000001</v>
      </c>
      <c r="HE33" s="7">
        <f t="shared" si="119"/>
        <v>686772.15442282823</v>
      </c>
      <c r="HF33" s="12">
        <f t="shared" si="120"/>
        <v>-1101308.1821301936</v>
      </c>
      <c r="HG33" s="12">
        <f t="shared" si="121"/>
        <v>-394591.93634617358</v>
      </c>
      <c r="HI33" s="5">
        <f t="shared" si="122"/>
        <v>15</v>
      </c>
      <c r="HJ33" s="6">
        <v>0.31240000000000001</v>
      </c>
      <c r="HK33" s="7">
        <f t="shared" si="123"/>
        <v>663163.53266012762</v>
      </c>
      <c r="HL33" s="12">
        <f t="shared" si="124"/>
        <v>-874686.12146948441</v>
      </c>
      <c r="HM33" s="12">
        <f t="shared" si="125"/>
        <v>-329976.37568232679</v>
      </c>
      <c r="HO33" s="5">
        <f t="shared" si="126"/>
        <v>14</v>
      </c>
      <c r="HP33" s="6">
        <v>0.31240000000000001</v>
      </c>
      <c r="HQ33" s="7">
        <f t="shared" si="127"/>
        <v>580601.93719149707</v>
      </c>
      <c r="HR33" s="12">
        <f t="shared" si="128"/>
        <v>-777134.83323832485</v>
      </c>
      <c r="HS33" s="12">
        <f t="shared" si="129"/>
        <v>-302751.10565019102</v>
      </c>
      <c r="HU33" s="5">
        <f t="shared" si="130"/>
        <v>13</v>
      </c>
      <c r="HV33" s="6">
        <v>0.31240000000000001</v>
      </c>
      <c r="HW33" s="7">
        <f t="shared" si="131"/>
        <v>488886.77769577038</v>
      </c>
      <c r="HX33" s="12">
        <f t="shared" si="132"/>
        <v>-711421.99474029033</v>
      </c>
      <c r="HY33" s="12">
        <f t="shared" si="133"/>
        <v>-287266.13247333054</v>
      </c>
      <c r="IA33" s="5">
        <f t="shared" si="134"/>
        <v>12</v>
      </c>
      <c r="IB33" s="6">
        <v>0.31240000000000001</v>
      </c>
      <c r="IC33" s="7">
        <f t="shared" si="135"/>
        <v>570529.55735298223</v>
      </c>
      <c r="ID33" s="12">
        <f t="shared" si="136"/>
        <v>-410917.38531327317</v>
      </c>
      <c r="IE33" s="12">
        <f t="shared" si="137"/>
        <v>-181504.74081136048</v>
      </c>
      <c r="IG33" s="5">
        <f t="shared" si="138"/>
        <v>11</v>
      </c>
      <c r="IH33" s="6">
        <v>0.31240000000000001</v>
      </c>
      <c r="II33" s="7">
        <f t="shared" si="139"/>
        <v>769945.42152899096</v>
      </c>
      <c r="IJ33" s="12">
        <f t="shared" si="140"/>
        <v>12214.995480801852</v>
      </c>
      <c r="IK33" s="12">
        <f t="shared" si="141"/>
        <v>6032.2394744054645</v>
      </c>
      <c r="IM33" s="5">
        <f t="shared" si="142"/>
        <v>10</v>
      </c>
      <c r="IN33" s="6">
        <v>0.31240000000000001</v>
      </c>
      <c r="IO33" s="7">
        <f t="shared" si="143"/>
        <v>562003.95732043125</v>
      </c>
      <c r="IP33" s="12">
        <f t="shared" si="144"/>
        <v>-49268.374605119716</v>
      </c>
      <c r="IQ33" s="12">
        <f t="shared" si="145"/>
        <v>-25965.133915115224</v>
      </c>
      <c r="IS33" s="5">
        <f t="shared" si="146"/>
        <v>9</v>
      </c>
      <c r="IT33" s="6">
        <v>0.31240000000000001</v>
      </c>
      <c r="IU33" s="7">
        <f t="shared" si="147"/>
        <v>453851.2132120094</v>
      </c>
      <c r="IV33" s="12">
        <f t="shared" si="148"/>
        <v>-46063.836982700072</v>
      </c>
      <c r="IW33" s="12">
        <f t="shared" si="149"/>
        <v>-25542.506762918994</v>
      </c>
      <c r="IY33" s="5">
        <f t="shared" si="150"/>
        <v>8</v>
      </c>
      <c r="IZ33" s="6">
        <v>0.31240000000000001</v>
      </c>
      <c r="JA33" s="7">
        <f t="shared" si="151"/>
        <v>487907.13095249346</v>
      </c>
      <c r="JB33" s="12">
        <f t="shared" si="152"/>
        <v>107757.37890659244</v>
      </c>
      <c r="JC33" s="12">
        <f t="shared" si="153"/>
        <v>63837.309778786992</v>
      </c>
      <c r="JE33" s="5">
        <f t="shared" si="154"/>
        <v>7</v>
      </c>
      <c r="JF33" s="6">
        <v>0.31240000000000001</v>
      </c>
      <c r="JG33" s="7">
        <f t="shared" si="155"/>
        <v>458085.74871138245</v>
      </c>
      <c r="JH33" s="12">
        <f t="shared" si="156"/>
        <v>185667.81790042855</v>
      </c>
      <c r="JI33" s="12">
        <f t="shared" si="157"/>
        <v>120200.11338956654</v>
      </c>
      <c r="JK33" s="5">
        <f t="shared" si="158"/>
        <v>6</v>
      </c>
      <c r="JL33" s="6">
        <v>0.31240000000000001</v>
      </c>
      <c r="JM33" s="7">
        <f t="shared" si="159"/>
        <v>386505.01916248939</v>
      </c>
      <c r="JN33" s="12">
        <f t="shared" si="160"/>
        <v>205507.7436471986</v>
      </c>
      <c r="JO33" s="12">
        <f t="shared" si="161"/>
        <v>151549.78631044598</v>
      </c>
      <c r="JQ33" s="5">
        <f t="shared" si="162"/>
        <v>5</v>
      </c>
      <c r="JR33" s="6">
        <v>0.31240000000000001</v>
      </c>
      <c r="JS33" s="7">
        <f t="shared" si="163"/>
        <v>293384.71167639998</v>
      </c>
      <c r="JT33" s="12">
        <f t="shared" si="164"/>
        <v>179973.29995143606</v>
      </c>
      <c r="JU33" s="12">
        <f t="shared" si="165"/>
        <v>148414.00090781931</v>
      </c>
      <c r="JW33" s="5">
        <f t="shared" si="166"/>
        <v>4</v>
      </c>
      <c r="JX33" s="6">
        <v>0.31240000000000001</v>
      </c>
      <c r="JY33" s="7">
        <f t="shared" si="167"/>
        <v>307853.84226274921</v>
      </c>
      <c r="JZ33" s="12">
        <f t="shared" si="168"/>
        <v>245306.80826025154</v>
      </c>
      <c r="KA33" s="12">
        <f t="shared" si="169"/>
        <v>219264.75847338123</v>
      </c>
      <c r="KC33" s="5">
        <f t="shared" si="170"/>
        <v>3</v>
      </c>
      <c r="KD33" s="6">
        <v>0.31240000000000001</v>
      </c>
      <c r="KE33" s="7">
        <f t="shared" si="171"/>
        <v>255650.09322600003</v>
      </c>
      <c r="KF33" s="12">
        <f t="shared" si="172"/>
        <v>213418.19450330062</v>
      </c>
      <c r="KG33" s="12">
        <f t="shared" si="173"/>
        <v>197841.70068647206</v>
      </c>
      <c r="KI33" s="5">
        <f t="shared" si="174"/>
        <v>2</v>
      </c>
      <c r="KJ33" s="6">
        <v>0.31240000000000001</v>
      </c>
      <c r="KK33" s="7">
        <f t="shared" si="175"/>
        <v>208966.89000000004</v>
      </c>
      <c r="KL33" s="12">
        <f>(KL34)*(1+KJ33)-(((VLOOKUP((KI$91+KI34),$A$138:$E$227,5,FALSE))/(VLOOKUP(KI$91,$A$138:$E$227,5,FALSE)))*(IF(KI33&lt;=$D$125,$B$125,$C$125)))</f>
        <v>183141.87370951919</v>
      </c>
      <c r="KM33" s="12">
        <f t="shared" si="177"/>
        <v>176892.48275829392</v>
      </c>
      <c r="KO33" s="5">
        <f t="shared" si="178"/>
        <v>1</v>
      </c>
      <c r="KP33" s="6">
        <v>0.31240000000000001</v>
      </c>
      <c r="KQ33" s="7">
        <f>(KQ34+$B$124)*(1+KP33)</f>
        <v>196860</v>
      </c>
      <c r="KR33" s="12">
        <f>($B$124)*(1+KP33)-$B$125</f>
        <v>185860</v>
      </c>
      <c r="KS33" s="12">
        <f>KR33</f>
        <v>185860</v>
      </c>
      <c r="KU33" s="5"/>
      <c r="KV33" s="6"/>
      <c r="KW33" s="7"/>
      <c r="LA33" s="5"/>
      <c r="LB33" s="6"/>
      <c r="LC33" s="7"/>
      <c r="LG33" s="5"/>
      <c r="LH33" s="6"/>
      <c r="LI33" s="7"/>
      <c r="LM33" s="5"/>
      <c r="LN33" s="6"/>
      <c r="LO33" s="7"/>
      <c r="LS33" s="5"/>
      <c r="LT33" s="6"/>
      <c r="LU33" s="7"/>
      <c r="LY33" s="5"/>
      <c r="LZ33" s="6"/>
      <c r="MA33" s="7"/>
      <c r="ME33" s="5"/>
      <c r="MF33" s="6"/>
      <c r="MG33" s="7"/>
      <c r="MK33" s="5"/>
      <c r="ML33" s="6"/>
      <c r="MM33" s="7"/>
      <c r="MQ33" s="5"/>
      <c r="MR33" s="6"/>
      <c r="MS33" s="7"/>
      <c r="MW33" s="5"/>
      <c r="MX33" s="6"/>
      <c r="MY33" s="7"/>
      <c r="NC33" s="5"/>
      <c r="ND33" s="6"/>
      <c r="NE33" s="7"/>
      <c r="NI33" s="5"/>
      <c r="NJ33" s="6"/>
      <c r="NK33" s="7"/>
      <c r="NO33" s="5"/>
      <c r="NP33" s="6"/>
      <c r="NQ33" s="7"/>
      <c r="NU33" s="5"/>
      <c r="NV33" s="6"/>
      <c r="NW33" s="7"/>
      <c r="OA33" s="5"/>
      <c r="OB33" s="6"/>
      <c r="OC33" s="7"/>
      <c r="OG33" s="5"/>
      <c r="OH33" s="6"/>
      <c r="OI33" s="7"/>
      <c r="OM33" s="5"/>
      <c r="ON33" s="6"/>
      <c r="OO33" s="7"/>
      <c r="OS33" s="5"/>
      <c r="OT33" s="6"/>
      <c r="OU33" s="7"/>
      <c r="OY33" s="5"/>
      <c r="OZ33" s="6"/>
      <c r="PA33" s="7"/>
      <c r="PE33" s="5"/>
      <c r="PF33" s="6"/>
      <c r="PG33" s="7"/>
      <c r="PK33" s="5"/>
      <c r="PL33" s="6"/>
      <c r="PM33" s="7"/>
      <c r="PQ33" s="5"/>
      <c r="PR33" s="6"/>
      <c r="PS33" s="7"/>
      <c r="PW33" s="5"/>
      <c r="PX33" s="6"/>
      <c r="PY33" s="7"/>
      <c r="QC33" s="5"/>
      <c r="QD33" s="6"/>
      <c r="QE33" s="7"/>
      <c r="QI33" s="5"/>
      <c r="QJ33" s="6"/>
      <c r="QK33" s="7"/>
      <c r="QO33" s="5"/>
      <c r="QP33" s="6"/>
      <c r="QQ33" s="7"/>
    </row>
    <row r="34" spans="3:459">
      <c r="C34">
        <v>57</v>
      </c>
      <c r="D34" s="6">
        <v>6.1499999999999999E-2</v>
      </c>
      <c r="E34" s="12">
        <f t="shared" si="286"/>
        <v>-49091802.309070714</v>
      </c>
      <c r="F34" s="12">
        <f t="shared" si="0"/>
        <v>-8334525.8090964016</v>
      </c>
      <c r="G34">
        <v>56</v>
      </c>
      <c r="H34" s="6">
        <v>6.1499999999999999E-2</v>
      </c>
      <c r="I34" s="12">
        <f t="shared" si="1"/>
        <v>-50653372.716770053</v>
      </c>
      <c r="J34" s="12">
        <f t="shared" si="2"/>
        <v>-8500222.5069358964</v>
      </c>
      <c r="K34">
        <v>55</v>
      </c>
      <c r="L34" s="6">
        <v>6.1499999999999999E-2</v>
      </c>
      <c r="M34" s="12">
        <f t="shared" si="3"/>
        <v>-46320544.256298549</v>
      </c>
      <c r="N34" s="12">
        <f t="shared" si="4"/>
        <v>-7773123.7172002466</v>
      </c>
      <c r="O34">
        <v>54</v>
      </c>
      <c r="P34" s="6">
        <v>6.1499999999999999E-2</v>
      </c>
      <c r="Q34" s="12">
        <f t="shared" si="5"/>
        <v>-42419222.675014332</v>
      </c>
      <c r="R34" s="12">
        <f t="shared" si="6"/>
        <v>-6618897.3555714209</v>
      </c>
      <c r="S34">
        <v>53</v>
      </c>
      <c r="T34" s="6">
        <v>6.1499999999999999E-2</v>
      </c>
      <c r="U34" s="12">
        <f t="shared" si="7"/>
        <v>-30607474.456709933</v>
      </c>
      <c r="V34" s="12">
        <f t="shared" si="8"/>
        <v>-4295258.9276835332</v>
      </c>
      <c r="W34">
        <v>52</v>
      </c>
      <c r="X34" s="6">
        <v>6.1499999999999999E-2</v>
      </c>
      <c r="Y34" s="12">
        <f t="shared" si="9"/>
        <v>-29876626.280177616</v>
      </c>
      <c r="Z34" s="12">
        <f t="shared" si="10"/>
        <v>-3782222.5614748891</v>
      </c>
      <c r="AA34">
        <v>51</v>
      </c>
      <c r="AB34" s="6">
        <v>6.1499999999999999E-2</v>
      </c>
      <c r="AC34" s="12">
        <f t="shared" si="11"/>
        <v>-35841795.622022279</v>
      </c>
      <c r="AD34" s="12">
        <f t="shared" si="12"/>
        <v>-4642901.8862678511</v>
      </c>
      <c r="AE34">
        <v>50</v>
      </c>
      <c r="AF34" s="6">
        <v>6.1499999999999999E-2</v>
      </c>
      <c r="AG34" s="12">
        <f t="shared" si="13"/>
        <v>-30208449.059752937</v>
      </c>
      <c r="AH34" s="12">
        <f t="shared" si="14"/>
        <v>-4031745.900025907</v>
      </c>
      <c r="AI34">
        <v>49</v>
      </c>
      <c r="AJ34" s="6">
        <v>6.1499999999999999E-2</v>
      </c>
      <c r="AK34" s="12">
        <f t="shared" si="15"/>
        <v>-33892499.930248566</v>
      </c>
      <c r="AL34" s="12">
        <f t="shared" si="16"/>
        <v>-4589955.8296116805</v>
      </c>
      <c r="AM34">
        <v>48</v>
      </c>
      <c r="AN34" s="6">
        <v>6.1499999999999999E-2</v>
      </c>
      <c r="AO34" s="12">
        <f t="shared" si="17"/>
        <v>-33787179.877484545</v>
      </c>
      <c r="AP34" s="12">
        <f t="shared" si="18"/>
        <v>-4675164.2421249468</v>
      </c>
      <c r="AQ34">
        <v>47</v>
      </c>
      <c r="AR34" s="6">
        <v>6.1499999999999999E-2</v>
      </c>
      <c r="AS34" s="12">
        <f t="shared" si="19"/>
        <v>-23039052.461242162</v>
      </c>
      <c r="AT34" s="12">
        <f t="shared" si="20"/>
        <v>-3210545.0927344328</v>
      </c>
      <c r="AU34">
        <v>46</v>
      </c>
      <c r="AV34" s="6">
        <v>6.1499999999999999E-2</v>
      </c>
      <c r="AW34" s="12">
        <f t="shared" si="21"/>
        <v>-24568169.719339706</v>
      </c>
      <c r="AX34" s="12">
        <f t="shared" si="22"/>
        <v>-3375410.9526080065</v>
      </c>
      <c r="AY34">
        <v>45</v>
      </c>
      <c r="AZ34" s="6">
        <v>6.1499999999999999E-2</v>
      </c>
      <c r="BA34" s="12">
        <f t="shared" si="23"/>
        <v>-21640510.967666332</v>
      </c>
      <c r="BB34" s="12">
        <f t="shared" si="24"/>
        <v>-2951944.0868553682</v>
      </c>
      <c r="BC34">
        <v>44</v>
      </c>
      <c r="BD34" s="6">
        <v>6.1499999999999999E-2</v>
      </c>
      <c r="BE34" s="12">
        <f t="shared" si="25"/>
        <v>-16498376.612991661</v>
      </c>
      <c r="BF34" s="12">
        <f t="shared" si="26"/>
        <v>-2282896.0769694056</v>
      </c>
      <c r="BG34">
        <v>43</v>
      </c>
      <c r="BH34" s="6">
        <v>6.1499999999999999E-2</v>
      </c>
      <c r="BI34" s="12">
        <f t="shared" si="27"/>
        <v>-8338749.1384122483</v>
      </c>
      <c r="BJ34" s="12">
        <f t="shared" si="28"/>
        <v>-1284772.9290782365</v>
      </c>
      <c r="BK34">
        <v>42</v>
      </c>
      <c r="BL34" s="6">
        <v>6.1499999999999999E-2</v>
      </c>
      <c r="BM34" s="12">
        <f t="shared" si="29"/>
        <v>-7194787.6105588879</v>
      </c>
      <c r="BN34" s="12">
        <f t="shared" si="30"/>
        <v>-1193247.4054803257</v>
      </c>
      <c r="BO34">
        <v>41</v>
      </c>
      <c r="BP34" s="6">
        <v>6.1499999999999999E-2</v>
      </c>
      <c r="BQ34" s="12">
        <f t="shared" si="31"/>
        <v>-7533687.7056136122</v>
      </c>
      <c r="BR34" s="12">
        <f t="shared" si="32"/>
        <v>-1286419.6867289189</v>
      </c>
      <c r="BS34">
        <v>40</v>
      </c>
      <c r="BT34" s="6">
        <v>6.1499999999999999E-2</v>
      </c>
      <c r="BU34" s="12">
        <f t="shared" si="33"/>
        <v>-7043210.4813781995</v>
      </c>
      <c r="BV34" s="12">
        <f t="shared" si="34"/>
        <v>-1230315.4717225903</v>
      </c>
      <c r="BW34">
        <v>39</v>
      </c>
      <c r="BX34" s="6">
        <v>6.1499999999999999E-2</v>
      </c>
      <c r="BY34" s="12">
        <f t="shared" si="35"/>
        <v>-7815643.7570855152</v>
      </c>
      <c r="BZ34" s="12">
        <f t="shared" si="36"/>
        <v>-1395924.5964568828</v>
      </c>
      <c r="CA34">
        <v>38</v>
      </c>
      <c r="CB34" s="6">
        <v>6.1499999999999999E-2</v>
      </c>
      <c r="CC34" s="12">
        <f t="shared" si="37"/>
        <v>-3462343.3703638641</v>
      </c>
      <c r="CD34" s="12">
        <f t="shared" si="38"/>
        <v>-730523.87107775349</v>
      </c>
      <c r="CE34">
        <v>37</v>
      </c>
      <c r="CF34" s="6">
        <v>6.1499999999999999E-2</v>
      </c>
      <c r="CG34" s="12">
        <f t="shared" si="39"/>
        <v>-1678019.639252929</v>
      </c>
      <c r="CH34" s="12">
        <f t="shared" si="40"/>
        <v>-390275.42149454774</v>
      </c>
      <c r="CI34">
        <v>36</v>
      </c>
      <c r="CJ34" s="6">
        <v>6.1499999999999999E-2</v>
      </c>
      <c r="CK34" s="12">
        <f t="shared" si="284"/>
        <v>-958565.6319014905</v>
      </c>
      <c r="CL34" s="12">
        <f t="shared" si="285"/>
        <v>-225766.19397091042</v>
      </c>
      <c r="CM34" s="5">
        <v>35</v>
      </c>
      <c r="CN34" s="6">
        <v>6.1499999999999999E-2</v>
      </c>
      <c r="CO34" s="7">
        <f t="shared" si="41"/>
        <v>6525607.9439730654</v>
      </c>
      <c r="CP34" s="12">
        <f t="shared" si="42"/>
        <v>-1353209.9031221443</v>
      </c>
      <c r="CQ34" s="12">
        <f t="shared" si="43"/>
        <v>-312074.90405662794</v>
      </c>
      <c r="CR34" s="9"/>
      <c r="CS34" s="5">
        <v>34</v>
      </c>
      <c r="CT34" s="6">
        <v>6.1499999999999999E-2</v>
      </c>
      <c r="CU34" s="7">
        <f t="shared" si="44"/>
        <v>4988615.5064391596</v>
      </c>
      <c r="CV34" s="12">
        <f t="shared" si="45"/>
        <v>-1658515.1427797354</v>
      </c>
      <c r="CW34" s="12">
        <f t="shared" si="46"/>
        <v>-413408.09250839322</v>
      </c>
      <c r="CY34" s="5">
        <v>33</v>
      </c>
      <c r="CZ34" s="6">
        <v>6.1499999999999999E-2</v>
      </c>
      <c r="DA34" s="7">
        <f t="shared" si="47"/>
        <v>4033486.0174960867</v>
      </c>
      <c r="DB34" s="12">
        <f t="shared" si="48"/>
        <v>-1836204.5800660178</v>
      </c>
      <c r="DC34" s="12">
        <f t="shared" si="49"/>
        <v>-477521.30884935695</v>
      </c>
      <c r="DE34" s="5">
        <f t="shared" si="50"/>
        <v>32</v>
      </c>
      <c r="DF34" s="6">
        <v>6.1499999999999999E-2</v>
      </c>
      <c r="DG34" s="7">
        <f t="shared" si="51"/>
        <v>3413868.8256420535</v>
      </c>
      <c r="DH34" s="12">
        <f t="shared" si="52"/>
        <v>-1981438.0663691487</v>
      </c>
      <c r="DI34" s="12">
        <f t="shared" si="53"/>
        <v>-517235.05952325178</v>
      </c>
      <c r="DK34" s="5">
        <f t="shared" si="54"/>
        <v>31</v>
      </c>
      <c r="DL34" s="6">
        <v>6.1499999999999999E-2</v>
      </c>
      <c r="DM34" s="7">
        <f t="shared" si="55"/>
        <v>3455682.5849195812</v>
      </c>
      <c r="DN34" s="12">
        <f t="shared" si="56"/>
        <v>-1398089.7129156475</v>
      </c>
      <c r="DO34" s="12">
        <f t="shared" si="57"/>
        <v>-369073.73186880193</v>
      </c>
      <c r="DQ34" s="5">
        <f t="shared" si="58"/>
        <v>30</v>
      </c>
      <c r="DR34" s="6">
        <v>6.1499999999999999E-2</v>
      </c>
      <c r="DS34" s="7">
        <f t="shared" si="59"/>
        <v>2265130.1684055985</v>
      </c>
      <c r="DT34" s="12">
        <f t="shared" si="60"/>
        <v>-2290010.4842652073</v>
      </c>
      <c r="DU34" s="12">
        <f t="shared" si="61"/>
        <v>-600032.18773190421</v>
      </c>
      <c r="DW34" s="5">
        <f t="shared" si="62"/>
        <v>29</v>
      </c>
      <c r="DX34" s="6">
        <v>6.1499999999999999E-2</v>
      </c>
      <c r="DY34" s="7">
        <f t="shared" si="63"/>
        <v>1708242.9625984898</v>
      </c>
      <c r="DZ34" s="12">
        <f t="shared" si="64"/>
        <v>-2553976.3667377899</v>
      </c>
      <c r="EA34" s="12">
        <f t="shared" si="65"/>
        <v>-671703.30351886922</v>
      </c>
      <c r="EC34" s="5">
        <f t="shared" si="66"/>
        <v>28</v>
      </c>
      <c r="ED34" s="6">
        <v>6.1499999999999999E-2</v>
      </c>
      <c r="EE34" s="7">
        <f t="shared" si="67"/>
        <v>1589950.6353299429</v>
      </c>
      <c r="EF34" s="12">
        <f t="shared" si="68"/>
        <v>-2287753.2001278214</v>
      </c>
      <c r="EG34" s="12">
        <f t="shared" si="69"/>
        <v>-619646.59787564154</v>
      </c>
      <c r="EI34" s="5">
        <f t="shared" si="70"/>
        <v>27</v>
      </c>
      <c r="EJ34" s="6">
        <v>6.1499999999999999E-2</v>
      </c>
      <c r="EK34" s="7">
        <f t="shared" si="71"/>
        <v>1589950.6353299429</v>
      </c>
      <c r="EL34" s="12">
        <f t="shared" si="72"/>
        <v>-1726252.1557774823</v>
      </c>
      <c r="EM34" s="12">
        <f t="shared" si="73"/>
        <v>-484502.56776482816</v>
      </c>
      <c r="EO34" s="5">
        <f t="shared" si="74"/>
        <v>26</v>
      </c>
      <c r="EP34" s="6">
        <v>6.1499999999999999E-2</v>
      </c>
      <c r="EQ34" s="7">
        <f t="shared" si="75"/>
        <v>1775687.553417403</v>
      </c>
      <c r="ER34" s="12">
        <f t="shared" si="76"/>
        <v>-2004084.6949514251</v>
      </c>
      <c r="ES34" s="12">
        <f t="shared" si="77"/>
        <v>-570347.95047685294</v>
      </c>
      <c r="EU34" s="5">
        <f t="shared" si="78"/>
        <v>25</v>
      </c>
      <c r="EV34" s="6">
        <v>6.1499999999999999E-2</v>
      </c>
      <c r="EW34" s="7">
        <f t="shared" si="79"/>
        <v>1102551.0923766852</v>
      </c>
      <c r="EX34" s="12">
        <f t="shared" si="80"/>
        <v>-1921868.4987126573</v>
      </c>
      <c r="EY34" s="12">
        <f t="shared" si="81"/>
        <v>-552607.91964946873</v>
      </c>
      <c r="FA34" s="5">
        <f t="shared" si="82"/>
        <v>24</v>
      </c>
      <c r="FB34" s="6">
        <v>6.1499999999999999E-2</v>
      </c>
      <c r="FC34" s="7">
        <f t="shared" si="83"/>
        <v>1098815.1209654033</v>
      </c>
      <c r="FD34" s="12">
        <f t="shared" si="84"/>
        <v>-1708081.1210027053</v>
      </c>
      <c r="FE34" s="12">
        <f t="shared" si="85"/>
        <v>-499517.34451305808</v>
      </c>
      <c r="FG34" s="5">
        <f t="shared" si="86"/>
        <v>23</v>
      </c>
      <c r="FH34" s="6">
        <v>6.1499999999999999E-2</v>
      </c>
      <c r="FI34" s="7">
        <f t="shared" si="87"/>
        <v>867668.288822965</v>
      </c>
      <c r="FJ34" s="12">
        <f t="shared" si="88"/>
        <v>-1779186.8710810267</v>
      </c>
      <c r="FK34" s="12">
        <f t="shared" si="89"/>
        <v>-523803.78932709323</v>
      </c>
      <c r="FM34" s="5">
        <f t="shared" si="90"/>
        <v>22</v>
      </c>
      <c r="FN34" s="6">
        <v>6.1499999999999999E-2</v>
      </c>
      <c r="FO34" s="7">
        <f t="shared" si="91"/>
        <v>951494.99816094432</v>
      </c>
      <c r="FP34" s="12">
        <f t="shared" si="92"/>
        <v>-1504394.8086145159</v>
      </c>
      <c r="FQ34" s="12">
        <f t="shared" si="93"/>
        <v>-448808.65732955129</v>
      </c>
      <c r="FS34" s="5">
        <f t="shared" si="94"/>
        <v>21</v>
      </c>
      <c r="FT34" s="6">
        <v>6.1499999999999999E-2</v>
      </c>
      <c r="FU34" s="7">
        <f t="shared" si="95"/>
        <v>776033.76409831527</v>
      </c>
      <c r="FV34" s="12">
        <f t="shared" si="96"/>
        <v>-1512369.0793428482</v>
      </c>
      <c r="FW34" s="12">
        <f t="shared" si="97"/>
        <v>-458608.48431495583</v>
      </c>
      <c r="FY34" s="5">
        <f t="shared" si="98"/>
        <v>20</v>
      </c>
      <c r="FZ34" s="6">
        <v>6.1499999999999999E-2</v>
      </c>
      <c r="GA34" s="7">
        <f t="shared" si="99"/>
        <v>666581.14078192331</v>
      </c>
      <c r="GB34" s="12">
        <f t="shared" si="100"/>
        <v>-1484929.6798486388</v>
      </c>
      <c r="GC34" s="12">
        <f t="shared" si="101"/>
        <v>-454659.52906062343</v>
      </c>
      <c r="GE34" s="5">
        <f t="shared" si="102"/>
        <v>19</v>
      </c>
      <c r="GF34" s="6">
        <v>6.1499999999999999E-2</v>
      </c>
      <c r="GG34" s="7">
        <f t="shared" si="103"/>
        <v>593043.71955687122</v>
      </c>
      <c r="GH34" s="12">
        <f t="shared" si="104"/>
        <v>-1400998.5032777383</v>
      </c>
      <c r="GI34" s="12">
        <f t="shared" si="105"/>
        <v>-437210.52408471121</v>
      </c>
      <c r="GK34" s="5">
        <f t="shared" si="106"/>
        <v>18</v>
      </c>
      <c r="GL34" s="6">
        <v>6.1499999999999999E-2</v>
      </c>
      <c r="GM34" s="7">
        <f t="shared" si="107"/>
        <v>658717.89354312036</v>
      </c>
      <c r="GN34" s="12">
        <f t="shared" si="108"/>
        <v>-1148425.1962940299</v>
      </c>
      <c r="GO34" s="12">
        <f t="shared" si="109"/>
        <v>-370786.93776323437</v>
      </c>
      <c r="GQ34" s="5">
        <f t="shared" si="110"/>
        <v>17</v>
      </c>
      <c r="GR34" s="6">
        <v>6.1499999999999999E-2</v>
      </c>
      <c r="GS34" s="7">
        <f t="shared" si="111"/>
        <v>532082.30496213259</v>
      </c>
      <c r="GT34" s="12">
        <f t="shared" si="112"/>
        <v>-1108416.2062536217</v>
      </c>
      <c r="GU34" s="12">
        <f t="shared" si="113"/>
        <v>-370922.40071882727</v>
      </c>
      <c r="GW34" s="5">
        <f t="shared" si="114"/>
        <v>16</v>
      </c>
      <c r="GX34" s="6">
        <v>6.1499999999999999E-2</v>
      </c>
      <c r="GY34" s="7">
        <f t="shared" si="115"/>
        <v>480175.34966350748</v>
      </c>
      <c r="GZ34" s="12">
        <f t="shared" si="116"/>
        <v>-1002996.9880111757</v>
      </c>
      <c r="HA34" s="12">
        <f t="shared" si="117"/>
        <v>-350409.1538095962</v>
      </c>
      <c r="HC34" s="5">
        <f t="shared" si="118"/>
        <v>15</v>
      </c>
      <c r="HD34" s="6">
        <v>6.1499999999999999E-2</v>
      </c>
      <c r="HE34" s="7">
        <f t="shared" si="119"/>
        <v>523294.8448817649</v>
      </c>
      <c r="HF34" s="12">
        <f t="shared" si="120"/>
        <v>-775356.61642794486</v>
      </c>
      <c r="HG34" s="12">
        <f t="shared" si="121"/>
        <v>-287620.02061802073</v>
      </c>
      <c r="HI34" s="5">
        <f t="shared" si="122"/>
        <v>14</v>
      </c>
      <c r="HJ34" s="6">
        <v>6.1499999999999999E-2</v>
      </c>
      <c r="HK34" s="7">
        <f t="shared" si="123"/>
        <v>505305.95295651292</v>
      </c>
      <c r="HL34" s="12">
        <f t="shared" si="124"/>
        <v>-605885.02621468902</v>
      </c>
      <c r="HM34" s="12">
        <f t="shared" si="125"/>
        <v>-236645.96705931914</v>
      </c>
      <c r="HO34" s="5">
        <f t="shared" si="126"/>
        <v>13</v>
      </c>
      <c r="HP34" s="6">
        <v>6.1499999999999999E-2</v>
      </c>
      <c r="HQ34" s="7">
        <f t="shared" si="127"/>
        <v>442397.08716206724</v>
      </c>
      <c r="HR34" s="12">
        <f t="shared" si="128"/>
        <v>-533471.14749181038</v>
      </c>
      <c r="HS34" s="12">
        <f t="shared" si="129"/>
        <v>-215168.44123565659</v>
      </c>
      <c r="HU34" s="5">
        <f t="shared" si="130"/>
        <v>12</v>
      </c>
      <c r="HV34" s="6">
        <v>6.1499999999999999E-2</v>
      </c>
      <c r="HW34" s="7">
        <f t="shared" si="131"/>
        <v>372513.54594313499</v>
      </c>
      <c r="HX34" s="12">
        <f t="shared" si="132"/>
        <v>-485466.48894575052</v>
      </c>
      <c r="HY34" s="12">
        <f t="shared" si="133"/>
        <v>-202952.62442678088</v>
      </c>
      <c r="IA34" s="5">
        <f t="shared" si="134"/>
        <v>11</v>
      </c>
      <c r="IB34" s="6">
        <v>6.1499999999999999E-2</v>
      </c>
      <c r="IC34" s="7">
        <f t="shared" si="135"/>
        <v>434722.30825432966</v>
      </c>
      <c r="ID34" s="12">
        <f t="shared" si="136"/>
        <v>-261352.43094913961</v>
      </c>
      <c r="IE34" s="12">
        <f t="shared" si="137"/>
        <v>-119519.36488940044</v>
      </c>
      <c r="IG34" s="5">
        <f t="shared" si="138"/>
        <v>10</v>
      </c>
      <c r="IH34" s="6">
        <v>6.1499999999999999E-2</v>
      </c>
      <c r="II34" s="7">
        <f t="shared" si="139"/>
        <v>586669.78171974316</v>
      </c>
      <c r="IJ34" s="12">
        <f t="shared" si="140"/>
        <v>55595.516566179853</v>
      </c>
      <c r="IK34" s="12">
        <f t="shared" si="141"/>
        <v>28425.185604494309</v>
      </c>
      <c r="IM34" s="5">
        <f t="shared" si="142"/>
        <v>9</v>
      </c>
      <c r="IN34" s="6">
        <v>6.1499999999999999E-2</v>
      </c>
      <c r="IO34" s="7">
        <f t="shared" si="143"/>
        <v>428226.11804360809</v>
      </c>
      <c r="IP34" s="12">
        <f t="shared" si="144"/>
        <v>5833.6527175670199</v>
      </c>
      <c r="IQ34" s="12">
        <f t="shared" si="145"/>
        <v>3183.0332786724857</v>
      </c>
      <c r="IS34" s="5">
        <f t="shared" si="146"/>
        <v>8</v>
      </c>
      <c r="IT34" s="6">
        <v>6.1499999999999999E-2</v>
      </c>
      <c r="IU34" s="7">
        <f t="shared" si="147"/>
        <v>345817.74856142135</v>
      </c>
      <c r="IV34" s="12">
        <f t="shared" si="148"/>
        <v>6125.211155032026</v>
      </c>
      <c r="IW34" s="12">
        <f t="shared" si="149"/>
        <v>3516.4362371871784</v>
      </c>
      <c r="IY34" s="5">
        <f t="shared" si="150"/>
        <v>7</v>
      </c>
      <c r="IZ34" s="6">
        <v>6.1499999999999999E-2</v>
      </c>
      <c r="JA34" s="7">
        <f t="shared" si="151"/>
        <v>371767.09155173227</v>
      </c>
      <c r="JB34" s="12">
        <f t="shared" si="152"/>
        <v>120692.91291267329</v>
      </c>
      <c r="JC34" s="12">
        <f t="shared" si="153"/>
        <v>74026.56581984376</v>
      </c>
      <c r="JE34" s="5">
        <f t="shared" si="154"/>
        <v>6</v>
      </c>
      <c r="JF34" s="6">
        <v>6.1499999999999999E-2</v>
      </c>
      <c r="JG34" s="7">
        <f t="shared" si="155"/>
        <v>349044.30715588422</v>
      </c>
      <c r="JH34" s="12">
        <f t="shared" si="156"/>
        <v>176781.08487662527</v>
      </c>
      <c r="JI34" s="12">
        <f t="shared" si="157"/>
        <v>118490.16778286069</v>
      </c>
      <c r="JK34" s="5">
        <f t="shared" si="158"/>
        <v>5</v>
      </c>
      <c r="JL34" s="6">
        <v>6.1499999999999999E-2</v>
      </c>
      <c r="JM34" s="7">
        <f t="shared" si="159"/>
        <v>294502.45288211625</v>
      </c>
      <c r="JN34" s="12">
        <f t="shared" si="160"/>
        <v>187586.84667811685</v>
      </c>
      <c r="JO34" s="12">
        <f t="shared" si="161"/>
        <v>143221.36085924917</v>
      </c>
      <c r="JQ34" s="5">
        <f t="shared" si="162"/>
        <v>4</v>
      </c>
      <c r="JR34" s="6">
        <v>6.1499999999999999E-2</v>
      </c>
      <c r="JS34" s="7">
        <f t="shared" si="163"/>
        <v>223548.241143249</v>
      </c>
      <c r="JT34" s="12">
        <f t="shared" si="164"/>
        <v>164852.64423671414</v>
      </c>
      <c r="JU34" s="12">
        <f t="shared" si="165"/>
        <v>140747.59615892178</v>
      </c>
      <c r="JW34" s="5">
        <f t="shared" si="166"/>
        <v>3</v>
      </c>
      <c r="JX34" s="6">
        <v>6.1499999999999999E-2</v>
      </c>
      <c r="JY34" s="7">
        <f t="shared" si="167"/>
        <v>234573.18063300001</v>
      </c>
      <c r="JZ34" s="12">
        <f t="shared" si="168"/>
        <v>196291.73801974443</v>
      </c>
      <c r="KA34" s="12">
        <f t="shared" si="169"/>
        <v>181651.72615566142</v>
      </c>
      <c r="KC34" s="5">
        <f t="shared" si="170"/>
        <v>2</v>
      </c>
      <c r="KD34" s="6">
        <v>6.1499999999999999E-2</v>
      </c>
      <c r="KE34" s="7">
        <f t="shared" si="171"/>
        <v>194795.86500000002</v>
      </c>
      <c r="KF34" s="12">
        <f>(KF35)*(1+KD34)-(((VLOOKUP((KC$91+KC35),$A$138:$E$227,5,FALSE))/(VLOOKUP(KC$91,$A$138:$E$227,5,FALSE)))*(IF(KC34&lt;=$D$125,$B$125,$C$125)))</f>
        <v>171658.219805726</v>
      </c>
      <c r="KG34" s="12">
        <f t="shared" si="173"/>
        <v>164751.46120706576</v>
      </c>
      <c r="KI34" s="5">
        <f t="shared" si="174"/>
        <v>1</v>
      </c>
      <c r="KJ34" s="6">
        <v>6.1499999999999999E-2</v>
      </c>
      <c r="KK34" s="7">
        <f>(KK35+$B$124)*(1+KJ34)</f>
        <v>159225.00000000003</v>
      </c>
      <c r="KL34" s="12">
        <f>($B$124)*(1+KJ34)-$B$125</f>
        <v>148225.00000000003</v>
      </c>
      <c r="KM34" s="12">
        <f>KL34</f>
        <v>148225.00000000003</v>
      </c>
      <c r="KO34" s="5"/>
      <c r="KP34" s="6"/>
      <c r="KQ34" s="7"/>
      <c r="KU34" s="5"/>
      <c r="KV34" s="6"/>
      <c r="KW34" s="7"/>
      <c r="LA34" s="5"/>
      <c r="LB34" s="6"/>
      <c r="LC34" s="7"/>
      <c r="LG34" s="5"/>
      <c r="LH34" s="6"/>
      <c r="LI34" s="7"/>
      <c r="LM34" s="5"/>
      <c r="LN34" s="6"/>
      <c r="LO34" s="7"/>
      <c r="LS34" s="5"/>
      <c r="LT34" s="6"/>
      <c r="LU34" s="7"/>
      <c r="LY34" s="5"/>
      <c r="LZ34" s="6"/>
      <c r="MA34" s="7"/>
      <c r="ME34" s="5"/>
      <c r="MF34" s="6"/>
      <c r="MG34" s="7"/>
      <c r="MK34" s="5"/>
      <c r="ML34" s="6"/>
      <c r="MM34" s="7"/>
      <c r="MQ34" s="5"/>
      <c r="MR34" s="6"/>
      <c r="MS34" s="7"/>
      <c r="MW34" s="5"/>
      <c r="MX34" s="6"/>
      <c r="MY34" s="7"/>
      <c r="NC34" s="5"/>
      <c r="ND34" s="6"/>
      <c r="NE34" s="7"/>
      <c r="NI34" s="5"/>
      <c r="NJ34" s="6"/>
      <c r="NK34" s="7"/>
      <c r="NO34" s="5"/>
      <c r="NP34" s="6"/>
      <c r="NQ34" s="7"/>
      <c r="NU34" s="5"/>
      <c r="NV34" s="6"/>
      <c r="NW34" s="7"/>
      <c r="OA34" s="5"/>
      <c r="OB34" s="6"/>
      <c r="OC34" s="7"/>
      <c r="OG34" s="5"/>
      <c r="OH34" s="6"/>
      <c r="OI34" s="7"/>
      <c r="OM34" s="5"/>
      <c r="ON34" s="6"/>
      <c r="OO34" s="7"/>
      <c r="OS34" s="5"/>
      <c r="OT34" s="6"/>
      <c r="OU34" s="7"/>
      <c r="OY34" s="5"/>
      <c r="OZ34" s="6"/>
      <c r="PA34" s="7"/>
      <c r="PE34" s="5"/>
      <c r="PF34" s="6"/>
      <c r="PG34" s="7"/>
      <c r="PK34" s="5"/>
      <c r="PL34" s="6"/>
      <c r="PM34" s="7"/>
      <c r="PQ34" s="5"/>
      <c r="PR34" s="6"/>
      <c r="PS34" s="7"/>
      <c r="PW34" s="5"/>
      <c r="PX34" s="6"/>
      <c r="PY34" s="7"/>
      <c r="QC34" s="5"/>
      <c r="QD34" s="6"/>
      <c r="QE34" s="7"/>
      <c r="QI34" s="5"/>
      <c r="QJ34" s="6"/>
      <c r="QK34" s="7"/>
      <c r="QO34" s="5"/>
      <c r="QP34" s="6"/>
      <c r="QQ34" s="7"/>
    </row>
    <row r="35" spans="3:459">
      <c r="C35">
        <v>56</v>
      </c>
      <c r="D35" s="6">
        <v>0.22339999999999999</v>
      </c>
      <c r="E35" s="12">
        <f t="shared" si="286"/>
        <v>-46081108.908863463</v>
      </c>
      <c r="F35" s="12">
        <f t="shared" si="0"/>
        <v>-8151361.8008521264</v>
      </c>
      <c r="G35">
        <v>55</v>
      </c>
      <c r="H35" s="6">
        <v>0.22339999999999999</v>
      </c>
      <c r="I35" s="12">
        <f t="shared" si="1"/>
        <v>-47550259.80870983</v>
      </c>
      <c r="J35" s="12">
        <f t="shared" si="2"/>
        <v>-8314002.4818909829</v>
      </c>
      <c r="K35">
        <v>54</v>
      </c>
      <c r="L35" s="6">
        <v>0.22339999999999999</v>
      </c>
      <c r="M35" s="12">
        <f t="shared" si="3"/>
        <v>-43468461.918487035</v>
      </c>
      <c r="N35" s="12">
        <f t="shared" si="4"/>
        <v>-7600313.8937231936</v>
      </c>
      <c r="O35">
        <v>53</v>
      </c>
      <c r="P35" s="6">
        <v>0.22339999999999999</v>
      </c>
      <c r="Q35" s="12">
        <f t="shared" si="5"/>
        <v>-39780460.220509589</v>
      </c>
      <c r="R35" s="12">
        <f t="shared" si="6"/>
        <v>-6467375.4346227245</v>
      </c>
      <c r="S35">
        <v>52</v>
      </c>
      <c r="T35" s="6">
        <v>0.22339999999999999</v>
      </c>
      <c r="U35" s="12">
        <f t="shared" si="7"/>
        <v>-28632782.131826382</v>
      </c>
      <c r="V35" s="12">
        <f t="shared" si="8"/>
        <v>-4186592.8883958822</v>
      </c>
      <c r="W35">
        <v>51</v>
      </c>
      <c r="X35" s="6">
        <v>0.22339999999999999</v>
      </c>
      <c r="Y35" s="12">
        <f t="shared" si="9"/>
        <v>-27922420.665088616</v>
      </c>
      <c r="Z35" s="12">
        <f t="shared" si="10"/>
        <v>-3683018.6766834683</v>
      </c>
      <c r="AA35">
        <v>50</v>
      </c>
      <c r="AB35" s="6">
        <v>0.22339999999999999</v>
      </c>
      <c r="AC35" s="12">
        <f t="shared" si="11"/>
        <v>-33547060.492634356</v>
      </c>
      <c r="AD35" s="12">
        <f t="shared" si="12"/>
        <v>-4527824.1155702807</v>
      </c>
      <c r="AE35">
        <v>49</v>
      </c>
      <c r="AF35" s="6">
        <v>0.22339999999999999</v>
      </c>
      <c r="AG35" s="12">
        <f t="shared" si="13"/>
        <v>-28246509.324529652</v>
      </c>
      <c r="AH35" s="12">
        <f t="shared" si="14"/>
        <v>-3927939.9469693587</v>
      </c>
      <c r="AI35">
        <v>48</v>
      </c>
      <c r="AJ35" s="6">
        <v>0.22339999999999999</v>
      </c>
      <c r="AK35" s="12">
        <f t="shared" si="15"/>
        <v>-31720186.708542746</v>
      </c>
      <c r="AL35" s="12">
        <f t="shared" si="16"/>
        <v>-4475854.5662360936</v>
      </c>
      <c r="AM35">
        <v>47</v>
      </c>
      <c r="AN35" s="6">
        <v>0.22339999999999999</v>
      </c>
      <c r="AO35" s="12">
        <f t="shared" si="17"/>
        <v>-31625408.729954071</v>
      </c>
      <c r="AP35" s="12">
        <f t="shared" si="18"/>
        <v>-4559491.4426620901</v>
      </c>
      <c r="AQ35">
        <v>46</v>
      </c>
      <c r="AR35" s="6">
        <v>0.22339999999999999</v>
      </c>
      <c r="AS35" s="12">
        <f t="shared" si="19"/>
        <v>-21501432.662365817</v>
      </c>
      <c r="AT35" s="12">
        <f t="shared" si="20"/>
        <v>-3121884.9059876748</v>
      </c>
      <c r="AU35">
        <v>45</v>
      </c>
      <c r="AV35" s="6">
        <v>0.22339999999999999</v>
      </c>
      <c r="AW35" s="12">
        <f t="shared" si="21"/>
        <v>-22939060.364090968</v>
      </c>
      <c r="AX35" s="12">
        <f t="shared" si="22"/>
        <v>-3283710.072569259</v>
      </c>
      <c r="AY35">
        <v>44</v>
      </c>
      <c r="AZ35" s="6">
        <v>0.22339999999999999</v>
      </c>
      <c r="BA35" s="12">
        <f t="shared" si="23"/>
        <v>-20179541.130581602</v>
      </c>
      <c r="BB35" s="12">
        <f t="shared" si="24"/>
        <v>-2868053.3917697784</v>
      </c>
      <c r="BC35">
        <v>43</v>
      </c>
      <c r="BD35" s="6">
        <v>0.22339999999999999</v>
      </c>
      <c r="BE35" s="12">
        <f t="shared" si="25"/>
        <v>-15338264.816159548</v>
      </c>
      <c r="BF35" s="12">
        <f t="shared" si="26"/>
        <v>-2211344.9274831251</v>
      </c>
      <c r="BG35">
        <v>42</v>
      </c>
      <c r="BH35" s="6">
        <v>0.22339999999999999</v>
      </c>
      <c r="BI35" s="12">
        <f t="shared" si="27"/>
        <v>-7672195.7254979452</v>
      </c>
      <c r="BJ35" s="12">
        <f t="shared" si="28"/>
        <v>-1231630.6021504882</v>
      </c>
      <c r="BK35">
        <v>41</v>
      </c>
      <c r="BL35" s="6">
        <v>0.22339999999999999</v>
      </c>
      <c r="BM35" s="12">
        <f t="shared" si="29"/>
        <v>-6607536.5394200571</v>
      </c>
      <c r="BN35" s="12">
        <f t="shared" si="30"/>
        <v>-1141793.1238875149</v>
      </c>
      <c r="BO35">
        <v>40</v>
      </c>
      <c r="BP35" s="6">
        <v>0.22339999999999999</v>
      </c>
      <c r="BQ35" s="12">
        <f t="shared" si="31"/>
        <v>-6931698.5873209583</v>
      </c>
      <c r="BR35" s="12">
        <f t="shared" si="32"/>
        <v>-1233246.9879282687</v>
      </c>
      <c r="BS35">
        <v>39</v>
      </c>
      <c r="BT35" s="6">
        <v>0.22339999999999999</v>
      </c>
      <c r="BU35" s="12">
        <f t="shared" si="33"/>
        <v>-6473357.4266080931</v>
      </c>
      <c r="BV35" s="12">
        <f t="shared" si="34"/>
        <v>-1178177.5275421683</v>
      </c>
      <c r="BW35">
        <v>38</v>
      </c>
      <c r="BX35" s="6">
        <v>0.22339999999999999</v>
      </c>
      <c r="BY35" s="12">
        <f t="shared" si="35"/>
        <v>-7204594.1819297988</v>
      </c>
      <c r="BZ35" s="12">
        <f t="shared" si="36"/>
        <v>-1340732.2506249729</v>
      </c>
      <c r="CA35">
        <v>37</v>
      </c>
      <c r="CB35" s="6">
        <v>0.22339999999999999</v>
      </c>
      <c r="CC35" s="12">
        <f t="shared" si="37"/>
        <v>-3127797.7615188281</v>
      </c>
      <c r="CD35" s="12">
        <f t="shared" si="38"/>
        <v>-687603.80237888347</v>
      </c>
      <c r="CE35">
        <v>36</v>
      </c>
      <c r="CF35" s="6">
        <v>0.22339999999999999</v>
      </c>
      <c r="CG35" s="12">
        <f t="shared" si="39"/>
        <v>-1459286.1964020508</v>
      </c>
      <c r="CH35" s="12">
        <f t="shared" si="40"/>
        <v>-353630.70403607975</v>
      </c>
      <c r="CI35">
        <v>35</v>
      </c>
      <c r="CJ35" s="6">
        <v>0.22339999999999999</v>
      </c>
      <c r="CK35" s="12">
        <f t="shared" si="284"/>
        <v>-783034.0385317856</v>
      </c>
      <c r="CL35" s="12">
        <f t="shared" si="285"/>
        <v>-192155.59227773879</v>
      </c>
      <c r="CM35" s="5">
        <v>34</v>
      </c>
      <c r="CN35" s="6">
        <v>0.22339999999999999</v>
      </c>
      <c r="CO35" s="7">
        <f t="shared" si="41"/>
        <v>6147534.5680386852</v>
      </c>
      <c r="CP35" s="12">
        <f t="shared" si="42"/>
        <v>-1152260.759999214</v>
      </c>
      <c r="CQ35" s="12">
        <f t="shared" si="43"/>
        <v>-276872.47300594609</v>
      </c>
      <c r="CR35" s="9"/>
      <c r="CS35" s="5">
        <v>33</v>
      </c>
      <c r="CT35" s="6">
        <v>0.22339999999999999</v>
      </c>
      <c r="CU35" s="7">
        <f t="shared" si="44"/>
        <v>4699590.6796412235</v>
      </c>
      <c r="CV35" s="12">
        <f t="shared" si="45"/>
        <v>-1449044.5709572057</v>
      </c>
      <c r="CW35" s="12">
        <f t="shared" si="46"/>
        <v>-376336.72906250542</v>
      </c>
      <c r="CY35" s="5">
        <v>32</v>
      </c>
      <c r="CZ35" s="6">
        <v>0.22339999999999999</v>
      </c>
      <c r="DA35" s="7">
        <f t="shared" si="47"/>
        <v>3799798.4149751165</v>
      </c>
      <c r="DB35" s="12">
        <f t="shared" si="48"/>
        <v>-1621145.6330663965</v>
      </c>
      <c r="DC35" s="12">
        <f t="shared" si="49"/>
        <v>-439267.4772623672</v>
      </c>
      <c r="DE35" s="5">
        <f t="shared" si="50"/>
        <v>31</v>
      </c>
      <c r="DF35" s="6">
        <v>0.22339999999999999</v>
      </c>
      <c r="DG35" s="7">
        <f t="shared" si="51"/>
        <v>3216079.9111088584</v>
      </c>
      <c r="DH35" s="12">
        <f t="shared" si="52"/>
        <v>-1758373.2965982792</v>
      </c>
      <c r="DI35" s="12">
        <f t="shared" si="53"/>
        <v>-478248.76983143378</v>
      </c>
      <c r="DK35" s="5">
        <f t="shared" si="54"/>
        <v>30</v>
      </c>
      <c r="DL35" s="6">
        <v>0.22339999999999999</v>
      </c>
      <c r="DM35" s="7">
        <f t="shared" si="55"/>
        <v>3255471.1115587195</v>
      </c>
      <c r="DN35" s="12">
        <f t="shared" si="56"/>
        <v>-1210029.7599991215</v>
      </c>
      <c r="DO35" s="12">
        <f t="shared" si="57"/>
        <v>-332820.04646192607</v>
      </c>
      <c r="DQ35" s="5">
        <f t="shared" si="58"/>
        <v>29</v>
      </c>
      <c r="DR35" s="6">
        <v>0.22339999999999999</v>
      </c>
      <c r="DS35" s="7">
        <f t="shared" si="59"/>
        <v>2133895.5896425797</v>
      </c>
      <c r="DT35" s="12">
        <f t="shared" si="60"/>
        <v>-2049473.4830360196</v>
      </c>
      <c r="DU35" s="12">
        <f t="shared" si="61"/>
        <v>-559518.83432578447</v>
      </c>
      <c r="DW35" s="5">
        <f t="shared" si="62"/>
        <v>28</v>
      </c>
      <c r="DX35" s="6">
        <v>0.22339999999999999</v>
      </c>
      <c r="DY35" s="7">
        <f t="shared" si="63"/>
        <v>1609272.6920381438</v>
      </c>
      <c r="DZ35" s="12">
        <f t="shared" si="64"/>
        <v>-2298548.4715578761</v>
      </c>
      <c r="EA35" s="12">
        <f t="shared" si="65"/>
        <v>-629868.0883205632</v>
      </c>
      <c r="EC35" s="5">
        <f t="shared" si="66"/>
        <v>27</v>
      </c>
      <c r="ED35" s="6">
        <v>0.22339999999999999</v>
      </c>
      <c r="EE35" s="7">
        <f t="shared" si="67"/>
        <v>1497833.8533489804</v>
      </c>
      <c r="EF35" s="12">
        <f t="shared" si="68"/>
        <v>-2050864.1832902532</v>
      </c>
      <c r="EG35" s="12">
        <f t="shared" si="69"/>
        <v>-578771.48730890593</v>
      </c>
      <c r="EI35" s="5">
        <f t="shared" si="70"/>
        <v>26</v>
      </c>
      <c r="EJ35" s="6">
        <v>0.22339999999999999</v>
      </c>
      <c r="EK35" s="7">
        <f t="shared" si="71"/>
        <v>1497833.8533489804</v>
      </c>
      <c r="EL35" s="12">
        <f t="shared" si="72"/>
        <v>-1525543.140734216</v>
      </c>
      <c r="EM35" s="12">
        <f t="shared" si="73"/>
        <v>-446119.97776072164</v>
      </c>
      <c r="EO35" s="5">
        <f t="shared" si="74"/>
        <v>25</v>
      </c>
      <c r="EP35" s="6">
        <v>0.22339999999999999</v>
      </c>
      <c r="EQ35" s="7">
        <f t="shared" si="75"/>
        <v>1672809.7535726829</v>
      </c>
      <c r="ER35" s="12">
        <f t="shared" si="76"/>
        <v>-1788667.830285423</v>
      </c>
      <c r="ES35" s="12">
        <f t="shared" si="77"/>
        <v>-530382.07646500273</v>
      </c>
      <c r="EU35" s="5">
        <f t="shared" si="78"/>
        <v>24</v>
      </c>
      <c r="EV35" s="6">
        <v>0.22339999999999999</v>
      </c>
      <c r="EW35" s="7">
        <f t="shared" si="79"/>
        <v>1038672.7200910836</v>
      </c>
      <c r="EX35" s="12">
        <f t="shared" si="80"/>
        <v>-1712231.7736438022</v>
      </c>
      <c r="EY35" s="12">
        <f t="shared" si="81"/>
        <v>-512969.23279921681</v>
      </c>
      <c r="FA35" s="5">
        <f t="shared" si="82"/>
        <v>23</v>
      </c>
      <c r="FB35" s="6">
        <v>0.22339999999999999</v>
      </c>
      <c r="FC35" s="7">
        <f t="shared" si="83"/>
        <v>1035153.1992137571</v>
      </c>
      <c r="FD35" s="12">
        <f t="shared" si="84"/>
        <v>-1512479.7252805044</v>
      </c>
      <c r="FE35" s="12">
        <f t="shared" si="85"/>
        <v>-460857.83040244412</v>
      </c>
      <c r="FG35" s="5">
        <f t="shared" si="86"/>
        <v>22</v>
      </c>
      <c r="FH35" s="6">
        <v>0.22339999999999999</v>
      </c>
      <c r="FI35" s="7">
        <f t="shared" si="87"/>
        <v>817398.29375691467</v>
      </c>
      <c r="FJ35" s="12">
        <f t="shared" si="88"/>
        <v>-1580110.0999350226</v>
      </c>
      <c r="FK35" s="12">
        <f t="shared" si="89"/>
        <v>-484696.34967331984</v>
      </c>
      <c r="FM35" s="5">
        <f t="shared" si="90"/>
        <v>21</v>
      </c>
      <c r="FN35" s="6">
        <v>0.22339999999999999</v>
      </c>
      <c r="FO35" s="7">
        <f t="shared" si="91"/>
        <v>896368.34494672087</v>
      </c>
      <c r="FP35" s="12">
        <f t="shared" si="92"/>
        <v>-1322501.7410157325</v>
      </c>
      <c r="FQ35" s="12">
        <f t="shared" si="93"/>
        <v>-411084.38575540157</v>
      </c>
      <c r="FS35" s="5">
        <f t="shared" si="94"/>
        <v>20</v>
      </c>
      <c r="FT35" s="6">
        <v>0.22339999999999999</v>
      </c>
      <c r="FU35" s="7">
        <f t="shared" si="95"/>
        <v>731072.78765738592</v>
      </c>
      <c r="FV35" s="12">
        <f t="shared" si="96"/>
        <v>-1331546.9058011274</v>
      </c>
      <c r="FW35" s="12">
        <f t="shared" si="97"/>
        <v>-420703.47023777955</v>
      </c>
      <c r="FY35" s="5">
        <f t="shared" si="98"/>
        <v>19</v>
      </c>
      <c r="FZ35" s="6">
        <v>0.22339999999999999</v>
      </c>
      <c r="GA35" s="7">
        <f t="shared" si="99"/>
        <v>627961.50803761021</v>
      </c>
      <c r="GB35" s="12">
        <f t="shared" si="100"/>
        <v>-1306593.4155608756</v>
      </c>
      <c r="GC35" s="12">
        <f t="shared" si="101"/>
        <v>-416827.34729549405</v>
      </c>
      <c r="GE35" s="5">
        <f t="shared" si="102"/>
        <v>18</v>
      </c>
      <c r="GF35" s="6">
        <v>0.22339999999999999</v>
      </c>
      <c r="GG35" s="7">
        <f t="shared" si="103"/>
        <v>558684.615691824</v>
      </c>
      <c r="GH35" s="12">
        <f t="shared" si="104"/>
        <v>-1229266.5358511917</v>
      </c>
      <c r="GI35" s="12">
        <f t="shared" si="105"/>
        <v>-399700.16196388443</v>
      </c>
      <c r="GK35" s="5">
        <f t="shared" si="106"/>
        <v>17</v>
      </c>
      <c r="GL35" s="6">
        <v>0.22339999999999999</v>
      </c>
      <c r="GM35" s="7">
        <f t="shared" si="107"/>
        <v>620553.83282441855</v>
      </c>
      <c r="GN35" s="12">
        <f t="shared" si="108"/>
        <v>-994354.46364892193</v>
      </c>
      <c r="GO35" s="12">
        <f t="shared" si="109"/>
        <v>-334501.65494938171</v>
      </c>
      <c r="GQ35" s="5">
        <f t="shared" si="110"/>
        <v>16</v>
      </c>
      <c r="GR35" s="6">
        <v>0.22339999999999999</v>
      </c>
      <c r="GS35" s="7">
        <f t="shared" si="111"/>
        <v>501255.11536705843</v>
      </c>
      <c r="GT35" s="12">
        <f t="shared" si="112"/>
        <v>-959743.86473102157</v>
      </c>
      <c r="GU35" s="12">
        <f t="shared" si="113"/>
        <v>-334634.61950232962</v>
      </c>
      <c r="GW35" s="5">
        <f t="shared" si="114"/>
        <v>15</v>
      </c>
      <c r="GX35" s="6">
        <v>0.22339999999999999</v>
      </c>
      <c r="GY35" s="7">
        <f t="shared" si="115"/>
        <v>452355.48720066645</v>
      </c>
      <c r="GZ35" s="12">
        <f t="shared" si="116"/>
        <v>-863990.76918918663</v>
      </c>
      <c r="HA35" s="12">
        <f t="shared" si="117"/>
        <v>-314499.70739401889</v>
      </c>
      <c r="HC35" s="5">
        <f t="shared" si="118"/>
        <v>14</v>
      </c>
      <c r="HD35" s="6">
        <v>0.22339999999999999</v>
      </c>
      <c r="HE35" s="7">
        <f t="shared" si="119"/>
        <v>492976.7733224351</v>
      </c>
      <c r="HF35" s="12">
        <f t="shared" si="120"/>
        <v>-654247.38629762502</v>
      </c>
      <c r="HG35" s="12">
        <f t="shared" si="121"/>
        <v>-252868.62169785507</v>
      </c>
      <c r="HI35" s="5">
        <f t="shared" si="122"/>
        <v>13</v>
      </c>
      <c r="HJ35" s="6">
        <v>0.22339999999999999</v>
      </c>
      <c r="HK35" s="7">
        <f t="shared" si="123"/>
        <v>476030.10170184914</v>
      </c>
      <c r="HL35" s="12">
        <f t="shared" si="124"/>
        <v>-498422.96843010676</v>
      </c>
      <c r="HM35" s="12">
        <f t="shared" si="125"/>
        <v>-202834.70494394939</v>
      </c>
      <c r="HO35" s="5">
        <f t="shared" si="126"/>
        <v>12</v>
      </c>
      <c r="HP35" s="6">
        <v>0.22339999999999999</v>
      </c>
      <c r="HQ35" s="7">
        <f t="shared" si="127"/>
        <v>416765.97942728893</v>
      </c>
      <c r="HR35" s="12">
        <f t="shared" si="128"/>
        <v>-432493.25053981604</v>
      </c>
      <c r="HS35" s="12">
        <f t="shared" si="129"/>
        <v>-181753.29853973864</v>
      </c>
      <c r="HU35" s="5">
        <f t="shared" si="130"/>
        <v>11</v>
      </c>
      <c r="HV35" s="6">
        <v>0.22339999999999999</v>
      </c>
      <c r="HW35" s="7">
        <f t="shared" si="131"/>
        <v>350931.27267370227</v>
      </c>
      <c r="HX35" s="12">
        <f t="shared" si="132"/>
        <v>-389737.09426798759</v>
      </c>
      <c r="HY35" s="12">
        <f t="shared" si="133"/>
        <v>-169762.78339280441</v>
      </c>
      <c r="IA35" s="5">
        <f t="shared" si="134"/>
        <v>10</v>
      </c>
      <c r="IB35" s="6">
        <v>0.22339999999999999</v>
      </c>
      <c r="IC35" s="7">
        <f t="shared" si="135"/>
        <v>409535.8532777481</v>
      </c>
      <c r="ID35" s="12">
        <f t="shared" si="136"/>
        <v>-184410.33686296834</v>
      </c>
      <c r="IE35" s="12">
        <f t="shared" si="137"/>
        <v>-87868.320018551371</v>
      </c>
      <c r="IG35" s="5">
        <f t="shared" si="138"/>
        <v>9</v>
      </c>
      <c r="IH35" s="6">
        <v>0.22339999999999999</v>
      </c>
      <c r="II35" s="7">
        <f t="shared" si="139"/>
        <v>552679.96393758187</v>
      </c>
      <c r="IJ35" s="12">
        <f t="shared" si="140"/>
        <v>107650.62681729978</v>
      </c>
      <c r="IK35" s="12">
        <f t="shared" si="141"/>
        <v>57347.624306557453</v>
      </c>
      <c r="IM35" s="5">
        <f t="shared" si="142"/>
        <v>8</v>
      </c>
      <c r="IN35" s="6">
        <v>0.22339999999999999</v>
      </c>
      <c r="IO35" s="7">
        <f t="shared" si="143"/>
        <v>403416.03207122756</v>
      </c>
      <c r="IP35" s="12">
        <f t="shared" si="144"/>
        <v>57292.196991103374</v>
      </c>
      <c r="IQ35" s="12">
        <f t="shared" si="145"/>
        <v>32571.024056291903</v>
      </c>
      <c r="IS35" s="5">
        <f t="shared" si="146"/>
        <v>7</v>
      </c>
      <c r="IT35" s="6">
        <v>0.22339999999999999</v>
      </c>
      <c r="IU35" s="7">
        <f t="shared" si="147"/>
        <v>325782.14654867764</v>
      </c>
      <c r="IV35" s="12">
        <f t="shared" si="148"/>
        <v>54999.172314123673</v>
      </c>
      <c r="IW35" s="12">
        <f t="shared" si="149"/>
        <v>32898.277917957414</v>
      </c>
      <c r="IY35" s="5">
        <f t="shared" si="150"/>
        <v>6</v>
      </c>
      <c r="IZ35" s="6">
        <v>0.22339999999999999</v>
      </c>
      <c r="JA35" s="7">
        <f t="shared" si="151"/>
        <v>350228.06552212173</v>
      </c>
      <c r="JB35" s="12">
        <f t="shared" si="152"/>
        <v>159778.53312545762</v>
      </c>
      <c r="JC35" s="12">
        <f t="shared" si="153"/>
        <v>102107.95828569632</v>
      </c>
      <c r="JE35" s="5">
        <f t="shared" si="154"/>
        <v>5</v>
      </c>
      <c r="JF35" s="6">
        <v>0.22339999999999999</v>
      </c>
      <c r="JG35" s="7">
        <f t="shared" si="155"/>
        <v>328821.76839932567</v>
      </c>
      <c r="JH35" s="12">
        <f t="shared" si="156"/>
        <v>208704.1955887654</v>
      </c>
      <c r="JI35" s="12">
        <f t="shared" si="157"/>
        <v>145751.49855534435</v>
      </c>
      <c r="JK35" s="5">
        <f t="shared" si="158"/>
        <v>4</v>
      </c>
      <c r="JL35" s="6">
        <v>0.22339999999999999</v>
      </c>
      <c r="JM35" s="7">
        <f t="shared" si="159"/>
        <v>277439.89908819238</v>
      </c>
      <c r="JN35" s="12">
        <f t="shared" si="160"/>
        <v>213735.19152527634</v>
      </c>
      <c r="JO35" s="12">
        <f t="shared" si="161"/>
        <v>170026.56340149796</v>
      </c>
      <c r="JQ35" s="5">
        <f t="shared" si="162"/>
        <v>3</v>
      </c>
      <c r="JR35" s="6">
        <v>0.22339999999999999</v>
      </c>
      <c r="JS35" s="7">
        <f t="shared" si="163"/>
        <v>210596.55312599998</v>
      </c>
      <c r="JT35" s="12">
        <f t="shared" si="164"/>
        <v>167439.0506666897</v>
      </c>
      <c r="JU35" s="12">
        <f t="shared" si="165"/>
        <v>148948.84875257671</v>
      </c>
      <c r="JW35" s="5">
        <f t="shared" si="166"/>
        <v>2</v>
      </c>
      <c r="JX35" s="6">
        <v>0.22339999999999999</v>
      </c>
      <c r="JY35" s="7">
        <f t="shared" si="167"/>
        <v>220982.742</v>
      </c>
      <c r="JZ35" s="12">
        <f>(JZ36)*(1+JX35)-(((VLOOKUP((JW$91+JW36),$A$138:$E$227,5,FALSE))/(VLOOKUP(JW$91,$A$138:$E$227,5,FALSE)))*(IF(JW35&lt;=$D$125,$B$125,$C$125)))</f>
        <v>196117.0705259809</v>
      </c>
      <c r="KA35" s="12">
        <f t="shared" si="169"/>
        <v>189098.56595705522</v>
      </c>
      <c r="KC35" s="5">
        <f t="shared" si="170"/>
        <v>1</v>
      </c>
      <c r="KD35" s="6">
        <v>0.22339999999999999</v>
      </c>
      <c r="KE35" s="7">
        <f>(KE36+$B$124)*(1+KD35)</f>
        <v>183510</v>
      </c>
      <c r="KF35" s="12">
        <f>($B$124)*(1+KD35)-$B$125</f>
        <v>172510</v>
      </c>
      <c r="KG35" s="12">
        <f>KF35</f>
        <v>172510</v>
      </c>
      <c r="KI35" s="5"/>
      <c r="KJ35" s="6"/>
      <c r="KK35" s="7"/>
      <c r="KO35" s="5"/>
      <c r="KP35" s="6"/>
      <c r="KQ35" s="7"/>
      <c r="KU35" s="5"/>
      <c r="KV35" s="6"/>
      <c r="KW35" s="7"/>
      <c r="LA35" s="5"/>
      <c r="LB35" s="6"/>
      <c r="LC35" s="7"/>
      <c r="LG35" s="5"/>
      <c r="LH35" s="6"/>
      <c r="LI35" s="7"/>
      <c r="LM35" s="5"/>
      <c r="LN35" s="6"/>
      <c r="LO35" s="7"/>
      <c r="LS35" s="5"/>
      <c r="LT35" s="6"/>
      <c r="LU35" s="7"/>
      <c r="LY35" s="5"/>
      <c r="LZ35" s="6"/>
      <c r="MA35" s="7"/>
      <c r="ME35" s="5"/>
      <c r="MF35" s="6"/>
      <c r="MG35" s="7"/>
      <c r="MK35" s="5"/>
      <c r="ML35" s="6"/>
      <c r="MM35" s="7"/>
      <c r="MQ35" s="5"/>
      <c r="MR35" s="6"/>
      <c r="MS35" s="7"/>
      <c r="MW35" s="5"/>
      <c r="MX35" s="6"/>
      <c r="MY35" s="7"/>
      <c r="NC35" s="5"/>
      <c r="ND35" s="6"/>
      <c r="NE35" s="7"/>
      <c r="NI35" s="5"/>
      <c r="NJ35" s="6"/>
      <c r="NK35" s="7"/>
      <c r="NO35" s="5"/>
      <c r="NP35" s="6"/>
      <c r="NQ35" s="7"/>
      <c r="NU35" s="5"/>
      <c r="NV35" s="6"/>
      <c r="NW35" s="7"/>
      <c r="OA35" s="5"/>
      <c r="OB35" s="6"/>
      <c r="OC35" s="7"/>
      <c r="OG35" s="5"/>
      <c r="OH35" s="6"/>
      <c r="OI35" s="7"/>
      <c r="OM35" s="5"/>
      <c r="ON35" s="6"/>
      <c r="OO35" s="7"/>
      <c r="OS35" s="5"/>
      <c r="OT35" s="6"/>
      <c r="OU35" s="7"/>
      <c r="OY35" s="5"/>
      <c r="OZ35" s="6"/>
      <c r="PA35" s="7"/>
      <c r="PE35" s="5"/>
      <c r="PF35" s="6"/>
      <c r="PG35" s="7"/>
      <c r="PK35" s="5"/>
      <c r="PL35" s="6"/>
      <c r="PM35" s="7"/>
      <c r="PQ35" s="5"/>
      <c r="PR35" s="6"/>
      <c r="PS35" s="7"/>
      <c r="PW35" s="5"/>
      <c r="PX35" s="6"/>
      <c r="PY35" s="7"/>
      <c r="QC35" s="5"/>
      <c r="QD35" s="6"/>
      <c r="QE35" s="7"/>
      <c r="QI35" s="5"/>
      <c r="QJ35" s="6"/>
      <c r="QK35" s="7"/>
      <c r="QO35" s="5"/>
      <c r="QP35" s="6"/>
      <c r="QQ35" s="7"/>
    </row>
    <row r="36" spans="3:459">
      <c r="C36">
        <v>55</v>
      </c>
      <c r="D36" s="6">
        <v>0.20419999999999999</v>
      </c>
      <c r="E36" s="12">
        <f t="shared" si="286"/>
        <v>-37527802.46292375</v>
      </c>
      <c r="F36" s="12">
        <f t="shared" si="0"/>
        <v>-6884740.0064536687</v>
      </c>
      <c r="G36">
        <v>54</v>
      </c>
      <c r="H36" s="6">
        <v>0.20419999999999999</v>
      </c>
      <c r="I36" s="12">
        <f t="shared" si="1"/>
        <v>-38727056.450336285</v>
      </c>
      <c r="J36" s="12">
        <f t="shared" si="2"/>
        <v>-7022615.7508032927</v>
      </c>
      <c r="K36">
        <v>53</v>
      </c>
      <c r="L36" s="6">
        <v>0.20419999999999999</v>
      </c>
      <c r="M36" s="12">
        <f t="shared" si="3"/>
        <v>-35390618.74376215</v>
      </c>
      <c r="N36" s="12">
        <f t="shared" si="4"/>
        <v>-6417598.9450512491</v>
      </c>
      <c r="O36">
        <v>52</v>
      </c>
      <c r="P36" s="6">
        <v>0.20419999999999999</v>
      </c>
      <c r="Q36" s="12">
        <f t="shared" si="5"/>
        <v>-32365483.013423901</v>
      </c>
      <c r="R36" s="12">
        <f t="shared" si="6"/>
        <v>-5457170.5187003184</v>
      </c>
      <c r="S36">
        <v>51</v>
      </c>
      <c r="T36" s="6">
        <v>0.20419999999999999</v>
      </c>
      <c r="U36" s="12">
        <f t="shared" si="7"/>
        <v>-23236559.838688537</v>
      </c>
      <c r="V36" s="12">
        <f t="shared" si="8"/>
        <v>-3523677.6849760986</v>
      </c>
      <c r="W36">
        <v>50</v>
      </c>
      <c r="X36" s="6">
        <v>0.20419999999999999</v>
      </c>
      <c r="Y36" s="12">
        <f t="shared" si="9"/>
        <v>-22637713.588869952</v>
      </c>
      <c r="Z36" s="12">
        <f t="shared" si="10"/>
        <v>-3096781.6044159322</v>
      </c>
      <c r="AA36">
        <v>49</v>
      </c>
      <c r="AB36" s="6">
        <v>0.20419999999999999</v>
      </c>
      <c r="AC36" s="12">
        <f t="shared" si="11"/>
        <v>-27239486.484683365</v>
      </c>
      <c r="AD36" s="12">
        <f t="shared" si="12"/>
        <v>-3812950.3880998981</v>
      </c>
      <c r="AE36">
        <v>48</v>
      </c>
      <c r="AF36" s="6">
        <v>0.20419999999999999</v>
      </c>
      <c r="AG36" s="12">
        <f t="shared" si="13"/>
        <v>-22912190.64117378</v>
      </c>
      <c r="AH36" s="12">
        <f t="shared" si="14"/>
        <v>-3304409.2547185943</v>
      </c>
      <c r="AI36">
        <v>47</v>
      </c>
      <c r="AJ36" s="6">
        <v>0.20419999999999999</v>
      </c>
      <c r="AK36" s="12">
        <f t="shared" si="15"/>
        <v>-25754109.868310094</v>
      </c>
      <c r="AL36" s="12">
        <f t="shared" si="16"/>
        <v>-3768894.1270697704</v>
      </c>
      <c r="AM36">
        <v>46</v>
      </c>
      <c r="AN36" s="6">
        <v>0.20419999999999999</v>
      </c>
      <c r="AO36" s="12">
        <f t="shared" si="17"/>
        <v>-25680336.458697967</v>
      </c>
      <c r="AP36" s="12">
        <f t="shared" si="18"/>
        <v>-3839795.8013535668</v>
      </c>
      <c r="AQ36">
        <v>45</v>
      </c>
      <c r="AR36" s="6">
        <v>0.20419999999999999</v>
      </c>
      <c r="AS36" s="12">
        <f t="shared" si="19"/>
        <v>-17406255.471682161</v>
      </c>
      <c r="AT36" s="12">
        <f t="shared" si="20"/>
        <v>-2621090.431578862</v>
      </c>
      <c r="AU36">
        <v>44</v>
      </c>
      <c r="AV36" s="6">
        <v>0.20419999999999999</v>
      </c>
      <c r="AW36" s="12">
        <f t="shared" si="21"/>
        <v>-18578951.23060286</v>
      </c>
      <c r="AX36" s="12">
        <f t="shared" si="22"/>
        <v>-2758274.8380534467</v>
      </c>
      <c r="AY36">
        <v>43</v>
      </c>
      <c r="AZ36" s="6">
        <v>0.20419999999999999</v>
      </c>
      <c r="BA36" s="12">
        <f t="shared" si="23"/>
        <v>-16322103.967542058</v>
      </c>
      <c r="BB36" s="12">
        <f t="shared" si="24"/>
        <v>-2405909.2804754465</v>
      </c>
      <c r="BC36">
        <v>42</v>
      </c>
      <c r="BD36" s="6">
        <v>0.20419999999999999</v>
      </c>
      <c r="BE36" s="12">
        <f t="shared" si="25"/>
        <v>-12367320.344757698</v>
      </c>
      <c r="BF36" s="12">
        <f t="shared" si="26"/>
        <v>-1849196.3611991892</v>
      </c>
      <c r="BG36">
        <v>41</v>
      </c>
      <c r="BH36" s="6">
        <v>0.20419999999999999</v>
      </c>
      <c r="BI36" s="12">
        <f t="shared" si="27"/>
        <v>-6118454.0989097804</v>
      </c>
      <c r="BJ36" s="12">
        <f t="shared" si="28"/>
        <v>-1018660.9687474396</v>
      </c>
      <c r="BK36">
        <v>40</v>
      </c>
      <c r="BL36" s="6">
        <v>0.20419999999999999</v>
      </c>
      <c r="BM36" s="12">
        <f t="shared" si="29"/>
        <v>-5259054.3337947</v>
      </c>
      <c r="BN36" s="12">
        <f t="shared" si="30"/>
        <v>-942502.84455069376</v>
      </c>
      <c r="BO36">
        <v>39</v>
      </c>
      <c r="BP36" s="6">
        <v>0.20419999999999999</v>
      </c>
      <c r="BQ36" s="12">
        <f t="shared" si="31"/>
        <v>-5528100.2923539197</v>
      </c>
      <c r="BR36" s="12">
        <f t="shared" si="32"/>
        <v>-1020031.2310387932</v>
      </c>
      <c r="BS36">
        <v>38</v>
      </c>
      <c r="BT36" s="6">
        <v>0.20419999999999999</v>
      </c>
      <c r="BU36" s="12">
        <f t="shared" si="33"/>
        <v>-5156552.2036406212</v>
      </c>
      <c r="BV36" s="12">
        <f t="shared" si="34"/>
        <v>-973347.07555464539</v>
      </c>
      <c r="BW36">
        <v>37</v>
      </c>
      <c r="BX36" s="6">
        <v>0.20419999999999999</v>
      </c>
      <c r="BY36" s="12">
        <f t="shared" si="35"/>
        <v>-5757221.9966658549</v>
      </c>
      <c r="BZ36" s="12">
        <f t="shared" si="36"/>
        <v>-1111149.9505760188</v>
      </c>
      <c r="CA36">
        <v>36</v>
      </c>
      <c r="CB36" s="6">
        <v>0.20419999999999999</v>
      </c>
      <c r="CC36" s="12">
        <f t="shared" si="37"/>
        <v>-2445097.7973187496</v>
      </c>
      <c r="CD36" s="12">
        <f t="shared" si="38"/>
        <v>-557471.92621795461</v>
      </c>
      <c r="CE36">
        <v>35</v>
      </c>
      <c r="CF36" s="6">
        <v>0.20419999999999999</v>
      </c>
      <c r="CG36" s="12">
        <f t="shared" si="39"/>
        <v>-1091620.6703021256</v>
      </c>
      <c r="CH36" s="12">
        <f t="shared" si="40"/>
        <v>-274352.17270583648</v>
      </c>
      <c r="CI36">
        <v>34</v>
      </c>
      <c r="CJ36" s="6">
        <v>0.20419999999999999</v>
      </c>
      <c r="CK36" s="12">
        <f t="shared" si="284"/>
        <v>-540121.00582947978</v>
      </c>
      <c r="CL36" s="12">
        <f t="shared" si="285"/>
        <v>-137464.51898099168</v>
      </c>
      <c r="CM36" s="5">
        <v>33</v>
      </c>
      <c r="CN36" s="6">
        <v>0.20419999999999999</v>
      </c>
      <c r="CO36" s="7">
        <f t="shared" si="41"/>
        <v>5024958.7772099767</v>
      </c>
      <c r="CP36" s="12">
        <f t="shared" si="42"/>
        <v>-839798.67269039294</v>
      </c>
      <c r="CQ36" s="12">
        <f t="shared" si="43"/>
        <v>-209281.7477012114</v>
      </c>
      <c r="CR36" s="9"/>
      <c r="CS36" s="5">
        <v>32</v>
      </c>
      <c r="CT36" s="6">
        <v>0.20419999999999999</v>
      </c>
      <c r="CU36" s="7">
        <f t="shared" si="44"/>
        <v>3841417.9169864501</v>
      </c>
      <c r="CV36" s="12">
        <f t="shared" si="45"/>
        <v>-1090021.8734130976</v>
      </c>
      <c r="CW36" s="12">
        <f t="shared" si="46"/>
        <v>-293600.80153438688</v>
      </c>
      <c r="CY36" s="5">
        <v>31</v>
      </c>
      <c r="CZ36" s="6">
        <v>0.20419999999999999</v>
      </c>
      <c r="DA36" s="7">
        <f t="shared" si="47"/>
        <v>3105932.9859204809</v>
      </c>
      <c r="DB36" s="12">
        <f t="shared" si="48"/>
        <v>-1234615.5402438459</v>
      </c>
      <c r="DC36" s="12">
        <f t="shared" si="49"/>
        <v>-346949.2239285463</v>
      </c>
      <c r="DE36" s="5">
        <f t="shared" si="50"/>
        <v>30</v>
      </c>
      <c r="DF36" s="6">
        <v>0.20419999999999999</v>
      </c>
      <c r="DG36" s="7">
        <f t="shared" si="51"/>
        <v>2628804.8970973175</v>
      </c>
      <c r="DH36" s="12">
        <f t="shared" si="52"/>
        <v>-1347124.8526390223</v>
      </c>
      <c r="DI36" s="12">
        <f t="shared" si="53"/>
        <v>-379994.92131705186</v>
      </c>
      <c r="DK36" s="5">
        <f t="shared" si="54"/>
        <v>29</v>
      </c>
      <c r="DL36" s="6">
        <v>0.20419999999999999</v>
      </c>
      <c r="DM36" s="7">
        <f t="shared" si="55"/>
        <v>2661003.0338063752</v>
      </c>
      <c r="DN36" s="12">
        <f t="shared" si="56"/>
        <v>-899917.54784114857</v>
      </c>
      <c r="DO36" s="12">
        <f t="shared" si="57"/>
        <v>-256710.30792075183</v>
      </c>
      <c r="DQ36" s="5">
        <f t="shared" si="58"/>
        <v>28</v>
      </c>
      <c r="DR36" s="6">
        <v>0.20419999999999999</v>
      </c>
      <c r="DS36" s="7">
        <f t="shared" si="59"/>
        <v>1744233.7662600782</v>
      </c>
      <c r="DT36" s="12">
        <f t="shared" si="60"/>
        <v>-1585406.1162224794</v>
      </c>
      <c r="DU36" s="12">
        <f t="shared" si="61"/>
        <v>-448890.17288589821</v>
      </c>
      <c r="DW36" s="5">
        <f t="shared" si="62"/>
        <v>27</v>
      </c>
      <c r="DX36" s="6">
        <v>0.20419999999999999</v>
      </c>
      <c r="DY36" s="7">
        <f t="shared" si="63"/>
        <v>1315410.0801358048</v>
      </c>
      <c r="DZ36" s="12">
        <f t="shared" si="64"/>
        <v>-1789333.7090220512</v>
      </c>
      <c r="EA36" s="12">
        <f t="shared" si="65"/>
        <v>-508527.50160966039</v>
      </c>
      <c r="EC36" s="5">
        <f t="shared" si="66"/>
        <v>26</v>
      </c>
      <c r="ED36" s="6">
        <v>0.20419999999999999</v>
      </c>
      <c r="EE36" s="7">
        <f t="shared" si="67"/>
        <v>1224320.6255917773</v>
      </c>
      <c r="EF36" s="12">
        <f t="shared" si="68"/>
        <v>-1589471.8288901146</v>
      </c>
      <c r="EG36" s="12">
        <f t="shared" si="69"/>
        <v>-465211.26699222869</v>
      </c>
      <c r="EI36" s="5">
        <f t="shared" si="70"/>
        <v>25</v>
      </c>
      <c r="EJ36" s="6">
        <v>0.20419999999999999</v>
      </c>
      <c r="EK36" s="7">
        <f t="shared" si="71"/>
        <v>1224320.6255917773</v>
      </c>
      <c r="EL36" s="12">
        <f t="shared" si="72"/>
        <v>-1163115.6842788975</v>
      </c>
      <c r="EM36" s="12">
        <f t="shared" si="73"/>
        <v>-352758.30933591165</v>
      </c>
      <c r="EO36" s="5">
        <f t="shared" si="74"/>
        <v>24</v>
      </c>
      <c r="EP36" s="6">
        <v>0.20419999999999999</v>
      </c>
      <c r="EQ36" s="7">
        <f t="shared" si="75"/>
        <v>1367344.9023808099</v>
      </c>
      <c r="ER36" s="12">
        <f t="shared" si="76"/>
        <v>-1379348.8773028604</v>
      </c>
      <c r="ES36" s="12">
        <f t="shared" si="77"/>
        <v>-424190.00468486699</v>
      </c>
      <c r="EU36" s="5">
        <f t="shared" si="78"/>
        <v>23</v>
      </c>
      <c r="EV36" s="6">
        <v>0.20419999999999999</v>
      </c>
      <c r="EW36" s="7">
        <f t="shared" si="79"/>
        <v>849005.00252663356</v>
      </c>
      <c r="EX36" s="12">
        <f t="shared" si="80"/>
        <v>-1317717.2264774162</v>
      </c>
      <c r="EY36" s="12">
        <f t="shared" si="81"/>
        <v>-409428.57620136056</v>
      </c>
      <c r="FA36" s="5">
        <f t="shared" si="82"/>
        <v>22</v>
      </c>
      <c r="FB36" s="6">
        <v>0.20419999999999999</v>
      </c>
      <c r="FC36" s="7">
        <f t="shared" si="83"/>
        <v>846128.16675965104</v>
      </c>
      <c r="FD36" s="12">
        <f t="shared" si="84"/>
        <v>-1155814.4102023691</v>
      </c>
      <c r="FE36" s="12">
        <f t="shared" si="85"/>
        <v>-365252.06176066381</v>
      </c>
      <c r="FG36" s="5">
        <f t="shared" si="86"/>
        <v>21</v>
      </c>
      <c r="FH36" s="6">
        <v>0.20419999999999999</v>
      </c>
      <c r="FI36" s="7">
        <f t="shared" si="87"/>
        <v>668136.58145897882</v>
      </c>
      <c r="FJ36" s="12">
        <f t="shared" si="88"/>
        <v>-1211631.6004046286</v>
      </c>
      <c r="FK36" s="12">
        <f t="shared" si="89"/>
        <v>-385460.74244049692</v>
      </c>
      <c r="FM36" s="5">
        <f t="shared" si="90"/>
        <v>20</v>
      </c>
      <c r="FN36" s="6">
        <v>0.20419999999999999</v>
      </c>
      <c r="FO36" s="7">
        <f t="shared" si="91"/>
        <v>732686.2391259775</v>
      </c>
      <c r="FP36" s="12">
        <f t="shared" si="92"/>
        <v>-1002115.8926933102</v>
      </c>
      <c r="FQ36" s="12">
        <f t="shared" si="93"/>
        <v>-323057.50941544678</v>
      </c>
      <c r="FS36" s="5">
        <f t="shared" si="94"/>
        <v>19</v>
      </c>
      <c r="FT36" s="6">
        <v>0.20419999999999999</v>
      </c>
      <c r="FU36" s="7">
        <f t="shared" si="95"/>
        <v>597574.61799688241</v>
      </c>
      <c r="FV36" s="12">
        <f t="shared" si="96"/>
        <v>-1010785.8831865683</v>
      </c>
      <c r="FW36" s="12">
        <f t="shared" si="97"/>
        <v>-331211.91718414589</v>
      </c>
      <c r="FY36" s="5">
        <f t="shared" si="98"/>
        <v>18</v>
      </c>
      <c r="FZ36" s="6">
        <v>0.20419999999999999</v>
      </c>
      <c r="GA36" s="7">
        <f t="shared" si="99"/>
        <v>513292.06149878225</v>
      </c>
      <c r="GB36" s="12">
        <f t="shared" si="100"/>
        <v>-991135.32288900926</v>
      </c>
      <c r="GC36" s="12">
        <f t="shared" si="101"/>
        <v>-327926.00290707411</v>
      </c>
      <c r="GE36" s="5">
        <f t="shared" si="102"/>
        <v>17</v>
      </c>
      <c r="GF36" s="6">
        <v>0.20419999999999999</v>
      </c>
      <c r="GG36" s="7">
        <f t="shared" si="103"/>
        <v>456665.53514126531</v>
      </c>
      <c r="GH36" s="12">
        <f t="shared" si="104"/>
        <v>-929379.09506931133</v>
      </c>
      <c r="GI36" s="12">
        <f t="shared" si="105"/>
        <v>-313406.73619516543</v>
      </c>
      <c r="GK36" s="5">
        <f t="shared" si="106"/>
        <v>16</v>
      </c>
      <c r="GL36" s="6">
        <v>0.20419999999999999</v>
      </c>
      <c r="GM36" s="7">
        <f t="shared" si="107"/>
        <v>507237.07113325037</v>
      </c>
      <c r="GN36" s="12">
        <f t="shared" si="108"/>
        <v>-739884.8556007283</v>
      </c>
      <c r="GO36" s="12">
        <f t="shared" si="109"/>
        <v>-258135.86160407169</v>
      </c>
      <c r="GQ36" s="5">
        <f t="shared" si="110"/>
        <v>15</v>
      </c>
      <c r="GR36" s="6">
        <v>0.20419999999999999</v>
      </c>
      <c r="GS36" s="7">
        <f t="shared" si="111"/>
        <v>409722.99768437014</v>
      </c>
      <c r="GT36" s="12">
        <f t="shared" si="112"/>
        <v>-714159.56270438654</v>
      </c>
      <c r="GU36" s="12">
        <f t="shared" si="113"/>
        <v>-258248.57993870185</v>
      </c>
      <c r="GW36" s="5">
        <f t="shared" si="114"/>
        <v>14</v>
      </c>
      <c r="GX36" s="6">
        <v>0.20419999999999999</v>
      </c>
      <c r="GY36" s="7">
        <f t="shared" si="115"/>
        <v>369752.72780829365</v>
      </c>
      <c r="GZ36" s="12">
        <f t="shared" si="116"/>
        <v>-638854.8625568971</v>
      </c>
      <c r="HA36" s="12">
        <f t="shared" si="117"/>
        <v>-241179.5663523387</v>
      </c>
      <c r="HC36" s="5">
        <f t="shared" si="118"/>
        <v>13</v>
      </c>
      <c r="HD36" s="6">
        <v>0.20419999999999999</v>
      </c>
      <c r="HE36" s="7">
        <f t="shared" si="119"/>
        <v>402956.32934644033</v>
      </c>
      <c r="HF36" s="12">
        <f t="shared" si="120"/>
        <v>-471332.62929424341</v>
      </c>
      <c r="HG36" s="12">
        <f t="shared" si="121"/>
        <v>-188932.90972770308</v>
      </c>
      <c r="HI36" s="5">
        <f t="shared" si="122"/>
        <v>12</v>
      </c>
      <c r="HJ36" s="6">
        <v>0.20419999999999999</v>
      </c>
      <c r="HK36" s="7">
        <f t="shared" si="123"/>
        <v>389104.2191448824</v>
      </c>
      <c r="HL36" s="12">
        <f t="shared" si="124"/>
        <v>-347150.87090508634</v>
      </c>
      <c r="HM36" s="12">
        <f t="shared" si="125"/>
        <v>-146517.54678708842</v>
      </c>
      <c r="HO36" s="5">
        <f t="shared" si="126"/>
        <v>11</v>
      </c>
      <c r="HP36" s="6">
        <v>0.20419999999999999</v>
      </c>
      <c r="HQ36" s="7">
        <f t="shared" si="127"/>
        <v>340662.07244342729</v>
      </c>
      <c r="HR36" s="12">
        <f t="shared" si="128"/>
        <v>-295166.24916294543</v>
      </c>
      <c r="HS36" s="12">
        <f t="shared" si="129"/>
        <v>-128646.1594973177</v>
      </c>
      <c r="HU36" s="5">
        <f t="shared" si="130"/>
        <v>10</v>
      </c>
      <c r="HV36" s="6">
        <v>0.20419999999999999</v>
      </c>
      <c r="HW36" s="7">
        <f t="shared" si="131"/>
        <v>286849.16844343819</v>
      </c>
      <c r="HX36" s="12">
        <f t="shared" si="132"/>
        <v>-262272.23706994264</v>
      </c>
      <c r="HY36" s="12">
        <f t="shared" si="133"/>
        <v>-118481.41356500061</v>
      </c>
      <c r="IA36" s="5">
        <f t="shared" si="134"/>
        <v>9</v>
      </c>
      <c r="IB36" s="6">
        <v>0.20419999999999999</v>
      </c>
      <c r="IC36" s="7">
        <f t="shared" si="135"/>
        <v>334752.20964341023</v>
      </c>
      <c r="ID36" s="12">
        <f t="shared" si="136"/>
        <v>-99271.671957177037</v>
      </c>
      <c r="IE36" s="12">
        <f t="shared" si="137"/>
        <v>-49056.838952327147</v>
      </c>
      <c r="IG36" s="5">
        <f t="shared" si="138"/>
        <v>8</v>
      </c>
      <c r="IH36" s="6">
        <v>0.20419999999999999</v>
      </c>
      <c r="II36" s="7">
        <f t="shared" si="139"/>
        <v>451757.36793982494</v>
      </c>
      <c r="IJ36" s="12">
        <f t="shared" si="140"/>
        <v>134024.36332183518</v>
      </c>
      <c r="IK36" s="12">
        <f t="shared" si="141"/>
        <v>74047.394793930143</v>
      </c>
      <c r="IM36" s="5">
        <f t="shared" si="142"/>
        <v>7</v>
      </c>
      <c r="IN36" s="6">
        <v>0.20419999999999999</v>
      </c>
      <c r="IO36" s="7">
        <f t="shared" si="143"/>
        <v>329749.90360571159</v>
      </c>
      <c r="IP36" s="12">
        <f t="shared" si="144"/>
        <v>89964.019260883797</v>
      </c>
      <c r="IQ36" s="12">
        <f t="shared" si="145"/>
        <v>53043.47265010752</v>
      </c>
      <c r="IS36" s="5">
        <f t="shared" si="146"/>
        <v>6</v>
      </c>
      <c r="IT36" s="6">
        <v>0.20419999999999999</v>
      </c>
      <c r="IU36" s="7">
        <f t="shared" si="147"/>
        <v>266292.41993516235</v>
      </c>
      <c r="IV36" s="12">
        <f t="shared" si="148"/>
        <v>85951.461883251453</v>
      </c>
      <c r="IW36" s="12">
        <f t="shared" si="149"/>
        <v>53320.896290246128</v>
      </c>
      <c r="IY36" s="5">
        <f t="shared" si="150"/>
        <v>5</v>
      </c>
      <c r="IZ36" s="6">
        <v>0.20419999999999999</v>
      </c>
      <c r="JA36" s="7">
        <f t="shared" si="151"/>
        <v>286274.37103328569</v>
      </c>
      <c r="JB36" s="12">
        <f t="shared" si="152"/>
        <v>168973.78872442179</v>
      </c>
      <c r="JC36" s="12">
        <f t="shared" si="153"/>
        <v>111992.17174206111</v>
      </c>
      <c r="JE36" s="5">
        <f t="shared" si="154"/>
        <v>4</v>
      </c>
      <c r="JF36" s="6">
        <v>0.20419999999999999</v>
      </c>
      <c r="JG36" s="7">
        <f t="shared" si="155"/>
        <v>268776.98904636723</v>
      </c>
      <c r="JH36" s="12">
        <f t="shared" si="156"/>
        <v>205706.83002477407</v>
      </c>
      <c r="JI36" s="12">
        <f t="shared" si="157"/>
        <v>148990.20668814494</v>
      </c>
      <c r="JK36" s="5">
        <f t="shared" si="158"/>
        <v>3</v>
      </c>
      <c r="JL36" s="6">
        <v>0.20419999999999999</v>
      </c>
      <c r="JM36" s="7">
        <f t="shared" si="159"/>
        <v>226777.749786</v>
      </c>
      <c r="JN36" s="12">
        <f t="shared" si="160"/>
        <v>186008.62761273523</v>
      </c>
      <c r="JO36" s="12">
        <f t="shared" si="161"/>
        <v>153462.0490802842</v>
      </c>
      <c r="JQ36" s="5">
        <f t="shared" si="162"/>
        <v>2</v>
      </c>
      <c r="JR36" s="6">
        <v>0.20419999999999999</v>
      </c>
      <c r="JS36" s="7">
        <f t="shared" si="163"/>
        <v>172140.38999999998</v>
      </c>
      <c r="JT36" s="12">
        <f>(JT37)*(1+JR36)-(((VLOOKUP((JQ$91+JQ37),$A$138:$E$227,5,FALSE))/(VLOOKUP(JQ$91,$A$138:$E$227,5,FALSE)))*(IF(JQ36&lt;=$D$125,$B$125,$C$125)))</f>
        <v>146971.20149425289</v>
      </c>
      <c r="JU36" s="12">
        <f t="shared" si="165"/>
        <v>135593.79141039238</v>
      </c>
      <c r="JW36" s="5">
        <f t="shared" si="166"/>
        <v>1</v>
      </c>
      <c r="JX36" s="6">
        <v>0.20419999999999999</v>
      </c>
      <c r="JY36" s="7">
        <f>(JY37+$B$124)*(1+JX36)</f>
        <v>180630</v>
      </c>
      <c r="JZ36" s="12">
        <f>($B$124)*(1+JX36)-$B$125</f>
        <v>169630</v>
      </c>
      <c r="KA36" s="12">
        <f>JZ36</f>
        <v>169630</v>
      </c>
      <c r="KC36" s="5"/>
      <c r="KD36" s="6"/>
      <c r="KE36" s="7"/>
      <c r="KI36" s="5"/>
      <c r="KJ36" s="6"/>
      <c r="KK36" s="7"/>
      <c r="KO36" s="5"/>
      <c r="KP36" s="6"/>
      <c r="KQ36" s="7"/>
      <c r="KU36" s="5"/>
      <c r="KV36" s="6"/>
      <c r="KW36" s="7"/>
      <c r="LA36" s="5"/>
      <c r="LB36" s="6"/>
      <c r="LC36" s="7"/>
      <c r="LG36" s="5"/>
      <c r="LH36" s="6"/>
      <c r="LI36" s="7"/>
      <c r="LM36" s="5"/>
      <c r="LN36" s="6"/>
      <c r="LO36" s="7"/>
      <c r="LS36" s="5"/>
      <c r="LT36" s="6"/>
      <c r="LU36" s="7"/>
      <c r="LY36" s="5"/>
      <c r="LZ36" s="6"/>
      <c r="MA36" s="7"/>
      <c r="ME36" s="5"/>
      <c r="MF36" s="6"/>
      <c r="MG36" s="7"/>
      <c r="MK36" s="5"/>
      <c r="ML36" s="6"/>
      <c r="MM36" s="7"/>
      <c r="MQ36" s="5"/>
      <c r="MR36" s="6"/>
      <c r="MS36" s="7"/>
      <c r="MW36" s="5"/>
      <c r="MX36" s="6"/>
      <c r="MY36" s="7"/>
      <c r="NC36" s="5"/>
      <c r="ND36" s="6"/>
      <c r="NE36" s="7"/>
      <c r="NI36" s="5"/>
      <c r="NJ36" s="6"/>
      <c r="NK36" s="7"/>
      <c r="NO36" s="5"/>
      <c r="NP36" s="6"/>
      <c r="NQ36" s="7"/>
      <c r="NU36" s="5"/>
      <c r="NV36" s="6"/>
      <c r="NW36" s="7"/>
      <c r="OA36" s="5"/>
      <c r="OB36" s="6"/>
      <c r="OC36" s="7"/>
      <c r="OG36" s="5"/>
      <c r="OH36" s="6"/>
      <c r="OI36" s="7"/>
      <c r="OM36" s="5"/>
      <c r="ON36" s="6"/>
      <c r="OO36" s="7"/>
      <c r="OS36" s="5"/>
      <c r="OT36" s="6"/>
      <c r="OU36" s="7"/>
      <c r="OY36" s="5"/>
      <c r="OZ36" s="6"/>
      <c r="PA36" s="7"/>
      <c r="PE36" s="5"/>
      <c r="PF36" s="6"/>
      <c r="PG36" s="7"/>
      <c r="PK36" s="5"/>
      <c r="PL36" s="6"/>
      <c r="PM36" s="7"/>
      <c r="PQ36" s="5"/>
      <c r="PR36" s="6"/>
      <c r="PS36" s="7"/>
      <c r="PW36" s="5"/>
      <c r="PX36" s="6"/>
      <c r="PY36" s="7"/>
      <c r="QC36" s="5"/>
      <c r="QD36" s="6"/>
      <c r="QE36" s="7"/>
      <c r="QI36" s="5"/>
      <c r="QJ36" s="6"/>
      <c r="QK36" s="7"/>
      <c r="QO36" s="5"/>
      <c r="QP36" s="6"/>
      <c r="QQ36" s="7"/>
    </row>
    <row r="37" spans="3:459">
      <c r="C37">
        <v>54</v>
      </c>
      <c r="D37" s="6">
        <v>-4.7E-2</v>
      </c>
      <c r="E37" s="12">
        <f t="shared" si="286"/>
        <v>-31028297.999803238</v>
      </c>
      <c r="F37" s="12">
        <f t="shared" si="0"/>
        <v>-6169994.889616047</v>
      </c>
      <c r="G37">
        <v>53</v>
      </c>
      <c r="H37" s="6">
        <v>-4.7E-2</v>
      </c>
      <c r="I37" s="12">
        <f t="shared" si="1"/>
        <v>-32022602.436343685</v>
      </c>
      <c r="J37" s="12">
        <f t="shared" si="2"/>
        <v>-6294097.7202468626</v>
      </c>
      <c r="K37">
        <v>52</v>
      </c>
      <c r="L37" s="6">
        <v>-4.7E-2</v>
      </c>
      <c r="M37" s="12">
        <f t="shared" si="3"/>
        <v>-29251935.016833521</v>
      </c>
      <c r="N37" s="12">
        <f t="shared" si="4"/>
        <v>-5749518.2619293472</v>
      </c>
      <c r="O37">
        <v>51</v>
      </c>
      <c r="P37" s="6">
        <v>-4.7E-2</v>
      </c>
      <c r="Q37" s="12">
        <f t="shared" si="5"/>
        <v>-26729412.460656051</v>
      </c>
      <c r="R37" s="12">
        <f t="shared" si="6"/>
        <v>-4885030.5531543819</v>
      </c>
      <c r="S37">
        <v>50</v>
      </c>
      <c r="T37" s="6">
        <v>-4.7E-2</v>
      </c>
      <c r="U37" s="12">
        <f t="shared" si="7"/>
        <v>-19131977.803401735</v>
      </c>
      <c r="V37" s="12">
        <f t="shared" si="8"/>
        <v>-3144681.4090648829</v>
      </c>
      <c r="W37">
        <v>49</v>
      </c>
      <c r="X37" s="6">
        <v>-4.7E-2</v>
      </c>
      <c r="Y37" s="12">
        <f t="shared" si="9"/>
        <v>-18616850.409640059</v>
      </c>
      <c r="Z37" s="12">
        <f t="shared" si="10"/>
        <v>-2760429.5434983536</v>
      </c>
      <c r="AA37">
        <v>48</v>
      </c>
      <c r="AB37" s="6">
        <v>-4.7E-2</v>
      </c>
      <c r="AC37" s="12">
        <f t="shared" si="11"/>
        <v>-22442425.097878411</v>
      </c>
      <c r="AD37" s="12">
        <f t="shared" si="12"/>
        <v>-3405057.601057414</v>
      </c>
      <c r="AE37">
        <v>47</v>
      </c>
      <c r="AF37" s="6">
        <v>-4.7E-2</v>
      </c>
      <c r="AG37" s="12">
        <f t="shared" si="13"/>
        <v>-18854157.063022278</v>
      </c>
      <c r="AH37" s="12">
        <f t="shared" si="14"/>
        <v>-2947316.5064034825</v>
      </c>
      <c r="AI37">
        <v>46</v>
      </c>
      <c r="AJ37" s="6">
        <v>-4.7E-2</v>
      </c>
      <c r="AK37" s="12">
        <f t="shared" si="15"/>
        <v>-21216666.557307836</v>
      </c>
      <c r="AL37" s="12">
        <f t="shared" si="16"/>
        <v>-3365402.2815040019</v>
      </c>
      <c r="AM37">
        <v>45</v>
      </c>
      <c r="AN37" s="6">
        <v>-4.7E-2</v>
      </c>
      <c r="AO37" s="12">
        <f t="shared" si="17"/>
        <v>-21159025.212444466</v>
      </c>
      <c r="AP37" s="12">
        <f t="shared" si="18"/>
        <v>-3429221.3275341028</v>
      </c>
      <c r="AQ37">
        <v>44</v>
      </c>
      <c r="AR37" s="6">
        <v>-4.7E-2</v>
      </c>
      <c r="AS37" s="12">
        <f t="shared" si="19"/>
        <v>-14289179.637576386</v>
      </c>
      <c r="AT37" s="12">
        <f t="shared" si="20"/>
        <v>-2332256.9063630421</v>
      </c>
      <c r="AU37">
        <v>43</v>
      </c>
      <c r="AV37" s="6">
        <v>-4.7E-2</v>
      </c>
      <c r="AW37" s="12">
        <f t="shared" si="21"/>
        <v>-15260654.211951032</v>
      </c>
      <c r="AX37" s="12">
        <f t="shared" si="22"/>
        <v>-2455737.4593944191</v>
      </c>
      <c r="AY37">
        <v>42</v>
      </c>
      <c r="AZ37" s="6">
        <v>-4.7E-2</v>
      </c>
      <c r="BA37" s="12">
        <f t="shared" si="23"/>
        <v>-13385300.43820457</v>
      </c>
      <c r="BB37" s="12">
        <f t="shared" si="24"/>
        <v>-2138570.9895522245</v>
      </c>
      <c r="BC37">
        <v>41</v>
      </c>
      <c r="BD37" s="6">
        <v>-4.7E-2</v>
      </c>
      <c r="BE37" s="12">
        <f t="shared" si="25"/>
        <v>-10103539.318124363</v>
      </c>
      <c r="BF37" s="12">
        <f t="shared" si="26"/>
        <v>-1637470.1653511899</v>
      </c>
      <c r="BG37">
        <v>40</v>
      </c>
      <c r="BH37" s="6">
        <v>-4.7E-2</v>
      </c>
      <c r="BI37" s="12">
        <f t="shared" si="27"/>
        <v>-4931292.9879648173</v>
      </c>
      <c r="BJ37" s="12">
        <f t="shared" si="28"/>
        <v>-889899.99897755892</v>
      </c>
      <c r="BK37">
        <v>39</v>
      </c>
      <c r="BL37" s="6">
        <v>-4.7E-2</v>
      </c>
      <c r="BM37" s="12">
        <f t="shared" si="29"/>
        <v>-4228249.3639682429</v>
      </c>
      <c r="BN37" s="12">
        <f t="shared" si="30"/>
        <v>-821349.58909268165</v>
      </c>
      <c r="BO37">
        <v>38</v>
      </c>
      <c r="BP37" s="6">
        <v>-4.7E-2</v>
      </c>
      <c r="BQ37" s="12">
        <f t="shared" si="31"/>
        <v>-4455666.9037181269</v>
      </c>
      <c r="BR37" s="12">
        <f t="shared" si="32"/>
        <v>-891133.38074362534</v>
      </c>
      <c r="BS37">
        <v>37</v>
      </c>
      <c r="BT37" s="6">
        <v>-4.7E-2</v>
      </c>
      <c r="BU37" s="12">
        <f t="shared" si="33"/>
        <v>-4150157.4650149131</v>
      </c>
      <c r="BV37" s="12">
        <f t="shared" si="34"/>
        <v>-849112.67675017763</v>
      </c>
      <c r="BW37">
        <v>36</v>
      </c>
      <c r="BX37" s="6">
        <v>-4.7E-2</v>
      </c>
      <c r="BY37" s="12">
        <f t="shared" si="35"/>
        <v>-4651870.4834963419</v>
      </c>
      <c r="BZ37" s="12">
        <f t="shared" si="36"/>
        <v>-973149.91723716573</v>
      </c>
      <c r="CA37">
        <v>35</v>
      </c>
      <c r="CB37" s="6">
        <v>-4.7E-2</v>
      </c>
      <c r="CC37" s="12">
        <f t="shared" si="37"/>
        <v>-1921206.1135774062</v>
      </c>
      <c r="CD37" s="12">
        <f t="shared" si="38"/>
        <v>-474780.82117142796</v>
      </c>
      <c r="CE37">
        <v>34</v>
      </c>
      <c r="CF37" s="6">
        <v>-4.7E-2</v>
      </c>
      <c r="CG37" s="12">
        <f t="shared" si="39"/>
        <v>-807385.46893749444</v>
      </c>
      <c r="CH37" s="12">
        <f t="shared" si="40"/>
        <v>-219942.93808986916</v>
      </c>
      <c r="CI37">
        <v>33</v>
      </c>
      <c r="CJ37" s="6">
        <v>-4.7E-2</v>
      </c>
      <c r="CK37" s="12">
        <f t="shared" si="284"/>
        <v>-350644.41606832732</v>
      </c>
      <c r="CL37" s="12">
        <f t="shared" si="285"/>
        <v>-96729.494087814426</v>
      </c>
      <c r="CM37" s="5">
        <v>32</v>
      </c>
      <c r="CN37" s="6">
        <v>-4.7E-2</v>
      </c>
      <c r="CO37" s="7">
        <f t="shared" si="41"/>
        <v>4172860.6354509029</v>
      </c>
      <c r="CP37" s="12">
        <f t="shared" si="42"/>
        <v>-597422.10095249023</v>
      </c>
      <c r="CQ37" s="12">
        <f t="shared" si="43"/>
        <v>-161372.63646417839</v>
      </c>
      <c r="CR37" s="9"/>
      <c r="CS37" s="5">
        <v>31</v>
      </c>
      <c r="CT37" s="6">
        <v>-4.7E-2</v>
      </c>
      <c r="CU37" s="7">
        <f t="shared" si="44"/>
        <v>3190016.5396001083</v>
      </c>
      <c r="CV37" s="12">
        <f t="shared" si="45"/>
        <v>-812692.17792492278</v>
      </c>
      <c r="CW37" s="12">
        <f t="shared" si="46"/>
        <v>-237268.75079647172</v>
      </c>
      <c r="CY37" s="5">
        <v>30</v>
      </c>
      <c r="CZ37" s="6">
        <v>-4.7E-2</v>
      </c>
      <c r="DA37" s="7">
        <f t="shared" si="47"/>
        <v>2579250.1128720157</v>
      </c>
      <c r="DB37" s="12">
        <f t="shared" si="48"/>
        <v>-936605.89874000498</v>
      </c>
      <c r="DC37" s="12">
        <f t="shared" si="49"/>
        <v>-285288.00363919692</v>
      </c>
      <c r="DE37" s="5">
        <f t="shared" si="50"/>
        <v>29</v>
      </c>
      <c r="DF37" s="6">
        <v>-4.7E-2</v>
      </c>
      <c r="DG37" s="7">
        <f t="shared" si="51"/>
        <v>2183030.1420838046</v>
      </c>
      <c r="DH37" s="12">
        <f t="shared" si="52"/>
        <v>-1030369.9295635074</v>
      </c>
      <c r="DI37" s="12">
        <f t="shared" si="53"/>
        <v>-315032.64513091149</v>
      </c>
      <c r="DK37" s="5">
        <f t="shared" si="54"/>
        <v>28</v>
      </c>
      <c r="DL37" s="6">
        <v>-4.7E-2</v>
      </c>
      <c r="DM37" s="7">
        <f t="shared" si="55"/>
        <v>2209768.3389855302</v>
      </c>
      <c r="DN37" s="12">
        <f t="shared" si="56"/>
        <v>-659981.94784570287</v>
      </c>
      <c r="DO37" s="12">
        <f t="shared" si="57"/>
        <v>-204063.3838741311</v>
      </c>
      <c r="DQ37" s="5">
        <f t="shared" si="58"/>
        <v>27</v>
      </c>
      <c r="DR37" s="6">
        <v>-4.7E-2</v>
      </c>
      <c r="DS37" s="7">
        <f t="shared" si="59"/>
        <v>1448458.5336821775</v>
      </c>
      <c r="DT37" s="12">
        <f t="shared" si="60"/>
        <v>-1228575.86783151</v>
      </c>
      <c r="DU37" s="12">
        <f t="shared" si="61"/>
        <v>-377045.69736898068</v>
      </c>
      <c r="DW37" s="5">
        <f t="shared" si="62"/>
        <v>26</v>
      </c>
      <c r="DX37" s="6">
        <v>-4.7E-2</v>
      </c>
      <c r="DY37" s="7">
        <f t="shared" si="63"/>
        <v>1092351.8353560911</v>
      </c>
      <c r="DZ37" s="12">
        <f t="shared" si="64"/>
        <v>-1398251.1273289437</v>
      </c>
      <c r="EA37" s="12">
        <f t="shared" si="65"/>
        <v>-430725.63462546776</v>
      </c>
      <c r="EC37" s="5">
        <f t="shared" si="66"/>
        <v>25</v>
      </c>
      <c r="ED37" s="6">
        <v>-4.7E-2</v>
      </c>
      <c r="EE37" s="7">
        <f t="shared" si="67"/>
        <v>1016708.7075168389</v>
      </c>
      <c r="EF37" s="12">
        <f t="shared" si="68"/>
        <v>-1234821.3161352887</v>
      </c>
      <c r="EG37" s="12">
        <f t="shared" si="69"/>
        <v>-391736.41753257439</v>
      </c>
      <c r="EI37" s="5">
        <f t="shared" si="70"/>
        <v>24</v>
      </c>
      <c r="EJ37" s="6">
        <v>-4.7E-2</v>
      </c>
      <c r="EK37" s="7">
        <f t="shared" si="71"/>
        <v>1016708.7075168389</v>
      </c>
      <c r="EL37" s="12">
        <f t="shared" si="72"/>
        <v>-883739.91061519145</v>
      </c>
      <c r="EM37" s="12">
        <f t="shared" si="73"/>
        <v>-290516.79820223537</v>
      </c>
      <c r="EO37" s="5">
        <f t="shared" si="74"/>
        <v>23</v>
      </c>
      <c r="EP37" s="6">
        <v>-4.7E-2</v>
      </c>
      <c r="EQ37" s="7">
        <f t="shared" si="75"/>
        <v>1135479.9056475752</v>
      </c>
      <c r="ER37" s="12">
        <f t="shared" si="76"/>
        <v>-1064438.7586488368</v>
      </c>
      <c r="ES37" s="12">
        <f t="shared" si="77"/>
        <v>-354812.91954961221</v>
      </c>
      <c r="EU37" s="5">
        <f t="shared" si="78"/>
        <v>22</v>
      </c>
      <c r="EV37" s="6">
        <v>-4.7E-2</v>
      </c>
      <c r="EW37" s="7">
        <f t="shared" si="79"/>
        <v>705036.54087911779</v>
      </c>
      <c r="EX37" s="12">
        <f t="shared" si="80"/>
        <v>-1014087.631168847</v>
      </c>
      <c r="EY37" s="12">
        <f t="shared" si="81"/>
        <v>-341526.06429019786</v>
      </c>
      <c r="FA37" s="5">
        <f t="shared" si="82"/>
        <v>21</v>
      </c>
      <c r="FB37" s="6">
        <v>-4.7E-2</v>
      </c>
      <c r="FC37" s="7">
        <f t="shared" si="83"/>
        <v>702647.53924568265</v>
      </c>
      <c r="FD37" s="12">
        <f t="shared" si="84"/>
        <v>-880984.4911944269</v>
      </c>
      <c r="FE37" s="12">
        <f t="shared" si="85"/>
        <v>-301762.50388038991</v>
      </c>
      <c r="FG37" s="5">
        <f t="shared" si="86"/>
        <v>20</v>
      </c>
      <c r="FH37" s="6">
        <v>-4.7E-2</v>
      </c>
      <c r="FI37" s="7">
        <f t="shared" si="87"/>
        <v>554838.54962545994</v>
      </c>
      <c r="FJ37" s="12">
        <f t="shared" si="88"/>
        <v>-927862.14948067477</v>
      </c>
      <c r="FK37" s="12">
        <f t="shared" si="89"/>
        <v>-319952.46533816372</v>
      </c>
      <c r="FM37" s="5">
        <f t="shared" si="90"/>
        <v>19</v>
      </c>
      <c r="FN37" s="6">
        <v>-4.7E-2</v>
      </c>
      <c r="FO37" s="7">
        <f t="shared" si="91"/>
        <v>608442.31782592391</v>
      </c>
      <c r="FP37" s="12">
        <f t="shared" si="92"/>
        <v>-754905.06740325061</v>
      </c>
      <c r="FQ37" s="12">
        <f t="shared" si="93"/>
        <v>-263782.92010412435</v>
      </c>
      <c r="FS37" s="5">
        <f t="shared" si="94"/>
        <v>18</v>
      </c>
      <c r="FT37" s="6">
        <v>-4.7E-2</v>
      </c>
      <c r="FU37" s="7">
        <f t="shared" si="95"/>
        <v>496242.00132609409</v>
      </c>
      <c r="FV37" s="12">
        <f t="shared" si="96"/>
        <v>-763355.32729473175</v>
      </c>
      <c r="FW37" s="12">
        <f t="shared" si="97"/>
        <v>-271122.75417709438</v>
      </c>
      <c r="FY37" s="5">
        <f t="shared" si="98"/>
        <v>17</v>
      </c>
      <c r="FZ37" s="6">
        <v>-4.7E-2</v>
      </c>
      <c r="GA37" s="7">
        <f t="shared" si="99"/>
        <v>426251.50431720831</v>
      </c>
      <c r="GB37" s="12">
        <f t="shared" si="100"/>
        <v>-747768.0169124169</v>
      </c>
      <c r="GC37" s="12">
        <f t="shared" si="101"/>
        <v>-268165.08192721155</v>
      </c>
      <c r="GE37" s="5">
        <f t="shared" si="102"/>
        <v>16</v>
      </c>
      <c r="GF37" s="6">
        <v>-4.7E-2</v>
      </c>
      <c r="GG37" s="7">
        <f t="shared" si="103"/>
        <v>379227.31700819242</v>
      </c>
      <c r="GH37" s="12">
        <f t="shared" si="104"/>
        <v>-697904.69267428003</v>
      </c>
      <c r="GI37" s="12">
        <f t="shared" si="105"/>
        <v>-255096.19801197821</v>
      </c>
      <c r="GK37" s="5">
        <f t="shared" si="106"/>
        <v>15</v>
      </c>
      <c r="GL37" s="6">
        <v>-4.7E-2</v>
      </c>
      <c r="GM37" s="7">
        <f t="shared" si="107"/>
        <v>421223.27780538978</v>
      </c>
      <c r="GN37" s="12">
        <f t="shared" si="108"/>
        <v>-543013.63034000969</v>
      </c>
      <c r="GO37" s="12">
        <f t="shared" si="109"/>
        <v>-205346.53377225652</v>
      </c>
      <c r="GQ37" s="5">
        <f t="shared" si="110"/>
        <v>14</v>
      </c>
      <c r="GR37" s="6">
        <v>-4.7E-2</v>
      </c>
      <c r="GS37" s="7">
        <f t="shared" si="111"/>
        <v>340244.97399466048</v>
      </c>
      <c r="GT37" s="12">
        <f t="shared" si="112"/>
        <v>-524163.49931202619</v>
      </c>
      <c r="GU37" s="12">
        <f t="shared" si="113"/>
        <v>-205447.99225908154</v>
      </c>
      <c r="GW37" s="5">
        <f t="shared" si="114"/>
        <v>13</v>
      </c>
      <c r="GX37" s="6">
        <v>-4.7E-2</v>
      </c>
      <c r="GY37" s="7">
        <f t="shared" si="115"/>
        <v>307052.58911168715</v>
      </c>
      <c r="GZ37" s="12">
        <f t="shared" si="116"/>
        <v>-464531.28252953471</v>
      </c>
      <c r="HA37" s="12">
        <f t="shared" si="117"/>
        <v>-190084.06503507399</v>
      </c>
      <c r="HC37" s="5">
        <f t="shared" si="118"/>
        <v>12</v>
      </c>
      <c r="HD37" s="6">
        <v>-4.7E-2</v>
      </c>
      <c r="HE37" s="7">
        <f t="shared" si="119"/>
        <v>334625.75099355617</v>
      </c>
      <c r="HF37" s="12">
        <f t="shared" si="120"/>
        <v>-329257.06647813786</v>
      </c>
      <c r="HG37" s="12">
        <f t="shared" si="121"/>
        <v>-143056.51853877713</v>
      </c>
      <c r="HI37" s="5">
        <f t="shared" si="122"/>
        <v>11</v>
      </c>
      <c r="HJ37" s="6">
        <v>-4.7E-2</v>
      </c>
      <c r="HK37" s="7">
        <f t="shared" si="123"/>
        <v>323122.58689991897</v>
      </c>
      <c r="HL37" s="12">
        <f t="shared" si="124"/>
        <v>-229256.32693492452</v>
      </c>
      <c r="HM37" s="12">
        <f t="shared" si="125"/>
        <v>-104878.18174724132</v>
      </c>
      <c r="HO37" s="5">
        <f t="shared" si="126"/>
        <v>10</v>
      </c>
      <c r="HP37" s="6">
        <v>-4.7E-2</v>
      </c>
      <c r="HQ37" s="7">
        <f t="shared" si="127"/>
        <v>282894.9281210989</v>
      </c>
      <c r="HR37" s="12">
        <f t="shared" si="128"/>
        <v>-187953.93819517049</v>
      </c>
      <c r="HS37" s="12">
        <f t="shared" si="129"/>
        <v>-88792.032871511576</v>
      </c>
      <c r="HU37" s="5">
        <f t="shared" si="130"/>
        <v>9</v>
      </c>
      <c r="HV37" s="6">
        <v>-4.7E-2</v>
      </c>
      <c r="HW37" s="7">
        <f t="shared" si="131"/>
        <v>238207.24833369721</v>
      </c>
      <c r="HX37" s="12">
        <f t="shared" si="132"/>
        <v>-162650.54506370812</v>
      </c>
      <c r="HY37" s="12">
        <f t="shared" si="133"/>
        <v>-79642.680686367428</v>
      </c>
      <c r="IA37" s="5">
        <f t="shared" si="134"/>
        <v>8</v>
      </c>
      <c r="IB37" s="6">
        <v>-4.7E-2</v>
      </c>
      <c r="IC37" s="7">
        <f t="shared" si="135"/>
        <v>277987.21943482</v>
      </c>
      <c r="ID37" s="12">
        <f t="shared" si="136"/>
        <v>-32024.179912588672</v>
      </c>
      <c r="IE37" s="12">
        <f t="shared" si="137"/>
        <v>-17153.181424444047</v>
      </c>
      <c r="IG37" s="5">
        <f t="shared" si="138"/>
        <v>7</v>
      </c>
      <c r="IH37" s="6">
        <v>-4.7E-2</v>
      </c>
      <c r="II37" s="7">
        <f t="shared" si="139"/>
        <v>375151.44323187589</v>
      </c>
      <c r="IJ37" s="12">
        <f t="shared" si="140"/>
        <v>156389.12764166767</v>
      </c>
      <c r="IK37" s="12">
        <f t="shared" si="141"/>
        <v>93653.718967021676</v>
      </c>
      <c r="IM37" s="5">
        <f t="shared" si="142"/>
        <v>6</v>
      </c>
      <c r="IN37" s="6">
        <v>-4.7E-2</v>
      </c>
      <c r="IO37" s="7">
        <f t="shared" si="143"/>
        <v>273833.17024224513</v>
      </c>
      <c r="IP37" s="12">
        <f t="shared" si="144"/>
        <v>116961.72913545306</v>
      </c>
      <c r="IQ37" s="12">
        <f t="shared" si="145"/>
        <v>74747.955631392993</v>
      </c>
      <c r="IS37" s="5">
        <f t="shared" si="146"/>
        <v>5</v>
      </c>
      <c r="IT37" s="6">
        <v>-4.7E-2</v>
      </c>
      <c r="IU37" s="7">
        <f t="shared" si="147"/>
        <v>221136.37264172261</v>
      </c>
      <c r="IV37" s="12">
        <f t="shared" si="148"/>
        <v>111534.99106645558</v>
      </c>
      <c r="IW37" s="12">
        <f t="shared" si="149"/>
        <v>74997.666406754608</v>
      </c>
      <c r="IY37" s="5">
        <f t="shared" si="150"/>
        <v>4</v>
      </c>
      <c r="IZ37" s="6">
        <v>-4.7E-2</v>
      </c>
      <c r="JA37" s="7">
        <f t="shared" si="151"/>
        <v>237729.92113709162</v>
      </c>
      <c r="JB37" s="12">
        <f t="shared" si="152"/>
        <v>177908.80976949161</v>
      </c>
      <c r="JC37" s="12">
        <f t="shared" si="153"/>
        <v>127808.05299532443</v>
      </c>
      <c r="JE37" s="5">
        <f t="shared" si="154"/>
        <v>3</v>
      </c>
      <c r="JF37" s="6">
        <v>-4.7E-2</v>
      </c>
      <c r="JG37" s="7">
        <f t="shared" si="155"/>
        <v>223199.62551600003</v>
      </c>
      <c r="JH37" s="12">
        <f t="shared" si="156"/>
        <v>183436.50433210543</v>
      </c>
      <c r="JI37" s="12">
        <f t="shared" si="157"/>
        <v>144008.19822853792</v>
      </c>
      <c r="JK37" s="5">
        <f t="shared" si="158"/>
        <v>2</v>
      </c>
      <c r="JL37" s="6">
        <v>-4.7E-2</v>
      </c>
      <c r="JM37" s="7">
        <f t="shared" si="159"/>
        <v>188322.33000000002</v>
      </c>
      <c r="JN37" s="12">
        <f>(JN38)*(1+JL37)-(((VLOOKUP((JK$91+JK38),$A$138:$E$227,5,FALSE))/(VLOOKUP(JK$91,$A$138:$E$227,5,FALSE)))*(IF(JK37&lt;=$D$125,$B$125,$C$125)))</f>
        <v>165538.5587917738</v>
      </c>
      <c r="JO37" s="12">
        <f t="shared" si="161"/>
        <v>148033.33188505747</v>
      </c>
      <c r="JQ37" s="5">
        <f t="shared" si="162"/>
        <v>1</v>
      </c>
      <c r="JR37" s="6">
        <v>-4.7E-2</v>
      </c>
      <c r="JS37" s="7">
        <f>(JS38+$B$124)*(1+JR37)</f>
        <v>142950</v>
      </c>
      <c r="JT37" s="12">
        <f>($B$124)*(1+JR37)-$B$125</f>
        <v>131950</v>
      </c>
      <c r="JU37" s="12">
        <f>JT37</f>
        <v>131950</v>
      </c>
      <c r="JW37" s="5"/>
      <c r="JX37" s="6"/>
      <c r="JY37" s="7"/>
      <c r="KC37" s="5"/>
      <c r="KD37" s="6"/>
      <c r="KE37" s="7"/>
      <c r="KI37" s="5"/>
      <c r="KJ37" s="6"/>
      <c r="KK37" s="7"/>
      <c r="KO37" s="5"/>
      <c r="KP37" s="6"/>
      <c r="KQ37" s="7"/>
      <c r="KU37" s="5"/>
      <c r="KV37" s="6"/>
      <c r="KW37" s="7"/>
      <c r="LA37" s="5"/>
      <c r="LB37" s="6"/>
      <c r="LC37" s="7"/>
      <c r="LG37" s="5"/>
      <c r="LH37" s="6"/>
      <c r="LI37" s="7"/>
      <c r="LM37" s="5"/>
      <c r="LN37" s="6"/>
      <c r="LO37" s="7"/>
      <c r="LS37" s="5"/>
      <c r="LT37" s="6"/>
      <c r="LU37" s="7"/>
      <c r="LY37" s="5"/>
      <c r="LZ37" s="6"/>
      <c r="MA37" s="7"/>
      <c r="ME37" s="5"/>
      <c r="MF37" s="6"/>
      <c r="MG37" s="7"/>
      <c r="MK37" s="5"/>
      <c r="ML37" s="6"/>
      <c r="MM37" s="7"/>
      <c r="MQ37" s="5"/>
      <c r="MR37" s="6"/>
      <c r="MS37" s="7"/>
      <c r="MW37" s="5"/>
      <c r="MX37" s="6"/>
      <c r="MY37" s="7"/>
      <c r="NC37" s="5"/>
      <c r="ND37" s="6"/>
      <c r="NE37" s="7"/>
      <c r="NI37" s="5"/>
      <c r="NJ37" s="6"/>
      <c r="NK37" s="7"/>
      <c r="NO37" s="5"/>
      <c r="NP37" s="6"/>
      <c r="NQ37" s="7"/>
      <c r="NU37" s="5"/>
      <c r="NV37" s="6"/>
      <c r="NW37" s="7"/>
      <c r="OA37" s="5"/>
      <c r="OB37" s="6"/>
      <c r="OC37" s="7"/>
      <c r="OG37" s="5"/>
      <c r="OH37" s="6"/>
      <c r="OI37" s="7"/>
      <c r="OM37" s="5"/>
      <c r="ON37" s="6"/>
      <c r="OO37" s="7"/>
      <c r="OS37" s="5"/>
      <c r="OT37" s="6"/>
      <c r="OU37" s="7"/>
      <c r="OY37" s="5"/>
      <c r="OZ37" s="6"/>
      <c r="PA37" s="7"/>
      <c r="PE37" s="5"/>
      <c r="PF37" s="6"/>
      <c r="PG37" s="7"/>
      <c r="PK37" s="5"/>
      <c r="PL37" s="6"/>
      <c r="PM37" s="7"/>
      <c r="PQ37" s="5"/>
      <c r="PR37" s="6"/>
      <c r="PS37" s="7"/>
      <c r="PW37" s="5"/>
      <c r="PX37" s="6"/>
      <c r="PY37" s="7"/>
      <c r="QC37" s="5"/>
      <c r="QD37" s="6"/>
      <c r="QE37" s="7"/>
      <c r="QI37" s="5"/>
      <c r="QJ37" s="6"/>
      <c r="QK37" s="7"/>
      <c r="QO37" s="5"/>
      <c r="QP37" s="6"/>
      <c r="QQ37" s="7"/>
    </row>
    <row r="38" spans="3:459">
      <c r="C38">
        <v>53</v>
      </c>
      <c r="D38" s="6">
        <v>0.31740000000000002</v>
      </c>
      <c r="E38" s="12">
        <f t="shared" si="286"/>
        <v>-32400242.337649651</v>
      </c>
      <c r="F38" s="12">
        <f t="shared" si="0"/>
        <v>-7204681.1367781358</v>
      </c>
      <c r="G38">
        <v>52</v>
      </c>
      <c r="H38" s="6">
        <v>0.31740000000000002</v>
      </c>
      <c r="I38" s="12">
        <f t="shared" si="1"/>
        <v>-33441732.274287846</v>
      </c>
      <c r="J38" s="12">
        <f t="shared" si="2"/>
        <v>-7350303.6232689237</v>
      </c>
      <c r="K38">
        <v>51</v>
      </c>
      <c r="L38" s="6">
        <v>0.31740000000000002</v>
      </c>
      <c r="M38" s="12">
        <f t="shared" si="3"/>
        <v>-30534421.235977076</v>
      </c>
      <c r="N38" s="12">
        <f t="shared" si="4"/>
        <v>-6711293.0994242681</v>
      </c>
      <c r="O38">
        <v>50</v>
      </c>
      <c r="P38" s="6">
        <v>0.31740000000000002</v>
      </c>
      <c r="Q38" s="12">
        <f t="shared" si="5"/>
        <v>-27875405.579496145</v>
      </c>
      <c r="R38" s="12">
        <f t="shared" si="6"/>
        <v>-5696901.6544214496</v>
      </c>
      <c r="S38">
        <v>49</v>
      </c>
      <c r="T38" s="6">
        <v>0.31740000000000002</v>
      </c>
      <c r="U38" s="12">
        <f t="shared" si="7"/>
        <v>-19884008.731253155</v>
      </c>
      <c r="V38" s="12">
        <f t="shared" si="8"/>
        <v>-3654772.8130709529</v>
      </c>
      <c r="W38">
        <v>48</v>
      </c>
      <c r="X38" s="6">
        <v>0.31740000000000002</v>
      </c>
      <c r="Y38" s="12">
        <f t="shared" si="9"/>
        <v>-19322691.32029875</v>
      </c>
      <c r="Z38" s="12">
        <f t="shared" si="10"/>
        <v>-3203890.9772731862</v>
      </c>
      <c r="AA38">
        <v>47</v>
      </c>
      <c r="AB38" s="6">
        <v>0.31740000000000002</v>
      </c>
      <c r="AC38" s="12">
        <f t="shared" si="11"/>
        <v>-23341760.572036874</v>
      </c>
      <c r="AD38" s="12">
        <f t="shared" si="12"/>
        <v>-3960298.7088802918</v>
      </c>
      <c r="AE38">
        <v>46</v>
      </c>
      <c r="AF38" s="6">
        <v>0.31740000000000002</v>
      </c>
      <c r="AG38" s="12">
        <f t="shared" si="13"/>
        <v>-19582628.854476806</v>
      </c>
      <c r="AH38" s="12">
        <f t="shared" si="14"/>
        <v>-3423184.4784175395</v>
      </c>
      <c r="AI38">
        <v>45</v>
      </c>
      <c r="AJ38" s="6">
        <v>0.31740000000000002</v>
      </c>
      <c r="AK38" s="12">
        <f t="shared" si="15"/>
        <v>-22064570.957529094</v>
      </c>
      <c r="AL38" s="12">
        <f t="shared" si="16"/>
        <v>-3913767.0850115875</v>
      </c>
      <c r="AM38">
        <v>44</v>
      </c>
      <c r="AN38" s="6">
        <v>0.31740000000000002</v>
      </c>
      <c r="AO38" s="12">
        <f t="shared" si="17"/>
        <v>-22008309.369848631</v>
      </c>
      <c r="AP38" s="12">
        <f t="shared" si="18"/>
        <v>-3988652.4693427472</v>
      </c>
      <c r="AQ38">
        <v>43</v>
      </c>
      <c r="AR38" s="6">
        <v>0.31740000000000002</v>
      </c>
      <c r="AS38" s="12">
        <f t="shared" si="19"/>
        <v>-14801024.995461678</v>
      </c>
      <c r="AT38" s="12">
        <f t="shared" si="20"/>
        <v>-2701472.4284775811</v>
      </c>
      <c r="AU38">
        <v>42</v>
      </c>
      <c r="AV38" s="6">
        <v>0.31740000000000002</v>
      </c>
      <c r="AW38" s="12">
        <f t="shared" si="21"/>
        <v>-15817655.446508355</v>
      </c>
      <c r="AX38" s="12">
        <f t="shared" si="22"/>
        <v>-2846364.7333048456</v>
      </c>
      <c r="AY38">
        <v>41</v>
      </c>
      <c r="AZ38" s="6">
        <v>0.31740000000000002</v>
      </c>
      <c r="BA38" s="12">
        <f t="shared" si="23"/>
        <v>-13848405.723013546</v>
      </c>
      <c r="BB38" s="12">
        <f t="shared" si="24"/>
        <v>-2474201.0224921377</v>
      </c>
      <c r="BC38">
        <v>40</v>
      </c>
      <c r="BD38" s="6">
        <v>0.31740000000000002</v>
      </c>
      <c r="BE38" s="12">
        <f t="shared" si="25"/>
        <v>-10407589.64863131</v>
      </c>
      <c r="BF38" s="12">
        <f t="shared" si="26"/>
        <v>-1886208.4067570884</v>
      </c>
      <c r="BG38">
        <v>39</v>
      </c>
      <c r="BH38" s="6">
        <v>0.31740000000000002</v>
      </c>
      <c r="BI38" s="12">
        <f t="shared" si="27"/>
        <v>-5000053.4624850545</v>
      </c>
      <c r="BJ38" s="12">
        <f t="shared" si="28"/>
        <v>-1009008.2180079095</v>
      </c>
      <c r="BK38">
        <v>38</v>
      </c>
      <c r="BL38" s="6">
        <v>0.31740000000000002</v>
      </c>
      <c r="BM38" s="12">
        <f t="shared" si="29"/>
        <v>-4274723.4985789694</v>
      </c>
      <c r="BN38" s="12">
        <f t="shared" si="30"/>
        <v>-928571.04275044438</v>
      </c>
      <c r="BO38">
        <v>37</v>
      </c>
      <c r="BP38" s="6">
        <v>0.31740000000000002</v>
      </c>
      <c r="BQ38" s="12">
        <f t="shared" si="31"/>
        <v>-4518013.5401029661</v>
      </c>
      <c r="BR38" s="12">
        <f t="shared" si="32"/>
        <v>-1010455.4704086325</v>
      </c>
      <c r="BS38">
        <v>36</v>
      </c>
      <c r="BT38" s="6">
        <v>0.31740000000000002</v>
      </c>
      <c r="BU38" s="12">
        <f t="shared" si="33"/>
        <v>-4200974.0309882136</v>
      </c>
      <c r="BV38" s="12">
        <f t="shared" si="34"/>
        <v>-961148.30014897441</v>
      </c>
      <c r="BW38">
        <v>35</v>
      </c>
      <c r="BX38" s="6">
        <v>0.31740000000000002</v>
      </c>
      <c r="BY38" s="12">
        <f t="shared" si="35"/>
        <v>-4730812.0567573439</v>
      </c>
      <c r="BZ38" s="12">
        <f t="shared" si="36"/>
        <v>-1106693.8230460626</v>
      </c>
      <c r="CA38">
        <v>34</v>
      </c>
      <c r="CB38" s="6">
        <v>0.31740000000000002</v>
      </c>
      <c r="CC38" s="12">
        <f t="shared" si="37"/>
        <v>-1888573.7300526726</v>
      </c>
      <c r="CD38" s="12">
        <f t="shared" si="38"/>
        <v>-521906.62205825787</v>
      </c>
      <c r="CE38">
        <v>33</v>
      </c>
      <c r="CF38" s="6">
        <v>0.31740000000000002</v>
      </c>
      <c r="CG38" s="12">
        <f t="shared" si="39"/>
        <v>-731646.26092236466</v>
      </c>
      <c r="CH38" s="12">
        <f t="shared" si="40"/>
        <v>-222879.38796735273</v>
      </c>
      <c r="CI38">
        <v>32</v>
      </c>
      <c r="CJ38" s="6">
        <v>0.31740000000000002</v>
      </c>
      <c r="CK38" s="12">
        <f t="shared" si="284"/>
        <v>-253824.15117348093</v>
      </c>
      <c r="CL38" s="12">
        <f t="shared" si="285"/>
        <v>-78300.509359428557</v>
      </c>
      <c r="CM38" s="5">
        <v>31</v>
      </c>
      <c r="CN38" s="6">
        <v>0.31740000000000002</v>
      </c>
      <c r="CO38" s="7">
        <f t="shared" si="41"/>
        <v>4378657.5398225635</v>
      </c>
      <c r="CP38" s="12">
        <f t="shared" si="42"/>
        <v>-510344.46082398342</v>
      </c>
      <c r="CQ38" s="12">
        <f t="shared" si="43"/>
        <v>-154152.88983757852</v>
      </c>
      <c r="CR38" s="9"/>
      <c r="CS38" s="5">
        <v>30</v>
      </c>
      <c r="CT38" s="6">
        <v>0.31740000000000002</v>
      </c>
      <c r="CU38" s="7">
        <f t="shared" si="44"/>
        <v>3347341.5945436605</v>
      </c>
      <c r="CV38" s="12">
        <f t="shared" si="45"/>
        <v>-744948.86926874274</v>
      </c>
      <c r="CW38" s="12">
        <f t="shared" si="46"/>
        <v>-243209.52801318851</v>
      </c>
      <c r="CY38" s="5">
        <v>29</v>
      </c>
      <c r="CZ38" s="6">
        <v>0.31740000000000002</v>
      </c>
      <c r="DA38" s="7">
        <f t="shared" si="47"/>
        <v>2706453.4237901531</v>
      </c>
      <c r="DB38" s="12">
        <f t="shared" si="48"/>
        <v>-879449.45719020895</v>
      </c>
      <c r="DC38" s="12">
        <f t="shared" si="49"/>
        <v>-299555.40636941569</v>
      </c>
      <c r="DE38" s="5">
        <f t="shared" si="50"/>
        <v>28</v>
      </c>
      <c r="DF38" s="6">
        <v>0.31740000000000002</v>
      </c>
      <c r="DG38" s="7">
        <f t="shared" si="51"/>
        <v>2290692.698933688</v>
      </c>
      <c r="DH38" s="12">
        <f t="shared" si="52"/>
        <v>-978226.26318114146</v>
      </c>
      <c r="DI38" s="12">
        <f t="shared" si="53"/>
        <v>-334457.82263005612</v>
      </c>
      <c r="DK38" s="5">
        <f t="shared" si="54"/>
        <v>27</v>
      </c>
      <c r="DL38" s="6">
        <v>0.31740000000000002</v>
      </c>
      <c r="DM38" s="7">
        <f t="shared" si="55"/>
        <v>2318749.5687151421</v>
      </c>
      <c r="DN38" s="12">
        <f t="shared" si="56"/>
        <v>-590719.75397782808</v>
      </c>
      <c r="DO38" s="12">
        <f t="shared" si="57"/>
        <v>-204246.29025711535</v>
      </c>
      <c r="DQ38" s="5">
        <f t="shared" si="58"/>
        <v>26</v>
      </c>
      <c r="DR38" s="6">
        <v>0.31740000000000002</v>
      </c>
      <c r="DS38" s="7">
        <f t="shared" si="59"/>
        <v>1519893.5295720645</v>
      </c>
      <c r="DT38" s="12">
        <f t="shared" si="60"/>
        <v>-1186592.9263827347</v>
      </c>
      <c r="DU38" s="12">
        <f t="shared" si="61"/>
        <v>-407224.0505709385</v>
      </c>
      <c r="DW38" s="5">
        <f t="shared" si="62"/>
        <v>25</v>
      </c>
      <c r="DX38" s="6">
        <v>0.31740000000000002</v>
      </c>
      <c r="DY38" s="7">
        <f t="shared" si="63"/>
        <v>1146224.3812760664</v>
      </c>
      <c r="DZ38" s="12">
        <f t="shared" si="64"/>
        <v>-1365018.9586856782</v>
      </c>
      <c r="EA38" s="12">
        <f t="shared" si="65"/>
        <v>-470212.18628247012</v>
      </c>
      <c r="EC38" s="5">
        <f t="shared" si="66"/>
        <v>24</v>
      </c>
      <c r="ED38" s="6">
        <v>0.31740000000000002</v>
      </c>
      <c r="EE38" s="7">
        <f t="shared" si="67"/>
        <v>1066850.6899442172</v>
      </c>
      <c r="EF38" s="12">
        <f t="shared" si="68"/>
        <v>-1196491.1844113162</v>
      </c>
      <c r="EG38" s="12">
        <f t="shared" si="69"/>
        <v>-424462.16824874457</v>
      </c>
      <c r="EI38" s="5">
        <f t="shared" si="70"/>
        <v>23</v>
      </c>
      <c r="EJ38" s="6">
        <v>0.31740000000000002</v>
      </c>
      <c r="EK38" s="7">
        <f t="shared" si="71"/>
        <v>1066850.6899442172</v>
      </c>
      <c r="EL38" s="12">
        <f t="shared" si="72"/>
        <v>-831564.71076227725</v>
      </c>
      <c r="EM38" s="12">
        <f t="shared" si="73"/>
        <v>-305690.88339076005</v>
      </c>
      <c r="EO38" s="5">
        <f t="shared" si="74"/>
        <v>22</v>
      </c>
      <c r="EP38" s="6">
        <v>0.31740000000000002</v>
      </c>
      <c r="EQ38" s="7">
        <f t="shared" si="75"/>
        <v>1191479.4392944125</v>
      </c>
      <c r="ER38" s="12">
        <f t="shared" si="76"/>
        <v>-1022496.0741330921</v>
      </c>
      <c r="ES38" s="12">
        <f t="shared" si="77"/>
        <v>-381136.06876426312</v>
      </c>
      <c r="EU38" s="5">
        <f t="shared" si="78"/>
        <v>21</v>
      </c>
      <c r="EV38" s="6">
        <v>0.31740000000000002</v>
      </c>
      <c r="EW38" s="7">
        <f t="shared" si="79"/>
        <v>739807.49305258947</v>
      </c>
      <c r="EX38" s="12">
        <f t="shared" si="80"/>
        <v>-970628.68087652861</v>
      </c>
      <c r="EY38" s="12">
        <f t="shared" si="81"/>
        <v>-365545.24871056929</v>
      </c>
      <c r="FA38" s="5">
        <f t="shared" si="82"/>
        <v>20</v>
      </c>
      <c r="FB38" s="6">
        <v>0.31740000000000002</v>
      </c>
      <c r="FC38" s="7">
        <f t="shared" si="83"/>
        <v>737300.67077196506</v>
      </c>
      <c r="FD38" s="12">
        <f t="shared" si="84"/>
        <v>-832529.48434100451</v>
      </c>
      <c r="FE38" s="12">
        <f t="shared" si="85"/>
        <v>-318886.61482470355</v>
      </c>
      <c r="FG38" s="5">
        <f t="shared" si="86"/>
        <v>19</v>
      </c>
      <c r="FH38" s="6">
        <v>0.31740000000000002</v>
      </c>
      <c r="FI38" s="7">
        <f t="shared" si="87"/>
        <v>582202.0457769779</v>
      </c>
      <c r="FJ38" s="12">
        <f t="shared" si="88"/>
        <v>-882331.74132284871</v>
      </c>
      <c r="FK38" s="12">
        <f t="shared" si="89"/>
        <v>-340230.74858207535</v>
      </c>
      <c r="FM38" s="5">
        <f t="shared" si="90"/>
        <v>18</v>
      </c>
      <c r="FN38" s="6">
        <v>0.31740000000000002</v>
      </c>
      <c r="FO38" s="7">
        <f t="shared" si="91"/>
        <v>638449.441580193</v>
      </c>
      <c r="FP38" s="12">
        <f t="shared" si="92"/>
        <v>-702045.96458064625</v>
      </c>
      <c r="FQ38" s="12">
        <f t="shared" si="93"/>
        <v>-274321.30235541961</v>
      </c>
      <c r="FS38" s="5">
        <f t="shared" si="94"/>
        <v>17</v>
      </c>
      <c r="FT38" s="6">
        <v>0.31740000000000002</v>
      </c>
      <c r="FU38" s="7">
        <f t="shared" si="95"/>
        <v>520715.63622885005</v>
      </c>
      <c r="FV38" s="12">
        <f t="shared" si="96"/>
        <v>-712370.73229512712</v>
      </c>
      <c r="FW38" s="12">
        <f t="shared" si="97"/>
        <v>-282933.87696554535</v>
      </c>
      <c r="FY38" s="5">
        <f t="shared" si="98"/>
        <v>16</v>
      </c>
      <c r="FZ38" s="6">
        <v>0.31740000000000002</v>
      </c>
      <c r="GA38" s="7">
        <f t="shared" si="99"/>
        <v>447273.3518543634</v>
      </c>
      <c r="GB38" s="12">
        <f t="shared" si="100"/>
        <v>-696866.91580122849</v>
      </c>
      <c r="GC38" s="12">
        <f t="shared" si="101"/>
        <v>-279463.33898455434</v>
      </c>
      <c r="GE38" s="5">
        <f t="shared" si="102"/>
        <v>15</v>
      </c>
      <c r="GF38" s="6">
        <v>0.31740000000000002</v>
      </c>
      <c r="GG38" s="7">
        <f t="shared" si="103"/>
        <v>397930.02834018093</v>
      </c>
      <c r="GH38" s="12">
        <f t="shared" si="104"/>
        <v>-646200.65160143422</v>
      </c>
      <c r="GI38" s="12">
        <f t="shared" si="105"/>
        <v>-264128.28690135747</v>
      </c>
      <c r="GK38" s="5">
        <f t="shared" si="106"/>
        <v>14</v>
      </c>
      <c r="GL38" s="6">
        <v>0.31740000000000002</v>
      </c>
      <c r="GM38" s="7">
        <f t="shared" si="107"/>
        <v>441997.14355235029</v>
      </c>
      <c r="GN38" s="12">
        <f t="shared" si="108"/>
        <v>-486550.18189835071</v>
      </c>
      <c r="GO38" s="12">
        <f t="shared" si="109"/>
        <v>-205751.94067423829</v>
      </c>
      <c r="GQ38" s="5">
        <f t="shared" si="110"/>
        <v>13</v>
      </c>
      <c r="GR38" s="6">
        <v>0.31740000000000002</v>
      </c>
      <c r="GS38" s="7">
        <f t="shared" si="111"/>
        <v>357025.15634277073</v>
      </c>
      <c r="GT38" s="12">
        <f t="shared" si="112"/>
        <v>-469699.80049235153</v>
      </c>
      <c r="GU38" s="12">
        <f t="shared" si="113"/>
        <v>-205870.99224664769</v>
      </c>
      <c r="GW38" s="5">
        <f t="shared" si="114"/>
        <v>12</v>
      </c>
      <c r="GX38" s="6">
        <v>0.31740000000000002</v>
      </c>
      <c r="GY38" s="7">
        <f t="shared" si="115"/>
        <v>322195.79130292463</v>
      </c>
      <c r="GZ38" s="12">
        <f t="shared" si="116"/>
        <v>-410510.67763689579</v>
      </c>
      <c r="HA38" s="12">
        <f t="shared" si="117"/>
        <v>-187842.93218346388</v>
      </c>
      <c r="HC38" s="5">
        <f t="shared" si="118"/>
        <v>11</v>
      </c>
      <c r="HD38" s="6">
        <v>0.31740000000000002</v>
      </c>
      <c r="HE38" s="7">
        <f t="shared" si="119"/>
        <v>351128.80482010095</v>
      </c>
      <c r="HF38" s="12">
        <f t="shared" si="120"/>
        <v>-273042.44221460528</v>
      </c>
      <c r="HG38" s="12">
        <f t="shared" si="121"/>
        <v>-132660.72385234034</v>
      </c>
      <c r="HI38" s="5">
        <f t="shared" si="122"/>
        <v>10</v>
      </c>
      <c r="HJ38" s="6">
        <v>0.31740000000000002</v>
      </c>
      <c r="HK38" s="7">
        <f t="shared" si="123"/>
        <v>339058.32833149948</v>
      </c>
      <c r="HL38" s="12">
        <f t="shared" si="124"/>
        <v>-171750.72139316719</v>
      </c>
      <c r="HM38" s="12">
        <f t="shared" si="125"/>
        <v>-87862.194234550814</v>
      </c>
      <c r="HO38" s="5">
        <f t="shared" si="126"/>
        <v>9</v>
      </c>
      <c r="HP38" s="6">
        <v>0.31740000000000002</v>
      </c>
      <c r="HQ38" s="7">
        <f t="shared" si="127"/>
        <v>296846.72415645217</v>
      </c>
      <c r="HR38" s="12">
        <f t="shared" si="128"/>
        <v>-130587.92083959497</v>
      </c>
      <c r="HS38" s="12">
        <f t="shared" si="129"/>
        <v>-68986.677975672923</v>
      </c>
      <c r="HU38" s="5">
        <f t="shared" si="130"/>
        <v>8</v>
      </c>
      <c r="HV38" s="6">
        <v>0.31740000000000002</v>
      </c>
      <c r="HW38" s="7">
        <f t="shared" si="131"/>
        <v>249955.13990944094</v>
      </c>
      <c r="HX38" s="12">
        <f t="shared" si="132"/>
        <v>-106382.93749203076</v>
      </c>
      <c r="HY38" s="12">
        <f t="shared" si="133"/>
        <v>-58250.811531626103</v>
      </c>
      <c r="IA38" s="5">
        <f t="shared" si="134"/>
        <v>7</v>
      </c>
      <c r="IB38" s="6">
        <v>0.31740000000000002</v>
      </c>
      <c r="IC38" s="7">
        <f t="shared" si="135"/>
        <v>291696.97737126966</v>
      </c>
      <c r="ID38" s="12">
        <f t="shared" si="136"/>
        <v>25167.265244909184</v>
      </c>
      <c r="IE38" s="12">
        <f t="shared" si="137"/>
        <v>15074.480210961028</v>
      </c>
      <c r="IG38" s="5">
        <f t="shared" si="138"/>
        <v>6</v>
      </c>
      <c r="IH38" s="6">
        <v>0.31740000000000002</v>
      </c>
      <c r="II38" s="7">
        <f t="shared" si="139"/>
        <v>393653.14085191593</v>
      </c>
      <c r="IJ38" s="12">
        <f t="shared" si="140"/>
        <v>216668.51724186246</v>
      </c>
      <c r="IK38" s="12">
        <f t="shared" si="141"/>
        <v>145095.49805014182</v>
      </c>
      <c r="IM38" s="5">
        <f t="shared" si="142"/>
        <v>5</v>
      </c>
      <c r="IN38" s="6">
        <v>0.31740000000000002</v>
      </c>
      <c r="IO38" s="7">
        <f t="shared" si="143"/>
        <v>287338.05901599699</v>
      </c>
      <c r="IP38" s="12">
        <f t="shared" si="144"/>
        <v>171987.59200274767</v>
      </c>
      <c r="IQ38" s="12">
        <f t="shared" si="145"/>
        <v>122911.44107137238</v>
      </c>
      <c r="IS38" s="5">
        <f t="shared" si="146"/>
        <v>4</v>
      </c>
      <c r="IT38" s="6">
        <v>0.31740000000000002</v>
      </c>
      <c r="IU38" s="7">
        <f t="shared" si="147"/>
        <v>232042.36373737946</v>
      </c>
      <c r="IV38" s="12">
        <f t="shared" si="148"/>
        <v>163851.39106174209</v>
      </c>
      <c r="IW38" s="12">
        <f t="shared" si="149"/>
        <v>123204.45214796803</v>
      </c>
      <c r="IY38" s="5">
        <f t="shared" si="150"/>
        <v>3</v>
      </c>
      <c r="IZ38" s="6">
        <v>0.31740000000000002</v>
      </c>
      <c r="JA38" s="7">
        <f t="shared" si="151"/>
        <v>249454.27191720004</v>
      </c>
      <c r="JB38" s="12">
        <f t="shared" si="152"/>
        <v>202750.06271720002</v>
      </c>
      <c r="JC38" s="12">
        <f t="shared" si="153"/>
        <v>162877.62107744219</v>
      </c>
      <c r="JE38" s="5">
        <f t="shared" si="154"/>
        <v>2</v>
      </c>
      <c r="JF38" s="6">
        <v>0.31740000000000002</v>
      </c>
      <c r="JG38" s="7">
        <f t="shared" si="155"/>
        <v>234207.37200000003</v>
      </c>
      <c r="JH38" s="12">
        <f>(JH39)*(1+JF38)-(((VLOOKUP((JE$91+JE39),$A$138:$E$227,5,FALSE))/(VLOOKUP(JE$91,$A$138:$E$227,5,FALSE)))*(IF(JE38&lt;=$D$125,$B$125,$C$125)))</f>
        <v>207185.95735871157</v>
      </c>
      <c r="JI38" s="12">
        <f t="shared" si="157"/>
        <v>181886.90086889459</v>
      </c>
      <c r="JK38" s="5">
        <f t="shared" si="158"/>
        <v>1</v>
      </c>
      <c r="JL38" s="6">
        <v>0.31740000000000002</v>
      </c>
      <c r="JM38" s="7">
        <f>(JM39+$B$124)*(1+JL38)</f>
        <v>197610.00000000003</v>
      </c>
      <c r="JN38" s="12">
        <f>($B$124)*(1+JL38)-$B$125</f>
        <v>186610.00000000003</v>
      </c>
      <c r="JO38" s="12">
        <f>JN38</f>
        <v>186610.00000000003</v>
      </c>
      <c r="JQ38" s="5"/>
      <c r="JR38" s="6"/>
      <c r="JS38" s="7"/>
      <c r="JW38" s="5"/>
      <c r="JX38" s="6"/>
      <c r="JY38" s="7"/>
      <c r="KC38" s="5"/>
      <c r="KD38" s="6"/>
      <c r="KE38" s="7"/>
      <c r="KI38" s="5"/>
      <c r="KJ38" s="6"/>
      <c r="KK38" s="7"/>
      <c r="KO38" s="5"/>
      <c r="KP38" s="6"/>
      <c r="KQ38" s="7"/>
      <c r="KU38" s="5"/>
      <c r="KV38" s="6"/>
      <c r="KW38" s="7"/>
      <c r="LA38" s="5"/>
      <c r="LB38" s="6"/>
      <c r="LC38" s="7"/>
      <c r="LG38" s="5"/>
      <c r="LH38" s="6"/>
      <c r="LI38" s="7"/>
      <c r="LM38" s="5"/>
      <c r="LN38" s="6"/>
      <c r="LO38" s="7"/>
      <c r="LS38" s="5"/>
      <c r="LT38" s="6"/>
      <c r="LU38" s="7"/>
      <c r="LY38" s="5"/>
      <c r="LZ38" s="6"/>
      <c r="MA38" s="7"/>
      <c r="ME38" s="5"/>
      <c r="MF38" s="6"/>
      <c r="MG38" s="7"/>
      <c r="MK38" s="5"/>
      <c r="ML38" s="6"/>
      <c r="MM38" s="7"/>
      <c r="MQ38" s="5"/>
      <c r="MR38" s="6"/>
      <c r="MS38" s="7"/>
      <c r="MW38" s="5"/>
      <c r="MX38" s="6"/>
      <c r="MY38" s="7"/>
      <c r="NC38" s="5"/>
      <c r="ND38" s="6"/>
      <c r="NE38" s="7"/>
      <c r="NI38" s="5"/>
      <c r="NJ38" s="6"/>
      <c r="NK38" s="7"/>
      <c r="NO38" s="5"/>
      <c r="NP38" s="6"/>
      <c r="NQ38" s="7"/>
      <c r="NU38" s="5"/>
      <c r="NV38" s="6"/>
      <c r="NW38" s="7"/>
      <c r="OA38" s="5"/>
      <c r="OB38" s="6"/>
      <c r="OC38" s="7"/>
      <c r="OG38" s="5"/>
      <c r="OH38" s="6"/>
      <c r="OI38" s="7"/>
      <c r="OM38" s="5"/>
      <c r="ON38" s="6"/>
      <c r="OO38" s="7"/>
      <c r="OS38" s="5"/>
      <c r="OT38" s="6"/>
      <c r="OU38" s="7"/>
      <c r="OY38" s="5"/>
      <c r="OZ38" s="6"/>
      <c r="PA38" s="7"/>
      <c r="PE38" s="5"/>
      <c r="PF38" s="6"/>
      <c r="PG38" s="7"/>
      <c r="PK38" s="5"/>
      <c r="PL38" s="6"/>
      <c r="PM38" s="7"/>
      <c r="PQ38" s="5"/>
      <c r="PR38" s="6"/>
      <c r="PS38" s="7"/>
      <c r="PW38" s="5"/>
      <c r="PX38" s="6"/>
      <c r="PY38" s="7"/>
      <c r="QC38" s="5"/>
      <c r="QD38" s="6"/>
      <c r="QE38" s="7"/>
      <c r="QI38" s="5"/>
      <c r="QJ38" s="6"/>
      <c r="QK38" s="7"/>
      <c r="QO38" s="5"/>
      <c r="QP38" s="6"/>
      <c r="QQ38" s="7"/>
    </row>
    <row r="39" spans="3:459">
      <c r="C39">
        <v>52</v>
      </c>
      <c r="D39" s="6">
        <v>0.1852</v>
      </c>
      <c r="E39" s="12">
        <f t="shared" si="286"/>
        <v>-24491672.265714254</v>
      </c>
      <c r="F39" s="12">
        <f t="shared" si="0"/>
        <v>-6203600.734946657</v>
      </c>
      <c r="G39">
        <v>51</v>
      </c>
      <c r="H39" s="6">
        <v>0.1852</v>
      </c>
      <c r="I39" s="12">
        <f t="shared" si="1"/>
        <v>-25281039.20314078</v>
      </c>
      <c r="J39" s="12">
        <f t="shared" si="2"/>
        <v>-6329513.4754569167</v>
      </c>
      <c r="K39">
        <v>50</v>
      </c>
      <c r="L39" s="6">
        <v>0.1852</v>
      </c>
      <c r="M39" s="12">
        <f t="shared" si="3"/>
        <v>-23074184.004787382</v>
      </c>
      <c r="N39" s="12">
        <f t="shared" si="4"/>
        <v>-5776991.8957813215</v>
      </c>
      <c r="O39">
        <v>49</v>
      </c>
      <c r="P39" s="6">
        <v>0.1852</v>
      </c>
      <c r="Q39" s="12">
        <f t="shared" si="5"/>
        <v>-21047983.24477452</v>
      </c>
      <c r="R39" s="12">
        <f t="shared" si="6"/>
        <v>-4899896.5386810377</v>
      </c>
      <c r="S39">
        <v>48</v>
      </c>
      <c r="T39" s="6">
        <v>0.1852</v>
      </c>
      <c r="U39" s="12">
        <f t="shared" si="7"/>
        <v>-14969479.237920426</v>
      </c>
      <c r="V39" s="12">
        <f t="shared" si="8"/>
        <v>-3134166.2240448329</v>
      </c>
      <c r="W39">
        <v>47</v>
      </c>
      <c r="X39" s="6">
        <v>0.1852</v>
      </c>
      <c r="Y39" s="12">
        <f t="shared" si="9"/>
        <v>-14529953.763276612</v>
      </c>
      <c r="Z39" s="12">
        <f t="shared" si="10"/>
        <v>-2744310.4472367247</v>
      </c>
      <c r="AA39">
        <v>46</v>
      </c>
      <c r="AB39" s="6">
        <v>0.1852</v>
      </c>
      <c r="AC39" s="12">
        <f t="shared" si="11"/>
        <v>-17583833.604234621</v>
      </c>
      <c r="AD39" s="12">
        <f t="shared" si="12"/>
        <v>-3398339.7302473937</v>
      </c>
      <c r="AE39">
        <v>45</v>
      </c>
      <c r="AF39" s="6">
        <v>0.1852</v>
      </c>
      <c r="AG39" s="12">
        <f t="shared" si="13"/>
        <v>-14734333.693197193</v>
      </c>
      <c r="AH39" s="12">
        <f t="shared" si="14"/>
        <v>-2933922.9608708904</v>
      </c>
      <c r="AI39">
        <v>44</v>
      </c>
      <c r="AJ39" s="6">
        <v>0.1852</v>
      </c>
      <c r="AK39" s="12">
        <f t="shared" si="15"/>
        <v>-16620191.682667742</v>
      </c>
      <c r="AL39" s="12">
        <f t="shared" si="16"/>
        <v>-3358106.0793677135</v>
      </c>
      <c r="AM39">
        <v>43</v>
      </c>
      <c r="AN39" s="6">
        <v>0.1852</v>
      </c>
      <c r="AO39" s="12">
        <f t="shared" si="17"/>
        <v>-16580216.680548819</v>
      </c>
      <c r="AP39" s="12">
        <f t="shared" si="18"/>
        <v>-3422855.8593812352</v>
      </c>
      <c r="AQ39">
        <v>42</v>
      </c>
      <c r="AR39" s="6">
        <v>0.1852</v>
      </c>
      <c r="AS39" s="12">
        <f t="shared" si="19"/>
        <v>-11110261.726338681</v>
      </c>
      <c r="AT39" s="12">
        <f t="shared" si="20"/>
        <v>-2309893.3603808093</v>
      </c>
      <c r="AU39">
        <v>41</v>
      </c>
      <c r="AV39" s="6">
        <v>0.1852</v>
      </c>
      <c r="AW39" s="12">
        <f t="shared" si="21"/>
        <v>-11880173.949289562</v>
      </c>
      <c r="AX39" s="12">
        <f t="shared" si="22"/>
        <v>-2435174.748024215</v>
      </c>
      <c r="AY39">
        <v>40</v>
      </c>
      <c r="AZ39" s="6">
        <v>0.1852</v>
      </c>
      <c r="BA39" s="12">
        <f t="shared" si="23"/>
        <v>-10384463.377826625</v>
      </c>
      <c r="BB39" s="12">
        <f t="shared" si="24"/>
        <v>-2113382.7372150822</v>
      </c>
      <c r="BC39">
        <v>39</v>
      </c>
      <c r="BD39" s="6">
        <v>0.1852</v>
      </c>
      <c r="BE39" s="12">
        <f t="shared" si="25"/>
        <v>-7774447.9533457495</v>
      </c>
      <c r="BF39" s="12">
        <f t="shared" si="26"/>
        <v>-1604973.8820230612</v>
      </c>
      <c r="BG39">
        <v>38</v>
      </c>
      <c r="BH39" s="6">
        <v>0.1852</v>
      </c>
      <c r="BI39" s="12">
        <f t="shared" si="27"/>
        <v>-3682549.7511028452</v>
      </c>
      <c r="BJ39" s="12">
        <f t="shared" si="28"/>
        <v>-846501.18729596888</v>
      </c>
      <c r="BK39">
        <v>37</v>
      </c>
      <c r="BL39" s="6">
        <v>0.1852</v>
      </c>
      <c r="BM39" s="12">
        <f t="shared" si="29"/>
        <v>-3139985.5698369737</v>
      </c>
      <c r="BN39" s="12">
        <f t="shared" si="30"/>
        <v>-776951.04143843125</v>
      </c>
      <c r="BO39">
        <v>36</v>
      </c>
      <c r="BP39" s="6">
        <v>0.1852</v>
      </c>
      <c r="BQ39" s="12">
        <f t="shared" si="31"/>
        <v>-3327672.3918843805</v>
      </c>
      <c r="BR39" s="12">
        <f t="shared" si="32"/>
        <v>-847752.55664404423</v>
      </c>
      <c r="BS39">
        <v>35</v>
      </c>
      <c r="BT39" s="6">
        <v>0.1852</v>
      </c>
      <c r="BU39" s="12">
        <f t="shared" si="33"/>
        <v>-3089305.021620309</v>
      </c>
      <c r="BV39" s="12">
        <f t="shared" si="34"/>
        <v>-805119.02466825035</v>
      </c>
      <c r="BW39">
        <v>34</v>
      </c>
      <c r="BX39" s="6">
        <v>0.1852</v>
      </c>
      <c r="BY39" s="12">
        <f t="shared" si="35"/>
        <v>-3493677.166020635</v>
      </c>
      <c r="BZ39" s="12">
        <f t="shared" si="36"/>
        <v>-930965.21847109171</v>
      </c>
      <c r="CA39">
        <v>33</v>
      </c>
      <c r="CB39" s="6">
        <v>0.1852</v>
      </c>
      <c r="CC39" s="12">
        <f t="shared" si="37"/>
        <v>-1351158.031363131</v>
      </c>
      <c r="CD39" s="12">
        <f t="shared" si="38"/>
        <v>-425327.93080977042</v>
      </c>
      <c r="CE39">
        <v>32</v>
      </c>
      <c r="CF39" s="6">
        <v>0.1852</v>
      </c>
      <c r="CG39" s="12">
        <f t="shared" si="39"/>
        <v>-480617.31308952242</v>
      </c>
      <c r="CH39" s="12">
        <f t="shared" si="40"/>
        <v>-166773.50395639357</v>
      </c>
      <c r="CI39">
        <v>31</v>
      </c>
      <c r="CJ39" s="6">
        <v>0.1852</v>
      </c>
      <c r="CK39" s="12">
        <f t="shared" si="284"/>
        <v>-118850.88141299598</v>
      </c>
      <c r="CL39" s="12">
        <f t="shared" si="285"/>
        <v>-41763.120847904887</v>
      </c>
      <c r="CM39" s="5">
        <v>30</v>
      </c>
      <c r="CN39" s="6">
        <v>0.1852</v>
      </c>
      <c r="CO39" s="7">
        <f t="shared" si="41"/>
        <v>3323711.5073801149</v>
      </c>
      <c r="CP39" s="12">
        <f t="shared" si="42"/>
        <v>-311997.35227555275</v>
      </c>
      <c r="CQ39" s="12">
        <f t="shared" si="43"/>
        <v>-107349.01579027073</v>
      </c>
      <c r="CR39" s="9"/>
      <c r="CS39" s="5">
        <v>29</v>
      </c>
      <c r="CT39" s="6">
        <v>0.1852</v>
      </c>
      <c r="CU39" s="7">
        <f t="shared" si="44"/>
        <v>2540869.5874781087</v>
      </c>
      <c r="CV39" s="12">
        <f t="shared" si="45"/>
        <v>-495718.16114256502</v>
      </c>
      <c r="CW39" s="12">
        <f t="shared" si="46"/>
        <v>-184351.99550543414</v>
      </c>
      <c r="CY39" s="5">
        <v>28</v>
      </c>
      <c r="CZ39" s="6">
        <v>0.1852</v>
      </c>
      <c r="DA39" s="7">
        <f t="shared" si="47"/>
        <v>2054390.0286854054</v>
      </c>
      <c r="DB39" s="12">
        <f t="shared" si="48"/>
        <v>-600708.96120547713</v>
      </c>
      <c r="DC39" s="12">
        <f t="shared" si="49"/>
        <v>-233071.55888645895</v>
      </c>
      <c r="DE39" s="5">
        <f t="shared" si="50"/>
        <v>27</v>
      </c>
      <c r="DF39" s="6">
        <v>0.1852</v>
      </c>
      <c r="DG39" s="7">
        <f t="shared" si="51"/>
        <v>1738798.1622390223</v>
      </c>
      <c r="DH39" s="12">
        <f t="shared" si="52"/>
        <v>-675938.89652260952</v>
      </c>
      <c r="DI39" s="12">
        <f t="shared" si="53"/>
        <v>-263249.99483896652</v>
      </c>
      <c r="DK39" s="5">
        <f t="shared" si="54"/>
        <v>26</v>
      </c>
      <c r="DL39" s="6">
        <v>0.1852</v>
      </c>
      <c r="DM39" s="7">
        <f t="shared" si="55"/>
        <v>1760095.3155572659</v>
      </c>
      <c r="DN39" s="12">
        <f t="shared" si="56"/>
        <v>-382536.78056878888</v>
      </c>
      <c r="DO39" s="12">
        <f t="shared" si="57"/>
        <v>-150662.36306442783</v>
      </c>
      <c r="DQ39" s="5">
        <f t="shared" si="58"/>
        <v>25</v>
      </c>
      <c r="DR39" s="6">
        <v>0.1852</v>
      </c>
      <c r="DS39" s="7">
        <f t="shared" si="59"/>
        <v>1153706.9451738761</v>
      </c>
      <c r="DT39" s="12">
        <f t="shared" si="60"/>
        <v>-834353.42040811898</v>
      </c>
      <c r="DU39" s="12">
        <f t="shared" si="61"/>
        <v>-326167.44253143156</v>
      </c>
      <c r="DW39" s="5">
        <f t="shared" si="62"/>
        <v>24</v>
      </c>
      <c r="DX39" s="6">
        <v>0.1852</v>
      </c>
      <c r="DY39" s="7">
        <f t="shared" si="63"/>
        <v>870065.56951272674</v>
      </c>
      <c r="DZ39" s="12">
        <f t="shared" si="64"/>
        <v>-970039.02113775024</v>
      </c>
      <c r="EA39" s="12">
        <f t="shared" si="65"/>
        <v>-380630.2454830411</v>
      </c>
      <c r="EC39" s="5">
        <f t="shared" si="66"/>
        <v>23</v>
      </c>
      <c r="ED39" s="6">
        <v>0.1852</v>
      </c>
      <c r="EE39" s="7">
        <f t="shared" si="67"/>
        <v>809815.31041765376</v>
      </c>
      <c r="EF39" s="12">
        <f t="shared" si="68"/>
        <v>-844030.64143009833</v>
      </c>
      <c r="EG39" s="12">
        <f t="shared" si="69"/>
        <v>-341072.41147102072</v>
      </c>
      <c r="EI39" s="5">
        <f t="shared" si="70"/>
        <v>22</v>
      </c>
      <c r="EJ39" s="6">
        <v>0.1852</v>
      </c>
      <c r="EK39" s="7">
        <f t="shared" si="71"/>
        <v>809815.31041765376</v>
      </c>
      <c r="EL39" s="12">
        <f t="shared" si="72"/>
        <v>-569270.01605729887</v>
      </c>
      <c r="EM39" s="12">
        <f t="shared" si="73"/>
        <v>-238376.60994493042</v>
      </c>
      <c r="EO39" s="5">
        <f t="shared" si="74"/>
        <v>21</v>
      </c>
      <c r="EP39" s="6">
        <v>0.1852</v>
      </c>
      <c r="EQ39" s="7">
        <f t="shared" si="75"/>
        <v>904417.36700653739</v>
      </c>
      <c r="ER39" s="12">
        <f t="shared" si="76"/>
        <v>-715054.89260088233</v>
      </c>
      <c r="ES39" s="12">
        <f t="shared" si="77"/>
        <v>-303610.42291984754</v>
      </c>
      <c r="EU39" s="5">
        <f t="shared" si="78"/>
        <v>20</v>
      </c>
      <c r="EV39" s="6">
        <v>0.1852</v>
      </c>
      <c r="EW39" s="7">
        <f t="shared" si="79"/>
        <v>561566.33752284001</v>
      </c>
      <c r="EX39" s="12">
        <f t="shared" si="80"/>
        <v>-676309.38045001985</v>
      </c>
      <c r="EY39" s="12">
        <f t="shared" si="81"/>
        <v>-290129.79278456199</v>
      </c>
      <c r="FA39" s="5">
        <f t="shared" si="82"/>
        <v>19</v>
      </c>
      <c r="FB39" s="6">
        <v>0.1852</v>
      </c>
      <c r="FC39" s="7">
        <f t="shared" si="83"/>
        <v>559663.48168511083</v>
      </c>
      <c r="FD39" s="12">
        <f t="shared" si="84"/>
        <v>-572496.83975254116</v>
      </c>
      <c r="FE39" s="12">
        <f t="shared" si="85"/>
        <v>-249786.32246889791</v>
      </c>
      <c r="FG39" s="5">
        <f t="shared" si="86"/>
        <v>18</v>
      </c>
      <c r="FH39" s="6">
        <v>0.1852</v>
      </c>
      <c r="FI39" s="7">
        <f t="shared" si="87"/>
        <v>441932.62925229833</v>
      </c>
      <c r="FJ39" s="12">
        <f t="shared" si="88"/>
        <v>-610696.63072935224</v>
      </c>
      <c r="FK39" s="12">
        <f t="shared" si="89"/>
        <v>-268241.56547409325</v>
      </c>
      <c r="FM39" s="5">
        <f t="shared" si="90"/>
        <v>17</v>
      </c>
      <c r="FN39" s="6">
        <v>0.1852</v>
      </c>
      <c r="FO39" s="7">
        <f t="shared" si="91"/>
        <v>484628.39045103453</v>
      </c>
      <c r="FP39" s="12">
        <f t="shared" si="92"/>
        <v>-474623.9933134754</v>
      </c>
      <c r="FQ39" s="12">
        <f t="shared" si="93"/>
        <v>-211252.84621858934</v>
      </c>
      <c r="FS39" s="5">
        <f t="shared" si="94"/>
        <v>16</v>
      </c>
      <c r="FT39" s="6">
        <v>0.1852</v>
      </c>
      <c r="FU39" s="7">
        <f t="shared" si="95"/>
        <v>395260.08518965385</v>
      </c>
      <c r="FV39" s="12">
        <f t="shared" si="96"/>
        <v>-483404.24450630235</v>
      </c>
      <c r="FW39" s="12">
        <f t="shared" si="97"/>
        <v>-218699.72408850281</v>
      </c>
      <c r="FY39" s="5">
        <f t="shared" si="98"/>
        <v>15</v>
      </c>
      <c r="FZ39" s="6">
        <v>0.1852</v>
      </c>
      <c r="GA39" s="7">
        <f t="shared" si="99"/>
        <v>339512.18449549365</v>
      </c>
      <c r="GB39" s="12">
        <f t="shared" si="100"/>
        <v>-472187.05290233501</v>
      </c>
      <c r="GC39" s="12">
        <f t="shared" si="101"/>
        <v>-215698.91728481482</v>
      </c>
      <c r="GE39" s="5">
        <f t="shared" si="102"/>
        <v>14</v>
      </c>
      <c r="GF39" s="6">
        <v>0.1852</v>
      </c>
      <c r="GG39" s="7">
        <f t="shared" si="103"/>
        <v>302057.1036436776</v>
      </c>
      <c r="GH39" s="12">
        <f t="shared" si="104"/>
        <v>-434799.16895881272</v>
      </c>
      <c r="GI39" s="12">
        <f t="shared" si="105"/>
        <v>-202439.43737760241</v>
      </c>
      <c r="GK39" s="5">
        <f t="shared" si="106"/>
        <v>13</v>
      </c>
      <c r="GL39" s="6">
        <v>0.1852</v>
      </c>
      <c r="GM39" s="7">
        <f t="shared" si="107"/>
        <v>335507.16832575545</v>
      </c>
      <c r="GN39" s="12">
        <f t="shared" si="108"/>
        <v>-315475.88633537962</v>
      </c>
      <c r="GO39" s="12">
        <f t="shared" si="109"/>
        <v>-151964.22636067335</v>
      </c>
      <c r="GQ39" s="5">
        <f t="shared" si="110"/>
        <v>12</v>
      </c>
      <c r="GR39" s="6">
        <v>0.1852</v>
      </c>
      <c r="GS39" s="7">
        <f t="shared" si="111"/>
        <v>271007.40575586056</v>
      </c>
      <c r="GT39" s="12">
        <f t="shared" si="112"/>
        <v>-304580.27379062166</v>
      </c>
      <c r="GU39" s="12">
        <f t="shared" si="113"/>
        <v>-152067.16451332648</v>
      </c>
      <c r="GW39" s="5">
        <f t="shared" si="114"/>
        <v>11</v>
      </c>
      <c r="GX39" s="6">
        <v>0.1852</v>
      </c>
      <c r="GY39" s="7">
        <f t="shared" si="115"/>
        <v>244569.44838539898</v>
      </c>
      <c r="GZ39" s="12">
        <f t="shared" si="116"/>
        <v>-261840.65574926883</v>
      </c>
      <c r="HA39" s="12">
        <f t="shared" si="117"/>
        <v>-136479.17049303031</v>
      </c>
      <c r="HC39" s="5">
        <f t="shared" si="118"/>
        <v>10</v>
      </c>
      <c r="HD39" s="6">
        <v>0.1852</v>
      </c>
      <c r="HE39" s="7">
        <f t="shared" si="119"/>
        <v>266531.65691521246</v>
      </c>
      <c r="HF39" s="12">
        <f t="shared" si="120"/>
        <v>-160388.95587412597</v>
      </c>
      <c r="HG39" s="12">
        <f t="shared" si="121"/>
        <v>-88765.776457422558</v>
      </c>
      <c r="HI39" s="5">
        <f t="shared" si="122"/>
        <v>9</v>
      </c>
      <c r="HJ39" s="6">
        <v>0.1852</v>
      </c>
      <c r="HK39" s="7">
        <f t="shared" si="123"/>
        <v>257369.30949711511</v>
      </c>
      <c r="HL39" s="12">
        <f t="shared" si="124"/>
        <v>-85856.615540280211</v>
      </c>
      <c r="HM39" s="12">
        <f t="shared" si="125"/>
        <v>-50030.648587161821</v>
      </c>
      <c r="HO39" s="5">
        <f t="shared" si="126"/>
        <v>8</v>
      </c>
      <c r="HP39" s="6">
        <v>0.1852</v>
      </c>
      <c r="HQ39" s="7">
        <f t="shared" si="127"/>
        <v>225327.70924279044</v>
      </c>
      <c r="HR39" s="12">
        <f t="shared" si="128"/>
        <v>-56019.128337415939</v>
      </c>
      <c r="HS39" s="12">
        <f t="shared" si="129"/>
        <v>-33709.90006834254</v>
      </c>
      <c r="HU39" s="5">
        <f t="shared" si="130"/>
        <v>7</v>
      </c>
      <c r="HV39" s="6">
        <v>0.1852</v>
      </c>
      <c r="HW39" s="7">
        <f t="shared" si="131"/>
        <v>189733.67231626</v>
      </c>
      <c r="HX39" s="12">
        <f t="shared" si="132"/>
        <v>-39163.659554929829</v>
      </c>
      <c r="HY39" s="12">
        <f t="shared" si="133"/>
        <v>-24427.114158711727</v>
      </c>
      <c r="IA39" s="5">
        <f t="shared" si="134"/>
        <v>6</v>
      </c>
      <c r="IB39" s="6">
        <v>0.1852</v>
      </c>
      <c r="IC39" s="7">
        <f t="shared" si="135"/>
        <v>221418.68633009688</v>
      </c>
      <c r="ID39" s="12">
        <f t="shared" si="136"/>
        <v>57122.439771352983</v>
      </c>
      <c r="IE39" s="12">
        <f t="shared" si="137"/>
        <v>38973.729038726931</v>
      </c>
      <c r="IG39" s="5">
        <f t="shared" si="138"/>
        <v>5</v>
      </c>
      <c r="IH39" s="6">
        <v>0.1852</v>
      </c>
      <c r="II39" s="7">
        <f t="shared" si="139"/>
        <v>298810.64282064361</v>
      </c>
      <c r="IJ39" s="12">
        <f t="shared" si="140"/>
        <v>198471.97641811537</v>
      </c>
      <c r="IK39" s="12">
        <f t="shared" si="141"/>
        <v>151396.63208468247</v>
      </c>
      <c r="IM39" s="5">
        <f t="shared" si="142"/>
        <v>4</v>
      </c>
      <c r="IN39" s="6">
        <v>0.1852</v>
      </c>
      <c r="IO39" s="7">
        <f t="shared" si="143"/>
        <v>218109.95826324349</v>
      </c>
      <c r="IP39" s="12">
        <f t="shared" si="144"/>
        <v>162415.37063073835</v>
      </c>
      <c r="IQ39" s="12">
        <f t="shared" si="145"/>
        <v>132215.14798051323</v>
      </c>
      <c r="IS39" s="5">
        <f t="shared" si="146"/>
        <v>3</v>
      </c>
      <c r="IT39" s="6">
        <v>0.1852</v>
      </c>
      <c r="IU39" s="7">
        <f t="shared" si="147"/>
        <v>176136.6052356</v>
      </c>
      <c r="IV39" s="12">
        <f t="shared" si="148"/>
        <v>135479.31599423249</v>
      </c>
      <c r="IW39" s="12">
        <f t="shared" si="149"/>
        <v>116040.11692038947</v>
      </c>
      <c r="IY39" s="5">
        <f t="shared" si="150"/>
        <v>2</v>
      </c>
      <c r="IZ39" s="6">
        <v>0.1852</v>
      </c>
      <c r="JA39" s="7">
        <f t="shared" si="151"/>
        <v>189353.478</v>
      </c>
      <c r="JB39" s="12">
        <f>(JB40)*(1+IZ39)-(((VLOOKUP((IY$91+IY40),$A$138:$E$227,5,FALSE))/(VLOOKUP(IY$91,$A$138:$E$227,5,FALSE)))*(IF(IY39&lt;=$D$125,$B$125,$C$125)))</f>
        <v>164295.478</v>
      </c>
      <c r="JC39" s="12">
        <f t="shared" si="153"/>
        <v>150343.59260614935</v>
      </c>
      <c r="JE39" s="5">
        <f t="shared" si="154"/>
        <v>1</v>
      </c>
      <c r="JF39" s="6">
        <v>0.1852</v>
      </c>
      <c r="JG39" s="7">
        <f>(JG40+$B$124)*(1+JF39)</f>
        <v>177780</v>
      </c>
      <c r="JH39" s="12">
        <f>($B$124)*(1+JF39)-$B$125</f>
        <v>166780</v>
      </c>
      <c r="JI39" s="12">
        <f>JH39</f>
        <v>166780</v>
      </c>
      <c r="JK39" s="5"/>
      <c r="JL39" s="6"/>
      <c r="JM39" s="7"/>
      <c r="JQ39" s="5"/>
      <c r="JR39" s="6"/>
      <c r="JS39" s="7"/>
      <c r="JW39" s="5"/>
      <c r="JX39" s="6"/>
      <c r="JY39" s="7"/>
      <c r="KC39" s="5"/>
      <c r="KD39" s="6"/>
      <c r="KE39" s="7"/>
      <c r="KI39" s="5"/>
      <c r="KJ39" s="6"/>
      <c r="KK39" s="7"/>
      <c r="KO39" s="5"/>
      <c r="KP39" s="6"/>
      <c r="KQ39" s="7"/>
      <c r="KU39" s="5"/>
      <c r="KV39" s="6"/>
      <c r="KW39" s="7"/>
      <c r="LA39" s="5"/>
      <c r="LB39" s="6"/>
      <c r="LC39" s="7"/>
      <c r="LG39" s="5"/>
      <c r="LH39" s="6"/>
      <c r="LI39" s="7"/>
      <c r="LM39" s="5"/>
      <c r="LN39" s="6"/>
      <c r="LO39" s="7"/>
      <c r="LS39" s="5"/>
      <c r="LT39" s="6"/>
      <c r="LU39" s="7"/>
      <c r="LY39" s="5"/>
      <c r="LZ39" s="6"/>
      <c r="MA39" s="7"/>
      <c r="ME39" s="5"/>
      <c r="MF39" s="6"/>
      <c r="MG39" s="7"/>
      <c r="MK39" s="5"/>
      <c r="ML39" s="6"/>
      <c r="MM39" s="7"/>
      <c r="MQ39" s="5"/>
      <c r="MR39" s="6"/>
      <c r="MS39" s="7"/>
      <c r="MW39" s="5"/>
      <c r="MX39" s="6"/>
      <c r="MY39" s="7"/>
      <c r="NC39" s="5"/>
      <c r="ND39" s="6"/>
      <c r="NE39" s="7"/>
      <c r="NI39" s="5"/>
      <c r="NJ39" s="6"/>
      <c r="NK39" s="7"/>
      <c r="NO39" s="5"/>
      <c r="NP39" s="6"/>
      <c r="NQ39" s="7"/>
      <c r="NU39" s="5"/>
      <c r="NV39" s="6"/>
      <c r="NW39" s="7"/>
      <c r="OA39" s="5"/>
      <c r="OB39" s="6"/>
      <c r="OC39" s="7"/>
      <c r="OG39" s="5"/>
      <c r="OH39" s="6"/>
      <c r="OI39" s="7"/>
      <c r="OM39" s="5"/>
      <c r="ON39" s="6"/>
      <c r="OO39" s="7"/>
      <c r="OS39" s="5"/>
      <c r="OT39" s="6"/>
      <c r="OU39" s="7"/>
      <c r="OY39" s="5"/>
      <c r="OZ39" s="6"/>
      <c r="PA39" s="7"/>
      <c r="PE39" s="5"/>
      <c r="PF39" s="6"/>
      <c r="PG39" s="7"/>
      <c r="PK39" s="5"/>
      <c r="PL39" s="6"/>
      <c r="PM39" s="7"/>
      <c r="PQ39" s="5"/>
      <c r="PR39" s="6"/>
      <c r="PS39" s="7"/>
      <c r="PW39" s="5"/>
      <c r="PX39" s="6"/>
      <c r="PY39" s="7"/>
      <c r="QC39" s="5"/>
      <c r="QD39" s="6"/>
      <c r="QE39" s="7"/>
      <c r="QI39" s="5"/>
      <c r="QJ39" s="6"/>
      <c r="QK39" s="7"/>
      <c r="QO39" s="5"/>
      <c r="QP39" s="6"/>
      <c r="QQ39" s="7"/>
    </row>
    <row r="40" spans="3:459">
      <c r="C40">
        <v>51</v>
      </c>
      <c r="D40" s="6">
        <v>6.5100000000000005E-2</v>
      </c>
      <c r="E40" s="12">
        <f t="shared" si="286"/>
        <v>-20564658.251228377</v>
      </c>
      <c r="F40" s="12">
        <f t="shared" si="0"/>
        <v>-5692297.4039400145</v>
      </c>
      <c r="G40">
        <v>50</v>
      </c>
      <c r="H40" s="6">
        <v>6.5100000000000005E-2</v>
      </c>
      <c r="I40" s="12">
        <f t="shared" si="1"/>
        <v>-21229509.485097259</v>
      </c>
      <c r="J40" s="12">
        <f t="shared" si="2"/>
        <v>-5808393.7951226104</v>
      </c>
      <c r="K40">
        <v>49</v>
      </c>
      <c r="L40" s="6">
        <v>6.5100000000000005E-2</v>
      </c>
      <c r="M40" s="12">
        <f t="shared" si="3"/>
        <v>-19367498.686621558</v>
      </c>
      <c r="N40" s="12">
        <f t="shared" si="4"/>
        <v>-5298947.6406596582</v>
      </c>
      <c r="O40">
        <v>48</v>
      </c>
      <c r="P40" s="6">
        <v>6.5100000000000005E-2</v>
      </c>
      <c r="Q40" s="12">
        <f t="shared" si="5"/>
        <v>-17650282.922921211</v>
      </c>
      <c r="R40" s="12">
        <f t="shared" si="6"/>
        <v>-4490231.9755911566</v>
      </c>
      <c r="S40">
        <v>47</v>
      </c>
      <c r="T40" s="6">
        <v>6.5100000000000005E-2</v>
      </c>
      <c r="U40" s="12">
        <f t="shared" si="7"/>
        <v>-12509443.574615013</v>
      </c>
      <c r="V40" s="12">
        <f t="shared" si="8"/>
        <v>-2862160.6898719152</v>
      </c>
      <c r="W40">
        <v>46</v>
      </c>
      <c r="X40" s="6">
        <v>6.5100000000000005E-2</v>
      </c>
      <c r="Y40" s="12">
        <f t="shared" si="9"/>
        <v>-12125478.023940505</v>
      </c>
      <c r="Z40" s="12">
        <f t="shared" si="10"/>
        <v>-2502698.6641413202</v>
      </c>
      <c r="AA40">
        <v>45</v>
      </c>
      <c r="AB40" s="6">
        <v>6.5100000000000005E-2</v>
      </c>
      <c r="AC40" s="12">
        <f t="shared" si="11"/>
        <v>-14705202.777174609</v>
      </c>
      <c r="AD40" s="12">
        <f t="shared" si="12"/>
        <v>-3105738.8265392776</v>
      </c>
      <c r="AE40">
        <v>44</v>
      </c>
      <c r="AF40" s="6">
        <v>6.5100000000000005E-2</v>
      </c>
      <c r="AG40" s="12">
        <f t="shared" si="13"/>
        <v>-12304819.379422301</v>
      </c>
      <c r="AH40" s="12">
        <f t="shared" si="14"/>
        <v>-2677528.6969622928</v>
      </c>
      <c r="AI40">
        <v>43</v>
      </c>
      <c r="AJ40" s="6">
        <v>6.5100000000000005E-2</v>
      </c>
      <c r="AK40" s="12">
        <f t="shared" si="15"/>
        <v>-13897834.476711253</v>
      </c>
      <c r="AL40" s="12">
        <f t="shared" si="16"/>
        <v>-3068641.8524578451</v>
      </c>
      <c r="AM40">
        <v>42</v>
      </c>
      <c r="AN40" s="6">
        <v>6.5100000000000005E-2</v>
      </c>
      <c r="AO40" s="12">
        <f t="shared" si="17"/>
        <v>-13866771.457654951</v>
      </c>
      <c r="AP40" s="12">
        <f t="shared" si="18"/>
        <v>-3128343.640846957</v>
      </c>
      <c r="AQ40">
        <v>41</v>
      </c>
      <c r="AR40" s="6">
        <v>6.5100000000000005E-2</v>
      </c>
      <c r="AS40" s="12">
        <f t="shared" si="19"/>
        <v>-9252418.1165126506</v>
      </c>
      <c r="AT40" s="12">
        <f t="shared" si="20"/>
        <v>-2102149.3960716743</v>
      </c>
      <c r="AU40">
        <v>40</v>
      </c>
      <c r="AV40" s="6">
        <v>6.5100000000000005E-2</v>
      </c>
      <c r="AW40" s="12">
        <f t="shared" si="21"/>
        <v>-9900284.1768751424</v>
      </c>
      <c r="AX40" s="12">
        <f t="shared" si="22"/>
        <v>-2217663.655620032</v>
      </c>
      <c r="AY40">
        <v>39</v>
      </c>
      <c r="AZ40" s="6">
        <v>6.5100000000000005E-2</v>
      </c>
      <c r="BA40" s="12">
        <f t="shared" si="23"/>
        <v>-8637405.7592677847</v>
      </c>
      <c r="BB40" s="12">
        <f t="shared" si="24"/>
        <v>-1920959.0408611554</v>
      </c>
      <c r="BC40">
        <v>38</v>
      </c>
      <c r="BD40" s="6">
        <v>6.5100000000000005E-2</v>
      </c>
      <c r="BE40" s="12">
        <f t="shared" si="25"/>
        <v>-6436996.9662585044</v>
      </c>
      <c r="BF40" s="12">
        <f t="shared" si="26"/>
        <v>-1452186.5155879185</v>
      </c>
      <c r="BG40">
        <v>37</v>
      </c>
      <c r="BH40" s="6">
        <v>6.5100000000000005E-2</v>
      </c>
      <c r="BI40" s="12">
        <f t="shared" si="27"/>
        <v>-2996996.4537316216</v>
      </c>
      <c r="BJ40" s="12">
        <f t="shared" si="28"/>
        <v>-752845.50917738327</v>
      </c>
      <c r="BK40">
        <v>36</v>
      </c>
      <c r="BL40" s="6">
        <v>6.5100000000000005E-2</v>
      </c>
      <c r="BM40" s="12">
        <f t="shared" si="29"/>
        <v>-2547032.5398976356</v>
      </c>
      <c r="BN40" s="12">
        <f t="shared" si="30"/>
        <v>-688717.59878832055</v>
      </c>
      <c r="BO40">
        <v>35</v>
      </c>
      <c r="BP40" s="6">
        <v>6.5100000000000005E-2</v>
      </c>
      <c r="BQ40" s="12">
        <f t="shared" si="31"/>
        <v>-2708330.8903094204</v>
      </c>
      <c r="BR40" s="12">
        <f t="shared" si="32"/>
        <v>-753999.31986214255</v>
      </c>
      <c r="BS40">
        <v>34</v>
      </c>
      <c r="BT40" s="6">
        <v>6.5100000000000005E-2</v>
      </c>
      <c r="BU40" s="12">
        <f t="shared" si="33"/>
        <v>-2509443.6905752169</v>
      </c>
      <c r="BV40" s="12">
        <f t="shared" si="34"/>
        <v>-714689.56307582173</v>
      </c>
      <c r="BW40">
        <v>33</v>
      </c>
      <c r="BX40" s="6">
        <v>6.5100000000000005E-2</v>
      </c>
      <c r="BY40" s="12">
        <f t="shared" si="35"/>
        <v>-2852763.0344568156</v>
      </c>
      <c r="BZ40" s="12">
        <f t="shared" si="36"/>
        <v>-830724.59563382471</v>
      </c>
      <c r="CA40">
        <v>32</v>
      </c>
      <c r="CB40" s="6">
        <v>6.5100000000000005E-2</v>
      </c>
      <c r="CC40" s="12">
        <f t="shared" si="37"/>
        <v>-1059615.0065657573</v>
      </c>
      <c r="CD40" s="12">
        <f t="shared" si="38"/>
        <v>-364507.56225862051</v>
      </c>
      <c r="CE40">
        <v>31</v>
      </c>
      <c r="CF40" s="6">
        <v>6.5100000000000005E-2</v>
      </c>
      <c r="CG40" s="12">
        <f t="shared" si="39"/>
        <v>-332569.7071270594</v>
      </c>
      <c r="CH40" s="12">
        <f t="shared" si="40"/>
        <v>-126110.43294258093</v>
      </c>
      <c r="CI40">
        <v>30</v>
      </c>
      <c r="CJ40" s="6">
        <v>6.5100000000000005E-2</v>
      </c>
      <c r="CK40" s="12">
        <f t="shared" si="284"/>
        <v>-28244.921880691851</v>
      </c>
      <c r="CL40" s="12">
        <f t="shared" si="285"/>
        <v>-10846.050002185671</v>
      </c>
      <c r="CM40" s="5">
        <v>29</v>
      </c>
      <c r="CN40" s="6">
        <v>6.5100000000000005E-2</v>
      </c>
      <c r="CO40" s="7">
        <f t="shared" si="41"/>
        <v>2804346.5300203464</v>
      </c>
      <c r="CP40" s="12">
        <f t="shared" si="42"/>
        <v>-189677.57586386317</v>
      </c>
      <c r="CQ40" s="12">
        <f t="shared" si="43"/>
        <v>-71318.768524812549</v>
      </c>
      <c r="CR40" s="9"/>
      <c r="CS40" s="5">
        <v>28</v>
      </c>
      <c r="CT40" s="6">
        <v>6.5100000000000005E-2</v>
      </c>
      <c r="CU40" s="7">
        <f t="shared" si="44"/>
        <v>2143831.9165356974</v>
      </c>
      <c r="CV40" s="12">
        <f t="shared" si="45"/>
        <v>-350193.10648327903</v>
      </c>
      <c r="CW40" s="12">
        <f t="shared" si="46"/>
        <v>-142318.47847480458</v>
      </c>
      <c r="CY40" s="5">
        <v>27</v>
      </c>
      <c r="CZ40" s="6">
        <v>6.5100000000000005E-2</v>
      </c>
      <c r="DA40" s="7">
        <f t="shared" si="47"/>
        <v>1733369.9195793159</v>
      </c>
      <c r="DB40" s="12">
        <f t="shared" si="48"/>
        <v>-441603.27918367868</v>
      </c>
      <c r="DC40" s="12">
        <f t="shared" si="49"/>
        <v>-187239.79037387975</v>
      </c>
      <c r="DE40" s="5">
        <f t="shared" si="50"/>
        <v>26</v>
      </c>
      <c r="DF40" s="6">
        <v>6.5100000000000005E-2</v>
      </c>
      <c r="DG40" s="7">
        <f t="shared" si="51"/>
        <v>1467092.6107315409</v>
      </c>
      <c r="DH40" s="12">
        <f t="shared" si="52"/>
        <v>-505323.00146358379</v>
      </c>
      <c r="DI40" s="12">
        <f t="shared" si="53"/>
        <v>-215065.46942290128</v>
      </c>
      <c r="DK40" s="5">
        <f t="shared" si="54"/>
        <v>25</v>
      </c>
      <c r="DL40" s="6">
        <v>6.5100000000000005E-2</v>
      </c>
      <c r="DM40" s="7">
        <f t="shared" si="55"/>
        <v>1485061.8592282026</v>
      </c>
      <c r="DN40" s="12">
        <f t="shared" si="56"/>
        <v>-258492.89305713528</v>
      </c>
      <c r="DO40" s="12">
        <f t="shared" si="57"/>
        <v>-111255.34117179102</v>
      </c>
      <c r="DQ40" s="5">
        <f t="shared" si="58"/>
        <v>24</v>
      </c>
      <c r="DR40" s="6">
        <v>6.5100000000000005E-2</v>
      </c>
      <c r="DS40" s="7">
        <f t="shared" si="59"/>
        <v>973428.0671396188</v>
      </c>
      <c r="DT40" s="12">
        <f t="shared" si="60"/>
        <v>-639227.0058845859</v>
      </c>
      <c r="DU40" s="12">
        <f t="shared" si="61"/>
        <v>-273077.7769138951</v>
      </c>
      <c r="DW40" s="5">
        <f t="shared" si="62"/>
        <v>23</v>
      </c>
      <c r="DX40" s="6">
        <v>6.5100000000000005E-2</v>
      </c>
      <c r="DY40" s="7">
        <f t="shared" si="63"/>
        <v>734108.64791826415</v>
      </c>
      <c r="DZ40" s="12">
        <f t="shared" si="64"/>
        <v>-753951.90453691629</v>
      </c>
      <c r="EA40" s="12">
        <f t="shared" si="65"/>
        <v>-323294.57666542969</v>
      </c>
      <c r="EC40" s="5">
        <f t="shared" si="66"/>
        <v>22</v>
      </c>
      <c r="ED40" s="6">
        <v>6.5100000000000005E-2</v>
      </c>
      <c r="EE40" s="7">
        <f t="shared" si="67"/>
        <v>683273.12725080468</v>
      </c>
      <c r="EF40" s="12">
        <f t="shared" si="68"/>
        <v>-649503.46860894002</v>
      </c>
      <c r="EG40" s="12">
        <f t="shared" si="69"/>
        <v>-286820.73173770792</v>
      </c>
      <c r="EI40" s="5">
        <f t="shared" si="70"/>
        <v>21</v>
      </c>
      <c r="EJ40" s="6">
        <v>6.5100000000000005E-2</v>
      </c>
      <c r="EK40" s="7">
        <f t="shared" si="71"/>
        <v>683273.12725080468</v>
      </c>
      <c r="EL40" s="12">
        <f t="shared" si="72"/>
        <v>-419867.24553994444</v>
      </c>
      <c r="EM40" s="12">
        <f t="shared" si="73"/>
        <v>-192131.25155907858</v>
      </c>
      <c r="EO40" s="5">
        <f t="shared" si="74"/>
        <v>20</v>
      </c>
      <c r="EP40" s="6">
        <v>6.5100000000000005E-2</v>
      </c>
      <c r="EQ40" s="7">
        <f t="shared" si="75"/>
        <v>763092.61475408147</v>
      </c>
      <c r="ER40" s="12">
        <f t="shared" si="76"/>
        <v>-543705.46758951165</v>
      </c>
      <c r="ES40" s="12">
        <f t="shared" si="77"/>
        <v>-252279.33696153341</v>
      </c>
      <c r="EU40" s="5">
        <f t="shared" si="78"/>
        <v>19</v>
      </c>
      <c r="EV40" s="6">
        <v>6.5100000000000005E-2</v>
      </c>
      <c r="EW40" s="7">
        <f t="shared" si="79"/>
        <v>473815.67458896386</v>
      </c>
      <c r="EX40" s="12">
        <f t="shared" si="80"/>
        <v>-511624.73830213072</v>
      </c>
      <c r="EY40" s="12">
        <f t="shared" si="81"/>
        <v>-239849.67731603887</v>
      </c>
      <c r="FA40" s="5">
        <f t="shared" si="82"/>
        <v>18</v>
      </c>
      <c r="FB40" s="6">
        <v>6.5100000000000005E-2</v>
      </c>
      <c r="FC40" s="7">
        <f t="shared" si="83"/>
        <v>472210.16004481167</v>
      </c>
      <c r="FD40" s="12">
        <f t="shared" si="84"/>
        <v>-425024.00480154925</v>
      </c>
      <c r="FE40" s="12">
        <f t="shared" si="85"/>
        <v>-202651.44548937868</v>
      </c>
      <c r="FG40" s="5">
        <f t="shared" si="86"/>
        <v>17</v>
      </c>
      <c r="FH40" s="6">
        <v>6.5100000000000005E-2</v>
      </c>
      <c r="FI40" s="7">
        <f t="shared" si="87"/>
        <v>372875.99498168944</v>
      </c>
      <c r="FJ40" s="12">
        <f t="shared" si="88"/>
        <v>-457641.43665993272</v>
      </c>
      <c r="FK40" s="12">
        <f t="shared" si="89"/>
        <v>-219667.88959676769</v>
      </c>
      <c r="FM40" s="5">
        <f t="shared" si="90"/>
        <v>16</v>
      </c>
      <c r="FN40" s="6">
        <v>6.5100000000000005E-2</v>
      </c>
      <c r="FO40" s="7">
        <f t="shared" si="91"/>
        <v>408900.09319189546</v>
      </c>
      <c r="FP40" s="12">
        <f t="shared" si="92"/>
        <v>-343589.83928788535</v>
      </c>
      <c r="FQ40" s="12">
        <f t="shared" si="93"/>
        <v>-167122.09782962743</v>
      </c>
      <c r="FS40" s="5">
        <f t="shared" si="94"/>
        <v>15</v>
      </c>
      <c r="FT40" s="6">
        <v>6.5100000000000005E-2</v>
      </c>
      <c r="FU40" s="7">
        <f t="shared" si="95"/>
        <v>333496.5281721683</v>
      </c>
      <c r="FV40" s="12">
        <f t="shared" si="96"/>
        <v>-351918.29640115751</v>
      </c>
      <c r="FW40" s="12">
        <f t="shared" si="97"/>
        <v>-173988.40574073227</v>
      </c>
      <c r="FY40" s="5">
        <f t="shared" si="98"/>
        <v>14</v>
      </c>
      <c r="FZ40" s="6">
        <v>6.5100000000000005E-2</v>
      </c>
      <c r="GA40" s="7">
        <f t="shared" si="99"/>
        <v>286459.82492026128</v>
      </c>
      <c r="GB40" s="12">
        <f t="shared" si="100"/>
        <v>-342991.87983400107</v>
      </c>
      <c r="GC40" s="12">
        <f t="shared" si="101"/>
        <v>-171221.54641313333</v>
      </c>
      <c r="GE40" s="5">
        <f t="shared" si="102"/>
        <v>13</v>
      </c>
      <c r="GF40" s="6">
        <v>6.5100000000000005E-2</v>
      </c>
      <c r="GG40" s="7">
        <f t="shared" si="103"/>
        <v>254857.49548065948</v>
      </c>
      <c r="GH40" s="12">
        <f t="shared" si="104"/>
        <v>-312491.7370019083</v>
      </c>
      <c r="GI40" s="12">
        <f t="shared" si="105"/>
        <v>-158995.79578657096</v>
      </c>
      <c r="GK40" s="5">
        <f t="shared" si="106"/>
        <v>12</v>
      </c>
      <c r="GL40" s="6">
        <v>6.5100000000000005E-2</v>
      </c>
      <c r="GM40" s="7">
        <f t="shared" si="107"/>
        <v>283080.63476692158</v>
      </c>
      <c r="GN40" s="12">
        <f t="shared" si="108"/>
        <v>-213631.66645040578</v>
      </c>
      <c r="GO40" s="12">
        <f t="shared" si="109"/>
        <v>-112455.7092194936</v>
      </c>
      <c r="GQ40" s="5">
        <f t="shared" si="110"/>
        <v>11</v>
      </c>
      <c r="GR40" s="6">
        <v>6.5100000000000005E-2</v>
      </c>
      <c r="GS40" s="7">
        <f t="shared" si="111"/>
        <v>228659.64036100282</v>
      </c>
      <c r="GT40" s="12">
        <f t="shared" si="112"/>
        <v>-206287.79720809334</v>
      </c>
      <c r="GU40" s="12">
        <f t="shared" si="113"/>
        <v>-112550.62215673573</v>
      </c>
      <c r="GW40" s="5">
        <f t="shared" si="114"/>
        <v>10</v>
      </c>
      <c r="GX40" s="6">
        <v>6.5100000000000005E-2</v>
      </c>
      <c r="GY40" s="7">
        <f t="shared" si="115"/>
        <v>206352.89266402207</v>
      </c>
      <c r="GZ40" s="12">
        <f t="shared" si="116"/>
        <v>-172362.87206715147</v>
      </c>
      <c r="HA40" s="12">
        <f t="shared" si="117"/>
        <v>-98177.891929449484</v>
      </c>
      <c r="HC40" s="5">
        <f t="shared" si="118"/>
        <v>9</v>
      </c>
      <c r="HD40" s="6">
        <v>6.5100000000000005E-2</v>
      </c>
      <c r="HE40" s="7">
        <f t="shared" si="119"/>
        <v>224883.27448127948</v>
      </c>
      <c r="HF40" s="12">
        <f t="shared" si="120"/>
        <v>-89590.454495255457</v>
      </c>
      <c r="HG40" s="12">
        <f t="shared" si="121"/>
        <v>-54184.306878730502</v>
      </c>
      <c r="HI40" s="5">
        <f t="shared" si="122"/>
        <v>8</v>
      </c>
      <c r="HJ40" s="6">
        <v>6.5100000000000005E-2</v>
      </c>
      <c r="HK40" s="7">
        <f t="shared" si="123"/>
        <v>217152.64048018487</v>
      </c>
      <c r="HL40" s="12">
        <f t="shared" si="124"/>
        <v>-29002.871650336398</v>
      </c>
      <c r="HM40" s="12">
        <f t="shared" si="125"/>
        <v>-18469.028666934217</v>
      </c>
      <c r="HO40" s="5">
        <f t="shared" si="126"/>
        <v>7</v>
      </c>
      <c r="HP40" s="6">
        <v>6.5100000000000005E-2</v>
      </c>
      <c r="HQ40" s="7">
        <f t="shared" si="127"/>
        <v>190117.87820012693</v>
      </c>
      <c r="HR40" s="12">
        <f t="shared" si="128"/>
        <v>-5201.7496953052614</v>
      </c>
      <c r="HS40" s="12">
        <f t="shared" si="129"/>
        <v>-3420.6705996327405</v>
      </c>
      <c r="HU40" s="5">
        <f t="shared" si="130"/>
        <v>6</v>
      </c>
      <c r="HV40" s="6">
        <v>6.5100000000000005E-2</v>
      </c>
      <c r="HW40" s="7">
        <f t="shared" si="131"/>
        <v>160085.78494453256</v>
      </c>
      <c r="HX40" s="12">
        <f t="shared" si="132"/>
        <v>7538.7546358133186</v>
      </c>
      <c r="HY40" s="12">
        <f t="shared" si="133"/>
        <v>5138.4151597703576</v>
      </c>
      <c r="IA40" s="5">
        <f t="shared" si="134"/>
        <v>5</v>
      </c>
      <c r="IB40" s="6">
        <v>6.5100000000000005E-2</v>
      </c>
      <c r="IC40" s="7">
        <f t="shared" si="135"/>
        <v>186819.68134500243</v>
      </c>
      <c r="ID40" s="12">
        <f t="shared" si="136"/>
        <v>85295.643649087113</v>
      </c>
      <c r="IE40" s="12">
        <f t="shared" si="137"/>
        <v>63596.431904759353</v>
      </c>
      <c r="IG40" s="5">
        <f t="shared" si="138"/>
        <v>4</v>
      </c>
      <c r="IH40" s="6">
        <v>6.5100000000000005E-2</v>
      </c>
      <c r="II40" s="7">
        <f t="shared" si="139"/>
        <v>252118.32840081301</v>
      </c>
      <c r="IJ40" s="12">
        <f t="shared" si="140"/>
        <v>200641.40346719927</v>
      </c>
      <c r="IK40" s="12">
        <f t="shared" si="141"/>
        <v>167254.67393025733</v>
      </c>
      <c r="IM40" s="5">
        <f t="shared" si="142"/>
        <v>3</v>
      </c>
      <c r="IN40" s="6">
        <v>6.5100000000000005E-2</v>
      </c>
      <c r="IO40" s="7">
        <f t="shared" si="143"/>
        <v>184027.97693490001</v>
      </c>
      <c r="IP40" s="12">
        <f t="shared" si="144"/>
        <v>148437.36125446836</v>
      </c>
      <c r="IQ40" s="12">
        <f t="shared" si="145"/>
        <v>132049.87657197507</v>
      </c>
      <c r="IS40" s="5">
        <f t="shared" si="146"/>
        <v>2</v>
      </c>
      <c r="IT40" s="6">
        <v>6.5100000000000005E-2</v>
      </c>
      <c r="IU40" s="7">
        <f t="shared" si="147"/>
        <v>148613.40299999999</v>
      </c>
      <c r="IV40" s="12">
        <f>(IV41)*(1+IT40)-(((VLOOKUP((IS$91+IS41),$A$138:$E$227,5,FALSE))/(VLOOKUP(IS$91,$A$138:$E$227,5,FALSE)))*(IF(IS40&lt;=$D$125,$B$125,$C$125)))</f>
        <v>125145.16624786324</v>
      </c>
      <c r="IW40" s="12">
        <f t="shared" si="149"/>
        <v>117135.875608</v>
      </c>
      <c r="IY40" s="5">
        <f t="shared" si="150"/>
        <v>1</v>
      </c>
      <c r="IZ40" s="6">
        <v>6.5100000000000005E-2</v>
      </c>
      <c r="JA40" s="7">
        <f>(JA41+$B$124)*(1+IZ40)</f>
        <v>159765</v>
      </c>
      <c r="JB40" s="12">
        <f>($B$124)*(1+IZ40)-$B$125</f>
        <v>148765</v>
      </c>
      <c r="JC40" s="12">
        <f>JB40</f>
        <v>148765</v>
      </c>
      <c r="JE40" s="5"/>
      <c r="JF40" s="6"/>
      <c r="JG40" s="7"/>
      <c r="JK40" s="5"/>
      <c r="JL40" s="6"/>
      <c r="JM40" s="7"/>
      <c r="JQ40" s="5"/>
      <c r="JR40" s="6"/>
      <c r="JS40" s="7"/>
      <c r="JW40" s="5"/>
      <c r="JX40" s="6"/>
      <c r="JY40" s="7"/>
      <c r="KC40" s="5"/>
      <c r="KD40" s="6"/>
      <c r="KE40" s="7"/>
      <c r="KI40" s="5"/>
      <c r="KJ40" s="6"/>
      <c r="KK40" s="7"/>
      <c r="KO40" s="5"/>
      <c r="KP40" s="6"/>
      <c r="KQ40" s="7"/>
      <c r="KU40" s="5"/>
      <c r="KV40" s="6"/>
      <c r="KW40" s="7"/>
      <c r="LA40" s="5"/>
      <c r="LB40" s="6"/>
      <c r="LC40" s="7"/>
      <c r="LG40" s="5"/>
      <c r="LH40" s="6"/>
      <c r="LI40" s="7"/>
      <c r="LM40" s="5"/>
      <c r="LN40" s="6"/>
      <c r="LO40" s="7"/>
      <c r="LS40" s="5"/>
      <c r="LT40" s="6"/>
      <c r="LU40" s="7"/>
      <c r="LY40" s="5"/>
      <c r="LZ40" s="6"/>
      <c r="MA40" s="7"/>
      <c r="ME40" s="5"/>
      <c r="MF40" s="6"/>
      <c r="MG40" s="7"/>
      <c r="MK40" s="5"/>
      <c r="ML40" s="6"/>
      <c r="MM40" s="7"/>
      <c r="MQ40" s="5"/>
      <c r="MR40" s="6"/>
      <c r="MS40" s="7"/>
      <c r="MW40" s="5"/>
      <c r="MX40" s="6"/>
      <c r="MY40" s="7"/>
      <c r="NC40" s="5"/>
      <c r="ND40" s="6"/>
      <c r="NE40" s="7"/>
      <c r="NI40" s="5"/>
      <c r="NJ40" s="6"/>
      <c r="NK40" s="7"/>
      <c r="NO40" s="5"/>
      <c r="NP40" s="6"/>
      <c r="NQ40" s="7"/>
      <c r="NU40" s="5"/>
      <c r="NV40" s="6"/>
      <c r="NW40" s="7"/>
      <c r="OA40" s="5"/>
      <c r="OB40" s="6"/>
      <c r="OC40" s="7"/>
      <c r="OG40" s="5"/>
      <c r="OH40" s="6"/>
      <c r="OI40" s="7"/>
      <c r="OM40" s="5"/>
      <c r="ON40" s="6"/>
      <c r="OO40" s="7"/>
      <c r="OS40" s="5"/>
      <c r="OT40" s="6"/>
      <c r="OU40" s="7"/>
      <c r="OY40" s="5"/>
      <c r="OZ40" s="6"/>
      <c r="PA40" s="7"/>
      <c r="PE40" s="5"/>
      <c r="PF40" s="6"/>
      <c r="PG40" s="7"/>
      <c r="PK40" s="5"/>
      <c r="PL40" s="6"/>
      <c r="PM40" s="7"/>
      <c r="PQ40" s="5"/>
      <c r="PR40" s="6"/>
      <c r="PS40" s="7"/>
      <c r="PW40" s="5"/>
      <c r="PX40" s="6"/>
      <c r="PY40" s="7"/>
      <c r="QC40" s="5"/>
      <c r="QD40" s="6"/>
      <c r="QE40" s="7"/>
      <c r="QI40" s="5"/>
      <c r="QJ40" s="6"/>
      <c r="QK40" s="7"/>
      <c r="QO40" s="5"/>
      <c r="QP40" s="6"/>
      <c r="QQ40" s="7"/>
    </row>
    <row r="41" spans="3:459">
      <c r="C41">
        <v>50</v>
      </c>
      <c r="D41" s="6">
        <v>-6.9800000000000001E-2</v>
      </c>
      <c r="E41" s="12">
        <f t="shared" si="286"/>
        <v>-19205968.217386354</v>
      </c>
      <c r="F41" s="12">
        <f t="shared" si="0"/>
        <v>-5679713.6779621188</v>
      </c>
      <c r="G41">
        <v>49</v>
      </c>
      <c r="H41" s="6">
        <v>-6.9800000000000001E-2</v>
      </c>
      <c r="I41" s="12">
        <f t="shared" si="1"/>
        <v>-19828992.923002761</v>
      </c>
      <c r="J41" s="12">
        <f t="shared" si="2"/>
        <v>-5796167.1621084996</v>
      </c>
      <c r="K41">
        <v>48</v>
      </c>
      <c r="L41" s="6">
        <v>-6.9800000000000001E-2</v>
      </c>
      <c r="M41" s="12">
        <f t="shared" si="3"/>
        <v>-18080790.126574539</v>
      </c>
      <c r="N41" s="12">
        <f t="shared" si="4"/>
        <v>-5285154.0369987115</v>
      </c>
      <c r="O41">
        <v>47</v>
      </c>
      <c r="P41" s="6">
        <v>-6.9800000000000001E-2</v>
      </c>
      <c r="Q41" s="12">
        <f t="shared" si="5"/>
        <v>-16460762.740230329</v>
      </c>
      <c r="R41" s="12">
        <f t="shared" si="6"/>
        <v>-4473950.8986267056</v>
      </c>
      <c r="S41">
        <v>46</v>
      </c>
      <c r="T41" s="6">
        <v>-6.9800000000000001E-2</v>
      </c>
      <c r="U41" s="12">
        <f t="shared" si="7"/>
        <v>-11621748.843766907</v>
      </c>
      <c r="V41" s="12">
        <f t="shared" si="8"/>
        <v>-2840871.9395874664</v>
      </c>
      <c r="W41">
        <v>45</v>
      </c>
      <c r="X41" s="6">
        <v>-6.9800000000000001E-2</v>
      </c>
      <c r="Y41" s="12">
        <f t="shared" si="9"/>
        <v>-11247891.45313229</v>
      </c>
      <c r="Z41" s="12">
        <f t="shared" si="10"/>
        <v>-2480304.2691522487</v>
      </c>
      <c r="AA41">
        <v>44</v>
      </c>
      <c r="AB41" s="6">
        <v>-6.9800000000000001E-2</v>
      </c>
      <c r="AC41" s="12">
        <f t="shared" si="11"/>
        <v>-13673042.270800071</v>
      </c>
      <c r="AD41" s="12">
        <f t="shared" si="12"/>
        <v>-3085199.2816164261</v>
      </c>
      <c r="AE41">
        <v>43</v>
      </c>
      <c r="AF41" s="6">
        <v>-6.9800000000000001E-2</v>
      </c>
      <c r="AG41" s="12">
        <f t="shared" si="13"/>
        <v>-11423295.21393623</v>
      </c>
      <c r="AH41" s="12">
        <f t="shared" si="14"/>
        <v>-2655672.0497356025</v>
      </c>
      <c r="AI41">
        <v>42</v>
      </c>
      <c r="AJ41" s="6">
        <v>-6.9800000000000001E-2</v>
      </c>
      <c r="AK41" s="12">
        <f t="shared" si="15"/>
        <v>-12920819.558251679</v>
      </c>
      <c r="AL41" s="12">
        <f t="shared" si="16"/>
        <v>-3047988.2034850116</v>
      </c>
      <c r="AM41">
        <v>41</v>
      </c>
      <c r="AN41" s="6">
        <v>-6.9800000000000001E-2</v>
      </c>
      <c r="AO41" s="12">
        <f t="shared" si="17"/>
        <v>-12894369.293259503</v>
      </c>
      <c r="AP41" s="12">
        <f t="shared" si="18"/>
        <v>-3107873.6245292136</v>
      </c>
      <c r="AQ41">
        <v>40</v>
      </c>
      <c r="AR41" s="6">
        <v>-6.9800000000000001E-2</v>
      </c>
      <c r="AS41" s="12">
        <f t="shared" si="19"/>
        <v>-8562929.1737785414</v>
      </c>
      <c r="AT41" s="12">
        <f t="shared" si="20"/>
        <v>-2078522.9789342785</v>
      </c>
      <c r="AU41">
        <v>39</v>
      </c>
      <c r="AV41" s="6">
        <v>-6.9800000000000001E-2</v>
      </c>
      <c r="AW41" s="12">
        <f t="shared" si="21"/>
        <v>-9169425.974506218</v>
      </c>
      <c r="AX41" s="12">
        <f t="shared" si="22"/>
        <v>-2194392.540907471</v>
      </c>
      <c r="AY41">
        <v>38</v>
      </c>
      <c r="AZ41" s="6">
        <v>-6.9800000000000001E-2</v>
      </c>
      <c r="BA41" s="12">
        <f t="shared" si="23"/>
        <v>-7982831.3519264394</v>
      </c>
      <c r="BB41" s="12">
        <f t="shared" si="24"/>
        <v>-1896775.3126799576</v>
      </c>
      <c r="BC41">
        <v>37</v>
      </c>
      <c r="BD41" s="6">
        <v>-6.9800000000000001E-2</v>
      </c>
      <c r="BE41" s="12">
        <f t="shared" si="25"/>
        <v>-5918710.208294291</v>
      </c>
      <c r="BF41" s="12">
        <f t="shared" si="26"/>
        <v>-1426560.9219991369</v>
      </c>
      <c r="BG41">
        <v>36</v>
      </c>
      <c r="BH41" s="6">
        <v>-6.9800000000000001E-2</v>
      </c>
      <c r="BI41" s="12">
        <f t="shared" si="27"/>
        <v>-2701689.7025061171</v>
      </c>
      <c r="BJ41" s="12">
        <f t="shared" si="28"/>
        <v>-725068.86033070146</v>
      </c>
      <c r="BK41">
        <v>35</v>
      </c>
      <c r="BL41" s="6">
        <v>-6.9800000000000001E-2</v>
      </c>
      <c r="BM41" s="12">
        <f t="shared" si="29"/>
        <v>-2287189.7421232802</v>
      </c>
      <c r="BN41" s="12">
        <f t="shared" si="30"/>
        <v>-660743.70328005869</v>
      </c>
      <c r="BO41">
        <v>34</v>
      </c>
      <c r="BP41" s="6">
        <v>-6.9800000000000001E-2</v>
      </c>
      <c r="BQ41" s="12">
        <f t="shared" si="31"/>
        <v>-2441622.6360151772</v>
      </c>
      <c r="BR41" s="12">
        <f t="shared" si="32"/>
        <v>-726226.21994297579</v>
      </c>
      <c r="BS41">
        <v>33</v>
      </c>
      <c r="BT41" s="6">
        <v>-6.9800000000000001E-2</v>
      </c>
      <c r="BU41" s="12">
        <f t="shared" si="33"/>
        <v>-2257165.1600070712</v>
      </c>
      <c r="BV41" s="12">
        <f t="shared" si="34"/>
        <v>-686795.55295941664</v>
      </c>
      <c r="BW41">
        <v>32</v>
      </c>
      <c r="BX41" s="6">
        <v>-6.9800000000000001E-2</v>
      </c>
      <c r="BY41" s="12">
        <f t="shared" si="35"/>
        <v>-2581674.0742041478</v>
      </c>
      <c r="BZ41" s="12">
        <f t="shared" si="36"/>
        <v>-803187.4897524016</v>
      </c>
      <c r="CA41">
        <v>31</v>
      </c>
      <c r="CB41" s="6">
        <v>-6.9800000000000001E-2</v>
      </c>
      <c r="CC41" s="12">
        <f t="shared" si="37"/>
        <v>-912971.27428427001</v>
      </c>
      <c r="CD41" s="12">
        <f t="shared" si="38"/>
        <v>-335536.45123268047</v>
      </c>
      <c r="CE41">
        <v>30</v>
      </c>
      <c r="CF41" s="6">
        <v>-6.9800000000000001E-2</v>
      </c>
      <c r="CG41" s="12">
        <f t="shared" si="39"/>
        <v>-237964.3067096296</v>
      </c>
      <c r="CH41" s="12">
        <f t="shared" si="40"/>
        <v>-96406.052461849948</v>
      </c>
      <c r="CI41">
        <v>29</v>
      </c>
      <c r="CJ41" s="6">
        <v>-6.9800000000000001E-2</v>
      </c>
      <c r="CK41" s="12">
        <f t="shared" si="284"/>
        <v>46831.35679213985</v>
      </c>
      <c r="CL41" s="12">
        <f t="shared" si="285"/>
        <v>19212.864324980452</v>
      </c>
      <c r="CM41" s="5">
        <v>28</v>
      </c>
      <c r="CN41" s="6">
        <v>-6.9800000000000001E-2</v>
      </c>
      <c r="CO41" s="7">
        <f t="shared" si="41"/>
        <v>2632942.0054646009</v>
      </c>
      <c r="CP41" s="12">
        <f t="shared" si="42"/>
        <v>-103173.73187617122</v>
      </c>
      <c r="CQ41" s="12">
        <f t="shared" si="43"/>
        <v>-41445.858104102968</v>
      </c>
      <c r="CR41" s="9"/>
      <c r="CS41" s="5">
        <v>27</v>
      </c>
      <c r="CT41" s="6">
        <v>-6.9800000000000001E-2</v>
      </c>
      <c r="CU41" s="7">
        <f t="shared" si="44"/>
        <v>2012798.7198720286</v>
      </c>
      <c r="CV41" s="12">
        <f t="shared" si="45"/>
        <v>-259481.9348845027</v>
      </c>
      <c r="CW41" s="12">
        <f t="shared" si="46"/>
        <v>-112663.95121480971</v>
      </c>
      <c r="CY41" s="5">
        <v>26</v>
      </c>
      <c r="CZ41" s="6">
        <v>-6.9800000000000001E-2</v>
      </c>
      <c r="DA41" s="7">
        <f t="shared" si="47"/>
        <v>1627424.5794566858</v>
      </c>
      <c r="DB41" s="12">
        <f t="shared" si="48"/>
        <v>-348181.91925879882</v>
      </c>
      <c r="DC41" s="12">
        <f t="shared" si="49"/>
        <v>-157723.43351039605</v>
      </c>
      <c r="DE41" s="5">
        <f t="shared" si="50"/>
        <v>25</v>
      </c>
      <c r="DF41" s="6">
        <v>-6.9800000000000001E-2</v>
      </c>
      <c r="DG41" s="7">
        <f t="shared" si="51"/>
        <v>1377422.4117280452</v>
      </c>
      <c r="DH41" s="12">
        <f t="shared" si="52"/>
        <v>-408256.76430295047</v>
      </c>
      <c r="DI41" s="12">
        <f t="shared" si="53"/>
        <v>-185634.69966595698</v>
      </c>
      <c r="DK41" s="5">
        <f t="shared" si="54"/>
        <v>24</v>
      </c>
      <c r="DL41" s="6">
        <v>-6.9800000000000001E-2</v>
      </c>
      <c r="DM41" s="7">
        <f t="shared" si="55"/>
        <v>1394293.3614009977</v>
      </c>
      <c r="DN41" s="12">
        <f t="shared" si="56"/>
        <v>-177251.23540198291</v>
      </c>
      <c r="DO41" s="12">
        <f t="shared" si="57"/>
        <v>-81505.268928433157</v>
      </c>
      <c r="DQ41" s="5">
        <f t="shared" si="58"/>
        <v>23</v>
      </c>
      <c r="DR41" s="6">
        <v>-6.9800000000000001E-2</v>
      </c>
      <c r="DS41" s="7">
        <f t="shared" si="59"/>
        <v>913931.14931895491</v>
      </c>
      <c r="DT41" s="12">
        <f t="shared" si="60"/>
        <v>-534224.28577923414</v>
      </c>
      <c r="DU41" s="12">
        <f t="shared" si="61"/>
        <v>-243825.44325308636</v>
      </c>
      <c r="DW41" s="5">
        <f t="shared" si="62"/>
        <v>22</v>
      </c>
      <c r="DX41" s="6">
        <v>-6.9800000000000001E-2</v>
      </c>
      <c r="DY41" s="7">
        <f t="shared" si="63"/>
        <v>689239.17746527481</v>
      </c>
      <c r="DZ41" s="12">
        <f t="shared" si="64"/>
        <v>-642183.09827223001</v>
      </c>
      <c r="EA41" s="12">
        <f t="shared" si="65"/>
        <v>-294196.70143069688</v>
      </c>
      <c r="EC41" s="5">
        <f t="shared" si="66"/>
        <v>21</v>
      </c>
      <c r="ED41" s="6">
        <v>-6.9800000000000001E-2</v>
      </c>
      <c r="EE41" s="7">
        <f t="shared" si="67"/>
        <v>641510.77574951155</v>
      </c>
      <c r="EF41" s="12">
        <f t="shared" si="68"/>
        <v>-546022.61383930559</v>
      </c>
      <c r="EG41" s="12">
        <f t="shared" si="69"/>
        <v>-257610.66909341599</v>
      </c>
      <c r="EI41" s="5">
        <f t="shared" si="70"/>
        <v>20</v>
      </c>
      <c r="EJ41" s="6">
        <v>-6.9800000000000001E-2</v>
      </c>
      <c r="EK41" s="7">
        <f t="shared" si="71"/>
        <v>641510.77574951155</v>
      </c>
      <c r="EL41" s="12">
        <f t="shared" si="72"/>
        <v>-332652.15001455625</v>
      </c>
      <c r="EM41" s="12">
        <f t="shared" si="73"/>
        <v>-162629.94000711641</v>
      </c>
      <c r="EO41" s="5">
        <f t="shared" si="74"/>
        <v>19</v>
      </c>
      <c r="EP41" s="6">
        <v>-6.9800000000000001E-2</v>
      </c>
      <c r="EQ41" s="7">
        <f t="shared" si="75"/>
        <v>716451.61464095535</v>
      </c>
      <c r="ER41" s="12">
        <f t="shared" si="76"/>
        <v>-449770.25178454467</v>
      </c>
      <c r="ES41" s="12">
        <f t="shared" si="77"/>
        <v>-222963.03079917599</v>
      </c>
      <c r="EU41" s="5">
        <f t="shared" si="78"/>
        <v>18</v>
      </c>
      <c r="EV41" s="6">
        <v>-6.9800000000000001E-2</v>
      </c>
      <c r="EW41" s="7">
        <f t="shared" si="79"/>
        <v>444855.57655521913</v>
      </c>
      <c r="EX41" s="12">
        <f t="shared" si="80"/>
        <v>-420271.86577851587</v>
      </c>
      <c r="EY41" s="12">
        <f t="shared" si="81"/>
        <v>-210495.13961214555</v>
      </c>
      <c r="FA41" s="5">
        <f t="shared" si="82"/>
        <v>17</v>
      </c>
      <c r="FB41" s="6">
        <v>-6.9800000000000001E-2</v>
      </c>
      <c r="FC41" s="7">
        <f t="shared" si="83"/>
        <v>443348.19270003913</v>
      </c>
      <c r="FD41" s="12">
        <f t="shared" si="84"/>
        <v>-339972.34223481454</v>
      </c>
      <c r="FE41" s="12">
        <f t="shared" si="85"/>
        <v>-173182.49228371747</v>
      </c>
      <c r="FG41" s="5">
        <f t="shared" si="86"/>
        <v>16</v>
      </c>
      <c r="FH41" s="6">
        <v>-6.9800000000000001E-2</v>
      </c>
      <c r="FI41" s="7">
        <f t="shared" si="87"/>
        <v>350085.43327545718</v>
      </c>
      <c r="FJ41" s="12">
        <f t="shared" si="88"/>
        <v>-370989.98841417028</v>
      </c>
      <c r="FK41" s="12">
        <f t="shared" si="89"/>
        <v>-190251.27610983088</v>
      </c>
      <c r="FM41" s="5">
        <f t="shared" si="90"/>
        <v>15</v>
      </c>
      <c r="FN41" s="6">
        <v>-6.9800000000000001E-2</v>
      </c>
      <c r="FO41" s="7">
        <f t="shared" si="91"/>
        <v>383907.70180442726</v>
      </c>
      <c r="FP41" s="12">
        <f t="shared" si="92"/>
        <v>-264681.44560035493</v>
      </c>
      <c r="FQ41" s="12">
        <f t="shared" si="93"/>
        <v>-137543.86232907331</v>
      </c>
      <c r="FS41" s="5">
        <f t="shared" si="94"/>
        <v>14</v>
      </c>
      <c r="FT41" s="6">
        <v>-6.9800000000000001E-2</v>
      </c>
      <c r="FU41" s="7">
        <f t="shared" si="95"/>
        <v>313112.87970347225</v>
      </c>
      <c r="FV41" s="12">
        <f t="shared" si="96"/>
        <v>-273437.87883829884</v>
      </c>
      <c r="FW41" s="12">
        <f t="shared" si="97"/>
        <v>-144431.28984792196</v>
      </c>
      <c r="FY41" s="5">
        <f t="shared" si="98"/>
        <v>13</v>
      </c>
      <c r="FZ41" s="6">
        <v>-6.9800000000000001E-2</v>
      </c>
      <c r="GA41" s="7">
        <f t="shared" si="99"/>
        <v>268951.10780232964</v>
      </c>
      <c r="GB41" s="12">
        <f t="shared" si="100"/>
        <v>-265604.85023739294</v>
      </c>
      <c r="GC41" s="12">
        <f t="shared" si="101"/>
        <v>-141655.92012660956</v>
      </c>
      <c r="GE41" s="5">
        <f t="shared" si="102"/>
        <v>12</v>
      </c>
      <c r="GF41" s="6">
        <v>-6.9800000000000001E-2</v>
      </c>
      <c r="GG41" s="7">
        <f t="shared" si="103"/>
        <v>239280.34501986619</v>
      </c>
      <c r="GH41" s="12">
        <f t="shared" si="104"/>
        <v>-238033.4924898741</v>
      </c>
      <c r="GI41" s="12">
        <f t="shared" si="105"/>
        <v>-129392.56514834183</v>
      </c>
      <c r="GK41" s="5">
        <f t="shared" si="106"/>
        <v>11</v>
      </c>
      <c r="GL41" s="6">
        <v>-6.9800000000000001E-2</v>
      </c>
      <c r="GM41" s="7">
        <f t="shared" si="107"/>
        <v>265778.45720300591</v>
      </c>
      <c r="GN41" s="12">
        <f t="shared" si="108"/>
        <v>-147066.7402041491</v>
      </c>
      <c r="GO41" s="12">
        <f t="shared" si="109"/>
        <v>-82709.329106265053</v>
      </c>
      <c r="GQ41" s="5">
        <f t="shared" si="110"/>
        <v>10</v>
      </c>
      <c r="GR41" s="6">
        <v>-6.9800000000000001E-2</v>
      </c>
      <c r="GS41" s="7">
        <f t="shared" si="111"/>
        <v>214683.72956624057</v>
      </c>
      <c r="GT41" s="12">
        <f t="shared" si="112"/>
        <v>-142054.69905613706</v>
      </c>
      <c r="GU41" s="12">
        <f t="shared" si="113"/>
        <v>-82804.533979731175</v>
      </c>
      <c r="GW41" s="5">
        <f t="shared" si="114"/>
        <v>9</v>
      </c>
      <c r="GX41" s="6">
        <v>-6.9800000000000001E-2</v>
      </c>
      <c r="GY41" s="7">
        <f t="shared" si="115"/>
        <v>193740.39307484939</v>
      </c>
      <c r="GZ41" s="12">
        <f t="shared" si="116"/>
        <v>-112378.49285635976</v>
      </c>
      <c r="HA41" s="12">
        <f t="shared" si="117"/>
        <v>-68387.595652759104</v>
      </c>
      <c r="HC41" s="5">
        <f t="shared" si="118"/>
        <v>8</v>
      </c>
      <c r="HD41" s="6">
        <v>-6.9800000000000001E-2</v>
      </c>
      <c r="HE41" s="7">
        <f t="shared" si="119"/>
        <v>211138.17902664491</v>
      </c>
      <c r="HF41" s="12">
        <f t="shared" si="120"/>
        <v>-37543.216498057329</v>
      </c>
      <c r="HG41" s="12">
        <f t="shared" si="121"/>
        <v>-24258.693737206271</v>
      </c>
      <c r="HI41" s="5">
        <f t="shared" si="122"/>
        <v>7</v>
      </c>
      <c r="HJ41" s="6">
        <v>-6.9800000000000001E-2</v>
      </c>
      <c r="HK41" s="7">
        <f t="shared" si="123"/>
        <v>203880.04927254238</v>
      </c>
      <c r="HL41" s="12">
        <f t="shared" si="124"/>
        <v>17000.921146824432</v>
      </c>
      <c r="HM41" s="12">
        <f t="shared" si="125"/>
        <v>11566.438660574569</v>
      </c>
      <c r="HO41" s="5">
        <f t="shared" si="126"/>
        <v>6</v>
      </c>
      <c r="HP41" s="6">
        <v>-6.9800000000000001E-2</v>
      </c>
      <c r="HQ41" s="7">
        <f t="shared" si="127"/>
        <v>178497.67927906013</v>
      </c>
      <c r="HR41" s="12">
        <f t="shared" si="128"/>
        <v>37948.256746689629</v>
      </c>
      <c r="HS41" s="12">
        <f t="shared" si="129"/>
        <v>26661.082945110153</v>
      </c>
      <c r="HU41" s="5">
        <f t="shared" si="130"/>
        <v>5</v>
      </c>
      <c r="HV41" s="6">
        <v>-6.9800000000000001E-2</v>
      </c>
      <c r="HW41" s="7">
        <f t="shared" si="131"/>
        <v>150301.17824104082</v>
      </c>
      <c r="HX41" s="12">
        <f t="shared" si="132"/>
        <v>48401.876953202118</v>
      </c>
      <c r="HY41" s="12">
        <f t="shared" si="133"/>
        <v>35246.495012075393</v>
      </c>
      <c r="IA41" s="5">
        <f t="shared" si="134"/>
        <v>4</v>
      </c>
      <c r="IB41" s="6">
        <v>-6.9800000000000001E-2</v>
      </c>
      <c r="IC41" s="7">
        <f t="shared" si="135"/>
        <v>175401.07158483</v>
      </c>
      <c r="ID41" s="12">
        <f t="shared" si="136"/>
        <v>117859.06971292183</v>
      </c>
      <c r="IE41" s="12">
        <f t="shared" si="137"/>
        <v>93884.318779865949</v>
      </c>
      <c r="IG41" s="5">
        <f t="shared" si="138"/>
        <v>3</v>
      </c>
      <c r="IH41" s="6">
        <v>-6.9800000000000001E-2</v>
      </c>
      <c r="II41" s="7">
        <f t="shared" si="139"/>
        <v>236708.59863000002</v>
      </c>
      <c r="IJ41" s="12">
        <f t="shared" si="140"/>
        <v>200767.23389207295</v>
      </c>
      <c r="IK41" s="12">
        <f t="shared" si="141"/>
        <v>178802.95531242737</v>
      </c>
      <c r="IM41" s="5">
        <f t="shared" si="142"/>
        <v>2</v>
      </c>
      <c r="IN41" s="6">
        <v>-6.9800000000000001E-2</v>
      </c>
      <c r="IO41" s="7">
        <f t="shared" si="143"/>
        <v>172779.99900000001</v>
      </c>
      <c r="IP41" s="12">
        <f>(IP42)*(1+IN41)-(((VLOOKUP((IM$91+IM42),$A$138:$E$227,5,FALSE))/(VLOOKUP(IM$91,$A$138:$E$227,5,FALSE)))*(IF(IM41&lt;=$D$125,$B$125,$C$125)))</f>
        <v>150974.05799280576</v>
      </c>
      <c r="IQ41" s="12">
        <f t="shared" si="145"/>
        <v>143489.87392136754</v>
      </c>
      <c r="IS41" s="5">
        <f t="shared" si="146"/>
        <v>1</v>
      </c>
      <c r="IT41" s="6">
        <v>-6.9800000000000001E-2</v>
      </c>
      <c r="IU41" s="7">
        <f>(IU42+$B$124)*(1+IT41)</f>
        <v>139530</v>
      </c>
      <c r="IV41" s="12">
        <f>($B$124)*(1+IT41)-$B$125</f>
        <v>128530</v>
      </c>
      <c r="IW41" s="12">
        <f>IV41</f>
        <v>128530</v>
      </c>
      <c r="IY41" s="5"/>
      <c r="IZ41" s="6"/>
      <c r="JA41" s="7"/>
      <c r="JE41" s="5"/>
      <c r="JF41" s="6"/>
      <c r="JG41" s="7"/>
      <c r="JK41" s="5"/>
      <c r="JL41" s="6"/>
      <c r="JM41" s="7"/>
      <c r="JQ41" s="5"/>
      <c r="JR41" s="6"/>
      <c r="JS41" s="7"/>
      <c r="JW41" s="5"/>
      <c r="JX41" s="6"/>
      <c r="JY41" s="7"/>
      <c r="KC41" s="5"/>
      <c r="KD41" s="6"/>
      <c r="KE41" s="7"/>
      <c r="KI41" s="5"/>
      <c r="KJ41" s="6"/>
      <c r="KK41" s="7"/>
      <c r="KO41" s="5"/>
      <c r="KP41" s="6"/>
      <c r="KQ41" s="7"/>
      <c r="KU41" s="5"/>
      <c r="KV41" s="6"/>
      <c r="KW41" s="7"/>
      <c r="LA41" s="5"/>
      <c r="LB41" s="6"/>
      <c r="LC41" s="7"/>
      <c r="LG41" s="5"/>
      <c r="LH41" s="6"/>
      <c r="LI41" s="7"/>
      <c r="LM41" s="5"/>
      <c r="LN41" s="6"/>
      <c r="LO41" s="7"/>
      <c r="LS41" s="5"/>
      <c r="LT41" s="6"/>
      <c r="LU41" s="7"/>
      <c r="LY41" s="5"/>
      <c r="LZ41" s="6"/>
      <c r="MA41" s="7"/>
      <c r="ME41" s="5"/>
      <c r="MF41" s="6"/>
      <c r="MG41" s="7"/>
      <c r="MK41" s="5"/>
      <c r="ML41" s="6"/>
      <c r="MM41" s="7"/>
      <c r="MQ41" s="5"/>
      <c r="MR41" s="6"/>
      <c r="MS41" s="7"/>
      <c r="MW41" s="5"/>
      <c r="MX41" s="6"/>
      <c r="MY41" s="7"/>
      <c r="NC41" s="5"/>
      <c r="ND41" s="6"/>
      <c r="NE41" s="7"/>
      <c r="NI41" s="5"/>
      <c r="NJ41" s="6"/>
      <c r="NK41" s="7"/>
      <c r="NO41" s="5"/>
      <c r="NP41" s="6"/>
      <c r="NQ41" s="7"/>
      <c r="NU41" s="5"/>
      <c r="NV41" s="6"/>
      <c r="NW41" s="7"/>
      <c r="OA41" s="5"/>
      <c r="OB41" s="6"/>
      <c r="OC41" s="7"/>
      <c r="OG41" s="5"/>
      <c r="OH41" s="6"/>
      <c r="OI41" s="7"/>
      <c r="OM41" s="5"/>
      <c r="ON41" s="6"/>
      <c r="OO41" s="7"/>
      <c r="OS41" s="5"/>
      <c r="OT41" s="6"/>
      <c r="OU41" s="7"/>
      <c r="OY41" s="5"/>
      <c r="OZ41" s="6"/>
      <c r="PA41" s="7"/>
      <c r="PE41" s="5"/>
      <c r="PF41" s="6"/>
      <c r="PG41" s="7"/>
      <c r="PK41" s="5"/>
      <c r="PL41" s="6"/>
      <c r="PM41" s="7"/>
      <c r="PQ41" s="5"/>
      <c r="PR41" s="6"/>
      <c r="PS41" s="7"/>
      <c r="PW41" s="5"/>
      <c r="PX41" s="6"/>
      <c r="PY41" s="7"/>
      <c r="QC41" s="5"/>
      <c r="QD41" s="6"/>
      <c r="QE41" s="7"/>
      <c r="QI41" s="5"/>
      <c r="QJ41" s="6"/>
      <c r="QK41" s="7"/>
      <c r="QO41" s="5"/>
      <c r="QP41" s="6"/>
      <c r="QQ41" s="7"/>
    </row>
    <row r="42" spans="3:459">
      <c r="C42">
        <v>49</v>
      </c>
      <c r="D42" s="6">
        <v>0.23830000000000001</v>
      </c>
      <c r="E42" s="12">
        <f t="shared" si="286"/>
        <v>-20538081.198324177</v>
      </c>
      <c r="F42" s="12">
        <f t="shared" si="0"/>
        <v>-6390446.1282555442</v>
      </c>
      <c r="G42">
        <v>48</v>
      </c>
      <c r="H42" s="6">
        <v>0.23830000000000001</v>
      </c>
      <c r="I42" s="12">
        <f t="shared" si="1"/>
        <v>-21206580.675183177</v>
      </c>
      <c r="J42" s="12">
        <f t="shared" si="2"/>
        <v>-6522167.7975833155</v>
      </c>
      <c r="K42">
        <v>47</v>
      </c>
      <c r="L42" s="6">
        <v>0.23830000000000001</v>
      </c>
      <c r="M42" s="12">
        <f t="shared" si="3"/>
        <v>-19327196.890590377</v>
      </c>
      <c r="N42" s="12">
        <f t="shared" si="4"/>
        <v>-5944155.8782211421</v>
      </c>
      <c r="O42">
        <v>46</v>
      </c>
      <c r="P42" s="6">
        <v>0.23830000000000001</v>
      </c>
      <c r="Q42" s="12">
        <f t="shared" si="5"/>
        <v>-17577279.4901524</v>
      </c>
      <c r="R42" s="12">
        <f t="shared" si="6"/>
        <v>-5026596.1131910644</v>
      </c>
      <c r="S42">
        <v>45</v>
      </c>
      <c r="T42" s="6">
        <v>0.23830000000000001</v>
      </c>
      <c r="U42" s="12">
        <f t="shared" si="7"/>
        <v>-12361880.85469752</v>
      </c>
      <c r="V42" s="12">
        <f t="shared" si="8"/>
        <v>-3179404.6083124918</v>
      </c>
      <c r="W42">
        <v>44</v>
      </c>
      <c r="X42" s="6">
        <v>0.23830000000000001</v>
      </c>
      <c r="Y42" s="12">
        <f t="shared" si="9"/>
        <v>-11945651.409916559</v>
      </c>
      <c r="Z42" s="12">
        <f t="shared" si="10"/>
        <v>-2771563.0069770436</v>
      </c>
      <c r="AA42">
        <v>43</v>
      </c>
      <c r="AB42" s="6">
        <v>0.23830000000000001</v>
      </c>
      <c r="AC42" s="12">
        <f t="shared" si="11"/>
        <v>-14556103.768378332</v>
      </c>
      <c r="AD42" s="12">
        <f t="shared" si="12"/>
        <v>-3455765.6428524097</v>
      </c>
      <c r="AE42">
        <v>42</v>
      </c>
      <c r="AF42" s="6">
        <v>0.23830000000000001</v>
      </c>
      <c r="AG42" s="12">
        <f t="shared" si="13"/>
        <v>-12141744.889581993</v>
      </c>
      <c r="AH42" s="12">
        <f t="shared" si="14"/>
        <v>-2969923.2104013506</v>
      </c>
      <c r="AI42">
        <v>41</v>
      </c>
      <c r="AJ42" s="6">
        <v>0.23830000000000001</v>
      </c>
      <c r="AK42" s="12">
        <f t="shared" si="15"/>
        <v>-13753650.446364438</v>
      </c>
      <c r="AL42" s="12">
        <f t="shared" si="16"/>
        <v>-3413675.8302127565</v>
      </c>
      <c r="AM42">
        <v>40</v>
      </c>
      <c r="AN42" s="6">
        <v>0.23830000000000001</v>
      </c>
      <c r="AO42" s="12">
        <f t="shared" si="17"/>
        <v>-13728124.283114513</v>
      </c>
      <c r="AP42" s="12">
        <f t="shared" si="18"/>
        <v>-3481412.8128042198</v>
      </c>
      <c r="AQ42">
        <v>39</v>
      </c>
      <c r="AR42" s="6">
        <v>0.23830000000000001</v>
      </c>
      <c r="AS42" s="12">
        <f t="shared" si="19"/>
        <v>-9072605.4875110369</v>
      </c>
      <c r="AT42" s="12">
        <f t="shared" si="20"/>
        <v>-2317104.2791844732</v>
      </c>
      <c r="AU42">
        <v>38</v>
      </c>
      <c r="AV42" s="6">
        <v>0.23830000000000001</v>
      </c>
      <c r="AW42" s="12">
        <f t="shared" si="21"/>
        <v>-9722714.2890228704</v>
      </c>
      <c r="AX42" s="12">
        <f t="shared" si="22"/>
        <v>-2448165.4684589962</v>
      </c>
      <c r="AY42">
        <v>37</v>
      </c>
      <c r="AZ42" s="6">
        <v>0.23830000000000001</v>
      </c>
      <c r="BA42" s="12">
        <f t="shared" si="23"/>
        <v>-8446110.8999362327</v>
      </c>
      <c r="BB42" s="12">
        <f t="shared" si="24"/>
        <v>-2111527.7249840582</v>
      </c>
      <c r="BC42">
        <v>36</v>
      </c>
      <c r="BD42" s="6">
        <v>0.23830000000000001</v>
      </c>
      <c r="BE42" s="12">
        <f t="shared" si="25"/>
        <v>-6229028.2984174453</v>
      </c>
      <c r="BF42" s="12">
        <f t="shared" si="26"/>
        <v>-1579663.6512173736</v>
      </c>
      <c r="BG42">
        <v>35</v>
      </c>
      <c r="BH42" s="6">
        <v>0.23830000000000001</v>
      </c>
      <c r="BI42" s="12">
        <f t="shared" si="27"/>
        <v>-2784246.6813756945</v>
      </c>
      <c r="BJ42" s="12">
        <f t="shared" si="28"/>
        <v>-786199.15283450356</v>
      </c>
      <c r="BK42">
        <v>34</v>
      </c>
      <c r="BL42" s="6">
        <v>0.23830000000000001</v>
      </c>
      <c r="BM42" s="12">
        <f t="shared" si="29"/>
        <v>-2347176.5085757109</v>
      </c>
      <c r="BN42" s="12">
        <f t="shared" si="30"/>
        <v>-713440.34163542278</v>
      </c>
      <c r="BO42">
        <v>33</v>
      </c>
      <c r="BP42" s="6">
        <v>0.23830000000000001</v>
      </c>
      <c r="BQ42" s="12">
        <f t="shared" si="31"/>
        <v>-2516405.6837773165</v>
      </c>
      <c r="BR42" s="12">
        <f t="shared" si="32"/>
        <v>-787508.25355621043</v>
      </c>
      <c r="BS42">
        <v>32</v>
      </c>
      <c r="BT42" s="6">
        <v>0.23830000000000001</v>
      </c>
      <c r="BU42" s="12">
        <f t="shared" si="33"/>
        <v>-2320543.5974941878</v>
      </c>
      <c r="BV42" s="12">
        <f t="shared" si="34"/>
        <v>-742907.84236324718</v>
      </c>
      <c r="BW42">
        <v>31</v>
      </c>
      <c r="BX42" s="6">
        <v>0.23830000000000001</v>
      </c>
      <c r="BY42" s="12">
        <f t="shared" si="35"/>
        <v>-2671732.4261186589</v>
      </c>
      <c r="BZ42" s="12">
        <f t="shared" si="36"/>
        <v>-874559.89488056814</v>
      </c>
      <c r="CA42">
        <v>30</v>
      </c>
      <c r="CB42" s="6">
        <v>0.23830000000000001</v>
      </c>
      <c r="CC42" s="12">
        <f t="shared" si="37"/>
        <v>-893725.40024459886</v>
      </c>
      <c r="CD42" s="12">
        <f t="shared" si="38"/>
        <v>-345595.2536917064</v>
      </c>
      <c r="CE42">
        <v>29</v>
      </c>
      <c r="CF42" s="6">
        <v>0.23830000000000001</v>
      </c>
      <c r="CG42" s="12">
        <f t="shared" si="39"/>
        <v>-176213.36680094301</v>
      </c>
      <c r="CH42" s="12">
        <f t="shared" si="40"/>
        <v>-75112.532251481098</v>
      </c>
      <c r="CI42">
        <v>28</v>
      </c>
      <c r="CJ42" s="6">
        <v>0.23830000000000001</v>
      </c>
      <c r="CK42" s="12">
        <f t="shared" si="284"/>
        <v>128957.5970674477</v>
      </c>
      <c r="CL42" s="12">
        <f t="shared" si="285"/>
        <v>55665.149813286771</v>
      </c>
      <c r="CM42" s="5">
        <v>27</v>
      </c>
      <c r="CN42" s="6">
        <v>0.23830000000000001</v>
      </c>
      <c r="CO42" s="7">
        <f t="shared" si="41"/>
        <v>2830511.7237847783</v>
      </c>
      <c r="CP42" s="12">
        <f t="shared" si="42"/>
        <v>-30630.918955430483</v>
      </c>
      <c r="CQ42" s="12">
        <f t="shared" si="43"/>
        <v>-12946.521500946337</v>
      </c>
      <c r="CR42" s="9"/>
      <c r="CS42" s="5">
        <v>26</v>
      </c>
      <c r="CT42" s="6">
        <v>0.23830000000000001</v>
      </c>
      <c r="CU42" s="7">
        <f t="shared" si="44"/>
        <v>2163834.358064963</v>
      </c>
      <c r="CV42" s="12">
        <f t="shared" si="45"/>
        <v>-204673.66877609794</v>
      </c>
      <c r="CW42" s="12">
        <f t="shared" si="46"/>
        <v>-93501.999764620268</v>
      </c>
      <c r="CY42" s="5">
        <v>25</v>
      </c>
      <c r="CZ42" s="6">
        <v>0.23830000000000001</v>
      </c>
      <c r="DA42" s="7">
        <f t="shared" si="47"/>
        <v>1749542.6569089291</v>
      </c>
      <c r="DB42" s="12">
        <f t="shared" si="48"/>
        <v>-303112.77592395095</v>
      </c>
      <c r="DC42" s="12">
        <f t="shared" si="49"/>
        <v>-144469.218740732</v>
      </c>
      <c r="DE42" s="5">
        <f t="shared" si="50"/>
        <v>24</v>
      </c>
      <c r="DF42" s="6">
        <v>0.23830000000000001</v>
      </c>
      <c r="DG42" s="7">
        <f t="shared" si="51"/>
        <v>1480780.9199398465</v>
      </c>
      <c r="DH42" s="12">
        <f t="shared" si="52"/>
        <v>-367963.14845616848</v>
      </c>
      <c r="DI42" s="12">
        <f t="shared" si="53"/>
        <v>-176039.92354197989</v>
      </c>
      <c r="DK42" s="5">
        <f t="shared" si="54"/>
        <v>23</v>
      </c>
      <c r="DL42" s="6">
        <v>0.23830000000000001</v>
      </c>
      <c r="DM42" s="7">
        <f t="shared" si="55"/>
        <v>1498917.8256299696</v>
      </c>
      <c r="DN42" s="12">
        <f t="shared" si="56"/>
        <v>-120414.53420151639</v>
      </c>
      <c r="DO42" s="12">
        <f t="shared" si="57"/>
        <v>-58258.110971596958</v>
      </c>
      <c r="DQ42" s="5">
        <f t="shared" si="58"/>
        <v>22</v>
      </c>
      <c r="DR42" s="6">
        <v>0.23830000000000001</v>
      </c>
      <c r="DS42" s="7">
        <f t="shared" si="59"/>
        <v>982510.37338094483</v>
      </c>
      <c r="DT42" s="12">
        <f t="shared" si="60"/>
        <v>-503648.62255491561</v>
      </c>
      <c r="DU42" s="12">
        <f t="shared" si="61"/>
        <v>-241860.0399679181</v>
      </c>
      <c r="DW42" s="5">
        <f t="shared" si="62"/>
        <v>21</v>
      </c>
      <c r="DX42" s="6">
        <v>0.23830000000000001</v>
      </c>
      <c r="DY42" s="7">
        <f t="shared" si="63"/>
        <v>740958.04930689617</v>
      </c>
      <c r="DZ42" s="12">
        <f t="shared" si="64"/>
        <v>-619972.07444137207</v>
      </c>
      <c r="EA42" s="12">
        <f t="shared" si="65"/>
        <v>-298835.46034224407</v>
      </c>
      <c r="EC42" s="5">
        <f t="shared" si="66"/>
        <v>20</v>
      </c>
      <c r="ED42" s="6">
        <v>0.23830000000000001</v>
      </c>
      <c r="EE42" s="7">
        <f t="shared" si="67"/>
        <v>689648.22161848156</v>
      </c>
      <c r="EF42" s="12">
        <f t="shared" si="68"/>
        <v>-518636.4838933202</v>
      </c>
      <c r="EG42" s="12">
        <f t="shared" si="69"/>
        <v>-257452.6430837345</v>
      </c>
      <c r="EI42" s="5">
        <f t="shared" si="70"/>
        <v>19</v>
      </c>
      <c r="EJ42" s="6">
        <v>0.23830000000000001</v>
      </c>
      <c r="EK42" s="7">
        <f t="shared" si="71"/>
        <v>689648.22161848156</v>
      </c>
      <c r="EL42" s="12">
        <f t="shared" si="72"/>
        <v>-291645.35976233054</v>
      </c>
      <c r="EM42" s="12">
        <f t="shared" si="73"/>
        <v>-150019.0159928535</v>
      </c>
      <c r="EO42" s="5">
        <f t="shared" si="74"/>
        <v>18</v>
      </c>
      <c r="EP42" s="6">
        <v>0.23830000000000001</v>
      </c>
      <c r="EQ42" s="7">
        <f t="shared" si="75"/>
        <v>770212.44317453809</v>
      </c>
      <c r="ER42" s="12">
        <f t="shared" si="76"/>
        <v>-418461.63234275894</v>
      </c>
      <c r="ES42" s="12">
        <f t="shared" si="77"/>
        <v>-218262.36219316561</v>
      </c>
      <c r="EU42" s="5">
        <f t="shared" si="78"/>
        <v>17</v>
      </c>
      <c r="EV42" s="6">
        <v>0.23830000000000001</v>
      </c>
      <c r="EW42" s="7">
        <f t="shared" si="79"/>
        <v>478236.48307376815</v>
      </c>
      <c r="EX42" s="12">
        <f t="shared" si="80"/>
        <v>-387415.88352721365</v>
      </c>
      <c r="EY42" s="12">
        <f t="shared" si="81"/>
        <v>-204159.80912495253</v>
      </c>
      <c r="FA42" s="5">
        <f t="shared" si="82"/>
        <v>16</v>
      </c>
      <c r="FB42" s="6">
        <v>0.23830000000000001</v>
      </c>
      <c r="FC42" s="7">
        <f t="shared" si="83"/>
        <v>476615.98871214699</v>
      </c>
      <c r="FD42" s="12">
        <f t="shared" si="84"/>
        <v>-302171.28013884125</v>
      </c>
      <c r="FE42" s="12">
        <f t="shared" si="85"/>
        <v>-161955.11057801204</v>
      </c>
      <c r="FG42" s="5">
        <f t="shared" si="86"/>
        <v>15</v>
      </c>
      <c r="FH42" s="6">
        <v>0.23830000000000001</v>
      </c>
      <c r="FI42" s="7">
        <f t="shared" si="87"/>
        <v>376355.01319657831</v>
      </c>
      <c r="FJ42" s="12">
        <f t="shared" si="88"/>
        <v>-335938.49539257179</v>
      </c>
      <c r="FK42" s="12">
        <f t="shared" si="89"/>
        <v>-181261.77808951715</v>
      </c>
      <c r="FM42" s="5">
        <f t="shared" si="90"/>
        <v>14</v>
      </c>
      <c r="FN42" s="6">
        <v>0.23830000000000001</v>
      </c>
      <c r="FO42" s="7">
        <f t="shared" si="91"/>
        <v>412715.22447261581</v>
      </c>
      <c r="FP42" s="12">
        <f t="shared" si="92"/>
        <v>-222480.3079364225</v>
      </c>
      <c r="FQ42" s="12">
        <f t="shared" si="93"/>
        <v>-121643.90937531013</v>
      </c>
      <c r="FS42" s="5">
        <f t="shared" si="94"/>
        <v>13</v>
      </c>
      <c r="FT42" s="6">
        <v>0.23830000000000001</v>
      </c>
      <c r="FU42" s="7">
        <f t="shared" si="95"/>
        <v>336608.12696567643</v>
      </c>
      <c r="FV42" s="12">
        <f t="shared" si="96"/>
        <v>-232898.04594006072</v>
      </c>
      <c r="FW42" s="12">
        <f t="shared" si="97"/>
        <v>-129434.34567532151</v>
      </c>
      <c r="FY42" s="5">
        <f t="shared" si="98"/>
        <v>12</v>
      </c>
      <c r="FZ42" s="6">
        <v>0.23830000000000001</v>
      </c>
      <c r="GA42" s="7">
        <f t="shared" si="99"/>
        <v>289132.56052712281</v>
      </c>
      <c r="GB42" s="12">
        <f t="shared" si="100"/>
        <v>-225064.34125714144</v>
      </c>
      <c r="GC42" s="12">
        <f t="shared" si="101"/>
        <v>-126295.09797163331</v>
      </c>
      <c r="GE42" s="5">
        <f t="shared" si="102"/>
        <v>11</v>
      </c>
      <c r="GF42" s="6">
        <v>0.23830000000000001</v>
      </c>
      <c r="GG42" s="7">
        <f t="shared" si="103"/>
        <v>257235.37413445086</v>
      </c>
      <c r="GH42" s="12">
        <f t="shared" si="104"/>
        <v>-196565.05401482593</v>
      </c>
      <c r="GI42" s="12">
        <f t="shared" si="105"/>
        <v>-112423.89779984648</v>
      </c>
      <c r="GK42" s="5">
        <f t="shared" si="106"/>
        <v>10</v>
      </c>
      <c r="GL42" s="6">
        <v>0.23830000000000001</v>
      </c>
      <c r="GM42" s="7">
        <f t="shared" si="107"/>
        <v>285721.84175769286</v>
      </c>
      <c r="GN42" s="12">
        <f t="shared" si="108"/>
        <v>-100756.04725710212</v>
      </c>
      <c r="GO42" s="12">
        <f t="shared" si="109"/>
        <v>-59620.035157529855</v>
      </c>
      <c r="GQ42" s="5">
        <f t="shared" si="110"/>
        <v>9</v>
      </c>
      <c r="GR42" s="6">
        <v>0.23830000000000001</v>
      </c>
      <c r="GS42" s="7">
        <f t="shared" si="111"/>
        <v>230793.08704175506</v>
      </c>
      <c r="GT42" s="12">
        <f t="shared" si="112"/>
        <v>-97385.963659764588</v>
      </c>
      <c r="GU42" s="12">
        <f t="shared" si="113"/>
        <v>-59727.722316510291</v>
      </c>
      <c r="GW42" s="5">
        <f t="shared" si="114"/>
        <v>8</v>
      </c>
      <c r="GX42" s="6">
        <v>0.23830000000000001</v>
      </c>
      <c r="GY42" s="7">
        <f t="shared" si="115"/>
        <v>208278.21229289332</v>
      </c>
      <c r="GZ42" s="12">
        <f t="shared" si="116"/>
        <v>-67814.16904684047</v>
      </c>
      <c r="HA42" s="12">
        <f t="shared" si="117"/>
        <v>-43420.583058768359</v>
      </c>
      <c r="HC42" s="5">
        <f t="shared" si="118"/>
        <v>7</v>
      </c>
      <c r="HD42" s="6">
        <v>0.23830000000000001</v>
      </c>
      <c r="HE42" s="7">
        <f t="shared" si="119"/>
        <v>226981.48680568146</v>
      </c>
      <c r="HF42" s="12">
        <f t="shared" si="120"/>
        <v>9552.0908734832265</v>
      </c>
      <c r="HG42" s="12">
        <f t="shared" si="121"/>
        <v>6494.0473924040625</v>
      </c>
      <c r="HI42" s="5">
        <f t="shared" si="122"/>
        <v>6</v>
      </c>
      <c r="HJ42" s="6">
        <v>0.23830000000000001</v>
      </c>
      <c r="HK42" s="7">
        <f t="shared" si="123"/>
        <v>219178.72422333088</v>
      </c>
      <c r="HL42" s="12">
        <f t="shared" si="124"/>
        <v>65680.927256245006</v>
      </c>
      <c r="HM42" s="12">
        <f t="shared" si="125"/>
        <v>47016.203323714944</v>
      </c>
      <c r="HO42" s="5">
        <f t="shared" si="126"/>
        <v>5</v>
      </c>
      <c r="HP42" s="6">
        <v>0.23830000000000001</v>
      </c>
      <c r="HQ42" s="7">
        <f t="shared" si="127"/>
        <v>191891.72143523986</v>
      </c>
      <c r="HR42" s="12">
        <f t="shared" si="128"/>
        <v>86700.695198556146</v>
      </c>
      <c r="HS42" s="12">
        <f t="shared" si="129"/>
        <v>64089.902385983049</v>
      </c>
      <c r="HU42" s="5">
        <f t="shared" si="130"/>
        <v>4</v>
      </c>
      <c r="HV42" s="6">
        <v>0.23830000000000001</v>
      </c>
      <c r="HW42" s="7">
        <f t="shared" si="131"/>
        <v>161579.421888885</v>
      </c>
      <c r="HX42" s="12">
        <f t="shared" si="132"/>
        <v>96322.360838307533</v>
      </c>
      <c r="HY42" s="12">
        <f t="shared" si="133"/>
        <v>73800.945534386701</v>
      </c>
      <c r="IA42" s="5">
        <f t="shared" si="134"/>
        <v>3</v>
      </c>
      <c r="IB42" s="6">
        <v>0.23830000000000001</v>
      </c>
      <c r="IC42" s="7">
        <f t="shared" si="135"/>
        <v>188562.75164999999</v>
      </c>
      <c r="ID42" s="12">
        <f t="shared" si="136"/>
        <v>141548.14296759656</v>
      </c>
      <c r="IE42" s="12">
        <f t="shared" si="137"/>
        <v>118635.67378219424</v>
      </c>
      <c r="IG42" s="5">
        <f t="shared" si="138"/>
        <v>2</v>
      </c>
      <c r="IH42" s="6">
        <v>0.23830000000000001</v>
      </c>
      <c r="II42" s="7">
        <f t="shared" si="139"/>
        <v>254470.65000000002</v>
      </c>
      <c r="IJ42" s="12">
        <f>(IJ43)*(1+IH42)-(((VLOOKUP((IG$91+IG43),$A$138:$E$227,5,FALSE))/(VLOOKUP(IG$91,$A$138:$E$227,5,FALSE)))*(IF(IG42&lt;=$D$125,$B$125,$C$125)))</f>
        <v>229110.38646833017</v>
      </c>
      <c r="IK42" s="12">
        <f t="shared" si="141"/>
        <v>214687.97005395684</v>
      </c>
      <c r="IM42" s="5">
        <f t="shared" si="142"/>
        <v>1</v>
      </c>
      <c r="IN42" s="6">
        <v>0.23830000000000001</v>
      </c>
      <c r="IO42" s="7">
        <f>(IO43+$B$124)*(1+IN42)</f>
        <v>185745</v>
      </c>
      <c r="IP42" s="12">
        <f>($B$124)*(1+IN42)-$B$125</f>
        <v>174745</v>
      </c>
      <c r="IQ42" s="12">
        <f>IP42</f>
        <v>174745</v>
      </c>
      <c r="IS42" s="5"/>
      <c r="IT42" s="6"/>
      <c r="IU42" s="7"/>
      <c r="IY42" s="5"/>
      <c r="IZ42" s="6"/>
      <c r="JA42" s="7"/>
      <c r="JE42" s="5"/>
      <c r="JF42" s="6"/>
      <c r="JG42" s="7"/>
      <c r="JK42" s="5"/>
      <c r="JL42" s="6"/>
      <c r="JM42" s="7"/>
      <c r="JQ42" s="5"/>
      <c r="JR42" s="6"/>
      <c r="JS42" s="7"/>
      <c r="JW42" s="5"/>
      <c r="JX42" s="6"/>
      <c r="JY42" s="7"/>
      <c r="KC42" s="5"/>
      <c r="KD42" s="6"/>
      <c r="KE42" s="7"/>
      <c r="KI42" s="5"/>
      <c r="KJ42" s="6"/>
      <c r="KK42" s="7"/>
      <c r="KO42" s="5"/>
      <c r="KP42" s="6"/>
      <c r="KQ42" s="7"/>
      <c r="KU42" s="5"/>
      <c r="KV42" s="6"/>
      <c r="KW42" s="7"/>
      <c r="LA42" s="5"/>
      <c r="LB42" s="6"/>
      <c r="LC42" s="7"/>
      <c r="LG42" s="5"/>
      <c r="LH42" s="6"/>
      <c r="LI42" s="7"/>
      <c r="LM42" s="5"/>
      <c r="LN42" s="6"/>
      <c r="LO42" s="7"/>
      <c r="LS42" s="5"/>
      <c r="LT42" s="6"/>
      <c r="LU42" s="7"/>
      <c r="LY42" s="5"/>
      <c r="LZ42" s="6"/>
      <c r="MA42" s="7"/>
      <c r="ME42" s="5"/>
      <c r="MF42" s="6"/>
      <c r="MG42" s="7"/>
      <c r="MK42" s="5"/>
      <c r="ML42" s="6"/>
      <c r="MM42" s="7"/>
      <c r="MQ42" s="5"/>
      <c r="MR42" s="6"/>
      <c r="MS42" s="7"/>
      <c r="MW42" s="5"/>
      <c r="MX42" s="6"/>
      <c r="MY42" s="7"/>
      <c r="NC42" s="5"/>
      <c r="ND42" s="6"/>
      <c r="NE42" s="7"/>
      <c r="NI42" s="5"/>
      <c r="NJ42" s="6"/>
      <c r="NK42" s="7"/>
      <c r="NO42" s="5"/>
      <c r="NP42" s="6"/>
      <c r="NQ42" s="7"/>
      <c r="NU42" s="5"/>
      <c r="NV42" s="6"/>
      <c r="NW42" s="7"/>
      <c r="OA42" s="5"/>
      <c r="OB42" s="6"/>
      <c r="OC42" s="7"/>
      <c r="OG42" s="5"/>
      <c r="OH42" s="6"/>
      <c r="OI42" s="7"/>
      <c r="OM42" s="5"/>
      <c r="ON42" s="6"/>
      <c r="OO42" s="7"/>
      <c r="OS42" s="5"/>
      <c r="OT42" s="6"/>
      <c r="OU42" s="7"/>
      <c r="OY42" s="5"/>
      <c r="OZ42" s="6"/>
      <c r="PA42" s="7"/>
      <c r="PE42" s="5"/>
      <c r="PF42" s="6"/>
      <c r="PG42" s="7"/>
      <c r="PK42" s="5"/>
      <c r="PL42" s="6"/>
      <c r="PM42" s="7"/>
      <c r="PQ42" s="5"/>
      <c r="PR42" s="6"/>
      <c r="PS42" s="7"/>
      <c r="PW42" s="5"/>
      <c r="PX42" s="6"/>
      <c r="PY42" s="7"/>
      <c r="QC42" s="5"/>
      <c r="QD42" s="6"/>
      <c r="QE42" s="7"/>
      <c r="QI42" s="5"/>
      <c r="QJ42" s="6"/>
      <c r="QK42" s="7"/>
      <c r="QO42" s="5"/>
      <c r="QP42" s="6"/>
      <c r="QQ42" s="7"/>
    </row>
    <row r="43" spans="3:459">
      <c r="C43">
        <v>48</v>
      </c>
      <c r="D43" s="6">
        <v>0.37</v>
      </c>
      <c r="E43" s="12">
        <f t="shared" si="286"/>
        <v>-16507845.444038667</v>
      </c>
      <c r="F43" s="12">
        <f t="shared" si="0"/>
        <v>-5481491.8652949892</v>
      </c>
      <c r="G43">
        <v>47</v>
      </c>
      <c r="H43" s="6">
        <v>0.37</v>
      </c>
      <c r="I43" s="12">
        <f t="shared" si="1"/>
        <v>-17046787.382325813</v>
      </c>
      <c r="J43" s="12">
        <f t="shared" si="2"/>
        <v>-5595010.8298996435</v>
      </c>
      <c r="K43">
        <v>46</v>
      </c>
      <c r="L43" s="6">
        <v>0.37</v>
      </c>
      <c r="M43" s="12">
        <f t="shared" si="3"/>
        <v>-15529074.562659498</v>
      </c>
      <c r="N43" s="12">
        <f t="shared" si="4"/>
        <v>-5096874.7604890103</v>
      </c>
      <c r="O43">
        <v>45</v>
      </c>
      <c r="P43" s="6">
        <v>0.37</v>
      </c>
      <c r="Q43" s="12">
        <f t="shared" si="5"/>
        <v>-14109968.367742101</v>
      </c>
      <c r="R43" s="12">
        <f t="shared" si="6"/>
        <v>-4306113.1870844411</v>
      </c>
      <c r="S43">
        <v>44</v>
      </c>
      <c r="T43" s="6">
        <v>0.37</v>
      </c>
      <c r="U43" s="12">
        <f t="shared" si="7"/>
        <v>-9888748.6861456539</v>
      </c>
      <c r="V43" s="12">
        <f t="shared" si="8"/>
        <v>-2714186.2996522621</v>
      </c>
      <c r="W43">
        <v>43</v>
      </c>
      <c r="X43" s="6">
        <v>0.37</v>
      </c>
      <c r="Y43" s="12">
        <f t="shared" si="9"/>
        <v>-9542396.0949165504</v>
      </c>
      <c r="Z43" s="12">
        <f t="shared" si="10"/>
        <v>-2362704.5993171497</v>
      </c>
      <c r="AA43">
        <v>42</v>
      </c>
      <c r="AB43" s="6">
        <v>0.37</v>
      </c>
      <c r="AC43" s="12">
        <f t="shared" si="11"/>
        <v>-11652862.902378015</v>
      </c>
      <c r="AD43" s="12">
        <f t="shared" si="12"/>
        <v>-2952356.8197963489</v>
      </c>
      <c r="AE43">
        <v>41</v>
      </c>
      <c r="AF43" s="6">
        <v>0.37</v>
      </c>
      <c r="AG43" s="12">
        <f t="shared" si="13"/>
        <v>-9706127.6191217508</v>
      </c>
      <c r="AH43" s="12">
        <f t="shared" si="14"/>
        <v>-2533653.2748571169</v>
      </c>
      <c r="AI43">
        <v>40</v>
      </c>
      <c r="AJ43" s="6">
        <v>0.37</v>
      </c>
      <c r="AK43" s="12">
        <f t="shared" si="15"/>
        <v>-11009271.48602685</v>
      </c>
      <c r="AL43" s="12">
        <f t="shared" si="16"/>
        <v>-2916083.4262412773</v>
      </c>
      <c r="AM43">
        <v>39</v>
      </c>
      <c r="AN43" s="6">
        <v>0.37</v>
      </c>
      <c r="AO43" s="12">
        <f t="shared" si="17"/>
        <v>-10990734.402627867</v>
      </c>
      <c r="AP43" s="12">
        <f t="shared" si="18"/>
        <v>-2974459.7903465047</v>
      </c>
      <c r="AQ43">
        <v>38</v>
      </c>
      <c r="AR43" s="6">
        <v>0.37</v>
      </c>
      <c r="AS43" s="12">
        <f t="shared" si="19"/>
        <v>-7231802.2278758315</v>
      </c>
      <c r="AT43" s="12">
        <f t="shared" si="20"/>
        <v>-1971047.8241043531</v>
      </c>
      <c r="AU43">
        <v>37</v>
      </c>
      <c r="AV43" s="6">
        <v>0.37</v>
      </c>
      <c r="AW43" s="12">
        <f t="shared" si="21"/>
        <v>-7755448.1400953028</v>
      </c>
      <c r="AX43" s="12">
        <f t="shared" si="22"/>
        <v>-2083997.5808317515</v>
      </c>
      <c r="AY43">
        <v>36</v>
      </c>
      <c r="AZ43" s="6">
        <v>0.37</v>
      </c>
      <c r="BA43" s="12">
        <f t="shared" si="23"/>
        <v>-6723823.7098734006</v>
      </c>
      <c r="BB43" s="12">
        <f t="shared" si="24"/>
        <v>-1793880.0300813874</v>
      </c>
      <c r="BC43">
        <v>35</v>
      </c>
      <c r="BD43" s="6">
        <v>0.37</v>
      </c>
      <c r="BE43" s="12">
        <f t="shared" si="25"/>
        <v>-4934773.823852879</v>
      </c>
      <c r="BF43" s="12">
        <f t="shared" si="26"/>
        <v>-1335514.6049198769</v>
      </c>
      <c r="BG43">
        <v>34</v>
      </c>
      <c r="BH43" s="6">
        <v>0.37</v>
      </c>
      <c r="BI43" s="12">
        <f t="shared" si="27"/>
        <v>-2162646.0818534554</v>
      </c>
      <c r="BJ43" s="12">
        <f t="shared" si="28"/>
        <v>-651699.49107676104</v>
      </c>
      <c r="BK43">
        <v>33</v>
      </c>
      <c r="BL43" s="6">
        <v>0.37</v>
      </c>
      <c r="BM43" s="12">
        <f t="shared" si="29"/>
        <v>-1815778.3119790358</v>
      </c>
      <c r="BN43" s="12">
        <f t="shared" si="30"/>
        <v>-588995.26818513824</v>
      </c>
      <c r="BO43">
        <v>32</v>
      </c>
      <c r="BP43" s="6">
        <v>0.37</v>
      </c>
      <c r="BQ43" s="12">
        <f t="shared" si="31"/>
        <v>-1954731.1756535566</v>
      </c>
      <c r="BR43" s="12">
        <f t="shared" si="32"/>
        <v>-652827.68630272325</v>
      </c>
      <c r="BS43">
        <v>31</v>
      </c>
      <c r="BT43" s="6">
        <v>0.37</v>
      </c>
      <c r="BU43" s="12">
        <f t="shared" si="33"/>
        <v>-1798300.6802274478</v>
      </c>
      <c r="BV43" s="12">
        <f t="shared" si="34"/>
        <v>-614390.63547118171</v>
      </c>
      <c r="BW43">
        <v>30</v>
      </c>
      <c r="BX43" s="6">
        <v>0.37</v>
      </c>
      <c r="BY43" s="12">
        <f t="shared" si="35"/>
        <v>-2083569.4698137019</v>
      </c>
      <c r="BZ43" s="12">
        <f t="shared" si="36"/>
        <v>-727849.60365852923</v>
      </c>
      <c r="CA43">
        <v>29</v>
      </c>
      <c r="CB43" s="6">
        <v>0.37</v>
      </c>
      <c r="CC43" s="12">
        <f t="shared" si="37"/>
        <v>-659084.23233122961</v>
      </c>
      <c r="CD43" s="12">
        <f t="shared" si="38"/>
        <v>-271982.93656663026</v>
      </c>
      <c r="CE43">
        <v>28</v>
      </c>
      <c r="CF43" s="6">
        <v>0.37</v>
      </c>
      <c r="CG43" s="12">
        <f t="shared" si="39"/>
        <v>-85466.865836630837</v>
      </c>
      <c r="CH43" s="12">
        <f t="shared" si="40"/>
        <v>-38878.401541807114</v>
      </c>
      <c r="CI43">
        <v>27</v>
      </c>
      <c r="CJ43" s="6">
        <v>0.37</v>
      </c>
      <c r="CK43" s="12">
        <f t="shared" si="284"/>
        <v>160266.16899575846</v>
      </c>
      <c r="CL43" s="12">
        <f t="shared" si="285"/>
        <v>73827.026024917519</v>
      </c>
      <c r="CM43" s="5">
        <v>26</v>
      </c>
      <c r="CN43" s="6">
        <v>0.37</v>
      </c>
      <c r="CO43" s="7">
        <f t="shared" si="41"/>
        <v>2285804.5092342552</v>
      </c>
      <c r="CP43" s="12">
        <f t="shared" si="42"/>
        <v>32583.222521864518</v>
      </c>
      <c r="CQ43" s="12">
        <f t="shared" si="43"/>
        <v>14696.847010821806</v>
      </c>
      <c r="CR43" s="9"/>
      <c r="CS43" s="5">
        <v>25</v>
      </c>
      <c r="CT43" s="6">
        <v>0.37</v>
      </c>
      <c r="CU43" s="7">
        <f t="shared" si="44"/>
        <v>1747423.369187566</v>
      </c>
      <c r="CV43" s="12">
        <f t="shared" si="45"/>
        <v>-112254.20127393627</v>
      </c>
      <c r="CW43" s="12">
        <f t="shared" si="46"/>
        <v>-54726.616360038024</v>
      </c>
      <c r="CY43" s="5">
        <v>24</v>
      </c>
      <c r="CZ43" s="6">
        <v>0.37</v>
      </c>
      <c r="DA43" s="7">
        <f t="shared" si="47"/>
        <v>1412858.4809084465</v>
      </c>
      <c r="DB43" s="12">
        <f t="shared" si="48"/>
        <v>-193950.88403257355</v>
      </c>
      <c r="DC43" s="12">
        <f t="shared" si="49"/>
        <v>-98650.641590464482</v>
      </c>
      <c r="DE43" s="5">
        <f t="shared" si="50"/>
        <v>23</v>
      </c>
      <c r="DF43" s="6">
        <v>0.37</v>
      </c>
      <c r="DG43" s="7">
        <f t="shared" si="51"/>
        <v>1195817.5885809953</v>
      </c>
      <c r="DH43" s="12">
        <f t="shared" si="52"/>
        <v>-246512.4618742431</v>
      </c>
      <c r="DI43" s="12">
        <f t="shared" si="53"/>
        <v>-125858.56978608188</v>
      </c>
      <c r="DK43" s="5">
        <f t="shared" si="54"/>
        <v>22</v>
      </c>
      <c r="DL43" s="6">
        <v>0.37</v>
      </c>
      <c r="DM43" s="7">
        <f t="shared" si="55"/>
        <v>1210464.2054671482</v>
      </c>
      <c r="DN43" s="12">
        <f t="shared" si="56"/>
        <v>-47167.164061437841</v>
      </c>
      <c r="DO43" s="12">
        <f t="shared" si="57"/>
        <v>-24353.103901203031</v>
      </c>
      <c r="DQ43" s="5">
        <f t="shared" si="58"/>
        <v>21</v>
      </c>
      <c r="DR43" s="6">
        <v>0.37</v>
      </c>
      <c r="DS43" s="7">
        <f t="shared" si="59"/>
        <v>793434.84889036976</v>
      </c>
      <c r="DT43" s="12">
        <f t="shared" si="60"/>
        <v>-356276.11438468553</v>
      </c>
      <c r="DU43" s="12">
        <f t="shared" si="61"/>
        <v>-182582.96073073137</v>
      </c>
      <c r="DW43" s="5">
        <f t="shared" si="62"/>
        <v>20</v>
      </c>
      <c r="DX43" s="6">
        <v>0.37</v>
      </c>
      <c r="DY43" s="7">
        <f t="shared" si="63"/>
        <v>598367.1560259196</v>
      </c>
      <c r="DZ43" s="12">
        <f t="shared" si="64"/>
        <v>-450402.38106373482</v>
      </c>
      <c r="EA43" s="12">
        <f t="shared" si="65"/>
        <v>-231684.91002894612</v>
      </c>
      <c r="EC43" s="5">
        <f t="shared" si="66"/>
        <v>19</v>
      </c>
      <c r="ED43" s="6">
        <v>0.37</v>
      </c>
      <c r="EE43" s="7">
        <f t="shared" si="67"/>
        <v>556931.45572032756</v>
      </c>
      <c r="EF43" s="12">
        <f t="shared" si="68"/>
        <v>-370024.79309103166</v>
      </c>
      <c r="EG43" s="12">
        <f t="shared" si="69"/>
        <v>-196020.81169505711</v>
      </c>
      <c r="EI43" s="5">
        <f t="shared" si="70"/>
        <v>18</v>
      </c>
      <c r="EJ43" s="6">
        <v>0.37</v>
      </c>
      <c r="EK43" s="7">
        <f t="shared" si="71"/>
        <v>556931.45572032756</v>
      </c>
      <c r="EL43" s="12">
        <f t="shared" si="72"/>
        <v>-188422.58050605847</v>
      </c>
      <c r="EM43" s="12">
        <f t="shared" si="73"/>
        <v>-103433.50868470772</v>
      </c>
      <c r="EO43" s="5">
        <f t="shared" si="74"/>
        <v>17</v>
      </c>
      <c r="EP43" s="6">
        <v>0.37</v>
      </c>
      <c r="EQ43" s="7">
        <f t="shared" si="75"/>
        <v>621991.79776672705</v>
      </c>
      <c r="ER43" s="12">
        <f t="shared" si="76"/>
        <v>-291483.8011495184</v>
      </c>
      <c r="ES43" s="12">
        <f t="shared" si="77"/>
        <v>-162246.26167631542</v>
      </c>
      <c r="EU43" s="5">
        <f t="shared" si="78"/>
        <v>16</v>
      </c>
      <c r="EV43" s="6">
        <v>0.37</v>
      </c>
      <c r="EW43" s="7">
        <f t="shared" si="79"/>
        <v>386204.05642717285</v>
      </c>
      <c r="EX43" s="12">
        <f t="shared" si="80"/>
        <v>-266888.11748539325</v>
      </c>
      <c r="EY43" s="12">
        <f t="shared" si="81"/>
        <v>-150092.54975666068</v>
      </c>
      <c r="FA43" s="5">
        <f t="shared" si="82"/>
        <v>15</v>
      </c>
      <c r="FB43" s="6">
        <v>0.37</v>
      </c>
      <c r="FC43" s="7">
        <f t="shared" si="83"/>
        <v>384895.41202628362</v>
      </c>
      <c r="FD43" s="12">
        <f t="shared" si="84"/>
        <v>-198819.45067950024</v>
      </c>
      <c r="FE43" s="12">
        <f t="shared" si="85"/>
        <v>-113720.14645391761</v>
      </c>
      <c r="FG43" s="5">
        <f t="shared" si="86"/>
        <v>14</v>
      </c>
      <c r="FH43" s="6">
        <v>0.37</v>
      </c>
      <c r="FI43" s="7">
        <f t="shared" si="87"/>
        <v>303928.78397527122</v>
      </c>
      <c r="FJ43" s="12">
        <f t="shared" si="88"/>
        <v>-226389.80488780732</v>
      </c>
      <c r="FK43" s="12">
        <f t="shared" si="89"/>
        <v>-130358.81279528252</v>
      </c>
      <c r="FM43" s="5">
        <f t="shared" si="90"/>
        <v>13</v>
      </c>
      <c r="FN43" s="6">
        <v>0.37</v>
      </c>
      <c r="FO43" s="7">
        <f t="shared" si="91"/>
        <v>333291.79073941358</v>
      </c>
      <c r="FP43" s="12">
        <f t="shared" si="92"/>
        <v>-135356.44584009604</v>
      </c>
      <c r="FQ43" s="12">
        <f t="shared" si="93"/>
        <v>-78979.576843357383</v>
      </c>
      <c r="FS43" s="5">
        <f t="shared" si="94"/>
        <v>12</v>
      </c>
      <c r="FT43" s="6">
        <v>0.37</v>
      </c>
      <c r="FU43" s="7">
        <f t="shared" si="95"/>
        <v>271830.83821826411</v>
      </c>
      <c r="FV43" s="12">
        <f t="shared" si="96"/>
        <v>-144486.36309116438</v>
      </c>
      <c r="FW43" s="12">
        <f t="shared" si="97"/>
        <v>-85693.447591496719</v>
      </c>
      <c r="FY43" s="5">
        <f t="shared" si="98"/>
        <v>11</v>
      </c>
      <c r="FZ43" s="6">
        <v>0.37</v>
      </c>
      <c r="GA43" s="7">
        <f t="shared" si="99"/>
        <v>233491.5291343962</v>
      </c>
      <c r="GB43" s="12">
        <f t="shared" si="100"/>
        <v>-138579.34490479121</v>
      </c>
      <c r="GC43" s="12">
        <f t="shared" si="101"/>
        <v>-82988.014607091856</v>
      </c>
      <c r="GE43" s="5">
        <f t="shared" si="102"/>
        <v>10</v>
      </c>
      <c r="GF43" s="6">
        <v>0.37</v>
      </c>
      <c r="GG43" s="7">
        <f t="shared" si="103"/>
        <v>207732.67716583289</v>
      </c>
      <c r="GH43" s="12">
        <f t="shared" si="104"/>
        <v>-116379.08731821585</v>
      </c>
      <c r="GI43" s="12">
        <f t="shared" si="105"/>
        <v>-71033.684773882225</v>
      </c>
      <c r="GK43" s="5">
        <f t="shared" si="106"/>
        <v>9</v>
      </c>
      <c r="GL43" s="6">
        <v>0.37</v>
      </c>
      <c r="GM43" s="7">
        <f t="shared" si="107"/>
        <v>230737.17334869812</v>
      </c>
      <c r="GN43" s="12">
        <f t="shared" si="108"/>
        <v>-40423.935323593199</v>
      </c>
      <c r="GO43" s="12">
        <f t="shared" si="109"/>
        <v>-25526.822881885149</v>
      </c>
      <c r="GQ43" s="5">
        <f t="shared" si="110"/>
        <v>8</v>
      </c>
      <c r="GR43" s="6">
        <v>0.37</v>
      </c>
      <c r="GS43" s="7">
        <f t="shared" si="111"/>
        <v>186378.97685678356</v>
      </c>
      <c r="GT43" s="12">
        <f t="shared" si="112"/>
        <v>-39143.186342594199</v>
      </c>
      <c r="GU43" s="12">
        <f t="shared" si="113"/>
        <v>-25619.628681045338</v>
      </c>
      <c r="GW43" s="5">
        <f t="shared" si="114"/>
        <v>7</v>
      </c>
      <c r="GX43" s="6">
        <v>0.37</v>
      </c>
      <c r="GY43" s="7">
        <f t="shared" si="115"/>
        <v>168196.89275045897</v>
      </c>
      <c r="GZ43" s="12">
        <f t="shared" si="116"/>
        <v>-16926.622355302272</v>
      </c>
      <c r="HA43" s="12">
        <f t="shared" si="117"/>
        <v>-11565.983797481014</v>
      </c>
      <c r="HC43" s="5">
        <f t="shared" si="118"/>
        <v>6</v>
      </c>
      <c r="HD43" s="6">
        <v>0.37</v>
      </c>
      <c r="HE43" s="7">
        <f t="shared" si="119"/>
        <v>183300.88573502502</v>
      </c>
      <c r="HF43" s="12">
        <f t="shared" si="120"/>
        <v>43349.006703115047</v>
      </c>
      <c r="HG43" s="12">
        <f t="shared" si="121"/>
        <v>31450.910813392489</v>
      </c>
      <c r="HI43" s="5">
        <f t="shared" si="122"/>
        <v>5</v>
      </c>
      <c r="HJ43" s="6">
        <v>0.37</v>
      </c>
      <c r="HK43" s="7">
        <f t="shared" si="123"/>
        <v>176999.69653826286</v>
      </c>
      <c r="HL43" s="12">
        <f t="shared" si="124"/>
        <v>86885.629487958067</v>
      </c>
      <c r="HM43" s="12">
        <f t="shared" si="125"/>
        <v>66373.283178900776</v>
      </c>
      <c r="HO43" s="5">
        <f t="shared" si="126"/>
        <v>4</v>
      </c>
      <c r="HP43" s="6">
        <v>0.37</v>
      </c>
      <c r="HQ43" s="7">
        <f t="shared" si="127"/>
        <v>154963.83867822003</v>
      </c>
      <c r="HR43" s="12">
        <f t="shared" si="128"/>
        <v>102789.82217911295</v>
      </c>
      <c r="HS43" s="12">
        <f t="shared" si="129"/>
        <v>81087.556459914442</v>
      </c>
      <c r="HU43" s="5">
        <f t="shared" si="130"/>
        <v>3</v>
      </c>
      <c r="HV43" s="6">
        <v>0.37</v>
      </c>
      <c r="HW43" s="7">
        <f t="shared" si="131"/>
        <v>130484.87595</v>
      </c>
      <c r="HX43" s="12">
        <f t="shared" si="132"/>
        <v>89379.930832629107</v>
      </c>
      <c r="HY43" s="12">
        <f t="shared" si="133"/>
        <v>73082.24670767755</v>
      </c>
      <c r="IA43" s="5">
        <f t="shared" si="134"/>
        <v>2</v>
      </c>
      <c r="IB43" s="6">
        <v>0.37</v>
      </c>
      <c r="IC43" s="7">
        <f t="shared" si="135"/>
        <v>152275.5</v>
      </c>
      <c r="ID43" s="12">
        <f>(ID44)*(1+IB43)-(((VLOOKUP((IA$91+IA44),$A$138:$E$227,5,FALSE))/(VLOOKUP(IA$91,$A$138:$E$227,5,FALSE)))*(IF(IA43&lt;=$D$125,$B$125,$C$125)))</f>
        <v>124907.21673819743</v>
      </c>
      <c r="IE43" s="12">
        <f t="shared" si="137"/>
        <v>111721.23416506717</v>
      </c>
      <c r="IG43" s="5">
        <f t="shared" si="138"/>
        <v>1</v>
      </c>
      <c r="IH43" s="6">
        <v>0.37</v>
      </c>
      <c r="II43" s="7">
        <f>(II44+$B$124)*(1+IH43)</f>
        <v>205500.00000000003</v>
      </c>
      <c r="IJ43" s="12">
        <f>($B$124)*(1+IH43)-$B$125</f>
        <v>194500.00000000003</v>
      </c>
      <c r="IK43" s="12">
        <f>IJ43</f>
        <v>194500.00000000003</v>
      </c>
      <c r="IM43" s="5"/>
      <c r="IN43" s="6"/>
      <c r="IO43" s="7"/>
      <c r="IS43" s="5"/>
      <c r="IT43" s="6"/>
      <c r="IU43" s="7"/>
      <c r="IY43" s="5"/>
      <c r="IZ43" s="6"/>
      <c r="JA43" s="7"/>
      <c r="JE43" s="5"/>
      <c r="JF43" s="6"/>
      <c r="JG43" s="7"/>
      <c r="JK43" s="5"/>
      <c r="JL43" s="6"/>
      <c r="JM43" s="7"/>
      <c r="JQ43" s="5"/>
      <c r="JR43" s="6"/>
      <c r="JS43" s="7"/>
      <c r="JW43" s="5"/>
      <c r="JX43" s="6"/>
      <c r="JY43" s="7"/>
      <c r="KC43" s="5"/>
      <c r="KD43" s="6"/>
      <c r="KE43" s="7"/>
      <c r="KI43" s="5"/>
      <c r="KJ43" s="6"/>
      <c r="KK43" s="7"/>
      <c r="KO43" s="5"/>
      <c r="KP43" s="6"/>
      <c r="KQ43" s="7"/>
      <c r="KU43" s="5"/>
      <c r="KV43" s="6"/>
      <c r="KW43" s="7"/>
      <c r="LA43" s="5"/>
      <c r="LB43" s="6"/>
      <c r="LC43" s="7"/>
      <c r="LG43" s="5"/>
      <c r="LH43" s="6"/>
      <c r="LI43" s="7"/>
      <c r="LM43" s="5"/>
      <c r="LN43" s="6"/>
      <c r="LO43" s="7"/>
      <c r="LS43" s="5"/>
      <c r="LT43" s="6"/>
      <c r="LU43" s="7"/>
      <c r="LY43" s="5"/>
      <c r="LZ43" s="6"/>
      <c r="MA43" s="7"/>
      <c r="ME43" s="5"/>
      <c r="MF43" s="6"/>
      <c r="MG43" s="7"/>
      <c r="MK43" s="5"/>
      <c r="ML43" s="6"/>
      <c r="MM43" s="7"/>
      <c r="MQ43" s="5"/>
      <c r="MR43" s="6"/>
      <c r="MS43" s="7"/>
      <c r="MW43" s="5"/>
      <c r="MX43" s="6"/>
      <c r="MY43" s="7"/>
      <c r="NC43" s="5"/>
      <c r="ND43" s="6"/>
      <c r="NE43" s="7"/>
      <c r="NI43" s="5"/>
      <c r="NJ43" s="6"/>
      <c r="NK43" s="7"/>
      <c r="NO43" s="5"/>
      <c r="NP43" s="6"/>
      <c r="NQ43" s="7"/>
      <c r="NU43" s="5"/>
      <c r="NV43" s="6"/>
      <c r="NW43" s="7"/>
      <c r="OA43" s="5"/>
      <c r="OB43" s="6"/>
      <c r="OC43" s="7"/>
      <c r="OG43" s="5"/>
      <c r="OH43" s="6"/>
      <c r="OI43" s="7"/>
      <c r="OM43" s="5"/>
      <c r="ON43" s="6"/>
      <c r="OO43" s="7"/>
      <c r="OS43" s="5"/>
      <c r="OT43" s="6"/>
      <c r="OU43" s="7"/>
      <c r="OY43" s="5"/>
      <c r="OZ43" s="6"/>
      <c r="PA43" s="7"/>
      <c r="PE43" s="5"/>
      <c r="PF43" s="6"/>
      <c r="PG43" s="7"/>
      <c r="PK43" s="5"/>
      <c r="PL43" s="6"/>
      <c r="PM43" s="7"/>
      <c r="PQ43" s="5"/>
      <c r="PR43" s="6"/>
      <c r="PS43" s="7"/>
      <c r="PW43" s="5"/>
      <c r="PX43" s="6"/>
      <c r="PY43" s="7"/>
      <c r="QC43" s="5"/>
      <c r="QD43" s="6"/>
      <c r="QE43" s="7"/>
      <c r="QI43" s="5"/>
      <c r="QJ43" s="6"/>
      <c r="QK43" s="7"/>
      <c r="QO43" s="5"/>
      <c r="QP43" s="6"/>
      <c r="QQ43" s="7"/>
    </row>
    <row r="44" spans="3:459">
      <c r="C44">
        <v>47</v>
      </c>
      <c r="D44" s="6">
        <v>-0.25900000000000001</v>
      </c>
      <c r="E44" s="12">
        <f t="shared" si="286"/>
        <v>-11983575.637393735</v>
      </c>
      <c r="F44" s="12">
        <f t="shared" si="0"/>
        <v>-4448838.1658135541</v>
      </c>
      <c r="G44">
        <v>46</v>
      </c>
      <c r="H44" s="6">
        <v>-0.25900000000000001</v>
      </c>
      <c r="I44" s="12">
        <f t="shared" si="1"/>
        <v>-12376192.608433491</v>
      </c>
      <c r="J44" s="12">
        <f t="shared" si="2"/>
        <v>-4541478.4035238782</v>
      </c>
      <c r="K44">
        <v>45</v>
      </c>
      <c r="L44" s="6">
        <v>-0.25900000000000001</v>
      </c>
      <c r="M44" s="12">
        <f t="shared" si="3"/>
        <v>-11268373.032034721</v>
      </c>
      <c r="N44" s="12">
        <f t="shared" si="4"/>
        <v>-4134960.9194805524</v>
      </c>
      <c r="O44">
        <v>44</v>
      </c>
      <c r="P44" s="6">
        <v>-0.25900000000000001</v>
      </c>
      <c r="Q44" s="12">
        <f t="shared" si="5"/>
        <v>-10227493.781715071</v>
      </c>
      <c r="R44" s="12">
        <f t="shared" si="6"/>
        <v>-3489638.4362504212</v>
      </c>
      <c r="S44">
        <v>43</v>
      </c>
      <c r="T44" s="6">
        <v>-0.25900000000000001</v>
      </c>
      <c r="U44" s="12">
        <f t="shared" si="7"/>
        <v>-7138283.2020766092</v>
      </c>
      <c r="V44" s="12">
        <f t="shared" si="8"/>
        <v>-2190503.214371148</v>
      </c>
      <c r="W44">
        <v>42</v>
      </c>
      <c r="X44" s="6">
        <v>-0.25900000000000001</v>
      </c>
      <c r="Y44" s="12">
        <f t="shared" si="9"/>
        <v>-6876812.6308166971</v>
      </c>
      <c r="Z44" s="12">
        <f t="shared" si="10"/>
        <v>-1903667.0158269396</v>
      </c>
      <c r="AA44">
        <v>41</v>
      </c>
      <c r="AB44" s="6">
        <v>-0.25900000000000001</v>
      </c>
      <c r="AC44" s="12">
        <f t="shared" si="11"/>
        <v>-8419309.3514371701</v>
      </c>
      <c r="AD44" s="12">
        <f t="shared" si="12"/>
        <v>-2384868.7433255501</v>
      </c>
      <c r="AE44">
        <v>40</v>
      </c>
      <c r="AF44" s="6">
        <v>-0.25900000000000001</v>
      </c>
      <c r="AG44" s="12">
        <f t="shared" si="13"/>
        <v>-7000876.7507543908</v>
      </c>
      <c r="AH44" s="12">
        <f t="shared" si="14"/>
        <v>-2043174.3306922682</v>
      </c>
      <c r="AI44">
        <v>39</v>
      </c>
      <c r="AJ44" s="6">
        <v>-0.25900000000000001</v>
      </c>
      <c r="AK44" s="12">
        <f t="shared" si="15"/>
        <v>-7953292.4207749143</v>
      </c>
      <c r="AL44" s="12">
        <f t="shared" si="16"/>
        <v>-2355266.8542208974</v>
      </c>
      <c r="AM44">
        <v>38</v>
      </c>
      <c r="AN44" s="6">
        <v>-0.25900000000000001</v>
      </c>
      <c r="AO44" s="12">
        <f t="shared" si="17"/>
        <v>-7941520.6852540718</v>
      </c>
      <c r="AP44" s="12">
        <f t="shared" si="18"/>
        <v>-2402906.473435245</v>
      </c>
      <c r="AQ44">
        <v>37</v>
      </c>
      <c r="AR44" s="6">
        <v>-0.25900000000000001</v>
      </c>
      <c r="AS44" s="12">
        <f t="shared" si="19"/>
        <v>-5198344.3834603066</v>
      </c>
      <c r="AT44" s="12">
        <f t="shared" si="20"/>
        <v>-1584044.8550458446</v>
      </c>
      <c r="AU44">
        <v>36</v>
      </c>
      <c r="AV44" s="6">
        <v>-0.25900000000000001</v>
      </c>
      <c r="AW44" s="12">
        <f t="shared" si="21"/>
        <v>-5579419.9145638281</v>
      </c>
      <c r="AX44" s="12">
        <f t="shared" si="22"/>
        <v>-1676220.5751908494</v>
      </c>
      <c r="AY44">
        <v>35</v>
      </c>
      <c r="AZ44" s="6">
        <v>-0.25900000000000001</v>
      </c>
      <c r="BA44" s="12">
        <f t="shared" si="23"/>
        <v>-4825823.1143853525</v>
      </c>
      <c r="BB44" s="12">
        <f t="shared" si="24"/>
        <v>-1439462.2594411243</v>
      </c>
      <c r="BC44">
        <v>34</v>
      </c>
      <c r="BD44" s="6">
        <v>-0.25900000000000001</v>
      </c>
      <c r="BE44" s="12">
        <f t="shared" si="25"/>
        <v>-3521111.5036664903</v>
      </c>
      <c r="BF44" s="12">
        <f t="shared" si="26"/>
        <v>-1065400.6910235519</v>
      </c>
      <c r="BG44">
        <v>33</v>
      </c>
      <c r="BH44" s="6">
        <v>-0.25900000000000001</v>
      </c>
      <c r="BI44" s="12">
        <f t="shared" si="27"/>
        <v>-1505906.5268073478</v>
      </c>
      <c r="BJ44" s="12">
        <f t="shared" si="28"/>
        <v>-507354.7740531193</v>
      </c>
      <c r="BK44">
        <v>32</v>
      </c>
      <c r="BL44" s="6">
        <v>-0.25900000000000001</v>
      </c>
      <c r="BM44" s="12">
        <f t="shared" si="29"/>
        <v>-1257878.1787433899</v>
      </c>
      <c r="BN44" s="12">
        <f t="shared" si="30"/>
        <v>-456183.28799921216</v>
      </c>
      <c r="BO44">
        <v>31</v>
      </c>
      <c r="BP44" s="6">
        <v>-0.25900000000000001</v>
      </c>
      <c r="BQ44" s="12">
        <f t="shared" si="31"/>
        <v>-1361243.4959464672</v>
      </c>
      <c r="BR44" s="12">
        <f t="shared" si="32"/>
        <v>-508275.46844353055</v>
      </c>
      <c r="BS44">
        <v>30</v>
      </c>
      <c r="BT44" s="6">
        <v>-0.25900000000000001</v>
      </c>
      <c r="BU44" s="12">
        <f t="shared" si="33"/>
        <v>-1248534.0813601478</v>
      </c>
      <c r="BV44" s="12">
        <f t="shared" si="34"/>
        <v>-476907.8679873526</v>
      </c>
      <c r="BW44">
        <v>29</v>
      </c>
      <c r="BX44" s="6">
        <v>-0.25900000000000001</v>
      </c>
      <c r="BY44" s="12">
        <f t="shared" si="35"/>
        <v>-1458168.1379084531</v>
      </c>
      <c r="BZ44" s="12">
        <f t="shared" si="36"/>
        <v>-569499.14398999664</v>
      </c>
      <c r="CA44">
        <v>28</v>
      </c>
      <c r="CB44" s="6">
        <v>-0.25900000000000001</v>
      </c>
      <c r="CC44" s="12">
        <f t="shared" si="37"/>
        <v>-428019.38533768238</v>
      </c>
      <c r="CD44" s="12">
        <f t="shared" si="38"/>
        <v>-197476.75503777192</v>
      </c>
      <c r="CE44">
        <v>27</v>
      </c>
      <c r="CF44" s="6">
        <v>-0.25900000000000001</v>
      </c>
      <c r="CG44" s="12">
        <f t="shared" si="39"/>
        <v>-14246.349451111848</v>
      </c>
      <c r="CH44" s="12">
        <f t="shared" si="40"/>
        <v>-7245.4609869388578</v>
      </c>
      <c r="CI44">
        <v>26</v>
      </c>
      <c r="CJ44" s="6">
        <v>-0.25900000000000001</v>
      </c>
      <c r="CK44" s="12">
        <f t="shared" si="284"/>
        <v>164519.10145675798</v>
      </c>
      <c r="CL44" s="12">
        <f t="shared" si="285"/>
        <v>84730.867703051321</v>
      </c>
      <c r="CM44" s="5">
        <v>25</v>
      </c>
      <c r="CN44" s="6">
        <v>-0.25900000000000001</v>
      </c>
      <c r="CO44" s="7">
        <f t="shared" si="41"/>
        <v>1668470.4446965365</v>
      </c>
      <c r="CP44" s="12">
        <f t="shared" si="42"/>
        <v>72331.285269880915</v>
      </c>
      <c r="CQ44" s="12">
        <f t="shared" si="43"/>
        <v>36476.077335669557</v>
      </c>
      <c r="CR44" s="9"/>
      <c r="CS44" s="5">
        <v>24</v>
      </c>
      <c r="CT44" s="6">
        <v>-0.25900000000000001</v>
      </c>
      <c r="CU44" s="7">
        <f t="shared" si="44"/>
        <v>1275491.5103558875</v>
      </c>
      <c r="CV44" s="12">
        <f t="shared" si="45"/>
        <v>-37020.998688372347</v>
      </c>
      <c r="CW44" s="12">
        <f t="shared" si="46"/>
        <v>-20178.827611258745</v>
      </c>
      <c r="CY44" s="5">
        <v>23</v>
      </c>
      <c r="CZ44" s="6">
        <v>-0.25900000000000001</v>
      </c>
      <c r="DA44" s="7">
        <f t="shared" si="47"/>
        <v>1031283.5627068952</v>
      </c>
      <c r="DB44" s="12">
        <f t="shared" si="48"/>
        <v>-98518.067121972155</v>
      </c>
      <c r="DC44" s="12">
        <f t="shared" si="49"/>
        <v>-56024.222719576435</v>
      </c>
      <c r="DE44" s="5">
        <f t="shared" si="50"/>
        <v>22</v>
      </c>
      <c r="DF44" s="6">
        <v>-0.25900000000000001</v>
      </c>
      <c r="DG44" s="7">
        <f t="shared" si="51"/>
        <v>872859.55370875564</v>
      </c>
      <c r="DH44" s="12">
        <f t="shared" si="52"/>
        <v>-137046.03166277552</v>
      </c>
      <c r="DI44" s="12">
        <f t="shared" si="53"/>
        <v>-78227.992322528517</v>
      </c>
      <c r="DK44" s="5">
        <f t="shared" si="54"/>
        <v>21</v>
      </c>
      <c r="DL44" s="6">
        <v>-0.25900000000000001</v>
      </c>
      <c r="DM44" s="7">
        <f t="shared" si="55"/>
        <v>883550.51493952412</v>
      </c>
      <c r="DN44" s="12">
        <f t="shared" si="56"/>
        <v>7983.1570495569467</v>
      </c>
      <c r="DO44" s="12">
        <f t="shared" si="57"/>
        <v>4608.3031037142036</v>
      </c>
      <c r="DQ44" s="5">
        <f t="shared" si="58"/>
        <v>20</v>
      </c>
      <c r="DR44" s="6">
        <v>-0.25900000000000001</v>
      </c>
      <c r="DS44" s="7">
        <f t="shared" si="59"/>
        <v>579149.52473749616</v>
      </c>
      <c r="DT44" s="12">
        <f t="shared" si="60"/>
        <v>-217326.12302334953</v>
      </c>
      <c r="DU44" s="12">
        <f t="shared" si="61"/>
        <v>-124519.47392110368</v>
      </c>
      <c r="DW44" s="5">
        <f t="shared" si="62"/>
        <v>19</v>
      </c>
      <c r="DX44" s="6">
        <v>-0.25900000000000001</v>
      </c>
      <c r="DY44" s="7">
        <f t="shared" si="63"/>
        <v>436764.34746417485</v>
      </c>
      <c r="DZ44" s="12">
        <f t="shared" si="64"/>
        <v>-286190.86535864725</v>
      </c>
      <c r="EA44" s="12">
        <f t="shared" si="65"/>
        <v>-164590.45475561687</v>
      </c>
      <c r="EC44" s="5">
        <f t="shared" si="66"/>
        <v>18</v>
      </c>
      <c r="ED44" s="6">
        <v>-0.25900000000000001</v>
      </c>
      <c r="EE44" s="7">
        <f t="shared" si="67"/>
        <v>406519.31074476457</v>
      </c>
      <c r="EF44" s="12">
        <f t="shared" si="68"/>
        <v>-228755.00606454231</v>
      </c>
      <c r="EG44" s="12">
        <f t="shared" si="69"/>
        <v>-135485.79758329113</v>
      </c>
      <c r="EI44" s="5">
        <f t="shared" si="70"/>
        <v>17</v>
      </c>
      <c r="EJ44" s="6">
        <v>-0.25900000000000001</v>
      </c>
      <c r="EK44" s="7">
        <f t="shared" si="71"/>
        <v>406519.31074476457</v>
      </c>
      <c r="EL44" s="12">
        <f t="shared" si="72"/>
        <v>-97643.964128254607</v>
      </c>
      <c r="EM44" s="12">
        <f t="shared" si="73"/>
        <v>-59927.411460688447</v>
      </c>
      <c r="EO44" s="5">
        <f t="shared" si="74"/>
        <v>16</v>
      </c>
      <c r="EP44" s="6">
        <v>-0.25900000000000001</v>
      </c>
      <c r="EQ44" s="7">
        <f t="shared" si="75"/>
        <v>454008.61150855984</v>
      </c>
      <c r="ER44" s="12">
        <f t="shared" si="76"/>
        <v>-173421.34994553318</v>
      </c>
      <c r="ES44" s="12">
        <f t="shared" si="77"/>
        <v>-107923.15769142623</v>
      </c>
      <c r="EU44" s="5">
        <f t="shared" si="78"/>
        <v>15</v>
      </c>
      <c r="EV44" s="6">
        <v>-0.25900000000000001</v>
      </c>
      <c r="EW44" s="7">
        <f t="shared" si="79"/>
        <v>281900.77111472469</v>
      </c>
      <c r="EX44" s="12">
        <f t="shared" si="80"/>
        <v>-155871.1004290382</v>
      </c>
      <c r="EY44" s="12">
        <f t="shared" si="81"/>
        <v>-98004.790613107718</v>
      </c>
      <c r="FA44" s="5">
        <f t="shared" si="82"/>
        <v>14</v>
      </c>
      <c r="FB44" s="6">
        <v>-0.25900000000000001</v>
      </c>
      <c r="FC44" s="7">
        <f t="shared" si="83"/>
        <v>280945.55622356466</v>
      </c>
      <c r="FD44" s="12">
        <f t="shared" si="84"/>
        <v>-106839.26003647447</v>
      </c>
      <c r="FE44" s="12">
        <f t="shared" si="85"/>
        <v>-68322.1019117369</v>
      </c>
      <c r="FG44" s="5">
        <f t="shared" si="86"/>
        <v>13</v>
      </c>
      <c r="FH44" s="6">
        <v>-0.25900000000000001</v>
      </c>
      <c r="FI44" s="7">
        <f t="shared" si="87"/>
        <v>221845.82771917607</v>
      </c>
      <c r="FJ44" s="12">
        <f t="shared" si="88"/>
        <v>-127218.83568453087</v>
      </c>
      <c r="FK44" s="12">
        <f t="shared" si="89"/>
        <v>-81900.537994333179</v>
      </c>
      <c r="FM44" s="5">
        <f t="shared" si="90"/>
        <v>12</v>
      </c>
      <c r="FN44" s="6">
        <v>-0.25900000000000001</v>
      </c>
      <c r="FO44" s="7">
        <f t="shared" si="91"/>
        <v>243278.67937183473</v>
      </c>
      <c r="FP44" s="12">
        <f t="shared" si="92"/>
        <v>-61271.512522544159</v>
      </c>
      <c r="FQ44" s="12">
        <f t="shared" si="93"/>
        <v>-39971.115465350696</v>
      </c>
      <c r="FS44" s="5">
        <f t="shared" si="94"/>
        <v>11</v>
      </c>
      <c r="FT44" s="6">
        <v>-0.25900000000000001</v>
      </c>
      <c r="FU44" s="7">
        <f t="shared" si="95"/>
        <v>198416.67023230955</v>
      </c>
      <c r="FV44" s="12">
        <f t="shared" si="96"/>
        <v>-68542.948043299053</v>
      </c>
      <c r="FW44" s="12">
        <f t="shared" si="97"/>
        <v>-45450.152243303448</v>
      </c>
      <c r="FY44" s="5">
        <f t="shared" si="98"/>
        <v>10</v>
      </c>
      <c r="FZ44" s="6">
        <v>-0.25900000000000001</v>
      </c>
      <c r="GA44" s="7">
        <f t="shared" si="99"/>
        <v>170431.77309080012</v>
      </c>
      <c r="GB44" s="12">
        <f t="shared" si="100"/>
        <v>-64586.270845720697</v>
      </c>
      <c r="GC44" s="12">
        <f t="shared" si="101"/>
        <v>-43242.310094130597</v>
      </c>
      <c r="GE44" s="5">
        <f t="shared" si="102"/>
        <v>9</v>
      </c>
      <c r="GF44" s="6">
        <v>-0.25900000000000001</v>
      </c>
      <c r="GG44" s="7">
        <f t="shared" si="103"/>
        <v>151629.69136192181</v>
      </c>
      <c r="GH44" s="12">
        <f t="shared" si="104"/>
        <v>-49071.637899262358</v>
      </c>
      <c r="GI44" s="12">
        <f t="shared" si="105"/>
        <v>-33486.654188767017</v>
      </c>
      <c r="GK44" s="5">
        <f t="shared" si="106"/>
        <v>8</v>
      </c>
      <c r="GL44" s="6">
        <v>-0.25900000000000001</v>
      </c>
      <c r="GM44" s="7">
        <f t="shared" si="107"/>
        <v>168421.2944151081</v>
      </c>
      <c r="GN44" s="12">
        <f t="shared" si="108"/>
        <v>5170.5572705119193</v>
      </c>
      <c r="GO44" s="12">
        <f t="shared" si="109"/>
        <v>3650.4578154472561</v>
      </c>
      <c r="GQ44" s="5">
        <f t="shared" si="110"/>
        <v>7</v>
      </c>
      <c r="GR44" s="6">
        <v>-0.25900000000000001</v>
      </c>
      <c r="GS44" s="7">
        <f t="shared" si="111"/>
        <v>136043.04880057194</v>
      </c>
      <c r="GT44" s="12">
        <f t="shared" si="112"/>
        <v>4885.1027616828505</v>
      </c>
      <c r="GU44" s="12">
        <f t="shared" si="113"/>
        <v>3574.721119600541</v>
      </c>
      <c r="GW44" s="5">
        <f t="shared" si="114"/>
        <v>6</v>
      </c>
      <c r="GX44" s="6">
        <v>-0.25900000000000001</v>
      </c>
      <c r="GY44" s="7">
        <f t="shared" si="115"/>
        <v>122771.4545623788</v>
      </c>
      <c r="GZ44" s="12">
        <f t="shared" si="116"/>
        <v>19691.877391766568</v>
      </c>
      <c r="HA44" s="12">
        <f t="shared" si="117"/>
        <v>15043.580153366735</v>
      </c>
      <c r="HC44" s="5">
        <f t="shared" si="118"/>
        <v>5</v>
      </c>
      <c r="HD44" s="6">
        <v>-0.25900000000000001</v>
      </c>
      <c r="HE44" s="7">
        <f t="shared" si="119"/>
        <v>133796.26695987227</v>
      </c>
      <c r="HF44" s="12">
        <f t="shared" si="120"/>
        <v>61823.513176876928</v>
      </c>
      <c r="HG44" s="12">
        <f t="shared" si="121"/>
        <v>50148.686654204888</v>
      </c>
      <c r="HI44" s="5">
        <f t="shared" si="122"/>
        <v>4</v>
      </c>
      <c r="HJ44" s="6">
        <v>-0.25900000000000001</v>
      </c>
      <c r="HK44" s="7">
        <f t="shared" si="123"/>
        <v>129196.85878705318</v>
      </c>
      <c r="HL44" s="12">
        <f t="shared" si="124"/>
        <v>92085.391439326748</v>
      </c>
      <c r="HM44" s="12">
        <f t="shared" si="125"/>
        <v>78648.038182085933</v>
      </c>
      <c r="HO44" s="5">
        <f t="shared" si="126"/>
        <v>3</v>
      </c>
      <c r="HP44" s="6">
        <v>-0.25900000000000001</v>
      </c>
      <c r="HQ44" s="7">
        <f t="shared" si="127"/>
        <v>113112.291006</v>
      </c>
      <c r="HR44" s="12">
        <f t="shared" si="128"/>
        <v>85207.197889454983</v>
      </c>
      <c r="HS44" s="12">
        <f t="shared" si="129"/>
        <v>75150.554361729621</v>
      </c>
      <c r="HU44" s="5">
        <f t="shared" si="130"/>
        <v>2</v>
      </c>
      <c r="HV44" s="6">
        <v>-0.25900000000000001</v>
      </c>
      <c r="HW44" s="7">
        <f t="shared" si="131"/>
        <v>95244.434999999998</v>
      </c>
      <c r="HX44" s="12">
        <f>(HX45)*(1+HV44)-(((VLOOKUP((HU$91+HU45),$A$138:$E$227,5,FALSE))/(VLOOKUP(HU$91,$A$138:$E$227,5,FALSE)))*(IF(HU44&lt;=$D$125,$B$125,$C$125)))</f>
        <v>75060.57115023474</v>
      </c>
      <c r="HY44" s="12">
        <f t="shared" si="133"/>
        <v>68617.603669527904</v>
      </c>
      <c r="IA44" s="5">
        <f t="shared" si="134"/>
        <v>1</v>
      </c>
      <c r="IB44" s="6">
        <v>-0.25900000000000001</v>
      </c>
      <c r="IC44" s="7">
        <f>(IC45+$B$124)*(1+IB44)</f>
        <v>111150</v>
      </c>
      <c r="ID44" s="12">
        <f>($B$124)*(1+IB44)-$B$125</f>
        <v>100150</v>
      </c>
      <c r="IE44" s="12">
        <f>ID44</f>
        <v>100150</v>
      </c>
      <c r="IG44" s="5"/>
      <c r="IH44" s="6"/>
      <c r="II44" s="7"/>
      <c r="IM44" s="5"/>
      <c r="IN44" s="6"/>
      <c r="IO44" s="7"/>
      <c r="IS44" s="5"/>
      <c r="IT44" s="6"/>
      <c r="IU44" s="7"/>
      <c r="IY44" s="5"/>
      <c r="IZ44" s="6"/>
      <c r="JA44" s="7"/>
      <c r="JE44" s="5"/>
      <c r="JF44" s="6"/>
      <c r="JG44" s="7"/>
      <c r="JK44" s="5"/>
      <c r="JL44" s="6"/>
      <c r="JM44" s="7"/>
      <c r="JQ44" s="5"/>
      <c r="JR44" s="6"/>
      <c r="JS44" s="7"/>
      <c r="JW44" s="5"/>
      <c r="JX44" s="6"/>
      <c r="JY44" s="7"/>
      <c r="KC44" s="5"/>
      <c r="KD44" s="6"/>
      <c r="KE44" s="7"/>
      <c r="KI44" s="5"/>
      <c r="KJ44" s="6"/>
      <c r="KK44" s="7"/>
      <c r="KO44" s="5"/>
      <c r="KP44" s="6"/>
      <c r="KQ44" s="7"/>
      <c r="KU44" s="5"/>
      <c r="KV44" s="6"/>
      <c r="KW44" s="7"/>
      <c r="LA44" s="5"/>
      <c r="LB44" s="6"/>
      <c r="LC44" s="7"/>
      <c r="LG44" s="5"/>
      <c r="LH44" s="6"/>
      <c r="LI44" s="7"/>
      <c r="LM44" s="5"/>
      <c r="LN44" s="6"/>
      <c r="LO44" s="7"/>
      <c r="LS44" s="5"/>
      <c r="LT44" s="6"/>
      <c r="LU44" s="7"/>
      <c r="LY44" s="5"/>
      <c r="LZ44" s="6"/>
      <c r="MA44" s="7"/>
      <c r="ME44" s="5"/>
      <c r="MF44" s="6"/>
      <c r="MG44" s="7"/>
      <c r="MK44" s="5"/>
      <c r="ML44" s="6"/>
      <c r="MM44" s="7"/>
      <c r="MQ44" s="5"/>
      <c r="MR44" s="6"/>
      <c r="MS44" s="7"/>
      <c r="MW44" s="5"/>
      <c r="MX44" s="6"/>
      <c r="MY44" s="7"/>
      <c r="NC44" s="5"/>
      <c r="ND44" s="6"/>
      <c r="NE44" s="7"/>
      <c r="NI44" s="5"/>
      <c r="NJ44" s="6"/>
      <c r="NK44" s="7"/>
      <c r="NO44" s="5"/>
      <c r="NP44" s="6"/>
      <c r="NQ44" s="7"/>
      <c r="NU44" s="5"/>
      <c r="NV44" s="6"/>
      <c r="NW44" s="7"/>
      <c r="OA44" s="5"/>
      <c r="OB44" s="6"/>
      <c r="OC44" s="7"/>
      <c r="OG44" s="5"/>
      <c r="OH44" s="6"/>
      <c r="OI44" s="7"/>
      <c r="OM44" s="5"/>
      <c r="ON44" s="6"/>
      <c r="OO44" s="7"/>
      <c r="OS44" s="5"/>
      <c r="OT44" s="6"/>
      <c r="OU44" s="7"/>
      <c r="OY44" s="5"/>
      <c r="OZ44" s="6"/>
      <c r="PA44" s="7"/>
      <c r="PE44" s="5"/>
      <c r="PF44" s="6"/>
      <c r="PG44" s="7"/>
      <c r="PK44" s="5"/>
      <c r="PL44" s="6"/>
      <c r="PM44" s="7"/>
      <c r="PQ44" s="5"/>
      <c r="PR44" s="6"/>
      <c r="PS44" s="7"/>
      <c r="PW44" s="5"/>
      <c r="PX44" s="6"/>
      <c r="PY44" s="7"/>
      <c r="QC44" s="5"/>
      <c r="QD44" s="6"/>
      <c r="QE44" s="7"/>
      <c r="QI44" s="5"/>
      <c r="QJ44" s="6"/>
      <c r="QK44" s="7"/>
      <c r="QO44" s="5"/>
      <c r="QP44" s="6"/>
      <c r="QQ44" s="7"/>
    </row>
    <row r="45" spans="3:459">
      <c r="C45">
        <v>46</v>
      </c>
      <c r="D45" s="6">
        <v>-0.1431</v>
      </c>
      <c r="E45" s="12">
        <f t="shared" si="286"/>
        <v>-16063112.535544969</v>
      </c>
      <c r="F45" s="12">
        <f t="shared" si="0"/>
        <v>-6523282.7902565245</v>
      </c>
      <c r="G45">
        <v>45</v>
      </c>
      <c r="H45" s="6">
        <v>-0.1431</v>
      </c>
      <c r="I45" s="12">
        <f t="shared" si="1"/>
        <v>-16591684.510753818</v>
      </c>
      <c r="J45" s="12">
        <f t="shared" si="2"/>
        <v>-6660042.3740349831</v>
      </c>
      <c r="K45">
        <v>44</v>
      </c>
      <c r="L45" s="6">
        <v>-0.1431</v>
      </c>
      <c r="M45" s="12">
        <f t="shared" si="3"/>
        <v>-15096651.344223766</v>
      </c>
      <c r="N45" s="12">
        <f t="shared" si="4"/>
        <v>-6059923.4269067235</v>
      </c>
      <c r="O45">
        <v>43</v>
      </c>
      <c r="P45" s="6">
        <v>-0.1431</v>
      </c>
      <c r="Q45" s="12">
        <f t="shared" si="5"/>
        <v>-13683629.22188014</v>
      </c>
      <c r="R45" s="12">
        <f t="shared" si="6"/>
        <v>-5107270.0616876576</v>
      </c>
      <c r="S45">
        <v>42</v>
      </c>
      <c r="T45" s="6">
        <v>-0.1431</v>
      </c>
      <c r="U45" s="12">
        <f t="shared" si="7"/>
        <v>-9501377.8195875455</v>
      </c>
      <c r="V45" s="12">
        <f t="shared" si="8"/>
        <v>-3189429.6436643638</v>
      </c>
      <c r="W45">
        <v>41</v>
      </c>
      <c r="X45" s="6">
        <v>-0.1431</v>
      </c>
      <c r="Y45" s="12">
        <f t="shared" si="9"/>
        <v>-9134197.7568062637</v>
      </c>
      <c r="Z45" s="12">
        <f t="shared" si="10"/>
        <v>-2765989.4615680939</v>
      </c>
      <c r="AA45">
        <v>40</v>
      </c>
      <c r="AB45" s="6">
        <v>-0.1431</v>
      </c>
      <c r="AC45" s="12">
        <f t="shared" si="11"/>
        <v>-11219163.644437354</v>
      </c>
      <c r="AD45" s="12">
        <f t="shared" si="12"/>
        <v>-3476360.5658819969</v>
      </c>
      <c r="AE45">
        <v>39</v>
      </c>
      <c r="AF45" s="6">
        <v>-0.1431</v>
      </c>
      <c r="AG45" s="12">
        <f t="shared" si="13"/>
        <v>-9309153.3510220405</v>
      </c>
      <c r="AH45" s="12">
        <f t="shared" si="14"/>
        <v>-2971936.281077459</v>
      </c>
      <c r="AI45">
        <v>38</v>
      </c>
      <c r="AJ45" s="6">
        <v>-0.1431</v>
      </c>
      <c r="AK45" s="12">
        <f t="shared" si="15"/>
        <v>-10596475.132184653</v>
      </c>
      <c r="AL45" s="12">
        <f t="shared" si="16"/>
        <v>-3432660.9583133385</v>
      </c>
      <c r="AM45">
        <v>37</v>
      </c>
      <c r="AN45" s="6">
        <v>-0.1431</v>
      </c>
      <c r="AO45" s="12">
        <f t="shared" si="17"/>
        <v>-10583497.637090228</v>
      </c>
      <c r="AP45" s="12">
        <f t="shared" si="18"/>
        <v>-3502988.6545298644</v>
      </c>
      <c r="AQ45">
        <v>36</v>
      </c>
      <c r="AR45" s="6">
        <v>-0.1431</v>
      </c>
      <c r="AS45" s="12">
        <f t="shared" si="19"/>
        <v>-6882447.6103035826</v>
      </c>
      <c r="AT45" s="12">
        <f t="shared" si="20"/>
        <v>-2294149.2034345274</v>
      </c>
      <c r="AU45">
        <v>35</v>
      </c>
      <c r="AV45" s="6">
        <v>-0.1431</v>
      </c>
      <c r="AW45" s="12">
        <f t="shared" si="21"/>
        <v>-7394821.5542600341</v>
      </c>
      <c r="AX45" s="12">
        <f t="shared" si="22"/>
        <v>-2430223.04600095</v>
      </c>
      <c r="AY45">
        <v>34</v>
      </c>
      <c r="AZ45" s="6">
        <v>-0.1431</v>
      </c>
      <c r="BA45" s="12">
        <f t="shared" si="23"/>
        <v>-6376852.3276882693</v>
      </c>
      <c r="BB45" s="12">
        <f t="shared" si="24"/>
        <v>-2080710.0318043884</v>
      </c>
      <c r="BC45">
        <v>33</v>
      </c>
      <c r="BD45" s="6">
        <v>-0.1431</v>
      </c>
      <c r="BE45" s="12">
        <f t="shared" si="25"/>
        <v>-4618033.1545158941</v>
      </c>
      <c r="BF45" s="12">
        <f t="shared" si="26"/>
        <v>-1528503.9314242748</v>
      </c>
      <c r="BG45">
        <v>32</v>
      </c>
      <c r="BH45" s="6">
        <v>-0.1431</v>
      </c>
      <c r="BI45" s="12">
        <f t="shared" si="27"/>
        <v>-1912094.3870716421</v>
      </c>
      <c r="BJ45" s="12">
        <f t="shared" si="28"/>
        <v>-704692.06284095731</v>
      </c>
      <c r="BK45">
        <v>31</v>
      </c>
      <c r="BL45" s="6">
        <v>-0.1431</v>
      </c>
      <c r="BM45" s="12">
        <f t="shared" si="29"/>
        <v>-1585905.9180192519</v>
      </c>
      <c r="BN45" s="12">
        <f t="shared" si="30"/>
        <v>-629150.4698245388</v>
      </c>
      <c r="BO45">
        <v>30</v>
      </c>
      <c r="BP45" s="6">
        <v>-0.1431</v>
      </c>
      <c r="BQ45" s="12">
        <f t="shared" si="31"/>
        <v>-1728608.1894200544</v>
      </c>
      <c r="BR45" s="12">
        <f t="shared" si="32"/>
        <v>-706051.23229833203</v>
      </c>
      <c r="BS45">
        <v>29</v>
      </c>
      <c r="BT45" s="6">
        <v>-0.1431</v>
      </c>
      <c r="BU45" s="12">
        <f t="shared" si="33"/>
        <v>-1578940.2908467627</v>
      </c>
      <c r="BV45" s="12">
        <f t="shared" si="34"/>
        <v>-659745.00415662851</v>
      </c>
      <c r="BW45">
        <v>28</v>
      </c>
      <c r="BX45" s="6">
        <v>-0.1431</v>
      </c>
      <c r="BY45" s="12">
        <f t="shared" si="35"/>
        <v>-1864176.7221258653</v>
      </c>
      <c r="BZ45" s="12">
        <f t="shared" si="36"/>
        <v>-796432.3085138672</v>
      </c>
      <c r="CA45">
        <v>27</v>
      </c>
      <c r="CB45" s="6">
        <v>-0.1431</v>
      </c>
      <c r="CC45" s="12">
        <f t="shared" si="37"/>
        <v>-489873.31919531565</v>
      </c>
      <c r="CD45" s="12">
        <f t="shared" si="38"/>
        <v>-247236.53433566398</v>
      </c>
      <c r="CE45">
        <v>26</v>
      </c>
      <c r="CF45" s="6">
        <v>-0.1431</v>
      </c>
      <c r="CG45" s="12">
        <f t="shared" si="39"/>
        <v>60379.206910985238</v>
      </c>
      <c r="CH45" s="12">
        <f t="shared" si="40"/>
        <v>33591.248915266428</v>
      </c>
      <c r="CI45">
        <v>25</v>
      </c>
      <c r="CJ45" s="6">
        <v>-0.1431</v>
      </c>
      <c r="CK45" s="12">
        <f t="shared" si="284"/>
        <v>300633.06539373548</v>
      </c>
      <c r="CL45" s="12">
        <f t="shared" si="285"/>
        <v>169370.74106689324</v>
      </c>
      <c r="CM45" s="5">
        <v>24</v>
      </c>
      <c r="CN45" s="6">
        <v>-0.1431</v>
      </c>
      <c r="CO45" s="7">
        <f t="shared" si="41"/>
        <v>2251647.0238819658</v>
      </c>
      <c r="CP45" s="12">
        <f t="shared" si="42"/>
        <v>177895.60994872951</v>
      </c>
      <c r="CQ45" s="12">
        <f t="shared" si="43"/>
        <v>98134.902201763922</v>
      </c>
      <c r="CR45" s="9"/>
      <c r="CS45" s="5">
        <v>23</v>
      </c>
      <c r="CT45" s="6">
        <v>-0.1431</v>
      </c>
      <c r="CU45" s="7">
        <f t="shared" si="44"/>
        <v>1721311.0801024123</v>
      </c>
      <c r="CV45" s="12">
        <f t="shared" si="45"/>
        <v>24316.290675260214</v>
      </c>
      <c r="CW45" s="12">
        <f t="shared" si="46"/>
        <v>14498.445613887545</v>
      </c>
      <c r="CY45" s="5">
        <v>22</v>
      </c>
      <c r="CZ45" s="6">
        <v>-0.1431</v>
      </c>
      <c r="DA45" s="7">
        <f t="shared" si="47"/>
        <v>1391745.6986597776</v>
      </c>
      <c r="DB45" s="12">
        <f t="shared" si="48"/>
        <v>-61758.90707265868</v>
      </c>
      <c r="DC45" s="12">
        <f t="shared" si="49"/>
        <v>-38418.099470081106</v>
      </c>
      <c r="DE45" s="5">
        <f t="shared" si="50"/>
        <v>21</v>
      </c>
      <c r="DF45" s="6">
        <v>-0.1431</v>
      </c>
      <c r="DG45" s="7">
        <f t="shared" si="51"/>
        <v>1177948.1156663368</v>
      </c>
      <c r="DH45" s="12">
        <f t="shared" si="52"/>
        <v>-114021.10753755995</v>
      </c>
      <c r="DI45" s="12">
        <f t="shared" si="53"/>
        <v>-71196.278415471708</v>
      </c>
      <c r="DK45" s="5">
        <f t="shared" si="54"/>
        <v>20</v>
      </c>
      <c r="DL45" s="6">
        <v>-0.1431</v>
      </c>
      <c r="DM45" s="7">
        <f t="shared" si="55"/>
        <v>1192375.8636160919</v>
      </c>
      <c r="DN45" s="12">
        <f t="shared" si="56"/>
        <v>80908.795239683241</v>
      </c>
      <c r="DO45" s="12">
        <f t="shared" si="57"/>
        <v>51090.29558562157</v>
      </c>
      <c r="DQ45" s="5">
        <f t="shared" si="58"/>
        <v>19</v>
      </c>
      <c r="DR45" s="6">
        <v>-0.1431</v>
      </c>
      <c r="DS45" s="7">
        <f t="shared" si="59"/>
        <v>781578.30598852388</v>
      </c>
      <c r="DT45" s="12">
        <f t="shared" si="60"/>
        <v>-222626.95338940862</v>
      </c>
      <c r="DU45" s="12">
        <f t="shared" si="61"/>
        <v>-139533.79472998146</v>
      </c>
      <c r="DW45" s="5">
        <f t="shared" si="62"/>
        <v>18</v>
      </c>
      <c r="DX45" s="6">
        <v>-0.1431</v>
      </c>
      <c r="DY45" s="7">
        <f t="shared" si="63"/>
        <v>589425.5701270916</v>
      </c>
      <c r="DZ45" s="12">
        <f t="shared" si="64"/>
        <v>-315825.48752249614</v>
      </c>
      <c r="EA45" s="12">
        <f t="shared" si="65"/>
        <v>-198688.33487330744</v>
      </c>
      <c r="EC45" s="5">
        <f t="shared" si="66"/>
        <v>17</v>
      </c>
      <c r="ED45" s="6">
        <v>-0.1431</v>
      </c>
      <c r="EE45" s="7">
        <f t="shared" si="67"/>
        <v>548609.05633571465</v>
      </c>
      <c r="EF45" s="12">
        <f t="shared" si="68"/>
        <v>-240354.6992597825</v>
      </c>
      <c r="EG45" s="12">
        <f t="shared" si="69"/>
        <v>-155722.76290070417</v>
      </c>
      <c r="EI45" s="5">
        <f t="shared" si="70"/>
        <v>16</v>
      </c>
      <c r="EJ45" s="6">
        <v>-0.1431</v>
      </c>
      <c r="EK45" s="7">
        <f t="shared" si="71"/>
        <v>548609.05633571465</v>
      </c>
      <c r="EL45" s="12">
        <f t="shared" si="72"/>
        <v>-65806.808700588022</v>
      </c>
      <c r="EM45" s="12">
        <f t="shared" si="73"/>
        <v>-44180.157953915907</v>
      </c>
      <c r="EO45" s="5">
        <f t="shared" si="74"/>
        <v>15</v>
      </c>
      <c r="EP45" s="6">
        <v>-0.1431</v>
      </c>
      <c r="EQ45" s="7">
        <f t="shared" si="75"/>
        <v>612697.18152302271</v>
      </c>
      <c r="ER45" s="12">
        <f t="shared" si="76"/>
        <v>-168980.36895250881</v>
      </c>
      <c r="ES45" s="12">
        <f t="shared" si="77"/>
        <v>-115033.58449818674</v>
      </c>
      <c r="EU45" s="5">
        <f t="shared" si="78"/>
        <v>14</v>
      </c>
      <c r="EV45" s="6">
        <v>-0.1431</v>
      </c>
      <c r="EW45" s="7">
        <f t="shared" si="79"/>
        <v>380432.88949355559</v>
      </c>
      <c r="EX45" s="12">
        <f t="shared" si="80"/>
        <v>-145961.92962055793</v>
      </c>
      <c r="EY45" s="12">
        <f t="shared" si="81"/>
        <v>-100391.65581883445</v>
      </c>
      <c r="FA45" s="5">
        <f t="shared" si="82"/>
        <v>13</v>
      </c>
      <c r="FB45" s="6">
        <v>-0.1431</v>
      </c>
      <c r="FC45" s="7">
        <f t="shared" si="83"/>
        <v>379143.8005716122</v>
      </c>
      <c r="FD45" s="12">
        <f t="shared" si="84"/>
        <v>-80872.480915819324</v>
      </c>
      <c r="FE45" s="12">
        <f t="shared" si="85"/>
        <v>-56572.76834017408</v>
      </c>
      <c r="FG45" s="5">
        <f t="shared" si="86"/>
        <v>12</v>
      </c>
      <c r="FH45" s="6">
        <v>-0.1431</v>
      </c>
      <c r="FI45" s="7">
        <f t="shared" si="87"/>
        <v>299387.08194220794</v>
      </c>
      <c r="FJ45" s="12">
        <f t="shared" si="88"/>
        <v>-108797.349101931</v>
      </c>
      <c r="FK45" s="12">
        <f t="shared" si="89"/>
        <v>-76617.85148023309</v>
      </c>
      <c r="FM45" s="5">
        <f t="shared" si="90"/>
        <v>11</v>
      </c>
      <c r="FN45" s="6">
        <v>-0.1431</v>
      </c>
      <c r="FO45" s="7">
        <f t="shared" si="91"/>
        <v>328311.30819410895</v>
      </c>
      <c r="FP45" s="12">
        <f t="shared" si="92"/>
        <v>-20627.085583375163</v>
      </c>
      <c r="FQ45" s="12">
        <f t="shared" si="93"/>
        <v>-14719.798162784153</v>
      </c>
      <c r="FS45" s="5">
        <f t="shared" si="94"/>
        <v>10</v>
      </c>
      <c r="FT45" s="6">
        <v>-0.1431</v>
      </c>
      <c r="FU45" s="7">
        <f t="shared" si="95"/>
        <v>267768.78573860938</v>
      </c>
      <c r="FV45" s="12">
        <f t="shared" si="96"/>
        <v>-31444.304448983945</v>
      </c>
      <c r="FW45" s="12">
        <f t="shared" si="97"/>
        <v>-22808.192663699621</v>
      </c>
      <c r="FY45" s="5">
        <f t="shared" si="98"/>
        <v>9</v>
      </c>
      <c r="FZ45" s="6">
        <v>-0.1431</v>
      </c>
      <c r="GA45" s="7">
        <f t="shared" si="99"/>
        <v>230002.3928350879</v>
      </c>
      <c r="GB45" s="12">
        <f t="shared" si="100"/>
        <v>-26691.738917717128</v>
      </c>
      <c r="GC45" s="12">
        <f t="shared" si="101"/>
        <v>-19548.879207342121</v>
      </c>
      <c r="GE45" s="5">
        <f t="shared" si="102"/>
        <v>8</v>
      </c>
      <c r="GF45" s="6">
        <v>-0.1431</v>
      </c>
      <c r="GG45" s="7">
        <f t="shared" si="103"/>
        <v>204628.46337641269</v>
      </c>
      <c r="GH45" s="12">
        <f t="shared" si="104"/>
        <v>-6895.2412258015611</v>
      </c>
      <c r="GI45" s="12">
        <f t="shared" si="105"/>
        <v>-5147.1519009504609</v>
      </c>
      <c r="GK45" s="5">
        <f t="shared" si="106"/>
        <v>7</v>
      </c>
      <c r="GL45" s="6">
        <v>-0.1431</v>
      </c>
      <c r="GM45" s="7">
        <f t="shared" si="107"/>
        <v>227289.19624171135</v>
      </c>
      <c r="GN45" s="12">
        <f t="shared" si="108"/>
        <v>64322.48108814763</v>
      </c>
      <c r="GO45" s="12">
        <f t="shared" si="109"/>
        <v>49676.282342724342</v>
      </c>
      <c r="GQ45" s="5">
        <f t="shared" si="110"/>
        <v>6</v>
      </c>
      <c r="GR45" s="6">
        <v>-0.1431</v>
      </c>
      <c r="GS45" s="7">
        <f t="shared" si="111"/>
        <v>183593.85803046147</v>
      </c>
      <c r="GT45" s="12">
        <f t="shared" si="112"/>
        <v>61919.258043675036</v>
      </c>
      <c r="GU45" s="12">
        <f t="shared" si="113"/>
        <v>49564.476509138934</v>
      </c>
      <c r="GW45" s="5">
        <f t="shared" si="114"/>
        <v>5</v>
      </c>
      <c r="GX45" s="6">
        <v>-0.1431</v>
      </c>
      <c r="GY45" s="7">
        <f t="shared" si="115"/>
        <v>165683.47444315627</v>
      </c>
      <c r="GZ45" s="12">
        <f t="shared" si="116"/>
        <v>79570.229842260305</v>
      </c>
      <c r="HA45" s="12">
        <f t="shared" si="117"/>
        <v>66495.309445644758</v>
      </c>
      <c r="HC45" s="5">
        <f t="shared" si="118"/>
        <v>4</v>
      </c>
      <c r="HD45" s="6">
        <v>-0.1431</v>
      </c>
      <c r="HE45" s="7">
        <f t="shared" si="119"/>
        <v>180561.76377850509</v>
      </c>
      <c r="HF45" s="12">
        <f t="shared" si="120"/>
        <v>133343.64394197561</v>
      </c>
      <c r="HG45" s="12">
        <f t="shared" si="121"/>
        <v>118319.00800485158</v>
      </c>
      <c r="HI45" s="5">
        <f t="shared" si="122"/>
        <v>3</v>
      </c>
      <c r="HJ45" s="6">
        <v>-0.1431</v>
      </c>
      <c r="HK45" s="7">
        <f t="shared" si="123"/>
        <v>174354.73520519998</v>
      </c>
      <c r="HL45" s="12">
        <f t="shared" si="124"/>
        <v>141652.8858626874</v>
      </c>
      <c r="HM45" s="12">
        <f t="shared" si="125"/>
        <v>132342.36754307413</v>
      </c>
      <c r="HO45" s="5">
        <f t="shared" si="126"/>
        <v>2</v>
      </c>
      <c r="HP45" s="6">
        <v>-0.1431</v>
      </c>
      <c r="HQ45" s="7">
        <f t="shared" si="127"/>
        <v>152648.166</v>
      </c>
      <c r="HR45" s="12">
        <f>(HR46)*(1+HP45)-(((VLOOKUP((HO$91+HO46),$A$138:$E$227,5,FALSE))/(VLOOKUP(HO$91,$A$138:$E$227,5,FALSE)))*(IF(HO45&lt;=$D$125,$B$125,$C$125)))</f>
        <v>131820.80614598541</v>
      </c>
      <c r="HS45" s="12">
        <f t="shared" si="129"/>
        <v>127179.22846478874</v>
      </c>
      <c r="HU45" s="5">
        <f t="shared" si="130"/>
        <v>1</v>
      </c>
      <c r="HV45" s="6">
        <v>-0.1431</v>
      </c>
      <c r="HW45" s="7">
        <f>(HW46+$B$124)*(1+HV45)</f>
        <v>128535</v>
      </c>
      <c r="HX45" s="12">
        <f>($B$124)*(1+HV45)-$B$125</f>
        <v>117535</v>
      </c>
      <c r="HY45" s="12">
        <f>HX45</f>
        <v>117535</v>
      </c>
      <c r="IA45" s="5"/>
      <c r="IB45" s="6"/>
      <c r="IC45" s="7"/>
      <c r="IG45" s="5"/>
      <c r="IH45" s="6"/>
      <c r="II45" s="7"/>
      <c r="IM45" s="5"/>
      <c r="IN45" s="6"/>
      <c r="IO45" s="7"/>
      <c r="IS45" s="5"/>
      <c r="IT45" s="6"/>
      <c r="IU45" s="7"/>
      <c r="IY45" s="5"/>
      <c r="IZ45" s="6"/>
      <c r="JA45" s="7"/>
      <c r="JE45" s="5"/>
      <c r="JF45" s="6"/>
      <c r="JG45" s="7"/>
      <c r="JK45" s="5"/>
      <c r="JL45" s="6"/>
      <c r="JM45" s="7"/>
      <c r="JQ45" s="5"/>
      <c r="JR45" s="6"/>
      <c r="JS45" s="7"/>
      <c r="JW45" s="5"/>
      <c r="JX45" s="6"/>
      <c r="JY45" s="7"/>
      <c r="KC45" s="5"/>
      <c r="KD45" s="6"/>
      <c r="KE45" s="7"/>
      <c r="KI45" s="5"/>
      <c r="KJ45" s="6"/>
      <c r="KK45" s="7"/>
      <c r="KO45" s="5"/>
      <c r="KP45" s="6"/>
      <c r="KQ45" s="7"/>
      <c r="KU45" s="5"/>
      <c r="KV45" s="6"/>
      <c r="KW45" s="7"/>
      <c r="LA45" s="5"/>
      <c r="LB45" s="6"/>
      <c r="LC45" s="7"/>
      <c r="LG45" s="5"/>
      <c r="LH45" s="6"/>
      <c r="LI45" s="7"/>
      <c r="LM45" s="5"/>
      <c r="LN45" s="6"/>
      <c r="LO45" s="7"/>
      <c r="LS45" s="5"/>
      <c r="LT45" s="6"/>
      <c r="LU45" s="7"/>
      <c r="LY45" s="5"/>
      <c r="LZ45" s="6"/>
      <c r="MA45" s="7"/>
      <c r="ME45" s="5"/>
      <c r="MF45" s="6"/>
      <c r="MG45" s="7"/>
      <c r="MK45" s="5"/>
      <c r="ML45" s="6"/>
      <c r="MM45" s="7"/>
      <c r="MQ45" s="5"/>
      <c r="MR45" s="6"/>
      <c r="MS45" s="7"/>
      <c r="MW45" s="5"/>
      <c r="MX45" s="6"/>
      <c r="MY45" s="7"/>
      <c r="NC45" s="5"/>
      <c r="ND45" s="6"/>
      <c r="NE45" s="7"/>
      <c r="NI45" s="5"/>
      <c r="NJ45" s="6"/>
      <c r="NK45" s="7"/>
      <c r="NO45" s="5"/>
      <c r="NP45" s="6"/>
      <c r="NQ45" s="7"/>
      <c r="NU45" s="5"/>
      <c r="NV45" s="6"/>
      <c r="NW45" s="7"/>
      <c r="OA45" s="5"/>
      <c r="OB45" s="6"/>
      <c r="OC45" s="7"/>
      <c r="OG45" s="5"/>
      <c r="OH45" s="6"/>
      <c r="OI45" s="7"/>
      <c r="OM45" s="5"/>
      <c r="ON45" s="6"/>
      <c r="OO45" s="7"/>
      <c r="OS45" s="5"/>
      <c r="OT45" s="6"/>
      <c r="OU45" s="7"/>
      <c r="OY45" s="5"/>
      <c r="OZ45" s="6"/>
      <c r="PA45" s="7"/>
      <c r="PE45" s="5"/>
      <c r="PF45" s="6"/>
      <c r="PG45" s="7"/>
      <c r="PK45" s="5"/>
      <c r="PL45" s="6"/>
      <c r="PM45" s="7"/>
      <c r="PQ45" s="5"/>
      <c r="PR45" s="6"/>
      <c r="PS45" s="7"/>
      <c r="PW45" s="5"/>
      <c r="PX45" s="6"/>
      <c r="PY45" s="7"/>
      <c r="QC45" s="5"/>
      <c r="QD45" s="6"/>
      <c r="QE45" s="7"/>
      <c r="QI45" s="5"/>
      <c r="QJ45" s="6"/>
      <c r="QK45" s="7"/>
      <c r="QO45" s="5"/>
      <c r="QP45" s="6"/>
      <c r="QQ45" s="7"/>
    </row>
    <row r="46" spans="3:459">
      <c r="C46">
        <v>45</v>
      </c>
      <c r="D46" s="6">
        <v>0.18759999999999999</v>
      </c>
      <c r="E46" s="12">
        <f t="shared" si="286"/>
        <v>-18659399.816985678</v>
      </c>
      <c r="F46" s="12">
        <f t="shared" si="0"/>
        <v>-7854199.9229647741</v>
      </c>
      <c r="G46">
        <v>44</v>
      </c>
      <c r="H46" s="6">
        <v>0.18759999999999999</v>
      </c>
      <c r="I46" s="12">
        <f t="shared" si="1"/>
        <v>-19275233.59627559</v>
      </c>
      <c r="J46" s="12">
        <f t="shared" si="2"/>
        <v>-8019622.7371365605</v>
      </c>
      <c r="K46">
        <v>43</v>
      </c>
      <c r="L46" s="6">
        <v>0.18759999999999999</v>
      </c>
      <c r="M46" s="12">
        <f t="shared" si="3"/>
        <v>-17530533.903744314</v>
      </c>
      <c r="N46" s="12">
        <f t="shared" si="4"/>
        <v>-7293725.7847695332</v>
      </c>
      <c r="O46">
        <v>42</v>
      </c>
      <c r="P46" s="6">
        <v>0.18759999999999999</v>
      </c>
      <c r="Q46" s="12">
        <f t="shared" si="5"/>
        <v>-15874958.412171286</v>
      </c>
      <c r="R46" s="12">
        <f t="shared" si="6"/>
        <v>-6141407.2689421754</v>
      </c>
      <c r="S46">
        <v>41</v>
      </c>
      <c r="T46" s="6">
        <v>0.18759999999999999</v>
      </c>
      <c r="U46" s="12">
        <f t="shared" si="7"/>
        <v>-10983787.128272746</v>
      </c>
      <c r="V46" s="12">
        <f t="shared" si="8"/>
        <v>-3821609.6334379627</v>
      </c>
      <c r="W46">
        <v>40</v>
      </c>
      <c r="X46" s="6">
        <v>0.18759999999999999</v>
      </c>
      <c r="Y46" s="12">
        <f t="shared" si="9"/>
        <v>-10543970.112457</v>
      </c>
      <c r="Z46" s="12">
        <f t="shared" si="10"/>
        <v>-3309421.2761726351</v>
      </c>
      <c r="AA46">
        <v>39</v>
      </c>
      <c r="AB46" s="6">
        <v>0.18759999999999999</v>
      </c>
      <c r="AC46" s="12">
        <f t="shared" si="11"/>
        <v>-12979747.301457781</v>
      </c>
      <c r="AD46" s="12">
        <f t="shared" si="12"/>
        <v>-4168677.9654316963</v>
      </c>
      <c r="AE46">
        <v>38</v>
      </c>
      <c r="AF46" s="6">
        <v>0.18759999999999999</v>
      </c>
      <c r="AG46" s="12">
        <f t="shared" si="13"/>
        <v>-10754093.549756968</v>
      </c>
      <c r="AH46" s="12">
        <f t="shared" si="14"/>
        <v>-3558532.1721823541</v>
      </c>
      <c r="AI46">
        <v>37</v>
      </c>
      <c r="AJ46" s="6">
        <v>0.18759999999999999</v>
      </c>
      <c r="AK46" s="12">
        <f t="shared" si="15"/>
        <v>-12257983.938070346</v>
      </c>
      <c r="AL46" s="12">
        <f t="shared" si="16"/>
        <v>-4115819.4244615757</v>
      </c>
      <c r="AM46">
        <v>36</v>
      </c>
      <c r="AN46" s="6">
        <v>0.18759999999999999</v>
      </c>
      <c r="AO46" s="12">
        <f t="shared" si="17"/>
        <v>-12245138.685048299</v>
      </c>
      <c r="AP46" s="12">
        <f t="shared" si="18"/>
        <v>-4200886.9941406567</v>
      </c>
      <c r="AQ46">
        <v>35</v>
      </c>
      <c r="AR46" s="6">
        <v>0.18759999999999999</v>
      </c>
      <c r="AS46" s="12">
        <f t="shared" si="19"/>
        <v>-7926768.1296575824</v>
      </c>
      <c r="AT46" s="12">
        <f t="shared" si="20"/>
        <v>-2738688.7455264637</v>
      </c>
      <c r="AU46">
        <v>34</v>
      </c>
      <c r="AV46" s="6">
        <v>0.18759999999999999</v>
      </c>
      <c r="AW46" s="12">
        <f t="shared" si="21"/>
        <v>-8523206.7218745705</v>
      </c>
      <c r="AX46" s="12">
        <f t="shared" si="22"/>
        <v>-2903282.0950424327</v>
      </c>
      <c r="AY46">
        <v>33</v>
      </c>
      <c r="AZ46" s="6">
        <v>0.18759999999999999</v>
      </c>
      <c r="BA46" s="12">
        <f t="shared" si="23"/>
        <v>-7334472.9625920225</v>
      </c>
      <c r="BB46" s="12">
        <f t="shared" si="24"/>
        <v>-2480515.1868620222</v>
      </c>
      <c r="BC46">
        <v>32</v>
      </c>
      <c r="BD46" s="6">
        <v>0.18759999999999999</v>
      </c>
      <c r="BE46" s="12">
        <f t="shared" si="25"/>
        <v>-5283457.6457504425</v>
      </c>
      <c r="BF46" s="12">
        <f t="shared" si="26"/>
        <v>-1812573.0609508816</v>
      </c>
      <c r="BG46">
        <v>31</v>
      </c>
      <c r="BH46" s="6">
        <v>0.18759999999999999</v>
      </c>
      <c r="BI46" s="12">
        <f t="shared" si="27"/>
        <v>-2136413.9493363192</v>
      </c>
      <c r="BJ46" s="12">
        <f t="shared" si="28"/>
        <v>-816099.73247153801</v>
      </c>
      <c r="BK46">
        <v>30</v>
      </c>
      <c r="BL46" s="6">
        <v>0.18759999999999999</v>
      </c>
      <c r="BM46" s="12">
        <f t="shared" si="29"/>
        <v>-1762498.0934112545</v>
      </c>
      <c r="BN46" s="12">
        <f t="shared" si="30"/>
        <v>-724725.49339781504</v>
      </c>
      <c r="BO46">
        <v>29</v>
      </c>
      <c r="BP46" s="6">
        <v>0.18759999999999999</v>
      </c>
      <c r="BQ46" s="12">
        <f t="shared" si="31"/>
        <v>-1931567.1765176633</v>
      </c>
      <c r="BR46" s="12">
        <f t="shared" si="32"/>
        <v>-817743.76816076238</v>
      </c>
      <c r="BS46">
        <v>28</v>
      </c>
      <c r="BT46" s="6">
        <v>0.18759999999999999</v>
      </c>
      <c r="BU46" s="12">
        <f t="shared" si="33"/>
        <v>-1758831.2965781</v>
      </c>
      <c r="BV46" s="12">
        <f t="shared" si="34"/>
        <v>-761732.28902895818</v>
      </c>
      <c r="BW46">
        <v>27</v>
      </c>
      <c r="BX46" s="6">
        <v>0.18759999999999999</v>
      </c>
      <c r="BY46" s="12">
        <f t="shared" si="35"/>
        <v>-2093542.9360556484</v>
      </c>
      <c r="BZ46" s="12">
        <f t="shared" si="36"/>
        <v>-927067.6748470267</v>
      </c>
      <c r="CA46">
        <v>26</v>
      </c>
      <c r="CB46" s="6">
        <v>0.18759999999999999</v>
      </c>
      <c r="CC46" s="12">
        <f t="shared" si="37"/>
        <v>-502312.35701972153</v>
      </c>
      <c r="CD46" s="12">
        <f t="shared" si="38"/>
        <v>-262766.80476700765</v>
      </c>
      <c r="CE46">
        <v>25</v>
      </c>
      <c r="CF46" s="6">
        <v>0.18759999999999999</v>
      </c>
      <c r="CG46" s="12">
        <f t="shared" si="39"/>
        <v>133391.59475305944</v>
      </c>
      <c r="CH46" s="12">
        <f t="shared" si="40"/>
        <v>76919.240770012373</v>
      </c>
      <c r="CI46">
        <v>24</v>
      </c>
      <c r="CJ46" s="6">
        <v>0.18759999999999999</v>
      </c>
      <c r="CK46" s="12">
        <f t="shared" si="284"/>
        <v>412980.58745913813</v>
      </c>
      <c r="CL46" s="12">
        <f t="shared" si="285"/>
        <v>241156.5474213945</v>
      </c>
      <c r="CM46" s="5">
        <v>23</v>
      </c>
      <c r="CN46" s="6">
        <v>0.18759999999999999</v>
      </c>
      <c r="CO46" s="7">
        <f t="shared" si="41"/>
        <v>2627666.0332383774</v>
      </c>
      <c r="CP46" s="12">
        <f t="shared" si="42"/>
        <v>271068.48952285422</v>
      </c>
      <c r="CQ46" s="12">
        <f t="shared" si="43"/>
        <v>154990.4988755979</v>
      </c>
      <c r="CR46" s="9"/>
      <c r="CS46" s="5">
        <v>22</v>
      </c>
      <c r="CT46" s="6">
        <v>0.18759999999999999</v>
      </c>
      <c r="CU46" s="7">
        <f t="shared" si="44"/>
        <v>2008765.4103190713</v>
      </c>
      <c r="CV46" s="12">
        <f t="shared" si="45"/>
        <v>87094.46995586589</v>
      </c>
      <c r="CW46" s="12">
        <f t="shared" si="46"/>
        <v>53824.806250097157</v>
      </c>
      <c r="CY46" s="5">
        <v>21</v>
      </c>
      <c r="CZ46" s="6">
        <v>0.18759999999999999</v>
      </c>
      <c r="DA46" s="7">
        <f t="shared" si="47"/>
        <v>1624163.4947599226</v>
      </c>
      <c r="DB46" s="12">
        <f t="shared" si="48"/>
        <v>-15792.381816220164</v>
      </c>
      <c r="DC46" s="12">
        <f t="shared" si="49"/>
        <v>-10182.435964229546</v>
      </c>
      <c r="DE46" s="5">
        <f t="shared" si="50"/>
        <v>20</v>
      </c>
      <c r="DF46" s="6">
        <v>0.18759999999999999</v>
      </c>
      <c r="DG46" s="7">
        <f t="shared" si="51"/>
        <v>1374662.2892593499</v>
      </c>
      <c r="DH46" s="12">
        <f t="shared" si="52"/>
        <v>-76993.808794030876</v>
      </c>
      <c r="DI46" s="12">
        <f t="shared" si="53"/>
        <v>-49830.542917791274</v>
      </c>
      <c r="DK46" s="5">
        <f t="shared" si="54"/>
        <v>19</v>
      </c>
      <c r="DL46" s="6">
        <v>0.18759999999999999</v>
      </c>
      <c r="DM46" s="7">
        <f t="shared" si="55"/>
        <v>1391499.4323912847</v>
      </c>
      <c r="DN46" s="12">
        <f t="shared" si="56"/>
        <v>149863.56508341772</v>
      </c>
      <c r="DO46" s="12">
        <f t="shared" si="57"/>
        <v>98085.885662869507</v>
      </c>
      <c r="DQ46" s="5">
        <f t="shared" si="58"/>
        <v>18</v>
      </c>
      <c r="DR46" s="6">
        <v>0.18759999999999999</v>
      </c>
      <c r="DS46" s="7">
        <f t="shared" si="59"/>
        <v>912099.78525910131</v>
      </c>
      <c r="DT46" s="12">
        <f t="shared" si="60"/>
        <v>-203946.53384301875</v>
      </c>
      <c r="DU46" s="12">
        <f t="shared" si="61"/>
        <v>-132490.81395641365</v>
      </c>
      <c r="DW46" s="5">
        <f t="shared" si="62"/>
        <v>17</v>
      </c>
      <c r="DX46" s="6">
        <v>0.18759999999999999</v>
      </c>
      <c r="DY46" s="7">
        <f t="shared" si="63"/>
        <v>687858.05826478195</v>
      </c>
      <c r="DZ46" s="12">
        <f t="shared" si="64"/>
        <v>-312917.40034813515</v>
      </c>
      <c r="EA46" s="12">
        <f t="shared" si="65"/>
        <v>-204043.46300073047</v>
      </c>
      <c r="EC46" s="5">
        <f t="shared" si="66"/>
        <v>16</v>
      </c>
      <c r="ED46" s="6">
        <v>0.18759999999999999</v>
      </c>
      <c r="EE46" s="7">
        <f t="shared" si="67"/>
        <v>640225.29622559773</v>
      </c>
      <c r="EF46" s="12">
        <f t="shared" si="68"/>
        <v>-226456.2392737724</v>
      </c>
      <c r="EG46" s="12">
        <f t="shared" si="69"/>
        <v>-152072.80301596393</v>
      </c>
      <c r="EI46" s="5">
        <f t="shared" si="70"/>
        <v>15</v>
      </c>
      <c r="EJ46" s="6">
        <v>0.18759999999999999</v>
      </c>
      <c r="EK46" s="7">
        <f t="shared" si="71"/>
        <v>640225.29622559773</v>
      </c>
      <c r="EL46" s="12">
        <f t="shared" si="72"/>
        <v>-24648.72682375228</v>
      </c>
      <c r="EM46" s="12">
        <f t="shared" si="73"/>
        <v>-17152.155405336136</v>
      </c>
      <c r="EO46" s="5">
        <f t="shared" si="74"/>
        <v>14</v>
      </c>
      <c r="EP46" s="6">
        <v>0.18759999999999999</v>
      </c>
      <c r="EQ46" s="7">
        <f t="shared" si="75"/>
        <v>715015.96630064503</v>
      </c>
      <c r="ER46" s="12">
        <f t="shared" si="76"/>
        <v>-145771.27253503026</v>
      </c>
      <c r="ES46" s="12">
        <f t="shared" si="77"/>
        <v>-102855.6424213109</v>
      </c>
      <c r="EU46" s="5">
        <f t="shared" si="78"/>
        <v>13</v>
      </c>
      <c r="EV46" s="6">
        <v>0.18759999999999999</v>
      </c>
      <c r="EW46" s="7">
        <f t="shared" si="79"/>
        <v>443964.16092140926</v>
      </c>
      <c r="EX46" s="12">
        <f t="shared" si="80"/>
        <v>-119435.38590300491</v>
      </c>
      <c r="EY46" s="12">
        <f t="shared" si="81"/>
        <v>-85144.934475864808</v>
      </c>
      <c r="FA46" s="5">
        <f t="shared" si="82"/>
        <v>12</v>
      </c>
      <c r="FB46" s="6">
        <v>0.18759999999999999</v>
      </c>
      <c r="FC46" s="7">
        <f t="shared" si="83"/>
        <v>442459.79760953691</v>
      </c>
      <c r="FD46" s="12">
        <f t="shared" si="84"/>
        <v>-44330.230920236754</v>
      </c>
      <c r="FE46" s="12">
        <f t="shared" si="85"/>
        <v>-32142.113903237354</v>
      </c>
      <c r="FG46" s="5">
        <f t="shared" si="86"/>
        <v>11</v>
      </c>
      <c r="FH46" s="6">
        <v>0.18759999999999999</v>
      </c>
      <c r="FI46" s="7">
        <f t="shared" si="87"/>
        <v>349383.92104353826</v>
      </c>
      <c r="FJ46" s="12">
        <f t="shared" si="88"/>
        <v>-77252.128722057416</v>
      </c>
      <c r="FK46" s="12">
        <f t="shared" si="89"/>
        <v>-56388.415125589352</v>
      </c>
      <c r="FM46" s="5">
        <f t="shared" si="90"/>
        <v>10</v>
      </c>
      <c r="FN46" s="6">
        <v>0.18759999999999999</v>
      </c>
      <c r="FO46" s="7">
        <f t="shared" si="91"/>
        <v>383138.4154441696</v>
      </c>
      <c r="FP46" s="12">
        <f t="shared" si="92"/>
        <v>24988.199440816155</v>
      </c>
      <c r="FQ46" s="12">
        <f t="shared" si="93"/>
        <v>18482.755790773994</v>
      </c>
      <c r="FS46" s="5">
        <f t="shared" si="94"/>
        <v>9</v>
      </c>
      <c r="FT46" s="6">
        <v>0.18759999999999999</v>
      </c>
      <c r="FU46" s="7">
        <f t="shared" si="95"/>
        <v>312485.45424041239</v>
      </c>
      <c r="FV46" s="12">
        <f t="shared" si="96"/>
        <v>11570.683687696262</v>
      </c>
      <c r="FW46" s="12">
        <f t="shared" si="97"/>
        <v>8699.1271520636128</v>
      </c>
      <c r="FY46" s="5">
        <f t="shared" si="98"/>
        <v>8</v>
      </c>
      <c r="FZ46" s="6">
        <v>0.18759999999999999</v>
      </c>
      <c r="GA46" s="7">
        <f t="shared" si="99"/>
        <v>268412.17509054486</v>
      </c>
      <c r="GB46" s="12">
        <f t="shared" si="100"/>
        <v>16652.817766158631</v>
      </c>
      <c r="GC46" s="12">
        <f t="shared" si="101"/>
        <v>12641.555092558376</v>
      </c>
      <c r="GE46" s="5">
        <f t="shared" si="102"/>
        <v>7</v>
      </c>
      <c r="GF46" s="6">
        <v>0.18759999999999999</v>
      </c>
      <c r="GG46" s="7">
        <f t="shared" si="103"/>
        <v>238800.86751827833</v>
      </c>
      <c r="GH46" s="12">
        <f t="shared" si="104"/>
        <v>38853.352806023409</v>
      </c>
      <c r="GI46" s="12">
        <f t="shared" si="105"/>
        <v>30061.718229477963</v>
      </c>
      <c r="GK46" s="5">
        <f t="shared" si="106"/>
        <v>6</v>
      </c>
      <c r="GL46" s="6">
        <v>0.18759999999999999</v>
      </c>
      <c r="GM46" s="7">
        <f t="shared" si="107"/>
        <v>265245.88194854866</v>
      </c>
      <c r="GN46" s="12">
        <f t="shared" si="108"/>
        <v>120396.15578314768</v>
      </c>
      <c r="GO46" s="12">
        <f t="shared" si="109"/>
        <v>96375.511563638895</v>
      </c>
      <c r="GQ46" s="5">
        <f t="shared" si="110"/>
        <v>5</v>
      </c>
      <c r="GR46" s="6">
        <v>0.18759999999999999</v>
      </c>
      <c r="GS46" s="7">
        <f t="shared" si="111"/>
        <v>214253.53953840761</v>
      </c>
      <c r="GT46" s="12">
        <f t="shared" si="112"/>
        <v>115996.34018996112</v>
      </c>
      <c r="GU46" s="12">
        <f t="shared" si="113"/>
        <v>96240.272517704972</v>
      </c>
      <c r="GW46" s="5">
        <f t="shared" si="114"/>
        <v>4</v>
      </c>
      <c r="GX46" s="6">
        <v>0.18759999999999999</v>
      </c>
      <c r="GY46" s="7">
        <f t="shared" si="115"/>
        <v>193352.16996517245</v>
      </c>
      <c r="GZ46" s="12">
        <f t="shared" si="116"/>
        <v>134752.13706004748</v>
      </c>
      <c r="HA46" s="12">
        <f t="shared" si="117"/>
        <v>116719.61263595354</v>
      </c>
      <c r="HC46" s="5">
        <f t="shared" si="118"/>
        <v>3</v>
      </c>
      <c r="HD46" s="6">
        <v>0.18759999999999999</v>
      </c>
      <c r="HE46" s="7">
        <f t="shared" si="119"/>
        <v>210715.09368479997</v>
      </c>
      <c r="HF46" s="12">
        <f t="shared" si="120"/>
        <v>170078.73653728675</v>
      </c>
      <c r="HG46" s="12">
        <f t="shared" si="121"/>
        <v>156422.77958903744</v>
      </c>
      <c r="HI46" s="5">
        <f t="shared" si="122"/>
        <v>2</v>
      </c>
      <c r="HJ46" s="6">
        <v>0.18759999999999999</v>
      </c>
      <c r="HK46" s="7">
        <f t="shared" si="123"/>
        <v>203471.50799999997</v>
      </c>
      <c r="HL46" s="12">
        <f>(HL47)*(1+HJ46)-(((VLOOKUP((HI$91+HI47),$A$138:$E$227,5,FALSE))/(VLOOKUP(HI$91,$A$138:$E$227,5,FALSE)))*(IF(HI46&lt;=$D$125,$B$125,$C$125)))</f>
        <v>179048.61151758791</v>
      </c>
      <c r="HM46" s="12">
        <f t="shared" si="125"/>
        <v>173385.27344038925</v>
      </c>
      <c r="HO46" s="5">
        <f t="shared" si="126"/>
        <v>1</v>
      </c>
      <c r="HP46" s="6">
        <v>0.18759999999999999</v>
      </c>
      <c r="HQ46" s="7">
        <f>(HQ47+$B$124)*(1+HP46)</f>
        <v>178140</v>
      </c>
      <c r="HR46" s="12">
        <f>($B$124)*(1+HP46)-$B$125</f>
        <v>167140</v>
      </c>
      <c r="HS46" s="12">
        <f>HR46</f>
        <v>167140</v>
      </c>
      <c r="HU46" s="5"/>
      <c r="HV46" s="6"/>
      <c r="HW46" s="7"/>
      <c r="IA46" s="5"/>
      <c r="IB46" s="6"/>
      <c r="IC46" s="7"/>
      <c r="IG46" s="5"/>
      <c r="IH46" s="6"/>
      <c r="II46" s="7"/>
      <c r="IM46" s="5"/>
      <c r="IN46" s="6"/>
      <c r="IO46" s="7"/>
      <c r="IS46" s="5"/>
      <c r="IT46" s="6"/>
      <c r="IU46" s="7"/>
      <c r="IY46" s="5"/>
      <c r="IZ46" s="6"/>
      <c r="JA46" s="7"/>
      <c r="JE46" s="5"/>
      <c r="JF46" s="6"/>
      <c r="JG46" s="7"/>
      <c r="JK46" s="5"/>
      <c r="JL46" s="6"/>
      <c r="JM46" s="7"/>
      <c r="JQ46" s="5"/>
      <c r="JR46" s="6"/>
      <c r="JS46" s="7"/>
      <c r="JW46" s="5"/>
      <c r="JX46" s="6"/>
      <c r="JY46" s="7"/>
      <c r="KC46" s="5"/>
      <c r="KD46" s="6"/>
      <c r="KE46" s="7"/>
      <c r="KI46" s="5"/>
      <c r="KJ46" s="6"/>
      <c r="KK46" s="7"/>
      <c r="KO46" s="5"/>
      <c r="KP46" s="6"/>
      <c r="KQ46" s="7"/>
      <c r="KU46" s="5"/>
      <c r="KV46" s="6"/>
      <c r="KW46" s="7"/>
      <c r="LA46" s="5"/>
      <c r="LB46" s="6"/>
      <c r="LC46" s="7"/>
      <c r="LG46" s="5"/>
      <c r="LH46" s="6"/>
      <c r="LI46" s="7"/>
      <c r="LM46" s="5"/>
      <c r="LN46" s="6"/>
      <c r="LO46" s="7"/>
      <c r="LS46" s="5"/>
      <c r="LT46" s="6"/>
      <c r="LU46" s="7"/>
      <c r="LY46" s="5"/>
      <c r="LZ46" s="6"/>
      <c r="MA46" s="7"/>
      <c r="ME46" s="5"/>
      <c r="MF46" s="6"/>
      <c r="MG46" s="7"/>
      <c r="MK46" s="5"/>
      <c r="ML46" s="6"/>
      <c r="MM46" s="7"/>
      <c r="MQ46" s="5"/>
      <c r="MR46" s="6"/>
      <c r="MS46" s="7"/>
      <c r="MW46" s="5"/>
      <c r="MX46" s="6"/>
      <c r="MY46" s="7"/>
      <c r="NC46" s="5"/>
      <c r="ND46" s="6"/>
      <c r="NE46" s="7"/>
      <c r="NI46" s="5"/>
      <c r="NJ46" s="6"/>
      <c r="NK46" s="7"/>
      <c r="NO46" s="5"/>
      <c r="NP46" s="6"/>
      <c r="NQ46" s="7"/>
      <c r="NU46" s="5"/>
      <c r="NV46" s="6"/>
      <c r="NW46" s="7"/>
      <c r="OA46" s="5"/>
      <c r="OB46" s="6"/>
      <c r="OC46" s="7"/>
      <c r="OG46" s="5"/>
      <c r="OH46" s="6"/>
      <c r="OI46" s="7"/>
      <c r="OM46" s="5"/>
      <c r="ON46" s="6"/>
      <c r="OO46" s="7"/>
      <c r="OS46" s="5"/>
      <c r="OT46" s="6"/>
      <c r="OU46" s="7"/>
      <c r="OY46" s="5"/>
      <c r="OZ46" s="6"/>
      <c r="PA46" s="7"/>
      <c r="PE46" s="5"/>
      <c r="PF46" s="6"/>
      <c r="PG46" s="7"/>
      <c r="PK46" s="5"/>
      <c r="PL46" s="6"/>
      <c r="PM46" s="7"/>
      <c r="PQ46" s="5"/>
      <c r="PR46" s="6"/>
      <c r="PS46" s="7"/>
      <c r="PW46" s="5"/>
      <c r="PX46" s="6"/>
      <c r="PY46" s="7"/>
      <c r="QC46" s="5"/>
      <c r="QD46" s="6"/>
      <c r="QE46" s="7"/>
      <c r="QI46" s="5"/>
      <c r="QJ46" s="6"/>
      <c r="QK46" s="7"/>
      <c r="QO46" s="5"/>
      <c r="QP46" s="6"/>
      <c r="QQ46" s="7"/>
    </row>
    <row r="47" spans="3:459">
      <c r="C47">
        <v>44</v>
      </c>
      <c r="D47" s="6">
        <v>0.14219999999999999</v>
      </c>
      <c r="E47" s="12">
        <f t="shared" si="286"/>
        <v>-15651842.489630433</v>
      </c>
      <c r="F47" s="12">
        <f t="shared" si="0"/>
        <v>-6803439.0721257916</v>
      </c>
      <c r="G47">
        <v>43</v>
      </c>
      <c r="H47" s="6">
        <v>0.14219999999999999</v>
      </c>
      <c r="I47" s="12">
        <f t="shared" si="1"/>
        <v>-16169693.779991325</v>
      </c>
      <c r="J47" s="12">
        <f t="shared" si="2"/>
        <v>-6947280.4934133599</v>
      </c>
      <c r="K47">
        <v>42</v>
      </c>
      <c r="L47" s="6">
        <v>0.14219999999999999</v>
      </c>
      <c r="M47" s="12">
        <f t="shared" si="3"/>
        <v>-14700596.699719116</v>
      </c>
      <c r="N47" s="12">
        <f t="shared" si="4"/>
        <v>-6316085.5167134907</v>
      </c>
      <c r="O47">
        <v>41</v>
      </c>
      <c r="P47" s="6">
        <v>0.14219999999999999</v>
      </c>
      <c r="Q47" s="12">
        <f t="shared" si="5"/>
        <v>-13301962.986156926</v>
      </c>
      <c r="R47" s="12">
        <f t="shared" si="6"/>
        <v>-5314100.7909521395</v>
      </c>
      <c r="S47">
        <v>40</v>
      </c>
      <c r="T47" s="6">
        <v>0.14219999999999999</v>
      </c>
      <c r="U47" s="12">
        <f t="shared" si="7"/>
        <v>-9176122.7282325439</v>
      </c>
      <c r="V47" s="12">
        <f t="shared" si="8"/>
        <v>-3296948.6184353116</v>
      </c>
      <c r="W47">
        <v>39</v>
      </c>
      <c r="X47" s="6">
        <v>0.14219999999999999</v>
      </c>
      <c r="Y47" s="12">
        <f t="shared" si="9"/>
        <v>-8797902.2542170454</v>
      </c>
      <c r="Z47" s="12">
        <f t="shared" si="10"/>
        <v>-2851581.38390452</v>
      </c>
      <c r="AA47">
        <v>38</v>
      </c>
      <c r="AB47" s="6">
        <v>0.14219999999999999</v>
      </c>
      <c r="AC47" s="12">
        <f t="shared" si="11"/>
        <v>-10850739.483452922</v>
      </c>
      <c r="AD47" s="12">
        <f t="shared" si="12"/>
        <v>-3598737.7181301145</v>
      </c>
      <c r="AE47">
        <v>37</v>
      </c>
      <c r="AF47" s="6">
        <v>0.14219999999999999</v>
      </c>
      <c r="AG47" s="12">
        <f t="shared" si="13"/>
        <v>-8978975.9052299485</v>
      </c>
      <c r="AH47" s="12">
        <f t="shared" si="14"/>
        <v>-3068192.7716363645</v>
      </c>
      <c r="AI47">
        <v>36</v>
      </c>
      <c r="AJ47" s="6">
        <v>0.14219999999999999</v>
      </c>
      <c r="AK47" s="12">
        <f t="shared" si="15"/>
        <v>-10246409.659804134</v>
      </c>
      <c r="AL47" s="12">
        <f t="shared" si="16"/>
        <v>-3552775.2086758059</v>
      </c>
      <c r="AM47">
        <v>35</v>
      </c>
      <c r="AN47" s="6">
        <v>0.14219999999999999</v>
      </c>
      <c r="AO47" s="12">
        <f t="shared" si="17"/>
        <v>-10237194.237569602</v>
      </c>
      <c r="AP47" s="12">
        <f t="shared" si="18"/>
        <v>-3626744.6922043068</v>
      </c>
      <c r="AQ47">
        <v>34</v>
      </c>
      <c r="AR47" s="6">
        <v>0.14219999999999999</v>
      </c>
      <c r="AS47" s="12">
        <f t="shared" si="19"/>
        <v>-6601496.4160846155</v>
      </c>
      <c r="AT47" s="12">
        <f t="shared" si="20"/>
        <v>-2355307.7665427523</v>
      </c>
      <c r="AU47">
        <v>33</v>
      </c>
      <c r="AV47" s="6">
        <v>0.14219999999999999</v>
      </c>
      <c r="AW47" s="12">
        <f t="shared" si="21"/>
        <v>-7102673.7060484514</v>
      </c>
      <c r="AX47" s="12">
        <f t="shared" si="22"/>
        <v>-2498427.9368009628</v>
      </c>
      <c r="AY47">
        <v>32</v>
      </c>
      <c r="AZ47" s="6">
        <v>0.14219999999999999</v>
      </c>
      <c r="BA47" s="12">
        <f t="shared" si="23"/>
        <v>-6101185.5225840341</v>
      </c>
      <c r="BB47" s="12">
        <f t="shared" si="24"/>
        <v>-2130816.0493446751</v>
      </c>
      <c r="BC47">
        <v>31</v>
      </c>
      <c r="BD47" s="6">
        <v>0.14219999999999999</v>
      </c>
      <c r="BE47" s="12">
        <f t="shared" si="25"/>
        <v>-4375219.6339169787</v>
      </c>
      <c r="BF47" s="12">
        <f t="shared" si="26"/>
        <v>-1550014.9959354121</v>
      </c>
      <c r="BG47">
        <v>30</v>
      </c>
      <c r="BH47" s="6">
        <v>0.14219999999999999</v>
      </c>
      <c r="BI47" s="12">
        <f t="shared" si="27"/>
        <v>-1732804.7469595701</v>
      </c>
      <c r="BJ47" s="12">
        <f t="shared" si="28"/>
        <v>-683543.58108706656</v>
      </c>
      <c r="BK47">
        <v>29</v>
      </c>
      <c r="BL47" s="6">
        <v>0.14219999999999999</v>
      </c>
      <c r="BM47" s="12">
        <f t="shared" si="29"/>
        <v>-1422650.3145247537</v>
      </c>
      <c r="BN47" s="12">
        <f t="shared" si="30"/>
        <v>-604090.20893136528</v>
      </c>
      <c r="BO47">
        <v>28</v>
      </c>
      <c r="BP47" s="6">
        <v>0.14219999999999999</v>
      </c>
      <c r="BQ47" s="12">
        <f t="shared" si="31"/>
        <v>-1566777.6250860104</v>
      </c>
      <c r="BR47" s="12">
        <f t="shared" si="32"/>
        <v>-684973.13257529098</v>
      </c>
      <c r="BS47">
        <v>27</v>
      </c>
      <c r="BT47" s="6">
        <v>0.14219999999999999</v>
      </c>
      <c r="BU47" s="12">
        <f t="shared" si="33"/>
        <v>-1422668.9404317546</v>
      </c>
      <c r="BV47" s="12">
        <f t="shared" si="34"/>
        <v>-636269.02361018176</v>
      </c>
      <c r="BW47">
        <v>26</v>
      </c>
      <c r="BX47" s="6">
        <v>0.14219999999999999</v>
      </c>
      <c r="BY47" s="12">
        <f t="shared" si="35"/>
        <v>-1705789.5615597807</v>
      </c>
      <c r="BZ47" s="12">
        <f t="shared" si="36"/>
        <v>-780034.42262281443</v>
      </c>
      <c r="CA47">
        <v>25</v>
      </c>
      <c r="CB47" s="6">
        <v>0.14219999999999999</v>
      </c>
      <c r="CC47" s="12">
        <f t="shared" si="37"/>
        <v>-374674.57040284539</v>
      </c>
      <c r="CD47" s="12">
        <f t="shared" si="38"/>
        <v>-202399.5794889743</v>
      </c>
      <c r="CE47">
        <v>24</v>
      </c>
      <c r="CF47" s="6">
        <v>0.14219999999999999</v>
      </c>
      <c r="CG47" s="12">
        <f t="shared" si="39"/>
        <v>156127.4092360691</v>
      </c>
      <c r="CH47" s="12">
        <f t="shared" si="40"/>
        <v>92970.341680774814</v>
      </c>
      <c r="CI47">
        <v>23</v>
      </c>
      <c r="CJ47" s="6">
        <v>0.14219999999999999</v>
      </c>
      <c r="CK47" s="12">
        <f t="shared" si="284"/>
        <v>391003.35757758346</v>
      </c>
      <c r="CL47" s="12">
        <f t="shared" si="285"/>
        <v>235780.91914226141</v>
      </c>
      <c r="CM47" s="5">
        <v>22</v>
      </c>
      <c r="CN47" s="6">
        <v>0.14219999999999999</v>
      </c>
      <c r="CO47" s="7">
        <f t="shared" si="41"/>
        <v>2212585.0734577109</v>
      </c>
      <c r="CP47" s="12">
        <f t="shared" si="42"/>
        <v>272428.91093738395</v>
      </c>
      <c r="CQ47" s="12">
        <f t="shared" si="43"/>
        <v>160856.26650825437</v>
      </c>
      <c r="CR47" s="9"/>
      <c r="CS47" s="5">
        <v>21</v>
      </c>
      <c r="CT47" s="6">
        <v>0.14219999999999999</v>
      </c>
      <c r="CU47" s="7">
        <f t="shared" si="44"/>
        <v>1691449.4866277124</v>
      </c>
      <c r="CV47" s="12">
        <f t="shared" si="45"/>
        <v>114211.66810582695</v>
      </c>
      <c r="CW47" s="12">
        <f t="shared" si="46"/>
        <v>72888.853514773975</v>
      </c>
      <c r="CY47" s="5">
        <v>20</v>
      </c>
      <c r="CZ47" s="6">
        <v>0.14219999999999999</v>
      </c>
      <c r="DA47" s="7">
        <f t="shared" si="47"/>
        <v>1367601.4607274525</v>
      </c>
      <c r="DB47" s="12">
        <f t="shared" si="48"/>
        <v>25880.700632007654</v>
      </c>
      <c r="DC47" s="12">
        <f t="shared" si="49"/>
        <v>17232.124792668415</v>
      </c>
      <c r="DE47" s="5">
        <f t="shared" si="50"/>
        <v>19</v>
      </c>
      <c r="DF47" s="6">
        <v>0.14219999999999999</v>
      </c>
      <c r="DG47" s="7">
        <f t="shared" si="51"/>
        <v>1157512.8740816351</v>
      </c>
      <c r="DH47" s="12">
        <f t="shared" si="52"/>
        <v>-25800.290784257548</v>
      </c>
      <c r="DI47" s="12">
        <f t="shared" si="53"/>
        <v>-17243.410423649519</v>
      </c>
      <c r="DK47" s="5">
        <f t="shared" si="54"/>
        <v>18</v>
      </c>
      <c r="DL47" s="6">
        <v>0.14219999999999999</v>
      </c>
      <c r="DM47" s="7">
        <f t="shared" si="55"/>
        <v>1171690.327038805</v>
      </c>
      <c r="DN47" s="12">
        <f t="shared" si="56"/>
        <v>164786.12016687734</v>
      </c>
      <c r="DO47" s="12">
        <f t="shared" si="57"/>
        <v>111375.54352987438</v>
      </c>
      <c r="DQ47" s="5">
        <f t="shared" si="58"/>
        <v>17</v>
      </c>
      <c r="DR47" s="6">
        <v>0.14219999999999999</v>
      </c>
      <c r="DS47" s="7">
        <f t="shared" si="59"/>
        <v>768019.3543778219</v>
      </c>
      <c r="DT47" s="12">
        <f t="shared" si="60"/>
        <v>-132845.03078656102</v>
      </c>
      <c r="DU47" s="12">
        <f t="shared" si="61"/>
        <v>-89119.656331687933</v>
      </c>
      <c r="DW47" s="5">
        <f t="shared" si="62"/>
        <v>16</v>
      </c>
      <c r="DX47" s="6">
        <v>0.14219999999999999</v>
      </c>
      <c r="DY47" s="7">
        <f t="shared" si="63"/>
        <v>579200.11642369651</v>
      </c>
      <c r="DZ47" s="12">
        <f t="shared" si="64"/>
        <v>-224747.33720239811</v>
      </c>
      <c r="EA47" s="12">
        <f t="shared" si="65"/>
        <v>-151337.40294030827</v>
      </c>
      <c r="EC47" s="5">
        <f t="shared" si="66"/>
        <v>15</v>
      </c>
      <c r="ED47" s="6">
        <v>0.14219999999999999</v>
      </c>
      <c r="EE47" s="7">
        <f t="shared" si="67"/>
        <v>539091.69436308334</v>
      </c>
      <c r="EF47" s="12">
        <f t="shared" si="68"/>
        <v>-153066.96381803145</v>
      </c>
      <c r="EG47" s="12">
        <f t="shared" si="69"/>
        <v>-106146.93973310725</v>
      </c>
      <c r="EI47" s="5">
        <f t="shared" si="70"/>
        <v>14</v>
      </c>
      <c r="EJ47" s="6">
        <v>0.14219999999999999</v>
      </c>
      <c r="EK47" s="7">
        <f t="shared" si="71"/>
        <v>539091.69436308334</v>
      </c>
      <c r="EL47" s="12">
        <f t="shared" si="72"/>
        <v>15546.616106547517</v>
      </c>
      <c r="EM47" s="12">
        <f t="shared" si="73"/>
        <v>11171.688960986408</v>
      </c>
      <c r="EO47" s="5">
        <f t="shared" si="74"/>
        <v>13</v>
      </c>
      <c r="EP47" s="6">
        <v>0.14219999999999999</v>
      </c>
      <c r="EQ47" s="7">
        <f t="shared" si="75"/>
        <v>602068.00799986953</v>
      </c>
      <c r="ER47" s="12">
        <f t="shared" si="76"/>
        <v>-86943.441525530419</v>
      </c>
      <c r="ES47" s="12">
        <f t="shared" si="77"/>
        <v>-63350.748850260861</v>
      </c>
      <c r="EU47" s="5">
        <f t="shared" si="78"/>
        <v>12</v>
      </c>
      <c r="EV47" s="6">
        <v>0.14219999999999999</v>
      </c>
      <c r="EW47" s="7">
        <f t="shared" si="79"/>
        <v>373833.0758853227</v>
      </c>
      <c r="EX47" s="12">
        <f t="shared" si="80"/>
        <v>-65134.283125805217</v>
      </c>
      <c r="EY47" s="12">
        <f t="shared" si="81"/>
        <v>-47950.615466987263</v>
      </c>
      <c r="FA47" s="5">
        <f t="shared" si="82"/>
        <v>11</v>
      </c>
      <c r="FB47" s="6">
        <v>0.14219999999999999</v>
      </c>
      <c r="FC47" s="7">
        <f t="shared" si="83"/>
        <v>372566.35029432207</v>
      </c>
      <c r="FD47" s="12">
        <f t="shared" si="84"/>
        <v>-2487.699557142354</v>
      </c>
      <c r="FE47" s="12">
        <f t="shared" si="85"/>
        <v>-1862.6494171568379</v>
      </c>
      <c r="FG47" s="5">
        <f t="shared" si="86"/>
        <v>10</v>
      </c>
      <c r="FH47" s="6">
        <v>0.14219999999999999</v>
      </c>
      <c r="FI47" s="7">
        <f t="shared" si="87"/>
        <v>294193.26460385503</v>
      </c>
      <c r="FJ47" s="12">
        <f t="shared" si="88"/>
        <v>-30441.334390415468</v>
      </c>
      <c r="FK47" s="12">
        <f t="shared" si="89"/>
        <v>-22945.729440011659</v>
      </c>
      <c r="FM47" s="5">
        <f t="shared" si="90"/>
        <v>9</v>
      </c>
      <c r="FN47" s="6">
        <v>0.14219999999999999</v>
      </c>
      <c r="FO47" s="7">
        <f t="shared" si="91"/>
        <v>322615.70852489863</v>
      </c>
      <c r="FP47" s="12">
        <f t="shared" si="92"/>
        <v>55193.1710737049</v>
      </c>
      <c r="FQ47" s="12">
        <f t="shared" si="93"/>
        <v>42157.598006045955</v>
      </c>
      <c r="FS47" s="5">
        <f t="shared" si="94"/>
        <v>8</v>
      </c>
      <c r="FT47" s="6">
        <v>0.14219999999999999</v>
      </c>
      <c r="FU47" s="7">
        <f t="shared" si="95"/>
        <v>263123.48790873389</v>
      </c>
      <c r="FV47" s="12">
        <f t="shared" si="96"/>
        <v>43342.536467712605</v>
      </c>
      <c r="FW47" s="12">
        <f t="shared" si="97"/>
        <v>33650.36122744521</v>
      </c>
      <c r="FY47" s="5">
        <f t="shared" si="98"/>
        <v>7</v>
      </c>
      <c r="FZ47" s="6">
        <v>0.14219999999999999</v>
      </c>
      <c r="GA47" s="7">
        <f t="shared" si="99"/>
        <v>226012.27272696604</v>
      </c>
      <c r="GB47" s="12">
        <f t="shared" si="100"/>
        <v>47298.794657619903</v>
      </c>
      <c r="GC47" s="12">
        <f t="shared" si="101"/>
        <v>37078.452093410582</v>
      </c>
      <c r="GE47" s="5">
        <f t="shared" si="102"/>
        <v>6</v>
      </c>
      <c r="GF47" s="6">
        <v>0.14219999999999999</v>
      </c>
      <c r="GG47" s="7">
        <f t="shared" si="103"/>
        <v>201078.53445459611</v>
      </c>
      <c r="GH47" s="12">
        <f t="shared" si="104"/>
        <v>65364.548426813562</v>
      </c>
      <c r="GI47" s="12">
        <f t="shared" si="105"/>
        <v>52225.945727956576</v>
      </c>
      <c r="GK47" s="5">
        <f t="shared" si="106"/>
        <v>5</v>
      </c>
      <c r="GL47" s="6">
        <v>0.14219999999999999</v>
      </c>
      <c r="GM47" s="7">
        <f t="shared" si="107"/>
        <v>223346.14512339901</v>
      </c>
      <c r="GN47" s="12">
        <f t="shared" si="108"/>
        <v>132934.79238006409</v>
      </c>
      <c r="GO47" s="12">
        <f t="shared" si="109"/>
        <v>109888.30827397257</v>
      </c>
      <c r="GQ47" s="5">
        <f t="shared" si="110"/>
        <v>4</v>
      </c>
      <c r="GR47" s="6">
        <v>0.14219999999999999</v>
      </c>
      <c r="GS47" s="7">
        <f t="shared" si="111"/>
        <v>180408.84097205088</v>
      </c>
      <c r="GT47" s="12">
        <f t="shared" si="112"/>
        <v>128119.48295825372</v>
      </c>
      <c r="GU47" s="12">
        <f t="shared" si="113"/>
        <v>109770.71278584051</v>
      </c>
      <c r="GW47" s="5">
        <f t="shared" si="114"/>
        <v>3</v>
      </c>
      <c r="GX47" s="6">
        <v>0.14219999999999999</v>
      </c>
      <c r="GY47" s="7">
        <f t="shared" si="115"/>
        <v>162809.16972479998</v>
      </c>
      <c r="GZ47" s="12">
        <f t="shared" si="116"/>
        <v>124159.29206996856</v>
      </c>
      <c r="HA47" s="12">
        <f t="shared" si="117"/>
        <v>111057.05521836385</v>
      </c>
      <c r="HC47" s="5">
        <f t="shared" si="118"/>
        <v>2</v>
      </c>
      <c r="HD47" s="6">
        <v>0.14219999999999999</v>
      </c>
      <c r="HE47" s="7">
        <f t="shared" si="119"/>
        <v>177429.34799999997</v>
      </c>
      <c r="HF47" s="12">
        <f>(HF48)*(1+HD47)-(((VLOOKUP((HC$91+HC48),$A$138:$E$227,5,FALSE))/(VLOOKUP(HC$91,$A$138:$E$227,5,FALSE)))*(IF(HC47&lt;=$D$125,$B$125,$C$125)))</f>
        <v>153283.1374179894</v>
      </c>
      <c r="HG47" s="12">
        <f t="shared" si="121"/>
        <v>145580.4671959799</v>
      </c>
      <c r="HI47" s="5">
        <f t="shared" si="122"/>
        <v>1</v>
      </c>
      <c r="HJ47" s="6">
        <v>0.14219999999999999</v>
      </c>
      <c r="HK47" s="7">
        <f>(HK48+$B$124)*(1+HJ47)</f>
        <v>171329.99999999997</v>
      </c>
      <c r="HL47" s="12">
        <f>($B$124)*(1+HJ47)-$B$125</f>
        <v>160329.99999999997</v>
      </c>
      <c r="HM47" s="12">
        <f>HL47</f>
        <v>160329.99999999997</v>
      </c>
      <c r="HO47" s="5"/>
      <c r="HP47" s="6"/>
      <c r="HQ47" s="7"/>
      <c r="HU47" s="5"/>
      <c r="HV47" s="6"/>
      <c r="HW47" s="7"/>
      <c r="IA47" s="5"/>
      <c r="IB47" s="6"/>
      <c r="IC47" s="7"/>
      <c r="IG47" s="5"/>
      <c r="IH47" s="6"/>
      <c r="II47" s="7"/>
      <c r="IM47" s="5"/>
      <c r="IN47" s="6"/>
      <c r="IO47" s="7"/>
      <c r="IS47" s="5"/>
      <c r="IT47" s="6"/>
      <c r="IU47" s="7"/>
      <c r="IY47" s="5"/>
      <c r="IZ47" s="6"/>
      <c r="JA47" s="7"/>
      <c r="JE47" s="5"/>
      <c r="JF47" s="6"/>
      <c r="JG47" s="7"/>
      <c r="JK47" s="5"/>
      <c r="JL47" s="6"/>
      <c r="JM47" s="7"/>
      <c r="JQ47" s="5"/>
      <c r="JR47" s="6"/>
      <c r="JS47" s="7"/>
      <c r="JW47" s="5"/>
      <c r="JX47" s="6"/>
      <c r="JY47" s="7"/>
      <c r="KC47" s="5"/>
      <c r="KD47" s="6"/>
      <c r="KE47" s="7"/>
      <c r="KI47" s="5"/>
      <c r="KJ47" s="6"/>
      <c r="KK47" s="7"/>
      <c r="KO47" s="5"/>
      <c r="KP47" s="6"/>
      <c r="KQ47" s="7"/>
      <c r="KU47" s="5"/>
      <c r="KV47" s="6"/>
      <c r="KW47" s="7"/>
      <c r="LA47" s="5"/>
      <c r="LB47" s="6"/>
      <c r="LC47" s="7"/>
      <c r="LG47" s="5"/>
      <c r="LH47" s="6"/>
      <c r="LI47" s="7"/>
      <c r="LM47" s="5"/>
      <c r="LN47" s="6"/>
      <c r="LO47" s="7"/>
      <c r="LS47" s="5"/>
      <c r="LT47" s="6"/>
      <c r="LU47" s="7"/>
      <c r="LY47" s="5"/>
      <c r="LZ47" s="6"/>
      <c r="MA47" s="7"/>
      <c r="ME47" s="5"/>
      <c r="MF47" s="6"/>
      <c r="MG47" s="7"/>
      <c r="MK47" s="5"/>
      <c r="ML47" s="6"/>
      <c r="MM47" s="7"/>
      <c r="MQ47" s="5"/>
      <c r="MR47" s="6"/>
      <c r="MS47" s="7"/>
      <c r="MW47" s="5"/>
      <c r="MX47" s="6"/>
      <c r="MY47" s="7"/>
      <c r="NC47" s="5"/>
      <c r="ND47" s="6"/>
      <c r="NE47" s="7"/>
      <c r="NI47" s="5"/>
      <c r="NJ47" s="6"/>
      <c r="NK47" s="7"/>
      <c r="NO47" s="5"/>
      <c r="NP47" s="6"/>
      <c r="NQ47" s="7"/>
      <c r="NU47" s="5"/>
      <c r="NV47" s="6"/>
      <c r="NW47" s="7"/>
      <c r="OA47" s="5"/>
      <c r="OB47" s="6"/>
      <c r="OC47" s="7"/>
      <c r="OG47" s="5"/>
      <c r="OH47" s="6"/>
      <c r="OI47" s="7"/>
      <c r="OM47" s="5"/>
      <c r="ON47" s="6"/>
      <c r="OO47" s="7"/>
      <c r="OS47" s="5"/>
      <c r="OT47" s="6"/>
      <c r="OU47" s="7"/>
      <c r="OY47" s="5"/>
      <c r="OZ47" s="6"/>
      <c r="PA47" s="7"/>
      <c r="PE47" s="5"/>
      <c r="PF47" s="6"/>
      <c r="PG47" s="7"/>
      <c r="PK47" s="5"/>
      <c r="PL47" s="6"/>
      <c r="PM47" s="7"/>
      <c r="PQ47" s="5"/>
      <c r="PR47" s="6"/>
      <c r="PS47" s="7"/>
      <c r="PW47" s="5"/>
      <c r="PX47" s="6"/>
      <c r="PY47" s="7"/>
      <c r="QC47" s="5"/>
      <c r="QD47" s="6"/>
      <c r="QE47" s="7"/>
      <c r="QI47" s="5"/>
      <c r="QJ47" s="6"/>
      <c r="QK47" s="7"/>
      <c r="QO47" s="5"/>
      <c r="QP47" s="6"/>
      <c r="QQ47" s="7"/>
    </row>
    <row r="48" spans="3:459">
      <c r="C48">
        <v>43</v>
      </c>
      <c r="D48" s="6">
        <v>3.56E-2</v>
      </c>
      <c r="E48" s="12">
        <f t="shared" si="286"/>
        <v>-13642816.624575356</v>
      </c>
      <c r="F48" s="12">
        <f t="shared" si="0"/>
        <v>-6243934.5927289333</v>
      </c>
      <c r="G48">
        <v>42</v>
      </c>
      <c r="H48" s="6">
        <v>3.56E-2</v>
      </c>
      <c r="I48" s="12">
        <f t="shared" si="1"/>
        <v>-14095490.47328648</v>
      </c>
      <c r="J48" s="12">
        <f t="shared" si="2"/>
        <v>-6376531.4045819798</v>
      </c>
      <c r="K48">
        <v>41</v>
      </c>
      <c r="L48" s="6">
        <v>3.56E-2</v>
      </c>
      <c r="M48" s="12">
        <f t="shared" si="3"/>
        <v>-12809290.963330071</v>
      </c>
      <c r="N48" s="12">
        <f t="shared" si="4"/>
        <v>-5794679.2453159858</v>
      </c>
      <c r="O48">
        <v>40</v>
      </c>
      <c r="P48" s="6">
        <v>3.56E-2</v>
      </c>
      <c r="Q48" s="12">
        <f t="shared" si="5"/>
        <v>-11580168.662698552</v>
      </c>
      <c r="R48" s="12">
        <f t="shared" si="6"/>
        <v>-4871023.3263732009</v>
      </c>
      <c r="S48">
        <v>39</v>
      </c>
      <c r="T48" s="6">
        <v>3.56E-2</v>
      </c>
      <c r="U48" s="12">
        <f t="shared" si="7"/>
        <v>-7960625.3061950989</v>
      </c>
      <c r="V48" s="12">
        <f t="shared" si="8"/>
        <v>-3011559.3089574059</v>
      </c>
      <c r="W48">
        <v>38</v>
      </c>
      <c r="X48" s="6">
        <v>3.56E-2</v>
      </c>
      <c r="Y48" s="12">
        <f t="shared" si="9"/>
        <v>-7621558.4964823704</v>
      </c>
      <c r="Z48" s="12">
        <f t="shared" si="10"/>
        <v>-2601008.0583233489</v>
      </c>
      <c r="AA48">
        <v>37</v>
      </c>
      <c r="AB48" s="6">
        <v>3.56E-2</v>
      </c>
      <c r="AC48" s="12">
        <f t="shared" si="11"/>
        <v>-9420666.203815775</v>
      </c>
      <c r="AD48" s="12">
        <f t="shared" si="12"/>
        <v>-3289756.4521261435</v>
      </c>
      <c r="AE48">
        <v>36</v>
      </c>
      <c r="AF48" s="6">
        <v>3.56E-2</v>
      </c>
      <c r="AG48" s="12">
        <f t="shared" si="13"/>
        <v>-7784260.0136428736</v>
      </c>
      <c r="AH48" s="12">
        <f t="shared" si="14"/>
        <v>-2800686.1424746849</v>
      </c>
      <c r="AI48">
        <v>35</v>
      </c>
      <c r="AJ48" s="6">
        <v>3.56E-2</v>
      </c>
      <c r="AK48" s="12">
        <f t="shared" si="15"/>
        <v>-8895016.5651144274</v>
      </c>
      <c r="AL48" s="12">
        <f t="shared" si="16"/>
        <v>-3247386.9999624104</v>
      </c>
      <c r="AM48">
        <v>34</v>
      </c>
      <c r="AN48" s="6">
        <v>3.56E-2</v>
      </c>
      <c r="AO48" s="12">
        <f t="shared" si="17"/>
        <v>-8888560.1352703329</v>
      </c>
      <c r="AP48" s="12">
        <f t="shared" si="18"/>
        <v>-3315574.0187119497</v>
      </c>
      <c r="AQ48">
        <v>33</v>
      </c>
      <c r="AR48" s="6">
        <v>3.56E-2</v>
      </c>
      <c r="AS48" s="12">
        <f t="shared" si="19"/>
        <v>-5706016.3798304703</v>
      </c>
      <c r="AT48" s="12">
        <f t="shared" si="20"/>
        <v>-2143529.9627934573</v>
      </c>
      <c r="AU48">
        <v>32</v>
      </c>
      <c r="AV48" s="6">
        <v>3.56E-2</v>
      </c>
      <c r="AW48" s="12">
        <f t="shared" si="21"/>
        <v>-6143747.1474021515</v>
      </c>
      <c r="AX48" s="12">
        <f t="shared" si="22"/>
        <v>-2275461.9064452415</v>
      </c>
      <c r="AY48">
        <v>31</v>
      </c>
      <c r="AZ48" s="6">
        <v>3.56E-2</v>
      </c>
      <c r="BA48" s="12">
        <f t="shared" si="23"/>
        <v>-5266403.6438526483</v>
      </c>
      <c r="BB48" s="12">
        <f t="shared" si="24"/>
        <v>-1936587.5833214768</v>
      </c>
      <c r="BC48">
        <v>30</v>
      </c>
      <c r="BD48" s="6">
        <v>3.56E-2</v>
      </c>
      <c r="BE48" s="12">
        <f t="shared" si="25"/>
        <v>-3756381.354275214</v>
      </c>
      <c r="BF48" s="12">
        <f t="shared" si="26"/>
        <v>-1401189.8702455163</v>
      </c>
      <c r="BG48">
        <v>29</v>
      </c>
      <c r="BH48" s="6">
        <v>3.56E-2</v>
      </c>
      <c r="BI48" s="12">
        <f t="shared" si="27"/>
        <v>-1450493.6014231811</v>
      </c>
      <c r="BJ48" s="12">
        <f t="shared" si="28"/>
        <v>-602453.69159640069</v>
      </c>
      <c r="BK48">
        <v>28</v>
      </c>
      <c r="BL48" s="6">
        <v>3.56E-2</v>
      </c>
      <c r="BM48" s="12">
        <f t="shared" si="29"/>
        <v>-1183680.1146478632</v>
      </c>
      <c r="BN48" s="12">
        <f t="shared" si="30"/>
        <v>-529211.4798293357</v>
      </c>
      <c r="BO48">
        <v>27</v>
      </c>
      <c r="BP48" s="6">
        <v>3.56E-2</v>
      </c>
      <c r="BQ48" s="12">
        <f t="shared" si="31"/>
        <v>-1311641.5123715971</v>
      </c>
      <c r="BR48" s="12">
        <f t="shared" si="32"/>
        <v>-603771.48982184625</v>
      </c>
      <c r="BS48">
        <v>26</v>
      </c>
      <c r="BT48" s="6">
        <v>3.56E-2</v>
      </c>
      <c r="BU48" s="12">
        <f t="shared" si="33"/>
        <v>-1186823.9264107526</v>
      </c>
      <c r="BV48" s="12">
        <f t="shared" si="34"/>
        <v>-558874.75899765606</v>
      </c>
      <c r="BW48">
        <v>25</v>
      </c>
      <c r="BX48" s="6">
        <v>3.56E-2</v>
      </c>
      <c r="BY48" s="12">
        <f t="shared" si="35"/>
        <v>-1435987.7131460211</v>
      </c>
      <c r="BZ48" s="12">
        <f t="shared" si="36"/>
        <v>-691401.49151475099</v>
      </c>
      <c r="CA48">
        <v>24</v>
      </c>
      <c r="CB48" s="6">
        <v>3.56E-2</v>
      </c>
      <c r="CC48" s="12">
        <f t="shared" si="37"/>
        <v>-279407.88538076973</v>
      </c>
      <c r="CD48" s="12">
        <f t="shared" si="38"/>
        <v>-158922.47448906215</v>
      </c>
      <c r="CE48">
        <v>23</v>
      </c>
      <c r="CF48" s="6">
        <v>3.56E-2</v>
      </c>
      <c r="CG48" s="12">
        <f t="shared" si="39"/>
        <v>180797.7202517179</v>
      </c>
      <c r="CH48" s="12">
        <f t="shared" si="40"/>
        <v>113357.30079274376</v>
      </c>
      <c r="CI48">
        <v>22</v>
      </c>
      <c r="CJ48" s="6">
        <v>3.56E-2</v>
      </c>
      <c r="CK48" s="12">
        <f t="shared" si="284"/>
        <v>385881.06949534541</v>
      </c>
      <c r="CL48" s="12">
        <f t="shared" si="285"/>
        <v>245003.85364783838</v>
      </c>
      <c r="CM48" s="5">
        <v>21</v>
      </c>
      <c r="CN48" s="6">
        <v>3.56E-2</v>
      </c>
      <c r="CO48" s="7">
        <f t="shared" si="41"/>
        <v>1937125.786602794</v>
      </c>
      <c r="CP48" s="12">
        <f t="shared" si="42"/>
        <v>282995.46627182793</v>
      </c>
      <c r="CQ48" s="12">
        <f t="shared" si="43"/>
        <v>175936.33485153326</v>
      </c>
      <c r="CR48" s="9"/>
      <c r="CS48" s="5">
        <v>20</v>
      </c>
      <c r="CT48" s="6">
        <v>3.56E-2</v>
      </c>
      <c r="CU48" s="7">
        <f t="shared" si="44"/>
        <v>1480869.800934786</v>
      </c>
      <c r="CV48" s="12">
        <f t="shared" si="45"/>
        <v>141148.25960565137</v>
      </c>
      <c r="CW48" s="12">
        <f t="shared" si="46"/>
        <v>94845.655925490602</v>
      </c>
      <c r="CY48" s="5">
        <v>19</v>
      </c>
      <c r="CZ48" s="6">
        <v>3.56E-2</v>
      </c>
      <c r="DA48" s="7">
        <f t="shared" si="47"/>
        <v>1197339.748491904</v>
      </c>
      <c r="DB48" s="12">
        <f t="shared" si="48"/>
        <v>62105.852219919951</v>
      </c>
      <c r="DC48" s="12">
        <f t="shared" si="49"/>
        <v>43539.817032483566</v>
      </c>
      <c r="DE48" s="5">
        <f t="shared" si="50"/>
        <v>18</v>
      </c>
      <c r="DF48" s="6">
        <v>3.56E-2</v>
      </c>
      <c r="DG48" s="7">
        <f t="shared" si="51"/>
        <v>1013406.4735437186</v>
      </c>
      <c r="DH48" s="12">
        <f t="shared" si="52"/>
        <v>16710.669988491711</v>
      </c>
      <c r="DI48" s="12">
        <f t="shared" si="53"/>
        <v>11759.360362271947</v>
      </c>
      <c r="DK48" s="5">
        <f t="shared" si="54"/>
        <v>17</v>
      </c>
      <c r="DL48" s="6">
        <v>3.56E-2</v>
      </c>
      <c r="DM48" s="7">
        <f t="shared" si="55"/>
        <v>1025818.8820161137</v>
      </c>
      <c r="DN48" s="12">
        <f t="shared" si="56"/>
        <v>183131.44569011478</v>
      </c>
      <c r="DO48" s="12">
        <f t="shared" si="57"/>
        <v>130323.7007688912</v>
      </c>
      <c r="DQ48" s="5">
        <f t="shared" si="58"/>
        <v>16</v>
      </c>
      <c r="DR48" s="6">
        <v>3.56E-2</v>
      </c>
      <c r="DS48" s="7">
        <f t="shared" si="59"/>
        <v>672403.56713169499</v>
      </c>
      <c r="DT48" s="12">
        <f t="shared" si="60"/>
        <v>-77154.552322680393</v>
      </c>
      <c r="DU48" s="12">
        <f t="shared" si="61"/>
        <v>-54498.056799353617</v>
      </c>
      <c r="DW48" s="5">
        <f t="shared" si="62"/>
        <v>15</v>
      </c>
      <c r="DX48" s="6">
        <v>3.56E-2</v>
      </c>
      <c r="DY48" s="7">
        <f t="shared" si="63"/>
        <v>507091.67958649673</v>
      </c>
      <c r="DZ48" s="12">
        <f t="shared" si="64"/>
        <v>-157761.42391562596</v>
      </c>
      <c r="EA48" s="12">
        <f t="shared" si="65"/>
        <v>-111852.01483965016</v>
      </c>
      <c r="EC48" s="5">
        <f t="shared" si="66"/>
        <v>14</v>
      </c>
      <c r="ED48" s="6">
        <v>3.56E-2</v>
      </c>
      <c r="EE48" s="7">
        <f t="shared" si="67"/>
        <v>471976.61912369414</v>
      </c>
      <c r="EF48" s="12">
        <f t="shared" si="68"/>
        <v>-96135.610447219471</v>
      </c>
      <c r="EG48" s="12">
        <f t="shared" si="69"/>
        <v>-70194.25524717613</v>
      </c>
      <c r="EI48" s="5">
        <f t="shared" si="70"/>
        <v>13</v>
      </c>
      <c r="EJ48" s="6">
        <v>3.56E-2</v>
      </c>
      <c r="EK48" s="7">
        <f t="shared" si="71"/>
        <v>471976.61912369414</v>
      </c>
      <c r="EL48" s="12">
        <f t="shared" si="72"/>
        <v>50161.852438101268</v>
      </c>
      <c r="EM48" s="12">
        <f t="shared" si="73"/>
        <v>37953.147611896733</v>
      </c>
      <c r="EO48" s="5">
        <f t="shared" si="74"/>
        <v>12</v>
      </c>
      <c r="EP48" s="6">
        <v>3.56E-2</v>
      </c>
      <c r="EQ48" s="7">
        <f t="shared" si="75"/>
        <v>527112.59674301313</v>
      </c>
      <c r="ER48" s="12">
        <f t="shared" si="76"/>
        <v>-40072.691063234961</v>
      </c>
      <c r="ES48" s="12">
        <f t="shared" si="77"/>
        <v>-30743.598963857512</v>
      </c>
      <c r="EU48" s="5">
        <f t="shared" si="78"/>
        <v>11</v>
      </c>
      <c r="EV48" s="6">
        <v>3.56E-2</v>
      </c>
      <c r="EW48" s="7">
        <f t="shared" si="79"/>
        <v>327292.13437692414</v>
      </c>
      <c r="EX48" s="12">
        <f t="shared" si="80"/>
        <v>-21347.776119317467</v>
      </c>
      <c r="EY48" s="12">
        <f t="shared" si="81"/>
        <v>-16547.350272381002</v>
      </c>
      <c r="FA48" s="5">
        <f t="shared" si="82"/>
        <v>10</v>
      </c>
      <c r="FB48" s="6">
        <v>3.56E-2</v>
      </c>
      <c r="FC48" s="7">
        <f t="shared" si="83"/>
        <v>326183.11179681501</v>
      </c>
      <c r="FD48" s="12">
        <f t="shared" si="84"/>
        <v>32900.905740516006</v>
      </c>
      <c r="FE48" s="12">
        <f t="shared" si="85"/>
        <v>25937.751086438548</v>
      </c>
      <c r="FG48" s="5">
        <f t="shared" si="86"/>
        <v>9</v>
      </c>
      <c r="FH48" s="6">
        <v>3.56E-2</v>
      </c>
      <c r="FI48" s="7">
        <f t="shared" si="87"/>
        <v>257567.20767278504</v>
      </c>
      <c r="FJ48" s="12">
        <f t="shared" si="88"/>
        <v>8193.5436960116713</v>
      </c>
      <c r="FK48" s="12">
        <f t="shared" si="89"/>
        <v>6502.8124571521203</v>
      </c>
      <c r="FM48" s="5">
        <f t="shared" si="90"/>
        <v>8</v>
      </c>
      <c r="FN48" s="6">
        <v>3.56E-2</v>
      </c>
      <c r="FO48" s="7">
        <f t="shared" si="91"/>
        <v>282451.15437305084</v>
      </c>
      <c r="FP48" s="12">
        <f t="shared" si="92"/>
        <v>82708.358311310265</v>
      </c>
      <c r="FQ48" s="12">
        <f t="shared" si="93"/>
        <v>66516.774938196628</v>
      </c>
      <c r="FS48" s="5">
        <f t="shared" si="94"/>
        <v>7</v>
      </c>
      <c r="FT48" s="6">
        <v>3.56E-2</v>
      </c>
      <c r="FU48" s="7">
        <f t="shared" si="95"/>
        <v>230365.51208959371</v>
      </c>
      <c r="FV48" s="12">
        <f t="shared" si="96"/>
        <v>71776.670606497762</v>
      </c>
      <c r="FW48" s="12">
        <f t="shared" si="97"/>
        <v>58674.579940232295</v>
      </c>
      <c r="FY48" s="5">
        <f t="shared" si="98"/>
        <v>6</v>
      </c>
      <c r="FZ48" s="6">
        <v>3.56E-2</v>
      </c>
      <c r="GA48" s="7">
        <f t="shared" si="99"/>
        <v>197874.51648307306</v>
      </c>
      <c r="GB48" s="12">
        <f t="shared" si="100"/>
        <v>74915.098430091646</v>
      </c>
      <c r="GC48" s="12">
        <f t="shared" si="101"/>
        <v>61834.684418488345</v>
      </c>
      <c r="GE48" s="5">
        <f t="shared" si="102"/>
        <v>5</v>
      </c>
      <c r="GF48" s="6">
        <v>3.56E-2</v>
      </c>
      <c r="GG48" s="7">
        <f t="shared" si="103"/>
        <v>176044.94349027853</v>
      </c>
      <c r="GH48" s="12">
        <f t="shared" si="104"/>
        <v>90099.560705773358</v>
      </c>
      <c r="GI48" s="12">
        <f t="shared" si="105"/>
        <v>75798.043133428393</v>
      </c>
      <c r="GK48" s="5">
        <f t="shared" si="106"/>
        <v>4</v>
      </c>
      <c r="GL48" s="6">
        <v>3.56E-2</v>
      </c>
      <c r="GM48" s="7">
        <f t="shared" si="107"/>
        <v>195540.31266275523</v>
      </c>
      <c r="GN48" s="12">
        <f t="shared" si="108"/>
        <v>148158.45359230784</v>
      </c>
      <c r="GO48" s="12">
        <f t="shared" si="109"/>
        <v>128952.72812663829</v>
      </c>
      <c r="GQ48" s="5">
        <f t="shared" si="110"/>
        <v>3</v>
      </c>
      <c r="GR48" s="6">
        <v>3.56E-2</v>
      </c>
      <c r="GS48" s="7">
        <f t="shared" si="111"/>
        <v>157948.5562704</v>
      </c>
      <c r="GT48" s="12">
        <f t="shared" si="112"/>
        <v>123409.37894910968</v>
      </c>
      <c r="GU48" s="12">
        <f t="shared" si="113"/>
        <v>111329.62492499049</v>
      </c>
      <c r="GW48" s="5">
        <f t="shared" si="114"/>
        <v>2</v>
      </c>
      <c r="GX48" s="6">
        <v>3.56E-2</v>
      </c>
      <c r="GY48" s="7">
        <f t="shared" si="115"/>
        <v>142539.984</v>
      </c>
      <c r="GZ48" s="12">
        <f>(GZ49)*(1+GX48)-(((VLOOKUP((GW$91+GW49),$A$138:$E$227,5,FALSE))/(VLOOKUP(GW$91,$A$138:$E$227,5,FALSE)))*(IF(GW48&lt;=$D$125,$B$125,$C$125)))</f>
        <v>119468.60871910115</v>
      </c>
      <c r="HA48" s="12">
        <f t="shared" si="117"/>
        <v>112515.4092698413</v>
      </c>
      <c r="HC48" s="5">
        <f t="shared" si="118"/>
        <v>1</v>
      </c>
      <c r="HD48" s="6">
        <v>3.56E-2</v>
      </c>
      <c r="HE48" s="7">
        <f>(HE49+$B$124)*(1+HD48)</f>
        <v>155340</v>
      </c>
      <c r="HF48" s="12">
        <f>($B$124)*(1+HD48)-$B$125</f>
        <v>144340</v>
      </c>
      <c r="HG48" s="12">
        <f>HF48</f>
        <v>144340</v>
      </c>
      <c r="HI48" s="5"/>
      <c r="HJ48" s="6"/>
      <c r="HK48" s="7"/>
      <c r="HO48" s="5"/>
      <c r="HP48" s="6"/>
      <c r="HQ48" s="7"/>
      <c r="HU48" s="5"/>
      <c r="HV48" s="6"/>
      <c r="HW48" s="7"/>
      <c r="IA48" s="5"/>
      <c r="IB48" s="6"/>
      <c r="IC48" s="7"/>
      <c r="IG48" s="5"/>
      <c r="IH48" s="6"/>
      <c r="II48" s="7"/>
      <c r="IM48" s="5"/>
      <c r="IN48" s="6"/>
      <c r="IO48" s="7"/>
      <c r="IS48" s="5"/>
      <c r="IT48" s="6"/>
      <c r="IU48" s="7"/>
      <c r="IY48" s="5"/>
      <c r="IZ48" s="6"/>
      <c r="JA48" s="7"/>
      <c r="JE48" s="5"/>
      <c r="JF48" s="6"/>
      <c r="JG48" s="7"/>
      <c r="JK48" s="5"/>
      <c r="JL48" s="6"/>
      <c r="JM48" s="7"/>
      <c r="JQ48" s="5"/>
      <c r="JR48" s="6"/>
      <c r="JS48" s="7"/>
      <c r="JW48" s="5"/>
      <c r="JX48" s="6"/>
      <c r="JY48" s="7"/>
      <c r="KC48" s="5"/>
      <c r="KD48" s="6"/>
      <c r="KE48" s="7"/>
      <c r="KI48" s="5"/>
      <c r="KJ48" s="6"/>
      <c r="KK48" s="7"/>
      <c r="KO48" s="5"/>
      <c r="KP48" s="6"/>
      <c r="KQ48" s="7"/>
      <c r="KU48" s="5"/>
      <c r="KV48" s="6"/>
      <c r="KW48" s="7"/>
      <c r="LA48" s="5"/>
      <c r="LB48" s="6"/>
      <c r="LC48" s="7"/>
      <c r="LG48" s="5"/>
      <c r="LH48" s="6"/>
      <c r="LI48" s="7"/>
      <c r="LM48" s="5"/>
      <c r="LN48" s="6"/>
      <c r="LO48" s="7"/>
      <c r="LS48" s="5"/>
      <c r="LT48" s="6"/>
      <c r="LU48" s="7"/>
      <c r="LY48" s="5"/>
      <c r="LZ48" s="6"/>
      <c r="MA48" s="7"/>
      <c r="ME48" s="5"/>
      <c r="MF48" s="6"/>
      <c r="MG48" s="7"/>
      <c r="MK48" s="5"/>
      <c r="ML48" s="6"/>
      <c r="MM48" s="7"/>
      <c r="MQ48" s="5"/>
      <c r="MR48" s="6"/>
      <c r="MS48" s="7"/>
      <c r="MW48" s="5"/>
      <c r="MX48" s="6"/>
      <c r="MY48" s="7"/>
      <c r="NC48" s="5"/>
      <c r="ND48" s="6"/>
      <c r="NE48" s="7"/>
      <c r="NI48" s="5"/>
      <c r="NJ48" s="6"/>
      <c r="NK48" s="7"/>
      <c r="NO48" s="5"/>
      <c r="NP48" s="6"/>
      <c r="NQ48" s="7"/>
      <c r="NU48" s="5"/>
      <c r="NV48" s="6"/>
      <c r="NW48" s="7"/>
      <c r="OA48" s="5"/>
      <c r="OB48" s="6"/>
      <c r="OC48" s="7"/>
      <c r="OG48" s="5"/>
      <c r="OH48" s="6"/>
      <c r="OI48" s="7"/>
      <c r="OM48" s="5"/>
      <c r="ON48" s="6"/>
      <c r="OO48" s="7"/>
      <c r="OS48" s="5"/>
      <c r="OT48" s="6"/>
      <c r="OU48" s="7"/>
      <c r="OY48" s="5"/>
      <c r="OZ48" s="6"/>
      <c r="PA48" s="7"/>
      <c r="PE48" s="5"/>
      <c r="PF48" s="6"/>
      <c r="PG48" s="7"/>
      <c r="PK48" s="5"/>
      <c r="PL48" s="6"/>
      <c r="PM48" s="7"/>
      <c r="PQ48" s="5"/>
      <c r="PR48" s="6"/>
      <c r="PS48" s="7"/>
      <c r="PW48" s="5"/>
      <c r="PX48" s="6"/>
      <c r="PY48" s="7"/>
      <c r="QC48" s="5"/>
      <c r="QD48" s="6"/>
      <c r="QE48" s="7"/>
      <c r="QI48" s="5"/>
      <c r="QJ48" s="6"/>
      <c r="QK48" s="7"/>
      <c r="QO48" s="5"/>
      <c r="QP48" s="6"/>
      <c r="QQ48" s="7"/>
    </row>
    <row r="49" spans="3:459">
      <c r="C49">
        <v>42</v>
      </c>
      <c r="D49" s="6">
        <v>-8.2400000000000001E-2</v>
      </c>
      <c r="E49" s="12">
        <f t="shared" si="286"/>
        <v>-13110532.533437019</v>
      </c>
      <c r="F49" s="12">
        <f t="shared" si="0"/>
        <v>-6371129.5738331582</v>
      </c>
      <c r="G49">
        <v>41</v>
      </c>
      <c r="H49" s="6">
        <v>-8.2400000000000001E-2</v>
      </c>
      <c r="I49" s="12">
        <f t="shared" si="1"/>
        <v>-13546904.870425642</v>
      </c>
      <c r="J49" s="12">
        <f t="shared" si="2"/>
        <v>-6507080.710232541</v>
      </c>
      <c r="K49">
        <v>40</v>
      </c>
      <c r="L49" s="6">
        <v>-8.2400000000000001E-2</v>
      </c>
      <c r="M49" s="12">
        <f t="shared" si="3"/>
        <v>-12304920.021105045</v>
      </c>
      <c r="N49" s="12">
        <f t="shared" si="4"/>
        <v>-5910509.3359802328</v>
      </c>
      <c r="O49">
        <v>39</v>
      </c>
      <c r="P49" s="6">
        <v>-8.2400000000000001E-2</v>
      </c>
      <c r="Q49" s="12">
        <f t="shared" si="5"/>
        <v>-11113217.369622992</v>
      </c>
      <c r="R49" s="12">
        <f t="shared" si="6"/>
        <v>-4963487.5330619542</v>
      </c>
      <c r="S49">
        <v>38</v>
      </c>
      <c r="T49" s="6">
        <v>-8.2400000000000001E-2</v>
      </c>
      <c r="U49" s="12">
        <f t="shared" si="7"/>
        <v>-7610394.5605392037</v>
      </c>
      <c r="V49" s="12">
        <f t="shared" si="8"/>
        <v>-3056984.3319019834</v>
      </c>
      <c r="W49">
        <v>37</v>
      </c>
      <c r="X49" s="6">
        <v>-8.2400000000000001E-2</v>
      </c>
      <c r="Y49" s="12">
        <f t="shared" si="9"/>
        <v>-7274673.1554057393</v>
      </c>
      <c r="Z49" s="12">
        <f t="shared" si="10"/>
        <v>-2636047.2950767986</v>
      </c>
      <c r="AA49">
        <v>36</v>
      </c>
      <c r="AB49" s="6">
        <v>-8.2400000000000001E-2</v>
      </c>
      <c r="AC49" s="12">
        <f t="shared" si="11"/>
        <v>-9013863.5698210523</v>
      </c>
      <c r="AD49" s="12">
        <f t="shared" si="12"/>
        <v>-3342219.076450502</v>
      </c>
      <c r="AE49">
        <v>35</v>
      </c>
      <c r="AF49" s="6">
        <v>-8.2400000000000001E-2</v>
      </c>
      <c r="AG49" s="12">
        <f t="shared" si="13"/>
        <v>-7436150.6959267054</v>
      </c>
      <c r="AH49" s="12">
        <f t="shared" si="14"/>
        <v>-2840776.6703540222</v>
      </c>
      <c r="AI49">
        <v>34</v>
      </c>
      <c r="AJ49" s="6">
        <v>-8.2400000000000001E-2</v>
      </c>
      <c r="AK49" s="12">
        <f t="shared" si="15"/>
        <v>-8509890.5485428236</v>
      </c>
      <c r="AL49" s="12">
        <f t="shared" si="16"/>
        <v>-3298777.7969070496</v>
      </c>
      <c r="AM49">
        <v>33</v>
      </c>
      <c r="AN49" s="6">
        <v>-8.2400000000000001E-2</v>
      </c>
      <c r="AO49" s="12">
        <f t="shared" si="17"/>
        <v>-8505344.3446846642</v>
      </c>
      <c r="AP49" s="12">
        <f t="shared" si="18"/>
        <v>-3368689.7544958922</v>
      </c>
      <c r="AQ49">
        <v>32</v>
      </c>
      <c r="AR49" s="6">
        <v>-8.2400000000000001E-2</v>
      </c>
      <c r="AS49" s="12">
        <f t="shared" si="19"/>
        <v>-5432751.2793558249</v>
      </c>
      <c r="AT49" s="12">
        <f t="shared" si="20"/>
        <v>-2166996.2968217055</v>
      </c>
      <c r="AU49">
        <v>31</v>
      </c>
      <c r="AV49" s="6">
        <v>-8.2400000000000001E-2</v>
      </c>
      <c r="AW49" s="12">
        <f t="shared" si="21"/>
        <v>-5854332.8962940816</v>
      </c>
      <c r="AX49" s="12">
        <f t="shared" si="22"/>
        <v>-2302265.7457336276</v>
      </c>
      <c r="AY49">
        <v>30</v>
      </c>
      <c r="AZ49" s="6">
        <v>-8.2400000000000001E-2</v>
      </c>
      <c r="BA49" s="12">
        <f t="shared" si="23"/>
        <v>-5006586.4330240423</v>
      </c>
      <c r="BB49" s="12">
        <f t="shared" si="24"/>
        <v>-1954818.8600852301</v>
      </c>
      <c r="BC49">
        <v>29</v>
      </c>
      <c r="BD49" s="6">
        <v>-8.2400000000000001E-2</v>
      </c>
      <c r="BE49" s="12">
        <f t="shared" si="25"/>
        <v>-3549590.4039786793</v>
      </c>
      <c r="BF49" s="12">
        <f t="shared" si="26"/>
        <v>-1405877.0982050386</v>
      </c>
      <c r="BG49">
        <v>28</v>
      </c>
      <c r="BH49" s="6">
        <v>-8.2400000000000001E-2</v>
      </c>
      <c r="BI49" s="12">
        <f t="shared" si="27"/>
        <v>-1330884.8030708032</v>
      </c>
      <c r="BJ49" s="12">
        <f t="shared" si="28"/>
        <v>-586935.15191605641</v>
      </c>
      <c r="BK49">
        <v>27</v>
      </c>
      <c r="BL49" s="6">
        <v>-8.2400000000000001E-2</v>
      </c>
      <c r="BM49" s="12">
        <f t="shared" si="29"/>
        <v>-1078195.7540864106</v>
      </c>
      <c r="BN49" s="12">
        <f t="shared" si="30"/>
        <v>-511840.11921517801</v>
      </c>
      <c r="BO49">
        <v>26</v>
      </c>
      <c r="BP49" s="6">
        <v>-8.2400000000000001E-2</v>
      </c>
      <c r="BQ49" s="12">
        <f t="shared" si="31"/>
        <v>-1203620.2187895842</v>
      </c>
      <c r="BR49" s="12">
        <f t="shared" si="32"/>
        <v>-588286.28671176301</v>
      </c>
      <c r="BS49">
        <v>25</v>
      </c>
      <c r="BT49" s="6">
        <v>-8.2400000000000001E-2</v>
      </c>
      <c r="BU49" s="12">
        <f t="shared" si="33"/>
        <v>-1084507.5910025234</v>
      </c>
      <c r="BV49" s="12">
        <f t="shared" si="34"/>
        <v>-542253.79550126172</v>
      </c>
      <c r="BW49">
        <v>24</v>
      </c>
      <c r="BX49" s="6">
        <v>-8.2400000000000001E-2</v>
      </c>
      <c r="BY49" s="12">
        <f t="shared" si="35"/>
        <v>-1326458.1120493712</v>
      </c>
      <c r="BZ49" s="12">
        <f t="shared" si="36"/>
        <v>-678133.07975557738</v>
      </c>
      <c r="CA49">
        <v>23</v>
      </c>
      <c r="CB49" s="6">
        <v>-8.2400000000000001E-2</v>
      </c>
      <c r="CC49" s="12">
        <f t="shared" si="37"/>
        <v>-218871.86107981665</v>
      </c>
      <c r="CD49" s="12">
        <f t="shared" si="38"/>
        <v>-132183.84868584431</v>
      </c>
      <c r="CE49">
        <v>22</v>
      </c>
      <c r="CF49" s="6">
        <v>-8.2400000000000001E-2</v>
      </c>
      <c r="CG49" s="12">
        <f t="shared" si="39"/>
        <v>220785.84542056842</v>
      </c>
      <c r="CH49" s="12">
        <f t="shared" si="40"/>
        <v>146983.83529403008</v>
      </c>
      <c r="CI49">
        <v>21</v>
      </c>
      <c r="CJ49" s="6">
        <v>-8.2400000000000001E-2</v>
      </c>
      <c r="CK49" s="12">
        <f t="shared" si="284"/>
        <v>418241.66617936018</v>
      </c>
      <c r="CL49" s="12">
        <f t="shared" si="285"/>
        <v>281960.67382878216</v>
      </c>
      <c r="CM49" s="5">
        <v>20</v>
      </c>
      <c r="CN49" s="6">
        <v>-8.2400000000000001E-2</v>
      </c>
      <c r="CO49" s="7">
        <f t="shared" si="41"/>
        <v>1870534.749519886</v>
      </c>
      <c r="CP49" s="12">
        <f t="shared" si="42"/>
        <v>319863.63984237547</v>
      </c>
      <c r="CQ49" s="12">
        <f t="shared" si="43"/>
        <v>211145.94203078156</v>
      </c>
      <c r="CR49" s="9"/>
      <c r="CS49" s="5">
        <v>19</v>
      </c>
      <c r="CT49" s="6">
        <v>-8.2400000000000001E-2</v>
      </c>
      <c r="CU49" s="7">
        <f t="shared" si="44"/>
        <v>1429963.1140737601</v>
      </c>
      <c r="CV49" s="12">
        <f t="shared" si="45"/>
        <v>179407.038332358</v>
      </c>
      <c r="CW49" s="12">
        <f t="shared" si="46"/>
        <v>128003.89813600823</v>
      </c>
      <c r="CY49" s="5">
        <v>18</v>
      </c>
      <c r="CZ49" s="6">
        <v>-8.2400000000000001E-2</v>
      </c>
      <c r="DA49" s="7">
        <f t="shared" si="47"/>
        <v>1156179.7494128079</v>
      </c>
      <c r="DB49" s="12">
        <f t="shared" si="48"/>
        <v>101292.29919863713</v>
      </c>
      <c r="DC49" s="12">
        <f t="shared" si="49"/>
        <v>75400.166538311343</v>
      </c>
      <c r="DE49" s="5">
        <f t="shared" si="50"/>
        <v>17</v>
      </c>
      <c r="DF49" s="6">
        <v>-8.2400000000000001E-2</v>
      </c>
      <c r="DG49" s="7">
        <f t="shared" si="51"/>
        <v>978569.40280389972</v>
      </c>
      <c r="DH49" s="12">
        <f t="shared" si="52"/>
        <v>57302.287500830549</v>
      </c>
      <c r="DI49" s="12">
        <f t="shared" si="53"/>
        <v>42815.754143879007</v>
      </c>
      <c r="DK49" s="5">
        <f t="shared" si="54"/>
        <v>16</v>
      </c>
      <c r="DL49" s="6">
        <v>-8.2400000000000001E-2</v>
      </c>
      <c r="DM49" s="7">
        <f t="shared" si="55"/>
        <v>990555.1197529101</v>
      </c>
      <c r="DN49" s="12">
        <f t="shared" si="56"/>
        <v>217543.04704433278</v>
      </c>
      <c r="DO49" s="12">
        <f t="shared" si="57"/>
        <v>164379.43723293682</v>
      </c>
      <c r="DQ49" s="5">
        <f t="shared" si="58"/>
        <v>15</v>
      </c>
      <c r="DR49" s="6">
        <v>-8.2400000000000001E-2</v>
      </c>
      <c r="DS49" s="7">
        <f t="shared" si="59"/>
        <v>649288.88290043932</v>
      </c>
      <c r="DT49" s="12">
        <f t="shared" si="60"/>
        <v>-33490.384521360407</v>
      </c>
      <c r="DU49" s="12">
        <f t="shared" si="61"/>
        <v>-25117.788391020305</v>
      </c>
      <c r="DW49" s="5">
        <f t="shared" si="62"/>
        <v>14</v>
      </c>
      <c r="DX49" s="6">
        <v>-8.2400000000000001E-2</v>
      </c>
      <c r="DY49" s="7">
        <f t="shared" si="63"/>
        <v>489659.79102597211</v>
      </c>
      <c r="DZ49" s="12">
        <f t="shared" si="64"/>
        <v>-111479.32703727797</v>
      </c>
      <c r="EA49" s="12">
        <f t="shared" si="65"/>
        <v>-83922.639455029479</v>
      </c>
      <c r="EC49" s="5">
        <f t="shared" si="66"/>
        <v>13</v>
      </c>
      <c r="ED49" s="6">
        <v>-8.2400000000000001E-2</v>
      </c>
      <c r="EE49" s="7">
        <f t="shared" si="67"/>
        <v>455751.85315150069</v>
      </c>
      <c r="EF49" s="12">
        <f t="shared" si="68"/>
        <v>-53156.29000142945</v>
      </c>
      <c r="EG49" s="12">
        <f t="shared" si="69"/>
        <v>-41211.056293243055</v>
      </c>
      <c r="EI49" s="5">
        <f t="shared" si="70"/>
        <v>12</v>
      </c>
      <c r="EJ49" s="6">
        <v>-8.2400000000000001E-2</v>
      </c>
      <c r="EK49" s="7">
        <f t="shared" si="71"/>
        <v>455751.85315150069</v>
      </c>
      <c r="EL49" s="12">
        <f t="shared" si="72"/>
        <v>86724.799235661354</v>
      </c>
      <c r="EM49" s="12">
        <f t="shared" si="73"/>
        <v>69672.170172469516</v>
      </c>
      <c r="EO49" s="5">
        <f t="shared" si="74"/>
        <v>11</v>
      </c>
      <c r="EP49" s="6">
        <v>-8.2400000000000001E-2</v>
      </c>
      <c r="EQ49" s="7">
        <f t="shared" si="75"/>
        <v>508992.46498939081</v>
      </c>
      <c r="ER49" s="12">
        <f t="shared" si="76"/>
        <v>-935.92389665207884</v>
      </c>
      <c r="ES49" s="12">
        <f t="shared" si="77"/>
        <v>-762.40991581208664</v>
      </c>
      <c r="EU49" s="5">
        <f t="shared" si="78"/>
        <v>10</v>
      </c>
      <c r="EV49" s="6">
        <v>-8.2400000000000001E-2</v>
      </c>
      <c r="EW49" s="7">
        <f t="shared" si="79"/>
        <v>316041.07220637711</v>
      </c>
      <c r="EX49" s="12">
        <f t="shared" si="80"/>
        <v>16758.686320043918</v>
      </c>
      <c r="EY49" s="12">
        <f t="shared" si="81"/>
        <v>13792.963740935022</v>
      </c>
      <c r="FA49" s="5">
        <f t="shared" si="82"/>
        <v>9</v>
      </c>
      <c r="FB49" s="6">
        <v>-8.2400000000000001E-2</v>
      </c>
      <c r="FC49" s="7">
        <f t="shared" si="83"/>
        <v>314970.17361608247</v>
      </c>
      <c r="FD49" s="12">
        <f t="shared" si="84"/>
        <v>68515.44709896078</v>
      </c>
      <c r="FE49" s="12">
        <f t="shared" si="85"/>
        <v>57352.818077219978</v>
      </c>
      <c r="FG49" s="5">
        <f t="shared" si="86"/>
        <v>8</v>
      </c>
      <c r="FH49" s="6">
        <v>-8.2400000000000001E-2</v>
      </c>
      <c r="FI49" s="7">
        <f t="shared" si="87"/>
        <v>248713.02401775302</v>
      </c>
      <c r="FJ49" s="12">
        <f t="shared" si="88"/>
        <v>44412.460115886119</v>
      </c>
      <c r="FK49" s="12">
        <f t="shared" si="89"/>
        <v>37426.230434735488</v>
      </c>
      <c r="FM49" s="5">
        <f t="shared" si="90"/>
        <v>7</v>
      </c>
      <c r="FN49" s="6">
        <v>-8.2400000000000001E-2</v>
      </c>
      <c r="FO49" s="7">
        <f t="shared" si="91"/>
        <v>272741.55501453346</v>
      </c>
      <c r="FP49" s="12">
        <f t="shared" si="92"/>
        <v>115885.46725594596</v>
      </c>
      <c r="FQ49" s="12">
        <f t="shared" si="93"/>
        <v>98958.376533167335</v>
      </c>
      <c r="FS49" s="5">
        <f t="shared" si="94"/>
        <v>6</v>
      </c>
      <c r="FT49" s="6">
        <v>-8.2400000000000001E-2</v>
      </c>
      <c r="FU49" s="7">
        <f t="shared" si="95"/>
        <v>222446.41955348948</v>
      </c>
      <c r="FV49" s="12">
        <f t="shared" si="96"/>
        <v>104746.71662100361</v>
      </c>
      <c r="FW49" s="12">
        <f t="shared" si="97"/>
        <v>90917.796168230649</v>
      </c>
      <c r="FY49" s="5">
        <f t="shared" si="98"/>
        <v>5</v>
      </c>
      <c r="FZ49" s="6">
        <v>-8.2400000000000001E-2</v>
      </c>
      <c r="GA49" s="7">
        <f t="shared" si="99"/>
        <v>191072.341138541</v>
      </c>
      <c r="GB49" s="12">
        <f t="shared" si="100"/>
        <v>107436.51243360901</v>
      </c>
      <c r="GC49" s="12">
        <f t="shared" si="101"/>
        <v>94157.842357544971</v>
      </c>
      <c r="GE49" s="5">
        <f t="shared" si="102"/>
        <v>4</v>
      </c>
      <c r="GF49" s="6">
        <v>-8.2400000000000001E-2</v>
      </c>
      <c r="GG49" s="7">
        <f t="shared" si="103"/>
        <v>169993.1860663176</v>
      </c>
      <c r="GH49" s="12">
        <f t="shared" si="104"/>
        <v>121436.78839731935</v>
      </c>
      <c r="GI49" s="12">
        <f t="shared" si="105"/>
        <v>108474.43457962795</v>
      </c>
      <c r="GK49" s="5">
        <f t="shared" si="106"/>
        <v>3</v>
      </c>
      <c r="GL49" s="6">
        <v>-8.2400000000000001E-2</v>
      </c>
      <c r="GM49" s="7">
        <f t="shared" si="107"/>
        <v>188818.37839200001</v>
      </c>
      <c r="GN49" s="12">
        <f t="shared" si="108"/>
        <v>155269.16904658967</v>
      </c>
      <c r="GO49" s="12">
        <f t="shared" si="109"/>
        <v>143493.1365627191</v>
      </c>
      <c r="GQ49" s="5">
        <f t="shared" si="110"/>
        <v>2</v>
      </c>
      <c r="GR49" s="6">
        <v>-8.2400000000000001E-2</v>
      </c>
      <c r="GS49" s="7">
        <f t="shared" si="111"/>
        <v>152518.88399999999</v>
      </c>
      <c r="GT49" s="12">
        <f>(GT50)*(1+GR49)-(((VLOOKUP((GQ$91+GQ50),$A$138:$E$227,5,FALSE))/(VLOOKUP(GQ$91,$A$138:$E$227,5,FALSE)))*(IF(GQ49&lt;=$D$125,$B$125,$C$125)))</f>
        <v>130941.41303225805</v>
      </c>
      <c r="GU49" s="12">
        <f t="shared" si="113"/>
        <v>125424.21866292132</v>
      </c>
      <c r="GW49" s="5">
        <f t="shared" si="114"/>
        <v>1</v>
      </c>
      <c r="GX49" s="6">
        <v>-8.2400000000000001E-2</v>
      </c>
      <c r="GY49" s="7">
        <f>(GY50+$B$124)*(1+GX49)</f>
        <v>137640</v>
      </c>
      <c r="GZ49" s="12">
        <f>($B$124)*(1+GX49)-$B$125</f>
        <v>126640</v>
      </c>
      <c r="HA49" s="12">
        <f>GZ49</f>
        <v>126640</v>
      </c>
      <c r="HC49" s="5"/>
      <c r="HD49" s="6"/>
      <c r="HE49" s="7"/>
      <c r="HI49" s="5"/>
      <c r="HJ49" s="6"/>
      <c r="HK49" s="7"/>
      <c r="HO49" s="5"/>
      <c r="HP49" s="6"/>
      <c r="HQ49" s="7"/>
      <c r="HU49" s="5"/>
      <c r="HV49" s="6"/>
      <c r="HW49" s="7"/>
      <c r="IA49" s="5"/>
      <c r="IB49" s="6"/>
      <c r="IC49" s="7"/>
      <c r="IG49" s="5"/>
      <c r="IH49" s="6"/>
      <c r="II49" s="7"/>
      <c r="IM49" s="5"/>
      <c r="IN49" s="6"/>
      <c r="IO49" s="7"/>
      <c r="IS49" s="5"/>
      <c r="IT49" s="6"/>
      <c r="IU49" s="7"/>
      <c r="IY49" s="5"/>
      <c r="IZ49" s="6"/>
      <c r="JA49" s="7"/>
      <c r="JE49" s="5"/>
      <c r="JF49" s="6"/>
      <c r="JG49" s="7"/>
      <c r="JK49" s="5"/>
      <c r="JL49" s="6"/>
      <c r="JM49" s="7"/>
      <c r="JQ49" s="5"/>
      <c r="JR49" s="6"/>
      <c r="JS49" s="7"/>
      <c r="JW49" s="5"/>
      <c r="JX49" s="6"/>
      <c r="JY49" s="7"/>
      <c r="KC49" s="5"/>
      <c r="KD49" s="6"/>
      <c r="KE49" s="7"/>
      <c r="KI49" s="5"/>
      <c r="KJ49" s="6"/>
      <c r="KK49" s="7"/>
      <c r="KO49" s="5"/>
      <c r="KP49" s="6"/>
      <c r="KQ49" s="7"/>
      <c r="KU49" s="5"/>
      <c r="KV49" s="6"/>
      <c r="KW49" s="7"/>
      <c r="LA49" s="5"/>
      <c r="LB49" s="6"/>
      <c r="LC49" s="7"/>
      <c r="LG49" s="5"/>
      <c r="LH49" s="6"/>
      <c r="LI49" s="7"/>
      <c r="LM49" s="5"/>
      <c r="LN49" s="6"/>
      <c r="LO49" s="7"/>
      <c r="LS49" s="5"/>
      <c r="LT49" s="6"/>
      <c r="LU49" s="7"/>
      <c r="LY49" s="5"/>
      <c r="LZ49" s="6"/>
      <c r="MA49" s="7"/>
      <c r="ME49" s="5"/>
      <c r="MF49" s="6"/>
      <c r="MG49" s="7"/>
      <c r="MK49" s="5"/>
      <c r="ML49" s="6"/>
      <c r="MM49" s="7"/>
      <c r="MQ49" s="5"/>
      <c r="MR49" s="6"/>
      <c r="MS49" s="7"/>
      <c r="MW49" s="5"/>
      <c r="MX49" s="6"/>
      <c r="MY49" s="7"/>
      <c r="NC49" s="5"/>
      <c r="ND49" s="6"/>
      <c r="NE49" s="7"/>
      <c r="NI49" s="5"/>
      <c r="NJ49" s="6"/>
      <c r="NK49" s="7"/>
      <c r="NO49" s="5"/>
      <c r="NP49" s="6"/>
      <c r="NQ49" s="7"/>
      <c r="NU49" s="5"/>
      <c r="NV49" s="6"/>
      <c r="NW49" s="7"/>
      <c r="OA49" s="5"/>
      <c r="OB49" s="6"/>
      <c r="OC49" s="7"/>
      <c r="OG49" s="5"/>
      <c r="OH49" s="6"/>
      <c r="OI49" s="7"/>
      <c r="OM49" s="5"/>
      <c r="ON49" s="6"/>
      <c r="OO49" s="7"/>
      <c r="OS49" s="5"/>
      <c r="OT49" s="6"/>
      <c r="OU49" s="7"/>
      <c r="OY49" s="5"/>
      <c r="OZ49" s="6"/>
      <c r="PA49" s="7"/>
      <c r="PE49" s="5"/>
      <c r="PF49" s="6"/>
      <c r="PG49" s="7"/>
      <c r="PK49" s="5"/>
      <c r="PL49" s="6"/>
      <c r="PM49" s="7"/>
      <c r="PQ49" s="5"/>
      <c r="PR49" s="6"/>
      <c r="PS49" s="7"/>
      <c r="PW49" s="5"/>
      <c r="PX49" s="6"/>
      <c r="PY49" s="7"/>
      <c r="QC49" s="5"/>
      <c r="QD49" s="6"/>
      <c r="QE49" s="7"/>
      <c r="QI49" s="5"/>
      <c r="QJ49" s="6"/>
      <c r="QK49" s="7"/>
      <c r="QO49" s="5"/>
      <c r="QP49" s="6"/>
      <c r="QQ49" s="7"/>
    </row>
    <row r="50" spans="3:459">
      <c r="C50">
        <v>41</v>
      </c>
      <c r="D50" s="6">
        <v>0.1081</v>
      </c>
      <c r="E50" s="12">
        <f t="shared" si="286"/>
        <v>-14220573.702474691</v>
      </c>
      <c r="F50" s="12">
        <f t="shared" si="0"/>
        <v>-7214543.2566807084</v>
      </c>
      <c r="G50">
        <v>40</v>
      </c>
      <c r="H50" s="6">
        <v>0.1081</v>
      </c>
      <c r="I50" s="12">
        <f t="shared" si="1"/>
        <v>-14695345.172269797</v>
      </c>
      <c r="J50" s="12">
        <f t="shared" si="2"/>
        <v>-7369220.0130737107</v>
      </c>
      <c r="K50">
        <v>39</v>
      </c>
      <c r="L50" s="6">
        <v>0.1081</v>
      </c>
      <c r="M50" s="12">
        <f t="shared" si="3"/>
        <v>-13341830.733167142</v>
      </c>
      <c r="N50" s="12">
        <f t="shared" si="4"/>
        <v>-6690478.168245106</v>
      </c>
      <c r="O50">
        <v>38</v>
      </c>
      <c r="P50" s="6">
        <v>0.1081</v>
      </c>
      <c r="Q50" s="12">
        <f t="shared" si="5"/>
        <v>-12037976.850808891</v>
      </c>
      <c r="R50" s="12">
        <f t="shared" si="6"/>
        <v>-5613015.5990575179</v>
      </c>
      <c r="S50">
        <v>37</v>
      </c>
      <c r="T50" s="6">
        <v>0.1081</v>
      </c>
      <c r="U50" s="12">
        <f t="shared" si="7"/>
        <v>-8212411.9941738108</v>
      </c>
      <c r="V50" s="12">
        <f t="shared" si="8"/>
        <v>-3443914.7072341787</v>
      </c>
      <c r="W50">
        <v>36</v>
      </c>
      <c r="X50" s="6">
        <v>0.1081</v>
      </c>
      <c r="Y50" s="12">
        <f t="shared" si="9"/>
        <v>-7837709.7403349178</v>
      </c>
      <c r="Z50" s="12">
        <f t="shared" si="10"/>
        <v>-2964998.6994228866</v>
      </c>
      <c r="AA50">
        <v>35</v>
      </c>
      <c r="AB50" s="6">
        <v>0.1081</v>
      </c>
      <c r="AC50" s="12">
        <f t="shared" si="11"/>
        <v>-9735129.1182562783</v>
      </c>
      <c r="AD50" s="12">
        <f t="shared" si="12"/>
        <v>-3768437.0780346883</v>
      </c>
      <c r="AE50">
        <v>34</v>
      </c>
      <c r="AF50" s="6">
        <v>0.1081</v>
      </c>
      <c r="AG50" s="12">
        <f t="shared" si="13"/>
        <v>-8018331.8266804712</v>
      </c>
      <c r="AH50" s="12">
        <f t="shared" si="14"/>
        <v>-3197927.0628403053</v>
      </c>
      <c r="AI50">
        <v>33</v>
      </c>
      <c r="AJ50" s="6">
        <v>0.1081</v>
      </c>
      <c r="AK50" s="12">
        <f t="shared" si="15"/>
        <v>-9189733.2652517408</v>
      </c>
      <c r="AL50" s="12">
        <f t="shared" si="16"/>
        <v>-3719012.2891634614</v>
      </c>
      <c r="AM50">
        <v>32</v>
      </c>
      <c r="AN50" s="6">
        <v>0.1081</v>
      </c>
      <c r="AO50" s="12">
        <f t="shared" si="17"/>
        <v>-9186573.3040906712</v>
      </c>
      <c r="AP50" s="12">
        <f t="shared" si="18"/>
        <v>-3798553.7708996614</v>
      </c>
      <c r="AQ50">
        <v>31</v>
      </c>
      <c r="AR50" s="6">
        <v>0.1081</v>
      </c>
      <c r="AS50" s="12">
        <f t="shared" si="19"/>
        <v>-5838644.3022560934</v>
      </c>
      <c r="AT50" s="12">
        <f t="shared" si="20"/>
        <v>-2431341.6156022442</v>
      </c>
      <c r="AU50">
        <v>30</v>
      </c>
      <c r="AV50" s="6">
        <v>0.1081</v>
      </c>
      <c r="AW50" s="12">
        <f t="shared" si="21"/>
        <v>-6296912.7964345766</v>
      </c>
      <c r="AX50" s="12">
        <f t="shared" si="22"/>
        <v>-2585242.7903250461</v>
      </c>
      <c r="AY50">
        <v>29</v>
      </c>
      <c r="AZ50" s="6">
        <v>0.1081</v>
      </c>
      <c r="BA50" s="12">
        <f t="shared" si="23"/>
        <v>-5372441.0425566062</v>
      </c>
      <c r="BB50" s="12">
        <f t="shared" si="24"/>
        <v>-2189939.3106022528</v>
      </c>
      <c r="BC50">
        <v>28</v>
      </c>
      <c r="BD50" s="6">
        <v>0.1081</v>
      </c>
      <c r="BE50" s="12">
        <f t="shared" si="25"/>
        <v>-3785795.2518827547</v>
      </c>
      <c r="BF50" s="12">
        <f t="shared" si="26"/>
        <v>-1565387.4795175025</v>
      </c>
      <c r="BG50">
        <v>27</v>
      </c>
      <c r="BH50" s="6">
        <v>0.1081</v>
      </c>
      <c r="BI50" s="12">
        <f t="shared" si="27"/>
        <v>-1376263.4321750181</v>
      </c>
      <c r="BJ50" s="12">
        <f t="shared" si="28"/>
        <v>-633646.21364069742</v>
      </c>
      <c r="BK50">
        <v>26</v>
      </c>
      <c r="BL50" s="6">
        <v>0.1081</v>
      </c>
      <c r="BM50" s="12">
        <f t="shared" si="29"/>
        <v>-1106147.0006693781</v>
      </c>
      <c r="BN50" s="12">
        <f t="shared" si="30"/>
        <v>-548207.75106488238</v>
      </c>
      <c r="BO50">
        <v>25</v>
      </c>
      <c r="BP50" s="6">
        <v>0.1081</v>
      </c>
      <c r="BQ50" s="12">
        <f t="shared" si="31"/>
        <v>-1244813.5445125944</v>
      </c>
      <c r="BR50" s="12">
        <f t="shared" si="32"/>
        <v>-635183.45086566394</v>
      </c>
      <c r="BS50">
        <v>24</v>
      </c>
      <c r="BT50" s="6">
        <v>0.1081</v>
      </c>
      <c r="BU50" s="12">
        <f t="shared" si="33"/>
        <v>-1116507.8367507884</v>
      </c>
      <c r="BV50" s="12">
        <f t="shared" si="34"/>
        <v>-582810.54235085135</v>
      </c>
      <c r="BW50">
        <v>23</v>
      </c>
      <c r="BX50" s="6">
        <v>0.1081</v>
      </c>
      <c r="BY50" s="12">
        <f t="shared" si="35"/>
        <v>-1381622.4862337103</v>
      </c>
      <c r="BZ50" s="12">
        <f t="shared" si="36"/>
        <v>-737405.54983734677</v>
      </c>
      <c r="CA50">
        <v>22</v>
      </c>
      <c r="CB50" s="6">
        <v>0.1081</v>
      </c>
      <c r="CC50" s="12">
        <f t="shared" si="37"/>
        <v>-184391.28430161887</v>
      </c>
      <c r="CD50" s="12">
        <f t="shared" si="38"/>
        <v>-116258.43438371865</v>
      </c>
      <c r="CE50">
        <v>21</v>
      </c>
      <c r="CF50" s="6">
        <v>0.1081</v>
      </c>
      <c r="CG50" s="12">
        <f t="shared" si="39"/>
        <v>289722.24995619978</v>
      </c>
      <c r="CH50" s="12">
        <f t="shared" si="40"/>
        <v>201361.21184639103</v>
      </c>
      <c r="CI50">
        <v>20</v>
      </c>
      <c r="CJ50" s="6">
        <v>0.1081</v>
      </c>
      <c r="CK50" s="12">
        <f t="shared" si="284"/>
        <v>504295.62574036641</v>
      </c>
      <c r="CL50" s="12">
        <f t="shared" si="285"/>
        <v>354929.47266184143</v>
      </c>
      <c r="CM50" s="5">
        <v>19</v>
      </c>
      <c r="CN50" s="6">
        <v>0.1081</v>
      </c>
      <c r="CO50" s="7">
        <f t="shared" si="41"/>
        <v>2038507.7915430318</v>
      </c>
      <c r="CP50" s="12">
        <f t="shared" si="42"/>
        <v>398115.13551984937</v>
      </c>
      <c r="CQ50" s="12">
        <f t="shared" si="43"/>
        <v>274360.87051954429</v>
      </c>
      <c r="CR50" s="9"/>
      <c r="CS50" s="5">
        <v>18</v>
      </c>
      <c r="CT50" s="6">
        <v>0.1081</v>
      </c>
      <c r="CU50" s="7">
        <f t="shared" si="44"/>
        <v>1558373.0536985181</v>
      </c>
      <c r="CV50" s="12">
        <f t="shared" si="45"/>
        <v>241340.76114521164</v>
      </c>
      <c r="CW50" s="12">
        <f t="shared" si="46"/>
        <v>179767.01856564148</v>
      </c>
      <c r="CY50" s="5">
        <v>17</v>
      </c>
      <c r="CZ50" s="6">
        <v>0.1081</v>
      </c>
      <c r="DA50" s="7">
        <f t="shared" si="47"/>
        <v>1260004.0861081167</v>
      </c>
      <c r="DB50" s="12">
        <f t="shared" si="48"/>
        <v>154309.26982464033</v>
      </c>
      <c r="DC50" s="12">
        <f t="shared" si="49"/>
        <v>119917.76100741843</v>
      </c>
      <c r="DE50" s="5">
        <f t="shared" si="50"/>
        <v>16</v>
      </c>
      <c r="DF50" s="6">
        <v>0.1081</v>
      </c>
      <c r="DG50" s="7">
        <f t="shared" si="51"/>
        <v>1066444.4232823667</v>
      </c>
      <c r="DH50" s="12">
        <f t="shared" si="52"/>
        <v>106203.86163979967</v>
      </c>
      <c r="DI50" s="12">
        <f t="shared" si="53"/>
        <v>82845.241044535811</v>
      </c>
      <c r="DK50" s="5">
        <f t="shared" si="54"/>
        <v>15</v>
      </c>
      <c r="DL50" s="6">
        <v>0.1081</v>
      </c>
      <c r="DM50" s="7">
        <f t="shared" si="55"/>
        <v>1079506.4513436249</v>
      </c>
      <c r="DN50" s="12">
        <f t="shared" si="56"/>
        <v>280346.17401353101</v>
      </c>
      <c r="DO50" s="12">
        <f t="shared" si="57"/>
        <v>221152.84694909042</v>
      </c>
      <c r="DQ50" s="5">
        <f t="shared" si="58"/>
        <v>14</v>
      </c>
      <c r="DR50" s="6">
        <v>0.1081</v>
      </c>
      <c r="DS50" s="7">
        <f t="shared" si="59"/>
        <v>707594.68493945</v>
      </c>
      <c r="DT50" s="12">
        <f t="shared" si="60"/>
        <v>7094.1755434171719</v>
      </c>
      <c r="DU50" s="12">
        <f t="shared" si="61"/>
        <v>5554.6770383940902</v>
      </c>
      <c r="DW50" s="5">
        <f t="shared" si="62"/>
        <v>13</v>
      </c>
      <c r="DX50" s="6">
        <v>0.1081</v>
      </c>
      <c r="DY50" s="7">
        <f t="shared" si="63"/>
        <v>533630.98411723203</v>
      </c>
      <c r="DZ50" s="12">
        <f t="shared" si="64"/>
        <v>-78060.78985246431</v>
      </c>
      <c r="EA50" s="12">
        <f t="shared" si="65"/>
        <v>-61349.828974957287</v>
      </c>
      <c r="EC50" s="5">
        <f t="shared" si="66"/>
        <v>12</v>
      </c>
      <c r="ED50" s="6">
        <v>0.1081</v>
      </c>
      <c r="EE50" s="7">
        <f t="shared" si="67"/>
        <v>496678.13115900254</v>
      </c>
      <c r="EF50" s="12">
        <f t="shared" si="68"/>
        <v>-15759.195540013527</v>
      </c>
      <c r="EG50" s="12">
        <f t="shared" si="69"/>
        <v>-12755.243310978691</v>
      </c>
      <c r="EI50" s="5">
        <f t="shared" si="70"/>
        <v>11</v>
      </c>
      <c r="EJ50" s="6">
        <v>0.1081</v>
      </c>
      <c r="EK50" s="7">
        <f t="shared" si="71"/>
        <v>496678.13115900254</v>
      </c>
      <c r="EL50" s="12">
        <f t="shared" si="72"/>
        <v>135208.64927890006</v>
      </c>
      <c r="EM50" s="12">
        <f t="shared" si="73"/>
        <v>113400.80262101296</v>
      </c>
      <c r="EO50" s="5">
        <f t="shared" si="74"/>
        <v>10</v>
      </c>
      <c r="EP50" s="6">
        <v>0.1081</v>
      </c>
      <c r="EQ50" s="7">
        <f t="shared" si="75"/>
        <v>554699.72208957153</v>
      </c>
      <c r="ER50" s="12">
        <f t="shared" si="76"/>
        <v>39114.714810641315</v>
      </c>
      <c r="ES50" s="12">
        <f t="shared" si="77"/>
        <v>33264.713475325458</v>
      </c>
      <c r="EU50" s="5">
        <f t="shared" si="78"/>
        <v>9</v>
      </c>
      <c r="EV50" s="6">
        <v>0.1081</v>
      </c>
      <c r="EW50" s="7">
        <f t="shared" si="79"/>
        <v>344421.39516824012</v>
      </c>
      <c r="EX50" s="12">
        <f t="shared" si="80"/>
        <v>57987.356435741516</v>
      </c>
      <c r="EY50" s="12">
        <f t="shared" si="81"/>
        <v>49824.913301091685</v>
      </c>
      <c r="FA50" s="5">
        <f t="shared" si="82"/>
        <v>8</v>
      </c>
      <c r="FB50" s="6">
        <v>0.1081</v>
      </c>
      <c r="FC50" s="7">
        <f t="shared" si="83"/>
        <v>343254.33044472808</v>
      </c>
      <c r="FD50" s="12">
        <f t="shared" si="84"/>
        <v>113725.34140525003</v>
      </c>
      <c r="FE50" s="12">
        <f t="shared" si="85"/>
        <v>99384.609204588007</v>
      </c>
      <c r="FG50" s="5">
        <f t="shared" si="86"/>
        <v>7</v>
      </c>
      <c r="FH50" s="6">
        <v>0.1081</v>
      </c>
      <c r="FI50" s="7">
        <f t="shared" si="87"/>
        <v>271047.32347183197</v>
      </c>
      <c r="FJ50" s="12">
        <f t="shared" si="88"/>
        <v>87197.53717947485</v>
      </c>
      <c r="FK50" s="12">
        <f t="shared" si="89"/>
        <v>76713.375817719803</v>
      </c>
      <c r="FM50" s="5">
        <f t="shared" si="90"/>
        <v>6</v>
      </c>
      <c r="FN50" s="6">
        <v>0.1081</v>
      </c>
      <c r="FO50" s="7">
        <f t="shared" si="91"/>
        <v>297233.60398270865</v>
      </c>
      <c r="FP50" s="12">
        <f t="shared" si="92"/>
        <v>164578.29795478901</v>
      </c>
      <c r="FQ50" s="12">
        <f t="shared" si="93"/>
        <v>146720.82867523711</v>
      </c>
      <c r="FS50" s="5">
        <f t="shared" si="94"/>
        <v>5</v>
      </c>
      <c r="FT50" s="6">
        <v>0.1081</v>
      </c>
      <c r="FU50" s="7">
        <f t="shared" si="95"/>
        <v>242421.99166683684</v>
      </c>
      <c r="FV50" s="12">
        <f t="shared" si="96"/>
        <v>151819.77268648663</v>
      </c>
      <c r="FW50" s="12">
        <f t="shared" si="97"/>
        <v>137572.75589479288</v>
      </c>
      <c r="FY50" s="5">
        <f t="shared" si="98"/>
        <v>4</v>
      </c>
      <c r="FZ50" s="6">
        <v>0.1081</v>
      </c>
      <c r="GA50" s="7">
        <f t="shared" si="99"/>
        <v>208230.53742212403</v>
      </c>
      <c r="GB50" s="12">
        <f t="shared" si="100"/>
        <v>154388.92945115326</v>
      </c>
      <c r="GC50" s="12">
        <f t="shared" si="101"/>
        <v>141259.07914592323</v>
      </c>
      <c r="GE50" s="5">
        <f t="shared" si="102"/>
        <v>3</v>
      </c>
      <c r="GF50" s="6">
        <v>0.1081</v>
      </c>
      <c r="GG50" s="7">
        <f t="shared" si="103"/>
        <v>185258.48525100001</v>
      </c>
      <c r="GH50" s="12">
        <f t="shared" si="104"/>
        <v>145762.04643213208</v>
      </c>
      <c r="GI50" s="12">
        <f t="shared" si="105"/>
        <v>135930.58875489148</v>
      </c>
      <c r="GK50" s="5">
        <f t="shared" si="106"/>
        <v>2</v>
      </c>
      <c r="GL50" s="6">
        <v>0.1081</v>
      </c>
      <c r="GM50" s="7">
        <f t="shared" si="107"/>
        <v>205774.17</v>
      </c>
      <c r="GN50" s="12">
        <f>(GN51)*(1+GL50)-(((VLOOKUP((GK$91+GK51),$A$138:$E$227,5,FALSE))/(VLOOKUP(GK$91,$A$138:$E$227,5,FALSE)))*(IF(GK50&lt;=$D$125,$B$125,$C$125)))</f>
        <v>182183.85419452889</v>
      </c>
      <c r="GO50" s="12">
        <f t="shared" si="109"/>
        <v>175772.69217008798</v>
      </c>
      <c r="GQ50" s="5">
        <f t="shared" si="110"/>
        <v>1</v>
      </c>
      <c r="GR50" s="6">
        <v>0.1081</v>
      </c>
      <c r="GS50" s="7">
        <f>(GS51+$B$124)*(1+GR50)</f>
        <v>166215</v>
      </c>
      <c r="GT50" s="12">
        <f>($B$124)*(1+GR50)-$B$125</f>
        <v>155215</v>
      </c>
      <c r="GU50" s="12">
        <f>GT50</f>
        <v>155215</v>
      </c>
      <c r="GW50" s="5"/>
      <c r="GX50" s="6"/>
      <c r="GY50" s="7"/>
      <c r="HC50" s="5"/>
      <c r="HD50" s="6"/>
      <c r="HE50" s="7"/>
      <c r="HI50" s="5"/>
      <c r="HJ50" s="6"/>
      <c r="HK50" s="7"/>
      <c r="HO50" s="5"/>
      <c r="HP50" s="6"/>
      <c r="HQ50" s="7"/>
      <c r="HU50" s="5"/>
      <c r="HV50" s="6"/>
      <c r="HW50" s="7"/>
      <c r="IA50" s="5"/>
      <c r="IB50" s="6"/>
      <c r="IC50" s="7"/>
      <c r="IG50" s="5"/>
      <c r="IH50" s="6"/>
      <c r="II50" s="7"/>
      <c r="IM50" s="5"/>
      <c r="IN50" s="6"/>
      <c r="IO50" s="7"/>
      <c r="IS50" s="5"/>
      <c r="IT50" s="6"/>
      <c r="IU50" s="7"/>
      <c r="IY50" s="5"/>
      <c r="IZ50" s="6"/>
      <c r="JA50" s="7"/>
      <c r="JE50" s="5"/>
      <c r="JF50" s="6"/>
      <c r="JG50" s="7"/>
      <c r="JK50" s="5"/>
      <c r="JL50" s="6"/>
      <c r="JM50" s="7"/>
      <c r="JQ50" s="5"/>
      <c r="JR50" s="6"/>
      <c r="JS50" s="7"/>
      <c r="JW50" s="5"/>
      <c r="JX50" s="6"/>
      <c r="JY50" s="7"/>
      <c r="KC50" s="5"/>
      <c r="KD50" s="6"/>
      <c r="KE50" s="7"/>
      <c r="KI50" s="5"/>
      <c r="KJ50" s="6"/>
      <c r="KK50" s="7"/>
      <c r="KO50" s="5"/>
      <c r="KP50" s="6"/>
      <c r="KQ50" s="7"/>
      <c r="KU50" s="5"/>
      <c r="KV50" s="6"/>
      <c r="KW50" s="7"/>
      <c r="LA50" s="5"/>
      <c r="LB50" s="6"/>
      <c r="LC50" s="7"/>
      <c r="LG50" s="5"/>
      <c r="LH50" s="6"/>
      <c r="LI50" s="7"/>
      <c r="LM50" s="5"/>
      <c r="LN50" s="6"/>
      <c r="LO50" s="7"/>
      <c r="LS50" s="5"/>
      <c r="LT50" s="6"/>
      <c r="LU50" s="7"/>
      <c r="LY50" s="5"/>
      <c r="LZ50" s="6"/>
      <c r="MA50" s="7"/>
      <c r="ME50" s="5"/>
      <c r="MF50" s="6"/>
      <c r="MG50" s="7"/>
      <c r="MK50" s="5"/>
      <c r="ML50" s="6"/>
      <c r="MM50" s="7"/>
      <c r="MQ50" s="5"/>
      <c r="MR50" s="6"/>
      <c r="MS50" s="7"/>
      <c r="MW50" s="5"/>
      <c r="MX50" s="6"/>
      <c r="MY50" s="7"/>
      <c r="NC50" s="5"/>
      <c r="ND50" s="6"/>
      <c r="NE50" s="7"/>
      <c r="NI50" s="5"/>
      <c r="NJ50" s="6"/>
      <c r="NK50" s="7"/>
      <c r="NO50" s="5"/>
      <c r="NP50" s="6"/>
      <c r="NQ50" s="7"/>
      <c r="NU50" s="5"/>
      <c r="NV50" s="6"/>
      <c r="NW50" s="7"/>
      <c r="OA50" s="5"/>
      <c r="OB50" s="6"/>
      <c r="OC50" s="7"/>
      <c r="OG50" s="5"/>
      <c r="OH50" s="6"/>
      <c r="OI50" s="7"/>
      <c r="OM50" s="5"/>
      <c r="ON50" s="6"/>
      <c r="OO50" s="7"/>
      <c r="OS50" s="5"/>
      <c r="OT50" s="6"/>
      <c r="OU50" s="7"/>
      <c r="OY50" s="5"/>
      <c r="OZ50" s="6"/>
      <c r="PA50" s="7"/>
      <c r="PE50" s="5"/>
      <c r="PF50" s="6"/>
      <c r="PG50" s="7"/>
      <c r="PK50" s="5"/>
      <c r="PL50" s="6"/>
      <c r="PM50" s="7"/>
      <c r="PQ50" s="5"/>
      <c r="PR50" s="6"/>
      <c r="PS50" s="7"/>
      <c r="PW50" s="5"/>
      <c r="PX50" s="6"/>
      <c r="PY50" s="7"/>
      <c r="QC50" s="5"/>
      <c r="QD50" s="6"/>
      <c r="QE50" s="7"/>
      <c r="QI50" s="5"/>
      <c r="QJ50" s="6"/>
      <c r="QK50" s="7"/>
      <c r="QO50" s="5"/>
      <c r="QP50" s="6"/>
      <c r="QQ50" s="7"/>
    </row>
    <row r="51" spans="3:459">
      <c r="C51">
        <v>40</v>
      </c>
      <c r="D51" s="6">
        <v>0.23799999999999999</v>
      </c>
      <c r="E51" s="12">
        <f t="shared" si="286"/>
        <v>-12779930.290134294</v>
      </c>
      <c r="F51" s="12">
        <f t="shared" si="0"/>
        <v>-6720145.7148730485</v>
      </c>
      <c r="G51">
        <v>39</v>
      </c>
      <c r="H51" s="6">
        <v>0.23799999999999999</v>
      </c>
      <c r="I51" s="12">
        <f t="shared" si="1"/>
        <v>-13207761.583671408</v>
      </c>
      <c r="J51" s="12">
        <f t="shared" si="2"/>
        <v>-6864824.4097501859</v>
      </c>
      <c r="K51">
        <v>38</v>
      </c>
      <c r="L51" s="6">
        <v>0.23799999999999999</v>
      </c>
      <c r="M51" s="12">
        <f t="shared" si="3"/>
        <v>-11986288.39614081</v>
      </c>
      <c r="N51" s="12">
        <f t="shared" si="4"/>
        <v>-6229955.3669911213</v>
      </c>
      <c r="O51">
        <v>37</v>
      </c>
      <c r="P51" s="6">
        <v>0.23799999999999999</v>
      </c>
      <c r="Q51" s="12">
        <f t="shared" si="5"/>
        <v>-10805556.563638102</v>
      </c>
      <c r="R51" s="12">
        <f t="shared" si="6"/>
        <v>-5222138.2784755575</v>
      </c>
      <c r="S51">
        <v>36</v>
      </c>
      <c r="T51" s="6">
        <v>0.23799999999999999</v>
      </c>
      <c r="U51" s="12">
        <f t="shared" si="7"/>
        <v>-7346695.7247859836</v>
      </c>
      <c r="V51" s="12">
        <f t="shared" si="8"/>
        <v>-3193244.6463355492</v>
      </c>
      <c r="W51">
        <v>35</v>
      </c>
      <c r="X51" s="6">
        <v>0.23799999999999999</v>
      </c>
      <c r="Y51" s="12">
        <f t="shared" si="9"/>
        <v>-7001540.8489789031</v>
      </c>
      <c r="Z51" s="12">
        <f t="shared" si="10"/>
        <v>-2745285.0137333693</v>
      </c>
      <c r="AA51">
        <v>34</v>
      </c>
      <c r="AB51" s="6">
        <v>0.23799999999999999</v>
      </c>
      <c r="AC51" s="12">
        <f t="shared" si="11"/>
        <v>-8715485.1712447237</v>
      </c>
      <c r="AD51" s="12">
        <f t="shared" si="12"/>
        <v>-3496790.4030525945</v>
      </c>
      <c r="AE51">
        <v>33</v>
      </c>
      <c r="AF51" s="6">
        <v>0.23799999999999999</v>
      </c>
      <c r="AG51" s="12">
        <f t="shared" si="13"/>
        <v>-7168226.0070798453</v>
      </c>
      <c r="AH51" s="12">
        <f t="shared" si="14"/>
        <v>-2963157.255206258</v>
      </c>
      <c r="AI51">
        <v>32</v>
      </c>
      <c r="AJ51" s="6">
        <v>0.23799999999999999</v>
      </c>
      <c r="AK51" s="12">
        <f t="shared" si="15"/>
        <v>-8226335.9177593449</v>
      </c>
      <c r="AL51" s="12">
        <f t="shared" si="16"/>
        <v>-3450560.3545616711</v>
      </c>
      <c r="AM51">
        <v>31</v>
      </c>
      <c r="AN51" s="6">
        <v>0.23799999999999999</v>
      </c>
      <c r="AO51" s="12">
        <f t="shared" si="17"/>
        <v>-8224907.6009397246</v>
      </c>
      <c r="AP51" s="12">
        <f t="shared" si="18"/>
        <v>-3524960.4004027392</v>
      </c>
      <c r="AQ51">
        <v>30</v>
      </c>
      <c r="AR51" s="6">
        <v>0.23799999999999999</v>
      </c>
      <c r="AS51" s="12">
        <f t="shared" si="19"/>
        <v>-5204044.8052837886</v>
      </c>
      <c r="AT51" s="12">
        <f t="shared" si="20"/>
        <v>-2246122.6819157992</v>
      </c>
      <c r="AU51">
        <v>29</v>
      </c>
      <c r="AV51" s="6">
        <v>0.23799999999999999</v>
      </c>
      <c r="AW51" s="12">
        <f t="shared" si="21"/>
        <v>-5616678.429621106</v>
      </c>
      <c r="AX51" s="12">
        <f t="shared" si="22"/>
        <v>-2390075.9274983429</v>
      </c>
      <c r="AY51">
        <v>28</v>
      </c>
      <c r="AZ51" s="6">
        <v>0.23799999999999999</v>
      </c>
      <c r="BA51" s="12">
        <f t="shared" si="23"/>
        <v>-4781918.5274383612</v>
      </c>
      <c r="BB51" s="12">
        <f t="shared" si="24"/>
        <v>-2020324.2410757819</v>
      </c>
      <c r="BC51">
        <v>27</v>
      </c>
      <c r="BD51" s="6">
        <v>0.23799999999999999</v>
      </c>
      <c r="BE51" s="12">
        <f t="shared" si="25"/>
        <v>-3350999.0618115626</v>
      </c>
      <c r="BF51" s="12">
        <f t="shared" si="26"/>
        <v>-1436142.4550620983</v>
      </c>
      <c r="BG51">
        <v>26</v>
      </c>
      <c r="BH51" s="6">
        <v>0.23799999999999999</v>
      </c>
      <c r="BI51" s="12">
        <f t="shared" si="27"/>
        <v>-1183200.2495318367</v>
      </c>
      <c r="BJ51" s="12">
        <f t="shared" si="28"/>
        <v>-564627.47470060294</v>
      </c>
      <c r="BK51">
        <v>25</v>
      </c>
      <c r="BL51" s="6">
        <v>0.23799999999999999</v>
      </c>
      <c r="BM51" s="12">
        <f t="shared" si="29"/>
        <v>-943610.1942881326</v>
      </c>
      <c r="BN51" s="12">
        <f t="shared" si="30"/>
        <v>-484711.61955834163</v>
      </c>
      <c r="BO51">
        <v>24</v>
      </c>
      <c r="BP51" s="6">
        <v>0.23799999999999999</v>
      </c>
      <c r="BQ51" s="12">
        <f t="shared" si="31"/>
        <v>-1070318.9613431264</v>
      </c>
      <c r="BR51" s="12">
        <f t="shared" si="32"/>
        <v>-566065.34733648633</v>
      </c>
      <c r="BS51">
        <v>23</v>
      </c>
      <c r="BT51" s="6">
        <v>0.23799999999999999</v>
      </c>
      <c r="BU51" s="12">
        <f t="shared" si="33"/>
        <v>-955722.34152010526</v>
      </c>
      <c r="BV51" s="12">
        <f t="shared" si="34"/>
        <v>-517077.74100479862</v>
      </c>
      <c r="BW51">
        <v>22</v>
      </c>
      <c r="BX51" s="6">
        <v>0.23799999999999999</v>
      </c>
      <c r="BY51" s="12">
        <f t="shared" si="35"/>
        <v>-1196113.7939039066</v>
      </c>
      <c r="BZ51" s="12">
        <f t="shared" si="36"/>
        <v>-661679.97109577816</v>
      </c>
      <c r="CA51">
        <v>21</v>
      </c>
      <c r="CB51" s="6">
        <v>0.23799999999999999</v>
      </c>
      <c r="CC51" s="12">
        <f t="shared" si="37"/>
        <v>-123463.4861048476</v>
      </c>
      <c r="CD51" s="12">
        <f t="shared" si="38"/>
        <v>-80682.825266085812</v>
      </c>
      <c r="CE51">
        <v>20</v>
      </c>
      <c r="CF51" s="6">
        <v>0.23799999999999999</v>
      </c>
      <c r="CG51" s="12">
        <f t="shared" si="39"/>
        <v>300412.24340603297</v>
      </c>
      <c r="CH51" s="12">
        <f t="shared" si="40"/>
        <v>216406.3881070815</v>
      </c>
      <c r="CI51">
        <v>19</v>
      </c>
      <c r="CJ51" s="6">
        <v>0.23799999999999999</v>
      </c>
      <c r="CK51" s="12">
        <f t="shared" si="284"/>
        <v>493566.12737150653</v>
      </c>
      <c r="CL51" s="12">
        <f t="shared" si="285"/>
        <v>360048.23881204124</v>
      </c>
      <c r="CM51" s="5">
        <v>18</v>
      </c>
      <c r="CN51" s="6">
        <v>0.23799999999999999</v>
      </c>
      <c r="CO51" s="7">
        <f t="shared" si="41"/>
        <v>1839642.4434103705</v>
      </c>
      <c r="CP51" s="12">
        <f t="shared" si="42"/>
        <v>398562.44961056439</v>
      </c>
      <c r="CQ51" s="12">
        <f t="shared" si="43"/>
        <v>284687.46400754602</v>
      </c>
      <c r="CR51" s="9"/>
      <c r="CS51" s="5">
        <v>17</v>
      </c>
      <c r="CT51" s="6">
        <v>0.23799999999999999</v>
      </c>
      <c r="CU51" s="7">
        <f t="shared" si="44"/>
        <v>1406346.9485592619</v>
      </c>
      <c r="CV51" s="12">
        <f t="shared" si="45"/>
        <v>254143.44526341732</v>
      </c>
      <c r="CW51" s="12">
        <f t="shared" si="46"/>
        <v>196208.0094130942</v>
      </c>
      <c r="CY51" s="5">
        <v>16</v>
      </c>
      <c r="CZ51" s="6">
        <v>0.23799999999999999</v>
      </c>
      <c r="DA51" s="7">
        <f t="shared" si="47"/>
        <v>1137085.1783305807</v>
      </c>
      <c r="DB51" s="12">
        <f t="shared" si="48"/>
        <v>174093.5325417796</v>
      </c>
      <c r="DC51" s="12">
        <f t="shared" si="49"/>
        <v>140227.31344550638</v>
      </c>
      <c r="DE51" s="5">
        <f t="shared" si="50"/>
        <v>15</v>
      </c>
      <c r="DF51" s="6">
        <v>0.23799999999999999</v>
      </c>
      <c r="DG51" s="7">
        <f t="shared" si="51"/>
        <v>962408.10692389368</v>
      </c>
      <c r="DH51" s="12">
        <f t="shared" si="52"/>
        <v>130550.04806095209</v>
      </c>
      <c r="DI51" s="12">
        <f t="shared" si="53"/>
        <v>105551.1026875783</v>
      </c>
      <c r="DK51" s="5">
        <f t="shared" si="54"/>
        <v>14</v>
      </c>
      <c r="DL51" s="6">
        <v>0.23799999999999999</v>
      </c>
      <c r="DM51" s="7">
        <f t="shared" si="55"/>
        <v>974195.87703602994</v>
      </c>
      <c r="DN51" s="12">
        <f t="shared" si="56"/>
        <v>287316.95134959178</v>
      </c>
      <c r="DO51" s="12">
        <f t="shared" si="57"/>
        <v>234918.72313993977</v>
      </c>
      <c r="DQ51" s="5">
        <f t="shared" si="58"/>
        <v>13</v>
      </c>
      <c r="DR51" s="6">
        <v>0.23799999999999999</v>
      </c>
      <c r="DS51" s="7">
        <f t="shared" si="59"/>
        <v>638565.72957264679</v>
      </c>
      <c r="DT51" s="12">
        <f t="shared" si="60"/>
        <v>40978.957030042598</v>
      </c>
      <c r="DU51" s="12">
        <f t="shared" si="61"/>
        <v>33256.478805536091</v>
      </c>
      <c r="DW51" s="5">
        <f t="shared" si="62"/>
        <v>12</v>
      </c>
      <c r="DX51" s="6">
        <v>0.23799999999999999</v>
      </c>
      <c r="DY51" s="7">
        <f t="shared" si="63"/>
        <v>481572.94839566108</v>
      </c>
      <c r="DZ51" s="12">
        <f t="shared" si="64"/>
        <v>-35997.787258748795</v>
      </c>
      <c r="EA51" s="12">
        <f t="shared" si="65"/>
        <v>-29323.425487369837</v>
      </c>
      <c r="EC51" s="5">
        <f t="shared" si="66"/>
        <v>11</v>
      </c>
      <c r="ED51" s="6">
        <v>0.23799999999999999</v>
      </c>
      <c r="EE51" s="7">
        <f t="shared" si="67"/>
        <v>448225.00781427894</v>
      </c>
      <c r="EF51" s="12">
        <f t="shared" si="68"/>
        <v>19227.526262332656</v>
      </c>
      <c r="EG51" s="12">
        <f t="shared" si="69"/>
        <v>16130.082821896091</v>
      </c>
      <c r="EI51" s="5">
        <f t="shared" si="70"/>
        <v>10</v>
      </c>
      <c r="EJ51" s="6">
        <v>0.23799999999999999</v>
      </c>
      <c r="EK51" s="7">
        <f t="shared" si="71"/>
        <v>448225.00781427894</v>
      </c>
      <c r="EL51" s="12">
        <f t="shared" si="72"/>
        <v>154298.24027446151</v>
      </c>
      <c r="EM51" s="12">
        <f t="shared" si="73"/>
        <v>134131.60096807295</v>
      </c>
      <c r="EO51" s="5">
        <f t="shared" si="74"/>
        <v>9</v>
      </c>
      <c r="EP51" s="6">
        <v>0.23799999999999999</v>
      </c>
      <c r="EQ51" s="7">
        <f t="shared" si="75"/>
        <v>500586.33885892201</v>
      </c>
      <c r="ER51" s="12">
        <f t="shared" si="76"/>
        <v>67133.450843431841</v>
      </c>
      <c r="ES51" s="12">
        <f t="shared" si="77"/>
        <v>59175.382202417131</v>
      </c>
      <c r="EU51" s="5">
        <f t="shared" si="78"/>
        <v>8</v>
      </c>
      <c r="EV51" s="6">
        <v>0.23799999999999999</v>
      </c>
      <c r="EW51" s="7">
        <f t="shared" si="79"/>
        <v>310821.58213901281</v>
      </c>
      <c r="EX51" s="12">
        <f t="shared" si="80"/>
        <v>83839.032762078874</v>
      </c>
      <c r="EY51" s="12">
        <f t="shared" si="81"/>
        <v>74665.156836745024</v>
      </c>
      <c r="FA51" s="5">
        <f t="shared" si="82"/>
        <v>7</v>
      </c>
      <c r="FB51" s="6">
        <v>0.23799999999999999</v>
      </c>
      <c r="FC51" s="7">
        <f t="shared" si="83"/>
        <v>309768.36968209373</v>
      </c>
      <c r="FD51" s="12">
        <f t="shared" si="84"/>
        <v>133610.86586558315</v>
      </c>
      <c r="FE51" s="12">
        <f t="shared" si="85"/>
        <v>121021.39218219995</v>
      </c>
      <c r="FG51" s="5">
        <f t="shared" si="86"/>
        <v>6</v>
      </c>
      <c r="FH51" s="6">
        <v>0.23799999999999999</v>
      </c>
      <c r="FI51" s="7">
        <f t="shared" si="87"/>
        <v>244605.47195364311</v>
      </c>
      <c r="FJ51" s="12">
        <f t="shared" si="88"/>
        <v>109464.43207244368</v>
      </c>
      <c r="FK51" s="12">
        <f t="shared" si="89"/>
        <v>99815.591555419771</v>
      </c>
      <c r="FM51" s="5">
        <f t="shared" si="90"/>
        <v>5</v>
      </c>
      <c r="FN51" s="6">
        <v>0.23799999999999999</v>
      </c>
      <c r="FO51" s="7">
        <f t="shared" si="91"/>
        <v>268237.16630512464</v>
      </c>
      <c r="FP51" s="12">
        <f t="shared" si="92"/>
        <v>178891.44819444336</v>
      </c>
      <c r="FQ51" s="12">
        <f t="shared" si="93"/>
        <v>165297.87310368021</v>
      </c>
      <c r="FS51" s="5">
        <f t="shared" si="94"/>
        <v>4</v>
      </c>
      <c r="FT51" s="6">
        <v>0.23799999999999999</v>
      </c>
      <c r="FU51" s="7">
        <f t="shared" si="95"/>
        <v>218772.66642616806</v>
      </c>
      <c r="FV51" s="12">
        <f t="shared" si="96"/>
        <v>166886.17345274927</v>
      </c>
      <c r="FW51" s="12">
        <f t="shared" si="97"/>
        <v>156741.11731580403</v>
      </c>
      <c r="FY51" s="5">
        <f t="shared" si="98"/>
        <v>3</v>
      </c>
      <c r="FZ51" s="6">
        <v>0.23799999999999999</v>
      </c>
      <c r="GA51" s="7">
        <f t="shared" si="99"/>
        <v>187916.73804000003</v>
      </c>
      <c r="GB51" s="12">
        <f t="shared" si="100"/>
        <v>150177.20905025644</v>
      </c>
      <c r="GC51" s="12">
        <f t="shared" si="101"/>
        <v>142417.29247319151</v>
      </c>
      <c r="GE51" s="5">
        <f t="shared" si="102"/>
        <v>2</v>
      </c>
      <c r="GF51" s="6">
        <v>0.23799999999999999</v>
      </c>
      <c r="GG51" s="7">
        <f t="shared" si="103"/>
        <v>167185.71</v>
      </c>
      <c r="GH51" s="12">
        <f>(GH52)*(1+GF51)-(((VLOOKUP((GE$91+GE52),$A$138:$E$227,5,FALSE))/(VLOOKUP(GE$91,$A$138:$E$227,5,FALSE)))*(IF(GE51&lt;=$D$125,$B$125,$C$125)))</f>
        <v>142187.2068553459</v>
      </c>
      <c r="GI51" s="12">
        <f t="shared" si="105"/>
        <v>137433.22729483282</v>
      </c>
      <c r="GK51" s="5">
        <f t="shared" si="106"/>
        <v>1</v>
      </c>
      <c r="GL51" s="6">
        <v>0.23799999999999999</v>
      </c>
      <c r="GM51" s="7">
        <f>(GM52+$B$124)*(1+GL51)</f>
        <v>185700</v>
      </c>
      <c r="GN51" s="12">
        <f>($B$124)*(1+GL51)-$B$125</f>
        <v>174700</v>
      </c>
      <c r="GO51" s="12">
        <f>GN51</f>
        <v>174700</v>
      </c>
      <c r="GQ51" s="5"/>
      <c r="GR51" s="6"/>
      <c r="GS51" s="7"/>
      <c r="GW51" s="5"/>
      <c r="GX51" s="6"/>
      <c r="GY51" s="7"/>
      <c r="HC51" s="5"/>
      <c r="HD51" s="6"/>
      <c r="HE51" s="7"/>
      <c r="HI51" s="5"/>
      <c r="HJ51" s="6"/>
      <c r="HK51" s="7"/>
      <c r="HO51" s="5"/>
      <c r="HP51" s="6"/>
      <c r="HQ51" s="7"/>
      <c r="HU51" s="5"/>
      <c r="HV51" s="6"/>
      <c r="HW51" s="7"/>
      <c r="IA51" s="5"/>
      <c r="IB51" s="6"/>
      <c r="IC51" s="7"/>
      <c r="IG51" s="5"/>
      <c r="IH51" s="6"/>
      <c r="II51" s="7"/>
      <c r="IM51" s="5"/>
      <c r="IN51" s="6"/>
      <c r="IO51" s="7"/>
      <c r="IS51" s="5"/>
      <c r="IT51" s="6"/>
      <c r="IU51" s="7"/>
      <c r="IY51" s="5"/>
      <c r="IZ51" s="6"/>
      <c r="JA51" s="7"/>
      <c r="JE51" s="5"/>
      <c r="JF51" s="6"/>
      <c r="JG51" s="7"/>
      <c r="JK51" s="5"/>
      <c r="JL51" s="6"/>
      <c r="JM51" s="7"/>
      <c r="JQ51" s="5"/>
      <c r="JR51" s="6"/>
      <c r="JS51" s="7"/>
      <c r="JW51" s="5"/>
      <c r="JX51" s="6"/>
      <c r="JY51" s="7"/>
      <c r="KC51" s="5"/>
      <c r="KD51" s="6"/>
      <c r="KE51" s="7"/>
      <c r="KI51" s="5"/>
      <c r="KJ51" s="6"/>
      <c r="KK51" s="7"/>
      <c r="KO51" s="5"/>
      <c r="KP51" s="6"/>
      <c r="KQ51" s="7"/>
      <c r="KU51" s="5"/>
      <c r="KV51" s="6"/>
      <c r="KW51" s="7"/>
      <c r="LA51" s="5"/>
      <c r="LB51" s="6"/>
      <c r="LC51" s="7"/>
      <c r="LG51" s="5"/>
      <c r="LH51" s="6"/>
      <c r="LI51" s="7"/>
      <c r="LM51" s="5"/>
      <c r="LN51" s="6"/>
      <c r="LO51" s="7"/>
      <c r="LS51" s="5"/>
      <c r="LT51" s="6"/>
      <c r="LU51" s="7"/>
      <c r="LY51" s="5"/>
      <c r="LZ51" s="6"/>
      <c r="MA51" s="7"/>
      <c r="ME51" s="5"/>
      <c r="MF51" s="6"/>
      <c r="MG51" s="7"/>
      <c r="MK51" s="5"/>
      <c r="ML51" s="6"/>
      <c r="MM51" s="7"/>
      <c r="MQ51" s="5"/>
      <c r="MR51" s="6"/>
      <c r="MS51" s="7"/>
      <c r="MW51" s="5"/>
      <c r="MX51" s="6"/>
      <c r="MY51" s="7"/>
      <c r="NC51" s="5"/>
      <c r="ND51" s="6"/>
      <c r="NE51" s="7"/>
      <c r="NI51" s="5"/>
      <c r="NJ51" s="6"/>
      <c r="NK51" s="7"/>
      <c r="NO51" s="5"/>
      <c r="NP51" s="6"/>
      <c r="NQ51" s="7"/>
      <c r="NU51" s="5"/>
      <c r="NV51" s="6"/>
      <c r="NW51" s="7"/>
      <c r="OA51" s="5"/>
      <c r="OB51" s="6"/>
      <c r="OC51" s="7"/>
      <c r="OG51" s="5"/>
      <c r="OH51" s="6"/>
      <c r="OI51" s="7"/>
      <c r="OM51" s="5"/>
      <c r="ON51" s="6"/>
      <c r="OO51" s="7"/>
      <c r="OS51" s="5"/>
      <c r="OT51" s="6"/>
      <c r="OU51" s="7"/>
      <c r="OY51" s="5"/>
      <c r="OZ51" s="6"/>
      <c r="PA51" s="7"/>
      <c r="PE51" s="5"/>
      <c r="PF51" s="6"/>
      <c r="PG51" s="7"/>
      <c r="PK51" s="5"/>
      <c r="PL51" s="6"/>
      <c r="PM51" s="7"/>
      <c r="PQ51" s="5"/>
      <c r="PR51" s="6"/>
      <c r="PS51" s="7"/>
      <c r="PW51" s="5"/>
      <c r="PX51" s="6"/>
      <c r="PY51" s="7"/>
      <c r="QC51" s="5"/>
      <c r="QD51" s="6"/>
      <c r="QE51" s="7"/>
      <c r="QI51" s="5"/>
      <c r="QJ51" s="6"/>
      <c r="QK51" s="7"/>
      <c r="QO51" s="5"/>
      <c r="QP51" s="6"/>
      <c r="QQ51" s="7"/>
    </row>
    <row r="52" spans="3:459">
      <c r="C52">
        <v>39</v>
      </c>
      <c r="D52" s="6">
        <v>-9.9699999999999997E-2</v>
      </c>
      <c r="E52" s="12">
        <f t="shared" si="286"/>
        <v>-10276961.443467615</v>
      </c>
      <c r="F52" s="12">
        <f t="shared" si="0"/>
        <v>-5590925.5651569096</v>
      </c>
      <c r="G52">
        <v>38</v>
      </c>
      <c r="H52" s="6">
        <v>-9.9699999999999997E-2</v>
      </c>
      <c r="I52" s="12">
        <f t="shared" si="1"/>
        <v>-10622005.077080609</v>
      </c>
      <c r="J52" s="12">
        <f t="shared" si="2"/>
        <v>-5711832.9188074972</v>
      </c>
      <c r="K52">
        <v>37</v>
      </c>
      <c r="L52" s="6">
        <v>-9.9699999999999997E-2</v>
      </c>
      <c r="M52" s="12">
        <f t="shared" si="3"/>
        <v>-9635354.6832756028</v>
      </c>
      <c r="N52" s="12">
        <f t="shared" si="4"/>
        <v>-5181275.6315727299</v>
      </c>
      <c r="O52">
        <v>36</v>
      </c>
      <c r="P52" s="6">
        <v>-9.9699999999999997E-2</v>
      </c>
      <c r="Q52" s="12">
        <f t="shared" si="5"/>
        <v>-8678094.5815347247</v>
      </c>
      <c r="R52" s="12">
        <f t="shared" si="6"/>
        <v>-4339047.2907673623</v>
      </c>
      <c r="S52">
        <v>35</v>
      </c>
      <c r="T52" s="6">
        <v>-9.9699999999999997E-2</v>
      </c>
      <c r="U52" s="12">
        <f t="shared" si="7"/>
        <v>-5878574.1080492763</v>
      </c>
      <c r="V52" s="12">
        <f t="shared" si="8"/>
        <v>-2643509.740412096</v>
      </c>
      <c r="W52">
        <v>34</v>
      </c>
      <c r="X52" s="6">
        <v>-9.9699999999999997E-2</v>
      </c>
      <c r="Y52" s="12">
        <f t="shared" si="9"/>
        <v>-5593723.1187980026</v>
      </c>
      <c r="Z52" s="12">
        <f t="shared" si="10"/>
        <v>-2269151.8312105108</v>
      </c>
      <c r="AA52">
        <v>33</v>
      </c>
      <c r="AB52" s="6">
        <v>-9.9699999999999997E-2</v>
      </c>
      <c r="AC52" s="12">
        <f t="shared" si="11"/>
        <v>-6979573.864274635</v>
      </c>
      <c r="AD52" s="12">
        <f t="shared" si="12"/>
        <v>-2897181.6040385277</v>
      </c>
      <c r="AE52">
        <v>32</v>
      </c>
      <c r="AF52" s="6">
        <v>-9.9699999999999997E-2</v>
      </c>
      <c r="AG52" s="12">
        <f t="shared" si="13"/>
        <v>-5731544.8123328602</v>
      </c>
      <c r="AH52" s="12">
        <f t="shared" si="14"/>
        <v>-2451226.7121926695</v>
      </c>
      <c r="AI52">
        <v>31</v>
      </c>
      <c r="AJ52" s="6">
        <v>-9.9699999999999997E-2</v>
      </c>
      <c r="AK52" s="12">
        <f t="shared" si="15"/>
        <v>-6587087.3817681018</v>
      </c>
      <c r="AL52" s="12">
        <f t="shared" si="16"/>
        <v>-2858547.3543521953</v>
      </c>
      <c r="AM52">
        <v>30</v>
      </c>
      <c r="AN52" s="6">
        <v>-9.9699999999999997E-2</v>
      </c>
      <c r="AO52" s="12">
        <f t="shared" si="17"/>
        <v>-6587162.8440547045</v>
      </c>
      <c r="AP52" s="12">
        <f t="shared" si="18"/>
        <v>-2920723.1478355764</v>
      </c>
      <c r="AQ52">
        <v>29</v>
      </c>
      <c r="AR52" s="6">
        <v>-9.9699999999999997E-2</v>
      </c>
      <c r="AS52" s="12">
        <f t="shared" si="19"/>
        <v>-4147445.6890389882</v>
      </c>
      <c r="AT52" s="12">
        <f t="shared" si="20"/>
        <v>-1852004.0498224411</v>
      </c>
      <c r="AU52">
        <v>28</v>
      </c>
      <c r="AV52" s="6">
        <v>-9.9699999999999997E-2</v>
      </c>
      <c r="AW52" s="12">
        <f t="shared" si="21"/>
        <v>-4479950.2662529126</v>
      </c>
      <c r="AX52" s="12">
        <f t="shared" si="22"/>
        <v>-1972305.1486648044</v>
      </c>
      <c r="AY52">
        <v>27</v>
      </c>
      <c r="AZ52" s="6">
        <v>-9.9699999999999997E-2</v>
      </c>
      <c r="BA52" s="12">
        <f t="shared" si="23"/>
        <v>-3805259.5583148277</v>
      </c>
      <c r="BB52" s="12">
        <f t="shared" si="24"/>
        <v>-1663305.2786344688</v>
      </c>
      <c r="BC52">
        <v>26</v>
      </c>
      <c r="BD52" s="6">
        <v>-9.9699999999999997E-2</v>
      </c>
      <c r="BE52" s="12">
        <f t="shared" si="25"/>
        <v>-2650241.5685069165</v>
      </c>
      <c r="BF52" s="12">
        <f t="shared" si="26"/>
        <v>-1175107.1105643874</v>
      </c>
      <c r="BG52">
        <v>25</v>
      </c>
      <c r="BH52" s="6">
        <v>-9.9699999999999997E-2</v>
      </c>
      <c r="BI52" s="12">
        <f t="shared" si="27"/>
        <v>-904954.77180421643</v>
      </c>
      <c r="BJ52" s="12">
        <f t="shared" si="28"/>
        <v>-446785.84645679861</v>
      </c>
      <c r="BK52">
        <v>24</v>
      </c>
      <c r="BL52" s="6">
        <v>-9.9699999999999997E-2</v>
      </c>
      <c r="BM52" s="12">
        <f t="shared" si="29"/>
        <v>-715030.55526997359</v>
      </c>
      <c r="BN52" s="12">
        <f t="shared" si="30"/>
        <v>-380000.51522209286</v>
      </c>
      <c r="BO52">
        <v>23</v>
      </c>
      <c r="BP52" s="6">
        <v>-9.9699999999999997E-2</v>
      </c>
      <c r="BQ52" s="12">
        <f t="shared" si="31"/>
        <v>-818735.72165758628</v>
      </c>
      <c r="BR52" s="12">
        <f t="shared" si="32"/>
        <v>-447987.47034094343</v>
      </c>
      <c r="BS52">
        <v>22</v>
      </c>
      <c r="BT52" s="6">
        <v>-9.9699999999999997E-2</v>
      </c>
      <c r="BU52" s="12">
        <f t="shared" si="33"/>
        <v>-727199.43725190475</v>
      </c>
      <c r="BV52" s="12">
        <f t="shared" si="34"/>
        <v>-407048.74160641211</v>
      </c>
      <c r="BW52">
        <v>21</v>
      </c>
      <c r="BX52" s="6">
        <v>-9.9699999999999997E-2</v>
      </c>
      <c r="BY52" s="12">
        <f t="shared" si="35"/>
        <v>-922361.08616570057</v>
      </c>
      <c r="BZ52" s="12">
        <f t="shared" si="36"/>
        <v>-527892.19396904879</v>
      </c>
      <c r="CA52">
        <v>20</v>
      </c>
      <c r="CB52" s="6">
        <v>-9.9699999999999997E-2</v>
      </c>
      <c r="CC52" s="12">
        <f t="shared" si="37"/>
        <v>-62646.614992456831</v>
      </c>
      <c r="CD52" s="12">
        <f t="shared" si="38"/>
        <v>-42355.415796786845</v>
      </c>
      <c r="CE52">
        <v>19</v>
      </c>
      <c r="CF52" s="6">
        <v>-9.9699999999999997E-2</v>
      </c>
      <c r="CG52" s="12">
        <f t="shared" si="39"/>
        <v>276298.71811493224</v>
      </c>
      <c r="CH52" s="12">
        <f t="shared" si="40"/>
        <v>205920.7427460344</v>
      </c>
      <c r="CI52">
        <v>18</v>
      </c>
      <c r="CJ52" s="6">
        <v>-9.9699999999999997E-2</v>
      </c>
      <c r="CK52" s="12">
        <f t="shared" si="284"/>
        <v>431899.13357956905</v>
      </c>
      <c r="CL52" s="12">
        <f t="shared" si="285"/>
        <v>325961.61024873133</v>
      </c>
      <c r="CM52" s="5">
        <v>17</v>
      </c>
      <c r="CN52" s="6">
        <v>-9.9699999999999997E-2</v>
      </c>
      <c r="CO52" s="7">
        <f t="shared" si="41"/>
        <v>1485979.3565511878</v>
      </c>
      <c r="CP52" s="12">
        <f t="shared" si="42"/>
        <v>355866.27593745105</v>
      </c>
      <c r="CQ52" s="12">
        <f t="shared" si="43"/>
        <v>262982.93976509746</v>
      </c>
      <c r="CR52" s="9"/>
      <c r="CS52" s="5">
        <v>16</v>
      </c>
      <c r="CT52" s="6">
        <v>-9.9699999999999997E-2</v>
      </c>
      <c r="CU52" s="7">
        <f t="shared" si="44"/>
        <v>1135982.9956052196</v>
      </c>
      <c r="CV52" s="12">
        <f t="shared" si="45"/>
        <v>236673.43536345134</v>
      </c>
      <c r="CW52" s="12">
        <f t="shared" si="46"/>
        <v>189041.04585634163</v>
      </c>
      <c r="CY52" s="5">
        <v>15</v>
      </c>
      <c r="CZ52" s="6">
        <v>-9.9699999999999997E-2</v>
      </c>
      <c r="DA52" s="7">
        <f t="shared" si="47"/>
        <v>918485.60446735122</v>
      </c>
      <c r="DB52" s="12">
        <f t="shared" si="48"/>
        <v>170709.86717338249</v>
      </c>
      <c r="DC52" s="12">
        <f t="shared" si="49"/>
        <v>142258.22264448539</v>
      </c>
      <c r="DE52" s="5">
        <f t="shared" si="50"/>
        <v>14</v>
      </c>
      <c r="DF52" s="6">
        <v>-9.9699999999999997E-2</v>
      </c>
      <c r="DG52" s="7">
        <f t="shared" si="51"/>
        <v>777389.42400960717</v>
      </c>
      <c r="DH52" s="12">
        <f t="shared" si="52"/>
        <v>135424.32247079711</v>
      </c>
      <c r="DI52" s="12">
        <f t="shared" si="53"/>
        <v>113279.46470827684</v>
      </c>
      <c r="DK52" s="5">
        <f t="shared" si="54"/>
        <v>13</v>
      </c>
      <c r="DL52" s="6">
        <v>-9.9699999999999997E-2</v>
      </c>
      <c r="DM52" s="7">
        <f t="shared" si="55"/>
        <v>786911.04768661549</v>
      </c>
      <c r="DN52" s="12">
        <f t="shared" si="56"/>
        <v>261719.22549573358</v>
      </c>
      <c r="DO52" s="12">
        <f t="shared" si="57"/>
        <v>221391.42030928406</v>
      </c>
      <c r="DQ52" s="5">
        <f t="shared" si="58"/>
        <v>12</v>
      </c>
      <c r="DR52" s="6">
        <v>-9.9699999999999997E-2</v>
      </c>
      <c r="DS52" s="7">
        <f t="shared" si="59"/>
        <v>515804.30498598283</v>
      </c>
      <c r="DT52" s="12">
        <f t="shared" si="60"/>
        <v>62960.621296344143</v>
      </c>
      <c r="DU52" s="12">
        <f t="shared" si="61"/>
        <v>52863.163163911588</v>
      </c>
      <c r="DW52" s="5">
        <f t="shared" si="62"/>
        <v>11</v>
      </c>
      <c r="DX52" s="6">
        <v>-9.9699999999999997E-2</v>
      </c>
      <c r="DY52" s="7">
        <f t="shared" si="63"/>
        <v>388992.68852638215</v>
      </c>
      <c r="DZ52" s="12">
        <f t="shared" si="64"/>
        <v>670.89737496480666</v>
      </c>
      <c r="EA52" s="12">
        <f t="shared" si="65"/>
        <v>565.41036632254145</v>
      </c>
      <c r="EC52" s="5">
        <f t="shared" si="66"/>
        <v>10</v>
      </c>
      <c r="ED52" s="6">
        <v>-9.9699999999999997E-2</v>
      </c>
      <c r="EE52" s="7">
        <f t="shared" si="67"/>
        <v>362055.74136856134</v>
      </c>
      <c r="EF52" s="12">
        <f t="shared" si="68"/>
        <v>44417.121023869186</v>
      </c>
      <c r="EG52" s="12">
        <f t="shared" si="69"/>
        <v>38550.708813169484</v>
      </c>
      <c r="EI52" s="5">
        <f t="shared" si="70"/>
        <v>9</v>
      </c>
      <c r="EJ52" s="6">
        <v>-9.9699999999999997E-2</v>
      </c>
      <c r="EK52" s="7">
        <f t="shared" si="71"/>
        <v>362055.74136856134</v>
      </c>
      <c r="EL52" s="12">
        <f t="shared" si="72"/>
        <v>152511.0902947908</v>
      </c>
      <c r="EM52" s="12">
        <f t="shared" si="73"/>
        <v>137164.06234059803</v>
      </c>
      <c r="EO52" s="5">
        <f t="shared" si="74"/>
        <v>8</v>
      </c>
      <c r="EP52" s="6">
        <v>-9.9699999999999997E-2</v>
      </c>
      <c r="EQ52" s="7">
        <f t="shared" si="75"/>
        <v>404350.83914290956</v>
      </c>
      <c r="ER52" s="12">
        <f t="shared" si="76"/>
        <v>81718.847820720955</v>
      </c>
      <c r="ES52" s="12">
        <f t="shared" si="77"/>
        <v>74523.477572355594</v>
      </c>
      <c r="EU52" s="5">
        <f t="shared" si="78"/>
        <v>7</v>
      </c>
      <c r="EV52" s="6">
        <v>-9.9699999999999997E-2</v>
      </c>
      <c r="EW52" s="7">
        <f t="shared" si="79"/>
        <v>251067.51384411374</v>
      </c>
      <c r="EX52" s="12">
        <f t="shared" si="80"/>
        <v>94931.372849771753</v>
      </c>
      <c r="EY52" s="12">
        <f t="shared" si="81"/>
        <v>87468.214606865164</v>
      </c>
      <c r="FA52" s="5">
        <f t="shared" si="82"/>
        <v>6</v>
      </c>
      <c r="FB52" s="6">
        <v>-9.9699999999999997E-2</v>
      </c>
      <c r="FC52" s="7">
        <f t="shared" si="83"/>
        <v>250216.77680298363</v>
      </c>
      <c r="FD52" s="12">
        <f t="shared" si="84"/>
        <v>134678.24817020248</v>
      </c>
      <c r="FE52" s="12">
        <f t="shared" si="85"/>
        <v>126207.91809660484</v>
      </c>
      <c r="FG52" s="5">
        <f t="shared" si="86"/>
        <v>5</v>
      </c>
      <c r="FH52" s="6">
        <v>-9.9699999999999997E-2</v>
      </c>
      <c r="FI52" s="7">
        <f t="shared" si="87"/>
        <v>197581.15666691688</v>
      </c>
      <c r="FJ52" s="12">
        <f t="shared" si="88"/>
        <v>114995.50248178004</v>
      </c>
      <c r="FK52" s="12">
        <f t="shared" si="89"/>
        <v>108486.32309601891</v>
      </c>
      <c r="FM52" s="5">
        <f t="shared" si="90"/>
        <v>4</v>
      </c>
      <c r="FN52" s="6">
        <v>-9.9699999999999997E-2</v>
      </c>
      <c r="FO52" s="7">
        <f t="shared" si="91"/>
        <v>216669.76276665964</v>
      </c>
      <c r="FP52" s="12">
        <f t="shared" si="92"/>
        <v>170725.81054733542</v>
      </c>
      <c r="FQ52" s="12">
        <f t="shared" si="93"/>
        <v>163209.57989430806</v>
      </c>
      <c r="FS52" s="5">
        <f t="shared" si="94"/>
        <v>3</v>
      </c>
      <c r="FT52" s="6">
        <v>-9.9699999999999997E-2</v>
      </c>
      <c r="FU52" s="7">
        <f t="shared" si="95"/>
        <v>176714.59323600004</v>
      </c>
      <c r="FV52" s="12">
        <f t="shared" si="96"/>
        <v>144263.44714279615</v>
      </c>
      <c r="FW52" s="12">
        <f t="shared" si="97"/>
        <v>140180.51939347171</v>
      </c>
      <c r="FY52" s="5">
        <f t="shared" si="98"/>
        <v>2</v>
      </c>
      <c r="FZ52" s="6">
        <v>-9.9699999999999997E-2</v>
      </c>
      <c r="GA52" s="7">
        <f t="shared" si="99"/>
        <v>151790.58000000002</v>
      </c>
      <c r="GB52" s="12">
        <f>(GB53)*(1+FZ52)-(((VLOOKUP((FY$91+FY53),$A$138:$E$227,5,FALSE))/(VLOOKUP(FY$91,$A$138:$E$227,5,FALSE)))*(IF(FY52&lt;=$D$125,$B$125,$C$125)))</f>
        <v>130675.74153846156</v>
      </c>
      <c r="GC52" s="12">
        <f t="shared" si="101"/>
        <v>128210.16150943398</v>
      </c>
      <c r="GE52" s="5">
        <f t="shared" si="102"/>
        <v>1</v>
      </c>
      <c r="GF52" s="6">
        <v>-9.9699999999999997E-2</v>
      </c>
      <c r="GG52" s="7">
        <f>(GG53+$B$124)*(1+GF52)</f>
        <v>135045</v>
      </c>
      <c r="GH52" s="12">
        <f>($B$124)*(1+GF52)-$B$125</f>
        <v>124045</v>
      </c>
      <c r="GI52" s="12">
        <f>GH52</f>
        <v>124045</v>
      </c>
      <c r="GK52" s="5"/>
      <c r="GL52" s="6"/>
      <c r="GM52" s="7"/>
      <c r="GQ52" s="5"/>
      <c r="GR52" s="6"/>
      <c r="GS52" s="7"/>
      <c r="GW52" s="5"/>
      <c r="GX52" s="6"/>
      <c r="GY52" s="7"/>
      <c r="HC52" s="5"/>
      <c r="HD52" s="6"/>
      <c r="HE52" s="7"/>
      <c r="HI52" s="5"/>
      <c r="HJ52" s="6"/>
      <c r="HK52" s="7"/>
      <c r="HO52" s="5"/>
      <c r="HP52" s="6"/>
      <c r="HQ52" s="7"/>
      <c r="HU52" s="5"/>
      <c r="HV52" s="6"/>
      <c r="HW52" s="7"/>
      <c r="IA52" s="5"/>
      <c r="IB52" s="6"/>
      <c r="IC52" s="7"/>
      <c r="IG52" s="5"/>
      <c r="IH52" s="6"/>
      <c r="II52" s="7"/>
      <c r="IM52" s="5"/>
      <c r="IN52" s="6"/>
      <c r="IO52" s="7"/>
      <c r="IS52" s="5"/>
      <c r="IT52" s="6"/>
      <c r="IU52" s="7"/>
      <c r="IY52" s="5"/>
      <c r="IZ52" s="6"/>
      <c r="JA52" s="7"/>
      <c r="JE52" s="5"/>
      <c r="JF52" s="6"/>
      <c r="JG52" s="7"/>
      <c r="JK52" s="5"/>
      <c r="JL52" s="6"/>
      <c r="JM52" s="7"/>
      <c r="JQ52" s="5"/>
      <c r="JR52" s="6"/>
      <c r="JS52" s="7"/>
      <c r="JW52" s="5"/>
      <c r="JX52" s="6"/>
      <c r="JY52" s="7"/>
      <c r="KC52" s="5"/>
      <c r="KD52" s="6"/>
      <c r="KE52" s="7"/>
      <c r="KI52" s="5"/>
      <c r="KJ52" s="6"/>
      <c r="KK52" s="7"/>
      <c r="KO52" s="5"/>
      <c r="KP52" s="6"/>
      <c r="KQ52" s="7"/>
      <c r="KU52" s="5"/>
      <c r="KV52" s="6"/>
      <c r="KW52" s="7"/>
      <c r="LA52" s="5"/>
      <c r="LB52" s="6"/>
      <c r="LC52" s="7"/>
      <c r="LG52" s="5"/>
      <c r="LH52" s="6"/>
      <c r="LI52" s="7"/>
      <c r="LM52" s="5"/>
      <c r="LN52" s="6"/>
      <c r="LO52" s="7"/>
      <c r="LS52" s="5"/>
      <c r="LT52" s="6"/>
      <c r="LU52" s="7"/>
      <c r="LY52" s="5"/>
      <c r="LZ52" s="6"/>
      <c r="MA52" s="7"/>
      <c r="ME52" s="5"/>
      <c r="MF52" s="6"/>
      <c r="MG52" s="7"/>
      <c r="MK52" s="5"/>
      <c r="ML52" s="6"/>
      <c r="MM52" s="7"/>
      <c r="MQ52" s="5"/>
      <c r="MR52" s="6"/>
      <c r="MS52" s="7"/>
      <c r="MW52" s="5"/>
      <c r="MX52" s="6"/>
      <c r="MY52" s="7"/>
      <c r="NC52" s="5"/>
      <c r="ND52" s="6"/>
      <c r="NE52" s="7"/>
      <c r="NI52" s="5"/>
      <c r="NJ52" s="6"/>
      <c r="NK52" s="7"/>
      <c r="NO52" s="5"/>
      <c r="NP52" s="6"/>
      <c r="NQ52" s="7"/>
      <c r="NU52" s="5"/>
      <c r="NV52" s="6"/>
      <c r="NW52" s="7"/>
      <c r="OA52" s="5"/>
      <c r="OB52" s="6"/>
      <c r="OC52" s="7"/>
      <c r="OG52" s="5"/>
      <c r="OH52" s="6"/>
      <c r="OI52" s="7"/>
      <c r="OM52" s="5"/>
      <c r="ON52" s="6"/>
      <c r="OO52" s="7"/>
      <c r="OS52" s="5"/>
      <c r="OT52" s="6"/>
      <c r="OU52" s="7"/>
      <c r="OY52" s="5"/>
      <c r="OZ52" s="6"/>
      <c r="PA52" s="7"/>
      <c r="PE52" s="5"/>
      <c r="PF52" s="6"/>
      <c r="PG52" s="7"/>
      <c r="PK52" s="5"/>
      <c r="PL52" s="6"/>
      <c r="PM52" s="7"/>
      <c r="PQ52" s="5"/>
      <c r="PR52" s="6"/>
      <c r="PS52" s="7"/>
      <c r="PW52" s="5"/>
      <c r="PX52" s="6"/>
      <c r="PY52" s="7"/>
      <c r="QC52" s="5"/>
      <c r="QD52" s="6"/>
      <c r="QE52" s="7"/>
      <c r="QI52" s="5"/>
      <c r="QJ52" s="6"/>
      <c r="QK52" s="7"/>
      <c r="QO52" s="5"/>
      <c r="QP52" s="6"/>
      <c r="QQ52" s="7"/>
    </row>
    <row r="53" spans="3:459">
      <c r="C53">
        <v>38</v>
      </c>
      <c r="D53" s="6">
        <v>0.124</v>
      </c>
      <c r="E53" s="12">
        <f t="shared" si="286"/>
        <v>-11353789.775404971</v>
      </c>
      <c r="F53" s="12">
        <f t="shared" si="0"/>
        <v>-6295530.8690546798</v>
      </c>
      <c r="G53">
        <v>37</v>
      </c>
      <c r="H53" s="6">
        <v>0.124</v>
      </c>
      <c r="I53" s="12">
        <f t="shared" si="1"/>
        <v>-11736327.450179273</v>
      </c>
      <c r="J53" s="12">
        <f t="shared" si="2"/>
        <v>-6432410.237117487</v>
      </c>
      <c r="K53">
        <v>36</v>
      </c>
      <c r="L53" s="6">
        <v>0.124</v>
      </c>
      <c r="M53" s="12">
        <f t="shared" si="3"/>
        <v>-10640414.539144054</v>
      </c>
      <c r="N53" s="12">
        <f t="shared" si="4"/>
        <v>-5831765.6608770303</v>
      </c>
      <c r="O53">
        <v>35</v>
      </c>
      <c r="P53" s="6">
        <v>0.124</v>
      </c>
      <c r="Q53" s="12">
        <f t="shared" si="5"/>
        <v>-9572469.8228754029</v>
      </c>
      <c r="R53" s="12">
        <f t="shared" si="6"/>
        <v>-4878277.8905038116</v>
      </c>
      <c r="S53">
        <v>34</v>
      </c>
      <c r="T53" s="6">
        <v>0.124</v>
      </c>
      <c r="U53" s="12">
        <f t="shared" si="7"/>
        <v>-6455471.3110474171</v>
      </c>
      <c r="V53" s="12">
        <f t="shared" si="8"/>
        <v>-2958757.6842300664</v>
      </c>
      <c r="W53">
        <v>33</v>
      </c>
      <c r="X53" s="6">
        <v>0.124</v>
      </c>
      <c r="Y53" s="12">
        <f t="shared" si="9"/>
        <v>-6131033.6892434852</v>
      </c>
      <c r="Z53" s="12">
        <f t="shared" si="10"/>
        <v>-2534946.6215141336</v>
      </c>
      <c r="AA53">
        <v>32</v>
      </c>
      <c r="AB53" s="6">
        <v>0.124</v>
      </c>
      <c r="AC53" s="12">
        <f t="shared" si="11"/>
        <v>-7672221.6339019295</v>
      </c>
      <c r="AD53" s="12">
        <f t="shared" si="12"/>
        <v>-3245939.9220354315</v>
      </c>
      <c r="AE53">
        <v>31</v>
      </c>
      <c r="AF53" s="6">
        <v>0.124</v>
      </c>
      <c r="AG53" s="12">
        <f t="shared" si="13"/>
        <v>-6288345.8330660118</v>
      </c>
      <c r="AH53" s="12">
        <f t="shared" si="14"/>
        <v>-2741073.8246698002</v>
      </c>
      <c r="AI53">
        <v>30</v>
      </c>
      <c r="AJ53" s="6">
        <v>0.124</v>
      </c>
      <c r="AK53" s="12">
        <f t="shared" si="15"/>
        <v>-7239761.1318288278</v>
      </c>
      <c r="AL53" s="12">
        <f t="shared" si="16"/>
        <v>-3202202.0390781355</v>
      </c>
      <c r="AM53">
        <v>29</v>
      </c>
      <c r="AN53" s="6">
        <v>0.124</v>
      </c>
      <c r="AO53" s="12">
        <f t="shared" si="17"/>
        <v>-7241478.6955310665</v>
      </c>
      <c r="AP53" s="12">
        <f t="shared" si="18"/>
        <v>-3272591.3335573091</v>
      </c>
      <c r="AQ53">
        <v>28</v>
      </c>
      <c r="AR53" s="6">
        <v>0.124</v>
      </c>
      <c r="AS53" s="12">
        <f t="shared" si="19"/>
        <v>-4532114.3956985883</v>
      </c>
      <c r="AT53" s="12">
        <f t="shared" si="20"/>
        <v>-2062693.0903499986</v>
      </c>
      <c r="AU53">
        <v>27</v>
      </c>
      <c r="AV53" s="6">
        <v>0.124</v>
      </c>
      <c r="AW53" s="12">
        <f t="shared" si="21"/>
        <v>-4900374.7740864772</v>
      </c>
      <c r="AX53" s="12">
        <f t="shared" si="22"/>
        <v>-2198886.1165772653</v>
      </c>
      <c r="AY53">
        <v>26</v>
      </c>
      <c r="AZ53" s="6">
        <v>0.124</v>
      </c>
      <c r="BA53" s="12">
        <f t="shared" si="23"/>
        <v>-4150423.7085300991</v>
      </c>
      <c r="BB53" s="12">
        <f t="shared" si="24"/>
        <v>-1849066.9727105252</v>
      </c>
      <c r="BC53">
        <v>25</v>
      </c>
      <c r="BD53" s="6">
        <v>0.124</v>
      </c>
      <c r="BE53" s="12">
        <f t="shared" si="25"/>
        <v>-2868579.3558134306</v>
      </c>
      <c r="BF53" s="12">
        <f t="shared" si="26"/>
        <v>-1296377.2088772235</v>
      </c>
      <c r="BG53">
        <v>24</v>
      </c>
      <c r="BH53" s="6">
        <v>0.124</v>
      </c>
      <c r="BI53" s="12">
        <f t="shared" si="27"/>
        <v>-937676.81949797331</v>
      </c>
      <c r="BJ53" s="12">
        <f t="shared" si="28"/>
        <v>-471843.78417045448</v>
      </c>
      <c r="BK53">
        <v>23</v>
      </c>
      <c r="BL53" s="6">
        <v>0.124</v>
      </c>
      <c r="BM53" s="12">
        <f t="shared" si="29"/>
        <v>-731512.66369872459</v>
      </c>
      <c r="BN53" s="12">
        <f t="shared" si="30"/>
        <v>-396236.02617014246</v>
      </c>
      <c r="BO53">
        <v>22</v>
      </c>
      <c r="BP53" s="6">
        <v>0.124</v>
      </c>
      <c r="BQ53" s="12">
        <f t="shared" si="31"/>
        <v>-848503.98250659753</v>
      </c>
      <c r="BR53" s="12">
        <f t="shared" si="32"/>
        <v>-473204.14409021789</v>
      </c>
      <c r="BS53">
        <v>21</v>
      </c>
      <c r="BT53" s="6">
        <v>0.124</v>
      </c>
      <c r="BU53" s="12">
        <f t="shared" si="33"/>
        <v>-748199.4131222117</v>
      </c>
      <c r="BV53" s="12">
        <f t="shared" si="34"/>
        <v>-426857.35748639004</v>
      </c>
      <c r="BW53">
        <v>20</v>
      </c>
      <c r="BX53" s="6">
        <v>0.124</v>
      </c>
      <c r="BY53" s="12">
        <f t="shared" si="35"/>
        <v>-966281.79912042455</v>
      </c>
      <c r="BZ53" s="12">
        <f t="shared" si="36"/>
        <v>-563664.38282024767</v>
      </c>
      <c r="CA53">
        <v>19</v>
      </c>
      <c r="CB53" s="6">
        <v>0.124</v>
      </c>
      <c r="CC53" s="12">
        <f t="shared" si="37"/>
        <v>-20298.258324115315</v>
      </c>
      <c r="CD53" s="12">
        <f t="shared" si="38"/>
        <v>-13987.58185796408</v>
      </c>
      <c r="CE53">
        <v>18</v>
      </c>
      <c r="CF53" s="6">
        <v>0.124</v>
      </c>
      <c r="CG53" s="12">
        <f t="shared" si="39"/>
        <v>351607.11170931277</v>
      </c>
      <c r="CH53" s="12">
        <f t="shared" si="40"/>
        <v>267086.17139457411</v>
      </c>
      <c r="CI53">
        <v>17</v>
      </c>
      <c r="CJ53" s="6">
        <v>0.124</v>
      </c>
      <c r="CK53" s="12">
        <f t="shared" si="284"/>
        <v>523879.96621078427</v>
      </c>
      <c r="CL53" s="12">
        <f t="shared" si="285"/>
        <v>402984.589392911</v>
      </c>
      <c r="CM53" s="5">
        <v>16</v>
      </c>
      <c r="CN53" s="6">
        <v>0.124</v>
      </c>
      <c r="CO53" s="7">
        <f t="shared" si="41"/>
        <v>1650537.9946142263</v>
      </c>
      <c r="CP53" s="12">
        <f t="shared" si="42"/>
        <v>440366.5673867623</v>
      </c>
      <c r="CQ53" s="12">
        <f t="shared" si="43"/>
        <v>331686.35684579849</v>
      </c>
      <c r="CR53" s="9"/>
      <c r="CS53" s="5">
        <v>15</v>
      </c>
      <c r="CT53" s="6">
        <v>0.124</v>
      </c>
      <c r="CU53" s="7">
        <f t="shared" si="44"/>
        <v>1261782.7342055088</v>
      </c>
      <c r="CV53" s="12">
        <f t="shared" si="45"/>
        <v>304601.23345724936</v>
      </c>
      <c r="CW53" s="12">
        <f t="shared" si="46"/>
        <v>247976.64518635045</v>
      </c>
      <c r="CY53" s="5">
        <v>14</v>
      </c>
      <c r="CZ53" s="6">
        <v>0.124</v>
      </c>
      <c r="DA53" s="7">
        <f t="shared" si="47"/>
        <v>1020199.4940212721</v>
      </c>
      <c r="DB53" s="12">
        <f t="shared" si="48"/>
        <v>229601.09649381594</v>
      </c>
      <c r="DC53" s="12">
        <f t="shared" si="49"/>
        <v>195013.7518296834</v>
      </c>
      <c r="DE53" s="5">
        <f t="shared" si="50"/>
        <v>13</v>
      </c>
      <c r="DF53" s="6">
        <v>0.124</v>
      </c>
      <c r="DG53" s="7">
        <f t="shared" si="51"/>
        <v>863478.20061047119</v>
      </c>
      <c r="DH53" s="12">
        <f t="shared" si="52"/>
        <v>190257.67424739801</v>
      </c>
      <c r="DI53" s="12">
        <f t="shared" si="53"/>
        <v>162206.86330066627</v>
      </c>
      <c r="DK53" s="5">
        <f t="shared" si="54"/>
        <v>12</v>
      </c>
      <c r="DL53" s="6">
        <v>0.124</v>
      </c>
      <c r="DM53" s="7">
        <f t="shared" si="55"/>
        <v>874054.25712164328</v>
      </c>
      <c r="DN53" s="12">
        <f t="shared" si="56"/>
        <v>330094.31246318278</v>
      </c>
      <c r="DO53" s="12">
        <f t="shared" si="57"/>
        <v>284600.54504037229</v>
      </c>
      <c r="DQ53" s="5">
        <f t="shared" si="58"/>
        <v>11</v>
      </c>
      <c r="DR53" s="6">
        <v>0.124</v>
      </c>
      <c r="DS53" s="7">
        <f t="shared" si="59"/>
        <v>572924.9194557179</v>
      </c>
      <c r="DT53" s="12">
        <f t="shared" si="60"/>
        <v>109620.08038986541</v>
      </c>
      <c r="DU53" s="12">
        <f t="shared" si="61"/>
        <v>93809.491872096361</v>
      </c>
      <c r="DW53" s="5">
        <f t="shared" si="62"/>
        <v>10</v>
      </c>
      <c r="DX53" s="6">
        <v>0.124</v>
      </c>
      <c r="DY53" s="7">
        <f t="shared" si="63"/>
        <v>432070.07500431209</v>
      </c>
      <c r="DZ53" s="12">
        <f t="shared" si="64"/>
        <v>40284.252249625613</v>
      </c>
      <c r="EA53" s="12">
        <f t="shared" si="65"/>
        <v>34603.139752883544</v>
      </c>
      <c r="EC53" s="5">
        <f t="shared" si="66"/>
        <v>9</v>
      </c>
      <c r="ED53" s="6">
        <v>0.124</v>
      </c>
      <c r="EE53" s="7">
        <f t="shared" si="67"/>
        <v>402150.1070404991</v>
      </c>
      <c r="EF53" s="12">
        <f t="shared" si="68"/>
        <v>87728.91082436248</v>
      </c>
      <c r="EG53" s="12">
        <f t="shared" si="69"/>
        <v>77606.344190782198</v>
      </c>
      <c r="EI53" s="5">
        <f t="shared" si="70"/>
        <v>8</v>
      </c>
      <c r="EJ53" s="6">
        <v>0.124</v>
      </c>
      <c r="EK53" s="7">
        <f t="shared" si="71"/>
        <v>402150.1070404991</v>
      </c>
      <c r="EL53" s="12">
        <f t="shared" si="72"/>
        <v>206450.88709478415</v>
      </c>
      <c r="EM53" s="12">
        <f t="shared" si="73"/>
        <v>189246.64650355215</v>
      </c>
      <c r="EO53" s="5">
        <f t="shared" si="74"/>
        <v>7</v>
      </c>
      <c r="EP53" s="6">
        <v>0.124</v>
      </c>
      <c r="EQ53" s="7">
        <f t="shared" si="75"/>
        <v>449129.00049195776</v>
      </c>
      <c r="ER53" s="12">
        <f t="shared" si="76"/>
        <v>127308.00793608674</v>
      </c>
      <c r="ES53" s="12">
        <f t="shared" si="77"/>
        <v>118331.16122264473</v>
      </c>
      <c r="EU53" s="5">
        <f t="shared" si="78"/>
        <v>6</v>
      </c>
      <c r="EV53" s="6">
        <v>0.124</v>
      </c>
      <c r="EW53" s="7">
        <f t="shared" si="79"/>
        <v>278870.94728880789</v>
      </c>
      <c r="EX53" s="12">
        <f t="shared" si="80"/>
        <v>141609.57437768421</v>
      </c>
      <c r="EY53" s="12">
        <f t="shared" si="81"/>
        <v>132985.914399556</v>
      </c>
      <c r="FA53" s="5">
        <f t="shared" si="82"/>
        <v>5</v>
      </c>
      <c r="FB53" s="6">
        <v>0.124</v>
      </c>
      <c r="FC53" s="7">
        <f t="shared" si="83"/>
        <v>277925.99889257317</v>
      </c>
      <c r="FD53" s="12">
        <f t="shared" si="84"/>
        <v>185151.25068198869</v>
      </c>
      <c r="FE53" s="12">
        <f t="shared" si="85"/>
        <v>176843.18174113025</v>
      </c>
      <c r="FG53" s="5">
        <f t="shared" si="86"/>
        <v>4</v>
      </c>
      <c r="FH53" s="6">
        <v>0.124</v>
      </c>
      <c r="FI53" s="7">
        <f t="shared" si="87"/>
        <v>219461.46469723081</v>
      </c>
      <c r="FJ53" s="12">
        <f t="shared" si="88"/>
        <v>163051.76328088419</v>
      </c>
      <c r="FK53" s="12">
        <f t="shared" si="89"/>
        <v>156780.54161623481</v>
      </c>
      <c r="FM53" s="5">
        <f t="shared" si="90"/>
        <v>3</v>
      </c>
      <c r="FN53" s="6">
        <v>0.124</v>
      </c>
      <c r="FO53" s="7">
        <f t="shared" si="91"/>
        <v>240663.95953200004</v>
      </c>
      <c r="FP53" s="12">
        <f t="shared" si="92"/>
        <v>202412.96178463163</v>
      </c>
      <c r="FQ53" s="12">
        <f t="shared" si="93"/>
        <v>197222.88584143593</v>
      </c>
      <c r="FS53" s="5">
        <f t="shared" si="94"/>
        <v>2</v>
      </c>
      <c r="FT53" s="6">
        <v>0.124</v>
      </c>
      <c r="FU53" s="7">
        <f t="shared" si="95"/>
        <v>196284.12000000005</v>
      </c>
      <c r="FV53" s="12">
        <f>(FV54)*(1+FT53)-(((VLOOKUP((FS$91+FS54),$A$138:$E$227,5,FALSE))/(VLOOKUP(FS$91,$A$138:$E$227,5,FALSE)))*(IF(FS53&lt;=$D$125,$B$125,$C$125)))</f>
        <v>172813.32388349521</v>
      </c>
      <c r="FW53" s="12">
        <f t="shared" si="97"/>
        <v>171151.65730769237</v>
      </c>
      <c r="FY53" s="5">
        <f t="shared" si="98"/>
        <v>1</v>
      </c>
      <c r="FZ53" s="6">
        <v>0.124</v>
      </c>
      <c r="GA53" s="7">
        <f>(GA54+$B$124)*(1+FZ53)</f>
        <v>168600.00000000003</v>
      </c>
      <c r="GB53" s="12">
        <f>($B$124)*(1+FZ53)-$B$125</f>
        <v>157600.00000000003</v>
      </c>
      <c r="GC53" s="12">
        <f>GB53</f>
        <v>157600.00000000003</v>
      </c>
      <c r="GE53" s="5"/>
      <c r="GF53" s="6"/>
      <c r="GG53" s="7"/>
      <c r="GK53" s="5"/>
      <c r="GL53" s="6"/>
      <c r="GM53" s="7"/>
      <c r="GQ53" s="5"/>
      <c r="GR53" s="6"/>
      <c r="GS53" s="7"/>
      <c r="GW53" s="5"/>
      <c r="GX53" s="6"/>
      <c r="GY53" s="7"/>
      <c r="HC53" s="5"/>
      <c r="HD53" s="6"/>
      <c r="HE53" s="7"/>
      <c r="HI53" s="5"/>
      <c r="HJ53" s="6"/>
      <c r="HK53" s="7"/>
      <c r="HO53" s="5"/>
      <c r="HP53" s="6"/>
      <c r="HQ53" s="7"/>
      <c r="HU53" s="5"/>
      <c r="HV53" s="6"/>
      <c r="HW53" s="7"/>
      <c r="IA53" s="5"/>
      <c r="IB53" s="6"/>
      <c r="IC53" s="7"/>
      <c r="IG53" s="5"/>
      <c r="IH53" s="6"/>
      <c r="II53" s="7"/>
      <c r="IM53" s="5"/>
      <c r="IN53" s="6"/>
      <c r="IO53" s="7"/>
      <c r="IS53" s="5"/>
      <c r="IT53" s="6"/>
      <c r="IU53" s="7"/>
      <c r="IY53" s="5"/>
      <c r="IZ53" s="6"/>
      <c r="JA53" s="7"/>
      <c r="JE53" s="5"/>
      <c r="JF53" s="6"/>
      <c r="JG53" s="7"/>
      <c r="JK53" s="5"/>
      <c r="JL53" s="6"/>
      <c r="JM53" s="7"/>
      <c r="JQ53" s="5"/>
      <c r="JR53" s="6"/>
      <c r="JS53" s="7"/>
      <c r="JW53" s="5"/>
      <c r="JX53" s="6"/>
      <c r="JY53" s="7"/>
      <c r="KC53" s="5"/>
      <c r="KD53" s="6"/>
      <c r="KE53" s="7"/>
      <c r="KI53" s="5"/>
      <c r="KJ53" s="6"/>
      <c r="KK53" s="7"/>
      <c r="KO53" s="5"/>
      <c r="KP53" s="6"/>
      <c r="KQ53" s="7"/>
      <c r="KU53" s="5"/>
      <c r="KV53" s="6"/>
      <c r="KW53" s="7"/>
      <c r="LA53" s="5"/>
      <c r="LB53" s="6"/>
      <c r="LC53" s="7"/>
      <c r="LG53" s="5"/>
      <c r="LH53" s="6"/>
      <c r="LI53" s="7"/>
      <c r="LM53" s="5"/>
      <c r="LN53" s="6"/>
      <c r="LO53" s="7"/>
      <c r="LS53" s="5"/>
      <c r="LT53" s="6"/>
      <c r="LU53" s="7"/>
      <c r="LY53" s="5"/>
      <c r="LZ53" s="6"/>
      <c r="MA53" s="7"/>
      <c r="ME53" s="5"/>
      <c r="MF53" s="6"/>
      <c r="MG53" s="7"/>
      <c r="MK53" s="5"/>
      <c r="ML53" s="6"/>
      <c r="MM53" s="7"/>
      <c r="MQ53" s="5"/>
      <c r="MR53" s="6"/>
      <c r="MS53" s="7"/>
      <c r="MW53" s="5"/>
      <c r="MX53" s="6"/>
      <c r="MY53" s="7"/>
      <c r="NC53" s="5"/>
      <c r="ND53" s="6"/>
      <c r="NE53" s="7"/>
      <c r="NI53" s="5"/>
      <c r="NJ53" s="6"/>
      <c r="NK53" s="7"/>
      <c r="NO53" s="5"/>
      <c r="NP53" s="6"/>
      <c r="NQ53" s="7"/>
      <c r="NU53" s="5"/>
      <c r="NV53" s="6"/>
      <c r="NW53" s="7"/>
      <c r="OA53" s="5"/>
      <c r="OB53" s="6"/>
      <c r="OC53" s="7"/>
      <c r="OG53" s="5"/>
      <c r="OH53" s="6"/>
      <c r="OI53" s="7"/>
      <c r="OM53" s="5"/>
      <c r="ON53" s="6"/>
      <c r="OO53" s="7"/>
      <c r="OS53" s="5"/>
      <c r="OT53" s="6"/>
      <c r="OU53" s="7"/>
      <c r="OY53" s="5"/>
      <c r="OZ53" s="6"/>
      <c r="PA53" s="7"/>
      <c r="PE53" s="5"/>
      <c r="PF53" s="6"/>
      <c r="PG53" s="7"/>
      <c r="PK53" s="5"/>
      <c r="PL53" s="6"/>
      <c r="PM53" s="7"/>
      <c r="PQ53" s="5"/>
      <c r="PR53" s="6"/>
      <c r="PS53" s="7"/>
      <c r="PW53" s="5"/>
      <c r="PX53" s="6"/>
      <c r="PY53" s="7"/>
      <c r="QC53" s="5"/>
      <c r="QD53" s="6"/>
      <c r="QE53" s="7"/>
      <c r="QI53" s="5"/>
      <c r="QJ53" s="6"/>
      <c r="QK53" s="7"/>
      <c r="QO53" s="5"/>
      <c r="QP53" s="6"/>
      <c r="QQ53" s="7"/>
    </row>
    <row r="54" spans="3:459">
      <c r="C54">
        <v>37</v>
      </c>
      <c r="D54" s="6">
        <v>0.16420000000000001</v>
      </c>
      <c r="E54" s="12">
        <f t="shared" si="286"/>
        <v>-10053101.182528643</v>
      </c>
      <c r="F54" s="12">
        <f t="shared" si="0"/>
        <v>-5628435.2898946768</v>
      </c>
      <c r="G54">
        <v>36</v>
      </c>
      <c r="H54" s="6">
        <v>0.16420000000000001</v>
      </c>
      <c r="I54" s="12">
        <f t="shared" si="1"/>
        <v>-10392874.206471538</v>
      </c>
      <c r="J54" s="12">
        <f t="shared" si="2"/>
        <v>-5751396.405523085</v>
      </c>
      <c r="K54">
        <v>35</v>
      </c>
      <c r="L54" s="6">
        <v>0.16420000000000001</v>
      </c>
      <c r="M54" s="12">
        <f t="shared" si="3"/>
        <v>-9417862.7197853997</v>
      </c>
      <c r="N54" s="12">
        <f t="shared" si="4"/>
        <v>-5211826.9420171641</v>
      </c>
      <c r="O54">
        <v>34</v>
      </c>
      <c r="P54" s="6">
        <v>0.16420000000000001</v>
      </c>
      <c r="Q54" s="12">
        <f t="shared" si="5"/>
        <v>-8464058.6284226868</v>
      </c>
      <c r="R54" s="12">
        <f t="shared" si="6"/>
        <v>-4355292.3039456541</v>
      </c>
      <c r="S54">
        <v>33</v>
      </c>
      <c r="T54" s="6">
        <v>0.16420000000000001</v>
      </c>
      <c r="U54" s="12">
        <f t="shared" si="7"/>
        <v>-5685068.2967908103</v>
      </c>
      <c r="V54" s="12">
        <f t="shared" si="8"/>
        <v>-2630953.9367025434</v>
      </c>
      <c r="W54">
        <v>32</v>
      </c>
      <c r="X54" s="6">
        <v>0.16420000000000001</v>
      </c>
      <c r="Y54" s="12">
        <f t="shared" si="9"/>
        <v>-5390102.802231851</v>
      </c>
      <c r="Z54" s="12">
        <f t="shared" si="10"/>
        <v>-2250237.0921938797</v>
      </c>
      <c r="AA54">
        <v>31</v>
      </c>
      <c r="AB54" s="6">
        <v>0.16420000000000001</v>
      </c>
      <c r="AC54" s="12">
        <f t="shared" si="11"/>
        <v>-6762733.579175123</v>
      </c>
      <c r="AD54" s="12">
        <f t="shared" si="12"/>
        <v>-2888934.7328515085</v>
      </c>
      <c r="AE54">
        <v>30</v>
      </c>
      <c r="AF54" s="6">
        <v>0.16420000000000001</v>
      </c>
      <c r="AG54" s="12">
        <f t="shared" si="13"/>
        <v>-5533382.8324326035</v>
      </c>
      <c r="AH54" s="12">
        <f t="shared" si="14"/>
        <v>-2435404.7417826345</v>
      </c>
      <c r="AI54">
        <v>29</v>
      </c>
      <c r="AJ54" s="6">
        <v>0.16420000000000001</v>
      </c>
      <c r="AK54" s="12">
        <f t="shared" si="15"/>
        <v>-6380725.1288899519</v>
      </c>
      <c r="AL54" s="12">
        <f t="shared" si="16"/>
        <v>-2849644.2323197844</v>
      </c>
      <c r="AM54">
        <v>28</v>
      </c>
      <c r="AN54" s="6">
        <v>0.16420000000000001</v>
      </c>
      <c r="AO54" s="12">
        <f t="shared" si="17"/>
        <v>-6383537.1145975636</v>
      </c>
      <c r="AP54" s="12">
        <f t="shared" si="18"/>
        <v>-2912876.1590882088</v>
      </c>
      <c r="AQ54">
        <v>27</v>
      </c>
      <c r="AR54" s="6">
        <v>0.16420000000000001</v>
      </c>
      <c r="AS54" s="12">
        <f t="shared" si="19"/>
        <v>-3973486.5682747699</v>
      </c>
      <c r="AT54" s="12">
        <f t="shared" si="20"/>
        <v>-1826003.5362298295</v>
      </c>
      <c r="AU54">
        <v>26</v>
      </c>
      <c r="AV54" s="6">
        <v>0.16420000000000001</v>
      </c>
      <c r="AW54" s="12">
        <f t="shared" si="21"/>
        <v>-4300282.5900616851</v>
      </c>
      <c r="AX54" s="12">
        <f t="shared" si="22"/>
        <v>-1948348.0990570742</v>
      </c>
      <c r="AY54">
        <v>25</v>
      </c>
      <c r="AZ54" s="6">
        <v>0.16420000000000001</v>
      </c>
      <c r="BA54" s="12">
        <f t="shared" si="23"/>
        <v>-3632638.4155104053</v>
      </c>
      <c r="BB54" s="12">
        <f t="shared" si="24"/>
        <v>-1634099.4814108298</v>
      </c>
      <c r="BC54">
        <v>24</v>
      </c>
      <c r="BD54" s="6">
        <v>0.16420000000000001</v>
      </c>
      <c r="BE54" s="12">
        <f t="shared" si="25"/>
        <v>-2493057.2749911263</v>
      </c>
      <c r="BF54" s="12">
        <f t="shared" si="26"/>
        <v>-1137608.6594619702</v>
      </c>
      <c r="BG54">
        <v>23</v>
      </c>
      <c r="BH54" s="6">
        <v>0.16420000000000001</v>
      </c>
      <c r="BI54" s="12">
        <f t="shared" si="27"/>
        <v>-781191.26788529253</v>
      </c>
      <c r="BJ54" s="12">
        <f t="shared" si="28"/>
        <v>-396915.95164398354</v>
      </c>
      <c r="BK54">
        <v>22</v>
      </c>
      <c r="BL54" s="6">
        <v>0.16420000000000001</v>
      </c>
      <c r="BM54" s="12">
        <f t="shared" si="29"/>
        <v>-601537.40953212557</v>
      </c>
      <c r="BN54" s="12">
        <f t="shared" si="30"/>
        <v>-328996.18838488415</v>
      </c>
      <c r="BO54">
        <v>21</v>
      </c>
      <c r="BP54" s="6">
        <v>0.16420000000000001</v>
      </c>
      <c r="BQ54" s="12">
        <f t="shared" si="31"/>
        <v>-707038.14862840006</v>
      </c>
      <c r="BR54" s="12">
        <f t="shared" si="32"/>
        <v>-398137.98660628352</v>
      </c>
      <c r="BS54">
        <v>20</v>
      </c>
      <c r="BT54" s="6">
        <v>0.16420000000000001</v>
      </c>
      <c r="BU54" s="12">
        <f t="shared" si="33"/>
        <v>-618874.68279296288</v>
      </c>
      <c r="BV54" s="12">
        <f t="shared" si="34"/>
        <v>-356503.86257976503</v>
      </c>
      <c r="BW54">
        <v>19</v>
      </c>
      <c r="BX54" s="6">
        <v>0.16420000000000001</v>
      </c>
      <c r="BY54" s="12">
        <f t="shared" si="35"/>
        <v>-813926.35915645282</v>
      </c>
      <c r="BZ54" s="12">
        <f t="shared" si="36"/>
        <v>-479399.99147726345</v>
      </c>
      <c r="CA54">
        <v>18</v>
      </c>
      <c r="CB54" s="6">
        <v>0.16420000000000001</v>
      </c>
      <c r="CC54" s="12">
        <f t="shared" si="37"/>
        <v>20673.154267628925</v>
      </c>
      <c r="CD54" s="12">
        <f t="shared" si="38"/>
        <v>14384.233551910094</v>
      </c>
      <c r="CE54">
        <v>17</v>
      </c>
      <c r="CF54" s="6">
        <v>0.16420000000000001</v>
      </c>
      <c r="CG54" s="12">
        <f t="shared" si="39"/>
        <v>347954.43291404686</v>
      </c>
      <c r="CH54" s="12">
        <f t="shared" si="40"/>
        <v>266877.67184669612</v>
      </c>
      <c r="CI54">
        <v>16</v>
      </c>
      <c r="CJ54" s="6">
        <v>0.16420000000000001</v>
      </c>
      <c r="CK54" s="12">
        <f t="shared" si="284"/>
        <v>500782.88808788627</v>
      </c>
      <c r="CL54" s="12">
        <f t="shared" si="285"/>
        <v>388957.58298088255</v>
      </c>
      <c r="CM54" s="5">
        <v>15</v>
      </c>
      <c r="CN54" s="6">
        <v>0.16420000000000001</v>
      </c>
      <c r="CO54" s="7">
        <f t="shared" si="41"/>
        <v>1468450.1731443293</v>
      </c>
      <c r="CP54" s="12">
        <f t="shared" si="42"/>
        <v>427220.95606833167</v>
      </c>
      <c r="CQ54" s="12">
        <f t="shared" si="43"/>
        <v>324909.14134646585</v>
      </c>
      <c r="CR54" s="9"/>
      <c r="CS54" s="5">
        <v>14</v>
      </c>
      <c r="CT54" s="6">
        <v>0.16420000000000001</v>
      </c>
      <c r="CU54" s="7">
        <f t="shared" si="44"/>
        <v>1122582.5037415558</v>
      </c>
      <c r="CV54" s="12">
        <f t="shared" si="45"/>
        <v>303782.58643953444</v>
      </c>
      <c r="CW54" s="12">
        <f t="shared" si="46"/>
        <v>249711.25228363025</v>
      </c>
      <c r="CY54" s="5">
        <v>13</v>
      </c>
      <c r="CZ54" s="6">
        <v>0.16420000000000001</v>
      </c>
      <c r="DA54" s="7">
        <f t="shared" si="47"/>
        <v>907650.79539259069</v>
      </c>
      <c r="DB54" s="12">
        <f t="shared" si="48"/>
        <v>235695.59716263082</v>
      </c>
      <c r="DC54" s="12">
        <f t="shared" si="49"/>
        <v>202133.76455694876</v>
      </c>
      <c r="DE54" s="5">
        <f t="shared" si="50"/>
        <v>12</v>
      </c>
      <c r="DF54" s="6">
        <v>0.16420000000000001</v>
      </c>
      <c r="DG54" s="7">
        <f t="shared" si="51"/>
        <v>768219.0396890312</v>
      </c>
      <c r="DH54" s="12">
        <f t="shared" si="52"/>
        <v>200574.41652331853</v>
      </c>
      <c r="DI54" s="12">
        <f t="shared" si="53"/>
        <v>172662.76632751693</v>
      </c>
      <c r="DK54" s="5">
        <f t="shared" si="54"/>
        <v>11</v>
      </c>
      <c r="DL54" s="6">
        <v>0.16420000000000001</v>
      </c>
      <c r="DM54" s="7">
        <f t="shared" si="55"/>
        <v>777628.34263491386</v>
      </c>
      <c r="DN54" s="12">
        <f t="shared" si="56"/>
        <v>324635.09919629892</v>
      </c>
      <c r="DO54" s="12">
        <f t="shared" si="57"/>
        <v>282611.13813528937</v>
      </c>
      <c r="DQ54" s="5">
        <f t="shared" si="58"/>
        <v>10</v>
      </c>
      <c r="DR54" s="6">
        <v>0.16420000000000001</v>
      </c>
      <c r="DS54" s="7">
        <f t="shared" si="59"/>
        <v>509719.67923106567</v>
      </c>
      <c r="DT54" s="12">
        <f t="shared" si="60"/>
        <v>128715.53395475651</v>
      </c>
      <c r="DU54" s="12">
        <f t="shared" si="61"/>
        <v>111220.21865993524</v>
      </c>
      <c r="DW54" s="5">
        <f t="shared" si="62"/>
        <v>9</v>
      </c>
      <c r="DX54" s="6">
        <v>0.16420000000000001</v>
      </c>
      <c r="DY54" s="7">
        <f t="shared" si="63"/>
        <v>384403.98132056231</v>
      </c>
      <c r="DZ54" s="12">
        <f t="shared" si="64"/>
        <v>66912.478099603177</v>
      </c>
      <c r="EA54" s="12">
        <f t="shared" si="65"/>
        <v>58034.123400303077</v>
      </c>
      <c r="EC54" s="5">
        <f t="shared" si="66"/>
        <v>8</v>
      </c>
      <c r="ED54" s="6">
        <v>0.16420000000000001</v>
      </c>
      <c r="EE54" s="7">
        <f t="shared" si="67"/>
        <v>357784.79274065752</v>
      </c>
      <c r="EF54" s="12">
        <f t="shared" si="68"/>
        <v>108222.37927279656</v>
      </c>
      <c r="EG54" s="12">
        <f t="shared" si="69"/>
        <v>96664.649447546442</v>
      </c>
      <c r="EI54" s="5">
        <f t="shared" si="70"/>
        <v>7</v>
      </c>
      <c r="EJ54" s="6">
        <v>0.16420000000000001</v>
      </c>
      <c r="EK54" s="7">
        <f t="shared" si="71"/>
        <v>357784.79274065752</v>
      </c>
      <c r="EL54" s="12">
        <f t="shared" si="72"/>
        <v>212791.95713706125</v>
      </c>
      <c r="EM54" s="12">
        <f t="shared" si="73"/>
        <v>196953.07359611496</v>
      </c>
      <c r="EO54" s="5">
        <f t="shared" si="74"/>
        <v>6</v>
      </c>
      <c r="EP54" s="6">
        <v>0.16420000000000001</v>
      </c>
      <c r="EQ54" s="7">
        <f t="shared" si="75"/>
        <v>399580.96129177732</v>
      </c>
      <c r="ER54" s="12">
        <f t="shared" si="76"/>
        <v>141978.53203296461</v>
      </c>
      <c r="ES54" s="12">
        <f t="shared" si="77"/>
        <v>133248.46048401209</v>
      </c>
      <c r="EU54" s="5">
        <f t="shared" si="78"/>
        <v>5</v>
      </c>
      <c r="EV54" s="6">
        <v>0.16420000000000001</v>
      </c>
      <c r="EW54" s="7">
        <f t="shared" si="79"/>
        <v>248105.8249900426</v>
      </c>
      <c r="EX54" s="12">
        <f t="shared" si="80"/>
        <v>154408.3335134802</v>
      </c>
      <c r="EY54" s="12">
        <f t="shared" si="81"/>
        <v>146413.07999821909</v>
      </c>
      <c r="FA54" s="5">
        <f t="shared" si="82"/>
        <v>4</v>
      </c>
      <c r="FB54" s="6">
        <v>0.16420000000000001</v>
      </c>
      <c r="FC54" s="7">
        <f t="shared" si="83"/>
        <v>247265.12356990491</v>
      </c>
      <c r="FD54" s="12">
        <f t="shared" si="84"/>
        <v>192669.61446187104</v>
      </c>
      <c r="FE54" s="12">
        <f t="shared" si="85"/>
        <v>185810.82559753262</v>
      </c>
      <c r="FG54" s="5">
        <f t="shared" si="86"/>
        <v>3</v>
      </c>
      <c r="FH54" s="6">
        <v>0.16420000000000001</v>
      </c>
      <c r="FI54" s="7">
        <f t="shared" si="87"/>
        <v>195250.4134317</v>
      </c>
      <c r="FJ54" s="12">
        <f t="shared" si="88"/>
        <v>155241.78227836671</v>
      </c>
      <c r="FK54" s="12">
        <f t="shared" si="89"/>
        <v>150720.17696928806</v>
      </c>
      <c r="FM54" s="5">
        <f t="shared" si="90"/>
        <v>2</v>
      </c>
      <c r="FN54" s="6">
        <v>0.16420000000000001</v>
      </c>
      <c r="FO54" s="7">
        <f t="shared" si="91"/>
        <v>214113.84300000002</v>
      </c>
      <c r="FP54" s="12">
        <f>(FP55)*(1+FN54)-(((VLOOKUP((FM$91+FM55),$A$138:$E$227,5,FALSE))/(VLOOKUP(FM$91,$A$138:$E$227,5,FALSE)))*(IF(FM54&lt;=$D$125,$B$125,$C$125)))</f>
        <v>190126.72194736844</v>
      </c>
      <c r="FQ54" s="12">
        <f t="shared" si="93"/>
        <v>187050.23777346278</v>
      </c>
      <c r="FS54" s="5">
        <f t="shared" si="94"/>
        <v>1</v>
      </c>
      <c r="FT54" s="6">
        <v>0.16420000000000001</v>
      </c>
      <c r="FU54" s="7">
        <f>(FU55+$B$124)*(1+FT54)</f>
        <v>174630.00000000003</v>
      </c>
      <c r="FV54" s="12">
        <f>($B$124)*(1+FT54)-$B$125</f>
        <v>163630.00000000003</v>
      </c>
      <c r="FW54" s="12">
        <f>FV54</f>
        <v>163630.00000000003</v>
      </c>
      <c r="FY54" s="5"/>
      <c r="FZ54" s="6"/>
      <c r="GA54" s="7"/>
      <c r="GE54" s="5"/>
      <c r="GF54" s="6"/>
      <c r="GG54" s="7"/>
      <c r="GK54" s="5"/>
      <c r="GL54" s="6"/>
      <c r="GM54" s="7"/>
      <c r="GQ54" s="5"/>
      <c r="GR54" s="6"/>
      <c r="GS54" s="7"/>
      <c r="GW54" s="5"/>
      <c r="GX54" s="6"/>
      <c r="GY54" s="7"/>
      <c r="HC54" s="5"/>
      <c r="HD54" s="6"/>
      <c r="HE54" s="7"/>
      <c r="HI54" s="5"/>
      <c r="HJ54" s="6"/>
      <c r="HK54" s="7"/>
      <c r="HO54" s="5"/>
      <c r="HP54" s="6"/>
      <c r="HQ54" s="7"/>
      <c r="HU54" s="5"/>
      <c r="HV54" s="6"/>
      <c r="HW54" s="7"/>
      <c r="IA54" s="5"/>
      <c r="IB54" s="6"/>
      <c r="IC54" s="7"/>
      <c r="IG54" s="5"/>
      <c r="IH54" s="6"/>
      <c r="II54" s="7"/>
      <c r="IM54" s="5"/>
      <c r="IN54" s="6"/>
      <c r="IO54" s="7"/>
      <c r="IS54" s="5"/>
      <c r="IT54" s="6"/>
      <c r="IU54" s="7"/>
      <c r="IY54" s="5"/>
      <c r="IZ54" s="6"/>
      <c r="JA54" s="7"/>
      <c r="JE54" s="5"/>
      <c r="JF54" s="6"/>
      <c r="JG54" s="7"/>
      <c r="JK54" s="5"/>
      <c r="JL54" s="6"/>
      <c r="JM54" s="7"/>
      <c r="JQ54" s="5"/>
      <c r="JR54" s="6"/>
      <c r="JS54" s="7"/>
      <c r="JW54" s="5"/>
      <c r="JX54" s="6"/>
      <c r="JY54" s="7"/>
      <c r="KC54" s="5"/>
      <c r="KD54" s="6"/>
      <c r="KE54" s="7"/>
      <c r="KI54" s="5"/>
      <c r="KJ54" s="6"/>
      <c r="KK54" s="7"/>
      <c r="KO54" s="5"/>
      <c r="KP54" s="6"/>
      <c r="KQ54" s="7"/>
      <c r="KU54" s="5"/>
      <c r="KV54" s="6"/>
      <c r="KW54" s="7"/>
      <c r="LA54" s="5"/>
      <c r="LB54" s="6"/>
      <c r="LC54" s="7"/>
      <c r="LG54" s="5"/>
      <c r="LH54" s="6"/>
      <c r="LI54" s="7"/>
      <c r="LM54" s="5"/>
      <c r="LN54" s="6"/>
      <c r="LO54" s="7"/>
      <c r="LS54" s="5"/>
      <c r="LT54" s="6"/>
      <c r="LU54" s="7"/>
      <c r="LY54" s="5"/>
      <c r="LZ54" s="6"/>
      <c r="MA54" s="7"/>
      <c r="ME54" s="5"/>
      <c r="MF54" s="6"/>
      <c r="MG54" s="7"/>
      <c r="MK54" s="5"/>
      <c r="ML54" s="6"/>
      <c r="MM54" s="7"/>
      <c r="MQ54" s="5"/>
      <c r="MR54" s="6"/>
      <c r="MS54" s="7"/>
      <c r="MW54" s="5"/>
      <c r="MX54" s="6"/>
      <c r="MY54" s="7"/>
      <c r="NC54" s="5"/>
      <c r="ND54" s="6"/>
      <c r="NE54" s="7"/>
      <c r="NI54" s="5"/>
      <c r="NJ54" s="6"/>
      <c r="NK54" s="7"/>
      <c r="NO54" s="5"/>
      <c r="NP54" s="6"/>
      <c r="NQ54" s="7"/>
      <c r="NU54" s="5"/>
      <c r="NV54" s="6"/>
      <c r="NW54" s="7"/>
      <c r="OA54" s="5"/>
      <c r="OB54" s="6"/>
      <c r="OC54" s="7"/>
      <c r="OG54" s="5"/>
      <c r="OH54" s="6"/>
      <c r="OI54" s="7"/>
      <c r="OM54" s="5"/>
      <c r="ON54" s="6"/>
      <c r="OO54" s="7"/>
      <c r="OS54" s="5"/>
      <c r="OT54" s="6"/>
      <c r="OU54" s="7"/>
      <c r="OY54" s="5"/>
      <c r="OZ54" s="6"/>
      <c r="PA54" s="7"/>
      <c r="PE54" s="5"/>
      <c r="PF54" s="6"/>
      <c r="PG54" s="7"/>
      <c r="PK54" s="5"/>
      <c r="PL54" s="6"/>
      <c r="PM54" s="7"/>
      <c r="PQ54" s="5"/>
      <c r="PR54" s="6"/>
      <c r="PS54" s="7"/>
      <c r="PW54" s="5"/>
      <c r="PX54" s="6"/>
      <c r="PY54" s="7"/>
      <c r="QC54" s="5"/>
      <c r="QD54" s="6"/>
      <c r="QE54" s="7"/>
      <c r="QI54" s="5"/>
      <c r="QJ54" s="6"/>
      <c r="QK54" s="7"/>
      <c r="QO54" s="5"/>
      <c r="QP54" s="6"/>
      <c r="QQ54" s="7"/>
    </row>
    <row r="55" spans="3:459">
      <c r="C55">
        <v>36</v>
      </c>
      <c r="D55" s="6">
        <v>0.2261</v>
      </c>
      <c r="E55" s="12">
        <f t="shared" si="286"/>
        <v>-8589174.8561241534</v>
      </c>
      <c r="F55" s="12">
        <f t="shared" si="0"/>
        <v>-4887918.585886443</v>
      </c>
      <c r="G55">
        <v>35</v>
      </c>
      <c r="H55" s="6">
        <v>0.2261</v>
      </c>
      <c r="I55" s="12">
        <f t="shared" si="1"/>
        <v>-8880487.6139458399</v>
      </c>
      <c r="J55" s="12">
        <f t="shared" si="2"/>
        <v>-4995274.282844536</v>
      </c>
      <c r="K55">
        <v>34</v>
      </c>
      <c r="L55" s="6">
        <v>0.2261</v>
      </c>
      <c r="M55" s="12">
        <f t="shared" si="3"/>
        <v>-8042992.7791355513</v>
      </c>
      <c r="N55" s="12">
        <f t="shared" si="4"/>
        <v>-4524183.4382637488</v>
      </c>
      <c r="O55">
        <v>33</v>
      </c>
      <c r="P55" s="6">
        <v>0.2261</v>
      </c>
      <c r="Q55" s="12">
        <f t="shared" si="5"/>
        <v>-7220199.915504409</v>
      </c>
      <c r="R55" s="12">
        <f t="shared" si="6"/>
        <v>-3776354.56106974</v>
      </c>
      <c r="S55">
        <v>32</v>
      </c>
      <c r="T55" s="6">
        <v>0.2261</v>
      </c>
      <c r="U55" s="12">
        <f t="shared" si="7"/>
        <v>-4827558.0844920417</v>
      </c>
      <c r="V55" s="12">
        <f t="shared" si="8"/>
        <v>-2270857.9147446118</v>
      </c>
      <c r="W55">
        <v>31</v>
      </c>
      <c r="X55" s="6">
        <v>0.2261</v>
      </c>
      <c r="Y55" s="12">
        <f t="shared" si="9"/>
        <v>-4568151.8099257611</v>
      </c>
      <c r="Z55" s="12">
        <f t="shared" si="10"/>
        <v>-1938459.1561856025</v>
      </c>
      <c r="AA55">
        <v>30</v>
      </c>
      <c r="AB55" s="6">
        <v>0.2261</v>
      </c>
      <c r="AC55" s="12">
        <f t="shared" si="11"/>
        <v>-5748588.1347258631</v>
      </c>
      <c r="AD55" s="12">
        <f t="shared" si="12"/>
        <v>-2496097.4795520194</v>
      </c>
      <c r="AE55">
        <v>29</v>
      </c>
      <c r="AF55" s="6">
        <v>0.2261</v>
      </c>
      <c r="AG55" s="12">
        <f t="shared" si="13"/>
        <v>-4694400.5048331218</v>
      </c>
      <c r="AH55" s="12">
        <f t="shared" si="14"/>
        <v>-2100126.5416358705</v>
      </c>
      <c r="AI55">
        <v>28</v>
      </c>
      <c r="AJ55" s="6">
        <v>0.2261</v>
      </c>
      <c r="AK55" s="12">
        <f t="shared" si="15"/>
        <v>-5423081.2711273599</v>
      </c>
      <c r="AL55" s="12">
        <f t="shared" si="16"/>
        <v>-2461793.4717617622</v>
      </c>
      <c r="AM55">
        <v>27</v>
      </c>
      <c r="AN55" s="6">
        <v>0.2261</v>
      </c>
      <c r="AO55" s="12">
        <f t="shared" si="17"/>
        <v>-5426724.3031665515</v>
      </c>
      <c r="AP55" s="12">
        <f t="shared" si="18"/>
        <v>-2517000.4169292231</v>
      </c>
      <c r="AQ55">
        <v>26</v>
      </c>
      <c r="AR55" s="6">
        <v>0.2261</v>
      </c>
      <c r="AS55" s="12">
        <f t="shared" si="19"/>
        <v>-3356987.526313283</v>
      </c>
      <c r="AT55" s="12">
        <f t="shared" si="20"/>
        <v>-1568066.5418963362</v>
      </c>
      <c r="AU55">
        <v>25</v>
      </c>
      <c r="AV55" s="6">
        <v>0.2261</v>
      </c>
      <c r="AW55" s="12">
        <f t="shared" si="21"/>
        <v>-3636890.8300527395</v>
      </c>
      <c r="AX55" s="12">
        <f t="shared" si="22"/>
        <v>-1674883.9348927091</v>
      </c>
      <c r="AY55">
        <v>24</v>
      </c>
      <c r="AZ55" s="6">
        <v>0.2261</v>
      </c>
      <c r="BA55" s="12">
        <f t="shared" si="23"/>
        <v>-3063002.7212063139</v>
      </c>
      <c r="BB55" s="12">
        <f t="shared" si="24"/>
        <v>-1400517.6916042028</v>
      </c>
      <c r="BC55">
        <v>23</v>
      </c>
      <c r="BD55" s="6">
        <v>0.2261</v>
      </c>
      <c r="BE55" s="12">
        <f t="shared" si="25"/>
        <v>-2084961.8571895401</v>
      </c>
      <c r="BF55" s="12">
        <f t="shared" si="26"/>
        <v>-967038.22981488542</v>
      </c>
      <c r="BG55">
        <v>22</v>
      </c>
      <c r="BH55" s="6">
        <v>0.2261</v>
      </c>
      <c r="BI55" s="12">
        <f t="shared" si="27"/>
        <v>-620294.34968049417</v>
      </c>
      <c r="BJ55" s="12">
        <f t="shared" si="28"/>
        <v>-320349.38453893946</v>
      </c>
      <c r="BK55">
        <v>21</v>
      </c>
      <c r="BL55" s="6">
        <v>0.2261</v>
      </c>
      <c r="BM55" s="12">
        <f t="shared" si="29"/>
        <v>-469580.25985759182</v>
      </c>
      <c r="BN55" s="12">
        <f t="shared" si="30"/>
        <v>-261049.55235504278</v>
      </c>
      <c r="BO55">
        <v>20</v>
      </c>
      <c r="BP55" s="6">
        <v>0.2261</v>
      </c>
      <c r="BQ55" s="12">
        <f t="shared" si="31"/>
        <v>-561554.96182737884</v>
      </c>
      <c r="BR55" s="12">
        <f t="shared" si="32"/>
        <v>-321416.32683540758</v>
      </c>
      <c r="BS55">
        <v>19</v>
      </c>
      <c r="BT55" s="6">
        <v>0.2261</v>
      </c>
      <c r="BU55" s="12">
        <f t="shared" si="33"/>
        <v>-486854.51907539042</v>
      </c>
      <c r="BV55" s="12">
        <f t="shared" si="34"/>
        <v>-285066.13287966943</v>
      </c>
      <c r="BW55">
        <v>18</v>
      </c>
      <c r="BX55" s="6">
        <v>0.2261</v>
      </c>
      <c r="BY55" s="12">
        <f t="shared" si="35"/>
        <v>-655379.05275930837</v>
      </c>
      <c r="BZ55" s="12">
        <f t="shared" si="36"/>
        <v>-392365.09079669119</v>
      </c>
      <c r="CA55">
        <v>17</v>
      </c>
      <c r="CB55" s="6">
        <v>0.2261</v>
      </c>
      <c r="CC55" s="12">
        <f t="shared" si="37"/>
        <v>54792.504155124858</v>
      </c>
      <c r="CD55" s="12">
        <f t="shared" si="38"/>
        <v>38751.277609710014</v>
      </c>
      <c r="CE55">
        <v>16</v>
      </c>
      <c r="CF55" s="6">
        <v>0.2261</v>
      </c>
      <c r="CG55" s="12">
        <f t="shared" si="39"/>
        <v>332475.82628816331</v>
      </c>
      <c r="CH55" s="12">
        <f t="shared" si="40"/>
        <v>259199.90404702208</v>
      </c>
      <c r="CI55">
        <v>15</v>
      </c>
      <c r="CJ55" s="6">
        <v>0.2261</v>
      </c>
      <c r="CK55" s="12">
        <f t="shared" si="284"/>
        <v>463329.22873036092</v>
      </c>
      <c r="CL55" s="12">
        <f t="shared" si="285"/>
        <v>365786.23320817971</v>
      </c>
      <c r="CM55" s="5">
        <v>14</v>
      </c>
      <c r="CN55" s="6">
        <v>0.2261</v>
      </c>
      <c r="CO55" s="7">
        <f t="shared" si="41"/>
        <v>1261338.4067551359</v>
      </c>
      <c r="CP55" s="12">
        <f t="shared" si="42"/>
        <v>400848.44921746256</v>
      </c>
      <c r="CQ55" s="12">
        <f t="shared" si="43"/>
        <v>309866.399888499</v>
      </c>
      <c r="CR55" s="9"/>
      <c r="CS55" s="5">
        <v>13</v>
      </c>
      <c r="CT55" s="6">
        <v>0.2261</v>
      </c>
      <c r="CU55" s="7">
        <f t="shared" si="44"/>
        <v>964252.27945503849</v>
      </c>
      <c r="CV55" s="12">
        <f t="shared" si="45"/>
        <v>292285.38862022024</v>
      </c>
      <c r="CW55" s="12">
        <f t="shared" si="46"/>
        <v>244212.13391294717</v>
      </c>
      <c r="CY55" s="5">
        <v>12</v>
      </c>
      <c r="CZ55" s="6">
        <v>0.2261</v>
      </c>
      <c r="DA55" s="7">
        <f t="shared" si="47"/>
        <v>779634.766700387</v>
      </c>
      <c r="DB55" s="12">
        <f t="shared" si="48"/>
        <v>232500.1969061179</v>
      </c>
      <c r="DC55" s="12">
        <f t="shared" si="49"/>
        <v>202672.86901355672</v>
      </c>
      <c r="DE55" s="5">
        <f t="shared" si="50"/>
        <v>11</v>
      </c>
      <c r="DF55" s="6">
        <v>0.2261</v>
      </c>
      <c r="DG55" s="7">
        <f t="shared" si="51"/>
        <v>659868.6133731585</v>
      </c>
      <c r="DH55" s="12">
        <f t="shared" si="52"/>
        <v>202219.584765048</v>
      </c>
      <c r="DI55" s="12">
        <f t="shared" si="53"/>
        <v>176942.13666941703</v>
      </c>
      <c r="DK55" s="5">
        <f t="shared" si="54"/>
        <v>10</v>
      </c>
      <c r="DL55" s="6">
        <v>0.2261</v>
      </c>
      <c r="DM55" s="7">
        <f t="shared" si="55"/>
        <v>667950.81827427738</v>
      </c>
      <c r="DN55" s="12">
        <f t="shared" si="56"/>
        <v>308448.77661832143</v>
      </c>
      <c r="DO55" s="12">
        <f t="shared" si="57"/>
        <v>272936.58194186992</v>
      </c>
      <c r="DQ55" s="5">
        <f t="shared" si="58"/>
        <v>9</v>
      </c>
      <c r="DR55" s="6">
        <v>0.2261</v>
      </c>
      <c r="DS55" s="7">
        <f t="shared" si="59"/>
        <v>437828.27626787976</v>
      </c>
      <c r="DT55" s="12">
        <f t="shared" si="60"/>
        <v>140383.64119425527</v>
      </c>
      <c r="DU55" s="12">
        <f t="shared" si="61"/>
        <v>123297.47433837551</v>
      </c>
      <c r="DW55" s="5">
        <f t="shared" si="62"/>
        <v>8</v>
      </c>
      <c r="DX55" s="6">
        <v>0.2261</v>
      </c>
      <c r="DY55" s="7">
        <f t="shared" si="63"/>
        <v>330187.23700443417</v>
      </c>
      <c r="DZ55" s="12">
        <f t="shared" si="64"/>
        <v>87186.076566233576</v>
      </c>
      <c r="EA55" s="12">
        <f t="shared" si="65"/>
        <v>76861.409604442772</v>
      </c>
      <c r="EC55" s="5">
        <f t="shared" si="66"/>
        <v>7</v>
      </c>
      <c r="ED55" s="6">
        <v>0.2261</v>
      </c>
      <c r="EE55" s="7">
        <f t="shared" si="67"/>
        <v>307322.4469512605</v>
      </c>
      <c r="EF55" s="12">
        <f t="shared" si="68"/>
        <v>121808.39700612926</v>
      </c>
      <c r="EG55" s="12">
        <f t="shared" si="69"/>
        <v>110589.20254503841</v>
      </c>
      <c r="EI55" s="5">
        <f t="shared" si="70"/>
        <v>6</v>
      </c>
      <c r="EJ55" s="6">
        <v>0.2261</v>
      </c>
      <c r="EK55" s="7">
        <f t="shared" si="71"/>
        <v>307322.4469512605</v>
      </c>
      <c r="EL55" s="12">
        <f t="shared" si="72"/>
        <v>210620.63610174254</v>
      </c>
      <c r="EM55" s="12">
        <f t="shared" si="73"/>
        <v>198149.67738519202</v>
      </c>
      <c r="EO55" s="5">
        <f t="shared" si="74"/>
        <v>5</v>
      </c>
      <c r="EP55" s="6">
        <v>0.2261</v>
      </c>
      <c r="EQ55" s="7">
        <f t="shared" si="75"/>
        <v>343223.63965966093</v>
      </c>
      <c r="ER55" s="12">
        <f t="shared" si="76"/>
        <v>149410.79649058916</v>
      </c>
      <c r="ES55" s="12">
        <f t="shared" si="77"/>
        <v>142530.03612589097</v>
      </c>
      <c r="EU55" s="5">
        <f t="shared" si="78"/>
        <v>4</v>
      </c>
      <c r="EV55" s="6">
        <v>0.2261</v>
      </c>
      <c r="EW55" s="7">
        <f t="shared" si="79"/>
        <v>213112.71687857978</v>
      </c>
      <c r="EX55" s="12">
        <f t="shared" si="80"/>
        <v>159806.3552391796</v>
      </c>
      <c r="EY55" s="12">
        <f t="shared" si="81"/>
        <v>154023.88843776193</v>
      </c>
      <c r="FA55" s="5">
        <f t="shared" si="82"/>
        <v>3</v>
      </c>
      <c r="FB55" s="6">
        <v>0.2261</v>
      </c>
      <c r="FC55" s="7">
        <f t="shared" si="83"/>
        <v>212390.5888764</v>
      </c>
      <c r="FD55" s="12">
        <f t="shared" si="84"/>
        <v>175292.60842666845</v>
      </c>
      <c r="FE55" s="12">
        <f t="shared" si="85"/>
        <v>171832.8858919316</v>
      </c>
      <c r="FG55" s="5">
        <f t="shared" si="86"/>
        <v>2</v>
      </c>
      <c r="FH55" s="6">
        <v>0.2261</v>
      </c>
      <c r="FI55" s="7">
        <f t="shared" si="87"/>
        <v>167712.08849999998</v>
      </c>
      <c r="FJ55" s="12">
        <f>(FJ56)*(1+FH55)-(((VLOOKUP((FG$91+FG56),$A$138:$E$227,5,FALSE))/(VLOOKUP(FG$91,$A$138:$E$227,5,FALSE)))*(IF(FG55&lt;=$D$125,$B$125,$C$125)))</f>
        <v>143078.32183333335</v>
      </c>
      <c r="FK55" s="12">
        <f t="shared" si="89"/>
        <v>141195.71233552633</v>
      </c>
      <c r="FM55" s="5">
        <f t="shared" si="90"/>
        <v>1</v>
      </c>
      <c r="FN55" s="6">
        <v>0.2261</v>
      </c>
      <c r="FO55" s="7">
        <f>(FO56+$B$124)*(1+FN55)</f>
        <v>183915</v>
      </c>
      <c r="FP55" s="12">
        <f>($B$124)*(1+FN55)-$B$125</f>
        <v>172915</v>
      </c>
      <c r="FQ55" s="12">
        <f>FP55</f>
        <v>172915</v>
      </c>
      <c r="FS55" s="5"/>
      <c r="FT55" s="6"/>
      <c r="FU55" s="7"/>
      <c r="FY55" s="5"/>
      <c r="FZ55" s="6"/>
      <c r="GA55" s="7"/>
      <c r="GE55" s="5"/>
      <c r="GF55" s="6"/>
      <c r="GG55" s="7"/>
      <c r="GK55" s="5"/>
      <c r="GL55" s="6"/>
      <c r="GM55" s="7"/>
      <c r="GQ55" s="5"/>
      <c r="GR55" s="6"/>
      <c r="GS55" s="7"/>
      <c r="GW55" s="5"/>
      <c r="GX55" s="6"/>
      <c r="GY55" s="7"/>
      <c r="HC55" s="5"/>
      <c r="HD55" s="6"/>
      <c r="HE55" s="7"/>
      <c r="HI55" s="5"/>
      <c r="HJ55" s="6"/>
      <c r="HK55" s="7"/>
      <c r="HO55" s="5"/>
      <c r="HP55" s="6"/>
      <c r="HQ55" s="7"/>
      <c r="HU55" s="5"/>
      <c r="HV55" s="6"/>
      <c r="HW55" s="7"/>
      <c r="IA55" s="5"/>
      <c r="IB55" s="6"/>
      <c r="IC55" s="7"/>
      <c r="IG55" s="5"/>
      <c r="IH55" s="6"/>
      <c r="II55" s="7"/>
      <c r="IM55" s="5"/>
      <c r="IN55" s="6"/>
      <c r="IO55" s="7"/>
      <c r="IS55" s="5"/>
      <c r="IT55" s="6"/>
      <c r="IU55" s="7"/>
      <c r="IY55" s="5"/>
      <c r="IZ55" s="6"/>
      <c r="JA55" s="7"/>
      <c r="JE55" s="5"/>
      <c r="JF55" s="6"/>
      <c r="JG55" s="7"/>
      <c r="JK55" s="5"/>
      <c r="JL55" s="6"/>
      <c r="JM55" s="7"/>
      <c r="JQ55" s="5"/>
      <c r="JR55" s="6"/>
      <c r="JS55" s="7"/>
      <c r="JW55" s="5"/>
      <c r="JX55" s="6"/>
      <c r="JY55" s="7"/>
      <c r="KC55" s="5"/>
      <c r="KD55" s="6"/>
      <c r="KE55" s="7"/>
      <c r="KI55" s="5"/>
      <c r="KJ55" s="6"/>
      <c r="KK55" s="7"/>
      <c r="KO55" s="5"/>
      <c r="KP55" s="6"/>
      <c r="KQ55" s="7"/>
      <c r="KU55" s="5"/>
      <c r="KV55" s="6"/>
      <c r="KW55" s="7"/>
      <c r="LA55" s="5"/>
      <c r="LB55" s="6"/>
      <c r="LC55" s="7"/>
      <c r="LG55" s="5"/>
      <c r="LH55" s="6"/>
      <c r="LI55" s="7"/>
      <c r="LM55" s="5"/>
      <c r="LN55" s="6"/>
      <c r="LO55" s="7"/>
      <c r="LS55" s="5"/>
      <c r="LT55" s="6"/>
      <c r="LU55" s="7"/>
      <c r="LY55" s="5"/>
      <c r="LZ55" s="6"/>
      <c r="MA55" s="7"/>
      <c r="ME55" s="5"/>
      <c r="MF55" s="6"/>
      <c r="MG55" s="7"/>
      <c r="MK55" s="5"/>
      <c r="ML55" s="6"/>
      <c r="MM55" s="7"/>
      <c r="MQ55" s="5"/>
      <c r="MR55" s="6"/>
      <c r="MS55" s="7"/>
      <c r="MW55" s="5"/>
      <c r="MX55" s="6"/>
      <c r="MY55" s="7"/>
      <c r="NC55" s="5"/>
      <c r="ND55" s="6"/>
      <c r="NE55" s="7"/>
      <c r="NI55" s="5"/>
      <c r="NJ55" s="6"/>
      <c r="NK55" s="7"/>
      <c r="NO55" s="5"/>
      <c r="NP55" s="6"/>
      <c r="NQ55" s="7"/>
      <c r="NU55" s="5"/>
      <c r="NV55" s="6"/>
      <c r="NW55" s="7"/>
      <c r="OA55" s="5"/>
      <c r="OB55" s="6"/>
      <c r="OC55" s="7"/>
      <c r="OG55" s="5"/>
      <c r="OH55" s="6"/>
      <c r="OI55" s="7"/>
      <c r="OM55" s="5"/>
      <c r="ON55" s="6"/>
      <c r="OO55" s="7"/>
      <c r="OS55" s="5"/>
      <c r="OT55" s="6"/>
      <c r="OU55" s="7"/>
      <c r="OY55" s="5"/>
      <c r="OZ55" s="6"/>
      <c r="PA55" s="7"/>
      <c r="PE55" s="5"/>
      <c r="PF55" s="6"/>
      <c r="PG55" s="7"/>
      <c r="PK55" s="5"/>
      <c r="PL55" s="6"/>
      <c r="PM55" s="7"/>
      <c r="PQ55" s="5"/>
      <c r="PR55" s="6"/>
      <c r="PS55" s="7"/>
      <c r="PW55" s="5"/>
      <c r="PX55" s="6"/>
      <c r="PY55" s="7"/>
      <c r="QC55" s="5"/>
      <c r="QD55" s="6"/>
      <c r="QE55" s="7"/>
      <c r="QI55" s="5"/>
      <c r="QJ55" s="6"/>
      <c r="QK55" s="7"/>
      <c r="QO55" s="5"/>
      <c r="QP55" s="6"/>
      <c r="QQ55" s="7"/>
    </row>
    <row r="56" spans="3:459">
      <c r="C56">
        <v>35</v>
      </c>
      <c r="D56" s="6">
        <v>-8.8099999999999998E-2</v>
      </c>
      <c r="E56" s="12">
        <f t="shared" si="286"/>
        <v>-6962285.3707840908</v>
      </c>
      <c r="F56" s="12">
        <f t="shared" si="0"/>
        <v>-4014917.8971521589</v>
      </c>
      <c r="G56">
        <v>34</v>
      </c>
      <c r="H56" s="6">
        <v>-8.8099999999999998E-2</v>
      </c>
      <c r="I56" s="12">
        <f t="shared" si="1"/>
        <v>-7199375.4837390957</v>
      </c>
      <c r="J56" s="12">
        <f t="shared" si="2"/>
        <v>-4103644.0257312851</v>
      </c>
      <c r="K56">
        <v>33</v>
      </c>
      <c r="L56" s="6">
        <v>-8.8099999999999998E-2</v>
      </c>
      <c r="M56" s="12">
        <f t="shared" si="3"/>
        <v>-6516319.5871480452</v>
      </c>
      <c r="N56" s="12">
        <f t="shared" si="4"/>
        <v>-3714302.1646743864</v>
      </c>
      <c r="O56">
        <v>32</v>
      </c>
      <c r="P56" s="6">
        <v>-8.8099999999999998E-2</v>
      </c>
      <c r="Q56" s="12">
        <f t="shared" si="5"/>
        <v>-5841971.6376628103</v>
      </c>
      <c r="R56" s="12">
        <f t="shared" si="6"/>
        <v>-3096244.9679612895</v>
      </c>
      <c r="S56">
        <v>31</v>
      </c>
      <c r="T56" s="6">
        <v>-8.8099999999999998E-2</v>
      </c>
      <c r="U56" s="12">
        <f t="shared" si="7"/>
        <v>-3885312.6667611268</v>
      </c>
      <c r="V56" s="12">
        <f t="shared" si="8"/>
        <v>-1851999.0378228039</v>
      </c>
      <c r="W56">
        <v>30</v>
      </c>
      <c r="X56" s="6">
        <v>-8.8099999999999998E-2</v>
      </c>
      <c r="Y56" s="12">
        <f t="shared" si="9"/>
        <v>-3668097.3293427587</v>
      </c>
      <c r="Z56" s="12">
        <f t="shared" si="10"/>
        <v>-1577281.8516173863</v>
      </c>
      <c r="AA56">
        <v>29</v>
      </c>
      <c r="AB56" s="6">
        <v>-8.8099999999999998E-2</v>
      </c>
      <c r="AC56" s="12">
        <f t="shared" si="11"/>
        <v>-4632164.7709281091</v>
      </c>
      <c r="AD56" s="12">
        <f t="shared" si="12"/>
        <v>-2038152.4992083679</v>
      </c>
      <c r="AE56">
        <v>28</v>
      </c>
      <c r="AF56" s="6">
        <v>-8.8099999999999998E-2</v>
      </c>
      <c r="AG56" s="12">
        <f t="shared" si="13"/>
        <v>-3774032.853196077</v>
      </c>
      <c r="AH56" s="12">
        <f t="shared" si="14"/>
        <v>-1710894.8934488881</v>
      </c>
      <c r="AI56">
        <v>27</v>
      </c>
      <c r="AJ56" s="6">
        <v>-8.8099999999999998E-2</v>
      </c>
      <c r="AK56" s="12">
        <f t="shared" si="15"/>
        <v>-4369133.2799980594</v>
      </c>
      <c r="AL56" s="12">
        <f t="shared" si="16"/>
        <v>-2009801.3087991073</v>
      </c>
      <c r="AM56">
        <v>26</v>
      </c>
      <c r="AN56" s="6">
        <v>-8.8099999999999998E-2</v>
      </c>
      <c r="AO56" s="12">
        <f t="shared" si="17"/>
        <v>-4373251.3270554785</v>
      </c>
      <c r="AP56" s="12">
        <f t="shared" si="18"/>
        <v>-2055428.1237160747</v>
      </c>
      <c r="AQ56">
        <v>25</v>
      </c>
      <c r="AR56" s="6">
        <v>-8.8099999999999998E-2</v>
      </c>
      <c r="AS56" s="12">
        <f t="shared" si="19"/>
        <v>-2685557.6006855941</v>
      </c>
      <c r="AT56" s="12">
        <f t="shared" si="20"/>
        <v>-1271163.9309911812</v>
      </c>
      <c r="AU56">
        <v>24</v>
      </c>
      <c r="AV56" s="6">
        <v>-8.8099999999999998E-2</v>
      </c>
      <c r="AW56" s="12">
        <f t="shared" si="21"/>
        <v>-2913096.7889322913</v>
      </c>
      <c r="AX56" s="12">
        <f t="shared" si="22"/>
        <v>-1359445.1681684027</v>
      </c>
      <c r="AY56">
        <v>23</v>
      </c>
      <c r="AZ56" s="6">
        <v>-8.8099999999999998E-2</v>
      </c>
      <c r="BA56" s="12">
        <f t="shared" si="23"/>
        <v>-2444654.7674862957</v>
      </c>
      <c r="BB56" s="12">
        <f t="shared" si="24"/>
        <v>-1132690.0422686504</v>
      </c>
      <c r="BC56">
        <v>22</v>
      </c>
      <c r="BD56" s="6">
        <v>-8.8099999999999998E-2</v>
      </c>
      <c r="BE56" s="12">
        <f t="shared" si="25"/>
        <v>-1647729.3908536907</v>
      </c>
      <c r="BF56" s="12">
        <f t="shared" si="26"/>
        <v>-774432.81370123453</v>
      </c>
      <c r="BG56">
        <v>21</v>
      </c>
      <c r="BH56" s="6">
        <v>-8.8099999999999998E-2</v>
      </c>
      <c r="BI56" s="12">
        <f t="shared" si="27"/>
        <v>-458531.25985317014</v>
      </c>
      <c r="BJ56" s="12">
        <f t="shared" si="28"/>
        <v>-239964.69265649238</v>
      </c>
      <c r="BK56">
        <v>20</v>
      </c>
      <c r="BL56" s="6">
        <v>-8.8099999999999998E-2</v>
      </c>
      <c r="BM56" s="12">
        <f t="shared" si="29"/>
        <v>-338973.7891005397</v>
      </c>
      <c r="BN56" s="12">
        <f t="shared" si="30"/>
        <v>-190955.23452663733</v>
      </c>
      <c r="BO56">
        <v>19</v>
      </c>
      <c r="BP56" s="6">
        <v>-8.8099999999999998E-2</v>
      </c>
      <c r="BQ56" s="12">
        <f t="shared" si="31"/>
        <v>-415252.56400287949</v>
      </c>
      <c r="BR56" s="12">
        <f t="shared" si="32"/>
        <v>-240846.4871216701</v>
      </c>
      <c r="BS56">
        <v>18</v>
      </c>
      <c r="BT56" s="6">
        <v>-8.8099999999999998E-2</v>
      </c>
      <c r="BU56" s="12">
        <f t="shared" si="33"/>
        <v>-355287.95695229643</v>
      </c>
      <c r="BV56" s="12">
        <f t="shared" si="34"/>
        <v>-210804.18779169591</v>
      </c>
      <c r="BW56">
        <v>17</v>
      </c>
      <c r="BX56" s="6">
        <v>-8.8099999999999998E-2</v>
      </c>
      <c r="BY56" s="12">
        <f t="shared" si="35"/>
        <v>-493653.99449426495</v>
      </c>
      <c r="BZ56" s="12">
        <f t="shared" si="36"/>
        <v>-299483.42332652071</v>
      </c>
      <c r="CA56">
        <v>16</v>
      </c>
      <c r="CB56" s="6">
        <v>-8.8099999999999998E-2</v>
      </c>
      <c r="CC56" s="12">
        <f t="shared" si="37"/>
        <v>79284.81266314954</v>
      </c>
      <c r="CD56" s="12">
        <f t="shared" si="38"/>
        <v>56820.782408590501</v>
      </c>
      <c r="CE56">
        <v>15</v>
      </c>
      <c r="CF56" s="6">
        <v>-8.8099999999999998E-2</v>
      </c>
      <c r="CG56" s="12">
        <f t="shared" si="39"/>
        <v>302550.23158501851</v>
      </c>
      <c r="CH56" s="12">
        <f t="shared" si="40"/>
        <v>239014.68295216461</v>
      </c>
      <c r="CI56">
        <v>14</v>
      </c>
      <c r="CJ56" s="6">
        <v>-8.8099999999999998E-2</v>
      </c>
      <c r="CK56" s="12">
        <f t="shared" si="284"/>
        <v>408881.19136315223</v>
      </c>
      <c r="CL56" s="12">
        <f t="shared" si="285"/>
        <v>327104.9530905218</v>
      </c>
      <c r="CM56" s="5">
        <v>13</v>
      </c>
      <c r="CN56" s="6">
        <v>-8.8099999999999998E-2</v>
      </c>
      <c r="CO56" s="7">
        <f t="shared" si="41"/>
        <v>1028740.2387693793</v>
      </c>
      <c r="CP56" s="12">
        <f t="shared" si="42"/>
        <v>358581.6490137513</v>
      </c>
      <c r="CQ56" s="12">
        <f t="shared" si="43"/>
        <v>280888.9583941052</v>
      </c>
      <c r="CR56" s="9"/>
      <c r="CS56" s="5">
        <v>12</v>
      </c>
      <c r="CT56" s="6">
        <v>-8.8099999999999998E-2</v>
      </c>
      <c r="CU56" s="7">
        <f t="shared" si="44"/>
        <v>786438.52822366729</v>
      </c>
      <c r="CV56" s="12">
        <f t="shared" si="45"/>
        <v>267670.58187035634</v>
      </c>
      <c r="CW56" s="12">
        <f t="shared" si="46"/>
        <v>226627.75931690168</v>
      </c>
      <c r="CY56" s="5">
        <v>11</v>
      </c>
      <c r="CZ56" s="6">
        <v>-8.8099999999999998E-2</v>
      </c>
      <c r="DA56" s="7">
        <f t="shared" si="47"/>
        <v>635865.56292340509</v>
      </c>
      <c r="DB56" s="12">
        <f t="shared" si="48"/>
        <v>217694.55284702763</v>
      </c>
      <c r="DC56" s="12">
        <f t="shared" si="49"/>
        <v>192296.8550148744</v>
      </c>
      <c r="DE56" s="5">
        <f t="shared" si="50"/>
        <v>10</v>
      </c>
      <c r="DF56" s="6">
        <v>-8.8099999999999998E-2</v>
      </c>
      <c r="DG56" s="7">
        <f t="shared" si="51"/>
        <v>538184.98766263644</v>
      </c>
      <c r="DH56" s="12">
        <f t="shared" si="52"/>
        <v>192892.34079664163</v>
      </c>
      <c r="DI56" s="12">
        <f t="shared" si="53"/>
        <v>171031.20883968892</v>
      </c>
      <c r="DK56" s="5">
        <f t="shared" si="54"/>
        <v>9</v>
      </c>
      <c r="DL56" s="6">
        <v>-8.8099999999999998E-2</v>
      </c>
      <c r="DM56" s="7">
        <f t="shared" si="55"/>
        <v>544776.78678270732</v>
      </c>
      <c r="DN56" s="12">
        <f t="shared" si="56"/>
        <v>279220.39176513214</v>
      </c>
      <c r="DO56" s="12">
        <f t="shared" si="57"/>
        <v>250367.61794940181</v>
      </c>
      <c r="DQ56" s="5">
        <f t="shared" si="58"/>
        <v>8</v>
      </c>
      <c r="DR56" s="6">
        <v>-8.8099999999999998E-2</v>
      </c>
      <c r="DS56" s="7">
        <f t="shared" si="59"/>
        <v>357090.18535835558</v>
      </c>
      <c r="DT56" s="12">
        <f t="shared" si="60"/>
        <v>142354.57512849016</v>
      </c>
      <c r="DU56" s="12">
        <f t="shared" si="61"/>
        <v>126695.57186435624</v>
      </c>
      <c r="DW56" s="5">
        <f t="shared" si="62"/>
        <v>7</v>
      </c>
      <c r="DX56" s="6">
        <v>-8.8099999999999998E-2</v>
      </c>
      <c r="DY56" s="7">
        <f t="shared" si="63"/>
        <v>269298.78232153511</v>
      </c>
      <c r="DZ56" s="12">
        <f t="shared" si="64"/>
        <v>98863.002456979229</v>
      </c>
      <c r="EA56" s="12">
        <f t="shared" si="65"/>
        <v>88317.615528234775</v>
      </c>
      <c r="EC56" s="5">
        <f t="shared" si="66"/>
        <v>6</v>
      </c>
      <c r="ED56" s="6">
        <v>-8.8099999999999998E-2</v>
      </c>
      <c r="EE56" s="7">
        <f t="shared" si="67"/>
        <v>250650.39307663363</v>
      </c>
      <c r="EF56" s="12">
        <f t="shared" si="68"/>
        <v>126296.28518636231</v>
      </c>
      <c r="EG56" s="12">
        <f t="shared" si="69"/>
        <v>116192.58237145333</v>
      </c>
      <c r="EI56" s="5">
        <f t="shared" si="70"/>
        <v>5</v>
      </c>
      <c r="EJ56" s="6">
        <v>-8.8099999999999998E-2</v>
      </c>
      <c r="EK56" s="7">
        <f t="shared" si="71"/>
        <v>250650.39307663363</v>
      </c>
      <c r="EL56" s="12">
        <f t="shared" si="72"/>
        <v>197788.71869329942</v>
      </c>
      <c r="EM56" s="12">
        <f t="shared" si="73"/>
        <v>188558.57848761213</v>
      </c>
      <c r="EO56" s="5">
        <f t="shared" si="74"/>
        <v>4</v>
      </c>
      <c r="EP56" s="6">
        <v>-8.8099999999999998E-2</v>
      </c>
      <c r="EQ56" s="7">
        <f t="shared" si="75"/>
        <v>279931.19619905466</v>
      </c>
      <c r="ER56" s="12">
        <f t="shared" si="76"/>
        <v>147507.60325638865</v>
      </c>
      <c r="ES56" s="12">
        <f t="shared" si="77"/>
        <v>142590.68314784236</v>
      </c>
      <c r="EU56" s="5">
        <f t="shared" si="78"/>
        <v>3</v>
      </c>
      <c r="EV56" s="6">
        <v>-8.8099999999999998E-2</v>
      </c>
      <c r="EW56" s="7">
        <f t="shared" si="79"/>
        <v>173813.48738160002</v>
      </c>
      <c r="EX56" s="12">
        <f t="shared" si="80"/>
        <v>139645.48121886962</v>
      </c>
      <c r="EY56" s="12">
        <f t="shared" si="81"/>
        <v>136387.08665709599</v>
      </c>
      <c r="FA56" s="5">
        <f t="shared" si="82"/>
        <v>2</v>
      </c>
      <c r="FB56" s="6">
        <v>-8.8099999999999998E-2</v>
      </c>
      <c r="FC56" s="7">
        <f t="shared" si="83"/>
        <v>173224.524</v>
      </c>
      <c r="FD56" s="12">
        <f>(FD57)*(1+FB56)-(((VLOOKUP((FA$91+FA57),$A$138:$E$227,5,FALSE))/(VLOOKUP(FA$91,$A$138:$E$227,5,FALSE)))*(IF(FA56&lt;=$D$125,$B$125,$C$125)))</f>
        <v>152119.7984966443</v>
      </c>
      <c r="FE56" s="12">
        <f t="shared" si="85"/>
        <v>151105.66650666669</v>
      </c>
      <c r="FG56" s="5">
        <f t="shared" si="86"/>
        <v>1</v>
      </c>
      <c r="FH56" s="6">
        <v>-8.8099999999999998E-2</v>
      </c>
      <c r="FI56" s="7">
        <f>(FI57+$B$124)*(1+FH56)</f>
        <v>136785</v>
      </c>
      <c r="FJ56" s="12">
        <f>($B$124)*(1+FH56)-$B$125</f>
        <v>125785</v>
      </c>
      <c r="FK56" s="12">
        <f>FJ56</f>
        <v>125785</v>
      </c>
      <c r="FM56" s="5"/>
      <c r="FN56" s="6"/>
      <c r="FO56" s="7"/>
      <c r="FS56" s="5"/>
      <c r="FT56" s="6"/>
      <c r="FU56" s="7"/>
      <c r="FY56" s="5"/>
      <c r="FZ56" s="6"/>
      <c r="GA56" s="7"/>
      <c r="GE56" s="5"/>
      <c r="GF56" s="6"/>
      <c r="GG56" s="7"/>
      <c r="GK56" s="5"/>
      <c r="GL56" s="6"/>
      <c r="GM56" s="7"/>
      <c r="GQ56" s="5"/>
      <c r="GR56" s="6"/>
      <c r="GS56" s="7"/>
      <c r="GW56" s="5"/>
      <c r="GX56" s="6"/>
      <c r="GY56" s="7"/>
      <c r="HC56" s="5"/>
      <c r="HD56" s="6"/>
      <c r="HE56" s="7"/>
      <c r="HI56" s="5"/>
      <c r="HJ56" s="6"/>
      <c r="HK56" s="7"/>
      <c r="HO56" s="5"/>
      <c r="HP56" s="6"/>
      <c r="HQ56" s="7"/>
      <c r="HU56" s="5"/>
      <c r="HV56" s="6"/>
      <c r="HW56" s="7"/>
      <c r="IA56" s="5"/>
      <c r="IB56" s="6"/>
      <c r="IC56" s="7"/>
      <c r="IG56" s="5"/>
      <c r="IH56" s="6"/>
      <c r="II56" s="7"/>
      <c r="IM56" s="5"/>
      <c r="IN56" s="6"/>
      <c r="IO56" s="7"/>
      <c r="IS56" s="5"/>
      <c r="IT56" s="6"/>
      <c r="IU56" s="7"/>
      <c r="IY56" s="5"/>
      <c r="IZ56" s="6"/>
      <c r="JA56" s="7"/>
      <c r="JE56" s="5"/>
      <c r="JF56" s="6"/>
      <c r="JG56" s="7"/>
      <c r="JK56" s="5"/>
      <c r="JL56" s="6"/>
      <c r="JM56" s="7"/>
      <c r="JQ56" s="5"/>
      <c r="JR56" s="6"/>
      <c r="JS56" s="7"/>
      <c r="JW56" s="5"/>
      <c r="JX56" s="6"/>
      <c r="JY56" s="7"/>
      <c r="KC56" s="5"/>
      <c r="KD56" s="6"/>
      <c r="KE56" s="7"/>
      <c r="KI56" s="5"/>
      <c r="KJ56" s="6"/>
      <c r="KK56" s="7"/>
      <c r="KO56" s="5"/>
      <c r="KP56" s="6"/>
      <c r="KQ56" s="7"/>
      <c r="KU56" s="5"/>
      <c r="KV56" s="6"/>
      <c r="KW56" s="7"/>
      <c r="LA56" s="5"/>
      <c r="LB56" s="6"/>
      <c r="LC56" s="7"/>
      <c r="LG56" s="5"/>
      <c r="LH56" s="6"/>
      <c r="LI56" s="7"/>
      <c r="LM56" s="5"/>
      <c r="LN56" s="6"/>
      <c r="LO56" s="7"/>
      <c r="LS56" s="5"/>
      <c r="LT56" s="6"/>
      <c r="LU56" s="7"/>
      <c r="LY56" s="5"/>
      <c r="LZ56" s="6"/>
      <c r="MA56" s="7"/>
      <c r="ME56" s="5"/>
      <c r="MF56" s="6"/>
      <c r="MG56" s="7"/>
      <c r="MK56" s="5"/>
      <c r="ML56" s="6"/>
      <c r="MM56" s="7"/>
      <c r="MQ56" s="5"/>
      <c r="MR56" s="6"/>
      <c r="MS56" s="7"/>
      <c r="MW56" s="5"/>
      <c r="MX56" s="6"/>
      <c r="MY56" s="7"/>
      <c r="NC56" s="5"/>
      <c r="ND56" s="6"/>
      <c r="NE56" s="7"/>
      <c r="NI56" s="5"/>
      <c r="NJ56" s="6"/>
      <c r="NK56" s="7"/>
      <c r="NO56" s="5"/>
      <c r="NP56" s="6"/>
      <c r="NQ56" s="7"/>
      <c r="NU56" s="5"/>
      <c r="NV56" s="6"/>
      <c r="NW56" s="7"/>
      <c r="OA56" s="5"/>
      <c r="OB56" s="6"/>
      <c r="OC56" s="7"/>
      <c r="OG56" s="5"/>
      <c r="OH56" s="6"/>
      <c r="OI56" s="7"/>
      <c r="OM56" s="5"/>
      <c r="ON56" s="6"/>
      <c r="OO56" s="7"/>
      <c r="OS56" s="5"/>
      <c r="OT56" s="6"/>
      <c r="OU56" s="7"/>
      <c r="OY56" s="5"/>
      <c r="OZ56" s="6"/>
      <c r="PA56" s="7"/>
      <c r="PE56" s="5"/>
      <c r="PF56" s="6"/>
      <c r="PG56" s="7"/>
      <c r="PK56" s="5"/>
      <c r="PL56" s="6"/>
      <c r="PM56" s="7"/>
      <c r="PQ56" s="5"/>
      <c r="PR56" s="6"/>
      <c r="PS56" s="7"/>
      <c r="PW56" s="5"/>
      <c r="PX56" s="6"/>
      <c r="PY56" s="7"/>
      <c r="QC56" s="5"/>
      <c r="QD56" s="6"/>
      <c r="QE56" s="7"/>
      <c r="QI56" s="5"/>
      <c r="QJ56" s="6"/>
      <c r="QK56" s="7"/>
      <c r="QO56" s="5"/>
      <c r="QP56" s="6"/>
      <c r="QQ56" s="7"/>
    </row>
    <row r="57" spans="3:459">
      <c r="C57">
        <v>34</v>
      </c>
      <c r="D57" s="6">
        <v>0.26640000000000003</v>
      </c>
      <c r="E57" s="12">
        <f t="shared" si="286"/>
        <v>-7577872.8472385211</v>
      </c>
      <c r="F57" s="12">
        <f t="shared" si="0"/>
        <v>-4399234.9079606179</v>
      </c>
      <c r="G57">
        <v>33</v>
      </c>
      <c r="H57" s="6">
        <v>0.26640000000000003</v>
      </c>
      <c r="I57" s="12">
        <f t="shared" si="1"/>
        <v>-7837201.3431206569</v>
      </c>
      <c r="J57" s="12">
        <f t="shared" si="2"/>
        <v>-4497186.005616216</v>
      </c>
      <c r="K57">
        <v>32</v>
      </c>
      <c r="L57" s="6">
        <v>0.26640000000000003</v>
      </c>
      <c r="M57" s="12">
        <f t="shared" si="3"/>
        <v>-7088154.4118880108</v>
      </c>
      <c r="N57" s="12">
        <f t="shared" si="4"/>
        <v>-4067363.7732645967</v>
      </c>
      <c r="O57">
        <v>31</v>
      </c>
      <c r="P57" s="6">
        <v>0.26640000000000003</v>
      </c>
      <c r="Q57" s="12">
        <f t="shared" si="5"/>
        <v>-6344300.7611337909</v>
      </c>
      <c r="R57" s="12">
        <f t="shared" si="6"/>
        <v>-3385046.3792626602</v>
      </c>
      <c r="S57">
        <v>30</v>
      </c>
      <c r="T57" s="6">
        <v>0.26640000000000003</v>
      </c>
      <c r="U57" s="12">
        <f t="shared" si="7"/>
        <v>-4191660.9319268158</v>
      </c>
      <c r="V57" s="12">
        <f t="shared" si="8"/>
        <v>-2011434.6082736063</v>
      </c>
      <c r="W57">
        <v>29</v>
      </c>
      <c r="X57" s="6">
        <v>0.26640000000000003</v>
      </c>
      <c r="Y57" s="12">
        <f t="shared" si="9"/>
        <v>-3945969.8294574991</v>
      </c>
      <c r="Z57" s="12">
        <f t="shared" si="10"/>
        <v>-1708154.7248322731</v>
      </c>
      <c r="AA57">
        <v>28</v>
      </c>
      <c r="AB57" s="6">
        <v>0.26640000000000003</v>
      </c>
      <c r="AC57" s="12">
        <f t="shared" si="11"/>
        <v>-5004916.0574035421</v>
      </c>
      <c r="AD57" s="12">
        <f t="shared" si="12"/>
        <v>-2216942.6831451929</v>
      </c>
      <c r="AE57">
        <v>27</v>
      </c>
      <c r="AF57" s="6">
        <v>0.26640000000000003</v>
      </c>
      <c r="AG57" s="12">
        <f t="shared" si="13"/>
        <v>-4066077.8403419689</v>
      </c>
      <c r="AH57" s="12">
        <f t="shared" si="14"/>
        <v>-1855659.6855251936</v>
      </c>
      <c r="AI57">
        <v>26</v>
      </c>
      <c r="AJ57" s="6">
        <v>0.26640000000000003</v>
      </c>
      <c r="AK57" s="12">
        <f t="shared" si="15"/>
        <v>-4719723.5318496674</v>
      </c>
      <c r="AL57" s="12">
        <f t="shared" si="16"/>
        <v>-2185643.7832055506</v>
      </c>
      <c r="AM57">
        <v>25</v>
      </c>
      <c r="AN57" s="6">
        <v>0.26640000000000003</v>
      </c>
      <c r="AO57" s="12">
        <f t="shared" si="17"/>
        <v>-4725761.0920292083</v>
      </c>
      <c r="AP57" s="12">
        <f t="shared" si="18"/>
        <v>-2236014.4764299272</v>
      </c>
      <c r="AQ57">
        <v>24</v>
      </c>
      <c r="AR57" s="6">
        <v>0.26640000000000003</v>
      </c>
      <c r="AS57" s="12">
        <f t="shared" si="19"/>
        <v>-2875509.7258421462</v>
      </c>
      <c r="AT57" s="12">
        <f t="shared" si="20"/>
        <v>-1370209.3324482709</v>
      </c>
      <c r="AU57">
        <v>23</v>
      </c>
      <c r="AV57" s="6">
        <v>0.26640000000000003</v>
      </c>
      <c r="AW57" s="12">
        <f t="shared" si="21"/>
        <v>-3124038.9019043506</v>
      </c>
      <c r="AX57" s="12">
        <f t="shared" si="22"/>
        <v>-1467669.2827738558</v>
      </c>
      <c r="AY57">
        <v>22</v>
      </c>
      <c r="AZ57" s="6">
        <v>0.26640000000000003</v>
      </c>
      <c r="BA57" s="12">
        <f t="shared" si="23"/>
        <v>-2609832.8391791279</v>
      </c>
      <c r="BB57" s="12">
        <f t="shared" si="24"/>
        <v>-1217338.1363956335</v>
      </c>
      <c r="BC57">
        <v>21</v>
      </c>
      <c r="BD57" s="6">
        <v>0.26640000000000003</v>
      </c>
      <c r="BE57" s="12">
        <f t="shared" si="25"/>
        <v>-1736922.4735383792</v>
      </c>
      <c r="BF57" s="12">
        <f t="shared" si="26"/>
        <v>-821832.44553325989</v>
      </c>
      <c r="BG57">
        <v>20</v>
      </c>
      <c r="BH57" s="6">
        <v>0.26640000000000003</v>
      </c>
      <c r="BI57" s="12">
        <f t="shared" si="27"/>
        <v>-439967.56123351125</v>
      </c>
      <c r="BJ57" s="12">
        <f t="shared" si="28"/>
        <v>-231794.99031429953</v>
      </c>
      <c r="BK57">
        <v>19</v>
      </c>
      <c r="BL57" s="6">
        <v>0.26640000000000003</v>
      </c>
      <c r="BM57" s="12">
        <f t="shared" si="29"/>
        <v>-313323.11791941791</v>
      </c>
      <c r="BN57" s="12">
        <f t="shared" si="30"/>
        <v>-177689.95613550878</v>
      </c>
      <c r="BO57">
        <v>18</v>
      </c>
      <c r="BP57" s="6">
        <v>0.26640000000000003</v>
      </c>
      <c r="BQ57" s="12">
        <f t="shared" si="31"/>
        <v>-398649.4419035475</v>
      </c>
      <c r="BR57" s="12">
        <f t="shared" si="32"/>
        <v>-232768.46607791027</v>
      </c>
      <c r="BS57">
        <v>17</v>
      </c>
      <c r="BT57" s="6">
        <v>0.26640000000000003</v>
      </c>
      <c r="BU57" s="12">
        <f t="shared" si="33"/>
        <v>-334166.20155662624</v>
      </c>
      <c r="BV57" s="12">
        <f t="shared" si="34"/>
        <v>-199602.63045999824</v>
      </c>
      <c r="BW57">
        <v>16</v>
      </c>
      <c r="BX57" s="6">
        <v>0.26640000000000003</v>
      </c>
      <c r="BY57" s="12">
        <f t="shared" si="35"/>
        <v>-487118.59309542214</v>
      </c>
      <c r="BZ57" s="12">
        <f t="shared" si="36"/>
        <v>-297501.95954149944</v>
      </c>
      <c r="CA57">
        <v>15</v>
      </c>
      <c r="CB57" s="6">
        <v>0.26640000000000003</v>
      </c>
      <c r="CC57" s="12">
        <f t="shared" si="37"/>
        <v>132849.30121661213</v>
      </c>
      <c r="CD57" s="12">
        <f t="shared" si="38"/>
        <v>95847.650206616134</v>
      </c>
      <c r="CE57">
        <v>14</v>
      </c>
      <c r="CF57" s="6">
        <v>0.26640000000000003</v>
      </c>
      <c r="CG57" s="12">
        <f t="shared" si="39"/>
        <v>373423.52794091712</v>
      </c>
      <c r="CH57" s="12">
        <f t="shared" si="40"/>
        <v>296984.4836308636</v>
      </c>
      <c r="CI57">
        <v>13</v>
      </c>
      <c r="CJ57" s="6">
        <v>0.26640000000000003</v>
      </c>
      <c r="CK57" s="12">
        <f t="shared" si="284"/>
        <v>489506.7346892776</v>
      </c>
      <c r="CL57" s="12">
        <f t="shared" si="285"/>
        <v>394233.61183029064</v>
      </c>
      <c r="CM57" s="5">
        <v>12</v>
      </c>
      <c r="CN57" s="6">
        <v>0.26640000000000003</v>
      </c>
      <c r="CO57" s="7">
        <f t="shared" si="41"/>
        <v>1128128.346057001</v>
      </c>
      <c r="CP57" s="12">
        <f t="shared" si="42"/>
        <v>435222.63554575812</v>
      </c>
      <c r="CQ57" s="12">
        <f t="shared" si="43"/>
        <v>343212.48105118511</v>
      </c>
      <c r="CR57" s="9"/>
      <c r="CS57" s="5">
        <v>11</v>
      </c>
      <c r="CT57" s="6">
        <v>0.26640000000000003</v>
      </c>
      <c r="CU57" s="7">
        <f t="shared" si="44"/>
        <v>862417.51093723788</v>
      </c>
      <c r="CV57" s="12">
        <f t="shared" si="45"/>
        <v>332386.94235826086</v>
      </c>
      <c r="CW57" s="12">
        <f t="shared" si="46"/>
        <v>283309.67570133641</v>
      </c>
      <c r="CY57" s="5">
        <v>10</v>
      </c>
      <c r="CZ57" s="6">
        <v>0.26640000000000003</v>
      </c>
      <c r="DA57" s="7">
        <f t="shared" si="47"/>
        <v>697297.47003334248</v>
      </c>
      <c r="DB57" s="12">
        <f t="shared" si="48"/>
        <v>275969.75216358266</v>
      </c>
      <c r="DC57" s="12">
        <f t="shared" si="49"/>
        <v>245409.34336694432</v>
      </c>
      <c r="DE57" s="5">
        <f t="shared" si="50"/>
        <v>9</v>
      </c>
      <c r="DF57" s="6">
        <v>0.26640000000000003</v>
      </c>
      <c r="DG57" s="7">
        <f t="shared" si="51"/>
        <v>590179.83075187681</v>
      </c>
      <c r="DH57" s="12">
        <f t="shared" si="52"/>
        <v>248631.34912030597</v>
      </c>
      <c r="DI57" s="12">
        <f t="shared" si="53"/>
        <v>221932.68075839392</v>
      </c>
      <c r="DK57" s="5">
        <f t="shared" si="54"/>
        <v>8</v>
      </c>
      <c r="DL57" s="6">
        <v>0.26640000000000003</v>
      </c>
      <c r="DM57" s="7">
        <f t="shared" si="55"/>
        <v>597408.47327854729</v>
      </c>
      <c r="DN57" s="12">
        <f t="shared" si="56"/>
        <v>342885.88752688246</v>
      </c>
      <c r="DO57" s="12">
        <f t="shared" si="57"/>
        <v>309517.797801112</v>
      </c>
      <c r="DQ57" s="5">
        <f t="shared" si="58"/>
        <v>7</v>
      </c>
      <c r="DR57" s="6">
        <v>0.26640000000000003</v>
      </c>
      <c r="DS57" s="7">
        <f t="shared" si="59"/>
        <v>391589.19328693452</v>
      </c>
      <c r="DT57" s="12">
        <f t="shared" si="60"/>
        <v>193072.09156380029</v>
      </c>
      <c r="DU57" s="12">
        <f t="shared" si="61"/>
        <v>172987.41089776737</v>
      </c>
      <c r="DW57" s="5">
        <f t="shared" si="62"/>
        <v>6</v>
      </c>
      <c r="DX57" s="6">
        <v>0.26640000000000003</v>
      </c>
      <c r="DY57" s="7">
        <f t="shared" si="63"/>
        <v>295316.13370055391</v>
      </c>
      <c r="DZ57" s="12">
        <f t="shared" si="64"/>
        <v>145240.80711615091</v>
      </c>
      <c r="EA57" s="12">
        <f t="shared" si="65"/>
        <v>130619.24935278003</v>
      </c>
      <c r="EC57" s="5">
        <f t="shared" si="66"/>
        <v>5</v>
      </c>
      <c r="ED57" s="6">
        <v>0.26640000000000003</v>
      </c>
      <c r="EE57" s="7">
        <f t="shared" si="67"/>
        <v>274866.09614720213</v>
      </c>
      <c r="EF57" s="12">
        <f t="shared" si="68"/>
        <v>174257.02471601736</v>
      </c>
      <c r="EG57" s="12">
        <f t="shared" si="69"/>
        <v>161392.41215308991</v>
      </c>
      <c r="EI57" s="5">
        <f t="shared" si="70"/>
        <v>4</v>
      </c>
      <c r="EJ57" s="6">
        <v>0.26640000000000003</v>
      </c>
      <c r="EK57" s="7">
        <f t="shared" si="71"/>
        <v>274866.09614720213</v>
      </c>
      <c r="EL57" s="12">
        <f t="shared" si="72"/>
        <v>251406.130235586</v>
      </c>
      <c r="EM57" s="12">
        <f t="shared" si="73"/>
        <v>241282.39344757583</v>
      </c>
      <c r="EO57" s="5">
        <f t="shared" si="74"/>
        <v>3</v>
      </c>
      <c r="EP57" s="6">
        <v>0.26640000000000003</v>
      </c>
      <c r="EQ57" s="7">
        <f t="shared" si="75"/>
        <v>306975.76071834046</v>
      </c>
      <c r="ER57" s="12">
        <f t="shared" si="76"/>
        <v>174237.21197633102</v>
      </c>
      <c r="ES57" s="12">
        <f t="shared" si="77"/>
        <v>169559.70292998655</v>
      </c>
      <c r="EU57" s="5">
        <f t="shared" si="78"/>
        <v>2</v>
      </c>
      <c r="EV57" s="6">
        <v>0.26640000000000003</v>
      </c>
      <c r="EW57" s="7">
        <f t="shared" si="79"/>
        <v>190605.864</v>
      </c>
      <c r="EX57" s="12">
        <f>(EX58)*(1+EV57)-(((VLOOKUP((EU$91+EU58),$A$138:$E$227,5,FALSE))/(VLOOKUP(EU$91,$A$138:$E$227,5,FALSE)))*(IF(EU57&lt;=$D$125,$B$125,$C$125)))</f>
        <v>165487.7506894198</v>
      </c>
      <c r="EY57" s="12">
        <f t="shared" si="81"/>
        <v>162711.11057718121</v>
      </c>
      <c r="FA57" s="5">
        <f t="shared" si="82"/>
        <v>1</v>
      </c>
      <c r="FB57" s="6">
        <v>0.26640000000000003</v>
      </c>
      <c r="FC57" s="7">
        <f>(FC58+$B$124)*(1+FB57)</f>
        <v>189960</v>
      </c>
      <c r="FD57" s="12">
        <f>($B$124)*(1+FB57)-$B$125</f>
        <v>178960</v>
      </c>
      <c r="FE57" s="12">
        <f>FD57</f>
        <v>178960</v>
      </c>
      <c r="FG57" s="5"/>
      <c r="FH57" s="6"/>
      <c r="FI57" s="7"/>
      <c r="FM57" s="5"/>
      <c r="FN57" s="6"/>
      <c r="FO57" s="7"/>
      <c r="FS57" s="5"/>
      <c r="FT57" s="6"/>
      <c r="FU57" s="7"/>
      <c r="FY57" s="5"/>
      <c r="FZ57" s="6"/>
      <c r="GA57" s="7"/>
      <c r="GE57" s="5"/>
      <c r="GF57" s="6"/>
      <c r="GG57" s="7"/>
      <c r="GK57" s="5"/>
      <c r="GL57" s="6"/>
      <c r="GM57" s="7"/>
      <c r="GQ57" s="5"/>
      <c r="GR57" s="6"/>
      <c r="GS57" s="7"/>
      <c r="GW57" s="5"/>
      <c r="GX57" s="6"/>
      <c r="GY57" s="7"/>
      <c r="HC57" s="5"/>
      <c r="HD57" s="6"/>
      <c r="HE57" s="7"/>
      <c r="HI57" s="5"/>
      <c r="HJ57" s="6"/>
      <c r="HK57" s="7"/>
      <c r="HO57" s="5"/>
      <c r="HP57" s="6"/>
      <c r="HQ57" s="7"/>
      <c r="HU57" s="5"/>
      <c r="HV57" s="6"/>
      <c r="HW57" s="7"/>
      <c r="IA57" s="5"/>
      <c r="IB57" s="6"/>
      <c r="IC57" s="7"/>
      <c r="IG57" s="5"/>
      <c r="IH57" s="6"/>
      <c r="II57" s="7"/>
      <c r="IM57" s="5"/>
      <c r="IN57" s="6"/>
      <c r="IO57" s="7"/>
      <c r="IS57" s="5"/>
      <c r="IT57" s="6"/>
      <c r="IU57" s="7"/>
      <c r="IY57" s="5"/>
      <c r="IZ57" s="6"/>
      <c r="JA57" s="7"/>
      <c r="JE57" s="5"/>
      <c r="JF57" s="6"/>
      <c r="JG57" s="7"/>
      <c r="JK57" s="5"/>
      <c r="JL57" s="6"/>
      <c r="JM57" s="7"/>
      <c r="JQ57" s="5"/>
      <c r="JR57" s="6"/>
      <c r="JS57" s="7"/>
      <c r="JW57" s="5"/>
      <c r="JX57" s="6"/>
      <c r="JY57" s="7"/>
      <c r="KC57" s="5"/>
      <c r="KD57" s="6"/>
      <c r="KE57" s="7"/>
      <c r="KI57" s="5"/>
      <c r="KJ57" s="6"/>
      <c r="KK57" s="7"/>
      <c r="KO57" s="5"/>
      <c r="KP57" s="6"/>
      <c r="KQ57" s="7"/>
      <c r="KU57" s="5"/>
      <c r="KV57" s="6"/>
      <c r="KW57" s="7"/>
      <c r="LA57" s="5"/>
      <c r="LB57" s="6"/>
      <c r="LC57" s="7"/>
      <c r="LG57" s="5"/>
      <c r="LH57" s="6"/>
      <c r="LI57" s="7"/>
      <c r="LM57" s="5"/>
      <c r="LN57" s="6"/>
      <c r="LO57" s="7"/>
      <c r="LS57" s="5"/>
      <c r="LT57" s="6"/>
      <c r="LU57" s="7"/>
      <c r="LY57" s="5"/>
      <c r="LZ57" s="6"/>
      <c r="MA57" s="7"/>
      <c r="ME57" s="5"/>
      <c r="MF57" s="6"/>
      <c r="MG57" s="7"/>
      <c r="MK57" s="5"/>
      <c r="ML57" s="6"/>
      <c r="MM57" s="7"/>
      <c r="MQ57" s="5"/>
      <c r="MR57" s="6"/>
      <c r="MS57" s="7"/>
      <c r="MW57" s="5"/>
      <c r="MX57" s="6"/>
      <c r="MY57" s="7"/>
      <c r="NC57" s="5"/>
      <c r="ND57" s="6"/>
      <c r="NE57" s="7"/>
      <c r="NI57" s="5"/>
      <c r="NJ57" s="6"/>
      <c r="NK57" s="7"/>
      <c r="NO57" s="5"/>
      <c r="NP57" s="6"/>
      <c r="NQ57" s="7"/>
      <c r="NU57" s="5"/>
      <c r="NV57" s="6"/>
      <c r="NW57" s="7"/>
      <c r="OA57" s="5"/>
      <c r="OB57" s="6"/>
      <c r="OC57" s="7"/>
      <c r="OG57" s="5"/>
      <c r="OH57" s="6"/>
      <c r="OI57" s="7"/>
      <c r="OM57" s="5"/>
      <c r="ON57" s="6"/>
      <c r="OO57" s="7"/>
      <c r="OS57" s="5"/>
      <c r="OT57" s="6"/>
      <c r="OU57" s="7"/>
      <c r="OY57" s="5"/>
      <c r="OZ57" s="6"/>
      <c r="PA57" s="7"/>
      <c r="PE57" s="5"/>
      <c r="PF57" s="6"/>
      <c r="PG57" s="7"/>
      <c r="PK57" s="5"/>
      <c r="PL57" s="6"/>
      <c r="PM57" s="7"/>
      <c r="PQ57" s="5"/>
      <c r="PR57" s="6"/>
      <c r="PS57" s="7"/>
      <c r="PW57" s="5"/>
      <c r="PX57" s="6"/>
      <c r="PY57" s="7"/>
      <c r="QC57" s="5"/>
      <c r="QD57" s="6"/>
      <c r="QE57" s="7"/>
      <c r="QI57" s="5"/>
      <c r="QJ57" s="6"/>
      <c r="QK57" s="7"/>
      <c r="QO57" s="5"/>
      <c r="QP57" s="6"/>
      <c r="QQ57" s="7"/>
    </row>
    <row r="58" spans="3:459">
      <c r="C58">
        <v>33</v>
      </c>
      <c r="D58" s="6">
        <v>3.3999999999999998E-3</v>
      </c>
      <c r="E58" s="12">
        <f t="shared" si="286"/>
        <v>-5942985.2705784012</v>
      </c>
      <c r="F58" s="12">
        <f t="shared" si="0"/>
        <v>-3508998.1290445849</v>
      </c>
      <c r="G58">
        <v>32</v>
      </c>
      <c r="H58" s="6">
        <v>3.3999999999999998E-3</v>
      </c>
      <c r="I58" s="12">
        <f t="shared" si="1"/>
        <v>-6147284.145109185</v>
      </c>
      <c r="J58" s="12">
        <f t="shared" si="2"/>
        <v>-3587664.1256439271</v>
      </c>
      <c r="K58">
        <v>31</v>
      </c>
      <c r="L58" s="6">
        <v>3.3999999999999998E-3</v>
      </c>
      <c r="M58" s="12">
        <f t="shared" si="3"/>
        <v>-5555806.7831124645</v>
      </c>
      <c r="N58" s="12">
        <f t="shared" si="4"/>
        <v>-3242467.4399734861</v>
      </c>
      <c r="O58">
        <v>30</v>
      </c>
      <c r="P58" s="6">
        <v>3.3999999999999998E-3</v>
      </c>
      <c r="Q58" s="12">
        <f t="shared" si="5"/>
        <v>-4965314.5499363961</v>
      </c>
      <c r="R58" s="12">
        <f t="shared" si="6"/>
        <v>-2694488.1004774296</v>
      </c>
      <c r="S58">
        <v>29</v>
      </c>
      <c r="T58" s="6">
        <v>3.3999999999999998E-3</v>
      </c>
      <c r="U58" s="12">
        <f t="shared" si="7"/>
        <v>-3260536.5203800797</v>
      </c>
      <c r="V58" s="12">
        <f t="shared" si="8"/>
        <v>-1591319.8717213359</v>
      </c>
      <c r="W58">
        <v>28</v>
      </c>
      <c r="X58" s="6">
        <v>3.3999999999999998E-3</v>
      </c>
      <c r="Y58" s="12">
        <f t="shared" si="9"/>
        <v>-3061171.4338882687</v>
      </c>
      <c r="Z58" s="12">
        <f t="shared" si="10"/>
        <v>-1347751.2456368145</v>
      </c>
      <c r="AA58">
        <v>27</v>
      </c>
      <c r="AB58" s="6">
        <v>3.3999999999999998E-3</v>
      </c>
      <c r="AC58" s="12">
        <f t="shared" si="11"/>
        <v>-3898601.3776660371</v>
      </c>
      <c r="AD58" s="12">
        <f t="shared" si="12"/>
        <v>-1756366.4909621736</v>
      </c>
      <c r="AE58">
        <v>26</v>
      </c>
      <c r="AF58" s="6">
        <v>3.3999999999999998E-3</v>
      </c>
      <c r="AG58" s="12">
        <f t="shared" si="13"/>
        <v>-3158830.1849528756</v>
      </c>
      <c r="AH58" s="12">
        <f t="shared" si="14"/>
        <v>-1466214.6933569661</v>
      </c>
      <c r="AI58">
        <v>25</v>
      </c>
      <c r="AJ58" s="6">
        <v>3.3999999999999998E-3</v>
      </c>
      <c r="AK58" s="12">
        <f t="shared" si="15"/>
        <v>-3675727.1976895258</v>
      </c>
      <c r="AL58" s="12">
        <f t="shared" si="16"/>
        <v>-1731229.8746797084</v>
      </c>
      <c r="AM58">
        <v>24</v>
      </c>
      <c r="AN58" s="6">
        <v>3.3999999999999998E-3</v>
      </c>
      <c r="AO58" s="12">
        <f t="shared" si="17"/>
        <v>-3681583.099107754</v>
      </c>
      <c r="AP58" s="12">
        <f t="shared" si="18"/>
        <v>-1771683.3343829124</v>
      </c>
      <c r="AQ58">
        <v>23</v>
      </c>
      <c r="AR58" s="6">
        <v>3.3999999999999998E-3</v>
      </c>
      <c r="AS58" s="12">
        <f t="shared" si="19"/>
        <v>-2220903.3317776951</v>
      </c>
      <c r="AT58" s="12">
        <f t="shared" si="20"/>
        <v>-1076342.2290526712</v>
      </c>
      <c r="AU58">
        <v>22</v>
      </c>
      <c r="AV58" s="6">
        <v>3.3999999999999998E-3</v>
      </c>
      <c r="AW58" s="12">
        <f t="shared" si="21"/>
        <v>-2416441.6922356347</v>
      </c>
      <c r="AX58" s="12">
        <f t="shared" si="22"/>
        <v>-1154613.7778600303</v>
      </c>
      <c r="AY58">
        <v>21</v>
      </c>
      <c r="AZ58" s="6">
        <v>3.3999999999999998E-3</v>
      </c>
      <c r="BA58" s="12">
        <f t="shared" si="23"/>
        <v>-2010041.2921798311</v>
      </c>
      <c r="BB58" s="12">
        <f t="shared" si="24"/>
        <v>-953569.07717746252</v>
      </c>
      <c r="BC58">
        <v>20</v>
      </c>
      <c r="BD58" s="6">
        <v>3.3999999999999998E-3</v>
      </c>
      <c r="BE58" s="12">
        <f t="shared" si="25"/>
        <v>-1321476.7989728602</v>
      </c>
      <c r="BF58" s="12">
        <f t="shared" si="26"/>
        <v>-635932.52100741735</v>
      </c>
      <c r="BG58">
        <v>19</v>
      </c>
      <c r="BH58" s="6">
        <v>3.3999999999999998E-3</v>
      </c>
      <c r="BI58" s="12">
        <f t="shared" si="27"/>
        <v>-302451.74200432375</v>
      </c>
      <c r="BJ58" s="12">
        <f t="shared" si="28"/>
        <v>-162064.58530607109</v>
      </c>
      <c r="BK58">
        <v>18</v>
      </c>
      <c r="BL58" s="6">
        <v>3.3999999999999998E-3</v>
      </c>
      <c r="BM58" s="12">
        <f t="shared" si="29"/>
        <v>-205640.95833496068</v>
      </c>
      <c r="BN58" s="12">
        <f t="shared" si="30"/>
        <v>-118612.02033654727</v>
      </c>
      <c r="BO58">
        <v>17</v>
      </c>
      <c r="BP58" s="6">
        <v>3.3999999999999998E-3</v>
      </c>
      <c r="BQ58" s="12">
        <f t="shared" si="31"/>
        <v>-274218.360359065</v>
      </c>
      <c r="BR58" s="12">
        <f t="shared" si="32"/>
        <v>-162846.39830197033</v>
      </c>
      <c r="BS58">
        <v>16</v>
      </c>
      <c r="BT58" s="6">
        <v>3.3999999999999998E-3</v>
      </c>
      <c r="BU58" s="12">
        <f t="shared" si="33"/>
        <v>-224211.53068185618</v>
      </c>
      <c r="BV58" s="12">
        <f t="shared" si="34"/>
        <v>-136210.41795689557</v>
      </c>
      <c r="BW58">
        <v>15</v>
      </c>
      <c r="BX58" s="6">
        <v>3.3999999999999998E-3</v>
      </c>
      <c r="BY58" s="12">
        <f t="shared" si="35"/>
        <v>-345860.48166025191</v>
      </c>
      <c r="BZ58" s="12">
        <f t="shared" si="36"/>
        <v>-214834.83843742608</v>
      </c>
      <c r="CA58">
        <v>14</v>
      </c>
      <c r="CB58" s="6">
        <v>3.3999999999999998E-3</v>
      </c>
      <c r="CC58" s="12">
        <f t="shared" si="37"/>
        <v>137737.442013147</v>
      </c>
      <c r="CD58" s="12">
        <f t="shared" si="38"/>
        <v>101070.13663080752</v>
      </c>
      <c r="CE58">
        <v>13</v>
      </c>
      <c r="CF58" s="6">
        <v>3.3999999999999998E-3</v>
      </c>
      <c r="CG58" s="12">
        <f t="shared" si="39"/>
        <v>324656.54368940217</v>
      </c>
      <c r="CH58" s="12">
        <f t="shared" si="40"/>
        <v>262606.14626071096</v>
      </c>
      <c r="CI58">
        <v>12</v>
      </c>
      <c r="CJ58" s="6">
        <v>3.3999999999999998E-3</v>
      </c>
      <c r="CK58" s="12">
        <f t="shared" si="284"/>
        <v>415948.14804901899</v>
      </c>
      <c r="CL58" s="12">
        <f t="shared" si="285"/>
        <v>340708.38065448654</v>
      </c>
      <c r="CM58" s="5">
        <v>11</v>
      </c>
      <c r="CN58" s="6">
        <v>3.3999999999999998E-3</v>
      </c>
      <c r="CO58" s="7">
        <f t="shared" si="41"/>
        <v>890815.18166219292</v>
      </c>
      <c r="CP58" s="12">
        <f t="shared" si="42"/>
        <v>373709.0877584077</v>
      </c>
      <c r="CQ58" s="12">
        <f t="shared" si="43"/>
        <v>299732.54478916654</v>
      </c>
      <c r="CR58" s="9"/>
      <c r="CS58" s="5">
        <v>10</v>
      </c>
      <c r="CT58" s="6">
        <v>3.3999999999999998E-3</v>
      </c>
      <c r="CU58" s="7">
        <f t="shared" si="44"/>
        <v>680999.29796054796</v>
      </c>
      <c r="CV58" s="12">
        <f t="shared" si="45"/>
        <v>290258.83824381058</v>
      </c>
      <c r="CW58" s="12">
        <f t="shared" si="46"/>
        <v>251623.70277791086</v>
      </c>
      <c r="CY58" s="5">
        <v>9</v>
      </c>
      <c r="CZ58" s="6">
        <v>3.3999999999999998E-3</v>
      </c>
      <c r="DA58" s="7">
        <f t="shared" si="47"/>
        <v>550613.92137819214</v>
      </c>
      <c r="DB58" s="12">
        <f t="shared" si="48"/>
        <v>244555.9074701409</v>
      </c>
      <c r="DC58" s="12">
        <f t="shared" si="49"/>
        <v>221185.37706343801</v>
      </c>
      <c r="DE58" s="5">
        <f t="shared" si="50"/>
        <v>8</v>
      </c>
      <c r="DF58" s="6">
        <v>3.3999999999999998E-3</v>
      </c>
      <c r="DG58" s="7">
        <f t="shared" si="51"/>
        <v>466029.55681607459</v>
      </c>
      <c r="DH58" s="12">
        <f t="shared" si="52"/>
        <v>222868.26569543348</v>
      </c>
      <c r="DI58" s="12">
        <f t="shared" si="53"/>
        <v>202330.91697947204</v>
      </c>
      <c r="DK58" s="5">
        <f t="shared" si="54"/>
        <v>7</v>
      </c>
      <c r="DL58" s="6">
        <v>3.3999999999999998E-3</v>
      </c>
      <c r="DM58" s="7">
        <f t="shared" si="55"/>
        <v>471737.58155286423</v>
      </c>
      <c r="DN58" s="12">
        <f t="shared" si="56"/>
        <v>296999.43798987439</v>
      </c>
      <c r="DO58" s="12">
        <f t="shared" si="57"/>
        <v>272671.83897363889</v>
      </c>
      <c r="DQ58" s="5">
        <f t="shared" si="58"/>
        <v>6</v>
      </c>
      <c r="DR58" s="6">
        <v>3.3999999999999998E-3</v>
      </c>
      <c r="DS58" s="7">
        <f t="shared" si="59"/>
        <v>309214.46090250672</v>
      </c>
      <c r="DT58" s="12">
        <f t="shared" si="60"/>
        <v>178897.0606689956</v>
      </c>
      <c r="DU58" s="12">
        <f t="shared" si="61"/>
        <v>163022.23617277073</v>
      </c>
      <c r="DW58" s="5">
        <f t="shared" si="62"/>
        <v>5</v>
      </c>
      <c r="DX58" s="6">
        <v>3.3999999999999998E-3</v>
      </c>
      <c r="DY58" s="7">
        <f t="shared" si="63"/>
        <v>233193.40942873809</v>
      </c>
      <c r="DZ58" s="12">
        <f t="shared" si="64"/>
        <v>141028.91351182471</v>
      </c>
      <c r="EA58" s="12">
        <f t="shared" si="65"/>
        <v>128995.72976508198</v>
      </c>
      <c r="EC58" s="5">
        <f t="shared" si="66"/>
        <v>4</v>
      </c>
      <c r="ED58" s="6">
        <v>3.3999999999999998E-3</v>
      </c>
      <c r="EE58" s="7">
        <f t="shared" si="67"/>
        <v>217045.24332533331</v>
      </c>
      <c r="EF58" s="12">
        <f t="shared" si="68"/>
        <v>163177.77089690734</v>
      </c>
      <c r="EG58" s="12">
        <f t="shared" si="69"/>
        <v>153710.11866056803</v>
      </c>
      <c r="EI58" s="5">
        <f t="shared" si="70"/>
        <v>3</v>
      </c>
      <c r="EJ58" s="6">
        <v>3.3999999999999998E-3</v>
      </c>
      <c r="EK58" s="7">
        <f t="shared" si="71"/>
        <v>217045.24332533331</v>
      </c>
      <c r="EL58" s="12">
        <f t="shared" si="72"/>
        <v>207570.8059832</v>
      </c>
      <c r="EM58" s="12">
        <f t="shared" si="73"/>
        <v>202611.77648872082</v>
      </c>
      <c r="EO58" s="5">
        <f t="shared" si="74"/>
        <v>2</v>
      </c>
      <c r="EP58" s="6">
        <v>3.3999999999999998E-3</v>
      </c>
      <c r="EQ58" s="7">
        <f t="shared" si="75"/>
        <v>242400.31642320001</v>
      </c>
      <c r="ER58" s="12">
        <f>(ER59)*(1+EP58)-(((VLOOKUP((EO$91+EO59),$A$138:$E$227,5,FALSE))/(VLOOKUP(EO$91,$A$138:$E$227,5,FALSE)))*(IF(EO58&lt;=$D$125,$B$125,$C$125)))</f>
        <v>146510.31289655171</v>
      </c>
      <c r="ES58" s="12">
        <f t="shared" si="77"/>
        <v>145010.20730375426</v>
      </c>
      <c r="EU58" s="5">
        <f t="shared" si="78"/>
        <v>1</v>
      </c>
      <c r="EV58" s="6">
        <v>3.3999999999999998E-3</v>
      </c>
      <c r="EW58" s="7">
        <f>(EW59+$B$124)*(1+EV58)</f>
        <v>150510</v>
      </c>
      <c r="EX58" s="12">
        <f>($B$124)*(1+EV58)-$B$125</f>
        <v>139510</v>
      </c>
      <c r="EY58" s="12">
        <f>EX58</f>
        <v>139510</v>
      </c>
      <c r="FA58" s="5"/>
      <c r="FB58" s="6"/>
      <c r="FC58" s="7"/>
      <c r="FG58" s="5"/>
      <c r="FH58" s="6"/>
      <c r="FI58" s="7"/>
      <c r="FM58" s="5"/>
      <c r="FN58" s="6"/>
      <c r="FO58" s="7"/>
      <c r="FS58" s="5"/>
      <c r="FT58" s="6"/>
      <c r="FU58" s="7"/>
      <c r="FY58" s="5"/>
      <c r="FZ58" s="6"/>
      <c r="GA58" s="7"/>
      <c r="GE58" s="5"/>
      <c r="GF58" s="6"/>
      <c r="GG58" s="7"/>
      <c r="GK58" s="5"/>
      <c r="GL58" s="6"/>
      <c r="GM58" s="7"/>
      <c r="GQ58" s="5"/>
      <c r="GR58" s="6"/>
      <c r="GS58" s="7"/>
      <c r="GW58" s="5"/>
      <c r="GX58" s="6"/>
      <c r="GY58" s="7"/>
      <c r="HC58" s="5"/>
      <c r="HD58" s="6"/>
      <c r="HE58" s="7"/>
      <c r="HI58" s="5"/>
      <c r="HJ58" s="6"/>
      <c r="HK58" s="7"/>
      <c r="HO58" s="5"/>
      <c r="HP58" s="6"/>
      <c r="HQ58" s="7"/>
      <c r="HU58" s="5"/>
      <c r="HV58" s="6"/>
      <c r="HW58" s="7"/>
      <c r="IA58" s="5"/>
      <c r="IB58" s="6"/>
      <c r="IC58" s="7"/>
      <c r="IG58" s="5"/>
      <c r="IH58" s="6"/>
      <c r="II58" s="7"/>
      <c r="IM58" s="5"/>
      <c r="IN58" s="6"/>
      <c r="IO58" s="7"/>
      <c r="IS58" s="5"/>
      <c r="IT58" s="6"/>
      <c r="IU58" s="7"/>
      <c r="IY58" s="5"/>
      <c r="IZ58" s="6"/>
      <c r="JA58" s="7"/>
      <c r="JE58" s="5"/>
      <c r="JF58" s="6"/>
      <c r="JG58" s="7"/>
      <c r="JK58" s="5"/>
      <c r="JL58" s="6"/>
      <c r="JM58" s="7"/>
      <c r="JQ58" s="5"/>
      <c r="JR58" s="6"/>
      <c r="JS58" s="7"/>
      <c r="JW58" s="5"/>
      <c r="JX58" s="6"/>
      <c r="JY58" s="7"/>
      <c r="KC58" s="5"/>
      <c r="KD58" s="6"/>
      <c r="KE58" s="7"/>
      <c r="KI58" s="5"/>
      <c r="KJ58" s="6"/>
      <c r="KK58" s="7"/>
      <c r="KO58" s="5"/>
      <c r="KP58" s="6"/>
      <c r="KQ58" s="7"/>
      <c r="KU58" s="5"/>
      <c r="KV58" s="6"/>
      <c r="KW58" s="7"/>
      <c r="LA58" s="5"/>
      <c r="LB58" s="6"/>
      <c r="LC58" s="7"/>
      <c r="LG58" s="5"/>
      <c r="LH58" s="6"/>
      <c r="LI58" s="7"/>
      <c r="LM58" s="5"/>
      <c r="LN58" s="6"/>
      <c r="LO58" s="7"/>
      <c r="LS58" s="5"/>
      <c r="LT58" s="6"/>
      <c r="LU58" s="7"/>
      <c r="LY58" s="5"/>
      <c r="LZ58" s="6"/>
      <c r="MA58" s="7"/>
      <c r="ME58" s="5"/>
      <c r="MF58" s="6"/>
      <c r="MG58" s="7"/>
      <c r="MK58" s="5"/>
      <c r="ML58" s="6"/>
      <c r="MM58" s="7"/>
      <c r="MQ58" s="5"/>
      <c r="MR58" s="6"/>
      <c r="MS58" s="7"/>
      <c r="MW58" s="5"/>
      <c r="MX58" s="6"/>
      <c r="MY58" s="7"/>
      <c r="NC58" s="5"/>
      <c r="ND58" s="6"/>
      <c r="NE58" s="7"/>
      <c r="NI58" s="5"/>
      <c r="NJ58" s="6"/>
      <c r="NK58" s="7"/>
      <c r="NO58" s="5"/>
      <c r="NP58" s="6"/>
      <c r="NQ58" s="7"/>
      <c r="NU58" s="5"/>
      <c r="NV58" s="6"/>
      <c r="NW58" s="7"/>
      <c r="OA58" s="5"/>
      <c r="OB58" s="6"/>
      <c r="OC58" s="7"/>
      <c r="OG58" s="5"/>
      <c r="OH58" s="6"/>
      <c r="OI58" s="7"/>
      <c r="OM58" s="5"/>
      <c r="ON58" s="6"/>
      <c r="OO58" s="7"/>
      <c r="OS58" s="5"/>
      <c r="OT58" s="6"/>
      <c r="OU58" s="7"/>
      <c r="OY58" s="5"/>
      <c r="OZ58" s="6"/>
      <c r="PA58" s="7"/>
      <c r="PE58" s="5"/>
      <c r="PF58" s="6"/>
      <c r="PG58" s="7"/>
      <c r="PK58" s="5"/>
      <c r="PL58" s="6"/>
      <c r="PM58" s="7"/>
      <c r="PQ58" s="5"/>
      <c r="PR58" s="6"/>
      <c r="PS58" s="7"/>
      <c r="PW58" s="5"/>
      <c r="PX58" s="6"/>
      <c r="PY58" s="7"/>
      <c r="QC58" s="5"/>
      <c r="QD58" s="6"/>
      <c r="QE58" s="7"/>
      <c r="QI58" s="5"/>
      <c r="QJ58" s="6"/>
      <c r="QK58" s="7"/>
      <c r="QO58" s="5"/>
      <c r="QP58" s="6"/>
      <c r="QQ58" s="7"/>
    </row>
    <row r="59" spans="3:459">
      <c r="C59">
        <v>32</v>
      </c>
      <c r="D59" s="6">
        <v>0.1206</v>
      </c>
      <c r="E59" s="12">
        <f t="shared" si="286"/>
        <v>-5872210.5063020606</v>
      </c>
      <c r="F59" s="12">
        <f t="shared" si="0"/>
        <v>-3503077.3020353671</v>
      </c>
      <c r="G59">
        <v>31</v>
      </c>
      <c r="H59" s="6">
        <v>0.1206</v>
      </c>
      <c r="I59" s="12">
        <f t="shared" si="1"/>
        <v>-6075224.8717732262</v>
      </c>
      <c r="J59" s="12">
        <f t="shared" si="2"/>
        <v>-3582287.7692180062</v>
      </c>
      <c r="K59">
        <v>30</v>
      </c>
      <c r="L59" s="6">
        <v>0.1206</v>
      </c>
      <c r="M59" s="12">
        <f t="shared" si="3"/>
        <v>-5485751.7184976423</v>
      </c>
      <c r="N59" s="12">
        <f t="shared" si="4"/>
        <v>-3234701.8753899895</v>
      </c>
      <c r="O59">
        <v>29</v>
      </c>
      <c r="P59" s="6">
        <v>0.1206</v>
      </c>
      <c r="Q59" s="12">
        <f t="shared" si="5"/>
        <v>-4893393.9914973797</v>
      </c>
      <c r="R59" s="12">
        <f t="shared" si="6"/>
        <v>-2682929.809131322</v>
      </c>
      <c r="S59">
        <v>28</v>
      </c>
      <c r="T59" s="6">
        <v>0.1206</v>
      </c>
      <c r="U59" s="12">
        <f t="shared" si="7"/>
        <v>-3188228.0136650866</v>
      </c>
      <c r="V59" s="12">
        <f t="shared" si="8"/>
        <v>-1572126.2274279566</v>
      </c>
      <c r="W59">
        <v>27</v>
      </c>
      <c r="X59" s="6">
        <v>0.1206</v>
      </c>
      <c r="Y59" s="12">
        <f t="shared" si="9"/>
        <v>-2982890.0727571733</v>
      </c>
      <c r="Z59" s="12">
        <f t="shared" si="10"/>
        <v>-1326871.7909850874</v>
      </c>
      <c r="AA59">
        <v>26</v>
      </c>
      <c r="AB59" s="6">
        <v>0.1206</v>
      </c>
      <c r="AC59" s="12">
        <f t="shared" si="11"/>
        <v>-3819025.7809199998</v>
      </c>
      <c r="AD59" s="12">
        <f t="shared" si="12"/>
        <v>-1738315.183039448</v>
      </c>
      <c r="AE59">
        <v>25</v>
      </c>
      <c r="AF59" s="6">
        <v>0.1206</v>
      </c>
      <c r="AG59" s="12">
        <f t="shared" si="13"/>
        <v>-3083713.2071075332</v>
      </c>
      <c r="AH59" s="12">
        <f t="shared" si="14"/>
        <v>-1446155.1591952569</v>
      </c>
      <c r="AI59">
        <v>24</v>
      </c>
      <c r="AJ59" s="6">
        <v>0.1206</v>
      </c>
      <c r="AK59" s="12">
        <f t="shared" si="15"/>
        <v>-3599792.251859291</v>
      </c>
      <c r="AL59" s="12">
        <f t="shared" si="16"/>
        <v>-1713004.5888158006</v>
      </c>
      <c r="AM59">
        <v>23</v>
      </c>
      <c r="AN59" s="6">
        <v>0.1206</v>
      </c>
      <c r="AO59" s="12">
        <f t="shared" si="17"/>
        <v>-3606978.945162287</v>
      </c>
      <c r="AP59" s="12">
        <f t="shared" si="18"/>
        <v>-1753738.0388547671</v>
      </c>
      <c r="AQ59">
        <v>22</v>
      </c>
      <c r="AR59" s="6">
        <v>0.1206</v>
      </c>
      <c r="AS59" s="12">
        <f t="shared" si="19"/>
        <v>-2151686.1902800389</v>
      </c>
      <c r="AT59" s="12">
        <f t="shared" si="20"/>
        <v>-1053584.27248195</v>
      </c>
      <c r="AU59">
        <v>21</v>
      </c>
      <c r="AV59" s="6">
        <v>0.1206</v>
      </c>
      <c r="AW59" s="12">
        <f t="shared" si="21"/>
        <v>-2345680.6636933628</v>
      </c>
      <c r="AX59" s="12">
        <f t="shared" si="22"/>
        <v>-1132397.5617830027</v>
      </c>
      <c r="AY59">
        <v>20</v>
      </c>
      <c r="AZ59" s="6">
        <v>0.1206</v>
      </c>
      <c r="BA59" s="12">
        <f t="shared" si="23"/>
        <v>-1940207.1777036958</v>
      </c>
      <c r="BB59" s="12">
        <f t="shared" si="24"/>
        <v>-929961.37138211634</v>
      </c>
      <c r="BC59">
        <v>19</v>
      </c>
      <c r="BD59" s="6">
        <v>0.1206</v>
      </c>
      <c r="BE59" s="12">
        <f t="shared" si="25"/>
        <v>-1254869.8160663198</v>
      </c>
      <c r="BF59" s="12">
        <f t="shared" si="26"/>
        <v>-610126.35884603823</v>
      </c>
      <c r="BG59">
        <v>18</v>
      </c>
      <c r="BH59" s="6">
        <v>0.1206</v>
      </c>
      <c r="BI59" s="12">
        <f t="shared" si="27"/>
        <v>-245629.34109809337</v>
      </c>
      <c r="BJ59" s="12">
        <f t="shared" si="28"/>
        <v>-132978.64328414018</v>
      </c>
      <c r="BK59">
        <v>17</v>
      </c>
      <c r="BL59" s="6">
        <v>0.1206</v>
      </c>
      <c r="BM59" s="12">
        <f t="shared" si="29"/>
        <v>-153108.55492867655</v>
      </c>
      <c r="BN59" s="12">
        <f t="shared" si="30"/>
        <v>-89225.330286021839</v>
      </c>
      <c r="BO59">
        <v>16</v>
      </c>
      <c r="BP59" s="6">
        <v>0.1206</v>
      </c>
      <c r="BQ59" s="12">
        <f t="shared" si="31"/>
        <v>-222943.11239760276</v>
      </c>
      <c r="BR59" s="12">
        <f t="shared" si="32"/>
        <v>-133765.86743856166</v>
      </c>
      <c r="BS59">
        <v>15</v>
      </c>
      <c r="BT59" s="6">
        <v>0.1206</v>
      </c>
      <c r="BU59" s="12">
        <f t="shared" si="33"/>
        <v>-174237.1020629321</v>
      </c>
      <c r="BV59" s="12">
        <f t="shared" si="34"/>
        <v>-106945.53161104108</v>
      </c>
      <c r="BW59">
        <v>14</v>
      </c>
      <c r="BX59" s="6">
        <v>0.1206</v>
      </c>
      <c r="BY59" s="12">
        <f t="shared" si="35"/>
        <v>-296555.48969857348</v>
      </c>
      <c r="BZ59" s="12">
        <f t="shared" si="36"/>
        <v>-186114.13491427712</v>
      </c>
      <c r="CA59">
        <v>13</v>
      </c>
      <c r="CB59" s="6">
        <v>0.1206</v>
      </c>
      <c r="CC59" s="12">
        <f t="shared" si="37"/>
        <v>178015.90885327838</v>
      </c>
      <c r="CD59" s="12">
        <f t="shared" si="38"/>
        <v>131977.31173605123</v>
      </c>
      <c r="CE59">
        <v>12</v>
      </c>
      <c r="CF59" s="6">
        <v>0.1206</v>
      </c>
      <c r="CG59" s="12">
        <f t="shared" si="39"/>
        <v>360519.38537406706</v>
      </c>
      <c r="CH59" s="12">
        <f t="shared" si="40"/>
        <v>294631.3597712203</v>
      </c>
      <c r="CI59">
        <v>11</v>
      </c>
      <c r="CJ59" s="6">
        <v>0.1206</v>
      </c>
      <c r="CK59" s="12">
        <f t="shared" si="284"/>
        <v>451039.61336358276</v>
      </c>
      <c r="CL59" s="12">
        <f t="shared" si="285"/>
        <v>373274.1627836547</v>
      </c>
      <c r="CM59" s="5">
        <v>10</v>
      </c>
      <c r="CN59" s="6">
        <v>0.1206</v>
      </c>
      <c r="CO59" s="7">
        <f t="shared" si="41"/>
        <v>887796.67297408101</v>
      </c>
      <c r="CP59" s="12">
        <f t="shared" si="42"/>
        <v>409720.29407769244</v>
      </c>
      <c r="CQ59" s="12">
        <f t="shared" si="43"/>
        <v>332014.72106295766</v>
      </c>
      <c r="CR59" s="9"/>
      <c r="CS59" s="5">
        <v>9</v>
      </c>
      <c r="CT59" s="6">
        <v>0.1206</v>
      </c>
      <c r="CU59" s="7">
        <f t="shared" si="44"/>
        <v>678691.74602406612</v>
      </c>
      <c r="CV59" s="12">
        <f t="shared" si="45"/>
        <v>323764.33870481263</v>
      </c>
      <c r="CW59" s="12">
        <f t="shared" si="46"/>
        <v>283572.90355524968</v>
      </c>
      <c r="CY59" s="5">
        <v>8</v>
      </c>
      <c r="CZ59" s="6">
        <v>0.1206</v>
      </c>
      <c r="DA59" s="7">
        <f t="shared" si="47"/>
        <v>548748.17757443897</v>
      </c>
      <c r="DB59" s="12">
        <f t="shared" si="48"/>
        <v>276784.65097757184</v>
      </c>
      <c r="DC59" s="12">
        <f t="shared" si="49"/>
        <v>252923.90520364325</v>
      </c>
      <c r="DE59" s="5">
        <f t="shared" si="50"/>
        <v>7</v>
      </c>
      <c r="DF59" s="6">
        <v>0.1206</v>
      </c>
      <c r="DG59" s="7">
        <f t="shared" si="51"/>
        <v>464450.42536981718</v>
      </c>
      <c r="DH59" s="12">
        <f t="shared" si="52"/>
        <v>255046.22132488372</v>
      </c>
      <c r="DI59" s="12">
        <f t="shared" si="53"/>
        <v>233938.94783592783</v>
      </c>
      <c r="DK59" s="5">
        <f t="shared" si="54"/>
        <v>6</v>
      </c>
      <c r="DL59" s="6">
        <v>0.1206</v>
      </c>
      <c r="DM59" s="7">
        <f t="shared" si="55"/>
        <v>470139.10858367966</v>
      </c>
      <c r="DN59" s="12">
        <f t="shared" si="56"/>
        <v>328558.91759569955</v>
      </c>
      <c r="DO59" s="12">
        <f t="shared" si="57"/>
        <v>304766.72011463164</v>
      </c>
      <c r="DQ59" s="5">
        <f t="shared" si="58"/>
        <v>5</v>
      </c>
      <c r="DR59" s="6">
        <v>0.1206</v>
      </c>
      <c r="DS59" s="7">
        <f t="shared" si="59"/>
        <v>308166.69414242246</v>
      </c>
      <c r="DT59" s="12">
        <f t="shared" si="60"/>
        <v>211100.66671676532</v>
      </c>
      <c r="DU59" s="12">
        <f t="shared" si="61"/>
        <v>194358.2000461253</v>
      </c>
      <c r="DW59" s="5">
        <f t="shared" si="62"/>
        <v>4</v>
      </c>
      <c r="DX59" s="6">
        <v>0.1206</v>
      </c>
      <c r="DY59" s="7">
        <f t="shared" si="63"/>
        <v>232403.23841811647</v>
      </c>
      <c r="DZ59" s="12">
        <f t="shared" si="64"/>
        <v>173238.4103792219</v>
      </c>
      <c r="EA59" s="12">
        <f t="shared" si="65"/>
        <v>160096.18614355678</v>
      </c>
      <c r="EC59" s="5">
        <f t="shared" si="66"/>
        <v>3</v>
      </c>
      <c r="ED59" s="6">
        <v>0.1206</v>
      </c>
      <c r="EE59" s="7">
        <f t="shared" si="67"/>
        <v>216309.79003920002</v>
      </c>
      <c r="EF59" s="12">
        <f t="shared" si="68"/>
        <v>174262.81356267829</v>
      </c>
      <c r="EG59" s="12">
        <f t="shared" si="69"/>
        <v>165850.12601137659</v>
      </c>
      <c r="EI59" s="5">
        <f t="shared" si="70"/>
        <v>2</v>
      </c>
      <c r="EJ59" s="6">
        <v>0.1206</v>
      </c>
      <c r="EK59" s="7">
        <f t="shared" si="71"/>
        <v>216309.79003920002</v>
      </c>
      <c r="EL59" s="12">
        <f>(EL60)*(1+EJ59)-(((VLOOKUP((EI$91+EI60),$A$138:$E$227,5,FALSE))/(VLOOKUP(EI$91,$A$138:$E$227,5,FALSE)))*(IF(EI59&lt;=$D$125,$B$125,$C$125)))</f>
        <v>218098.50184615384</v>
      </c>
      <c r="EM59" s="12">
        <f t="shared" si="73"/>
        <v>215090.24664827588</v>
      </c>
      <c r="EO59" s="5">
        <f t="shared" si="74"/>
        <v>1</v>
      </c>
      <c r="EP59" s="6">
        <v>0.1206</v>
      </c>
      <c r="EQ59" s="7">
        <f t="shared" si="75"/>
        <v>241578.948</v>
      </c>
      <c r="ER59" s="12">
        <f>($B$124)*(1+EP59)-$B$125</f>
        <v>157090</v>
      </c>
      <c r="ES59" s="12">
        <f>ER59</f>
        <v>157090</v>
      </c>
      <c r="EU59" s="5"/>
      <c r="EV59" s="6"/>
      <c r="EW59" s="7"/>
      <c r="EX59" t="e">
        <f>IF(EW59&gt;#REF!, 1, 0)</f>
        <v>#REF!</v>
      </c>
      <c r="EY59" t="e">
        <f t="shared" ref="EY59" si="287">IF(AND(EX60=0, EX59=1), EU59, 1000)</f>
        <v>#REF!</v>
      </c>
      <c r="FA59" s="5"/>
      <c r="FB59" s="6"/>
      <c r="FC59" s="7"/>
      <c r="FG59" s="5"/>
      <c r="FH59" s="6"/>
      <c r="FI59" s="7"/>
      <c r="FM59" s="5"/>
      <c r="FN59" s="6"/>
      <c r="FO59" s="7"/>
      <c r="FS59" s="5"/>
      <c r="FT59" s="6"/>
      <c r="FU59" s="7"/>
      <c r="FY59" s="5"/>
      <c r="FZ59" s="6"/>
      <c r="GA59" s="7"/>
      <c r="GE59" s="5"/>
      <c r="GF59" s="6"/>
      <c r="GG59" s="7"/>
      <c r="GK59" s="5"/>
      <c r="GL59" s="6"/>
      <c r="GM59" s="7"/>
      <c r="GQ59" s="5"/>
      <c r="GR59" s="6"/>
      <c r="GS59" s="7"/>
      <c r="GW59" s="5"/>
      <c r="GX59" s="6"/>
      <c r="GY59" s="7"/>
      <c r="HC59" s="5"/>
      <c r="HD59" s="6"/>
      <c r="HE59" s="7"/>
      <c r="HI59" s="5"/>
      <c r="HJ59" s="6"/>
      <c r="HK59" s="7"/>
      <c r="HO59" s="5"/>
      <c r="HP59" s="6"/>
      <c r="HQ59" s="7"/>
      <c r="HU59" s="5"/>
      <c r="HV59" s="6"/>
      <c r="HW59" s="7"/>
      <c r="IA59" s="5"/>
      <c r="IB59" s="6"/>
      <c r="IC59" s="7"/>
      <c r="IG59" s="5"/>
      <c r="IH59" s="6"/>
      <c r="II59" s="7"/>
      <c r="IM59" s="5"/>
      <c r="IN59" s="6"/>
      <c r="IO59" s="7"/>
      <c r="IS59" s="5"/>
      <c r="IT59" s="6"/>
      <c r="IU59" s="7"/>
      <c r="IY59" s="5"/>
      <c r="IZ59" s="6"/>
      <c r="JA59" s="7"/>
      <c r="JE59" s="5"/>
      <c r="JF59" s="6"/>
      <c r="JG59" s="7"/>
      <c r="JK59" s="5"/>
      <c r="JL59" s="6"/>
      <c r="JM59" s="7"/>
      <c r="JQ59" s="5"/>
      <c r="JR59" s="6"/>
      <c r="JS59" s="7"/>
      <c r="JW59" s="5"/>
      <c r="JX59" s="6"/>
      <c r="JY59" s="7"/>
      <c r="KC59" s="5"/>
      <c r="KD59" s="6"/>
      <c r="KE59" s="7"/>
      <c r="KI59" s="5"/>
      <c r="KJ59" s="6"/>
      <c r="KK59" s="7"/>
      <c r="KO59" s="5"/>
      <c r="KP59" s="6"/>
      <c r="KQ59" s="7"/>
      <c r="KU59" s="5"/>
      <c r="KV59" s="6"/>
      <c r="KW59" s="7"/>
      <c r="LA59" s="5"/>
      <c r="LB59" s="6"/>
      <c r="LC59" s="7"/>
      <c r="LG59" s="5"/>
      <c r="LH59" s="6"/>
      <c r="LI59" s="7"/>
      <c r="LM59" s="5"/>
      <c r="LN59" s="6"/>
      <c r="LO59" s="7"/>
      <c r="LS59" s="5"/>
      <c r="LT59" s="6"/>
      <c r="LU59" s="7"/>
      <c r="LY59" s="5"/>
      <c r="LZ59" s="6"/>
      <c r="MA59" s="7"/>
      <c r="ME59" s="5"/>
      <c r="MF59" s="6"/>
      <c r="MG59" s="7"/>
      <c r="MK59" s="5"/>
      <c r="ML59" s="6"/>
      <c r="MM59" s="7"/>
      <c r="MQ59" s="5"/>
      <c r="MR59" s="6"/>
      <c r="MS59" s="7"/>
      <c r="MW59" s="5"/>
      <c r="MX59" s="6"/>
      <c r="MY59" s="7"/>
      <c r="NC59" s="5"/>
      <c r="ND59" s="6"/>
      <c r="NE59" s="7"/>
      <c r="NI59" s="5"/>
      <c r="NJ59" s="6"/>
      <c r="NK59" s="7"/>
      <c r="NO59" s="5"/>
      <c r="NP59" s="6"/>
      <c r="NQ59" s="7"/>
      <c r="NU59" s="5"/>
      <c r="NV59" s="6"/>
      <c r="NW59" s="7"/>
      <c r="OA59" s="5"/>
      <c r="OB59" s="6"/>
      <c r="OC59" s="7"/>
      <c r="OG59" s="5"/>
      <c r="OH59" s="6"/>
      <c r="OI59" s="7"/>
      <c r="OM59" s="5"/>
      <c r="ON59" s="6"/>
      <c r="OO59" s="7"/>
      <c r="OS59" s="5"/>
      <c r="OT59" s="6"/>
      <c r="OU59" s="7"/>
      <c r="OY59" s="5"/>
      <c r="OZ59" s="6"/>
      <c r="PA59" s="7"/>
      <c r="PE59" s="5"/>
      <c r="PF59" s="6"/>
      <c r="PG59" s="7"/>
      <c r="PK59" s="5"/>
      <c r="PL59" s="6"/>
      <c r="PM59" s="7"/>
      <c r="PQ59" s="5"/>
      <c r="PR59" s="6"/>
      <c r="PS59" s="7"/>
      <c r="PW59" s="5"/>
      <c r="PX59" s="6"/>
      <c r="PY59" s="7"/>
      <c r="QC59" s="5"/>
      <c r="QD59" s="6"/>
      <c r="QE59" s="7"/>
      <c r="QI59" s="5"/>
      <c r="QJ59" s="6"/>
      <c r="QK59" s="7"/>
      <c r="QO59" s="5"/>
      <c r="QP59" s="6"/>
      <c r="QQ59" s="7"/>
    </row>
    <row r="60" spans="3:459">
      <c r="C60">
        <v>31</v>
      </c>
      <c r="D60" s="6">
        <v>0.43719999999999998</v>
      </c>
      <c r="E60" s="12">
        <f t="shared" si="286"/>
        <v>-5195360.9574879706</v>
      </c>
      <c r="F60" s="12">
        <f t="shared" si="0"/>
        <v>-3142648.4113476188</v>
      </c>
      <c r="G60">
        <v>30</v>
      </c>
      <c r="H60" s="6">
        <v>0.43719999999999998</v>
      </c>
      <c r="I60" s="12">
        <f t="shared" si="1"/>
        <v>-5376001.8550694007</v>
      </c>
      <c r="J60" s="12">
        <f t="shared" si="2"/>
        <v>-3214322.787471565</v>
      </c>
      <c r="K60">
        <v>29</v>
      </c>
      <c r="L60" s="6">
        <v>0.43719999999999998</v>
      </c>
      <c r="M60" s="12">
        <f t="shared" si="3"/>
        <v>-4849968.3433117848</v>
      </c>
      <c r="N60" s="12">
        <f t="shared" si="4"/>
        <v>-2899806.2472248785</v>
      </c>
      <c r="O60">
        <v>28</v>
      </c>
      <c r="P60" s="6">
        <v>0.43719999999999998</v>
      </c>
      <c r="Q60" s="12">
        <f t="shared" si="5"/>
        <v>-4317934.1516734827</v>
      </c>
      <c r="R60" s="12">
        <f t="shared" si="6"/>
        <v>-2400529.8255807124</v>
      </c>
      <c r="S60">
        <v>27</v>
      </c>
      <c r="T60" s="6">
        <v>0.43719999999999998</v>
      </c>
      <c r="U60" s="12">
        <f t="shared" si="7"/>
        <v>-2790816.3955255449</v>
      </c>
      <c r="V60" s="12">
        <f t="shared" si="8"/>
        <v>-1395408.1977627724</v>
      </c>
      <c r="W60">
        <v>26</v>
      </c>
      <c r="X60" s="6">
        <v>0.43719999999999998</v>
      </c>
      <c r="Y60" s="12">
        <f t="shared" si="9"/>
        <v>-2601685.0011530044</v>
      </c>
      <c r="Z60" s="12">
        <f t="shared" si="10"/>
        <v>-1173487.2907298517</v>
      </c>
      <c r="AA60">
        <v>25</v>
      </c>
      <c r="AB60" s="6">
        <v>0.43719999999999998</v>
      </c>
      <c r="AC60" s="12">
        <f t="shared" si="11"/>
        <v>-3349202.828851427</v>
      </c>
      <c r="AD60" s="12">
        <f t="shared" si="12"/>
        <v>-1545785.9210083508</v>
      </c>
      <c r="AE60">
        <v>24</v>
      </c>
      <c r="AF60" s="6">
        <v>0.43719999999999998</v>
      </c>
      <c r="AG60" s="12">
        <f t="shared" si="13"/>
        <v>-2694755.1480209166</v>
      </c>
      <c r="AH60" s="12">
        <f t="shared" si="14"/>
        <v>-1281422.0284295266</v>
      </c>
      <c r="AI60">
        <v>23</v>
      </c>
      <c r="AJ60" s="6">
        <v>0.43719999999999998</v>
      </c>
      <c r="AK60" s="12">
        <f t="shared" si="15"/>
        <v>-3156120.6260917555</v>
      </c>
      <c r="AL60" s="12">
        <f t="shared" si="16"/>
        <v>-1522883.3790232944</v>
      </c>
      <c r="AM60">
        <v>22</v>
      </c>
      <c r="AN60" s="6">
        <v>0.43719999999999998</v>
      </c>
      <c r="AO60" s="12">
        <f t="shared" si="17"/>
        <v>-3163730.8740877318</v>
      </c>
      <c r="AP60" s="12">
        <f t="shared" si="18"/>
        <v>-1559741.4449173782</v>
      </c>
      <c r="AQ60">
        <v>21</v>
      </c>
      <c r="AR60" s="6">
        <v>0.43719999999999998</v>
      </c>
      <c r="AS60" s="12">
        <f t="shared" si="19"/>
        <v>-1865445.8188883064</v>
      </c>
      <c r="AT60" s="12">
        <f t="shared" si="20"/>
        <v>-926200.37161587237</v>
      </c>
      <c r="AU60">
        <v>20</v>
      </c>
      <c r="AV60" s="6">
        <v>0.43719999999999998</v>
      </c>
      <c r="AW60" s="12">
        <f t="shared" si="21"/>
        <v>-2037781.3729702886</v>
      </c>
      <c r="AX60" s="12">
        <f t="shared" si="22"/>
        <v>-997515.35739804327</v>
      </c>
      <c r="AY60">
        <v>19</v>
      </c>
      <c r="AZ60" s="6">
        <v>0.43719999999999998</v>
      </c>
      <c r="BA60" s="12">
        <f t="shared" si="23"/>
        <v>-1675546.3587775673</v>
      </c>
      <c r="BB60" s="12">
        <f t="shared" si="24"/>
        <v>-814338.96458070574</v>
      </c>
      <c r="BC60">
        <v>18</v>
      </c>
      <c r="BD60" s="6">
        <v>0.43719999999999998</v>
      </c>
      <c r="BE60" s="12">
        <f t="shared" si="25"/>
        <v>-1064757.8872093034</v>
      </c>
      <c r="BF60" s="12">
        <f t="shared" si="26"/>
        <v>-524933.0842535377</v>
      </c>
      <c r="BG60">
        <v>17</v>
      </c>
      <c r="BH60" s="6">
        <v>0.43719999999999998</v>
      </c>
      <c r="BI60" s="12">
        <f t="shared" si="27"/>
        <v>-169744.18022420118</v>
      </c>
      <c r="BJ60" s="12">
        <f t="shared" si="28"/>
        <v>-93181.245787411113</v>
      </c>
      <c r="BK60">
        <v>16</v>
      </c>
      <c r="BL60" s="6">
        <v>0.43719999999999998</v>
      </c>
      <c r="BM60" s="12">
        <f t="shared" si="29"/>
        <v>-90691.830258654416</v>
      </c>
      <c r="BN60" s="12">
        <f t="shared" si="30"/>
        <v>-53590.626971023055</v>
      </c>
      <c r="BO60">
        <v>15</v>
      </c>
      <c r="BP60" s="6">
        <v>0.43719999999999998</v>
      </c>
      <c r="BQ60" s="12">
        <f t="shared" si="31"/>
        <v>-154330.81598929391</v>
      </c>
      <c r="BR60" s="12">
        <f t="shared" si="32"/>
        <v>-93893.573364115873</v>
      </c>
      <c r="BS60">
        <v>14</v>
      </c>
      <c r="BT60" s="6">
        <v>0.43719999999999998</v>
      </c>
      <c r="BU60" s="12">
        <f t="shared" si="33"/>
        <v>-111869.26429461903</v>
      </c>
      <c r="BV60" s="12">
        <f t="shared" si="34"/>
        <v>-69624.926728818842</v>
      </c>
      <c r="BW60">
        <v>13</v>
      </c>
      <c r="BX60" s="6">
        <v>0.43719999999999998</v>
      </c>
      <c r="BY60" s="12">
        <f t="shared" si="35"/>
        <v>-221982.23442475073</v>
      </c>
      <c r="BZ60" s="12">
        <f t="shared" si="36"/>
        <v>-141261.42190665955</v>
      </c>
      <c r="CA60">
        <v>12</v>
      </c>
      <c r="CB60" s="6">
        <v>0.43719999999999998</v>
      </c>
      <c r="CC60" s="12">
        <f t="shared" si="37"/>
        <v>194967.89678060694</v>
      </c>
      <c r="CD60" s="12">
        <f t="shared" si="38"/>
        <v>146566.77555185487</v>
      </c>
      <c r="CE60">
        <v>11</v>
      </c>
      <c r="CF60" s="6">
        <v>0.43719999999999998</v>
      </c>
      <c r="CG60" s="12">
        <f t="shared" si="39"/>
        <v>354478.17788110004</v>
      </c>
      <c r="CH60" s="12">
        <f t="shared" si="40"/>
        <v>293745.90264972276</v>
      </c>
      <c r="CI60">
        <v>10</v>
      </c>
      <c r="CJ60" s="6">
        <v>0.43719999999999998</v>
      </c>
      <c r="CK60" s="12">
        <f t="shared" si="284"/>
        <v>434847.05815061816</v>
      </c>
      <c r="CL60" s="12">
        <f t="shared" si="285"/>
        <v>364906.62222429499</v>
      </c>
      <c r="CM60" s="5">
        <v>9</v>
      </c>
      <c r="CN60" s="6">
        <v>0.43719999999999998</v>
      </c>
      <c r="CO60" s="7">
        <f t="shared" si="41"/>
        <v>792251.18059439678</v>
      </c>
      <c r="CP60" s="12">
        <f t="shared" si="42"/>
        <v>398662.83301216946</v>
      </c>
      <c r="CQ60" s="12">
        <f t="shared" si="43"/>
        <v>327572.60754496441</v>
      </c>
      <c r="CR60" s="9"/>
      <c r="CS60" s="5">
        <v>8</v>
      </c>
      <c r="CT60" s="6">
        <v>0.43719999999999998</v>
      </c>
      <c r="CU60" s="7">
        <f t="shared" si="44"/>
        <v>605650.31770842953</v>
      </c>
      <c r="CV60" s="12">
        <f t="shared" si="45"/>
        <v>319486.26379506482</v>
      </c>
      <c r="CW60" s="12">
        <f t="shared" si="46"/>
        <v>283739.54896484775</v>
      </c>
      <c r="CY60" s="5">
        <v>7</v>
      </c>
      <c r="CZ60" s="6">
        <v>0.43719999999999998</v>
      </c>
      <c r="DA60" s="7">
        <f t="shared" si="47"/>
        <v>489691.3953011235</v>
      </c>
      <c r="DB60" s="12">
        <f t="shared" si="48"/>
        <v>276293.80658291728</v>
      </c>
      <c r="DC60" s="12">
        <f t="shared" si="49"/>
        <v>256006.49910654922</v>
      </c>
      <c r="DE60" s="5">
        <f t="shared" si="50"/>
        <v>6</v>
      </c>
      <c r="DF60" s="6">
        <v>0.43719999999999998</v>
      </c>
      <c r="DG60" s="7">
        <f t="shared" si="51"/>
        <v>414465.84452062927</v>
      </c>
      <c r="DH60" s="12">
        <f t="shared" si="52"/>
        <v>256784.74767283327</v>
      </c>
      <c r="DI60" s="12">
        <f t="shared" si="53"/>
        <v>238827.77231109669</v>
      </c>
      <c r="DK60" s="5">
        <f t="shared" si="54"/>
        <v>5</v>
      </c>
      <c r="DL60" s="6">
        <v>0.43719999999999998</v>
      </c>
      <c r="DM60" s="7">
        <f t="shared" si="55"/>
        <v>419542.30642841302</v>
      </c>
      <c r="DN60" s="12">
        <f t="shared" si="56"/>
        <v>322060.43640071724</v>
      </c>
      <c r="DO60" s="12">
        <f t="shared" si="57"/>
        <v>302916.98388738791</v>
      </c>
      <c r="DQ60" s="5">
        <f t="shared" si="58"/>
        <v>4</v>
      </c>
      <c r="DR60" s="6">
        <v>0.43719999999999998</v>
      </c>
      <c r="DS60" s="7">
        <f t="shared" si="59"/>
        <v>275001.51181726082</v>
      </c>
      <c r="DT60" s="12">
        <f t="shared" si="60"/>
        <v>217459.33997830329</v>
      </c>
      <c r="DU60" s="12">
        <f t="shared" si="61"/>
        <v>203012.74046925516</v>
      </c>
      <c r="DW60" s="5">
        <f t="shared" si="62"/>
        <v>3</v>
      </c>
      <c r="DX60" s="6">
        <v>0.43719999999999998</v>
      </c>
      <c r="DY60" s="7">
        <f t="shared" si="63"/>
        <v>207391.78870079998</v>
      </c>
      <c r="DZ60" s="12">
        <f t="shared" si="64"/>
        <v>165216.30863274029</v>
      </c>
      <c r="EA60" s="12">
        <f t="shared" si="65"/>
        <v>154818.0794180923</v>
      </c>
      <c r="EC60" s="5">
        <f t="shared" si="66"/>
        <v>2</v>
      </c>
      <c r="ED60" s="6">
        <v>0.43719999999999998</v>
      </c>
      <c r="EE60" s="7">
        <f t="shared" si="67"/>
        <v>193030.33199999999</v>
      </c>
      <c r="EF60" s="12">
        <f>(EF61)*(1+ED60)-(((VLOOKUP((EC$91+EC61),$A$138:$E$227,5,FALSE))/(VLOOKUP(EC$91,$A$138:$E$227,5,FALSE)))*(IF(EC60&lt;=$D$125,$B$125,$C$125)))</f>
        <v>165822.58127536235</v>
      </c>
      <c r="EG60" s="12">
        <f t="shared" si="69"/>
        <v>160024.58892307695</v>
      </c>
      <c r="EI60" s="5">
        <f t="shared" si="70"/>
        <v>1</v>
      </c>
      <c r="EJ60" s="6">
        <v>0.43719999999999998</v>
      </c>
      <c r="EK60" s="7">
        <f t="shared" si="71"/>
        <v>193030.33199999999</v>
      </c>
      <c r="EL60" s="12">
        <f>($B$124)*(1+EJ60)-$B$125</f>
        <v>204580</v>
      </c>
      <c r="EM60" s="12">
        <f>EL60</f>
        <v>204580</v>
      </c>
      <c r="EO60" s="5">
        <f t="shared" si="74"/>
        <v>0</v>
      </c>
      <c r="EP60" s="6">
        <v>0.43719999999999998</v>
      </c>
      <c r="EQ60" s="7">
        <f>(EQ61+$B$124)*(1+EP60)</f>
        <v>215580</v>
      </c>
      <c r="ER60" t="e">
        <f>IF(EQ60&gt;#REF!, 1, 0)</f>
        <v>#REF!</v>
      </c>
      <c r="ES60" t="e">
        <f t="shared" ref="ES60" si="288">IF(AND(ER61=0, ER60=1), EO60, 1000)</f>
        <v>#REF!</v>
      </c>
      <c r="EU60" s="5"/>
      <c r="EV60" s="6"/>
      <c r="EW60" s="7"/>
      <c r="FA60" s="5"/>
      <c r="FB60" s="6"/>
      <c r="FC60" s="7"/>
      <c r="FG60" s="5"/>
      <c r="FH60" s="6"/>
      <c r="FI60" s="7"/>
      <c r="FM60" s="5"/>
      <c r="FN60" s="6"/>
      <c r="FO60" s="7"/>
      <c r="FS60" s="5"/>
      <c r="FT60" s="6"/>
      <c r="FU60" s="7"/>
      <c r="FY60" s="5"/>
      <c r="FZ60" s="6"/>
      <c r="GA60" s="7"/>
      <c r="GE60" s="5"/>
      <c r="GF60" s="6"/>
      <c r="GG60" s="7"/>
      <c r="GK60" s="5"/>
      <c r="GL60" s="6"/>
      <c r="GM60" s="7"/>
      <c r="GQ60" s="5"/>
      <c r="GR60" s="6"/>
      <c r="GS60" s="7"/>
      <c r="GW60" s="5"/>
      <c r="GX60" s="6"/>
      <c r="GY60" s="7"/>
      <c r="HC60" s="5"/>
      <c r="HD60" s="6"/>
      <c r="HE60" s="7"/>
      <c r="HI60" s="5"/>
      <c r="HJ60" s="6"/>
      <c r="HK60" s="7"/>
      <c r="HO60" s="5"/>
      <c r="HP60" s="6"/>
      <c r="HQ60" s="7"/>
      <c r="HU60" s="5"/>
      <c r="HV60" s="6"/>
      <c r="HW60" s="7"/>
      <c r="IA60" s="5"/>
      <c r="IB60" s="6"/>
      <c r="IC60" s="7"/>
      <c r="IG60" s="5"/>
      <c r="IH60" s="6"/>
      <c r="II60" s="7"/>
      <c r="IM60" s="5"/>
      <c r="IN60" s="6"/>
      <c r="IO60" s="7"/>
      <c r="IS60" s="5"/>
      <c r="IT60" s="6"/>
      <c r="IU60" s="7"/>
      <c r="IY60" s="5"/>
      <c r="IZ60" s="6"/>
      <c r="JA60" s="7"/>
      <c r="JE60" s="5"/>
      <c r="JF60" s="6"/>
      <c r="JG60" s="7"/>
      <c r="JK60" s="5"/>
      <c r="JL60" s="6"/>
      <c r="JM60" s="7"/>
      <c r="JQ60" s="5"/>
      <c r="JR60" s="6"/>
      <c r="JS60" s="7"/>
      <c r="JW60" s="5"/>
      <c r="JX60" s="6"/>
      <c r="JY60" s="7"/>
      <c r="KC60" s="5"/>
      <c r="KD60" s="6"/>
      <c r="KE60" s="7"/>
      <c r="KI60" s="5"/>
      <c r="KJ60" s="6"/>
      <c r="KK60" s="7"/>
      <c r="KO60" s="5"/>
      <c r="KP60" s="6"/>
      <c r="KQ60" s="7"/>
      <c r="KU60" s="5"/>
      <c r="KV60" s="6"/>
      <c r="KW60" s="7"/>
      <c r="LA60" s="5"/>
      <c r="LB60" s="6"/>
      <c r="LC60" s="7"/>
      <c r="LG60" s="5"/>
      <c r="LH60" s="6"/>
      <c r="LI60" s="7"/>
      <c r="LM60" s="5"/>
      <c r="LN60" s="6"/>
      <c r="LO60" s="7"/>
      <c r="LS60" s="5"/>
      <c r="LT60" s="6"/>
      <c r="LU60" s="7"/>
      <c r="LY60" s="5"/>
      <c r="LZ60" s="6"/>
      <c r="MA60" s="7"/>
      <c r="ME60" s="5"/>
      <c r="MF60" s="6"/>
      <c r="MG60" s="7"/>
      <c r="MK60" s="5"/>
      <c r="ML60" s="6"/>
      <c r="MM60" s="7"/>
      <c r="MQ60" s="5"/>
      <c r="MR60" s="6"/>
      <c r="MS60" s="7"/>
      <c r="MW60" s="5"/>
      <c r="MX60" s="6"/>
      <c r="MY60" s="7"/>
      <c r="NC60" s="5"/>
      <c r="ND60" s="6"/>
      <c r="NE60" s="7"/>
      <c r="NI60" s="5"/>
      <c r="NJ60" s="6"/>
      <c r="NK60" s="7"/>
      <c r="NO60" s="5"/>
      <c r="NP60" s="6"/>
      <c r="NQ60" s="7"/>
      <c r="NU60" s="5"/>
      <c r="NV60" s="6"/>
      <c r="NW60" s="7"/>
      <c r="OA60" s="5"/>
      <c r="OB60" s="6"/>
      <c r="OC60" s="7"/>
      <c r="OG60" s="5"/>
      <c r="OH60" s="6"/>
      <c r="OI60" s="7"/>
      <c r="OM60" s="5"/>
      <c r="ON60" s="6"/>
      <c r="OO60" s="7"/>
      <c r="OS60" s="5"/>
      <c r="OT60" s="6"/>
      <c r="OU60" s="7"/>
      <c r="OY60" s="5"/>
      <c r="OZ60" s="6"/>
      <c r="PA60" s="7"/>
      <c r="PE60" s="5"/>
      <c r="PF60" s="6"/>
      <c r="PG60" s="7"/>
      <c r="PK60" s="5"/>
      <c r="PL60" s="6"/>
      <c r="PM60" s="7"/>
      <c r="PQ60" s="5"/>
      <c r="PR60" s="6"/>
      <c r="PS60" s="7"/>
      <c r="PW60" s="5"/>
      <c r="PX60" s="6"/>
      <c r="PY60" s="7"/>
      <c r="QC60" s="5"/>
      <c r="QD60" s="6"/>
      <c r="QE60" s="7"/>
      <c r="QI60" s="5"/>
      <c r="QJ60" s="6"/>
      <c r="QK60" s="7"/>
      <c r="QO60" s="5"/>
      <c r="QP60" s="6"/>
      <c r="QQ60" s="7"/>
    </row>
    <row r="61" spans="3:459">
      <c r="C61">
        <v>30</v>
      </c>
      <c r="D61" s="6">
        <v>-0.1046</v>
      </c>
      <c r="E61" s="12">
        <f t="shared" si="286"/>
        <v>-3580410.2294499218</v>
      </c>
      <c r="F61" s="12">
        <f t="shared" si="0"/>
        <v>-2244242.6438218714</v>
      </c>
      <c r="G61">
        <v>29</v>
      </c>
      <c r="H61" s="6">
        <v>-0.1046</v>
      </c>
      <c r="I61" s="12">
        <f t="shared" si="1"/>
        <v>-3705696.0871645631</v>
      </c>
      <c r="J61" s="12">
        <f t="shared" si="2"/>
        <v>-2295920.4018302183</v>
      </c>
      <c r="K61">
        <v>28</v>
      </c>
      <c r="L61" s="6">
        <v>-0.1046</v>
      </c>
      <c r="M61" s="12">
        <f t="shared" si="3"/>
        <v>-3339683.3458915208</v>
      </c>
      <c r="N61" s="12">
        <f t="shared" si="4"/>
        <v>-2069151.6382153986</v>
      </c>
      <c r="O61">
        <v>27</v>
      </c>
      <c r="P61" s="6">
        <v>-0.1046</v>
      </c>
      <c r="Q61" s="12">
        <f t="shared" si="5"/>
        <v>-2966860.4839427629</v>
      </c>
      <c r="R61" s="12">
        <f t="shared" si="6"/>
        <v>-1709169.6266192005</v>
      </c>
      <c r="S61">
        <v>26</v>
      </c>
      <c r="T61" s="6">
        <v>-0.1046</v>
      </c>
      <c r="U61" s="12">
        <f t="shared" si="7"/>
        <v>-1900094.9036498363</v>
      </c>
      <c r="V61" s="12">
        <f t="shared" si="8"/>
        <v>-984469.46094900928</v>
      </c>
      <c r="W61">
        <v>25</v>
      </c>
      <c r="X61" s="6">
        <v>-0.1046</v>
      </c>
      <c r="Y61" s="12">
        <f t="shared" si="9"/>
        <v>-1763967.0005886636</v>
      </c>
      <c r="Z61" s="12">
        <f t="shared" si="10"/>
        <v>-824462.83723165793</v>
      </c>
      <c r="AA61">
        <v>24</v>
      </c>
      <c r="AB61" s="6">
        <v>-0.1046</v>
      </c>
      <c r="AC61" s="12">
        <f t="shared" si="11"/>
        <v>-2285139.7361894147</v>
      </c>
      <c r="AD61" s="12">
        <f t="shared" si="12"/>
        <v>-1092892.9173079808</v>
      </c>
      <c r="AE61">
        <v>23</v>
      </c>
      <c r="AF61" s="6">
        <v>-0.1046</v>
      </c>
      <c r="AG61" s="12">
        <f t="shared" si="13"/>
        <v>-1831106.9529131637</v>
      </c>
      <c r="AH61" s="12">
        <f t="shared" si="14"/>
        <v>-902284.58549344295</v>
      </c>
      <c r="AI61">
        <v>22</v>
      </c>
      <c r="AJ61" s="6">
        <v>-0.1046</v>
      </c>
      <c r="AK61" s="12">
        <f t="shared" si="15"/>
        <v>-2152760.0285612838</v>
      </c>
      <c r="AL61" s="12">
        <f t="shared" si="16"/>
        <v>-1076380.0142806419</v>
      </c>
      <c r="AM61">
        <v>21</v>
      </c>
      <c r="AN61" s="6">
        <v>-0.1046</v>
      </c>
      <c r="AO61" s="12">
        <f t="shared" si="17"/>
        <v>-2158975.6542290179</v>
      </c>
      <c r="AP61" s="12">
        <f t="shared" si="18"/>
        <v>-1102954.9537909112</v>
      </c>
      <c r="AQ61">
        <v>20</v>
      </c>
      <c r="AR61" s="6">
        <v>-0.1046</v>
      </c>
      <c r="AS61" s="12">
        <f t="shared" si="19"/>
        <v>-1255930.4784838844</v>
      </c>
      <c r="AT61" s="12">
        <f t="shared" si="20"/>
        <v>-646167.13023446221</v>
      </c>
      <c r="AU61">
        <v>19</v>
      </c>
      <c r="AV61" s="6">
        <v>-0.1046</v>
      </c>
      <c r="AW61" s="12">
        <f t="shared" si="21"/>
        <v>-1375240.5084084151</v>
      </c>
      <c r="AX61" s="12">
        <f t="shared" si="22"/>
        <v>-697585.76513470325</v>
      </c>
      <c r="AY61">
        <v>18</v>
      </c>
      <c r="AZ61" s="6">
        <v>-0.1046</v>
      </c>
      <c r="BA61" s="12">
        <f t="shared" si="23"/>
        <v>-1122891.5530702278</v>
      </c>
      <c r="BB61" s="12">
        <f t="shared" si="24"/>
        <v>-565514.22419116553</v>
      </c>
      <c r="BC61">
        <v>17</v>
      </c>
      <c r="BD61" s="6">
        <v>-0.1046</v>
      </c>
      <c r="BE61" s="12">
        <f t="shared" si="25"/>
        <v>-698515.74128828011</v>
      </c>
      <c r="BF61" s="12">
        <f t="shared" si="26"/>
        <v>-356850.43304944743</v>
      </c>
      <c r="BG61">
        <v>16</v>
      </c>
      <c r="BH61" s="6">
        <v>-0.1046</v>
      </c>
      <c r="BI61" s="12">
        <f t="shared" si="27"/>
        <v>-80082.451082339787</v>
      </c>
      <c r="BJ61" s="12">
        <f t="shared" si="28"/>
        <v>-45554.147898287483</v>
      </c>
      <c r="BK61">
        <v>15</v>
      </c>
      <c r="BL61" s="6">
        <v>-0.1046</v>
      </c>
      <c r="BM61" s="12">
        <f t="shared" si="29"/>
        <v>-27778.04027930952</v>
      </c>
      <c r="BN61" s="12">
        <f t="shared" si="30"/>
        <v>-17009.017417403291</v>
      </c>
      <c r="BO61">
        <v>14</v>
      </c>
      <c r="BP61" s="6">
        <v>-0.1046</v>
      </c>
      <c r="BQ61" s="12">
        <f t="shared" si="31"/>
        <v>-73072.969079952483</v>
      </c>
      <c r="BR61" s="12">
        <f t="shared" si="32"/>
        <v>-46067.74137649178</v>
      </c>
      <c r="BS61">
        <v>13</v>
      </c>
      <c r="BT61" s="6">
        <v>-0.1046</v>
      </c>
      <c r="BU61" s="12">
        <f t="shared" si="33"/>
        <v>-44299.343935157114</v>
      </c>
      <c r="BV61" s="12">
        <f t="shared" si="34"/>
        <v>-28569.866740789734</v>
      </c>
      <c r="BW61">
        <v>12</v>
      </c>
      <c r="BX61" s="6">
        <v>-0.1046</v>
      </c>
      <c r="BY61" s="12">
        <f t="shared" si="35"/>
        <v>-121652.78129828387</v>
      </c>
      <c r="BZ61" s="12">
        <f t="shared" si="36"/>
        <v>-80220.312305390078</v>
      </c>
      <c r="CA61">
        <v>11</v>
      </c>
      <c r="CB61" s="6">
        <v>-0.1046</v>
      </c>
      <c r="CC61" s="12">
        <f t="shared" si="37"/>
        <v>163425.32251933828</v>
      </c>
      <c r="CD61" s="12">
        <f t="shared" si="38"/>
        <v>127305.95775962944</v>
      </c>
      <c r="CE61">
        <v>10</v>
      </c>
      <c r="CF61" s="6">
        <v>-0.1046</v>
      </c>
      <c r="CG61" s="12">
        <f t="shared" si="39"/>
        <v>271834.6155905021</v>
      </c>
      <c r="CH61" s="12">
        <f t="shared" si="40"/>
        <v>233423.20251793115</v>
      </c>
      <c r="CI61">
        <v>9</v>
      </c>
      <c r="CJ61" s="6">
        <v>-0.1046</v>
      </c>
      <c r="CK61" s="12">
        <f t="shared" si="284"/>
        <v>327440.20188604103</v>
      </c>
      <c r="CL61" s="12">
        <f t="shared" si="285"/>
        <v>284730.61033568787</v>
      </c>
      <c r="CM61" s="5">
        <v>8</v>
      </c>
      <c r="CN61" s="6">
        <v>-0.1046</v>
      </c>
      <c r="CO61" s="7">
        <f t="shared" si="41"/>
        <v>551246.29877149791</v>
      </c>
      <c r="CP61" s="12">
        <f t="shared" si="42"/>
        <v>302792.56283749081</v>
      </c>
      <c r="CQ61" s="12">
        <f t="shared" si="43"/>
        <v>257812.50821308096</v>
      </c>
      <c r="CR61" s="9"/>
      <c r="CS61" s="5">
        <v>7</v>
      </c>
      <c r="CT61" s="6">
        <v>-0.1046</v>
      </c>
      <c r="CU61" s="7">
        <f t="shared" si="44"/>
        <v>421409.90656027658</v>
      </c>
      <c r="CV61" s="12">
        <f t="shared" si="45"/>
        <v>245801.41341088223</v>
      </c>
      <c r="CW61" s="12">
        <f t="shared" si="46"/>
        <v>226208.54712450752</v>
      </c>
      <c r="CY61" s="5">
        <v>6</v>
      </c>
      <c r="CZ61" s="6">
        <v>-0.1046</v>
      </c>
      <c r="DA61" s="7">
        <f t="shared" si="47"/>
        <v>340725.99172079284</v>
      </c>
      <c r="DB61" s="12">
        <f t="shared" si="48"/>
        <v>214772.58911319461</v>
      </c>
      <c r="DC61" s="12">
        <f t="shared" si="49"/>
        <v>206212.81201085713</v>
      </c>
      <c r="DE61" s="5">
        <f t="shared" si="50"/>
        <v>5</v>
      </c>
      <c r="DF61" s="6">
        <v>-0.1046</v>
      </c>
      <c r="DG61" s="7">
        <f t="shared" si="51"/>
        <v>288384.25029267272</v>
      </c>
      <c r="DH61" s="12">
        <f t="shared" si="52"/>
        <v>201113.54492803899</v>
      </c>
      <c r="DI61" s="12">
        <f t="shared" si="53"/>
        <v>193826.82228571872</v>
      </c>
      <c r="DK61" s="5">
        <f t="shared" si="54"/>
        <v>4</v>
      </c>
      <c r="DL61" s="6">
        <v>-0.1046</v>
      </c>
      <c r="DM61" s="7">
        <f t="shared" si="55"/>
        <v>291916.43920707837</v>
      </c>
      <c r="DN61" s="12">
        <f t="shared" si="56"/>
        <v>246281.90034886333</v>
      </c>
      <c r="DO61" s="12">
        <f t="shared" si="57"/>
        <v>240035.62026755157</v>
      </c>
      <c r="DQ61" s="5">
        <f t="shared" si="58"/>
        <v>3</v>
      </c>
      <c r="DR61" s="6">
        <v>-0.1046</v>
      </c>
      <c r="DS61" s="7">
        <f t="shared" si="59"/>
        <v>191345.33246400001</v>
      </c>
      <c r="DT61" s="12">
        <f t="shared" si="60"/>
        <v>159506.06144856929</v>
      </c>
      <c r="DU61" s="12">
        <f t="shared" si="61"/>
        <v>154304.77683611595</v>
      </c>
      <c r="DW61" s="5">
        <f t="shared" si="62"/>
        <v>2</v>
      </c>
      <c r="DX61" s="6">
        <v>-0.1046</v>
      </c>
      <c r="DY61" s="7">
        <f t="shared" si="63"/>
        <v>144302.66399999999</v>
      </c>
      <c r="DZ61" s="12">
        <f>(DZ62)*(1+DX61)-(((VLOOKUP((DW$91+DW62),$A$138:$E$227,5,FALSE))/(VLOOKUP(DW$91,$A$138:$E$227,5,FALSE)))*(IF(DW61&lt;=$D$125,$B$125,$C$125)))</f>
        <v>123124.90579104477</v>
      </c>
      <c r="EA61" s="12">
        <f t="shared" si="65"/>
        <v>119556.06794202898</v>
      </c>
      <c r="EC61" s="5">
        <f t="shared" si="66"/>
        <v>1</v>
      </c>
      <c r="ED61" s="6">
        <v>-0.1046</v>
      </c>
      <c r="EE61" s="7">
        <f>(EE62+$B$124)*(1+ED61)</f>
        <v>134310</v>
      </c>
      <c r="EF61" s="12">
        <f>($B$124)*(1+ED61)-$B$125</f>
        <v>123310</v>
      </c>
      <c r="EG61" s="12">
        <f>EF61</f>
        <v>123310</v>
      </c>
      <c r="EI61" s="5">
        <f t="shared" si="70"/>
        <v>0</v>
      </c>
      <c r="EJ61" s="6">
        <v>-0.1046</v>
      </c>
      <c r="EK61" s="7">
        <f>(EK62+$B$124)*(1+EJ61)</f>
        <v>134310</v>
      </c>
      <c r="EM61">
        <f t="shared" ref="EM61" si="289">IF(AND(EL62=0, EL61=1), EI61, 1000)</f>
        <v>1000</v>
      </c>
      <c r="EO61" s="5"/>
      <c r="EP61" s="6"/>
      <c r="EQ61" s="7"/>
      <c r="EU61" s="5"/>
      <c r="EV61" s="6"/>
      <c r="EW61" s="7"/>
      <c r="FA61" s="5"/>
      <c r="FB61" s="6"/>
      <c r="FC61" s="7"/>
      <c r="FG61" s="5"/>
      <c r="FH61" s="6"/>
      <c r="FI61" s="7"/>
      <c r="FM61" s="5"/>
      <c r="FN61" s="6"/>
      <c r="FO61" s="7"/>
      <c r="FS61" s="5"/>
      <c r="FT61" s="6"/>
      <c r="FU61" s="7"/>
      <c r="FY61" s="5"/>
      <c r="FZ61" s="6"/>
      <c r="GA61" s="7"/>
      <c r="GE61" s="5"/>
      <c r="GF61" s="6"/>
      <c r="GG61" s="7"/>
      <c r="GK61" s="5"/>
      <c r="GL61" s="6"/>
      <c r="GM61" s="7"/>
      <c r="GQ61" s="5"/>
      <c r="GR61" s="6"/>
      <c r="GS61" s="7"/>
      <c r="GW61" s="5"/>
      <c r="GX61" s="6"/>
      <c r="GY61" s="7"/>
      <c r="HC61" s="5"/>
      <c r="HD61" s="6"/>
      <c r="HE61" s="7"/>
      <c r="HI61" s="5"/>
      <c r="HJ61" s="6"/>
      <c r="HK61" s="7"/>
      <c r="HO61" s="5"/>
      <c r="HP61" s="6"/>
      <c r="HQ61" s="7"/>
      <c r="HU61" s="5"/>
      <c r="HV61" s="6"/>
      <c r="HW61" s="7"/>
      <c r="IA61" s="5"/>
      <c r="IB61" s="6"/>
      <c r="IC61" s="7"/>
      <c r="IG61" s="5"/>
      <c r="IH61" s="6"/>
      <c r="II61" s="7"/>
      <c r="IM61" s="5"/>
      <c r="IN61" s="6"/>
      <c r="IO61" s="7"/>
      <c r="IS61" s="5"/>
      <c r="IT61" s="6"/>
      <c r="IU61" s="7"/>
      <c r="IY61" s="5"/>
      <c r="IZ61" s="6"/>
      <c r="JA61" s="7"/>
      <c r="JE61" s="5"/>
      <c r="JF61" s="6"/>
      <c r="JG61" s="7"/>
      <c r="JK61" s="5"/>
      <c r="JL61" s="6"/>
      <c r="JM61" s="7"/>
      <c r="JQ61" s="5"/>
      <c r="JR61" s="6"/>
      <c r="JS61" s="7"/>
      <c r="JW61" s="5"/>
      <c r="JX61" s="6"/>
      <c r="JY61" s="7"/>
      <c r="KC61" s="5"/>
      <c r="KD61" s="6"/>
      <c r="KE61" s="7"/>
      <c r="KI61" s="5"/>
      <c r="KJ61" s="6"/>
      <c r="KK61" s="7"/>
      <c r="KO61" s="5"/>
      <c r="KP61" s="6"/>
      <c r="KQ61" s="7"/>
      <c r="KU61" s="5"/>
      <c r="KV61" s="6"/>
      <c r="KW61" s="7"/>
      <c r="LA61" s="5"/>
      <c r="LB61" s="6"/>
      <c r="LC61" s="7"/>
      <c r="LG61" s="5"/>
      <c r="LH61" s="6"/>
      <c r="LI61" s="7"/>
      <c r="LM61" s="5"/>
      <c r="LN61" s="6"/>
      <c r="LO61" s="7"/>
      <c r="LS61" s="5"/>
      <c r="LT61" s="6"/>
      <c r="LU61" s="7"/>
      <c r="LY61" s="5"/>
      <c r="LZ61" s="6"/>
      <c r="MA61" s="7"/>
      <c r="ME61" s="5"/>
      <c r="MF61" s="6"/>
      <c r="MG61" s="7"/>
      <c r="MK61" s="5"/>
      <c r="ML61" s="6"/>
      <c r="MM61" s="7"/>
      <c r="MQ61" s="5"/>
      <c r="MR61" s="6"/>
      <c r="MS61" s="7"/>
      <c r="MW61" s="5"/>
      <c r="MX61" s="6"/>
      <c r="MY61" s="7"/>
      <c r="NC61" s="5"/>
      <c r="ND61" s="6"/>
      <c r="NE61" s="7"/>
      <c r="NI61" s="5"/>
      <c r="NJ61" s="6"/>
      <c r="NK61" s="7"/>
      <c r="NO61" s="5"/>
      <c r="NP61" s="6"/>
      <c r="NQ61" s="7"/>
      <c r="NU61" s="5"/>
      <c r="NV61" s="6"/>
      <c r="NW61" s="7"/>
      <c r="OA61" s="5"/>
      <c r="OB61" s="6"/>
      <c r="OC61" s="7"/>
      <c r="OG61" s="5"/>
      <c r="OH61" s="6"/>
      <c r="OI61" s="7"/>
      <c r="OM61" s="5"/>
      <c r="ON61" s="6"/>
      <c r="OO61" s="7"/>
      <c r="OS61" s="5"/>
      <c r="OT61" s="6"/>
      <c r="OU61" s="7"/>
      <c r="OY61" s="5"/>
      <c r="OZ61" s="6"/>
      <c r="PA61" s="7"/>
      <c r="PE61" s="5"/>
      <c r="PF61" s="6"/>
      <c r="PG61" s="7"/>
      <c r="PK61" s="5"/>
      <c r="PL61" s="6"/>
      <c r="PM61" s="7"/>
      <c r="PQ61" s="5"/>
      <c r="PR61" s="6"/>
      <c r="PS61" s="7"/>
      <c r="PW61" s="5"/>
      <c r="PX61" s="6"/>
      <c r="PY61" s="7"/>
      <c r="QC61" s="5"/>
      <c r="QD61" s="6"/>
      <c r="QE61" s="7"/>
      <c r="QI61" s="5"/>
      <c r="QJ61" s="6"/>
      <c r="QK61" s="7"/>
      <c r="QO61" s="5"/>
      <c r="QP61" s="6"/>
      <c r="QQ61" s="7"/>
    </row>
    <row r="62" spans="3:459">
      <c r="C62">
        <v>29</v>
      </c>
      <c r="D62" s="6">
        <v>7.4399999999999994E-2</v>
      </c>
      <c r="E62" s="12">
        <f t="shared" si="286"/>
        <v>-3945218.8494232981</v>
      </c>
      <c r="F62" s="12">
        <f t="shared" si="0"/>
        <v>-2546727.0930978754</v>
      </c>
      <c r="G62">
        <v>28</v>
      </c>
      <c r="H62" s="6">
        <v>7.4399999999999994E-2</v>
      </c>
      <c r="I62" s="12">
        <f t="shared" si="1"/>
        <v>-4084515.3389914948</v>
      </c>
      <c r="J62" s="12">
        <f t="shared" si="2"/>
        <v>-2606164.6379386033</v>
      </c>
      <c r="K62">
        <v>27</v>
      </c>
      <c r="L62" s="6">
        <v>7.4399999999999994E-2</v>
      </c>
      <c r="M62" s="12">
        <f t="shared" si="3"/>
        <v>-3675745.2459905539</v>
      </c>
      <c r="N62" s="12">
        <f t="shared" si="4"/>
        <v>-2345344.914419346</v>
      </c>
      <c r="O62">
        <v>26</v>
      </c>
      <c r="P62" s="6">
        <v>7.4399999999999994E-2</v>
      </c>
      <c r="Q62" s="12">
        <f t="shared" si="5"/>
        <v>-3255288.1530541098</v>
      </c>
      <c r="R62" s="12">
        <f t="shared" si="6"/>
        <v>-1931309.0161776247</v>
      </c>
      <c r="S62">
        <v>25</v>
      </c>
      <c r="T62" s="6">
        <v>7.4399999999999994E-2</v>
      </c>
      <c r="U62" s="12">
        <f t="shared" si="7"/>
        <v>-2057396.4772702015</v>
      </c>
      <c r="V62" s="12">
        <f t="shared" si="8"/>
        <v>-1097789.9113792495</v>
      </c>
      <c r="W62">
        <v>24</v>
      </c>
      <c r="X62" s="6">
        <v>7.4399999999999994E-2</v>
      </c>
      <c r="Y62" s="12">
        <f t="shared" si="9"/>
        <v>-1898348.1729696624</v>
      </c>
      <c r="Z62" s="12">
        <f t="shared" si="10"/>
        <v>-913757.14295927773</v>
      </c>
      <c r="AA62">
        <v>23</v>
      </c>
      <c r="AB62" s="6">
        <v>7.4399999999999994E-2</v>
      </c>
      <c r="AC62" s="12">
        <f t="shared" si="11"/>
        <v>-2482033.1287269844</v>
      </c>
      <c r="AD62" s="12">
        <f t="shared" si="12"/>
        <v>-1222493.9290744849</v>
      </c>
      <c r="AE62">
        <v>22</v>
      </c>
      <c r="AF62" s="6">
        <v>7.4399999999999994E-2</v>
      </c>
      <c r="AG62" s="12">
        <f t="shared" si="13"/>
        <v>-1977020.9961715294</v>
      </c>
      <c r="AH62" s="12">
        <f t="shared" si="14"/>
        <v>-1003264.3861168956</v>
      </c>
      <c r="AI62">
        <v>21</v>
      </c>
      <c r="AJ62" s="6">
        <v>7.4399999999999994E-2</v>
      </c>
      <c r="AK62" s="12">
        <f t="shared" si="15"/>
        <v>-2337234.7873143665</v>
      </c>
      <c r="AL62" s="12">
        <f t="shared" si="16"/>
        <v>-1203501.4949603828</v>
      </c>
      <c r="AM62">
        <v>20</v>
      </c>
      <c r="AN62" s="6">
        <v>7.4399999999999994E-2</v>
      </c>
      <c r="AO62" s="12">
        <f t="shared" si="17"/>
        <v>-2345602.2447774168</v>
      </c>
      <c r="AP62" s="12">
        <f t="shared" si="18"/>
        <v>-1234066.8526627454</v>
      </c>
      <c r="AQ62">
        <v>19</v>
      </c>
      <c r="AR62" s="6">
        <v>7.4399999999999994E-2</v>
      </c>
      <c r="AS62" s="12">
        <f t="shared" si="19"/>
        <v>-1337525.8201127483</v>
      </c>
      <c r="AT62" s="12">
        <f t="shared" si="20"/>
        <v>-708689.0539403368</v>
      </c>
      <c r="AU62">
        <v>18</v>
      </c>
      <c r="AV62" s="6">
        <v>7.4399999999999994E-2</v>
      </c>
      <c r="AW62" s="12">
        <f t="shared" si="21"/>
        <v>-1469843.255824836</v>
      </c>
      <c r="AX62" s="12">
        <f t="shared" si="22"/>
        <v>-767828.56647566054</v>
      </c>
      <c r="AY62">
        <v>17</v>
      </c>
      <c r="AZ62" s="6">
        <v>7.4399999999999994E-2</v>
      </c>
      <c r="BA62" s="12">
        <f t="shared" si="23"/>
        <v>-1187539.8791003875</v>
      </c>
      <c r="BB62" s="12">
        <f t="shared" si="24"/>
        <v>-615925.53430952935</v>
      </c>
      <c r="BC62">
        <v>16</v>
      </c>
      <c r="BD62" s="6">
        <v>7.4399999999999994E-2</v>
      </c>
      <c r="BE62" s="12">
        <f t="shared" si="25"/>
        <v>-714532.42911878601</v>
      </c>
      <c r="BF62" s="12">
        <f t="shared" si="26"/>
        <v>-375929.37502145086</v>
      </c>
      <c r="BG62">
        <v>15</v>
      </c>
      <c r="BH62" s="6">
        <v>7.4399999999999994E-2</v>
      </c>
      <c r="BI62" s="12">
        <f t="shared" si="27"/>
        <v>-30537.85747057747</v>
      </c>
      <c r="BJ62" s="12">
        <f t="shared" si="28"/>
        <v>-17889.71501074874</v>
      </c>
      <c r="BK62">
        <v>14</v>
      </c>
      <c r="BL62" s="6">
        <v>7.4399999999999994E-2</v>
      </c>
      <c r="BM62" s="12">
        <f t="shared" si="29"/>
        <v>23694.485772757616</v>
      </c>
      <c r="BN62" s="12">
        <f t="shared" si="30"/>
        <v>14941.671998492673</v>
      </c>
      <c r="BO62">
        <v>13</v>
      </c>
      <c r="BP62" s="6">
        <v>7.4399999999999994E-2</v>
      </c>
      <c r="BQ62" s="12">
        <f t="shared" si="31"/>
        <v>-28464.107866205886</v>
      </c>
      <c r="BR62" s="12">
        <f t="shared" si="32"/>
        <v>-18480.428241491878</v>
      </c>
      <c r="BS62">
        <v>12</v>
      </c>
      <c r="BT62" s="6">
        <v>7.4399999999999994E-2</v>
      </c>
      <c r="BU62" s="12">
        <f t="shared" si="33"/>
        <v>2476.5579600482015</v>
      </c>
      <c r="BV62" s="12">
        <f t="shared" si="34"/>
        <v>1644.878048091716</v>
      </c>
      <c r="BW62">
        <v>11</v>
      </c>
      <c r="BX62" s="6">
        <v>7.4399999999999994E-2</v>
      </c>
      <c r="BY62" s="12">
        <f t="shared" si="35"/>
        <v>-85055.032168615551</v>
      </c>
      <c r="BZ62" s="12">
        <f t="shared" si="36"/>
        <v>-57761.253189134441</v>
      </c>
      <c r="CA62">
        <v>10</v>
      </c>
      <c r="CB62" s="6">
        <v>7.4399999999999994E-2</v>
      </c>
      <c r="CC62" s="12">
        <f t="shared" si="37"/>
        <v>225527.0833441088</v>
      </c>
      <c r="CD62" s="12">
        <f t="shared" si="38"/>
        <v>180926.57805590818</v>
      </c>
      <c r="CE62">
        <v>9</v>
      </c>
      <c r="CF62" s="6">
        <v>7.4399999999999994E-2</v>
      </c>
      <c r="CG62" s="12">
        <f t="shared" si="39"/>
        <v>342608.13541574893</v>
      </c>
      <c r="CH62" s="12">
        <f t="shared" si="40"/>
        <v>302978.08990124066</v>
      </c>
      <c r="CI62">
        <v>8</v>
      </c>
      <c r="CJ62" s="6">
        <v>7.4399999999999994E-2</v>
      </c>
      <c r="CK62" s="12">
        <f t="shared" si="284"/>
        <v>404221.80241907644</v>
      </c>
      <c r="CL62" s="12">
        <f t="shared" si="285"/>
        <v>361989.67380812817</v>
      </c>
      <c r="CM62" s="5">
        <v>7</v>
      </c>
      <c r="CN62" s="6">
        <v>7.4399999999999994E-2</v>
      </c>
      <c r="CO62" s="7">
        <f t="shared" si="41"/>
        <v>615642.50477049127</v>
      </c>
      <c r="CP62" s="12">
        <f t="shared" si="42"/>
        <v>377514.63635323016</v>
      </c>
      <c r="CQ62" s="12">
        <f t="shared" si="43"/>
        <v>331029.62516048166</v>
      </c>
      <c r="CR62" s="9"/>
      <c r="CS62" s="5">
        <v>6</v>
      </c>
      <c r="CT62" s="6">
        <v>7.4399999999999994E-2</v>
      </c>
      <c r="CU62" s="7">
        <f t="shared" si="44"/>
        <v>470638.7162835343</v>
      </c>
      <c r="CV62" s="12">
        <f t="shared" si="45"/>
        <v>310922.31249467569</v>
      </c>
      <c r="CW62" s="12">
        <f t="shared" si="46"/>
        <v>294680.10214047617</v>
      </c>
      <c r="CY62" s="5">
        <v>5</v>
      </c>
      <c r="CZ62" s="6">
        <v>7.4399999999999994E-2</v>
      </c>
      <c r="DA62" s="7">
        <f t="shared" si="47"/>
        <v>380529.36310117581</v>
      </c>
      <c r="DB62" s="12">
        <f t="shared" si="48"/>
        <v>274757.50740681542</v>
      </c>
      <c r="DC62" s="12">
        <f t="shared" si="49"/>
        <v>271681.86366718687</v>
      </c>
      <c r="DE62" s="5">
        <f t="shared" si="50"/>
        <v>4</v>
      </c>
      <c r="DF62" s="6">
        <v>7.4399999999999994E-2</v>
      </c>
      <c r="DG62" s="7">
        <f t="shared" si="51"/>
        <v>322073.09614995838</v>
      </c>
      <c r="DH62" s="12">
        <f t="shared" si="52"/>
        <v>259371.6377897154</v>
      </c>
      <c r="DI62" s="12">
        <f t="shared" si="53"/>
        <v>257436.0285524787</v>
      </c>
      <c r="DK62" s="5">
        <f t="shared" si="54"/>
        <v>3</v>
      </c>
      <c r="DL62" s="6">
        <v>7.4399999999999994E-2</v>
      </c>
      <c r="DM62" s="7">
        <f t="shared" si="55"/>
        <v>326017.91289599997</v>
      </c>
      <c r="DN62" s="12">
        <f t="shared" si="56"/>
        <v>287657.07583428989</v>
      </c>
      <c r="DO62" s="12">
        <f t="shared" si="57"/>
        <v>288730.42313217901</v>
      </c>
      <c r="DQ62" s="5">
        <f t="shared" si="58"/>
        <v>2</v>
      </c>
      <c r="DR62" s="6">
        <v>7.4399999999999994E-2</v>
      </c>
      <c r="DS62" s="7">
        <f t="shared" si="59"/>
        <v>213698.16</v>
      </c>
      <c r="DT62" s="12">
        <f>(DT63)*(1+DR62)-(((VLOOKUP((DQ$91+DQ63),$A$138:$E$227,5,FALSE))/(VLOOKUP(DQ$91,$A$138:$E$227,5,FALSE)))*(IF(DQ62&lt;=$D$125,$B$125,$C$125)))</f>
        <v>190838.56149812735</v>
      </c>
      <c r="DU62" s="12">
        <f t="shared" si="61"/>
        <v>190126.47731343284</v>
      </c>
      <c r="DW62" s="5">
        <f t="shared" si="62"/>
        <v>1</v>
      </c>
      <c r="DX62" s="6">
        <v>7.4399999999999994E-2</v>
      </c>
      <c r="DY62" s="7">
        <f>(DY63+$B$124)*(1+DX62)</f>
        <v>161160</v>
      </c>
      <c r="DZ62" s="12">
        <f>($B$124)*(1+DX62)-$B$125</f>
        <v>150160</v>
      </c>
      <c r="EA62" s="12">
        <f>DZ62</f>
        <v>150160</v>
      </c>
      <c r="EC62" s="5"/>
      <c r="ED62" s="6"/>
      <c r="EE62" s="7"/>
      <c r="EI62" s="5"/>
      <c r="EJ62" s="6"/>
      <c r="EK62" s="7"/>
      <c r="EO62" s="5"/>
      <c r="EP62" s="6"/>
      <c r="EQ62" s="7"/>
      <c r="EU62" s="5"/>
      <c r="EV62" s="6"/>
      <c r="EW62" s="7"/>
      <c r="FA62" s="5"/>
      <c r="FB62" s="6"/>
      <c r="FC62" s="7"/>
      <c r="FG62" s="5"/>
      <c r="FH62" s="6"/>
      <c r="FI62" s="7"/>
      <c r="FM62" s="5"/>
      <c r="FN62" s="6"/>
      <c r="FO62" s="7"/>
      <c r="FS62" s="5"/>
      <c r="FT62" s="6"/>
      <c r="FU62" s="7"/>
      <c r="FY62" s="5"/>
      <c r="FZ62" s="6"/>
      <c r="GA62" s="7"/>
      <c r="GE62" s="5"/>
      <c r="GF62" s="6"/>
      <c r="GG62" s="7"/>
      <c r="GK62" s="5"/>
      <c r="GL62" s="6"/>
      <c r="GM62" s="7"/>
      <c r="GQ62" s="5"/>
      <c r="GR62" s="6"/>
      <c r="GS62" s="7"/>
      <c r="GW62" s="5"/>
      <c r="GX62" s="6"/>
      <c r="GY62" s="7"/>
      <c r="HC62" s="5"/>
      <c r="HD62" s="6"/>
      <c r="HE62" s="7"/>
      <c r="HI62" s="5"/>
      <c r="HJ62" s="6"/>
      <c r="HK62" s="7"/>
      <c r="HO62" s="5"/>
      <c r="HP62" s="6"/>
      <c r="HQ62" s="7"/>
      <c r="HU62" s="5"/>
      <c r="HV62" s="6"/>
      <c r="HW62" s="7"/>
      <c r="IA62" s="5"/>
      <c r="IB62" s="6"/>
      <c r="IC62" s="7"/>
      <c r="IG62" s="5"/>
      <c r="IH62" s="6"/>
      <c r="II62" s="7"/>
      <c r="IM62" s="5"/>
      <c r="IN62" s="6"/>
      <c r="IO62" s="7"/>
      <c r="IS62" s="5"/>
      <c r="IT62" s="6"/>
      <c r="IU62" s="7"/>
      <c r="IY62" s="5"/>
      <c r="IZ62" s="6"/>
      <c r="JA62" s="7"/>
      <c r="JE62" s="5"/>
      <c r="JF62" s="6"/>
      <c r="JG62" s="7"/>
      <c r="JK62" s="5"/>
      <c r="JL62" s="6"/>
      <c r="JM62" s="7"/>
      <c r="JQ62" s="5"/>
      <c r="JR62" s="6"/>
      <c r="JS62" s="7"/>
      <c r="JW62" s="5"/>
      <c r="JX62" s="6"/>
      <c r="JY62" s="7"/>
      <c r="KC62" s="5"/>
      <c r="KD62" s="6"/>
      <c r="KE62" s="7"/>
      <c r="KI62" s="5"/>
      <c r="KJ62" s="6"/>
      <c r="KK62" s="7"/>
      <c r="KO62" s="5"/>
      <c r="KP62" s="6"/>
      <c r="KQ62" s="7"/>
      <c r="KU62" s="5"/>
      <c r="KV62" s="6"/>
      <c r="KW62" s="7"/>
      <c r="LA62" s="5"/>
      <c r="LB62" s="6"/>
      <c r="LC62" s="7"/>
      <c r="LG62" s="5"/>
      <c r="LH62" s="6"/>
      <c r="LI62" s="7"/>
      <c r="LM62" s="5"/>
      <c r="LN62" s="6"/>
      <c r="LO62" s="7"/>
      <c r="LS62" s="5"/>
      <c r="LT62" s="6"/>
      <c r="LU62" s="7"/>
      <c r="LY62" s="5"/>
      <c r="LZ62" s="6"/>
      <c r="MA62" s="7"/>
      <c r="ME62" s="5"/>
      <c r="MF62" s="6"/>
      <c r="MG62" s="7"/>
      <c r="MK62" s="5"/>
      <c r="ML62" s="6"/>
      <c r="MM62" s="7"/>
      <c r="MQ62" s="5"/>
      <c r="MR62" s="6"/>
      <c r="MS62" s="7"/>
      <c r="MW62" s="5"/>
      <c r="MX62" s="6"/>
      <c r="MY62" s="7"/>
      <c r="NC62" s="5"/>
      <c r="ND62" s="6"/>
      <c r="NE62" s="7"/>
      <c r="NI62" s="5"/>
      <c r="NJ62" s="6"/>
      <c r="NK62" s="7"/>
      <c r="NO62" s="5"/>
      <c r="NP62" s="6"/>
      <c r="NQ62" s="7"/>
      <c r="NU62" s="5"/>
      <c r="NV62" s="6"/>
      <c r="NW62" s="7"/>
      <c r="OA62" s="5"/>
      <c r="OB62" s="6"/>
      <c r="OC62" s="7"/>
      <c r="OG62" s="5"/>
      <c r="OH62" s="6"/>
      <c r="OI62" s="7"/>
      <c r="OM62" s="5"/>
      <c r="ON62" s="6"/>
      <c r="OO62" s="7"/>
      <c r="OS62" s="5"/>
      <c r="OT62" s="6"/>
      <c r="OU62" s="7"/>
      <c r="OY62" s="5"/>
      <c r="OZ62" s="6"/>
      <c r="PA62" s="7"/>
      <c r="PE62" s="5"/>
      <c r="PF62" s="6"/>
      <c r="PG62" s="7"/>
      <c r="PK62" s="5"/>
      <c r="PL62" s="6"/>
      <c r="PM62" s="7"/>
      <c r="PQ62" s="5"/>
      <c r="PR62" s="6"/>
      <c r="PS62" s="7"/>
      <c r="PW62" s="5"/>
      <c r="PX62" s="6"/>
      <c r="PY62" s="7"/>
      <c r="QC62" s="5"/>
      <c r="QD62" s="6"/>
      <c r="QE62" s="7"/>
      <c r="QI62" s="5"/>
      <c r="QJ62" s="6"/>
      <c r="QK62" s="7"/>
      <c r="QO62" s="5"/>
      <c r="QP62" s="6"/>
      <c r="QQ62" s="7"/>
    </row>
    <row r="63" spans="3:459">
      <c r="C63">
        <v>28</v>
      </c>
      <c r="D63" s="6">
        <v>0.32600000000000001</v>
      </c>
      <c r="E63" s="12">
        <f t="shared" si="286"/>
        <v>-3628764.7626433284</v>
      </c>
      <c r="F63" s="12">
        <f t="shared" si="0"/>
        <v>-2351222.1121247034</v>
      </c>
      <c r="G63">
        <v>27</v>
      </c>
      <c r="H63" s="6">
        <v>0.32600000000000001</v>
      </c>
      <c r="I63" s="12">
        <f t="shared" si="1"/>
        <v>-3757909.340219514</v>
      </c>
      <c r="J63" s="12">
        <f t="shared" si="2"/>
        <v>-2406750.9257585658</v>
      </c>
      <c r="K63">
        <v>26</v>
      </c>
      <c r="L63" s="6">
        <v>0.32600000000000001</v>
      </c>
      <c r="M63" s="12">
        <f t="shared" si="3"/>
        <v>-3377445.739138966</v>
      </c>
      <c r="N63" s="12">
        <f t="shared" si="4"/>
        <v>-2163083.2261901246</v>
      </c>
      <c r="O63">
        <v>25</v>
      </c>
      <c r="P63" s="6">
        <v>0.32600000000000001</v>
      </c>
      <c r="Q63" s="12">
        <f t="shared" si="5"/>
        <v>-2982801.6709961472</v>
      </c>
      <c r="R63" s="12">
        <f t="shared" si="6"/>
        <v>-1776275.1523909641</v>
      </c>
      <c r="S63">
        <v>24</v>
      </c>
      <c r="T63" s="6">
        <v>0.32600000000000001</v>
      </c>
      <c r="U63" s="12">
        <f t="shared" si="7"/>
        <v>-1862595.5892092567</v>
      </c>
      <c r="V63" s="12">
        <f t="shared" si="8"/>
        <v>-997569.92231057584</v>
      </c>
      <c r="W63">
        <v>23</v>
      </c>
      <c r="X63" s="6">
        <v>0.32600000000000001</v>
      </c>
      <c r="Y63" s="12">
        <f t="shared" si="9"/>
        <v>-1708881.7866477231</v>
      </c>
      <c r="Z63" s="12">
        <f t="shared" si="10"/>
        <v>-825639.51489721448</v>
      </c>
      <c r="AA63">
        <v>22</v>
      </c>
      <c r="AB63" s="6">
        <v>0.32600000000000001</v>
      </c>
      <c r="AC63" s="12">
        <f t="shared" si="11"/>
        <v>-2253466.1558245472</v>
      </c>
      <c r="AD63" s="12">
        <f t="shared" si="12"/>
        <v>-1114073.1556885401</v>
      </c>
      <c r="AE63">
        <v>21</v>
      </c>
      <c r="AF63" s="6">
        <v>0.32600000000000001</v>
      </c>
      <c r="AG63" s="12">
        <f t="shared" si="13"/>
        <v>-1785092.4693900836</v>
      </c>
      <c r="AH63" s="12">
        <f t="shared" si="14"/>
        <v>-909260.58365936845</v>
      </c>
      <c r="AI63">
        <v>20</v>
      </c>
      <c r="AJ63" s="6">
        <v>0.32600000000000001</v>
      </c>
      <c r="AK63" s="12">
        <f t="shared" si="15"/>
        <v>-2121159.6404962298</v>
      </c>
      <c r="AL63" s="12">
        <f t="shared" si="16"/>
        <v>-1096329.7018295121</v>
      </c>
      <c r="AM63">
        <v>19</v>
      </c>
      <c r="AN63" s="6">
        <v>0.32600000000000001</v>
      </c>
      <c r="AO63" s="12">
        <f t="shared" si="17"/>
        <v>-2130101.4223582204</v>
      </c>
      <c r="AP63" s="12">
        <f t="shared" si="18"/>
        <v>-1124885.0207959141</v>
      </c>
      <c r="AQ63">
        <v>18</v>
      </c>
      <c r="AR63" s="6">
        <v>0.32600000000000001</v>
      </c>
      <c r="AS63" s="12">
        <f t="shared" si="19"/>
        <v>-1192205.9771061889</v>
      </c>
      <c r="AT63" s="12">
        <f t="shared" si="20"/>
        <v>-634057.11141977087</v>
      </c>
      <c r="AU63">
        <v>17</v>
      </c>
      <c r="AV63" s="6">
        <v>0.32600000000000001</v>
      </c>
      <c r="AW63" s="12">
        <f t="shared" si="21"/>
        <v>-1314607.8596391145</v>
      </c>
      <c r="AX63" s="12">
        <f t="shared" si="22"/>
        <v>-689307.49194560316</v>
      </c>
      <c r="AY63">
        <v>16</v>
      </c>
      <c r="AZ63" s="6">
        <v>0.32600000000000001</v>
      </c>
      <c r="BA63" s="12">
        <f t="shared" si="23"/>
        <v>-1051468.8686538369</v>
      </c>
      <c r="BB63" s="12">
        <f t="shared" si="24"/>
        <v>-547393.90540405747</v>
      </c>
      <c r="BC63">
        <v>15</v>
      </c>
      <c r="BD63" s="6">
        <v>0.32600000000000001</v>
      </c>
      <c r="BE63" s="12">
        <f t="shared" si="25"/>
        <v>-611979.85156649421</v>
      </c>
      <c r="BF63" s="12">
        <f t="shared" si="26"/>
        <v>-323180.37105196883</v>
      </c>
      <c r="BG63">
        <v>14</v>
      </c>
      <c r="BH63" s="6">
        <v>0.32600000000000001</v>
      </c>
      <c r="BI63" s="12">
        <f t="shared" si="27"/>
        <v>19240.81683937554</v>
      </c>
      <c r="BJ63" s="12">
        <f t="shared" si="28"/>
        <v>11313.888553490486</v>
      </c>
      <c r="BK63">
        <v>13</v>
      </c>
      <c r="BL63" s="6">
        <v>0.32600000000000001</v>
      </c>
      <c r="BM63" s="12">
        <f t="shared" si="29"/>
        <v>66333.256021778696</v>
      </c>
      <c r="BN63" s="12">
        <f t="shared" si="30"/>
        <v>41986.218231013481</v>
      </c>
      <c r="BO63">
        <v>12</v>
      </c>
      <c r="BP63" s="6">
        <v>0.32600000000000001</v>
      </c>
      <c r="BQ63" s="12">
        <f t="shared" si="31"/>
        <v>16514.136900147299</v>
      </c>
      <c r="BR63" s="12">
        <f t="shared" si="32"/>
        <v>10762.021800095992</v>
      </c>
      <c r="BS63">
        <v>11</v>
      </c>
      <c r="BT63" s="6">
        <v>0.32600000000000001</v>
      </c>
      <c r="BU63" s="12">
        <f t="shared" si="33"/>
        <v>44345.771859541041</v>
      </c>
      <c r="BV63" s="12">
        <f t="shared" si="34"/>
        <v>29563.847906360697</v>
      </c>
      <c r="BW63">
        <v>10</v>
      </c>
      <c r="BX63" s="6">
        <v>0.32600000000000001</v>
      </c>
      <c r="BY63" s="12">
        <f t="shared" si="35"/>
        <v>-38048.406545784972</v>
      </c>
      <c r="BZ63" s="12">
        <f t="shared" si="36"/>
        <v>-25935.617945066911</v>
      </c>
      <c r="CA63">
        <v>9</v>
      </c>
      <c r="CB63" s="6">
        <v>0.32600000000000001</v>
      </c>
      <c r="CC63" s="12">
        <f t="shared" si="37"/>
        <v>244715.59212706453</v>
      </c>
      <c r="CD63" s="12">
        <f t="shared" si="38"/>
        <v>197055.62661917182</v>
      </c>
      <c r="CE63">
        <v>8</v>
      </c>
      <c r="CF63" s="6">
        <v>0.32600000000000001</v>
      </c>
      <c r="CG63" s="12">
        <f t="shared" si="39"/>
        <v>350458.10317261756</v>
      </c>
      <c r="CH63" s="12">
        <f t="shared" si="40"/>
        <v>311080.78820940206</v>
      </c>
      <c r="CI63">
        <v>7</v>
      </c>
      <c r="CJ63" s="6">
        <v>0.32600000000000001</v>
      </c>
      <c r="CK63" s="12">
        <f t="shared" si="284"/>
        <v>407410.46390457597</v>
      </c>
      <c r="CL63" s="12">
        <f t="shared" si="285"/>
        <v>366211.65294793347</v>
      </c>
      <c r="CM63" s="5">
        <v>6</v>
      </c>
      <c r="CN63" s="6">
        <v>0.32600000000000001</v>
      </c>
      <c r="CO63" s="7">
        <f t="shared" si="41"/>
        <v>573010.521938283</v>
      </c>
      <c r="CP63" s="12">
        <f t="shared" si="42"/>
        <v>383216.12277613272</v>
      </c>
      <c r="CQ63" s="12">
        <f t="shared" si="43"/>
        <v>337287.59869809437</v>
      </c>
      <c r="CR63" s="9"/>
      <c r="CS63" s="5">
        <v>5</v>
      </c>
      <c r="CT63" s="6">
        <v>0.32600000000000001</v>
      </c>
      <c r="CU63" s="7">
        <f t="shared" si="44"/>
        <v>438047.94888638711</v>
      </c>
      <c r="CV63" s="12">
        <f t="shared" si="45"/>
        <v>318853.17926448467</v>
      </c>
      <c r="CW63" s="12">
        <f t="shared" si="46"/>
        <v>303328.49263362959</v>
      </c>
      <c r="CY63" s="5">
        <v>4</v>
      </c>
      <c r="CZ63" s="6">
        <v>0.32600000000000001</v>
      </c>
      <c r="DA63" s="7">
        <f t="shared" si="47"/>
        <v>354178.48389908398</v>
      </c>
      <c r="DB63" s="12">
        <f t="shared" si="48"/>
        <v>283969.77852599113</v>
      </c>
      <c r="DC63" s="12">
        <f t="shared" si="49"/>
        <v>281842.66408010357</v>
      </c>
      <c r="DE63" s="5">
        <f t="shared" si="50"/>
        <v>3</v>
      </c>
      <c r="DF63" s="6">
        <v>0.32600000000000001</v>
      </c>
      <c r="DG63" s="7">
        <f t="shared" si="51"/>
        <v>299770.19373599999</v>
      </c>
      <c r="DH63" s="12">
        <f t="shared" si="52"/>
        <v>251725.93499314287</v>
      </c>
      <c r="DI63" s="12">
        <f t="shared" si="53"/>
        <v>250783.14122912363</v>
      </c>
      <c r="DK63" s="5">
        <f t="shared" si="54"/>
        <v>2</v>
      </c>
      <c r="DL63" s="6">
        <v>0.32600000000000001</v>
      </c>
      <c r="DM63" s="7">
        <f t="shared" si="55"/>
        <v>303441.83999999997</v>
      </c>
      <c r="DN63" s="12">
        <f>(DN64)*(1+DL63)-(((VLOOKUP((DK$91+DK64),$A$138:$E$227,5,FALSE))/(VLOOKUP(DK$91,$A$138:$E$227,5,FALSE)))*(IF(DK63&lt;=$D$125,$B$125,$C$125)))</f>
        <v>277937.62438661704</v>
      </c>
      <c r="DO63" s="12">
        <f t="shared" si="57"/>
        <v>280019.5541573033</v>
      </c>
      <c r="DQ63" s="5">
        <f t="shared" si="58"/>
        <v>1</v>
      </c>
      <c r="DR63" s="6">
        <v>0.32600000000000001</v>
      </c>
      <c r="DS63" s="7">
        <f>(DS64+$B$124)*(1+DR63)</f>
        <v>198900</v>
      </c>
      <c r="DT63" s="12">
        <f>($B$124)*(1+DR63)-$B$125</f>
        <v>187900</v>
      </c>
      <c r="DU63" s="12">
        <f>DT63</f>
        <v>187900</v>
      </c>
      <c r="DW63" s="5"/>
      <c r="DX63" s="6"/>
      <c r="DY63" s="7"/>
      <c r="EC63" s="5"/>
      <c r="ED63" s="6"/>
      <c r="EE63" s="7"/>
      <c r="EI63" s="5"/>
      <c r="EJ63" s="6"/>
      <c r="EK63" s="7"/>
      <c r="EO63" s="5"/>
      <c r="EP63" s="6"/>
      <c r="EQ63" s="7"/>
      <c r="EU63" s="5"/>
      <c r="EV63" s="6"/>
      <c r="EW63" s="7"/>
      <c r="FA63" s="5"/>
      <c r="FB63" s="6"/>
      <c r="FC63" s="7"/>
      <c r="FG63" s="5"/>
      <c r="FH63" s="6"/>
      <c r="FI63" s="7"/>
      <c r="FM63" s="5"/>
      <c r="FN63" s="6"/>
      <c r="FO63" s="7"/>
      <c r="FS63" s="5"/>
      <c r="FT63" s="6"/>
      <c r="FU63" s="7"/>
      <c r="FY63" s="5"/>
      <c r="FZ63" s="6"/>
      <c r="GA63" s="7"/>
      <c r="GE63" s="5"/>
      <c r="GF63" s="6"/>
      <c r="GG63" s="7"/>
      <c r="GK63" s="5"/>
      <c r="GL63" s="6"/>
      <c r="GM63" s="7"/>
      <c r="GQ63" s="5"/>
      <c r="GR63" s="6"/>
      <c r="GS63" s="7"/>
      <c r="GW63" s="5"/>
      <c r="GX63" s="6"/>
      <c r="GY63" s="7"/>
      <c r="HC63" s="5"/>
      <c r="HD63" s="6"/>
      <c r="HE63" s="7"/>
      <c r="HI63" s="5"/>
      <c r="HJ63" s="6"/>
      <c r="HK63" s="7"/>
      <c r="HO63" s="5"/>
      <c r="HP63" s="6"/>
      <c r="HQ63" s="7"/>
      <c r="HU63" s="5"/>
      <c r="HV63" s="6"/>
      <c r="HW63" s="7"/>
      <c r="IA63" s="5"/>
      <c r="IB63" s="6"/>
      <c r="IC63" s="7"/>
      <c r="IG63" s="5"/>
      <c r="IH63" s="6"/>
      <c r="II63" s="7"/>
      <c r="IM63" s="5"/>
      <c r="IN63" s="6"/>
      <c r="IO63" s="7"/>
      <c r="IS63" s="5"/>
      <c r="IT63" s="6"/>
      <c r="IU63" s="7"/>
      <c r="IY63" s="5"/>
      <c r="IZ63" s="6"/>
      <c r="JA63" s="7"/>
      <c r="JE63" s="5"/>
      <c r="JF63" s="6"/>
      <c r="JG63" s="7"/>
      <c r="JK63" s="5"/>
      <c r="JL63" s="6"/>
      <c r="JM63" s="7"/>
      <c r="JQ63" s="5"/>
      <c r="JR63" s="6"/>
      <c r="JS63" s="7"/>
      <c r="JW63" s="5"/>
      <c r="JX63" s="6"/>
      <c r="JY63" s="7"/>
      <c r="KC63" s="5"/>
      <c r="KD63" s="6"/>
      <c r="KE63" s="7"/>
      <c r="KI63" s="5"/>
      <c r="KJ63" s="6"/>
      <c r="KK63" s="7"/>
      <c r="KO63" s="5"/>
      <c r="KP63" s="6"/>
      <c r="KQ63" s="7"/>
      <c r="KU63" s="5"/>
      <c r="KV63" s="6"/>
      <c r="KW63" s="7"/>
      <c r="LA63" s="5"/>
      <c r="LB63" s="6"/>
      <c r="LC63" s="7"/>
      <c r="LG63" s="5"/>
      <c r="LH63" s="6"/>
      <c r="LI63" s="7"/>
      <c r="LM63" s="5"/>
      <c r="LN63" s="6"/>
      <c r="LO63" s="7"/>
      <c r="LS63" s="5"/>
      <c r="LT63" s="6"/>
      <c r="LU63" s="7"/>
      <c r="LY63" s="5"/>
      <c r="LZ63" s="6"/>
      <c r="MA63" s="7"/>
      <c r="ME63" s="5"/>
      <c r="MF63" s="6"/>
      <c r="MG63" s="7"/>
      <c r="MK63" s="5"/>
      <c r="ML63" s="6"/>
      <c r="MM63" s="7"/>
      <c r="MQ63" s="5"/>
      <c r="MR63" s="6"/>
      <c r="MS63" s="7"/>
      <c r="MW63" s="5"/>
      <c r="MX63" s="6"/>
      <c r="MY63" s="7"/>
      <c r="NC63" s="5"/>
      <c r="ND63" s="6"/>
      <c r="NE63" s="7"/>
      <c r="NI63" s="5"/>
      <c r="NJ63" s="6"/>
      <c r="NK63" s="7"/>
      <c r="NO63" s="5"/>
      <c r="NP63" s="6"/>
      <c r="NQ63" s="7"/>
      <c r="NU63" s="5"/>
      <c r="NV63" s="6"/>
      <c r="NW63" s="7"/>
      <c r="OA63" s="5"/>
      <c r="OB63" s="6"/>
      <c r="OC63" s="7"/>
      <c r="OG63" s="5"/>
      <c r="OH63" s="6"/>
      <c r="OI63" s="7"/>
      <c r="OM63" s="5"/>
      <c r="ON63" s="6"/>
      <c r="OO63" s="7"/>
      <c r="OS63" s="5"/>
      <c r="OT63" s="6"/>
      <c r="OU63" s="7"/>
      <c r="OY63" s="5"/>
      <c r="OZ63" s="6"/>
      <c r="PA63" s="7"/>
      <c r="PE63" s="5"/>
      <c r="PF63" s="6"/>
      <c r="PG63" s="7"/>
      <c r="PK63" s="5"/>
      <c r="PL63" s="6"/>
      <c r="PM63" s="7"/>
      <c r="PQ63" s="5"/>
      <c r="PR63" s="6"/>
      <c r="PS63" s="7"/>
      <c r="PW63" s="5"/>
      <c r="PX63" s="6"/>
      <c r="PY63" s="7"/>
      <c r="QC63" s="5"/>
      <c r="QD63" s="6"/>
      <c r="QE63" s="7"/>
      <c r="QI63" s="5"/>
      <c r="QJ63" s="6"/>
      <c r="QK63" s="7"/>
      <c r="QO63" s="5"/>
      <c r="QP63" s="6"/>
      <c r="QQ63" s="7"/>
    </row>
    <row r="64" spans="3:459">
      <c r="C64">
        <v>27</v>
      </c>
      <c r="D64" s="6">
        <v>0.52559999999999996</v>
      </c>
      <c r="E64" s="12">
        <f t="shared" si="286"/>
        <v>-2701707.5298707737</v>
      </c>
      <c r="F64" s="12">
        <f t="shared" si="0"/>
        <v>-1737529.3779466315</v>
      </c>
      <c r="G64">
        <v>26</v>
      </c>
      <c r="H64" s="6">
        <v>0.52559999999999996</v>
      </c>
      <c r="I64" s="12">
        <f t="shared" si="1"/>
        <v>-2798693.2390319426</v>
      </c>
      <c r="J64" s="12">
        <f t="shared" si="2"/>
        <v>-1779094.9586411235</v>
      </c>
      <c r="K64">
        <v>25</v>
      </c>
      <c r="L64" s="6">
        <v>0.52559999999999996</v>
      </c>
      <c r="M64" s="12">
        <f t="shared" si="3"/>
        <v>-2511767.4463618463</v>
      </c>
      <c r="N64" s="12">
        <f t="shared" si="4"/>
        <v>-1596699.7521482371</v>
      </c>
      <c r="O64">
        <v>24</v>
      </c>
      <c r="P64" s="6">
        <v>0.52559999999999996</v>
      </c>
      <c r="Q64" s="12">
        <f t="shared" si="5"/>
        <v>-2211481.381980076</v>
      </c>
      <c r="R64" s="12">
        <f t="shared" si="6"/>
        <v>-1307158.1402781862</v>
      </c>
      <c r="S64">
        <v>23</v>
      </c>
      <c r="T64" s="6">
        <v>0.52559999999999996</v>
      </c>
      <c r="U64" s="12">
        <f t="shared" si="7"/>
        <v>-1362429.5650039748</v>
      </c>
      <c r="V64" s="12">
        <f t="shared" si="8"/>
        <v>-724265.53083854425</v>
      </c>
      <c r="W64">
        <v>22</v>
      </c>
      <c r="X64" s="6">
        <v>0.52559999999999996</v>
      </c>
      <c r="Y64" s="12">
        <f t="shared" si="9"/>
        <v>-1241922.1443377896</v>
      </c>
      <c r="Z64" s="12">
        <f t="shared" si="10"/>
        <v>-595568.61196867982</v>
      </c>
      <c r="AA64">
        <v>21</v>
      </c>
      <c r="AB64" s="6">
        <v>0.52559999999999996</v>
      </c>
      <c r="AC64" s="12">
        <f t="shared" si="11"/>
        <v>-1653683.5125510774</v>
      </c>
      <c r="AD64" s="12">
        <f t="shared" si="12"/>
        <v>-811472.95039681124</v>
      </c>
      <c r="AE64">
        <v>20</v>
      </c>
      <c r="AF64" s="6">
        <v>0.52559999999999996</v>
      </c>
      <c r="AG64" s="12">
        <f t="shared" si="13"/>
        <v>-1301806.4936399353</v>
      </c>
      <c r="AH64" s="12">
        <f t="shared" si="14"/>
        <v>-658162.39083654713</v>
      </c>
      <c r="AI64">
        <v>19</v>
      </c>
      <c r="AJ64" s="6">
        <v>0.52559999999999996</v>
      </c>
      <c r="AK64" s="12">
        <f t="shared" si="15"/>
        <v>-1555894.5416556259</v>
      </c>
      <c r="AL64" s="12">
        <f t="shared" si="16"/>
        <v>-798191.2518530722</v>
      </c>
      <c r="AM64">
        <v>18</v>
      </c>
      <c r="AN64" s="6">
        <v>0.52559999999999996</v>
      </c>
      <c r="AO64" s="12">
        <f t="shared" si="17"/>
        <v>-1563569.3150225659</v>
      </c>
      <c r="AP64" s="12">
        <f t="shared" si="18"/>
        <v>-819566.07218654943</v>
      </c>
      <c r="AQ64">
        <v>17</v>
      </c>
      <c r="AR64" s="6">
        <v>0.52559999999999996</v>
      </c>
      <c r="AS64" s="12">
        <f t="shared" si="19"/>
        <v>-856559.22051430133</v>
      </c>
      <c r="AT64" s="12">
        <f t="shared" si="20"/>
        <v>-452161.37291089515</v>
      </c>
      <c r="AU64">
        <v>16</v>
      </c>
      <c r="AV64" s="6">
        <v>0.52559999999999996</v>
      </c>
      <c r="AW64" s="12">
        <f t="shared" si="21"/>
        <v>-948260.61381962942</v>
      </c>
      <c r="AX64" s="12">
        <f t="shared" si="22"/>
        <v>-493518.53507341311</v>
      </c>
      <c r="AY64">
        <v>15</v>
      </c>
      <c r="AZ64" s="6">
        <v>0.52559999999999996</v>
      </c>
      <c r="BA64" s="12">
        <f t="shared" si="23"/>
        <v>-749504.50178978976</v>
      </c>
      <c r="BB64" s="12">
        <f t="shared" si="24"/>
        <v>-387290.43029286532</v>
      </c>
      <c r="BC64">
        <v>14</v>
      </c>
      <c r="BD64" s="6">
        <v>0.52559999999999996</v>
      </c>
      <c r="BE64" s="12">
        <f t="shared" si="25"/>
        <v>-418681.25258536678</v>
      </c>
      <c r="BF64" s="12">
        <f t="shared" si="26"/>
        <v>-219457.45953359373</v>
      </c>
      <c r="BG64">
        <v>13</v>
      </c>
      <c r="BH64" s="6">
        <v>0.52559999999999996</v>
      </c>
      <c r="BI64" s="12">
        <f t="shared" si="27"/>
        <v>52986.368868499492</v>
      </c>
      <c r="BJ64" s="12">
        <f t="shared" si="28"/>
        <v>30925.129785704165</v>
      </c>
      <c r="BK64">
        <v>12</v>
      </c>
      <c r="BL64" s="6">
        <v>0.52559999999999996</v>
      </c>
      <c r="BM64" s="12">
        <f t="shared" si="29"/>
        <v>85769.008843077449</v>
      </c>
      <c r="BN64" s="12">
        <f t="shared" si="30"/>
        <v>53884.618938587693</v>
      </c>
      <c r="BO64">
        <v>11</v>
      </c>
      <c r="BP64" s="6">
        <v>0.52559999999999996</v>
      </c>
      <c r="BQ64" s="12">
        <f t="shared" si="31"/>
        <v>47170.904720036189</v>
      </c>
      <c r="BR64" s="12">
        <f t="shared" si="32"/>
        <v>30512.035023369132</v>
      </c>
      <c r="BS64">
        <v>10</v>
      </c>
      <c r="BT64" s="6">
        <v>0.52559999999999996</v>
      </c>
      <c r="BU64" s="12">
        <f t="shared" si="33"/>
        <v>67379.918446109383</v>
      </c>
      <c r="BV64" s="12">
        <f t="shared" si="34"/>
        <v>44585.96833980472</v>
      </c>
      <c r="BW64">
        <v>9</v>
      </c>
      <c r="BX64" s="6">
        <v>0.52559999999999996</v>
      </c>
      <c r="BY64" s="12">
        <f t="shared" si="35"/>
        <v>4496.6685257948993</v>
      </c>
      <c r="BZ64" s="12">
        <f t="shared" si="36"/>
        <v>3042.3556568575154</v>
      </c>
      <c r="CA64">
        <v>8</v>
      </c>
      <c r="CB64" s="6">
        <v>0.52559999999999996</v>
      </c>
      <c r="CC64" s="12">
        <f t="shared" si="37"/>
        <v>212648.11921610322</v>
      </c>
      <c r="CD64" s="12">
        <f t="shared" si="38"/>
        <v>169960.3926820156</v>
      </c>
      <c r="CE64">
        <v>7</v>
      </c>
      <c r="CF64" s="6">
        <v>0.52559999999999996</v>
      </c>
      <c r="CG64" s="12">
        <f t="shared" si="39"/>
        <v>289785.49888917641</v>
      </c>
      <c r="CH64" s="12">
        <f t="shared" si="40"/>
        <v>255312.87448600301</v>
      </c>
      <c r="CI64">
        <v>6</v>
      </c>
      <c r="CJ64" s="6">
        <v>0.52559999999999996</v>
      </c>
      <c r="CK64" s="12">
        <f t="shared" si="284"/>
        <v>332417.39359319455</v>
      </c>
      <c r="CL64" s="12">
        <f t="shared" si="285"/>
        <v>296580.57420954161</v>
      </c>
      <c r="CM64" s="5">
        <v>5</v>
      </c>
      <c r="CN64" s="6">
        <v>0.52559999999999996</v>
      </c>
      <c r="CO64" s="7">
        <f t="shared" si="41"/>
        <v>432134.63192932354</v>
      </c>
      <c r="CP64" s="12">
        <f t="shared" si="42"/>
        <v>314706.80932059686</v>
      </c>
      <c r="CQ64" s="12">
        <f t="shared" si="43"/>
        <v>274929.74048453628</v>
      </c>
      <c r="CR64" s="9"/>
      <c r="CS64" s="5">
        <v>4</v>
      </c>
      <c r="CT64" s="6">
        <v>0.52559999999999996</v>
      </c>
      <c r="CU64" s="7">
        <f t="shared" si="44"/>
        <v>330352.90262925118</v>
      </c>
      <c r="CV64" s="12">
        <f t="shared" si="45"/>
        <v>264244.80568276835</v>
      </c>
      <c r="CW64" s="12">
        <f t="shared" si="46"/>
        <v>249509.96521718649</v>
      </c>
      <c r="CY64" s="5">
        <v>3</v>
      </c>
      <c r="CZ64" s="6">
        <v>0.52559999999999996</v>
      </c>
      <c r="DA64" s="7">
        <f t="shared" si="47"/>
        <v>267102.92903399997</v>
      </c>
      <c r="DB64" s="12">
        <f t="shared" si="48"/>
        <v>222513.42186569807</v>
      </c>
      <c r="DC64" s="12">
        <f t="shared" si="49"/>
        <v>219204.67209817842</v>
      </c>
      <c r="DE64" s="5">
        <f t="shared" si="50"/>
        <v>2</v>
      </c>
      <c r="DF64" s="6">
        <v>0.52559999999999996</v>
      </c>
      <c r="DG64" s="7">
        <f t="shared" si="51"/>
        <v>226071.03599999996</v>
      </c>
      <c r="DH64" s="12">
        <f>(DH65)*(1+DF64)-(((VLOOKUP((DE$91+DE65),$A$138:$E$227,5,FALSE))/(VLOOKUP(DE$91,$A$138:$E$227,5,FALSE)))*(IF(DE64&lt;=$D$125,$B$125,$C$125)))</f>
        <v>198165.37584962405</v>
      </c>
      <c r="DI64" s="12">
        <f t="shared" si="53"/>
        <v>195955.35307063197</v>
      </c>
      <c r="DK64" s="5">
        <f t="shared" si="54"/>
        <v>1</v>
      </c>
      <c r="DL64" s="6">
        <v>0.52559999999999996</v>
      </c>
      <c r="DM64" s="7">
        <f>(DM65+$B$124)*(1+DL64)</f>
        <v>228839.99999999997</v>
      </c>
      <c r="DN64" s="12">
        <f>($B$124)*(1+DL64)-$B$125</f>
        <v>217839.99999999997</v>
      </c>
      <c r="DO64" s="12">
        <f>DN64</f>
        <v>217839.99999999997</v>
      </c>
      <c r="DQ64" s="5"/>
      <c r="DR64" s="6"/>
      <c r="DS64" s="7"/>
      <c r="DU64">
        <f t="shared" ref="DU64:DU66" si="290">IF(AND(DT65=0, DT64=1), DQ64, 1000)</f>
        <v>1000</v>
      </c>
      <c r="DW64" s="5"/>
      <c r="DX64" s="6"/>
      <c r="DY64" s="7"/>
      <c r="EC64" s="5"/>
      <c r="ED64" s="6"/>
      <c r="EE64" s="7"/>
      <c r="EI64" s="5"/>
      <c r="EJ64" s="6"/>
      <c r="EK64" s="7"/>
      <c r="EO64" s="5"/>
      <c r="EP64" s="6"/>
      <c r="EQ64" s="7"/>
      <c r="EU64" s="5"/>
      <c r="EV64" s="6"/>
      <c r="EW64" s="7"/>
      <c r="FA64" s="5"/>
      <c r="FB64" s="6"/>
      <c r="FC64" s="7"/>
      <c r="FG64" s="5"/>
      <c r="FH64" s="6"/>
      <c r="FI64" s="7"/>
      <c r="FM64" s="5"/>
      <c r="FN64" s="6"/>
      <c r="FO64" s="7"/>
      <c r="FS64" s="5"/>
      <c r="FT64" s="6"/>
      <c r="FU64" s="7"/>
      <c r="FY64" s="5"/>
      <c r="FZ64" s="6"/>
      <c r="GA64" s="7"/>
      <c r="GE64" s="5"/>
      <c r="GF64" s="6"/>
      <c r="GG64" s="7"/>
      <c r="GK64" s="5"/>
      <c r="GL64" s="6"/>
      <c r="GM64" s="7"/>
      <c r="GQ64" s="5"/>
      <c r="GR64" s="6"/>
      <c r="GS64" s="7"/>
      <c r="GW64" s="5"/>
      <c r="GX64" s="6"/>
      <c r="GY64" s="7"/>
      <c r="HC64" s="5"/>
      <c r="HD64" s="6"/>
      <c r="HE64" s="7"/>
      <c r="HI64" s="5"/>
      <c r="HJ64" s="6"/>
      <c r="HK64" s="7"/>
      <c r="HO64" s="5"/>
      <c r="HP64" s="6"/>
      <c r="HQ64" s="7"/>
      <c r="HU64" s="5"/>
      <c r="HV64" s="6"/>
      <c r="HW64" s="7"/>
      <c r="IA64" s="5"/>
      <c r="IB64" s="6"/>
      <c r="IC64" s="7"/>
      <c r="IG64" s="5"/>
      <c r="IH64" s="6"/>
      <c r="II64" s="7"/>
      <c r="IM64" s="5"/>
      <c r="IN64" s="6"/>
      <c r="IO64" s="7"/>
      <c r="IS64" s="5"/>
      <c r="IT64" s="6"/>
      <c r="IU64" s="7"/>
      <c r="IY64" s="5"/>
      <c r="IZ64" s="6"/>
      <c r="JA64" s="7"/>
      <c r="JE64" s="5"/>
      <c r="JF64" s="6"/>
      <c r="JG64" s="7"/>
      <c r="JK64" s="5"/>
      <c r="JL64" s="6"/>
      <c r="JM64" s="7"/>
      <c r="JQ64" s="5"/>
      <c r="JR64" s="6"/>
      <c r="JS64" s="7"/>
      <c r="JW64" s="5"/>
      <c r="JX64" s="6"/>
      <c r="JY64" s="7"/>
      <c r="KC64" s="5"/>
      <c r="KD64" s="6"/>
      <c r="KE64" s="7"/>
      <c r="KI64" s="5"/>
      <c r="KJ64" s="6"/>
      <c r="KK64" s="7"/>
      <c r="KO64" s="5"/>
      <c r="KP64" s="6"/>
      <c r="KQ64" s="7"/>
      <c r="KU64" s="5"/>
      <c r="KV64" s="6"/>
      <c r="KW64" s="7"/>
      <c r="LA64" s="5"/>
      <c r="LB64" s="6"/>
      <c r="LC64" s="7"/>
      <c r="LG64" s="5"/>
      <c r="LH64" s="6"/>
      <c r="LI64" s="7"/>
      <c r="LM64" s="5"/>
      <c r="LN64" s="6"/>
      <c r="LO64" s="7"/>
      <c r="LS64" s="5"/>
      <c r="LT64" s="6"/>
      <c r="LU64" s="7"/>
      <c r="LY64" s="5"/>
      <c r="LZ64" s="6"/>
      <c r="MA64" s="7"/>
      <c r="ME64" s="5"/>
      <c r="MF64" s="6"/>
      <c r="MG64" s="7"/>
      <c r="MK64" s="5"/>
      <c r="ML64" s="6"/>
      <c r="MM64" s="7"/>
      <c r="MQ64" s="5"/>
      <c r="MR64" s="6"/>
      <c r="MS64" s="7"/>
      <c r="MW64" s="5"/>
      <c r="MX64" s="6"/>
      <c r="MY64" s="7"/>
      <c r="NC64" s="5"/>
      <c r="ND64" s="6"/>
      <c r="NE64" s="7"/>
      <c r="NI64" s="5"/>
      <c r="NJ64" s="6"/>
      <c r="NK64" s="7"/>
      <c r="NO64" s="5"/>
      <c r="NP64" s="6"/>
      <c r="NQ64" s="7"/>
      <c r="NU64" s="5"/>
      <c r="NV64" s="6"/>
      <c r="NW64" s="7"/>
      <c r="OA64" s="5"/>
      <c r="OB64" s="6"/>
      <c r="OC64" s="7"/>
      <c r="OG64" s="5"/>
      <c r="OH64" s="6"/>
      <c r="OI64" s="7"/>
      <c r="OM64" s="5"/>
      <c r="ON64" s="6"/>
      <c r="OO64" s="7"/>
      <c r="OS64" s="5"/>
      <c r="OT64" s="6"/>
      <c r="OU64" s="7"/>
      <c r="OY64" s="5"/>
      <c r="OZ64" s="6"/>
      <c r="PA64" s="7"/>
      <c r="PE64" s="5"/>
      <c r="PF64" s="6"/>
      <c r="PG64" s="7"/>
      <c r="PK64" s="5"/>
      <c r="PL64" s="6"/>
      <c r="PM64" s="7"/>
      <c r="PQ64" s="5"/>
      <c r="PR64" s="6"/>
      <c r="PS64" s="7"/>
      <c r="PW64" s="5"/>
      <c r="PX64" s="6"/>
      <c r="PY64" s="7"/>
      <c r="QC64" s="5"/>
      <c r="QD64" s="6"/>
      <c r="QE64" s="7"/>
      <c r="QI64" s="5"/>
      <c r="QJ64" s="6"/>
      <c r="QK64" s="7"/>
      <c r="QO64" s="5"/>
      <c r="QP64" s="6"/>
      <c r="QQ64" s="7"/>
    </row>
    <row r="65" spans="3:461">
      <c r="C65">
        <v>26</v>
      </c>
      <c r="D65" s="6">
        <v>-1.21E-2</v>
      </c>
      <c r="E65" s="12">
        <f t="shared" si="286"/>
        <v>-1740338.3134680411</v>
      </c>
      <c r="F65" s="12">
        <f t="shared" si="0"/>
        <v>-1131874.1662780868</v>
      </c>
      <c r="G65">
        <v>25</v>
      </c>
      <c r="H65" s="6">
        <v>-1.21E-2</v>
      </c>
      <c r="I65" s="12">
        <f t="shared" si="1"/>
        <v>-1803552.868757081</v>
      </c>
      <c r="J65" s="12">
        <f t="shared" si="2"/>
        <v>-1159426.8442009806</v>
      </c>
      <c r="K65">
        <v>24</v>
      </c>
      <c r="L65" s="6">
        <v>-1.21E-2</v>
      </c>
      <c r="M65" s="12">
        <f t="shared" si="3"/>
        <v>-1615478.8043430166</v>
      </c>
      <c r="N65" s="12">
        <f t="shared" si="4"/>
        <v>-1038522.088506225</v>
      </c>
      <c r="O65">
        <v>23</v>
      </c>
      <c r="P65" s="6">
        <v>-1.21E-2</v>
      </c>
      <c r="Q65" s="12">
        <f t="shared" si="5"/>
        <v>-1416312.7064754483</v>
      </c>
      <c r="R65" s="12">
        <f t="shared" si="6"/>
        <v>-846592.9335699107</v>
      </c>
      <c r="S65">
        <v>22</v>
      </c>
      <c r="T65" s="6">
        <v>-1.21E-2</v>
      </c>
      <c r="U65" s="12">
        <f t="shared" si="7"/>
        <v>-856054.0105993764</v>
      </c>
      <c r="V65" s="12">
        <f t="shared" si="8"/>
        <v>-460209.48690116854</v>
      </c>
      <c r="W65">
        <v>21</v>
      </c>
      <c r="X65" s="6">
        <v>-1.21E-2</v>
      </c>
      <c r="Y65" s="12">
        <f t="shared" si="9"/>
        <v>-773049.2952300118</v>
      </c>
      <c r="Z65" s="12">
        <f t="shared" si="10"/>
        <v>-374899.84618297563</v>
      </c>
      <c r="AA65">
        <v>20</v>
      </c>
      <c r="AB65" s="6">
        <v>-1.21E-2</v>
      </c>
      <c r="AC65" s="12">
        <f t="shared" si="11"/>
        <v>-1043882.5045324555</v>
      </c>
      <c r="AD65" s="12">
        <f t="shared" si="12"/>
        <v>-518016.88194843649</v>
      </c>
      <c r="AE65">
        <v>19</v>
      </c>
      <c r="AF65" s="6">
        <v>-1.21E-2</v>
      </c>
      <c r="AG65" s="12">
        <f t="shared" si="13"/>
        <v>-814412.85942961311</v>
      </c>
      <c r="AH65" s="12">
        <f t="shared" si="14"/>
        <v>-416391.5371519826</v>
      </c>
      <c r="AI65">
        <v>18</v>
      </c>
      <c r="AJ65" s="6">
        <v>-1.21E-2</v>
      </c>
      <c r="AK65" s="12">
        <f t="shared" si="15"/>
        <v>-981526.14105011849</v>
      </c>
      <c r="AL65" s="12">
        <f t="shared" si="16"/>
        <v>-509212.81001848256</v>
      </c>
      <c r="AM65">
        <v>17</v>
      </c>
      <c r="AN65" s="6">
        <v>-1.21E-2</v>
      </c>
      <c r="AO65" s="12">
        <f t="shared" si="17"/>
        <v>-987372.36003498593</v>
      </c>
      <c r="AP65" s="12">
        <f t="shared" si="18"/>
        <v>-523381.58934185345</v>
      </c>
      <c r="AQ65">
        <v>16</v>
      </c>
      <c r="AR65" s="6">
        <v>-1.21E-2</v>
      </c>
      <c r="AS65" s="12">
        <f t="shared" si="19"/>
        <v>-524205.71224358183</v>
      </c>
      <c r="AT65" s="12">
        <f t="shared" si="20"/>
        <v>-279839.13961875415</v>
      </c>
      <c r="AU65">
        <v>15</v>
      </c>
      <c r="AV65" s="6">
        <v>-1.21E-2</v>
      </c>
      <c r="AW65" s="12">
        <f t="shared" si="21"/>
        <v>-583781.95901728654</v>
      </c>
      <c r="AX65" s="12">
        <f t="shared" si="22"/>
        <v>-307253.66264067712</v>
      </c>
      <c r="AY65">
        <v>14</v>
      </c>
      <c r="AZ65" s="6">
        <v>-1.21E-2</v>
      </c>
      <c r="BA65" s="12">
        <f t="shared" si="23"/>
        <v>-453229.51483544527</v>
      </c>
      <c r="BB65" s="12">
        <f t="shared" si="24"/>
        <v>-236837.979556868</v>
      </c>
      <c r="BC65">
        <v>13</v>
      </c>
      <c r="BD65" s="6">
        <v>-1.21E-2</v>
      </c>
      <c r="BE65" s="12">
        <f t="shared" si="25"/>
        <v>-236921.34899854177</v>
      </c>
      <c r="BF65" s="12">
        <f t="shared" si="26"/>
        <v>-125586.12860449018</v>
      </c>
      <c r="BG65">
        <v>12</v>
      </c>
      <c r="BH65" s="6">
        <v>-1.21E-2</v>
      </c>
      <c r="BI65" s="12">
        <f t="shared" si="27"/>
        <v>68423.99236618368</v>
      </c>
      <c r="BJ65" s="12">
        <f t="shared" si="28"/>
        <v>40385.589479288865</v>
      </c>
      <c r="BK65">
        <v>11</v>
      </c>
      <c r="BL65" s="6">
        <v>-1.21E-2</v>
      </c>
      <c r="BM65" s="12">
        <f t="shared" si="29"/>
        <v>87519.984355675333</v>
      </c>
      <c r="BN65" s="12">
        <f t="shared" si="30"/>
        <v>55604.802090635822</v>
      </c>
      <c r="BO65">
        <v>10</v>
      </c>
      <c r="BP65" s="6">
        <v>-1.21E-2</v>
      </c>
      <c r="BQ65" s="12">
        <f t="shared" si="31"/>
        <v>61320.277310477046</v>
      </c>
      <c r="BR65" s="12">
        <f t="shared" si="32"/>
        <v>40111.760345951145</v>
      </c>
      <c r="BS65">
        <v>9</v>
      </c>
      <c r="BT65" s="6">
        <v>-1.21E-2</v>
      </c>
      <c r="BU65" s="12">
        <f t="shared" si="33"/>
        <v>73883.715979152315</v>
      </c>
      <c r="BV65" s="12">
        <f t="shared" si="34"/>
        <v>49440.982873267341</v>
      </c>
      <c r="BW65">
        <v>8</v>
      </c>
      <c r="BX65" s="6">
        <v>-1.21E-2</v>
      </c>
      <c r="BY65" s="12">
        <f t="shared" si="35"/>
        <v>32011.882450481287</v>
      </c>
      <c r="BZ65" s="12">
        <f t="shared" si="36"/>
        <v>21902.866939802982</v>
      </c>
      <c r="CA65">
        <v>7</v>
      </c>
      <c r="CB65" s="6">
        <v>-1.21E-2</v>
      </c>
      <c r="CC65" s="12">
        <f t="shared" si="37"/>
        <v>163989.90753607333</v>
      </c>
      <c r="CD65" s="12">
        <f t="shared" si="38"/>
        <v>132548.23353479611</v>
      </c>
      <c r="CE65">
        <v>6</v>
      </c>
      <c r="CF65" s="6">
        <v>-1.21E-2</v>
      </c>
      <c r="CG65" s="12">
        <f t="shared" si="39"/>
        <v>212268.04653943947</v>
      </c>
      <c r="CH65" s="12">
        <f t="shared" si="40"/>
        <v>189126.0414655908</v>
      </c>
      <c r="CI65">
        <v>5</v>
      </c>
      <c r="CJ65" s="6">
        <v>-1.21E-2</v>
      </c>
      <c r="CK65" s="12">
        <f t="shared" si="284"/>
        <v>239933.39905164827</v>
      </c>
      <c r="CL65" s="12">
        <f t="shared" si="285"/>
        <v>216481.26230223902</v>
      </c>
      <c r="CM65" s="5">
        <v>4</v>
      </c>
      <c r="CN65" s="6">
        <v>-1.21E-2</v>
      </c>
      <c r="CO65" s="7">
        <f t="shared" si="41"/>
        <v>283255.52695944125</v>
      </c>
      <c r="CP65" s="12">
        <f t="shared" si="42"/>
        <v>228793.41560862074</v>
      </c>
      <c r="CQ65" s="12">
        <f t="shared" si="43"/>
        <v>202129.52130836793</v>
      </c>
      <c r="CR65" s="9"/>
      <c r="CS65" s="5">
        <v>3</v>
      </c>
      <c r="CT65" s="6">
        <v>-1.21E-2</v>
      </c>
      <c r="CU65" s="7">
        <f t="shared" si="44"/>
        <v>216539.65825200002</v>
      </c>
      <c r="CV65" s="12">
        <f t="shared" si="45"/>
        <v>180843.21708310238</v>
      </c>
      <c r="CW65" s="12">
        <f t="shared" si="46"/>
        <v>172684.87646281204</v>
      </c>
      <c r="CY65" s="5">
        <v>2</v>
      </c>
      <c r="CZ65" s="6">
        <v>-1.21E-2</v>
      </c>
      <c r="DA65" s="7">
        <f t="shared" si="47"/>
        <v>175080.57750000001</v>
      </c>
      <c r="DB65" s="12">
        <f>(DB66)*(1+CZ65)-(((VLOOKUP((CY$91+CY66),$A$138:$E$227,5,FALSE))/(VLOOKUP(CY$91,$A$138:$E$227,5,FALSE)))*(IF(CY65&lt;=$D$125,$B$125,$C$125)))</f>
        <v>153172.16806603773</v>
      </c>
      <c r="DC65" s="12">
        <f t="shared" si="49"/>
        <v>152596.33284774434</v>
      </c>
      <c r="DE65" s="5">
        <f t="shared" si="50"/>
        <v>1</v>
      </c>
      <c r="DF65" s="6">
        <v>-1.21E-2</v>
      </c>
      <c r="DG65" s="7">
        <f>(DG66+$B$124)*(1+DF65)</f>
        <v>148185</v>
      </c>
      <c r="DH65" s="12">
        <f>($B$124)*(1+DF65)-$B$125</f>
        <v>137185</v>
      </c>
      <c r="DI65" s="12">
        <f>DH65</f>
        <v>137185</v>
      </c>
      <c r="DK65" s="5"/>
      <c r="DL65" s="6"/>
      <c r="DM65" s="7"/>
      <c r="DQ65" s="5"/>
      <c r="DR65" s="6"/>
      <c r="DS65" s="7"/>
      <c r="DU65">
        <f t="shared" si="290"/>
        <v>1000</v>
      </c>
      <c r="DW65" s="5"/>
      <c r="DX65" s="6"/>
      <c r="DY65" s="7"/>
      <c r="EC65" s="5"/>
      <c r="ED65" s="6"/>
      <c r="EE65" s="7"/>
      <c r="EI65" s="5"/>
      <c r="EJ65" s="6"/>
      <c r="EK65" s="7"/>
      <c r="EO65" s="5"/>
      <c r="EP65" s="6"/>
      <c r="EQ65" s="7"/>
      <c r="EU65" s="5"/>
      <c r="EV65" s="6"/>
      <c r="EW65" s="7"/>
      <c r="FA65" s="5"/>
      <c r="FB65" s="6"/>
      <c r="FC65" s="7"/>
      <c r="FG65" s="5"/>
      <c r="FH65" s="6"/>
      <c r="FI65" s="7"/>
      <c r="FM65" s="5"/>
      <c r="FN65" s="6"/>
      <c r="FO65" s="7"/>
      <c r="FS65" s="5"/>
      <c r="FT65" s="6"/>
      <c r="FU65" s="7"/>
      <c r="FY65" s="5"/>
      <c r="FZ65" s="6"/>
      <c r="GA65" s="7"/>
      <c r="GE65" s="5"/>
      <c r="GF65" s="6"/>
      <c r="GG65" s="7"/>
      <c r="GK65" s="5"/>
      <c r="GL65" s="6"/>
      <c r="GM65" s="7"/>
      <c r="GQ65" s="5"/>
      <c r="GR65" s="6"/>
      <c r="GS65" s="7"/>
      <c r="GW65" s="5"/>
      <c r="GX65" s="6"/>
      <c r="GY65" s="7"/>
      <c r="HC65" s="5"/>
      <c r="HD65" s="6"/>
      <c r="HE65" s="7"/>
      <c r="HI65" s="5"/>
      <c r="HJ65" s="6"/>
      <c r="HK65" s="7"/>
      <c r="HO65" s="5"/>
      <c r="HP65" s="6"/>
      <c r="HQ65" s="7"/>
      <c r="HU65" s="5"/>
      <c r="HV65" s="6"/>
      <c r="HW65" s="7"/>
      <c r="IA65" s="5"/>
      <c r="IB65" s="6"/>
      <c r="IC65" s="7"/>
      <c r="IG65" s="5"/>
      <c r="IH65" s="6"/>
      <c r="II65" s="7"/>
      <c r="IM65" s="5"/>
      <c r="IN65" s="6"/>
      <c r="IO65" s="7"/>
      <c r="IS65" s="5"/>
      <c r="IT65" s="6"/>
      <c r="IU65" s="7"/>
      <c r="IY65" s="5"/>
      <c r="IZ65" s="6"/>
      <c r="JA65" s="7"/>
      <c r="JE65" s="5"/>
      <c r="JF65" s="6"/>
      <c r="JG65" s="7"/>
      <c r="JK65" s="5"/>
      <c r="JL65" s="6"/>
      <c r="JM65" s="7"/>
      <c r="JQ65" s="5"/>
      <c r="JR65" s="6"/>
      <c r="JS65" s="7"/>
      <c r="JW65" s="5"/>
      <c r="JX65" s="6"/>
      <c r="JY65" s="7"/>
      <c r="KC65" s="5"/>
      <c r="KD65" s="6"/>
      <c r="KE65" s="7"/>
      <c r="KI65" s="5"/>
      <c r="KJ65" s="6"/>
      <c r="KK65" s="7"/>
      <c r="KO65" s="5"/>
      <c r="KP65" s="6"/>
      <c r="KQ65" s="7"/>
      <c r="KU65" s="5"/>
      <c r="KV65" s="6"/>
      <c r="KW65" s="7"/>
      <c r="LA65" s="5"/>
      <c r="LB65" s="6"/>
      <c r="LC65" s="7"/>
      <c r="LG65" s="5"/>
      <c r="LH65" s="6"/>
      <c r="LI65" s="7"/>
      <c r="LM65" s="5"/>
      <c r="LN65" s="6"/>
      <c r="LO65" s="7"/>
      <c r="LS65" s="5"/>
      <c r="LT65" s="6"/>
      <c r="LU65" s="7"/>
      <c r="LY65" s="5"/>
      <c r="LZ65" s="6"/>
      <c r="MA65" s="7"/>
      <c r="ME65" s="5"/>
      <c r="MF65" s="6"/>
      <c r="MG65" s="7"/>
      <c r="MK65" s="5"/>
      <c r="ML65" s="6"/>
      <c r="MM65" s="7"/>
      <c r="MQ65" s="5"/>
      <c r="MR65" s="6"/>
      <c r="MS65" s="7"/>
      <c r="MW65" s="5"/>
      <c r="MX65" s="6"/>
      <c r="MY65" s="7"/>
      <c r="NC65" s="5"/>
      <c r="ND65" s="6"/>
      <c r="NE65" s="7"/>
      <c r="NI65" s="5"/>
      <c r="NJ65" s="6"/>
      <c r="NK65" s="7"/>
      <c r="NO65" s="5"/>
      <c r="NP65" s="6"/>
      <c r="NQ65" s="7"/>
      <c r="NU65" s="5"/>
      <c r="NV65" s="6"/>
      <c r="NW65" s="7"/>
      <c r="OA65" s="5"/>
      <c r="OB65" s="6"/>
      <c r="OC65" s="7"/>
      <c r="OG65" s="5"/>
      <c r="OH65" s="6"/>
      <c r="OI65" s="7"/>
      <c r="OM65" s="5"/>
      <c r="ON65" s="6"/>
      <c r="OO65" s="7"/>
      <c r="OS65" s="5"/>
      <c r="OT65" s="6"/>
      <c r="OU65" s="7"/>
      <c r="OY65" s="5"/>
      <c r="OZ65" s="6"/>
      <c r="PA65" s="7"/>
      <c r="PE65" s="5"/>
      <c r="PF65" s="6"/>
      <c r="PG65" s="7"/>
      <c r="PK65" s="5"/>
      <c r="PL65" s="6"/>
      <c r="PM65" s="7"/>
      <c r="PQ65" s="5"/>
      <c r="PR65" s="6"/>
      <c r="PS65" s="7"/>
      <c r="PW65" s="5"/>
      <c r="PX65" s="6"/>
      <c r="PY65" s="7"/>
      <c r="QC65" s="5"/>
      <c r="QD65" s="6"/>
      <c r="QE65" s="7"/>
      <c r="QI65" s="5"/>
      <c r="QJ65" s="6"/>
      <c r="QK65" s="7"/>
      <c r="QO65" s="5"/>
      <c r="QP65" s="6"/>
      <c r="QQ65" s="7"/>
    </row>
    <row r="66" spans="3:461">
      <c r="C66">
        <v>25</v>
      </c>
      <c r="D66" s="6">
        <v>0.18149999999999999</v>
      </c>
      <c r="E66" s="12">
        <f t="shared" si="286"/>
        <v>-1714962.1883166144</v>
      </c>
      <c r="F66" s="12">
        <f t="shared" ref="F66:F88" si="291">E66*((VLOOKUP(C$91, $A$138:$E$227, 5, FALSE)) / VLOOKUP((C$91+C67), $A$138:$E$227, 5, FALSE))</f>
        <v>-1119579.0889765068</v>
      </c>
      <c r="G66">
        <v>24</v>
      </c>
      <c r="H66" s="6">
        <v>0.18149999999999999</v>
      </c>
      <c r="I66" s="12">
        <f t="shared" ref="I66:I87" si="292">(I67)*(1+H66)-(((VLOOKUP((G$91+G67),$A$138:$E$227,5,FALSE))/(VLOOKUP(G$91,$A$138:$E$227,5,FALSE)))*(IF(G66&lt;=$D$125,$B$125,$C$125)))</f>
        <v>-1778404.9013973218</v>
      </c>
      <c r="J66" s="12">
        <f t="shared" ref="J66:J88" si="293">I66*((VLOOKUP(G$91, $A$138:$E$227, 5, FALSE)) / VLOOKUP((G$91+G67), $A$138:$E$227, 5, FALSE))</f>
        <v>-1147574.4835431776</v>
      </c>
      <c r="K66">
        <v>23</v>
      </c>
      <c r="L66" s="6">
        <v>0.18149999999999999</v>
      </c>
      <c r="M66" s="12">
        <f t="shared" ref="M66:M86" si="294">(M67)*(1+L66)-(((VLOOKUP((K$91+K67),$A$138:$E$227,5,FALSE))/(VLOOKUP(K$91,$A$138:$E$227,5,FALSE)))*(IF(K66&lt;=$D$125,$B$125,$C$125)))</f>
        <v>-1588027.267614485</v>
      </c>
      <c r="N66" s="12">
        <f t="shared" ref="N66:N87" si="295">M66*((VLOOKUP(K$91, $A$138:$E$227, 5, FALSE)) / VLOOKUP((K$91+K67), $A$138:$E$227, 5, FALSE))</f>
        <v>-1024727.0292908564</v>
      </c>
      <c r="O66">
        <v>22</v>
      </c>
      <c r="P66" s="6">
        <v>0.18149999999999999</v>
      </c>
      <c r="Q66" s="12">
        <f t="shared" ref="Q66:Q85" si="296">(Q67)*(1+P66)-(((VLOOKUP((O$91+O67),$A$138:$E$227,5,FALSE))/(VLOOKUP(O$91,$A$138:$E$227,5,FALSE)))*(IF(O66&lt;=$D$125,$B$125,$C$125)))</f>
        <v>-1382856.5919932839</v>
      </c>
      <c r="R66" s="12">
        <f t="shared" ref="R66:R86" si="297">Q66*((VLOOKUP(O$91, $A$138:$E$227, 5, FALSE)) / VLOOKUP((O$91+O67), $A$138:$E$227, 5, FALSE))</f>
        <v>-829713.95519597037</v>
      </c>
      <c r="S66">
        <v>21</v>
      </c>
      <c r="T66" s="6">
        <v>0.18149999999999999</v>
      </c>
      <c r="U66" s="12">
        <f t="shared" ref="U66:U84" si="298">(U67)*(1+T66)-(((VLOOKUP((S$91+S67),$A$138:$E$227,5,FALSE))/(VLOOKUP(S$91,$A$138:$E$227,5,FALSE)))*(IF(S66&lt;=$D$125,$B$125,$C$125)))</f>
        <v>-810051.43718512054</v>
      </c>
      <c r="V66" s="12">
        <f t="shared" ref="V66:V85" si="299">U66*((VLOOKUP(S$91, $A$138:$E$227, 5, FALSE)) / VLOOKUP((S$91+S67), $A$138:$E$227, 5, FALSE))</f>
        <v>-437122.09629234805</v>
      </c>
      <c r="W66">
        <v>20</v>
      </c>
      <c r="X66" s="6">
        <v>0.18149999999999999</v>
      </c>
      <c r="Y66" s="12">
        <f t="shared" ref="Y66:Y83" si="300">(Y67)*(1+X66)-(((VLOOKUP((W$91+W67),$A$138:$E$227,5,FALSE))/(VLOOKUP(W$91,$A$138:$E$227,5,FALSE)))*(IF(W66&lt;=$D$125,$B$125,$C$125)))</f>
        <v>-719899.61546080851</v>
      </c>
      <c r="Z66" s="12">
        <f t="shared" ref="Z66:Z84" si="301">Y66*((VLOOKUP(W$91, $A$138:$E$227, 5, FALSE)) / VLOOKUP((W$91+W67), $A$138:$E$227, 5, FALSE))</f>
        <v>-350441.69960167661</v>
      </c>
      <c r="AA66">
        <v>19</v>
      </c>
      <c r="AB66" s="6">
        <v>0.18149999999999999</v>
      </c>
      <c r="AC66" s="12">
        <f t="shared" ref="AC66:AC82" si="302">(AC67)*(1+AB66)-(((VLOOKUP((AA$91+AA67),$A$138:$E$227,5,FALSE))/(VLOOKUP(AA$91,$A$138:$E$227,5,FALSE)))*(IF(AA66&lt;=$D$125,$B$125,$C$125)))</f>
        <v>-995473.18461171177</v>
      </c>
      <c r="AD66" s="12">
        <f t="shared" ref="AD66:AD83" si="303">AC66*((VLOOKUP(AA$91, $A$138:$E$227, 5, FALSE)) / VLOOKUP((AA$91+AA67), $A$138:$E$227, 5, FALSE))</f>
        <v>-495858.34101413569</v>
      </c>
      <c r="AE66">
        <v>18</v>
      </c>
      <c r="AF66" s="6">
        <v>0.18149999999999999</v>
      </c>
      <c r="AG66" s="12">
        <f t="shared" ref="AG66:AG81" si="304">(AG67)*(1+AF66)-(((VLOOKUP((AE$91+AE67),$A$138:$E$227,5,FALSE))/(VLOOKUP(AE$91,$A$138:$E$227,5,FALSE)))*(IF(AE66&lt;=$D$125,$B$125,$C$125)))</f>
        <v>-764992.80174246163</v>
      </c>
      <c r="AH66" s="12">
        <f t="shared" ref="AH66:AH82" si="305">AG66*((VLOOKUP(AE$91, $A$138:$E$227, 5, FALSE)) / VLOOKUP((AE$91+AE67), $A$138:$E$227, 5, FALSE))</f>
        <v>-392600.07938481047</v>
      </c>
      <c r="AI66">
        <v>17</v>
      </c>
      <c r="AJ66" s="6">
        <v>0.18149999999999999</v>
      </c>
      <c r="AK66" s="12">
        <f t="shared" ref="AK66:AK80" si="306">(AK67)*(1+AJ66)-(((VLOOKUP((AI$91+AI67),$A$138:$E$227,5,FALSE))/(VLOOKUP(AI$91,$A$138:$E$227,5,FALSE)))*(IF(AI66&lt;=$D$125,$B$125,$C$125)))</f>
        <v>-935013.72010689008</v>
      </c>
      <c r="AL66" s="12">
        <f t="shared" ref="AL66:AL81" si="307">AK66*((VLOOKUP(AI$91, $A$138:$E$227, 5, FALSE)) / VLOOKUP((AI$91+AI67), $A$138:$E$227, 5, FALSE))</f>
        <v>-486912.80518773897</v>
      </c>
      <c r="AM66">
        <v>16</v>
      </c>
      <c r="AN66" s="6">
        <v>0.18149999999999999</v>
      </c>
      <c r="AO66" s="12">
        <f t="shared" ref="AO66:AO79" si="308">(AO67)*(1+AN66)-(((VLOOKUP((AM$91+AM67),$A$138:$E$227,5,FALSE))/(VLOOKUP(AM$91,$A$138:$E$227,5,FALSE)))*(IF(AM66&lt;=$D$125,$B$125,$C$125)))</f>
        <v>-942176.9565281251</v>
      </c>
      <c r="AP66" s="12">
        <f t="shared" ref="AP66:AP80" si="309">AO66*((VLOOKUP(AM$91, $A$138:$E$227, 5, FALSE)) / VLOOKUP((AM$91+AM67), $A$138:$E$227, 5, FALSE))</f>
        <v>-501309.24856779486</v>
      </c>
      <c r="AQ66">
        <v>15</v>
      </c>
      <c r="AR66" s="6">
        <v>0.18149999999999999</v>
      </c>
      <c r="AS66" s="12">
        <f t="shared" ref="AS66:AS78" si="310">(AS67)*(1+AR66)-(((VLOOKUP((AQ$91+AQ67),$A$138:$E$227,5,FALSE))/(VLOOKUP(AQ$91,$A$138:$E$227,5,FALSE)))*(IF(AQ66&lt;=$D$125,$B$125,$C$125)))</f>
        <v>-473740.7927371093</v>
      </c>
      <c r="AT66" s="12">
        <f t="shared" ref="AT66:AT79" si="311">AS66*((VLOOKUP(AQ$91, $A$138:$E$227, 5, FALSE)) / VLOOKUP((AQ$91+AQ67), $A$138:$E$227, 5, FALSE))</f>
        <v>-253853.55686290385</v>
      </c>
      <c r="AU66">
        <v>14</v>
      </c>
      <c r="AV66" s="6">
        <v>0.18149999999999999</v>
      </c>
      <c r="AW66" s="12">
        <f t="shared" ref="AW66:AW77" si="312">(AW67)*(1+AV66)-(((VLOOKUP((AU$91+AU67),$A$138:$E$227,5,FALSE))/(VLOOKUP(AU$91,$A$138:$E$227,5,FALSE)))*(IF(AU66&lt;=$D$125,$B$125,$C$125)))</f>
        <v>-533234.09152473579</v>
      </c>
      <c r="AX66" s="12">
        <f t="shared" ref="AX66:AX78" si="313">AW66*((VLOOKUP(AU$91, $A$138:$E$227, 5, FALSE)) / VLOOKUP((AU$91+AU67), $A$138:$E$227, 5, FALSE))</f>
        <v>-281708.57665457739</v>
      </c>
      <c r="AY66">
        <v>13</v>
      </c>
      <c r="AZ66" s="6">
        <v>0.18149999999999999</v>
      </c>
      <c r="BA66" s="12">
        <f t="shared" ref="BA66:BA76" si="314">(BA67)*(1+AZ66)-(((VLOOKUP((AY$91+AY67),$A$138:$E$227,5,FALSE))/(VLOOKUP(AY$91,$A$138:$E$227,5,FALSE)))*(IF(AY66&lt;=$D$125,$B$125,$C$125)))</f>
        <v>-400667.51988359063</v>
      </c>
      <c r="BB66" s="12">
        <f t="shared" ref="BB66:BB77" si="315">BA66*((VLOOKUP(AY$91, $A$138:$E$227, 5, FALSE)) / VLOOKUP((AY$91+AY67), $A$138:$E$227, 5, FALSE))</f>
        <v>-210161.45382573243</v>
      </c>
      <c r="BC66">
        <v>12</v>
      </c>
      <c r="BD66" s="6">
        <v>0.18149999999999999</v>
      </c>
      <c r="BE66" s="12">
        <f t="shared" ref="BE66:BE75" si="316">(BE67)*(1+BD66)-(((VLOOKUP((BC$91+BC67),$A$138:$E$227,5,FALSE))/(VLOOKUP(BC$91,$A$138:$E$227,5,FALSE)))*(IF(BC66&lt;=$D$125,$B$125,$C$125)))</f>
        <v>-182534.268972255</v>
      </c>
      <c r="BF66" s="12">
        <f t="shared" ref="BF66:BF76" si="317">BE66*((VLOOKUP(BC$91, $A$138:$E$227, 5, FALSE)) / VLOOKUP((BC$91+BC67), $A$138:$E$227, 5, FALSE))</f>
        <v>-97122.007264482847</v>
      </c>
      <c r="BG66">
        <v>11</v>
      </c>
      <c r="BH66" s="6">
        <v>0.18149999999999999</v>
      </c>
      <c r="BI66" s="12">
        <f t="shared" ref="BI66:BI74" si="318">(BI67)*(1+BH66)-(((VLOOKUP((BG$91+BG67),$A$138:$E$227,5,FALSE))/(VLOOKUP(BG$91,$A$138:$E$227,5,FALSE)))*(IF(BG66&lt;=$D$125,$B$125,$C$125)))</f>
        <v>120712.64079754094</v>
      </c>
      <c r="BJ66" s="12">
        <f t="shared" ref="BJ66:BJ75" si="319">BI66*((VLOOKUP(BG$91, $A$138:$E$227, 5, FALSE)) / VLOOKUP((BG$91+BG67), $A$138:$E$227, 5, FALSE))</f>
        <v>71516.545680052557</v>
      </c>
      <c r="BK66">
        <v>10</v>
      </c>
      <c r="BL66" s="6">
        <v>0.18149999999999999</v>
      </c>
      <c r="BM66" s="12">
        <f t="shared" ref="BM66:BM73" si="320">(BM67)*(1+BL66)-(((VLOOKUP((BK$91+BK67),$A$138:$E$227,5,FALSE))/(VLOOKUP(BK$91,$A$138:$E$227,5,FALSE)))*(IF(BK66&lt;=$D$125,$B$125,$C$125)))</f>
        <v>136389.22893705632</v>
      </c>
      <c r="BN66" s="12">
        <f t="shared" ref="BN66:BN74" si="321">BM66*((VLOOKUP(BK$91, $A$138:$E$227, 5, FALSE)) / VLOOKUP((BK$91+BK67), $A$138:$E$227, 5, FALSE))</f>
        <v>86980.300718349128</v>
      </c>
      <c r="BO66">
        <v>9</v>
      </c>
      <c r="BP66" s="6">
        <v>0.18149999999999999</v>
      </c>
      <c r="BQ66" s="12">
        <f t="shared" ref="BQ66:BQ72" si="322">(BQ67)*(1+BP66)-(((VLOOKUP((BO$91+BO67),$A$138:$E$227,5,FALSE))/(VLOOKUP(BO$91,$A$138:$E$227,5,FALSE)))*(IF(BO66&lt;=$D$125,$B$125,$C$125)))</f>
        <v>108495.13743900627</v>
      </c>
      <c r="BR66" s="12">
        <f t="shared" ref="BR66:BR73" si="323">BQ66*((VLOOKUP(BO$91, $A$138:$E$227, 5, FALSE)) / VLOOKUP((BO$91+BO67), $A$138:$E$227, 5, FALSE))</f>
        <v>71238.31665806449</v>
      </c>
      <c r="BS66">
        <v>8</v>
      </c>
      <c r="BT66" s="6">
        <v>0.18149999999999999</v>
      </c>
      <c r="BU66" s="12">
        <f t="shared" ref="BU66:BU71" si="324">(BU67)*(1+BT66)-(((VLOOKUP((BS$91+BS67),$A$138:$E$227,5,FALSE))/(VLOOKUP(BS$91,$A$138:$E$227,5,FALSE)))*(IF(BS66&lt;=$D$125,$B$125,$C$125)))</f>
        <v>120169.22426693959</v>
      </c>
      <c r="BV66" s="12">
        <f t="shared" ref="BV66:BV72" si="325">BU66*((VLOOKUP(BS$91, $A$138:$E$227, 5, FALSE)) / VLOOKUP((BS$91+BS67), $A$138:$E$227, 5, FALSE))</f>
        <v>80717.441205717929</v>
      </c>
      <c r="BW66">
        <v>7</v>
      </c>
      <c r="BX66" s="6">
        <v>0.18149999999999999</v>
      </c>
      <c r="BY66" s="12">
        <f t="shared" ref="BY66:BY70" si="326">(BY67)*(1+BX66)-(((VLOOKUP((BW$91+BW67),$A$138:$E$227,5,FALSE))/(VLOOKUP(BW$91,$A$138:$E$227,5,FALSE)))*(IF(BW66&lt;=$D$125,$B$125,$C$125)))</f>
        <v>76787.16094405824</v>
      </c>
      <c r="BZ66" s="12">
        <f t="shared" ref="BZ66:BZ71" si="327">BY66*((VLOOKUP(BW$91, $A$138:$E$227, 5, FALSE)) / VLOOKUP((BW$91+BW67), $A$138:$E$227, 5, FALSE))</f>
        <v>52736.842610636224</v>
      </c>
      <c r="CA66">
        <v>6</v>
      </c>
      <c r="CB66" s="6">
        <v>0.18149999999999999</v>
      </c>
      <c r="CC66" s="12">
        <f t="shared" ref="CC66:CC69" si="328">(CC67)*(1+CB66)-(((VLOOKUP((CA$91+CA67),$A$138:$E$227,5,FALSE))/(VLOOKUP(CA$91,$A$138:$E$227,5,FALSE)))*(IF(CA66&lt;=$D$125,$B$125,$C$125)))</f>
        <v>203569.37605611983</v>
      </c>
      <c r="CD66" s="12">
        <f t="shared" ref="CD66:CD70" si="329">CC66*((VLOOKUP(CA$91, $A$138:$E$227, 5, FALSE)) / VLOOKUP((CA$91+CA67), $A$138:$E$227, 5, FALSE))</f>
        <v>165160.05981911608</v>
      </c>
      <c r="CE66">
        <v>5</v>
      </c>
      <c r="CF66" s="6">
        <v>0.18149999999999999</v>
      </c>
      <c r="CG66" s="12">
        <f t="shared" ref="CG66:CG68" si="330">(CG67)*(1+CF66)-(((VLOOKUP((CE$91+CE67),$A$138:$E$227,5,FALSE))/(VLOOKUP(CE$91,$A$138:$E$227,5,FALSE)))*(IF(CE66&lt;=$D$125,$B$125,$C$125)))</f>
        <v>248951.24265147164</v>
      </c>
      <c r="CH66" s="12">
        <f t="shared" ref="CH66:CH69" si="331">CG66*((VLOOKUP(CE$91, $A$138:$E$227, 5, FALSE)) / VLOOKUP((CE$91+CE67), $A$138:$E$227, 5, FALSE))</f>
        <v>222646.960409052</v>
      </c>
      <c r="CI66">
        <v>4</v>
      </c>
      <c r="CJ66" s="6">
        <v>0.18149999999999999</v>
      </c>
      <c r="CK66" s="12">
        <f t="shared" si="284"/>
        <v>276529.40485033736</v>
      </c>
      <c r="CL66" s="12">
        <f t="shared" si="285"/>
        <v>250441.72514747534</v>
      </c>
      <c r="CM66" s="5">
        <v>3</v>
      </c>
      <c r="CN66" s="6">
        <v>0.18149999999999999</v>
      </c>
      <c r="CO66" s="7">
        <f t="shared" ref="CO66:CO67" si="332">(CO67)*(1+CN66)</f>
        <v>286724.89822800003</v>
      </c>
      <c r="CP66" s="12">
        <f t="shared" ref="CP66" si="333">(CP67)*(1+CN66)-(((VLOOKUP((CM$91+CM67),$A$138:$E$227,5,FALSE))/(VLOOKUP(CM$91,$A$138:$E$227,5,FALSE)))*(IF(CM66&lt;=$D$125,$B$125,$C$125)))</f>
        <v>244199.29085778721</v>
      </c>
      <c r="CQ66" s="12">
        <f t="shared" ref="CQ66:CQ67" si="334">CP66*((VLOOKUP(CM$91, $A$138:$E$227, 5, FALSE)) / VLOOKUP((CM$91+CM67), $A$138:$E$227, 5, FALSE))</f>
        <v>216554.08811916981</v>
      </c>
      <c r="CR66" s="9"/>
      <c r="CS66" s="5">
        <v>2</v>
      </c>
      <c r="CT66" s="6">
        <v>0.18149999999999999</v>
      </c>
      <c r="CU66" s="7">
        <f t="shared" ref="CU66" si="335">(CU67)*(1+CT66)</f>
        <v>219191.88000000003</v>
      </c>
      <c r="CV66" s="12">
        <f>(CV67)*(1+CT66)-(((VLOOKUP((CS$91+CS67),$A$138:$E$227,5,FALSE))/(VLOOKUP(CS$91,$A$138:$E$227,5,FALSE)))*(IF(CS66&lt;=$D$125,$B$125,$C$125)))</f>
        <v>194719.00204724414</v>
      </c>
      <c r="CW66" s="12">
        <f t="shared" ref="CW66" si="336">CV66*((VLOOKUP(CS$91, $A$138:$E$227, 5, FALSE)) / VLOOKUP((CS$91+CS67), $A$138:$E$227, 5, FALSE))</f>
        <v>186636.32649056605</v>
      </c>
      <c r="CX66" s="10"/>
      <c r="CY66" s="5">
        <v>1</v>
      </c>
      <c r="CZ66" s="6">
        <v>0.18149999999999999</v>
      </c>
      <c r="DA66" s="7">
        <f>(DA67+$B$124)*(1+CZ66)</f>
        <v>177225</v>
      </c>
      <c r="DB66" s="12">
        <f>($B$124)*(1+CZ66)-$B$125</f>
        <v>166225</v>
      </c>
      <c r="DC66" s="12">
        <f>DB66</f>
        <v>166225</v>
      </c>
      <c r="DD66" s="10"/>
      <c r="DE66" s="5"/>
      <c r="DF66" s="6"/>
      <c r="DG66" s="7"/>
      <c r="DJ66" s="10"/>
      <c r="DK66" s="5"/>
      <c r="DL66" s="6"/>
      <c r="DM66" s="7"/>
      <c r="DP66" s="10"/>
      <c r="DQ66" s="5"/>
      <c r="DR66" s="6"/>
      <c r="DS66" s="7"/>
      <c r="DU66">
        <f t="shared" si="290"/>
        <v>1000</v>
      </c>
      <c r="DV66" s="10"/>
      <c r="DW66" s="5"/>
      <c r="DX66" s="6"/>
      <c r="DY66" s="7"/>
      <c r="EC66" s="5"/>
      <c r="ED66" s="6"/>
      <c r="EE66" s="7"/>
      <c r="EI66" s="5"/>
      <c r="EJ66" s="6"/>
      <c r="EK66" s="7"/>
      <c r="EO66" s="5"/>
      <c r="EP66" s="6"/>
      <c r="EQ66" s="7"/>
      <c r="EU66" s="5"/>
      <c r="EV66" s="6"/>
      <c r="EW66" s="7"/>
      <c r="FA66" s="5"/>
      <c r="FB66" s="6"/>
      <c r="FC66" s="7"/>
      <c r="FG66" s="5"/>
      <c r="FH66" s="6"/>
      <c r="FI66" s="7"/>
      <c r="FM66" s="5"/>
      <c r="FN66" s="6"/>
      <c r="FO66" s="7"/>
      <c r="FS66" s="5"/>
      <c r="FT66" s="6"/>
      <c r="FU66" s="7"/>
      <c r="FY66" s="5"/>
      <c r="FZ66" s="6"/>
      <c r="GA66" s="7"/>
      <c r="GE66" s="5"/>
      <c r="GF66" s="6"/>
      <c r="GG66" s="7"/>
      <c r="GK66" s="5"/>
      <c r="GL66" s="6"/>
      <c r="GM66" s="7"/>
      <c r="GQ66" s="5"/>
      <c r="GR66" s="6"/>
      <c r="GS66" s="7"/>
      <c r="GW66" s="5"/>
      <c r="GX66" s="6"/>
      <c r="GY66" s="7"/>
      <c r="HC66" s="5"/>
      <c r="HD66" s="6"/>
      <c r="HE66" s="7"/>
      <c r="HI66" s="5"/>
      <c r="HJ66" s="6"/>
      <c r="HK66" s="7"/>
      <c r="HO66" s="5"/>
      <c r="HP66" s="6"/>
      <c r="HQ66" s="7"/>
      <c r="HU66" s="5"/>
      <c r="HV66" s="6"/>
      <c r="HW66" s="7"/>
      <c r="IA66" s="5"/>
      <c r="IB66" s="6"/>
      <c r="IC66" s="7"/>
      <c r="IG66" s="5"/>
      <c r="IH66" s="6"/>
      <c r="II66" s="7"/>
      <c r="IM66" s="5"/>
      <c r="IN66" s="6"/>
      <c r="IO66" s="7"/>
      <c r="IS66" s="5"/>
      <c r="IT66" s="6"/>
      <c r="IU66" s="7"/>
      <c r="IY66" s="5"/>
      <c r="IZ66" s="6"/>
      <c r="JA66" s="7"/>
      <c r="JE66" s="5"/>
      <c r="JF66" s="6"/>
      <c r="JG66" s="7"/>
      <c r="JK66" s="5"/>
      <c r="JL66" s="6"/>
      <c r="JM66" s="7"/>
      <c r="JQ66" s="5"/>
      <c r="JR66" s="6"/>
      <c r="JS66" s="7"/>
      <c r="JW66" s="5"/>
      <c r="JX66" s="6"/>
      <c r="JY66" s="7"/>
      <c r="KC66" s="5"/>
      <c r="KD66" s="6"/>
      <c r="KE66" s="7"/>
      <c r="KI66" s="5"/>
      <c r="KJ66" s="6"/>
      <c r="KK66" s="7"/>
      <c r="KO66" s="5"/>
      <c r="KP66" s="6"/>
      <c r="KQ66" s="7"/>
      <c r="KU66" s="5"/>
      <c r="KV66" s="6"/>
      <c r="KW66" s="7"/>
      <c r="LA66" s="5"/>
      <c r="LB66" s="6"/>
      <c r="LC66" s="7"/>
      <c r="LG66" s="5"/>
      <c r="LH66" s="6"/>
      <c r="LI66" s="7"/>
      <c r="LM66" s="5"/>
      <c r="LN66" s="6"/>
      <c r="LO66" s="7"/>
      <c r="LS66" s="5"/>
      <c r="LT66" s="6"/>
      <c r="LU66" s="7"/>
      <c r="LY66" s="5"/>
      <c r="LZ66" s="6"/>
      <c r="MA66" s="7"/>
      <c r="ME66" s="5"/>
      <c r="MF66" s="6"/>
      <c r="MG66" s="7"/>
      <c r="MK66" s="5"/>
      <c r="ML66" s="6"/>
      <c r="MM66" s="7"/>
      <c r="MQ66" s="5"/>
      <c r="MR66" s="6"/>
      <c r="MS66" s="7"/>
      <c r="MW66" s="5"/>
      <c r="MX66" s="6"/>
      <c r="MY66" s="7"/>
      <c r="NC66" s="5"/>
      <c r="ND66" s="6"/>
      <c r="NE66" s="7"/>
      <c r="NI66" s="5"/>
      <c r="NJ66" s="6"/>
      <c r="NK66" s="7"/>
      <c r="NO66" s="5"/>
      <c r="NP66" s="6"/>
      <c r="NQ66" s="7"/>
      <c r="NU66" s="5"/>
      <c r="NV66" s="6"/>
      <c r="NW66" s="7"/>
      <c r="OA66" s="5"/>
      <c r="OB66" s="6"/>
      <c r="OC66" s="7"/>
      <c r="OG66" s="5"/>
      <c r="OH66" s="6"/>
      <c r="OI66" s="7"/>
      <c r="OM66" s="5"/>
      <c r="ON66" s="6"/>
      <c r="OO66" s="7"/>
      <c r="OS66" s="5"/>
      <c r="OT66" s="6"/>
      <c r="OU66" s="7"/>
      <c r="OY66" s="5"/>
      <c r="OZ66" s="6"/>
      <c r="PA66" s="7"/>
      <c r="PE66" s="5"/>
      <c r="PF66" s="6"/>
      <c r="PG66" s="7"/>
      <c r="PK66" s="5"/>
      <c r="PL66" s="6"/>
      <c r="PM66" s="7"/>
      <c r="PQ66" s="5"/>
      <c r="PR66" s="6"/>
      <c r="PS66" s="7"/>
      <c r="PW66" s="5"/>
      <c r="PX66" s="6"/>
      <c r="PY66" s="7"/>
      <c r="QC66" s="5"/>
      <c r="QD66" s="6"/>
      <c r="QE66" s="7"/>
      <c r="QI66" s="5"/>
      <c r="QJ66" s="6"/>
      <c r="QK66" s="7"/>
      <c r="QO66" s="5"/>
      <c r="QP66" s="6"/>
      <c r="QQ66" s="7"/>
    </row>
    <row r="67" spans="3:461">
      <c r="C67">
        <v>24</v>
      </c>
      <c r="D67" s="6">
        <v>0.23680000000000001</v>
      </c>
      <c r="E67" s="12">
        <f t="shared" si="286"/>
        <v>-1412618.2235219474</v>
      </c>
      <c r="F67" s="12">
        <f t="shared" si="291"/>
        <v>-962137.60893423983</v>
      </c>
      <c r="G67">
        <v>23</v>
      </c>
      <c r="H67" s="6">
        <v>0.23680000000000001</v>
      </c>
      <c r="I67" s="12">
        <f t="shared" si="292"/>
        <v>-1465860.0705265733</v>
      </c>
      <c r="J67" s="12">
        <f t="shared" si="293"/>
        <v>-986858.5514174964</v>
      </c>
      <c r="K67">
        <v>22</v>
      </c>
      <c r="L67" s="6">
        <v>0.23680000000000001</v>
      </c>
      <c r="M67" s="12">
        <f t="shared" si="294"/>
        <v>-1304727.9217471939</v>
      </c>
      <c r="N67" s="12">
        <f t="shared" si="295"/>
        <v>-878379.82133374095</v>
      </c>
      <c r="O67">
        <v>21</v>
      </c>
      <c r="P67" s="6">
        <v>0.23680000000000001</v>
      </c>
      <c r="Q67" s="12">
        <f t="shared" si="296"/>
        <v>-1128105.4523853441</v>
      </c>
      <c r="R67" s="12">
        <f t="shared" si="297"/>
        <v>-706176.24775303039</v>
      </c>
      <c r="S67">
        <v>20</v>
      </c>
      <c r="T67" s="6">
        <v>0.23680000000000001</v>
      </c>
      <c r="U67" s="12">
        <f t="shared" si="298"/>
        <v>-638558.63867178583</v>
      </c>
      <c r="V67" s="12">
        <f t="shared" si="299"/>
        <v>-359503.48555143853</v>
      </c>
      <c r="W67">
        <v>19</v>
      </c>
      <c r="X67" s="6">
        <v>0.23680000000000001</v>
      </c>
      <c r="Y67" s="12">
        <f t="shared" si="300"/>
        <v>-557149.13963949587</v>
      </c>
      <c r="Z67" s="12">
        <f t="shared" si="301"/>
        <v>-282961.57091927156</v>
      </c>
      <c r="AA67">
        <v>18</v>
      </c>
      <c r="AB67" s="6">
        <v>0.23680000000000001</v>
      </c>
      <c r="AC67" s="12">
        <f t="shared" si="302"/>
        <v>-791575.04179808637</v>
      </c>
      <c r="AD67" s="12">
        <f t="shared" si="303"/>
        <v>-411369.70676121023</v>
      </c>
      <c r="AE67">
        <v>17</v>
      </c>
      <c r="AF67" s="6">
        <v>0.23680000000000001</v>
      </c>
      <c r="AG67" s="12">
        <f t="shared" si="304"/>
        <v>-597999.93177276384</v>
      </c>
      <c r="AH67" s="12">
        <f t="shared" si="305"/>
        <v>-320188.93984683423</v>
      </c>
      <c r="AI67">
        <v>16</v>
      </c>
      <c r="AJ67" s="6">
        <v>0.23680000000000001</v>
      </c>
      <c r="AK67" s="12">
        <f t="shared" si="306"/>
        <v>-742619.57211571408</v>
      </c>
      <c r="AL67" s="12">
        <f t="shared" si="307"/>
        <v>-403470.47618885257</v>
      </c>
      <c r="AM67">
        <v>15</v>
      </c>
      <c r="AN67" s="6">
        <v>0.23680000000000001</v>
      </c>
      <c r="AO67" s="12">
        <f t="shared" si="308"/>
        <v>-749719.82886561227</v>
      </c>
      <c r="AP67" s="12">
        <f t="shared" si="309"/>
        <v>-416183.0546065013</v>
      </c>
      <c r="AQ67">
        <v>14</v>
      </c>
      <c r="AR67" s="6">
        <v>0.23680000000000001</v>
      </c>
      <c r="AS67" s="12">
        <f t="shared" si="310"/>
        <v>-353580.09076948924</v>
      </c>
      <c r="AT67" s="12">
        <f t="shared" si="311"/>
        <v>-197670.75940656484</v>
      </c>
      <c r="AU67">
        <v>13</v>
      </c>
      <c r="AV67" s="6">
        <v>0.23680000000000001</v>
      </c>
      <c r="AW67" s="12">
        <f t="shared" si="312"/>
        <v>-403257.1961396712</v>
      </c>
      <c r="AX67" s="12">
        <f t="shared" si="313"/>
        <v>-222267.7459037558</v>
      </c>
      <c r="AY67">
        <v>12</v>
      </c>
      <c r="AZ67" s="6">
        <v>0.23680000000000001</v>
      </c>
      <c r="BA67" s="12">
        <f t="shared" si="314"/>
        <v>-290709.50087115879</v>
      </c>
      <c r="BB67" s="12">
        <f t="shared" si="315"/>
        <v>-159089.05756335068</v>
      </c>
      <c r="BC67">
        <v>11</v>
      </c>
      <c r="BD67" s="6">
        <v>0.23680000000000001</v>
      </c>
      <c r="BE67" s="12">
        <f t="shared" si="316"/>
        <v>-106772.14578827826</v>
      </c>
      <c r="BF67" s="12">
        <f t="shared" si="317"/>
        <v>-59271.15179585525</v>
      </c>
      <c r="BG67">
        <v>10</v>
      </c>
      <c r="BH67" s="6">
        <v>0.23680000000000001</v>
      </c>
      <c r="BI67" s="12">
        <f t="shared" si="318"/>
        <v>145027.15486474836</v>
      </c>
      <c r="BJ67" s="12">
        <f t="shared" si="319"/>
        <v>89642.768951832652</v>
      </c>
      <c r="BK67">
        <v>9</v>
      </c>
      <c r="BL67" s="6">
        <v>0.23680000000000001</v>
      </c>
      <c r="BM67" s="12">
        <f t="shared" si="320"/>
        <v>155252.3479097753</v>
      </c>
      <c r="BN67" s="12">
        <f t="shared" si="321"/>
        <v>103297.82203445678</v>
      </c>
      <c r="BO67">
        <v>8</v>
      </c>
      <c r="BP67" s="6">
        <v>0.23680000000000001</v>
      </c>
      <c r="BQ67" s="12">
        <f t="shared" si="322"/>
        <v>130499.18968380877</v>
      </c>
      <c r="BR67" s="12">
        <f t="shared" si="323"/>
        <v>89397.082696782381</v>
      </c>
      <c r="BS67">
        <v>7</v>
      </c>
      <c r="BT67" s="6">
        <v>0.23680000000000001</v>
      </c>
      <c r="BU67" s="12">
        <f t="shared" si="324"/>
        <v>139510.91461299552</v>
      </c>
      <c r="BV67" s="12">
        <f t="shared" si="325"/>
        <v>97767.491342965383</v>
      </c>
      <c r="BW67">
        <v>6</v>
      </c>
      <c r="BX67" s="6">
        <v>0.23680000000000001</v>
      </c>
      <c r="BY67" s="12">
        <f t="shared" si="326"/>
        <v>101962.31876883362</v>
      </c>
      <c r="BZ67" s="12">
        <f t="shared" si="327"/>
        <v>73059.614235935907</v>
      </c>
      <c r="CA67">
        <v>5</v>
      </c>
      <c r="CB67" s="6">
        <v>0.23680000000000001</v>
      </c>
      <c r="CC67" s="12">
        <f t="shared" si="328"/>
        <v>203593.838546057</v>
      </c>
      <c r="CD67" s="12">
        <f t="shared" si="329"/>
        <v>172333.36727323724</v>
      </c>
      <c r="CE67">
        <v>4</v>
      </c>
      <c r="CF67" s="6">
        <v>0.23680000000000001</v>
      </c>
      <c r="CG67" s="12">
        <f t="shared" si="330"/>
        <v>239099.06597455777</v>
      </c>
      <c r="CH67" s="12">
        <f t="shared" si="331"/>
        <v>223096.37258255982</v>
      </c>
      <c r="CI67">
        <v>3</v>
      </c>
      <c r="CJ67" s="6">
        <v>0.23680000000000001</v>
      </c>
      <c r="CK67" s="12">
        <f t="shared" ref="CK67" si="337">(CK68)*(1+CJ67)-(((VLOOKUP((CI$91+CI68),$A$138:$E$227,5,FALSE))/(VLOOKUP(CI$91,$A$138:$E$227,5,FALSE)))*(IF(CI67&lt;=$D$125,$B$125,$C$125)))</f>
        <v>244329.44408266668</v>
      </c>
      <c r="CL67" s="12">
        <f t="shared" ref="CL67:CL68" si="338">CK67*((VLOOKUP(CI$91, $A$138:$E$227, 5, FALSE)) / VLOOKUP((CI$91+CI68), $A$138:$E$227, 5, FALSE))</f>
        <v>230862.46684976382</v>
      </c>
      <c r="CM67" s="5">
        <v>2</v>
      </c>
      <c r="CN67" s="6">
        <v>0.23680000000000001</v>
      </c>
      <c r="CO67" s="7">
        <f t="shared" si="332"/>
        <v>242678.71200000003</v>
      </c>
      <c r="CP67" s="12">
        <f>(CP68)*(1+CN67)-(((VLOOKUP((CM$91+CM68),$A$138:$E$227,5,FALSE))/(VLOOKUP(CM$91,$A$138:$E$227,5,FALSE)))*(IF(CM67&lt;=$D$125,$B$125,$C$125)))</f>
        <v>217184.55029787234</v>
      </c>
      <c r="CQ67" s="12">
        <f t="shared" si="334"/>
        <v>200938.46188976377</v>
      </c>
      <c r="CR67" s="9"/>
      <c r="CS67" s="5">
        <v>1</v>
      </c>
      <c r="CT67" s="6">
        <v>0.23680000000000001</v>
      </c>
      <c r="CU67" s="7">
        <f>($B$124)*(1+CT67)</f>
        <v>185520.00000000003</v>
      </c>
      <c r="CV67" s="12">
        <f>($B$124)*(1+CT67)-$B$125</f>
        <v>174520.00000000003</v>
      </c>
      <c r="CW67" s="12">
        <f>CV67</f>
        <v>174520.00000000003</v>
      </c>
      <c r="CY67" s="5"/>
      <c r="CZ67" s="6"/>
      <c r="DA67" s="7"/>
      <c r="DE67" s="5"/>
      <c r="DF67" s="6"/>
      <c r="DG67" s="7"/>
      <c r="DK67" s="5"/>
      <c r="DL67" s="6"/>
      <c r="DM67" s="7"/>
      <c r="DQ67" s="5"/>
      <c r="DR67" s="6"/>
      <c r="DS67" s="7"/>
      <c r="DW67" s="5"/>
      <c r="DX67" s="6"/>
      <c r="DY67" s="7"/>
      <c r="EC67" s="5"/>
      <c r="ED67" s="6"/>
      <c r="EE67" s="7"/>
      <c r="EI67" s="5"/>
      <c r="EJ67" s="6"/>
      <c r="EK67" s="7"/>
      <c r="EO67" s="5"/>
      <c r="EP67" s="6"/>
      <c r="EQ67" s="7"/>
      <c r="EU67" s="5"/>
      <c r="EV67" s="6"/>
      <c r="EW67" s="7"/>
      <c r="FA67" s="5"/>
      <c r="FB67" s="6"/>
      <c r="FC67" s="7"/>
      <c r="FG67" s="5"/>
      <c r="FH67" s="6"/>
      <c r="FI67" s="7"/>
      <c r="FM67" s="5"/>
      <c r="FN67" s="6"/>
      <c r="FO67" s="7"/>
      <c r="FS67" s="5"/>
      <c r="FT67" s="6"/>
      <c r="FU67" s="7"/>
      <c r="FY67" s="5"/>
      <c r="FZ67" s="6"/>
      <c r="GA67" s="7"/>
      <c r="GE67" s="5"/>
      <c r="GF67" s="6"/>
      <c r="GG67" s="7"/>
      <c r="GK67" s="5"/>
      <c r="GL67" s="6"/>
      <c r="GM67" s="7"/>
      <c r="GQ67" s="5"/>
      <c r="GR67" s="6"/>
      <c r="GS67" s="7"/>
      <c r="GW67" s="5"/>
      <c r="GX67" s="6"/>
      <c r="GY67" s="7"/>
      <c r="HC67" s="5"/>
      <c r="HD67" s="6"/>
      <c r="HE67" s="7"/>
      <c r="HI67" s="5"/>
      <c r="HJ67" s="6"/>
      <c r="HK67" s="7"/>
      <c r="HO67" s="5"/>
      <c r="HP67" s="6"/>
      <c r="HQ67" s="7"/>
      <c r="HU67" s="5"/>
      <c r="HV67" s="6"/>
      <c r="HW67" s="7"/>
      <c r="IA67" s="5"/>
      <c r="IB67" s="6"/>
      <c r="IC67" s="7"/>
      <c r="IG67" s="5"/>
      <c r="IH67" s="6"/>
      <c r="II67" s="7"/>
      <c r="IM67" s="5"/>
      <c r="IN67" s="6"/>
      <c r="IO67" s="7"/>
      <c r="IS67" s="5"/>
      <c r="IT67" s="6"/>
      <c r="IU67" s="7"/>
      <c r="IY67" s="5"/>
      <c r="IZ67" s="6"/>
      <c r="JA67" s="7"/>
      <c r="JE67" s="5"/>
      <c r="JF67" s="6"/>
      <c r="JG67" s="7"/>
    </row>
    <row r="68" spans="3:461">
      <c r="C68">
        <v>23</v>
      </c>
      <c r="D68" s="6">
        <v>0.30809999999999998</v>
      </c>
      <c r="E68" s="12">
        <f t="shared" si="286"/>
        <v>-1106542.6752485291</v>
      </c>
      <c r="F68" s="12">
        <f t="shared" si="291"/>
        <v>-814603.75667232147</v>
      </c>
      <c r="G68">
        <v>22</v>
      </c>
      <c r="H68" s="6">
        <v>0.30809999999999998</v>
      </c>
      <c r="I68" s="12">
        <f t="shared" si="292"/>
        <v>-1149174.2133067604</v>
      </c>
      <c r="J68" s="12">
        <f t="shared" si="293"/>
        <v>-836207.61904449377</v>
      </c>
      <c r="K68">
        <v>21</v>
      </c>
      <c r="L68" s="6">
        <v>0.30809999999999998</v>
      </c>
      <c r="M68" s="12">
        <f t="shared" si="294"/>
        <v>-1018892.7217322299</v>
      </c>
      <c r="N68" s="12">
        <f t="shared" si="295"/>
        <v>-741407.04432430351</v>
      </c>
      <c r="O68">
        <v>20</v>
      </c>
      <c r="P68" s="6">
        <v>0.30809999999999998</v>
      </c>
      <c r="Q68" s="12">
        <f t="shared" si="296"/>
        <v>-873367.5000674784</v>
      </c>
      <c r="R68" s="12">
        <f t="shared" si="297"/>
        <v>-590916.73408820876</v>
      </c>
      <c r="S68">
        <v>19</v>
      </c>
      <c r="T68" s="6">
        <v>0.30809999999999998</v>
      </c>
      <c r="U68" s="12">
        <f t="shared" si="298"/>
        <v>-473214.68740707677</v>
      </c>
      <c r="V68" s="12">
        <f t="shared" si="299"/>
        <v>-287956.17148600839</v>
      </c>
      <c r="W68">
        <v>18</v>
      </c>
      <c r="X68" s="6">
        <v>0.30809999999999998</v>
      </c>
      <c r="Y68" s="12">
        <f t="shared" si="300"/>
        <v>-402716.18062551366</v>
      </c>
      <c r="Z68" s="12">
        <f t="shared" si="301"/>
        <v>-221065.47787528197</v>
      </c>
      <c r="AA68">
        <v>17</v>
      </c>
      <c r="AB68" s="6">
        <v>0.30809999999999998</v>
      </c>
      <c r="AC68" s="12">
        <f t="shared" si="302"/>
        <v>-593343.92712711322</v>
      </c>
      <c r="AD68" s="12">
        <f t="shared" si="303"/>
        <v>-333282.54630118696</v>
      </c>
      <c r="AE68">
        <v>16</v>
      </c>
      <c r="AF68" s="6">
        <v>0.30809999999999998</v>
      </c>
      <c r="AG68" s="12">
        <f t="shared" si="304"/>
        <v>-438203.848648171</v>
      </c>
      <c r="AH68" s="12">
        <f t="shared" si="305"/>
        <v>-253598.82304745214</v>
      </c>
      <c r="AI68">
        <v>15</v>
      </c>
      <c r="AJ68" s="6">
        <v>0.30809999999999998</v>
      </c>
      <c r="AK68" s="12">
        <f t="shared" si="306"/>
        <v>-555790.89651630516</v>
      </c>
      <c r="AL68" s="12">
        <f t="shared" si="307"/>
        <v>-326379.33497553243</v>
      </c>
      <c r="AM68">
        <v>14</v>
      </c>
      <c r="AN68" s="6">
        <v>0.30809999999999998</v>
      </c>
      <c r="AO68" s="12">
        <f t="shared" si="308"/>
        <v>-562481.6265152999</v>
      </c>
      <c r="AP68" s="12">
        <f t="shared" si="309"/>
        <v>-337488.97590917995</v>
      </c>
      <c r="AQ68">
        <v>13</v>
      </c>
      <c r="AR68" s="6">
        <v>0.30809999999999998</v>
      </c>
      <c r="AS68" s="12">
        <f t="shared" si="310"/>
        <v>-242495.24493734093</v>
      </c>
      <c r="AT68" s="12">
        <f t="shared" si="311"/>
        <v>-146529.04162171239</v>
      </c>
      <c r="AU68">
        <v>12</v>
      </c>
      <c r="AV68" s="6">
        <v>0.30809999999999998</v>
      </c>
      <c r="AW68" s="12">
        <f t="shared" si="312"/>
        <v>-282041.25542618026</v>
      </c>
      <c r="AX68" s="12">
        <f t="shared" si="313"/>
        <v>-168024.57770070311</v>
      </c>
      <c r="AY68">
        <v>11</v>
      </c>
      <c r="AZ68" s="6">
        <v>0.30809999999999998</v>
      </c>
      <c r="BA68" s="12">
        <f t="shared" si="314"/>
        <v>-190725.54736923246</v>
      </c>
      <c r="BB68" s="12">
        <f t="shared" si="315"/>
        <v>-112812.13227371621</v>
      </c>
      <c r="BC68">
        <v>10</v>
      </c>
      <c r="BD68" s="6">
        <v>0.30809999999999998</v>
      </c>
      <c r="BE68" s="12">
        <f t="shared" si="316"/>
        <v>-42633.88793401431</v>
      </c>
      <c r="BF68" s="12">
        <f t="shared" si="317"/>
        <v>-25580.332760408586</v>
      </c>
      <c r="BG68">
        <v>9</v>
      </c>
      <c r="BH68" s="6">
        <v>0.30809999999999998</v>
      </c>
      <c r="BI68" s="12">
        <f t="shared" si="318"/>
        <v>156502.41487053857</v>
      </c>
      <c r="BJ68" s="12">
        <f t="shared" si="319"/>
        <v>104556.93248797682</v>
      </c>
      <c r="BK68">
        <v>8</v>
      </c>
      <c r="BL68" s="6">
        <v>0.30809999999999998</v>
      </c>
      <c r="BM68" s="12">
        <f t="shared" si="320"/>
        <v>161983.42925794388</v>
      </c>
      <c r="BN68" s="12">
        <f t="shared" si="321"/>
        <v>116490.21082805324</v>
      </c>
      <c r="BO68">
        <v>7</v>
      </c>
      <c r="BP68" s="6">
        <v>0.30809999999999998</v>
      </c>
      <c r="BQ68" s="12">
        <f t="shared" si="322"/>
        <v>140921.97051429868</v>
      </c>
      <c r="BR68" s="12">
        <f t="shared" si="323"/>
        <v>104342.22497654454</v>
      </c>
      <c r="BS68">
        <v>6</v>
      </c>
      <c r="BT68" s="6">
        <v>0.30809999999999998</v>
      </c>
      <c r="BU68" s="12">
        <f t="shared" si="324"/>
        <v>147412.59975504564</v>
      </c>
      <c r="BV68" s="12">
        <f t="shared" si="325"/>
        <v>111657.20321871541</v>
      </c>
      <c r="BW68">
        <v>5</v>
      </c>
      <c r="BX68" s="6">
        <v>0.30809999999999998</v>
      </c>
      <c r="BY68" s="12">
        <f t="shared" si="326"/>
        <v>116292.40834166031</v>
      </c>
      <c r="BZ68" s="12">
        <f t="shared" si="327"/>
        <v>90064.75880077522</v>
      </c>
      <c r="CA68">
        <v>4</v>
      </c>
      <c r="CB68" s="6">
        <v>0.30809999999999998</v>
      </c>
      <c r="CC68" s="12">
        <f t="shared" si="328"/>
        <v>193269.48497022418</v>
      </c>
      <c r="CD68" s="12">
        <f t="shared" si="329"/>
        <v>176821.01816424765</v>
      </c>
      <c r="CE68">
        <v>3</v>
      </c>
      <c r="CF68" s="6">
        <v>0.30809999999999998</v>
      </c>
      <c r="CG68" s="12">
        <f t="shared" si="330"/>
        <v>202852.59986289029</v>
      </c>
      <c r="CH68" s="12">
        <f t="shared" si="331"/>
        <v>204579.00496810637</v>
      </c>
      <c r="CI68">
        <v>2</v>
      </c>
      <c r="CJ68" s="6">
        <v>0.30809999999999998</v>
      </c>
      <c r="CK68" s="12">
        <f>(CK69)*(1+CJ68)-(((VLOOKUP((CI$91+CI69),$A$138:$E$227,5,FALSE))/(VLOOKUP(CI$91,$A$138:$E$227,5,FALSE)))*(IF(CI68&lt;=$D$125,$B$125,$C$125)))</f>
        <v>206962.41166666665</v>
      </c>
      <c r="CL68" s="12">
        <f t="shared" si="338"/>
        <v>211365.86723404253</v>
      </c>
      <c r="CM68" s="5">
        <v>1</v>
      </c>
      <c r="CN68" s="6">
        <v>0.30809999999999998</v>
      </c>
      <c r="CO68" s="7">
        <f>($B$124)*(1+CN68)</f>
        <v>196215</v>
      </c>
      <c r="CP68" s="12">
        <f>($B$124)*(1+CN68)-$B$125</f>
        <v>185215</v>
      </c>
      <c r="CQ68" s="12">
        <f>CP68</f>
        <v>185215</v>
      </c>
      <c r="CR68" s="9"/>
      <c r="CS68" s="5"/>
      <c r="CT68" s="6"/>
      <c r="CU68" s="7"/>
      <c r="CV68" s="12"/>
    </row>
    <row r="69" spans="3:461" s="18" customFormat="1">
      <c r="C69" s="18">
        <v>22</v>
      </c>
      <c r="D69" s="19">
        <v>0.183</v>
      </c>
      <c r="E69" s="12">
        <f t="shared" ref="E69:E88" si="339">(E70)*(1+D69)-(((VLOOKUP((C$91+C70),$A$138:$E$227,5,FALSE))/(VLOOKUP(C$91,$A$138:$E$227,5,FALSE)))*(IF(C69&lt;=$D$125,$B$125,$C$125)))</f>
        <v>-814762.80877748167</v>
      </c>
      <c r="F69" s="12">
        <f t="shared" si="291"/>
        <v>-587308.19132710132</v>
      </c>
      <c r="G69">
        <v>21</v>
      </c>
      <c r="H69" s="19">
        <v>0.183</v>
      </c>
      <c r="I69" s="12">
        <f t="shared" si="292"/>
        <v>-846988.87174628978</v>
      </c>
      <c r="J69" s="12">
        <f t="shared" si="293"/>
        <v>-603479.57111923152</v>
      </c>
      <c r="K69">
        <v>20</v>
      </c>
      <c r="L69" s="19">
        <v>0.183</v>
      </c>
      <c r="M69" s="12">
        <f t="shared" si="294"/>
        <v>-747392.89928659226</v>
      </c>
      <c r="N69" s="12">
        <f t="shared" si="295"/>
        <v>-532517.44074169698</v>
      </c>
      <c r="O69">
        <v>19</v>
      </c>
      <c r="P69" s="19">
        <v>0.183</v>
      </c>
      <c r="Q69" s="12">
        <f t="shared" si="296"/>
        <v>-633764.90897176741</v>
      </c>
      <c r="R69" s="12">
        <f t="shared" si="297"/>
        <v>-419869.25219379587</v>
      </c>
      <c r="S69">
        <v>18</v>
      </c>
      <c r="T69" s="19">
        <v>0.183</v>
      </c>
      <c r="U69" s="12">
        <f t="shared" si="298"/>
        <v>-324068.48720004392</v>
      </c>
      <c r="V69" s="12">
        <f t="shared" si="299"/>
        <v>-193090.80695669283</v>
      </c>
      <c r="W69">
        <v>17</v>
      </c>
      <c r="X69" s="19">
        <v>0.183</v>
      </c>
      <c r="Y69" s="12">
        <f t="shared" si="300"/>
        <v>-266084.41085147619</v>
      </c>
      <c r="Z69" s="12">
        <f t="shared" si="301"/>
        <v>-143020.37083266844</v>
      </c>
      <c r="AA69">
        <v>16</v>
      </c>
      <c r="AB69" s="19">
        <v>0.183</v>
      </c>
      <c r="AC69" s="12">
        <f t="shared" si="302"/>
        <v>-412762.66051373922</v>
      </c>
      <c r="AD69" s="12">
        <f t="shared" si="303"/>
        <v>-227019.46328255653</v>
      </c>
      <c r="AE69">
        <v>15</v>
      </c>
      <c r="AF69" s="19">
        <v>0.183</v>
      </c>
      <c r="AG69" s="12">
        <f t="shared" si="304"/>
        <v>-295363.97320851107</v>
      </c>
      <c r="AH69" s="12">
        <f t="shared" si="305"/>
        <v>-167372.9181514896</v>
      </c>
      <c r="AI69">
        <v>14</v>
      </c>
      <c r="AJ69" s="19">
        <v>0.183</v>
      </c>
      <c r="AK69" s="12">
        <f t="shared" si="306"/>
        <v>-385829.78365152969</v>
      </c>
      <c r="AL69" s="12">
        <f t="shared" si="307"/>
        <v>-221852.12559962959</v>
      </c>
      <c r="AM69">
        <v>13</v>
      </c>
      <c r="AN69" s="19">
        <v>0.183</v>
      </c>
      <c r="AO69" s="12">
        <f t="shared" si="308"/>
        <v>-391775.57259788999</v>
      </c>
      <c r="AP69" s="12">
        <f t="shared" si="309"/>
        <v>-230168.14890126037</v>
      </c>
      <c r="AQ69">
        <v>12</v>
      </c>
      <c r="AR69" s="19">
        <v>0.183</v>
      </c>
      <c r="AS69" s="12">
        <f t="shared" si="310"/>
        <v>-147425.5466809856</v>
      </c>
      <c r="AT69" s="12">
        <f t="shared" si="311"/>
        <v>-87226.78178624982</v>
      </c>
      <c r="AU69">
        <v>11</v>
      </c>
      <c r="AV69" s="19">
        <v>0.183</v>
      </c>
      <c r="AW69" s="12">
        <f t="shared" si="312"/>
        <v>-177114.98552789341</v>
      </c>
      <c r="AX69" s="12">
        <f t="shared" si="313"/>
        <v>-103317.07489127116</v>
      </c>
      <c r="AY69">
        <v>10</v>
      </c>
      <c r="AZ69" s="19">
        <v>0.183</v>
      </c>
      <c r="BA69" s="12">
        <f t="shared" si="314"/>
        <v>-107030.13753443988</v>
      </c>
      <c r="BB69" s="12">
        <f t="shared" si="315"/>
        <v>-61988.287988696437</v>
      </c>
      <c r="BC69">
        <v>9</v>
      </c>
      <c r="BD69" s="19">
        <v>0.183</v>
      </c>
      <c r="BE69" s="12">
        <f t="shared" si="316"/>
        <v>5631.1536319743827</v>
      </c>
      <c r="BF69" s="12">
        <f t="shared" si="317"/>
        <v>3308.3027587849501</v>
      </c>
      <c r="BG69">
        <v>8</v>
      </c>
      <c r="BH69" s="19">
        <v>0.183</v>
      </c>
      <c r="BI69" s="12">
        <f t="shared" si="318"/>
        <v>153969.01878240553</v>
      </c>
      <c r="BJ69" s="12">
        <f t="shared" si="319"/>
        <v>100721.39978682362</v>
      </c>
      <c r="BK69">
        <v>7</v>
      </c>
      <c r="BL69" s="19">
        <v>0.183</v>
      </c>
      <c r="BM69" s="12">
        <f t="shared" si="320"/>
        <v>155721.58519173216</v>
      </c>
      <c r="BN69" s="12">
        <f t="shared" si="321"/>
        <v>109653.94957251138</v>
      </c>
      <c r="BO69">
        <v>6</v>
      </c>
      <c r="BP69" s="19">
        <v>0.183</v>
      </c>
      <c r="BQ69" s="12">
        <f t="shared" si="322"/>
        <v>138704.38949133019</v>
      </c>
      <c r="BR69" s="12">
        <f t="shared" si="323"/>
        <v>100560.68238121438</v>
      </c>
      <c r="BS69">
        <v>5</v>
      </c>
      <c r="BT69" s="19">
        <v>0.183</v>
      </c>
      <c r="BU69" s="12">
        <f t="shared" si="324"/>
        <v>142970.21735958973</v>
      </c>
      <c r="BV69" s="12">
        <f t="shared" si="325"/>
        <v>106036.24454169572</v>
      </c>
      <c r="BW69">
        <v>4</v>
      </c>
      <c r="BX69" s="19">
        <v>0.183</v>
      </c>
      <c r="BY69" s="12">
        <f t="shared" si="326"/>
        <v>118514.38886776549</v>
      </c>
      <c r="BZ69" s="12">
        <f t="shared" si="327"/>
        <v>89873.411558055494</v>
      </c>
      <c r="CA69">
        <v>3</v>
      </c>
      <c r="CB69" s="19">
        <v>0.183</v>
      </c>
      <c r="CC69" s="12">
        <f t="shared" si="328"/>
        <v>156939.63824186046</v>
      </c>
      <c r="CD69" s="12">
        <f t="shared" si="329"/>
        <v>140591.75925833333</v>
      </c>
      <c r="CE69">
        <v>2</v>
      </c>
      <c r="CF69" s="19">
        <v>0.183</v>
      </c>
      <c r="CG69" s="12">
        <f>(CG70)*(1+CF69)-(((VLOOKUP((CE$91+CE70),$A$138:$E$227,5,FALSE))/(VLOOKUP(CE$91,$A$138:$E$227,5,FALSE)))*(IF(CE69&lt;=$D$125,$B$125,$C$125)))</f>
        <v>163412.40949367089</v>
      </c>
      <c r="CH69" s="12">
        <f t="shared" si="331"/>
        <v>161369.75437499999</v>
      </c>
      <c r="CI69">
        <v>1</v>
      </c>
      <c r="CJ69" s="19">
        <v>0.183</v>
      </c>
      <c r="CK69" s="12">
        <f>($B$124)*(1+CJ69)-$B$125</f>
        <v>166450</v>
      </c>
      <c r="CL69" s="12">
        <f>CK69</f>
        <v>166450</v>
      </c>
      <c r="CN69" s="5"/>
      <c r="CO69" s="19"/>
      <c r="CP69" s="20"/>
      <c r="CR69" s="9"/>
      <c r="CV69" s="20"/>
    </row>
    <row r="70" spans="3:461" s="18" customFormat="1">
      <c r="C70" s="18">
        <v>21</v>
      </c>
      <c r="D70" s="19">
        <v>5.7000000000000002E-2</v>
      </c>
      <c r="E70" s="12">
        <f t="shared" si="339"/>
        <v>-653545.48746209219</v>
      </c>
      <c r="F70" s="12">
        <f t="shared" si="291"/>
        <v>-477060.63008836273</v>
      </c>
      <c r="G70">
        <v>20</v>
      </c>
      <c r="H70" s="19">
        <v>5.7000000000000002E-2</v>
      </c>
      <c r="I70" s="12">
        <f t="shared" si="292"/>
        <v>-680374.98612713022</v>
      </c>
      <c r="J70" s="12">
        <f t="shared" si="293"/>
        <v>-490903.47100311931</v>
      </c>
      <c r="K70">
        <v>19</v>
      </c>
      <c r="L70" s="19">
        <v>5.7000000000000002E-2</v>
      </c>
      <c r="M70" s="12">
        <f t="shared" si="294"/>
        <v>-596185.66029475699</v>
      </c>
      <c r="N70" s="12">
        <f t="shared" si="295"/>
        <v>-430159.27388355887</v>
      </c>
      <c r="O70">
        <v>18</v>
      </c>
      <c r="P70" s="19">
        <v>5.7000000000000002E-2</v>
      </c>
      <c r="Q70" s="12">
        <f t="shared" si="296"/>
        <v>-497448.76593731425</v>
      </c>
      <c r="R70" s="12">
        <f t="shared" si="297"/>
        <v>-333731.45056553994</v>
      </c>
      <c r="S70">
        <v>17</v>
      </c>
      <c r="T70" s="19">
        <v>5.7000000000000002E-2</v>
      </c>
      <c r="U70" s="12">
        <f t="shared" si="298"/>
        <v>-231376.8696960216</v>
      </c>
      <c r="V70" s="12">
        <f t="shared" si="299"/>
        <v>-139607.14078705103</v>
      </c>
      <c r="W70">
        <v>16</v>
      </c>
      <c r="X70" s="19">
        <v>5.7000000000000002E-2</v>
      </c>
      <c r="Y70" s="12">
        <f t="shared" si="300"/>
        <v>-177743.41281750135</v>
      </c>
      <c r="Z70" s="12">
        <f t="shared" si="301"/>
        <v>-96746.414571551373</v>
      </c>
      <c r="AA70">
        <v>15</v>
      </c>
      <c r="AB70" s="19">
        <v>5.7000000000000002E-2</v>
      </c>
      <c r="AC70" s="12">
        <f t="shared" si="302"/>
        <v>-302804.06252602255</v>
      </c>
      <c r="AD70" s="12">
        <f t="shared" si="303"/>
        <v>-168650.36393854421</v>
      </c>
      <c r="AE70">
        <v>14</v>
      </c>
      <c r="AF70" s="19">
        <v>5.7000000000000002E-2</v>
      </c>
      <c r="AG70" s="12">
        <f t="shared" si="304"/>
        <v>-204922.05979537009</v>
      </c>
      <c r="AH70" s="12">
        <f t="shared" si="305"/>
        <v>-117592.40562097187</v>
      </c>
      <c r="AI70">
        <v>13</v>
      </c>
      <c r="AJ70" s="19">
        <v>5.7000000000000002E-2</v>
      </c>
      <c r="AK70" s="12">
        <f t="shared" si="306"/>
        <v>-282042.15605076199</v>
      </c>
      <c r="AL70" s="12">
        <f t="shared" si="307"/>
        <v>-164227.0782067728</v>
      </c>
      <c r="AM70">
        <v>12</v>
      </c>
      <c r="AN70" s="19">
        <v>5.7000000000000002E-2</v>
      </c>
      <c r="AO70" s="12">
        <f t="shared" si="308"/>
        <v>-288006.54506395262</v>
      </c>
      <c r="AP70" s="12">
        <f t="shared" si="309"/>
        <v>-171345.66605070597</v>
      </c>
      <c r="AQ70">
        <v>11</v>
      </c>
      <c r="AR70" s="19">
        <v>5.7000000000000002E-2</v>
      </c>
      <c r="AS70" s="12">
        <f t="shared" si="310"/>
        <v>-81759.358688819048</v>
      </c>
      <c r="AT70" s="12">
        <f t="shared" si="311"/>
        <v>-48986.619973891582</v>
      </c>
      <c r="AU70">
        <v>10</v>
      </c>
      <c r="AV70" s="19">
        <v>5.7000000000000002E-2</v>
      </c>
      <c r="AW70" s="12">
        <f t="shared" si="312"/>
        <v>-106243.79890052576</v>
      </c>
      <c r="AX70" s="12">
        <f t="shared" si="313"/>
        <v>-62760.049983432938</v>
      </c>
      <c r="AY70">
        <v>9</v>
      </c>
      <c r="AZ70" s="19">
        <v>5.7000000000000002E-2</v>
      </c>
      <c r="BA70" s="12">
        <f t="shared" si="314"/>
        <v>-46687.723062857774</v>
      </c>
      <c r="BB70" s="12">
        <f t="shared" si="315"/>
        <v>-27382.251079060046</v>
      </c>
      <c r="BC70">
        <v>8</v>
      </c>
      <c r="BD70" s="19">
        <v>5.7000000000000002E-2</v>
      </c>
      <c r="BE70" s="12">
        <f t="shared" si="316"/>
        <v>47924.753524267471</v>
      </c>
      <c r="BF70" s="12">
        <f t="shared" si="317"/>
        <v>28512.19513469077</v>
      </c>
      <c r="BG70">
        <v>7</v>
      </c>
      <c r="BH70" s="19">
        <v>5.7000000000000002E-2</v>
      </c>
      <c r="BI70" s="12">
        <f t="shared" si="318"/>
        <v>168917.06795762508</v>
      </c>
      <c r="BJ70" s="12">
        <f t="shared" si="319"/>
        <v>111898.64839386978</v>
      </c>
      <c r="BK70">
        <v>6</v>
      </c>
      <c r="BL70" s="19">
        <v>5.7000000000000002E-2</v>
      </c>
      <c r="BM70" s="12">
        <f t="shared" si="320"/>
        <v>167645.93025155546</v>
      </c>
      <c r="BN70" s="12">
        <f t="shared" si="321"/>
        <v>119544.98823845093</v>
      </c>
      <c r="BO70">
        <v>5</v>
      </c>
      <c r="BP70" s="19">
        <v>5.7000000000000002E-2</v>
      </c>
      <c r="BQ70" s="12">
        <f t="shared" si="322"/>
        <v>152226.28895702263</v>
      </c>
      <c r="BR70" s="12">
        <f t="shared" si="323"/>
        <v>111761.07290515584</v>
      </c>
      <c r="BS70">
        <v>4</v>
      </c>
      <c r="BT70" s="19">
        <v>5.7000000000000002E-2</v>
      </c>
      <c r="BU70" s="12">
        <f t="shared" si="324"/>
        <v>155046.20081304896</v>
      </c>
      <c r="BV70" s="12">
        <f t="shared" si="325"/>
        <v>116448.20145452622</v>
      </c>
      <c r="BW70">
        <v>3</v>
      </c>
      <c r="BX70" s="19">
        <v>5.7000000000000002E-2</v>
      </c>
      <c r="BY70" s="12">
        <f t="shared" si="326"/>
        <v>112442.84308813186</v>
      </c>
      <c r="BZ70" s="12">
        <f t="shared" si="327"/>
        <v>86348.512413670876</v>
      </c>
      <c r="CA70">
        <v>2</v>
      </c>
      <c r="CB70" s="19">
        <v>5.7000000000000002E-2</v>
      </c>
      <c r="CC70" s="12">
        <f>(CC71)*(1+CB70)-(((VLOOKUP((CA$91+CA71),$A$138:$E$227,5,FALSE))/(VLOOKUP(CA$91,$A$138:$E$227,5,FALSE)))*(IF(CA70&lt;=$D$125,$B$125,$C$125)))</f>
        <v>143042.01860465115</v>
      </c>
      <c r="CD70" s="12">
        <f t="shared" si="329"/>
        <v>129763.85654008438</v>
      </c>
      <c r="CE70">
        <v>1</v>
      </c>
      <c r="CF70" s="19">
        <v>5.7000000000000002E-2</v>
      </c>
      <c r="CG70" s="12">
        <f>($B$124)*(1+CF70)-$B$125</f>
        <v>147550</v>
      </c>
      <c r="CH70" s="12">
        <f>CG70</f>
        <v>147550</v>
      </c>
      <c r="CJ70" s="19"/>
      <c r="CK70" s="20"/>
      <c r="CN70" s="5"/>
      <c r="CO70" s="19"/>
      <c r="CP70" s="20"/>
      <c r="CV70" s="20"/>
    </row>
    <row r="71" spans="3:461" s="18" customFormat="1">
      <c r="C71" s="18">
        <v>20</v>
      </c>
      <c r="D71" s="19">
        <v>5.1999999999999998E-2</v>
      </c>
      <c r="E71" s="12">
        <f t="shared" si="339"/>
        <v>-579420.26638234477</v>
      </c>
      <c r="F71" s="12">
        <f t="shared" si="291"/>
        <v>-466231.19108904951</v>
      </c>
      <c r="G71">
        <v>19</v>
      </c>
      <c r="H71" s="19">
        <v>5.1999999999999998E-2</v>
      </c>
      <c r="I71" s="12">
        <f t="shared" si="292"/>
        <v>-604348.19182470127</v>
      </c>
      <c r="J71" s="12">
        <f t="shared" si="293"/>
        <v>-480667.63163732056</v>
      </c>
      <c r="K71">
        <v>18</v>
      </c>
      <c r="L71" s="19">
        <v>5.1999999999999998E-2</v>
      </c>
      <c r="M71" s="12">
        <f t="shared" si="294"/>
        <v>-524698.87694071524</v>
      </c>
      <c r="N71" s="12">
        <f t="shared" si="295"/>
        <v>-417318.6416598247</v>
      </c>
      <c r="O71">
        <v>17</v>
      </c>
      <c r="P71" s="19">
        <v>5.1999999999999998E-2</v>
      </c>
      <c r="Q71" s="12">
        <f t="shared" si="296"/>
        <v>-428317.67720457783</v>
      </c>
      <c r="R71" s="12">
        <f t="shared" si="297"/>
        <v>-316755.86360710638</v>
      </c>
      <c r="S71">
        <v>16</v>
      </c>
      <c r="T71" s="19">
        <v>5.1999999999999998E-2</v>
      </c>
      <c r="U71" s="12">
        <f t="shared" si="298"/>
        <v>-171860.53923911249</v>
      </c>
      <c r="V71" s="12">
        <f t="shared" si="299"/>
        <v>-114307.24237764227</v>
      </c>
      <c r="W71">
        <v>15</v>
      </c>
      <c r="X71" s="19">
        <v>5.1999999999999998E-2</v>
      </c>
      <c r="Y71" s="12">
        <f t="shared" si="300"/>
        <v>-116014.31764213237</v>
      </c>
      <c r="Z71" s="12">
        <f t="shared" si="301"/>
        <v>-69608.590585279424</v>
      </c>
      <c r="AA71">
        <v>14</v>
      </c>
      <c r="AB71" s="19">
        <v>5.1999999999999998E-2</v>
      </c>
      <c r="AC71" s="12">
        <f t="shared" si="302"/>
        <v>-235516.01339866244</v>
      </c>
      <c r="AD71" s="12">
        <f t="shared" si="303"/>
        <v>-144595.87799359739</v>
      </c>
      <c r="AE71">
        <v>13</v>
      </c>
      <c r="AF71" s="19">
        <v>5.1999999999999998E-2</v>
      </c>
      <c r="AG71" s="12">
        <f t="shared" si="304"/>
        <v>-144411.20911131904</v>
      </c>
      <c r="AH71" s="12">
        <f t="shared" si="305"/>
        <v>-91348.485763439021</v>
      </c>
      <c r="AI71">
        <v>12</v>
      </c>
      <c r="AJ71" s="19">
        <v>5.1999999999999998E-2</v>
      </c>
      <c r="AK71" s="12">
        <f t="shared" si="306"/>
        <v>-218089.32537400871</v>
      </c>
      <c r="AL71" s="12">
        <f t="shared" si="307"/>
        <v>-139982.91582145676</v>
      </c>
      <c r="AM71">
        <v>11</v>
      </c>
      <c r="AN71" s="19">
        <v>5.1999999999999998E-2</v>
      </c>
      <c r="AO71" s="12">
        <f t="shared" si="308"/>
        <v>-224769.1704343037</v>
      </c>
      <c r="AP71" s="12">
        <f t="shared" si="309"/>
        <v>-147406.75828482243</v>
      </c>
      <c r="AQ71">
        <v>10</v>
      </c>
      <c r="AR71" s="19">
        <v>5.1999999999999998E-2</v>
      </c>
      <c r="AS71" s="12">
        <f t="shared" si="310"/>
        <v>-29980.072046932619</v>
      </c>
      <c r="AT71" s="12">
        <f t="shared" si="311"/>
        <v>-19800.791770532243</v>
      </c>
      <c r="AU71">
        <v>9</v>
      </c>
      <c r="AV71" s="19">
        <v>5.1999999999999998E-2</v>
      </c>
      <c r="AW71" s="12">
        <f t="shared" si="312"/>
        <v>-52467.440505971128</v>
      </c>
      <c r="AX71" s="12">
        <f t="shared" si="313"/>
        <v>-34164.844980632362</v>
      </c>
      <c r="AY71">
        <v>8</v>
      </c>
      <c r="AZ71" s="19">
        <v>5.1999999999999998E-2</v>
      </c>
      <c r="BA71" s="12">
        <f t="shared" si="314"/>
        <v>4222.6642136545561</v>
      </c>
      <c r="BB71" s="12">
        <f t="shared" si="315"/>
        <v>2730.001514874341</v>
      </c>
      <c r="BC71">
        <v>7</v>
      </c>
      <c r="BD71" s="19">
        <v>5.1999999999999998E-2</v>
      </c>
      <c r="BE71" s="12">
        <f t="shared" si="316"/>
        <v>93046.627662404062</v>
      </c>
      <c r="BF71" s="12">
        <f t="shared" si="317"/>
        <v>61021.276746041738</v>
      </c>
      <c r="BG71">
        <v>6</v>
      </c>
      <c r="BH71" s="19">
        <v>5.1999999999999998E-2</v>
      </c>
      <c r="BI71" s="12">
        <f t="shared" si="318"/>
        <v>202652.49967970364</v>
      </c>
      <c r="BJ71" s="12">
        <f t="shared" si="319"/>
        <v>147983.45325448125</v>
      </c>
      <c r="BK71">
        <v>5</v>
      </c>
      <c r="BL71" s="19">
        <v>5.1999999999999998E-2</v>
      </c>
      <c r="BM71" s="12">
        <f t="shared" si="320"/>
        <v>198407.69741600304</v>
      </c>
      <c r="BN71" s="12">
        <f t="shared" si="321"/>
        <v>155957.67843397448</v>
      </c>
      <c r="BO71">
        <v>4</v>
      </c>
      <c r="BP71" s="19">
        <v>5.1999999999999998E-2</v>
      </c>
      <c r="BQ71" s="12">
        <f t="shared" si="322"/>
        <v>182675.83530987689</v>
      </c>
      <c r="BR71" s="12">
        <f t="shared" si="323"/>
        <v>147839.97834380734</v>
      </c>
      <c r="BS71">
        <v>3</v>
      </c>
      <c r="BT71" s="19">
        <v>5.1999999999999998E-2</v>
      </c>
      <c r="BU71" s="12">
        <f t="shared" si="324"/>
        <v>160541.40797424721</v>
      </c>
      <c r="BV71" s="12">
        <f t="shared" si="325"/>
        <v>132913.35171821399</v>
      </c>
      <c r="BW71">
        <v>2</v>
      </c>
      <c r="BX71" s="19">
        <v>5.1999999999999998E-2</v>
      </c>
      <c r="BY71" s="12">
        <f>(BY72)*(1+BX71)-(((VLOOKUP((BW$91+BW72),$A$138:$E$227,5,FALSE))/(VLOOKUP(BW$91,$A$138:$E$227,5,FALSE)))*(IF(BW71&lt;=$D$125,$B$125,$C$125)))</f>
        <v>119930.9545054945</v>
      </c>
      <c r="BZ71" s="12">
        <f t="shared" si="327"/>
        <v>101522.94753488371</v>
      </c>
      <c r="CA71">
        <v>1</v>
      </c>
      <c r="CB71" s="19">
        <v>5.1999999999999998E-2</v>
      </c>
      <c r="CC71" s="12">
        <f>($B$124)*(1+CB71)-$B$125</f>
        <v>146800</v>
      </c>
      <c r="CD71" s="12">
        <f>CC71</f>
        <v>146800</v>
      </c>
      <c r="CF71" s="19"/>
      <c r="CG71" s="20"/>
      <c r="CJ71" s="19"/>
      <c r="CK71" s="20"/>
      <c r="CN71" s="5"/>
      <c r="CO71" s="19"/>
      <c r="CP71" s="20"/>
      <c r="CR71" s="9"/>
      <c r="CV71" s="20"/>
    </row>
    <row r="72" spans="3:461" s="18" customFormat="1">
      <c r="C72" s="18">
        <v>19</v>
      </c>
      <c r="D72" s="19">
        <v>-8.43E-2</v>
      </c>
      <c r="E72" s="12">
        <f t="shared" si="339"/>
        <v>-515339.38154764741</v>
      </c>
      <c r="F72" s="12">
        <f t="shared" si="291"/>
        <v>-489855.56597660994</v>
      </c>
      <c r="G72">
        <v>18</v>
      </c>
      <c r="H72" s="19">
        <v>-8.43E-2</v>
      </c>
      <c r="I72" s="12">
        <f t="shared" si="292"/>
        <v>-538620.62127289653</v>
      </c>
      <c r="J72" s="12">
        <f t="shared" si="293"/>
        <v>-506066.62767947977</v>
      </c>
      <c r="K72">
        <v>17</v>
      </c>
      <c r="L72" s="19">
        <v>-8.43E-2</v>
      </c>
      <c r="M72" s="12">
        <f t="shared" si="294"/>
        <v>-462908.34476720646</v>
      </c>
      <c r="N72" s="12">
        <f t="shared" si="295"/>
        <v>-434930.36788567208</v>
      </c>
      <c r="O72">
        <v>16</v>
      </c>
      <c r="P72" s="19">
        <v>-8.43E-2</v>
      </c>
      <c r="Q72" s="12">
        <f t="shared" si="296"/>
        <v>-368585.2086204646</v>
      </c>
      <c r="R72" s="12">
        <f t="shared" si="297"/>
        <v>-322005.75917941687</v>
      </c>
      <c r="S72">
        <v>15</v>
      </c>
      <c r="T72" s="19">
        <v>-8.43E-2</v>
      </c>
      <c r="U72" s="12">
        <f t="shared" si="298"/>
        <v>-120490.15602111918</v>
      </c>
      <c r="V72" s="12">
        <f t="shared" si="299"/>
        <v>-94670.836873736509</v>
      </c>
      <c r="W72">
        <v>14</v>
      </c>
      <c r="X72" s="19">
        <v>-8.43E-2</v>
      </c>
      <c r="Y72" s="12">
        <f t="shared" si="300"/>
        <v>-62751.252511532672</v>
      </c>
      <c r="Z72" s="12">
        <f t="shared" si="301"/>
        <v>-44477.536120811623</v>
      </c>
      <c r="AA72">
        <v>13</v>
      </c>
      <c r="AB72" s="19">
        <v>-8.43E-2</v>
      </c>
      <c r="AC72" s="12">
        <f t="shared" si="302"/>
        <v>-177426.21391162171</v>
      </c>
      <c r="AD72" s="12">
        <f t="shared" si="303"/>
        <v>-128682.74855128607</v>
      </c>
      <c r="AE72">
        <v>12</v>
      </c>
      <c r="AF72" s="19">
        <v>-8.43E-2</v>
      </c>
      <c r="AG72" s="12">
        <f t="shared" si="304"/>
        <v>-92190.816086581501</v>
      </c>
      <c r="AH72" s="12">
        <f t="shared" si="305"/>
        <v>-68889.840592170789</v>
      </c>
      <c r="AI72">
        <v>11</v>
      </c>
      <c r="AJ72" s="19">
        <v>-8.43E-2</v>
      </c>
      <c r="AK72" s="12">
        <f t="shared" si="306"/>
        <v>-162880.41344032899</v>
      </c>
      <c r="AL72" s="12">
        <f t="shared" si="307"/>
        <v>-123502.73107013958</v>
      </c>
      <c r="AM72">
        <v>10</v>
      </c>
      <c r="AN72" s="19">
        <v>-8.43E-2</v>
      </c>
      <c r="AO72" s="12">
        <f t="shared" si="308"/>
        <v>-170175.37032627364</v>
      </c>
      <c r="AP72" s="12">
        <f t="shared" si="309"/>
        <v>-131839.1605274977</v>
      </c>
      <c r="AQ72">
        <v>9</v>
      </c>
      <c r="AR72" s="19">
        <v>-8.43E-2</v>
      </c>
      <c r="AS72" s="12">
        <f t="shared" si="310"/>
        <v>14679.147494615005</v>
      </c>
      <c r="AT72" s="12">
        <f t="shared" si="311"/>
        <v>11452.961232062256</v>
      </c>
      <c r="AU72">
        <v>8</v>
      </c>
      <c r="AV72" s="19">
        <v>-8.43E-2</v>
      </c>
      <c r="AW72" s="12">
        <f t="shared" si="312"/>
        <v>-6079.8592533674455</v>
      </c>
      <c r="AX72" s="12">
        <f t="shared" si="313"/>
        <v>-4676.8148102826508</v>
      </c>
      <c r="AY72">
        <v>7</v>
      </c>
      <c r="AZ72" s="19">
        <v>-8.43E-2</v>
      </c>
      <c r="BA72" s="12">
        <f t="shared" si="314"/>
        <v>48123.138699140945</v>
      </c>
      <c r="BB72" s="12">
        <f t="shared" si="315"/>
        <v>36753.386149343911</v>
      </c>
      <c r="BC72">
        <v>6</v>
      </c>
      <c r="BD72" s="19">
        <v>-8.43E-2</v>
      </c>
      <c r="BE72" s="12">
        <f t="shared" si="316"/>
        <v>131930.90162877177</v>
      </c>
      <c r="BF72" s="12">
        <f t="shared" si="317"/>
        <v>102210.2040091034</v>
      </c>
      <c r="BG72">
        <v>5</v>
      </c>
      <c r="BH72" s="19">
        <v>-8.43E-2</v>
      </c>
      <c r="BI72" s="12">
        <f t="shared" si="318"/>
        <v>231687.54964588815</v>
      </c>
      <c r="BJ72" s="12">
        <f t="shared" si="319"/>
        <v>199862.336782442</v>
      </c>
      <c r="BK72">
        <v>4</v>
      </c>
      <c r="BL72" s="19">
        <v>-8.43E-2</v>
      </c>
      <c r="BM72" s="12">
        <f t="shared" si="320"/>
        <v>224879.6367769732</v>
      </c>
      <c r="BN72" s="12">
        <f t="shared" si="321"/>
        <v>208816.80557861796</v>
      </c>
      <c r="BO72">
        <v>3</v>
      </c>
      <c r="BP72" s="19">
        <v>-8.43E-2</v>
      </c>
      <c r="BQ72" s="12">
        <f t="shared" si="322"/>
        <v>186566.33967002411</v>
      </c>
      <c r="BR72" s="12">
        <f t="shared" si="323"/>
        <v>178365.62144277029</v>
      </c>
      <c r="BS72">
        <v>2</v>
      </c>
      <c r="BT72" s="19">
        <v>-8.43E-2</v>
      </c>
      <c r="BU72" s="12">
        <f>(BU73)*(1+BT72)-(((VLOOKUP((BS$91+BS73),$A$138:$E$227,5,FALSE))/(VLOOKUP(BS$91,$A$138:$E$227,5,FALSE)))*(IF(BS72&lt;=$D$125,$B$125,$C$125)))</f>
        <v>165235.66998876404</v>
      </c>
      <c r="BV72" s="12">
        <f t="shared" si="325"/>
        <v>161604.11680219782</v>
      </c>
      <c r="BW72">
        <v>1</v>
      </c>
      <c r="BX72" s="19">
        <v>-8.43E-2</v>
      </c>
      <c r="BY72" s="12">
        <f>($B$124)*(1+BX72)-$B$125</f>
        <v>126355</v>
      </c>
      <c r="BZ72" s="12">
        <f>BY72</f>
        <v>126355</v>
      </c>
      <c r="CB72" s="19"/>
      <c r="CC72" s="20"/>
      <c r="CF72" s="19"/>
      <c r="CG72" s="20"/>
      <c r="CJ72" s="19"/>
      <c r="CK72" s="20"/>
      <c r="CN72" s="5"/>
      <c r="CO72" s="19"/>
      <c r="CP72" s="20"/>
      <c r="CR72" s="9"/>
      <c r="CV72" s="20"/>
      <c r="CY72" s="9"/>
      <c r="DC72" s="18">
        <f>CW72+1</f>
        <v>1</v>
      </c>
      <c r="DI72" s="18">
        <f>DC72+1</f>
        <v>2</v>
      </c>
      <c r="DO72" s="18">
        <f>DI72+1</f>
        <v>3</v>
      </c>
      <c r="DU72" s="18">
        <f>DO72+1</f>
        <v>4</v>
      </c>
      <c r="EA72" s="18">
        <f>DU72+1</f>
        <v>5</v>
      </c>
      <c r="EG72" s="18">
        <f>EA72+1</f>
        <v>6</v>
      </c>
      <c r="EM72" s="18">
        <f>EG72+1</f>
        <v>7</v>
      </c>
      <c r="ES72" s="18">
        <f>EM72+1</f>
        <v>8</v>
      </c>
      <c r="EY72" s="18">
        <f>ES72+1</f>
        <v>9</v>
      </c>
      <c r="FE72" s="18">
        <f>EY72+1</f>
        <v>10</v>
      </c>
      <c r="FK72" s="18">
        <f>FE72+1</f>
        <v>11</v>
      </c>
      <c r="FQ72" s="18">
        <f>FK72+1</f>
        <v>12</v>
      </c>
      <c r="FW72" s="18">
        <f>FQ72+1</f>
        <v>13</v>
      </c>
      <c r="GC72" s="18">
        <f>FW72+1</f>
        <v>14</v>
      </c>
      <c r="GI72" s="18">
        <f>GC72+1</f>
        <v>15</v>
      </c>
      <c r="GO72" s="18">
        <f>GI72+1</f>
        <v>16</v>
      </c>
      <c r="GU72" s="18">
        <f>GO72+1</f>
        <v>17</v>
      </c>
      <c r="HA72" s="18">
        <f>GU72+1</f>
        <v>18</v>
      </c>
      <c r="HG72" s="18">
        <f>HA72+1</f>
        <v>19</v>
      </c>
      <c r="HM72" s="18">
        <f>HG72+1</f>
        <v>20</v>
      </c>
      <c r="HS72" s="18">
        <f>HM72+1</f>
        <v>21</v>
      </c>
      <c r="HY72" s="18">
        <f>HS72+1</f>
        <v>22</v>
      </c>
      <c r="IE72" s="18">
        <f>HY72+1</f>
        <v>23</v>
      </c>
      <c r="IK72" s="18">
        <f>IE72+1</f>
        <v>24</v>
      </c>
      <c r="IQ72" s="18">
        <f>IK72+1</f>
        <v>25</v>
      </c>
      <c r="IW72" s="18">
        <f>IQ72+1</f>
        <v>26</v>
      </c>
      <c r="JC72" s="18">
        <f>IW72+1</f>
        <v>27</v>
      </c>
      <c r="JI72" s="18">
        <f>JC72+1</f>
        <v>28</v>
      </c>
      <c r="JO72" s="18">
        <f>JI72+1</f>
        <v>29</v>
      </c>
      <c r="JU72" s="18">
        <f>JO72+1</f>
        <v>30</v>
      </c>
      <c r="KA72" s="18">
        <f>JU72+1</f>
        <v>31</v>
      </c>
      <c r="KG72" s="18">
        <f>KA72+1</f>
        <v>32</v>
      </c>
      <c r="KM72" s="18">
        <f>KG72+1</f>
        <v>33</v>
      </c>
      <c r="KS72" s="18">
        <f>KM72+1</f>
        <v>34</v>
      </c>
      <c r="KY72" s="18">
        <f>KS72+1</f>
        <v>35</v>
      </c>
      <c r="LE72" s="18">
        <f>KY72+1</f>
        <v>36</v>
      </c>
      <c r="LK72" s="18">
        <f>LE72+1</f>
        <v>37</v>
      </c>
      <c r="LQ72" s="18">
        <f>LK72+1</f>
        <v>38</v>
      </c>
      <c r="LW72" s="18">
        <f>LQ72+1</f>
        <v>39</v>
      </c>
      <c r="MC72" s="18">
        <f>LW72+1</f>
        <v>40</v>
      </c>
      <c r="MI72" s="18">
        <f>MC72+1</f>
        <v>41</v>
      </c>
      <c r="MO72" s="18">
        <f>MI72+1</f>
        <v>42</v>
      </c>
      <c r="MU72" s="18">
        <f>MO72+1</f>
        <v>43</v>
      </c>
      <c r="NA72" s="18">
        <f>MU72+1</f>
        <v>44</v>
      </c>
      <c r="NG72" s="18">
        <f>NA72+1</f>
        <v>45</v>
      </c>
      <c r="NM72" s="18">
        <f>NG72+1</f>
        <v>46</v>
      </c>
      <c r="NS72" s="18">
        <f>NM72+1</f>
        <v>47</v>
      </c>
      <c r="NY72" s="18">
        <f>NS72+1</f>
        <v>48</v>
      </c>
      <c r="OE72" s="18">
        <f>NY72+1</f>
        <v>49</v>
      </c>
      <c r="OK72" s="18">
        <f>OE72+1</f>
        <v>50</v>
      </c>
      <c r="OQ72" s="18">
        <f>OK72+1</f>
        <v>51</v>
      </c>
      <c r="OW72" s="18">
        <f>OQ72+1</f>
        <v>52</v>
      </c>
      <c r="PC72" s="18">
        <f>OW72+1</f>
        <v>53</v>
      </c>
      <c r="PI72" s="18">
        <f>PC72+1</f>
        <v>54</v>
      </c>
      <c r="PO72" s="18">
        <f>PI72+1</f>
        <v>55</v>
      </c>
      <c r="PU72" s="18">
        <f>PO72+1</f>
        <v>56</v>
      </c>
      <c r="QA72" s="18">
        <f>PU72+1</f>
        <v>57</v>
      </c>
      <c r="QG72" s="18">
        <f>QA72+1</f>
        <v>58</v>
      </c>
      <c r="QM72" s="18">
        <f>QG72+1</f>
        <v>59</v>
      </c>
      <c r="QS72" s="18">
        <f>QM72+1</f>
        <v>60</v>
      </c>
    </row>
    <row r="73" spans="3:461" s="16" customFormat="1">
      <c r="C73">
        <v>18</v>
      </c>
      <c r="D73" s="11">
        <v>0.35820000000000002</v>
      </c>
      <c r="E73" s="12">
        <f t="shared" si="339"/>
        <v>-528315.70154638961</v>
      </c>
      <c r="F73" s="12">
        <f t="shared" si="291"/>
        <v>-513475.37285126635</v>
      </c>
      <c r="G73">
        <v>17</v>
      </c>
      <c r="H73" s="11">
        <v>0.35820000000000002</v>
      </c>
      <c r="I73" s="12">
        <f t="shared" si="292"/>
        <v>-553337.11555257509</v>
      </c>
      <c r="J73" s="12">
        <f t="shared" si="293"/>
        <v>-531576.66718814801</v>
      </c>
      <c r="K73">
        <v>16</v>
      </c>
      <c r="L73" s="11">
        <v>0.35820000000000002</v>
      </c>
      <c r="M73" s="12">
        <f t="shared" si="294"/>
        <v>-470654.71246675006</v>
      </c>
      <c r="N73" s="12">
        <f t="shared" si="295"/>
        <v>-452145.81927985541</v>
      </c>
      <c r="O73">
        <v>15</v>
      </c>
      <c r="P73" s="11">
        <v>0.35820000000000002</v>
      </c>
      <c r="Q73" s="12">
        <f t="shared" si="296"/>
        <v>-365016.47480501817</v>
      </c>
      <c r="R73" s="12">
        <f t="shared" si="297"/>
        <v>-326054.04210111173</v>
      </c>
      <c r="S73">
        <v>14</v>
      </c>
      <c r="T73" s="11">
        <v>0.35820000000000002</v>
      </c>
      <c r="U73" s="12">
        <f t="shared" si="298"/>
        <v>-89885.702565579326</v>
      </c>
      <c r="V73" s="12">
        <f t="shared" si="299"/>
        <v>-72211.547566729452</v>
      </c>
      <c r="W73">
        <v>13</v>
      </c>
      <c r="X73" s="11">
        <v>0.35820000000000002</v>
      </c>
      <c r="Y73" s="12">
        <f t="shared" si="300"/>
        <v>-22306.073076535809</v>
      </c>
      <c r="Z73" s="12">
        <f t="shared" si="301"/>
        <v>-16165.637229624266</v>
      </c>
      <c r="AA73">
        <v>12</v>
      </c>
      <c r="AB73" s="11">
        <v>0.35820000000000002</v>
      </c>
      <c r="AC73" s="12">
        <f t="shared" si="302"/>
        <v>-148588.59620834922</v>
      </c>
      <c r="AD73" s="12">
        <f t="shared" si="303"/>
        <v>-110189.29606461851</v>
      </c>
      <c r="AE73">
        <v>11</v>
      </c>
      <c r="AF73" s="11">
        <v>0.35820000000000002</v>
      </c>
      <c r="AG73" s="12">
        <f t="shared" si="304"/>
        <v>-56834.942954081132</v>
      </c>
      <c r="AH73" s="12">
        <f t="shared" si="305"/>
        <v>-43424.450796376594</v>
      </c>
      <c r="AI73">
        <v>10</v>
      </c>
      <c r="AJ73" s="11">
        <v>0.35820000000000002</v>
      </c>
      <c r="AK73" s="12">
        <f t="shared" si="306"/>
        <v>-134667.68160863235</v>
      </c>
      <c r="AL73" s="12">
        <f t="shared" si="307"/>
        <v>-104405.28124714193</v>
      </c>
      <c r="AM73">
        <v>9</v>
      </c>
      <c r="AN73" s="11">
        <v>0.35820000000000002</v>
      </c>
      <c r="AO73" s="12">
        <f t="shared" si="308"/>
        <v>-143553.52852566834</v>
      </c>
      <c r="AP73" s="12">
        <f t="shared" si="309"/>
        <v>-113713.75012426537</v>
      </c>
      <c r="AQ73">
        <v>8</v>
      </c>
      <c r="AR73" s="11">
        <v>0.35820000000000002</v>
      </c>
      <c r="AS73" s="12">
        <f t="shared" si="310"/>
        <v>58021.024047141116</v>
      </c>
      <c r="AT73" s="12">
        <f t="shared" si="311"/>
        <v>46286.43491401145</v>
      </c>
      <c r="AU73">
        <v>7</v>
      </c>
      <c r="AV73" s="11">
        <v>0.35820000000000002</v>
      </c>
      <c r="AW73" s="12">
        <f t="shared" si="312"/>
        <v>35950.792559389054</v>
      </c>
      <c r="AX73" s="12">
        <f t="shared" si="313"/>
        <v>28275.904260193634</v>
      </c>
      <c r="AY73">
        <v>6</v>
      </c>
      <c r="AZ73" s="11">
        <v>0.35820000000000002</v>
      </c>
      <c r="BA73" s="12">
        <f t="shared" si="314"/>
        <v>95450.162977732107</v>
      </c>
      <c r="BB73" s="12">
        <f t="shared" si="315"/>
        <v>74536.92502193687</v>
      </c>
      <c r="BC73">
        <v>5</v>
      </c>
      <c r="BD73" s="11">
        <v>0.35820000000000002</v>
      </c>
      <c r="BE73" s="12">
        <f t="shared" si="316"/>
        <v>186364.8639118608</v>
      </c>
      <c r="BF73" s="12">
        <f t="shared" si="317"/>
        <v>147626.10006501331</v>
      </c>
      <c r="BG73">
        <v>4</v>
      </c>
      <c r="BH73" s="11">
        <v>0.35820000000000002</v>
      </c>
      <c r="BI73" s="12">
        <f t="shared" si="318"/>
        <v>290995.54407511459</v>
      </c>
      <c r="BJ73" s="12">
        <f t="shared" si="319"/>
        <v>256664.60909996059</v>
      </c>
      <c r="BK73">
        <v>3</v>
      </c>
      <c r="BL73" s="11">
        <v>0.35820000000000002</v>
      </c>
      <c r="BM73" s="12">
        <f t="shared" si="320"/>
        <v>258518.9370133527</v>
      </c>
      <c r="BN73" s="12">
        <f t="shared" si="321"/>
        <v>245447.75480481237</v>
      </c>
      <c r="BO73">
        <v>2</v>
      </c>
      <c r="BP73" s="11">
        <v>0.35820000000000002</v>
      </c>
      <c r="BQ73" s="12">
        <f>(BQ74)*(1+BP73)-(((VLOOKUP((BO$91+BO74),$A$138:$E$227,5,FALSE))/(VLOOKUP(BO$91,$A$138:$E$227,5,FALSE)))*(IF(BO73&lt;=$D$125,$B$125,$C$125)))</f>
        <v>216306.74543678161</v>
      </c>
      <c r="BR73" s="12">
        <f t="shared" si="323"/>
        <v>211445.91969662916</v>
      </c>
      <c r="BS73">
        <v>1</v>
      </c>
      <c r="BT73" s="11">
        <v>0.35820000000000002</v>
      </c>
      <c r="BU73" s="12">
        <f>($B$124)*(1+BT73)-$B$125</f>
        <v>192730</v>
      </c>
      <c r="BV73" s="12">
        <f>BU73</f>
        <v>192730</v>
      </c>
      <c r="BW73"/>
      <c r="BX73" s="11"/>
      <c r="BY73" s="12"/>
      <c r="CA73"/>
      <c r="CB73" s="11"/>
      <c r="CC73" s="12"/>
      <c r="CE73"/>
      <c r="CF73" s="11"/>
      <c r="CG73" s="12"/>
      <c r="CI73"/>
      <c r="CJ73" s="11"/>
      <c r="CK73" s="12"/>
      <c r="CY73" s="17"/>
      <c r="KA73" s="16">
        <v>8</v>
      </c>
      <c r="KG73" s="16">
        <v>9</v>
      </c>
      <c r="KM73" s="16">
        <v>10</v>
      </c>
      <c r="KS73" s="16">
        <v>11</v>
      </c>
      <c r="KY73" s="16">
        <v>13</v>
      </c>
      <c r="LE73" s="16">
        <v>14</v>
      </c>
      <c r="LK73" s="16">
        <v>16</v>
      </c>
      <c r="LQ73" s="16">
        <v>18</v>
      </c>
      <c r="LW73" s="16">
        <v>20</v>
      </c>
      <c r="MC73" s="16">
        <v>21</v>
      </c>
      <c r="MI73" s="16">
        <v>24</v>
      </c>
      <c r="MO73" s="16">
        <v>26</v>
      </c>
      <c r="MU73" s="16">
        <v>28</v>
      </c>
      <c r="NA73" s="16">
        <v>30</v>
      </c>
      <c r="NG73" s="16">
        <v>33</v>
      </c>
      <c r="NM73" s="16">
        <v>36</v>
      </c>
      <c r="NS73" s="16">
        <v>38</v>
      </c>
      <c r="NY73" s="16">
        <v>40</v>
      </c>
      <c r="OE73" s="16">
        <v>42</v>
      </c>
      <c r="OK73" s="16">
        <v>43</v>
      </c>
      <c r="OQ73" s="16">
        <v>45</v>
      </c>
      <c r="OW73" s="16">
        <v>47</v>
      </c>
      <c r="PC73" s="16">
        <v>50</v>
      </c>
      <c r="PI73" s="16">
        <v>53</v>
      </c>
      <c r="PO73" s="16">
        <v>55</v>
      </c>
      <c r="PU73" s="16">
        <v>58</v>
      </c>
      <c r="QA73" s="16">
        <v>61</v>
      </c>
      <c r="QG73" s="16">
        <v>64</v>
      </c>
      <c r="QM73" s="16">
        <v>69</v>
      </c>
      <c r="QS73" s="16">
        <v>74</v>
      </c>
    </row>
    <row r="74" spans="3:461">
      <c r="C74">
        <v>17</v>
      </c>
      <c r="D74" s="11">
        <v>0.1903</v>
      </c>
      <c r="E74" s="12">
        <f t="shared" si="339"/>
        <v>-366255.81617086451</v>
      </c>
      <c r="F74" s="12">
        <f t="shared" si="291"/>
        <v>-364150.89768712397</v>
      </c>
      <c r="G74">
        <v>16</v>
      </c>
      <c r="H74" s="11">
        <v>0.1903</v>
      </c>
      <c r="I74" s="12">
        <f t="shared" si="292"/>
        <v>-384412.49107431632</v>
      </c>
      <c r="J74" s="12">
        <f t="shared" si="293"/>
        <v>-377784.68950406957</v>
      </c>
      <c r="K74">
        <v>15</v>
      </c>
      <c r="L74" s="11">
        <v>0.1903</v>
      </c>
      <c r="M74" s="12">
        <f t="shared" si="294"/>
        <v>-323536.03467185353</v>
      </c>
      <c r="N74" s="12">
        <f t="shared" si="295"/>
        <v>-317957.8271775113</v>
      </c>
      <c r="O74">
        <v>14</v>
      </c>
      <c r="P74" s="11">
        <v>0.1903</v>
      </c>
      <c r="Q74" s="12">
        <f t="shared" si="296"/>
        <v>-244022.65435476427</v>
      </c>
      <c r="R74" s="12">
        <f t="shared" si="297"/>
        <v>-222986.21863452598</v>
      </c>
      <c r="S74">
        <v>13</v>
      </c>
      <c r="T74" s="11">
        <v>0.1903</v>
      </c>
      <c r="U74" s="12">
        <f t="shared" si="298"/>
        <v>-38685.793861671315</v>
      </c>
      <c r="V74" s="12">
        <f t="shared" si="299"/>
        <v>-31793.497254132177</v>
      </c>
      <c r="W74">
        <v>12</v>
      </c>
      <c r="X74" s="11">
        <v>0.1903</v>
      </c>
      <c r="Y74" s="12">
        <f t="shared" si="300"/>
        <v>14054.834163358486</v>
      </c>
      <c r="Z74" s="12">
        <f t="shared" si="301"/>
        <v>10419.963259041637</v>
      </c>
      <c r="AA74">
        <v>11</v>
      </c>
      <c r="AB74" s="11">
        <v>0.1903</v>
      </c>
      <c r="AC74" s="12">
        <f t="shared" si="302"/>
        <v>-79615.705164043407</v>
      </c>
      <c r="AD74" s="12">
        <f t="shared" si="303"/>
        <v>-60398.121158929491</v>
      </c>
      <c r="AE74">
        <v>10</v>
      </c>
      <c r="AF74" s="11">
        <v>0.1903</v>
      </c>
      <c r="AG74" s="12">
        <f t="shared" si="304"/>
        <v>-12936.413688505512</v>
      </c>
      <c r="AH74" s="12">
        <f t="shared" si="305"/>
        <v>-10111.219894464079</v>
      </c>
      <c r="AI74">
        <v>9</v>
      </c>
      <c r="AJ74" s="11">
        <v>0.1903</v>
      </c>
      <c r="AK74" s="12">
        <f t="shared" si="306"/>
        <v>-70661.190866381468</v>
      </c>
      <c r="AL74" s="12">
        <f t="shared" si="307"/>
        <v>-56041.634135405999</v>
      </c>
      <c r="AM74">
        <v>8</v>
      </c>
      <c r="AN74" s="11">
        <v>0.1903</v>
      </c>
      <c r="AO74" s="12">
        <f t="shared" si="308"/>
        <v>-77809.739434646166</v>
      </c>
      <c r="AP74" s="12">
        <f t="shared" si="309"/>
        <v>-63052.719886696039</v>
      </c>
      <c r="AQ74">
        <v>7</v>
      </c>
      <c r="AR74" s="11">
        <v>0.1903</v>
      </c>
      <c r="AS74" s="12">
        <f t="shared" si="310"/>
        <v>70406.904616373155</v>
      </c>
      <c r="AT74" s="12">
        <f t="shared" si="311"/>
        <v>57458.508365086134</v>
      </c>
      <c r="AU74">
        <v>6</v>
      </c>
      <c r="AV74" s="11">
        <v>0.1903</v>
      </c>
      <c r="AW74" s="12">
        <f t="shared" si="312"/>
        <v>54552.827052161832</v>
      </c>
      <c r="AX74" s="12">
        <f t="shared" si="313"/>
        <v>43893.079237371589</v>
      </c>
      <c r="AY74">
        <v>5</v>
      </c>
      <c r="AZ74" s="11">
        <v>0.1903</v>
      </c>
      <c r="BA74" s="12">
        <f t="shared" si="314"/>
        <v>98562.383422752508</v>
      </c>
      <c r="BB74" s="12">
        <f t="shared" si="315"/>
        <v>78736.616642313791</v>
      </c>
      <c r="BC74">
        <v>4</v>
      </c>
      <c r="BD74" s="11">
        <v>0.1903</v>
      </c>
      <c r="BE74" s="12">
        <f t="shared" si="316"/>
        <v>165098.81043836896</v>
      </c>
      <c r="BF74" s="12">
        <f t="shared" si="317"/>
        <v>133786.96707936795</v>
      </c>
      <c r="BG74">
        <v>3</v>
      </c>
      <c r="BH74" s="11">
        <v>0.1903</v>
      </c>
      <c r="BI74" s="12">
        <f t="shared" si="318"/>
        <v>223433.13330491268</v>
      </c>
      <c r="BJ74" s="12">
        <f t="shared" si="319"/>
        <v>201603.45936132927</v>
      </c>
      <c r="BK74">
        <v>2</v>
      </c>
      <c r="BL74" s="11">
        <v>0.1903</v>
      </c>
      <c r="BM74" s="12">
        <f>(BM75)*(1+BL74)-(((VLOOKUP((BK$91+BK75),$A$138:$E$227,5,FALSE))/(VLOOKUP(BK$91,$A$138:$E$227,5,FALSE)))*(IF(BK74&lt;=$D$125,$B$125,$C$125)))</f>
        <v>198869.63321301775</v>
      </c>
      <c r="BN74" s="12">
        <f t="shared" si="321"/>
        <v>193154.98858045976</v>
      </c>
      <c r="BO74">
        <v>1</v>
      </c>
      <c r="BP74" s="11">
        <v>0.1903</v>
      </c>
      <c r="BQ74" s="12">
        <f>($B$124)*(1+BP74)-$B$125</f>
        <v>167545</v>
      </c>
      <c r="BR74" s="12">
        <f>BQ74</f>
        <v>167545</v>
      </c>
      <c r="BT74" s="11"/>
      <c r="BU74" s="12"/>
      <c r="BX74" s="11"/>
      <c r="BY74" s="12"/>
      <c r="CB74" s="11"/>
      <c r="CC74" s="12"/>
      <c r="CF74" s="11"/>
      <c r="CG74" s="12"/>
      <c r="CJ74" s="11"/>
      <c r="CK74" s="12"/>
      <c r="CM74" s="16"/>
      <c r="CN74" s="16"/>
      <c r="CO74" s="16"/>
      <c r="CP74" s="16"/>
      <c r="CQ74" s="16"/>
      <c r="CR74" s="17"/>
      <c r="CS74" s="16">
        <f>VLOOKUP(30, CS1:CW68, 4, FALSE)</f>
        <v>-744948.86926874274</v>
      </c>
      <c r="CT74" s="12"/>
      <c r="CV74" s="12"/>
      <c r="CY74" s="16">
        <f>VLOOKUP(30, CY1:DC68, 4, FALSE)</f>
        <v>-936605.89874000498</v>
      </c>
      <c r="DE74" s="16">
        <f>VLOOKUP(30, DE1:DI68, 4, FALSE)</f>
        <v>-1347124.8526390223</v>
      </c>
      <c r="DK74" s="16">
        <f>VLOOKUP(30, DK1:DO68, 4, FALSE)</f>
        <v>-1210029.7599991215</v>
      </c>
      <c r="DQ74" s="16">
        <f>VLOOKUP(30, DQ1:DU68, 4, FALSE)</f>
        <v>-2290010.4842652073</v>
      </c>
      <c r="DW74" s="16">
        <f>VLOOKUP(30, DW1:EA68, 4, FALSE)</f>
        <v>-3469935.5986320488</v>
      </c>
      <c r="EC74" s="16">
        <f>VLOOKUP(30, EC1:EG68, 4, FALSE)</f>
        <v>-3812607.3599374285</v>
      </c>
      <c r="EI74" s="16">
        <f>VLOOKUP(30, EI1:EM68, 4, FALSE)</f>
        <v>-3217428.3125117095</v>
      </c>
      <c r="EO74" s="16">
        <f>VLOOKUP(30, EO1:ES68, 4, FALSE)</f>
        <v>-4395981.41598887</v>
      </c>
      <c r="EU74" s="16">
        <f>VLOOKUP(30, EU1:EY68, 4, FALSE)</f>
        <v>-5689100.2336225286</v>
      </c>
      <c r="FA74" s="16">
        <f>VLOOKUP(30, FA1:FE68, 4, FALSE)</f>
        <v>-5107036.7677462772</v>
      </c>
      <c r="FG74" s="16">
        <f>VLOOKUP(30, FG1:FK68, 4, FALSE)</f>
        <v>-7003721.7697525043</v>
      </c>
      <c r="FM74" s="16">
        <f>VLOOKUP(30, FM1:FQ68, 4, FALSE)</f>
        <v>-6705473.9921076139</v>
      </c>
      <c r="FS74" s="16">
        <f>VLOOKUP(30, FS1:FW68, 4, FALSE)</f>
        <v>-7514726.3489729865</v>
      </c>
      <c r="FY74" s="16">
        <f>VLOOKUP(30, FY1:GC68, 4, FALSE)</f>
        <v>-7632860.5275033973</v>
      </c>
      <c r="GE74" s="16">
        <f>VLOOKUP(30, GE1:GI68, 4, FALSE)</f>
        <v>-10124020.693816058</v>
      </c>
      <c r="GK74" s="16">
        <f>VLOOKUP(30, GK1:GO68, 4, FALSE)</f>
        <v>-10825498.370082147</v>
      </c>
      <c r="GQ74" s="16">
        <f>VLOOKUP(30, GQ1:GU68, 4, FALSE)</f>
        <v>-14045114.03289965</v>
      </c>
      <c r="GW74" s="16">
        <f>VLOOKUP(30, GW1:HA68, 4, FALSE)</f>
        <v>-16758556.617406968</v>
      </c>
      <c r="HC74" s="16">
        <f>VLOOKUP(30, HC1:HG68, 4, FALSE)</f>
        <v>-16967697.96270347</v>
      </c>
      <c r="HI74" s="16">
        <f>VLOOKUP(30, HI1:HM68, 4, FALSE)</f>
        <v>-13213836.807751013</v>
      </c>
      <c r="HO74" s="16">
        <f>VLOOKUP(30, HO1:HS68, 4, FALSE)</f>
        <v>-10841531.992172668</v>
      </c>
      <c r="HU74" s="16">
        <f>VLOOKUP(30, HU1:HY68, 4, FALSE)</f>
        <v>-8044203.1561597483</v>
      </c>
      <c r="IA74" s="16">
        <f>VLOOKUP(30, IA1:IE68, 4, FALSE)</f>
        <v>-7614414.9681916498</v>
      </c>
      <c r="IG74" s="16">
        <f>VLOOKUP(30, IG1:IK68, 4, FALSE)</f>
        <v>-4238221.3655981421</v>
      </c>
      <c r="IM74" s="16">
        <f>VLOOKUP(30, IM1:IQ68, 4, FALSE)</f>
        <v>-4837739.2510647224</v>
      </c>
      <c r="IS74" s="16">
        <f>VLOOKUP(30, IS1:IW68, 4, FALSE)</f>
        <v>-5409051.6830040216</v>
      </c>
      <c r="IY74" s="16">
        <f>VLOOKUP(30, IY1:JC68, 4, FALSE)</f>
        <v>-3705368.4888571184</v>
      </c>
      <c r="JE74" s="16">
        <f>VLOOKUP(30, JE1:JI68, 4, FALSE)</f>
        <v>-1609974.4223304114</v>
      </c>
      <c r="JK74" s="16">
        <f>VLOOKUP(30, JK1:JO68, 4, FALSE)</f>
        <v>-1471433.1542216162</v>
      </c>
      <c r="JQ74" s="16">
        <f>VLOOKUP(30, JQ1:JU68, 4, FALSE)</f>
        <v>-1625614.3858642364</v>
      </c>
      <c r="JW74" s="16">
        <f>VLOOKUP(30, JW1:KA68, 4, FALSE)</f>
        <v>-748841.18854544486</v>
      </c>
      <c r="KC74" s="16">
        <f>VLOOKUP(30, KC1:KG68, 4, FALSE)</f>
        <v>-970366.42992577981</v>
      </c>
      <c r="KI74" s="16">
        <f>VLOOKUP(30, KI1:KM68, 4, FALSE)</f>
        <v>-1383390.5930093366</v>
      </c>
      <c r="KO74" s="16">
        <f>VLOOKUP(30, KO1:KS68, 4, FALSE)</f>
        <v>-1149033.6837710454</v>
      </c>
      <c r="KU74" s="16">
        <f>VLOOKUP(30, KU1:KY68, 4, FALSE)</f>
        <v>-1526090.909776608</v>
      </c>
      <c r="LA74" s="16">
        <f>VLOOKUP(30, LA1:LE68, 4, FALSE)</f>
        <v>-1752531.6585924174</v>
      </c>
      <c r="LG74" s="16"/>
    </row>
    <row r="75" spans="3:461">
      <c r="C75">
        <v>16</v>
      </c>
      <c r="D75" s="11">
        <v>0.25059999999999999</v>
      </c>
      <c r="E75" s="12">
        <f t="shared" si="339"/>
        <v>-282351.00879294315</v>
      </c>
      <c r="F75" s="12">
        <f t="shared" si="291"/>
        <v>-289033.87290638563</v>
      </c>
      <c r="G75">
        <v>15</v>
      </c>
      <c r="H75" s="11">
        <v>0.25059999999999999</v>
      </c>
      <c r="I75" s="12">
        <f t="shared" si="292"/>
        <v>-297308.38888082223</v>
      </c>
      <c r="J75" s="12">
        <f t="shared" si="293"/>
        <v>-300826.83135278465</v>
      </c>
      <c r="K75">
        <v>14</v>
      </c>
      <c r="L75" s="11">
        <v>0.25059999999999999</v>
      </c>
      <c r="M75" s="12">
        <f t="shared" si="294"/>
        <v>-246164.59622143989</v>
      </c>
      <c r="N75" s="12">
        <f t="shared" si="295"/>
        <v>-249077.78670926759</v>
      </c>
      <c r="O75">
        <v>13</v>
      </c>
      <c r="P75" s="11">
        <v>0.25059999999999999</v>
      </c>
      <c r="Q75" s="12">
        <f t="shared" si="296"/>
        <v>-177427.93050115014</v>
      </c>
      <c r="R75" s="12">
        <f t="shared" si="297"/>
        <v>-166929.23638865608</v>
      </c>
      <c r="S75">
        <v>12</v>
      </c>
      <c r="T75" s="11">
        <v>0.25059999999999999</v>
      </c>
      <c r="U75" s="12">
        <f t="shared" si="298"/>
        <v>-1833.4011242332344</v>
      </c>
      <c r="V75" s="12">
        <f t="shared" si="299"/>
        <v>-1551.339412812737</v>
      </c>
      <c r="W75">
        <v>11</v>
      </c>
      <c r="X75" s="11">
        <v>0.25059999999999999</v>
      </c>
      <c r="Y75" s="12">
        <f t="shared" si="300"/>
        <v>45803.537295159418</v>
      </c>
      <c r="Z75" s="12">
        <f t="shared" si="301"/>
        <v>34962.46337914536</v>
      </c>
      <c r="AA75">
        <v>10</v>
      </c>
      <c r="AB75" s="11">
        <v>0.25059999999999999</v>
      </c>
      <c r="AC75" s="12">
        <f t="shared" si="302"/>
        <v>-33663.992790547643</v>
      </c>
      <c r="AD75" s="12">
        <f t="shared" si="303"/>
        <v>-26293.769516877448</v>
      </c>
      <c r="AE75">
        <v>9</v>
      </c>
      <c r="AF75" s="11">
        <v>0.25059999999999999</v>
      </c>
      <c r="AG75" s="12">
        <f t="shared" si="304"/>
        <v>21377.752879669795</v>
      </c>
      <c r="AH75" s="12">
        <f t="shared" si="305"/>
        <v>17203.398767071551</v>
      </c>
      <c r="AI75">
        <v>8</v>
      </c>
      <c r="AJ75" s="11">
        <v>0.25059999999999999</v>
      </c>
      <c r="AK75" s="12">
        <f t="shared" si="306"/>
        <v>-27585.569948634577</v>
      </c>
      <c r="AL75" s="12">
        <f t="shared" si="307"/>
        <v>-22525.494987642436</v>
      </c>
      <c r="AM75">
        <v>7</v>
      </c>
      <c r="AN75" s="11">
        <v>0.25059999999999999</v>
      </c>
      <c r="AO75" s="12">
        <f t="shared" si="308"/>
        <v>-34267.380356970083</v>
      </c>
      <c r="AP75" s="12">
        <f t="shared" si="309"/>
        <v>-28589.944558182142</v>
      </c>
      <c r="AQ75">
        <v>6</v>
      </c>
      <c r="AR75" s="11">
        <v>0.25059999999999999</v>
      </c>
      <c r="AS75" s="12">
        <f t="shared" si="310"/>
        <v>90033.998148916115</v>
      </c>
      <c r="AT75" s="12">
        <f t="shared" si="311"/>
        <v>75649.868267136626</v>
      </c>
      <c r="AU75">
        <v>5</v>
      </c>
      <c r="AV75" s="11">
        <v>0.25059999999999999</v>
      </c>
      <c r="AW75" s="12">
        <f t="shared" si="312"/>
        <v>77155.793781295579</v>
      </c>
      <c r="AX75" s="12">
        <f t="shared" si="313"/>
        <v>63916.042185688653</v>
      </c>
      <c r="AY75">
        <v>4</v>
      </c>
      <c r="AZ75" s="11">
        <v>0.25059999999999999</v>
      </c>
      <c r="BA75" s="12">
        <f t="shared" si="314"/>
        <v>114354.65030436435</v>
      </c>
      <c r="BB75" s="12">
        <f t="shared" si="315"/>
        <v>94055.008238500857</v>
      </c>
      <c r="BC75">
        <v>3</v>
      </c>
      <c r="BD75" s="11">
        <v>0.25059999999999999</v>
      </c>
      <c r="BE75" s="12">
        <f t="shared" si="316"/>
        <v>150107.76990966592</v>
      </c>
      <c r="BF75" s="12">
        <f t="shared" si="317"/>
        <v>125237.84353409997</v>
      </c>
      <c r="BG75">
        <v>2</v>
      </c>
      <c r="BH75" s="11">
        <v>0.25059999999999999</v>
      </c>
      <c r="BI75" s="12">
        <f>(BI76)*(1+BH75)-(((VLOOKUP((BG$91+BG76),$A$138:$E$227,5,FALSE))/(VLOOKUP(BG$91,$A$138:$E$227,5,FALSE)))*(IF(BG75&lt;=$D$125,$B$125,$C$125)))</f>
        <v>197953.63866878979</v>
      </c>
      <c r="BJ75" s="12">
        <f t="shared" si="319"/>
        <v>183897.75899999999</v>
      </c>
      <c r="BK75">
        <v>1</v>
      </c>
      <c r="BL75" s="11">
        <v>0.25059999999999999</v>
      </c>
      <c r="BM75" s="12">
        <f>($B$124)*(1+BL75)-$B$125</f>
        <v>176590</v>
      </c>
      <c r="BN75" s="12">
        <f>BM75</f>
        <v>176590</v>
      </c>
      <c r="BP75" s="11"/>
      <c r="BQ75" s="12"/>
      <c r="BT75" s="11"/>
      <c r="BU75" s="12"/>
      <c r="BX75" s="11"/>
      <c r="BY75" s="12"/>
      <c r="CB75" s="11"/>
      <c r="CC75" s="12"/>
      <c r="CF75" s="11"/>
      <c r="CG75" s="12"/>
      <c r="CJ75" s="11"/>
      <c r="CK75" s="12"/>
    </row>
    <row r="76" spans="3:461">
      <c r="C76">
        <v>15</v>
      </c>
      <c r="D76" s="11">
        <v>0.19170000000000001</v>
      </c>
      <c r="E76" s="12">
        <f t="shared" si="339"/>
        <v>-202338.59780220714</v>
      </c>
      <c r="F76" s="12">
        <f t="shared" si="291"/>
        <v>-222959.0918457442</v>
      </c>
      <c r="G76">
        <v>14</v>
      </c>
      <c r="H76" s="11">
        <v>0.19170000000000001</v>
      </c>
      <c r="I76" s="12">
        <f t="shared" si="292"/>
        <v>-214024.68101215793</v>
      </c>
      <c r="J76" s="12">
        <f t="shared" si="293"/>
        <v>-233109.684414516</v>
      </c>
      <c r="K76">
        <v>13</v>
      </c>
      <c r="L76" s="11">
        <v>0.19170000000000001</v>
      </c>
      <c r="M76" s="12">
        <f t="shared" si="294"/>
        <v>-173129.2766787321</v>
      </c>
      <c r="N76" s="12">
        <f t="shared" si="295"/>
        <v>-188567.55612779106</v>
      </c>
      <c r="O76">
        <v>12</v>
      </c>
      <c r="P76" s="11">
        <v>0.19170000000000001</v>
      </c>
      <c r="Q76" s="12">
        <f t="shared" si="296"/>
        <v>-116377.04945491761</v>
      </c>
      <c r="R76" s="12">
        <f t="shared" si="297"/>
        <v>-117859.55963905668</v>
      </c>
      <c r="S76">
        <v>11</v>
      </c>
      <c r="T76" s="11">
        <v>0.19170000000000001</v>
      </c>
      <c r="U76" s="12">
        <f t="shared" si="298"/>
        <v>26884.011138903101</v>
      </c>
      <c r="V76" s="12">
        <f t="shared" si="299"/>
        <v>24486.710782567796</v>
      </c>
      <c r="W76">
        <v>10</v>
      </c>
      <c r="X76" s="11">
        <v>0.19170000000000001</v>
      </c>
      <c r="Y76" s="12">
        <f t="shared" si="300"/>
        <v>68052.025329085853</v>
      </c>
      <c r="Z76" s="12">
        <f t="shared" si="301"/>
        <v>55915.358391414491</v>
      </c>
      <c r="AA76">
        <v>9</v>
      </c>
      <c r="AB76" s="11">
        <v>0.19170000000000001</v>
      </c>
      <c r="AC76" s="12">
        <f t="shared" si="302"/>
        <v>3794.2572513539635</v>
      </c>
      <c r="AD76" s="12">
        <f t="shared" si="303"/>
        <v>3190.076160374033</v>
      </c>
      <c r="AE76">
        <v>8</v>
      </c>
      <c r="AF76" s="11">
        <v>0.19170000000000001</v>
      </c>
      <c r="AG76" s="12">
        <f t="shared" si="304"/>
        <v>46903.218170778571</v>
      </c>
      <c r="AH76" s="12">
        <f t="shared" si="305"/>
        <v>40629.539307171246</v>
      </c>
      <c r="AI76">
        <v>7</v>
      </c>
      <c r="AJ76" s="11">
        <v>0.19170000000000001</v>
      </c>
      <c r="AK76" s="12">
        <f t="shared" si="306"/>
        <v>7319.3351080665525</v>
      </c>
      <c r="AL76" s="12">
        <f t="shared" si="307"/>
        <v>6433.5557000839772</v>
      </c>
      <c r="AM76">
        <v>6</v>
      </c>
      <c r="AN76" s="11">
        <v>0.19170000000000001</v>
      </c>
      <c r="AO76" s="12">
        <f t="shared" si="308"/>
        <v>1351.4044870786456</v>
      </c>
      <c r="AP76" s="12">
        <f t="shared" si="309"/>
        <v>1213.681736803115</v>
      </c>
      <c r="AQ76">
        <v>5</v>
      </c>
      <c r="AR76" s="11">
        <v>0.19170000000000001</v>
      </c>
      <c r="AS76" s="12">
        <f t="shared" si="310"/>
        <v>100542.31848794883</v>
      </c>
      <c r="AT76" s="12">
        <f t="shared" si="311"/>
        <v>90936.36449228492</v>
      </c>
      <c r="AU76">
        <v>4</v>
      </c>
      <c r="AV76" s="11">
        <v>0.19170000000000001</v>
      </c>
      <c r="AW76" s="12">
        <f t="shared" si="312"/>
        <v>90652.550372286336</v>
      </c>
      <c r="AX76" s="12">
        <f t="shared" si="313"/>
        <v>80836.669121783998</v>
      </c>
      <c r="AY76">
        <v>3</v>
      </c>
      <c r="AZ76" s="11">
        <v>0.19170000000000001</v>
      </c>
      <c r="BA76" s="12">
        <f t="shared" si="314"/>
        <v>102133.97651030611</v>
      </c>
      <c r="BB76" s="12">
        <f t="shared" si="315"/>
        <v>90424.348630143621</v>
      </c>
      <c r="BC76">
        <v>2</v>
      </c>
      <c r="BD76" s="11">
        <v>0.19170000000000001</v>
      </c>
      <c r="BE76" s="12">
        <f>(BE77)*(1+BD76)-(((VLOOKUP((BC$91+BC77),$A$138:$E$227,5,FALSE))/(VLOOKUP(BC$91,$A$138:$E$227,5,FALSE)))*(IF(BC76&lt;=$D$125,$B$125,$C$125)))</f>
        <v>130571.05954964538</v>
      </c>
      <c r="BF76" s="12">
        <f t="shared" si="317"/>
        <v>117264.45475477706</v>
      </c>
      <c r="BG76">
        <v>1</v>
      </c>
      <c r="BH76" s="11">
        <v>0.19170000000000001</v>
      </c>
      <c r="BI76" s="12">
        <f>($B$124)*(1+BH76)-$B$125</f>
        <v>167755</v>
      </c>
      <c r="BJ76" s="12">
        <f>BI76</f>
        <v>167755</v>
      </c>
      <c r="BL76" s="11"/>
      <c r="BM76" s="12"/>
      <c r="BP76" s="11"/>
      <c r="BQ76" s="12"/>
      <c r="BT76" s="11"/>
      <c r="BU76" s="12"/>
      <c r="BX76" s="11"/>
      <c r="BY76" s="12"/>
      <c r="CB76" s="11"/>
      <c r="CC76" s="12"/>
      <c r="CF76" s="11"/>
      <c r="CG76" s="12"/>
      <c r="CJ76" s="11"/>
      <c r="CK76" s="12"/>
    </row>
    <row r="77" spans="3:461">
      <c r="C77">
        <v>14</v>
      </c>
      <c r="D77" s="11">
        <v>-0.12770000000000001</v>
      </c>
      <c r="E77" s="12">
        <f t="shared" si="339"/>
        <v>-146943.99956045614</v>
      </c>
      <c r="F77" s="12">
        <f t="shared" si="291"/>
        <v>-180292.99236850295</v>
      </c>
      <c r="G77">
        <v>13</v>
      </c>
      <c r="H77" s="11">
        <v>-0.12770000000000001</v>
      </c>
      <c r="I77" s="12">
        <f t="shared" si="292"/>
        <v>-156483.0253948436</v>
      </c>
      <c r="J77" s="12">
        <f t="shared" si="293"/>
        <v>-189777.28611715077</v>
      </c>
      <c r="K77">
        <v>12</v>
      </c>
      <c r="L77" s="11">
        <v>-0.12770000000000001</v>
      </c>
      <c r="M77" s="12">
        <f t="shared" si="294"/>
        <v>-122166.16348880532</v>
      </c>
      <c r="N77" s="12">
        <f t="shared" si="295"/>
        <v>-148158.96423110433</v>
      </c>
      <c r="O77">
        <v>11</v>
      </c>
      <c r="P77" s="11">
        <v>-0.12770000000000001</v>
      </c>
      <c r="Q77" s="12">
        <f t="shared" si="296"/>
        <v>-72798.865440533395</v>
      </c>
      <c r="R77" s="12">
        <f t="shared" si="297"/>
        <v>-82092.337624431268</v>
      </c>
      <c r="S77">
        <v>10</v>
      </c>
      <c r="T77" s="11">
        <v>-0.12770000000000001</v>
      </c>
      <c r="U77" s="12">
        <f t="shared" si="298"/>
        <v>50198.098578472796</v>
      </c>
      <c r="V77" s="12">
        <f t="shared" si="299"/>
        <v>50910.128345543337</v>
      </c>
      <c r="W77">
        <v>9</v>
      </c>
      <c r="X77" s="11">
        <v>-0.12770000000000001</v>
      </c>
      <c r="Y77" s="12">
        <f t="shared" si="300"/>
        <v>87743.268638132577</v>
      </c>
      <c r="Z77" s="12">
        <f t="shared" si="301"/>
        <v>80275.756413610667</v>
      </c>
      <c r="AA77">
        <v>8</v>
      </c>
      <c r="AB77" s="11">
        <v>-0.12770000000000001</v>
      </c>
      <c r="AC77" s="12">
        <f t="shared" si="302"/>
        <v>33125.849990074807</v>
      </c>
      <c r="AD77" s="12">
        <f t="shared" si="303"/>
        <v>31011.434033261521</v>
      </c>
      <c r="AE77">
        <v>7</v>
      </c>
      <c r="AF77" s="11">
        <v>-0.12770000000000001</v>
      </c>
      <c r="AG77" s="12">
        <f t="shared" si="304"/>
        <v>68419.544442355487</v>
      </c>
      <c r="AH77" s="12">
        <f t="shared" si="305"/>
        <v>65993.319462130108</v>
      </c>
      <c r="AI77">
        <v>6</v>
      </c>
      <c r="AJ77" s="11">
        <v>-0.12770000000000001</v>
      </c>
      <c r="AK77" s="12">
        <f t="shared" si="306"/>
        <v>34782.050759985941</v>
      </c>
      <c r="AL77" s="12">
        <f t="shared" si="307"/>
        <v>34042.007126794757</v>
      </c>
      <c r="AM77">
        <v>5</v>
      </c>
      <c r="AN77" s="11">
        <v>-0.12770000000000001</v>
      </c>
      <c r="AO77" s="12">
        <f t="shared" si="308"/>
        <v>29164.772850740606</v>
      </c>
      <c r="AP77" s="12">
        <f t="shared" si="309"/>
        <v>29164.772850740606</v>
      </c>
      <c r="AQ77">
        <v>4</v>
      </c>
      <c r="AR77" s="11">
        <v>-0.12770000000000001</v>
      </c>
      <c r="AS77" s="12">
        <f t="shared" si="310"/>
        <v>112202.17552442383</v>
      </c>
      <c r="AT77" s="12">
        <f t="shared" si="311"/>
        <v>112997.93563452612</v>
      </c>
      <c r="AU77">
        <v>3</v>
      </c>
      <c r="AV77" s="11">
        <v>-0.12770000000000001</v>
      </c>
      <c r="AW77" s="12">
        <f t="shared" si="312"/>
        <v>86421.301215071435</v>
      </c>
      <c r="AX77" s="12">
        <f t="shared" si="313"/>
        <v>85808.384185177303</v>
      </c>
      <c r="AY77">
        <v>2</v>
      </c>
      <c r="AZ77" s="11">
        <v>-0.12770000000000001</v>
      </c>
      <c r="BA77" s="12">
        <f>(BA78)*(1+AZ77)-(((VLOOKUP((AY$91+AY78),$A$138:$E$227,5,FALSE))/(VLOOKUP(AY$91,$A$138:$E$227,5,FALSE)))*(IF(AY77&lt;=$D$125,$B$125,$C$125)))</f>
        <v>96130.265118705036</v>
      </c>
      <c r="BB77" s="12">
        <f t="shared" si="315"/>
        <v>94766.715258865253</v>
      </c>
      <c r="BC77">
        <v>1</v>
      </c>
      <c r="BD77" s="11">
        <v>-0.12770000000000001</v>
      </c>
      <c r="BE77" s="12">
        <f>($B$124)*(1+BD77)-$B$125</f>
        <v>119845</v>
      </c>
      <c r="BF77" s="12">
        <f>BE77</f>
        <v>119845</v>
      </c>
      <c r="BH77" s="11"/>
      <c r="BI77" s="12"/>
      <c r="BL77" s="11"/>
      <c r="BM77" s="12"/>
      <c r="BP77" s="11"/>
      <c r="BQ77" s="12"/>
      <c r="BT77" s="11"/>
      <c r="BU77" s="12"/>
      <c r="BX77" s="11"/>
      <c r="BY77" s="12"/>
      <c r="CB77" s="11"/>
      <c r="CC77" s="12"/>
      <c r="CF77" s="11"/>
      <c r="CG77" s="12"/>
      <c r="CJ77" s="11"/>
      <c r="CK77" s="12"/>
    </row>
    <row r="78" spans="3:461">
      <c r="C78">
        <v>13</v>
      </c>
      <c r="D78" s="11">
        <v>-0.1067</v>
      </c>
      <c r="E78" s="12">
        <f t="shared" si="339"/>
        <v>-140425.46429947612</v>
      </c>
      <c r="F78" s="12">
        <f t="shared" si="291"/>
        <v>-174774.1390202113</v>
      </c>
      <c r="G78">
        <v>12</v>
      </c>
      <c r="H78" s="11">
        <v>-0.1067</v>
      </c>
      <c r="I78" s="12">
        <f t="shared" si="292"/>
        <v>-151033.11164688805</v>
      </c>
      <c r="J78" s="12">
        <f t="shared" si="293"/>
        <v>-185803.32440012848</v>
      </c>
      <c r="K78">
        <v>11</v>
      </c>
      <c r="L78" s="11">
        <v>-0.1067</v>
      </c>
      <c r="M78" s="12">
        <f t="shared" si="294"/>
        <v>-111692.44684574363</v>
      </c>
      <c r="N78" s="12">
        <f t="shared" si="295"/>
        <v>-137405.81590375656</v>
      </c>
      <c r="O78">
        <v>10</v>
      </c>
      <c r="P78" s="11">
        <v>-0.1067</v>
      </c>
      <c r="Q78" s="12">
        <f t="shared" si="296"/>
        <v>-52957.803342459854</v>
      </c>
      <c r="R78" s="12">
        <f t="shared" si="297"/>
        <v>-60577.631161518824</v>
      </c>
      <c r="S78">
        <v>9</v>
      </c>
      <c r="T78" s="11">
        <v>-0.1067</v>
      </c>
      <c r="U78" s="12">
        <f t="shared" si="298"/>
        <v>91457.661537191758</v>
      </c>
      <c r="V78" s="12">
        <f t="shared" si="299"/>
        <v>94089.53668934117</v>
      </c>
      <c r="W78">
        <v>8</v>
      </c>
      <c r="X78" s="11">
        <v>-0.1067</v>
      </c>
      <c r="Y78" s="12">
        <f t="shared" si="300"/>
        <v>138179.4867735311</v>
      </c>
      <c r="Z78" s="12">
        <f t="shared" si="301"/>
        <v>128238.51650205404</v>
      </c>
      <c r="AA78">
        <v>7</v>
      </c>
      <c r="AB78" s="11">
        <v>-0.1067</v>
      </c>
      <c r="AC78" s="12">
        <f t="shared" si="302"/>
        <v>74712.030878745107</v>
      </c>
      <c r="AD78" s="12">
        <f t="shared" si="303"/>
        <v>70949.554503556501</v>
      </c>
      <c r="AE78">
        <v>6</v>
      </c>
      <c r="AF78" s="11">
        <v>-0.1067</v>
      </c>
      <c r="AG78" s="12">
        <f t="shared" si="304"/>
        <v>114092.03899899815</v>
      </c>
      <c r="AH78" s="12">
        <f t="shared" si="305"/>
        <v>111629.6208911061</v>
      </c>
      <c r="AI78">
        <v>5</v>
      </c>
      <c r="AJ78" s="11">
        <v>-0.1067</v>
      </c>
      <c r="AK78" s="12">
        <f t="shared" si="306"/>
        <v>75013.441101718927</v>
      </c>
      <c r="AL78" s="12">
        <f t="shared" si="307"/>
        <v>74473.776057821669</v>
      </c>
      <c r="AM78">
        <v>4</v>
      </c>
      <c r="AN78" s="11">
        <v>-0.1067</v>
      </c>
      <c r="AO78" s="12">
        <f t="shared" si="308"/>
        <v>67826.175456540877</v>
      </c>
      <c r="AP78" s="12">
        <f t="shared" si="309"/>
        <v>68802.09165016016</v>
      </c>
      <c r="AQ78">
        <v>3</v>
      </c>
      <c r="AR78" s="11">
        <v>-0.1067</v>
      </c>
      <c r="AS78" s="12">
        <f t="shared" si="310"/>
        <v>141149.50216174647</v>
      </c>
      <c r="AT78" s="12">
        <f t="shared" si="311"/>
        <v>144195.89429473379</v>
      </c>
      <c r="AU78">
        <v>2</v>
      </c>
      <c r="AV78" s="11">
        <v>-0.1067</v>
      </c>
      <c r="AW78" s="12">
        <f>(AW79)*(1+AV78)-(((VLOOKUP((AU$91+AU79),$A$138:$E$227,5,FALSE))/(VLOOKUP(AU$91,$A$138:$E$227,5,FALSE)))*(IF(AU78&lt;=$D$125,$B$125,$C$125)))</f>
        <v>111773.32642857142</v>
      </c>
      <c r="AX78" s="12">
        <f t="shared" si="313"/>
        <v>112577.45107913668</v>
      </c>
      <c r="AY78">
        <v>1</v>
      </c>
      <c r="AZ78" s="11">
        <v>-0.1067</v>
      </c>
      <c r="BA78" s="12">
        <f>($B$124)*(1+AZ78)-$B$125</f>
        <v>122995</v>
      </c>
      <c r="BB78" s="12">
        <f>BA78</f>
        <v>122995</v>
      </c>
      <c r="BD78" s="11"/>
      <c r="BE78" s="12"/>
      <c r="BH78" s="11"/>
      <c r="BI78" s="12"/>
      <c r="BL78" s="11"/>
      <c r="BM78" s="12"/>
      <c r="BP78" s="11"/>
      <c r="BQ78" s="12"/>
      <c r="BT78" s="11"/>
      <c r="BU78" s="12"/>
      <c r="BX78" s="11"/>
      <c r="BY78" s="12"/>
      <c r="CB78" s="11"/>
      <c r="CC78" s="12"/>
      <c r="CF78" s="11"/>
      <c r="CG78" s="12"/>
      <c r="CJ78" s="11"/>
      <c r="CK78" s="12"/>
    </row>
    <row r="79" spans="3:461">
      <c r="C79">
        <v>12</v>
      </c>
      <c r="D79" s="11">
        <v>-1.0999999999999999E-2</v>
      </c>
      <c r="E79" s="12">
        <f t="shared" si="339"/>
        <v>-130215.40138441908</v>
      </c>
      <c r="F79" s="12">
        <f t="shared" si="291"/>
        <v>-160909.03171074644</v>
      </c>
      <c r="G79">
        <v>11</v>
      </c>
      <c r="H79" s="11">
        <v>-1.0999999999999999E-2</v>
      </c>
      <c r="I79" s="12">
        <f t="shared" si="292"/>
        <v>-141774.48419859773</v>
      </c>
      <c r="J79" s="12">
        <f t="shared" si="293"/>
        <v>-173167.4056997158</v>
      </c>
      <c r="K79">
        <v>10</v>
      </c>
      <c r="L79" s="11">
        <v>-1.0999999999999999E-2</v>
      </c>
      <c r="M79" s="12">
        <f t="shared" si="294"/>
        <v>-97734.78331295526</v>
      </c>
      <c r="N79" s="12">
        <f t="shared" si="295"/>
        <v>-119376.05676082394</v>
      </c>
      <c r="O79">
        <v>9</v>
      </c>
      <c r="P79" s="11">
        <v>-1.0999999999999999E-2</v>
      </c>
      <c r="Q79" s="12">
        <f t="shared" si="296"/>
        <v>-29924.312378954695</v>
      </c>
      <c r="R79" s="12">
        <f t="shared" si="297"/>
        <v>-33985.469058955692</v>
      </c>
      <c r="S79">
        <v>8</v>
      </c>
      <c r="T79" s="11">
        <v>-1.0999999999999999E-2</v>
      </c>
      <c r="U79" s="12">
        <f t="shared" si="298"/>
        <v>135025.74801078127</v>
      </c>
      <c r="V79" s="12">
        <f t="shared" si="299"/>
        <v>137919.15689672661</v>
      </c>
      <c r="W79">
        <v>7</v>
      </c>
      <c r="X79" s="11">
        <v>-1.0999999999999999E-2</v>
      </c>
      <c r="Y79" s="12">
        <f t="shared" si="300"/>
        <v>190871.00433099736</v>
      </c>
      <c r="Z79" s="12">
        <f t="shared" si="301"/>
        <v>175873.99684784756</v>
      </c>
      <c r="AA79">
        <v>6</v>
      </c>
      <c r="AB79" s="11">
        <v>-1.0999999999999999E-2</v>
      </c>
      <c r="AC79" s="12">
        <f t="shared" si="302"/>
        <v>119000.26863277087</v>
      </c>
      <c r="AD79" s="12">
        <f t="shared" si="303"/>
        <v>112200.25328232681</v>
      </c>
      <c r="AE79">
        <v>5</v>
      </c>
      <c r="AF79" s="11">
        <v>-1.0999999999999999E-2</v>
      </c>
      <c r="AG79" s="12">
        <f t="shared" si="304"/>
        <v>162043.88638182078</v>
      </c>
      <c r="AH79" s="12">
        <f t="shared" si="305"/>
        <v>157414.06105662588</v>
      </c>
      <c r="AI79">
        <v>4</v>
      </c>
      <c r="AJ79" s="11">
        <v>-1.0999999999999999E-2</v>
      </c>
      <c r="AK79" s="12">
        <f t="shared" si="306"/>
        <v>117800.10344348679</v>
      </c>
      <c r="AL79" s="12">
        <f t="shared" si="307"/>
        <v>116117.24482286556</v>
      </c>
      <c r="AM79">
        <v>3</v>
      </c>
      <c r="AN79" s="11">
        <v>-1.0999999999999999E-2</v>
      </c>
      <c r="AO79" s="12">
        <f t="shared" si="308"/>
        <v>88066.88356402838</v>
      </c>
      <c r="AP79" s="12">
        <f t="shared" si="309"/>
        <v>88695.932732342859</v>
      </c>
      <c r="AQ79">
        <v>2</v>
      </c>
      <c r="AR79" s="11">
        <v>-1.0999999999999999E-2</v>
      </c>
      <c r="AS79" s="12">
        <f>(AS80)*(1+AR79)-(((VLOOKUP((AQ$91+AQ80),$A$138:$E$227,5,FALSE))/(VLOOKUP(AQ$91,$A$138:$E$227,5,FALSE)))*(IF(AQ79&lt;=$D$125,$B$125,$C$125)))</f>
        <v>170062.8095774648</v>
      </c>
      <c r="AT79" s="12">
        <f t="shared" si="311"/>
        <v>172492.27828571427</v>
      </c>
      <c r="AU79">
        <v>1</v>
      </c>
      <c r="AV79" s="11">
        <v>-1.0999999999999999E-2</v>
      </c>
      <c r="AW79" s="12">
        <f>($B$124)*(1+AV79)-$B$125</f>
        <v>137350</v>
      </c>
      <c r="AX79" s="12">
        <f>AW79</f>
        <v>137350</v>
      </c>
      <c r="AZ79" s="11"/>
      <c r="BA79" s="12"/>
      <c r="BD79" s="11"/>
      <c r="BE79" s="12"/>
      <c r="BH79" s="11"/>
      <c r="BI79" s="12"/>
      <c r="BL79" s="11"/>
      <c r="BM79" s="12"/>
      <c r="BP79" s="11"/>
      <c r="BQ79" s="12"/>
      <c r="BT79" s="11"/>
      <c r="BU79" s="12"/>
      <c r="BX79" s="11"/>
      <c r="BY79" s="12"/>
      <c r="CB79" s="11"/>
      <c r="CC79" s="12"/>
      <c r="CF79" s="11"/>
      <c r="CG79" s="12"/>
      <c r="CJ79" s="11"/>
      <c r="CK79" s="12"/>
    </row>
    <row r="80" spans="3:461">
      <c r="C80">
        <v>11</v>
      </c>
      <c r="D80" s="15">
        <v>0.2928</v>
      </c>
      <c r="E80" s="12">
        <f t="shared" si="339"/>
        <v>-107116.22319213371</v>
      </c>
      <c r="F80" s="12">
        <f t="shared" si="291"/>
        <v>-130500.75079041644</v>
      </c>
      <c r="G80">
        <v>10</v>
      </c>
      <c r="H80" s="15">
        <v>0.2928</v>
      </c>
      <c r="I80" s="12">
        <f t="shared" si="292"/>
        <v>-118516.7651059917</v>
      </c>
      <c r="J80" s="12">
        <f t="shared" si="293"/>
        <v>-142720.8931910182</v>
      </c>
      <c r="K80">
        <v>9</v>
      </c>
      <c r="L80" s="15">
        <v>0.2928</v>
      </c>
      <c r="M80" s="12">
        <f t="shared" si="294"/>
        <v>-73987.239438001357</v>
      </c>
      <c r="N80" s="12">
        <f t="shared" si="295"/>
        <v>-89097.309464072066</v>
      </c>
      <c r="O80">
        <v>8</v>
      </c>
      <c r="P80" s="15">
        <v>0.2928</v>
      </c>
      <c r="Q80" s="12">
        <f t="shared" si="296"/>
        <v>-3548.2487758665848</v>
      </c>
      <c r="R80" s="12">
        <f t="shared" si="297"/>
        <v>-3973.0391222731478</v>
      </c>
      <c r="S80">
        <v>7</v>
      </c>
      <c r="T80" s="15">
        <v>0.2928</v>
      </c>
      <c r="U80" s="12">
        <f t="shared" si="298"/>
        <v>166224.85073954565</v>
      </c>
      <c r="V80" s="12">
        <f t="shared" si="299"/>
        <v>167395.448279965</v>
      </c>
      <c r="W80">
        <v>6</v>
      </c>
      <c r="X80" s="15">
        <v>0.2928</v>
      </c>
      <c r="Y80" s="12">
        <f t="shared" si="300"/>
        <v>225914.20006661385</v>
      </c>
      <c r="Z80" s="12">
        <f t="shared" si="301"/>
        <v>205231.91414502246</v>
      </c>
      <c r="AA80">
        <v>5</v>
      </c>
      <c r="AB80" s="15">
        <v>0.2928</v>
      </c>
      <c r="AC80" s="12">
        <f t="shared" si="302"/>
        <v>152495.90541046785</v>
      </c>
      <c r="AD80" s="12">
        <f t="shared" si="303"/>
        <v>141756.75714212505</v>
      </c>
      <c r="AE80">
        <v>4</v>
      </c>
      <c r="AF80" s="15">
        <v>0.2928</v>
      </c>
      <c r="AG80" s="12">
        <f t="shared" si="304"/>
        <v>195072.03167138246</v>
      </c>
      <c r="AH80" s="12">
        <f t="shared" si="305"/>
        <v>186829.55145991562</v>
      </c>
      <c r="AI80">
        <v>3</v>
      </c>
      <c r="AJ80" s="15">
        <v>0.2928</v>
      </c>
      <c r="AK80" s="12">
        <f t="shared" si="306"/>
        <v>130393.8561510029</v>
      </c>
      <c r="AL80" s="12">
        <f t="shared" si="307"/>
        <v>126720.78978055214</v>
      </c>
      <c r="AM80">
        <v>2</v>
      </c>
      <c r="AN80" s="15">
        <v>0.2928</v>
      </c>
      <c r="AO80" s="12">
        <f>(AO81)*(1+AN80)-(((VLOOKUP((AM$91+AM81),$A$138:$E$227,5,FALSE))/(VLOOKUP(AM$91,$A$138:$E$227,5,FALSE)))*(IF(AM80&lt;=$D$125,$B$125,$C$125)))</f>
        <v>100089.85781560285</v>
      </c>
      <c r="AP80" s="12">
        <f t="shared" si="309"/>
        <v>99384.999661971844</v>
      </c>
      <c r="AQ80">
        <v>1</v>
      </c>
      <c r="AR80" s="15">
        <v>0.2928</v>
      </c>
      <c r="AS80" s="12">
        <f>($B$124)*(1+AR80)-$B$125</f>
        <v>182920</v>
      </c>
      <c r="AT80" s="12">
        <f>AS80</f>
        <v>182920</v>
      </c>
      <c r="AV80" s="15"/>
      <c r="AW80" s="12"/>
      <c r="AZ80" s="15"/>
      <c r="BA80" s="12"/>
      <c r="BD80" s="15"/>
      <c r="BE80" s="12"/>
      <c r="BH80" s="15"/>
      <c r="BI80" s="12"/>
      <c r="BL80" s="15"/>
      <c r="BM80" s="12"/>
      <c r="BP80" s="15"/>
      <c r="BQ80" s="12"/>
      <c r="BT80" s="15"/>
      <c r="BU80" s="12"/>
      <c r="BX80" s="15"/>
      <c r="BY80" s="12"/>
      <c r="CB80" s="15"/>
      <c r="CC80" s="12"/>
      <c r="CF80" s="15"/>
      <c r="CG80" s="12"/>
      <c r="CJ80" s="15"/>
      <c r="CK80" s="12"/>
    </row>
    <row r="81" spans="1:457">
      <c r="C81">
        <v>10</v>
      </c>
      <c r="D81" s="15">
        <v>-0.35339999999999999</v>
      </c>
      <c r="E81" s="12">
        <f t="shared" si="339"/>
        <v>-63808.745154305623</v>
      </c>
      <c r="F81" s="12">
        <f t="shared" si="291"/>
        <v>-78290.162494289878</v>
      </c>
      <c r="G81">
        <v>9</v>
      </c>
      <c r="H81" s="15">
        <v>-0.35339999999999999</v>
      </c>
      <c r="I81" s="12">
        <f t="shared" si="292"/>
        <v>-72404.458852287527</v>
      </c>
      <c r="J81" s="12">
        <f t="shared" si="293"/>
        <v>-87809.662863412537</v>
      </c>
      <c r="K81">
        <v>8</v>
      </c>
      <c r="L81" s="15">
        <v>-0.35339999999999999</v>
      </c>
      <c r="M81" s="12">
        <f t="shared" si="294"/>
        <v>-37960.209418507868</v>
      </c>
      <c r="N81" s="12">
        <f t="shared" si="295"/>
        <v>-46036.849720318052</v>
      </c>
      <c r="O81">
        <v>7</v>
      </c>
      <c r="P81" s="15">
        <v>-0.35339999999999999</v>
      </c>
      <c r="Q81" s="12">
        <f t="shared" si="296"/>
        <v>17979.73704696944</v>
      </c>
      <c r="R81" s="12">
        <f t="shared" si="297"/>
        <v>20275.022627433624</v>
      </c>
      <c r="S81">
        <v>6</v>
      </c>
      <c r="T81" s="15">
        <v>-0.35339999999999999</v>
      </c>
      <c r="U81" s="12">
        <f t="shared" si="298"/>
        <v>151620.56043452618</v>
      </c>
      <c r="V81" s="12">
        <f t="shared" si="299"/>
        <v>153771.20668182443</v>
      </c>
      <c r="W81">
        <v>5</v>
      </c>
      <c r="X81" s="15">
        <v>-0.35339999999999999</v>
      </c>
      <c r="Y81" s="12">
        <f t="shared" si="300"/>
        <v>200291.96772939924</v>
      </c>
      <c r="Z81" s="12">
        <f t="shared" si="301"/>
        <v>183245.8428162589</v>
      </c>
      <c r="AA81">
        <v>4</v>
      </c>
      <c r="AB81" s="15">
        <v>-0.35339999999999999</v>
      </c>
      <c r="AC81" s="12">
        <f t="shared" si="302"/>
        <v>142921.28146905563</v>
      </c>
      <c r="AD81" s="12">
        <f t="shared" si="303"/>
        <v>133798.6464816691</v>
      </c>
      <c r="AE81">
        <v>3</v>
      </c>
      <c r="AF81" s="15">
        <v>-0.35339999999999999</v>
      </c>
      <c r="AG81" s="12">
        <f t="shared" si="304"/>
        <v>159775.1591808706</v>
      </c>
      <c r="AH81" s="12">
        <f t="shared" si="305"/>
        <v>154109.3733943149</v>
      </c>
      <c r="AI81">
        <v>2</v>
      </c>
      <c r="AJ81" s="15">
        <v>-0.35339999999999999</v>
      </c>
      <c r="AK81" s="12">
        <f>(AK82)*(1+AJ81)-(((VLOOKUP((AI$91+AI82),$A$138:$E$227,5,FALSE))/(VLOOKUP(AI$91,$A$138:$E$227,5,FALSE)))*(IF(AI81&lt;=$D$125,$B$125,$C$125)))</f>
        <v>109616.8755652174</v>
      </c>
      <c r="AL81" s="12">
        <f t="shared" si="307"/>
        <v>107284.6016170213</v>
      </c>
      <c r="AM81">
        <v>1</v>
      </c>
      <c r="AN81" s="15">
        <v>-0.35339999999999999</v>
      </c>
      <c r="AO81" s="12">
        <f>($B$124)*(1+AN81)-$B$125</f>
        <v>85990.000000000015</v>
      </c>
      <c r="AP81" s="12">
        <f>AO81</f>
        <v>85990.000000000015</v>
      </c>
      <c r="AR81" s="15"/>
      <c r="AS81" s="12"/>
      <c r="AV81" s="15"/>
      <c r="AW81" s="12"/>
      <c r="AZ81" s="15"/>
      <c r="BA81" s="12"/>
      <c r="BD81" s="15"/>
      <c r="BE81" s="12"/>
      <c r="BH81" s="15"/>
      <c r="BI81" s="12"/>
      <c r="BL81" s="15"/>
      <c r="BM81" s="12"/>
      <c r="BP81" s="15"/>
      <c r="BQ81" s="12"/>
      <c r="BT81" s="15"/>
      <c r="BU81" s="12"/>
      <c r="BX81" s="15"/>
      <c r="BY81" s="12"/>
      <c r="CB81" s="15"/>
      <c r="CC81" s="12"/>
      <c r="CF81" s="15"/>
      <c r="CG81" s="12"/>
      <c r="CJ81" s="15"/>
      <c r="CK81" s="12"/>
    </row>
    <row r="82" spans="1:457">
      <c r="C82">
        <v>9</v>
      </c>
      <c r="D82" s="15">
        <v>0.31940000000000002</v>
      </c>
      <c r="E82" s="12">
        <f t="shared" si="339"/>
        <v>-60868.973248194394</v>
      </c>
      <c r="F82" s="12">
        <f t="shared" si="291"/>
        <v>-76306.756318388623</v>
      </c>
      <c r="G82">
        <v>8</v>
      </c>
      <c r="H82" s="15">
        <v>0.31940000000000002</v>
      </c>
      <c r="I82" s="12">
        <f t="shared" si="292"/>
        <v>-73720.409444825811</v>
      </c>
      <c r="J82" s="12">
        <f t="shared" si="293"/>
        <v>-91349.203007718941</v>
      </c>
      <c r="K82">
        <v>7</v>
      </c>
      <c r="L82" s="15">
        <v>0.31940000000000002</v>
      </c>
      <c r="M82" s="12">
        <f t="shared" si="294"/>
        <v>-20450.614465271741</v>
      </c>
      <c r="N82" s="12">
        <f t="shared" si="295"/>
        <v>-25340.978793923678</v>
      </c>
      <c r="O82">
        <v>6</v>
      </c>
      <c r="P82" s="15">
        <v>0.31940000000000002</v>
      </c>
      <c r="Q82" s="12">
        <f t="shared" si="296"/>
        <v>68950.681459751155</v>
      </c>
      <c r="R82" s="12">
        <f t="shared" si="297"/>
        <v>79443.176464495889</v>
      </c>
      <c r="S82">
        <v>5</v>
      </c>
      <c r="T82" s="15">
        <v>0.31940000000000002</v>
      </c>
      <c r="U82" s="12">
        <f t="shared" si="298"/>
        <v>280236.59142428974</v>
      </c>
      <c r="V82" s="12">
        <f t="shared" si="299"/>
        <v>290390.09111357556</v>
      </c>
      <c r="W82">
        <v>4</v>
      </c>
      <c r="X82" s="15">
        <v>0.31940000000000002</v>
      </c>
      <c r="Y82" s="12">
        <f t="shared" si="300"/>
        <v>360474.27374546521</v>
      </c>
      <c r="Z82" s="12">
        <f t="shared" si="301"/>
        <v>336965.08197945659</v>
      </c>
      <c r="AA82">
        <v>3</v>
      </c>
      <c r="AB82" s="15">
        <v>0.31940000000000002</v>
      </c>
      <c r="AC82" s="12">
        <f t="shared" si="302"/>
        <v>239207.05454539997</v>
      </c>
      <c r="AD82" s="12">
        <f t="shared" si="303"/>
        <v>228806.74782603473</v>
      </c>
      <c r="AE82">
        <v>2</v>
      </c>
      <c r="AF82" s="15">
        <v>0.31940000000000002</v>
      </c>
      <c r="AG82" s="12">
        <f>(AG83)*(1+AF82)-(((VLOOKUP((AE$91+AE83),$A$138:$E$227,5,FALSE))/(VLOOKUP(AE$91,$A$138:$E$227,5,FALSE)))*(IF(AE82&lt;=$D$125,$B$125,$C$125)))</f>
        <v>264737.96929411765</v>
      </c>
      <c r="AH82" s="12">
        <f t="shared" si="305"/>
        <v>260901.18713043476</v>
      </c>
      <c r="AI82">
        <v>1</v>
      </c>
      <c r="AJ82" s="15">
        <v>0.31940000000000002</v>
      </c>
      <c r="AK82" s="12">
        <f>($B$124)*(1+AJ82)-$B$125</f>
        <v>186910</v>
      </c>
      <c r="AL82" s="12">
        <f>AK82</f>
        <v>186910</v>
      </c>
      <c r="AN82" s="15"/>
      <c r="AO82" s="12"/>
      <c r="AR82" s="15"/>
      <c r="AS82" s="12"/>
      <c r="AV82" s="15"/>
      <c r="AW82" s="12"/>
      <c r="AZ82" s="15"/>
      <c r="BA82" s="12"/>
      <c r="BD82" s="15"/>
      <c r="BE82" s="12"/>
      <c r="BH82" s="15"/>
      <c r="BI82" s="12"/>
      <c r="BL82" s="15"/>
      <c r="BM82" s="12"/>
      <c r="BP82" s="15"/>
      <c r="BQ82" s="12"/>
      <c r="BT82" s="15"/>
      <c r="BU82" s="12"/>
      <c r="BX82" s="15"/>
      <c r="BY82" s="12"/>
      <c r="CB82" s="15"/>
      <c r="CC82" s="12"/>
      <c r="CF82" s="15"/>
      <c r="CG82" s="12"/>
      <c r="CJ82" s="15"/>
      <c r="CK82" s="12"/>
    </row>
    <row r="83" spans="1:457">
      <c r="C83">
        <v>8</v>
      </c>
      <c r="D83" s="15">
        <v>0.46739999999999998</v>
      </c>
      <c r="E83" s="12">
        <f t="shared" si="339"/>
        <v>-27996.314544523353</v>
      </c>
      <c r="F83" s="12">
        <f>E83*((VLOOKUP(C$91, $A$138:$E$227, 5, FALSE)) / VLOOKUP((C$91+C84), $A$138:$E$227, 5, FALSE))</f>
        <v>-35612.95894266574</v>
      </c>
      <c r="G83">
        <v>7</v>
      </c>
      <c r="H83" s="15">
        <v>0.46739999999999998</v>
      </c>
      <c r="I83" s="12">
        <f t="shared" si="292"/>
        <v>-37524.543829798655</v>
      </c>
      <c r="J83" s="12">
        <f t="shared" si="293"/>
        <v>-47181.595550702725</v>
      </c>
      <c r="K83">
        <v>6</v>
      </c>
      <c r="L83" s="15">
        <v>0.46739999999999998</v>
      </c>
      <c r="M83" s="12">
        <f t="shared" si="294"/>
        <v>2849.7133928435142</v>
      </c>
      <c r="N83" s="12">
        <f t="shared" si="295"/>
        <v>3583.095516001772</v>
      </c>
      <c r="O83">
        <v>5</v>
      </c>
      <c r="P83" s="15">
        <v>0.46739999999999998</v>
      </c>
      <c r="Q83" s="12">
        <f t="shared" si="296"/>
        <v>71993.646588455187</v>
      </c>
      <c r="R83" s="12">
        <f t="shared" si="297"/>
        <v>84169.042702679231</v>
      </c>
      <c r="S83">
        <v>4</v>
      </c>
      <c r="T83" s="15">
        <v>0.46739999999999998</v>
      </c>
      <c r="U83" s="12">
        <f t="shared" si="298"/>
        <v>234339.57888080846</v>
      </c>
      <c r="V83" s="12">
        <f t="shared" si="299"/>
        <v>246401.17485261479</v>
      </c>
      <c r="W83">
        <v>3</v>
      </c>
      <c r="X83" s="15">
        <v>0.46739999999999998</v>
      </c>
      <c r="Y83" s="12">
        <f t="shared" si="300"/>
        <v>282129.54040164495</v>
      </c>
      <c r="Z83" s="12">
        <f t="shared" si="301"/>
        <v>267608.1669986191</v>
      </c>
      <c r="AA83">
        <v>2</v>
      </c>
      <c r="AB83" s="15">
        <v>0.46739999999999998</v>
      </c>
      <c r="AC83" s="12">
        <f>(AC84)*(1+AB83)-(((VLOOKUP((AA$91+AA84),$A$138:$E$227,5,FALSE))/(VLOOKUP(AA$91,$A$138:$E$227,5,FALSE)))*(IF(AA83&lt;=$D$125,$B$125,$C$125)))</f>
        <v>190015.95766666665</v>
      </c>
      <c r="AD83" s="12">
        <f t="shared" si="303"/>
        <v>184427.25302941175</v>
      </c>
      <c r="AE83">
        <v>1</v>
      </c>
      <c r="AF83" s="15">
        <v>0.46739999999999998</v>
      </c>
      <c r="AG83" s="12">
        <f>($B$124)*(1+AF83)-$B$125</f>
        <v>209110</v>
      </c>
      <c r="AH83" s="12">
        <f>AG83</f>
        <v>209110</v>
      </c>
      <c r="AJ83" s="15"/>
      <c r="AK83" s="12"/>
      <c r="AN83" s="15"/>
      <c r="AO83" s="12"/>
      <c r="AR83" s="15"/>
      <c r="AS83" s="12"/>
      <c r="AV83" s="15"/>
      <c r="AW83" s="12"/>
      <c r="AZ83" s="15"/>
      <c r="BA83" s="12"/>
      <c r="BD83" s="15"/>
      <c r="BE83" s="12"/>
      <c r="BH83" s="15"/>
      <c r="BI83" s="12"/>
      <c r="BL83" s="15"/>
      <c r="BM83" s="12"/>
      <c r="BP83" s="15"/>
      <c r="BQ83" s="12"/>
      <c r="BT83" s="15"/>
      <c r="BU83" s="12"/>
      <c r="BX83" s="15"/>
      <c r="BY83" s="12"/>
      <c r="CB83" s="15"/>
      <c r="CC83" s="12"/>
      <c r="CF83" s="15"/>
      <c r="CG83" s="12"/>
      <c r="CJ83" s="15"/>
      <c r="CK83" s="12"/>
    </row>
    <row r="84" spans="1:457">
      <c r="C84">
        <v>7</v>
      </c>
      <c r="D84" s="15">
        <v>-1.1900000000000001E-2</v>
      </c>
      <c r="E84" s="12">
        <f t="shared" si="339"/>
        <v>-3007.0188875709573</v>
      </c>
      <c r="F84" s="12">
        <f t="shared" si="291"/>
        <v>-3941.0171784073914</v>
      </c>
      <c r="G84">
        <v>6</v>
      </c>
      <c r="H84" s="15">
        <v>-1.1900000000000001E-2</v>
      </c>
      <c r="I84" s="12">
        <f t="shared" si="292"/>
        <v>-9312.3175051053804</v>
      </c>
      <c r="J84" s="12">
        <f t="shared" si="293"/>
        <v>-12063.684040704698</v>
      </c>
      <c r="K84">
        <v>5</v>
      </c>
      <c r="L84" s="15">
        <v>-1.1900000000000001E-2</v>
      </c>
      <c r="M84" s="12">
        <f t="shared" si="294"/>
        <v>18201.828073906589</v>
      </c>
      <c r="N84" s="12">
        <f t="shared" si="295"/>
        <v>23579.640913924446</v>
      </c>
      <c r="O84">
        <v>4</v>
      </c>
      <c r="P84" s="15">
        <v>-1.1900000000000001E-2</v>
      </c>
      <c r="Q84" s="12">
        <f t="shared" si="296"/>
        <v>66549.014547462008</v>
      </c>
      <c r="R84" s="12">
        <f t="shared" si="297"/>
        <v>80161.312977624693</v>
      </c>
      <c r="S84">
        <v>3</v>
      </c>
      <c r="T84" s="15">
        <v>-1.1900000000000001E-2</v>
      </c>
      <c r="U84" s="12">
        <f t="shared" si="298"/>
        <v>166826.43951366152</v>
      </c>
      <c r="V84" s="12">
        <f t="shared" si="299"/>
        <v>180728.64280646667</v>
      </c>
      <c r="W84">
        <v>2</v>
      </c>
      <c r="X84" s="15">
        <v>-1.1900000000000001E-2</v>
      </c>
      <c r="Y84" s="12">
        <f>(Y85)*(1+X84)-(((VLOOKUP((W$91+W85),$A$138:$E$227,5,FALSE))/(VLOOKUP(W$91,$A$138:$E$227,5,FALSE)))*(IF(W84&lt;=$D$125,$B$125,$C$125)))</f>
        <v>200167.94304651162</v>
      </c>
      <c r="Z84" s="12">
        <f t="shared" si="301"/>
        <v>195618.67161363637</v>
      </c>
      <c r="AA84">
        <v>1</v>
      </c>
      <c r="AB84" s="15">
        <v>-1.1900000000000001E-2</v>
      </c>
      <c r="AC84" s="12">
        <f>($B$124)*(1+AB84)-$B$125</f>
        <v>137215</v>
      </c>
      <c r="AD84" s="12">
        <f>AC84</f>
        <v>137215</v>
      </c>
      <c r="AF84" s="15"/>
      <c r="AG84" s="12"/>
      <c r="AJ84" s="15"/>
      <c r="AK84" s="12"/>
      <c r="AN84" s="15"/>
      <c r="AO84" s="12"/>
      <c r="AR84" s="15"/>
      <c r="AS84" s="12"/>
      <c r="AV84" s="15"/>
      <c r="AW84" s="12"/>
      <c r="AZ84" s="15"/>
      <c r="BA84" s="12"/>
      <c r="BD84" s="15"/>
      <c r="BE84" s="12"/>
      <c r="BH84" s="15"/>
      <c r="BI84" s="12"/>
      <c r="BL84" s="15"/>
      <c r="BM84" s="12"/>
      <c r="BP84" s="15"/>
      <c r="BQ84" s="12"/>
      <c r="BT84" s="15"/>
      <c r="BU84" s="12"/>
      <c r="BX84" s="15"/>
      <c r="BY84" s="12"/>
      <c r="CB84" s="15"/>
      <c r="CC84" s="12"/>
      <c r="CF84" s="15"/>
      <c r="CG84" s="12"/>
      <c r="CJ84" s="15"/>
      <c r="CK84" s="12"/>
    </row>
    <row r="85" spans="1:457">
      <c r="C85">
        <v>6</v>
      </c>
      <c r="D85" s="15">
        <v>0.49980000000000002</v>
      </c>
      <c r="E85" s="12">
        <f t="shared" si="339"/>
        <v>20122.613624970818</v>
      </c>
      <c r="F85" s="12">
        <f>E85*((VLOOKUP(C$91, $A$138:$E$227, 5, FALSE)) / VLOOKUP((C$91+C86), $A$138:$E$227, 5, FALSE))</f>
        <v>26986.140752867839</v>
      </c>
      <c r="G85">
        <v>5</v>
      </c>
      <c r="H85" s="15">
        <v>0.49980000000000002</v>
      </c>
      <c r="I85" s="12">
        <f t="shared" si="292"/>
        <v>14012.32388597988</v>
      </c>
      <c r="J85" s="12">
        <f>I85*((VLOOKUP(G$91, $A$138:$E$227, 5, FALSE)) / VLOOKUP((G$91+G86), $A$138:$E$227, 5, FALSE))</f>
        <v>18574.475848857051</v>
      </c>
      <c r="K85">
        <v>4</v>
      </c>
      <c r="L85" s="15">
        <v>0.49980000000000002</v>
      </c>
      <c r="M85" s="12">
        <f t="shared" si="294"/>
        <v>41857.830999644459</v>
      </c>
      <c r="N85" s="12">
        <f t="shared" si="295"/>
        <v>55485.962022784523</v>
      </c>
      <c r="O85">
        <v>3</v>
      </c>
      <c r="P85" s="15">
        <v>0.49980000000000002</v>
      </c>
      <c r="Q85" s="12">
        <f t="shared" si="296"/>
        <v>76592.54126015598</v>
      </c>
      <c r="R85" s="12">
        <f t="shared" si="297"/>
        <v>94404.760157866665</v>
      </c>
      <c r="S85">
        <v>2</v>
      </c>
      <c r="T85" s="15">
        <v>0.49980000000000002</v>
      </c>
      <c r="U85" s="12">
        <f>(U86)*(1+T85)-(((VLOOKUP((S$91+S86),$A$138:$E$227,5,FALSE))/(VLOOKUP(S$91,$A$138:$E$227,5,FALSE)))*(IF(S85&lt;=$D$125,$B$125,$C$125)))</f>
        <v>179111.71507692308</v>
      </c>
      <c r="V85" s="12">
        <f t="shared" si="299"/>
        <v>198550.19578294572</v>
      </c>
      <c r="W85">
        <v>1</v>
      </c>
      <c r="X85" s="15">
        <v>0.49980000000000002</v>
      </c>
      <c r="Y85" s="12">
        <f>($B$124)*(1+X85)-$B$125</f>
        <v>213970</v>
      </c>
      <c r="Z85" s="12">
        <f>Y85</f>
        <v>213970</v>
      </c>
      <c r="AB85" s="15"/>
      <c r="AC85" s="12"/>
      <c r="AF85" s="15"/>
      <c r="AG85" s="12"/>
      <c r="AJ85" s="15"/>
      <c r="AK85" s="12"/>
      <c r="AN85" s="15"/>
      <c r="AO85" s="12"/>
      <c r="AR85" s="15"/>
      <c r="AS85" s="12"/>
      <c r="AV85" s="15"/>
      <c r="AW85" s="12"/>
      <c r="AZ85" s="15"/>
      <c r="BA85" s="12"/>
      <c r="BD85" s="15"/>
      <c r="BE85" s="12"/>
      <c r="BH85" s="15"/>
      <c r="BI85" s="12"/>
      <c r="BL85" s="15"/>
      <c r="BM85" s="12"/>
      <c r="BP85" s="15"/>
      <c r="BQ85" s="12"/>
      <c r="BT85" s="15"/>
      <c r="BU85" s="12"/>
      <c r="BX85" s="15"/>
      <c r="BY85" s="12"/>
      <c r="CB85" s="15"/>
      <c r="CC85" s="12"/>
      <c r="CF85" s="15"/>
      <c r="CG85" s="12"/>
      <c r="CJ85" s="15"/>
      <c r="CK85" s="12"/>
    </row>
    <row r="86" spans="1:457">
      <c r="C86">
        <v>5</v>
      </c>
      <c r="D86" s="15">
        <v>-8.6400000000000005E-2</v>
      </c>
      <c r="E86" s="12">
        <f t="shared" si="339"/>
        <v>28332.148167424064</v>
      </c>
      <c r="F86" s="12">
        <f t="shared" si="291"/>
        <v>34275.955475275267</v>
      </c>
      <c r="G86">
        <v>4</v>
      </c>
      <c r="H86" s="15">
        <v>-8.6400000000000005E-2</v>
      </c>
      <c r="I86" s="12">
        <f t="shared" si="292"/>
        <v>24432.526225728965</v>
      </c>
      <c r="J86" s="12">
        <f>I86*((VLOOKUP(G$91, $A$138:$E$227, 5, FALSE)) / VLOOKUP((G$91+G87), $A$138:$E$227, 5, FALSE))</f>
        <v>29216.51737482275</v>
      </c>
      <c r="K86">
        <v>3</v>
      </c>
      <c r="L86" s="15">
        <v>-8.6400000000000005E-2</v>
      </c>
      <c r="M86" s="12">
        <f t="shared" si="294"/>
        <v>33441.84332156257</v>
      </c>
      <c r="N86" s="12">
        <f t="shared" si="295"/>
        <v>39989.896559351044</v>
      </c>
      <c r="O86">
        <v>2</v>
      </c>
      <c r="P86" s="15">
        <v>-8.6400000000000005E-2</v>
      </c>
      <c r="Q86" s="12">
        <f>(Q87)*(1+P86)-(((VLOOKUP((O$91+O87),$A$138:$E$227,5,FALSE))/(VLOOKUP(O$91,$A$138:$E$227,5,FALSE)))*(IF(O86&lt;=$D$125,$B$125,$C$125)))</f>
        <v>57018.982238993711</v>
      </c>
      <c r="R86" s="12">
        <f t="shared" si="297"/>
        <v>63398.728503496503</v>
      </c>
      <c r="S86">
        <v>1</v>
      </c>
      <c r="T86" s="15">
        <v>-8.6400000000000005E-2</v>
      </c>
      <c r="U86" s="12">
        <f>($B$124)*(1+T86)-$B$125</f>
        <v>126040</v>
      </c>
      <c r="V86" s="12">
        <f>U86</f>
        <v>126040</v>
      </c>
      <c r="X86" s="15"/>
      <c r="Y86" s="12"/>
      <c r="AB86" s="15"/>
      <c r="AC86" s="12"/>
      <c r="AF86" s="15"/>
      <c r="AG86" s="12"/>
      <c r="AJ86" s="15"/>
      <c r="AK86" s="12"/>
      <c r="AN86" s="15"/>
      <c r="AO86" s="12"/>
      <c r="AR86" s="15"/>
      <c r="AS86" s="12"/>
      <c r="AV86" s="15"/>
      <c r="AW86" s="12"/>
      <c r="AZ86" s="15"/>
      <c r="BA86" s="12"/>
      <c r="BD86" s="15"/>
      <c r="BE86" s="12"/>
      <c r="BH86" s="15"/>
      <c r="BI86" s="12"/>
      <c r="BL86" s="15"/>
      <c r="BM86" s="12"/>
      <c r="BP86" s="15"/>
      <c r="BQ86" s="12"/>
      <c r="BT86" s="15"/>
      <c r="BU86" s="12"/>
      <c r="BX86" s="15"/>
      <c r="BY86" s="12"/>
      <c r="CB86" s="15"/>
      <c r="CC86" s="12"/>
      <c r="CF86" s="15"/>
      <c r="CG86" s="12"/>
      <c r="CJ86" s="15"/>
      <c r="CK86" s="12"/>
    </row>
    <row r="87" spans="1:457">
      <c r="C87">
        <v>4</v>
      </c>
      <c r="D87" s="15">
        <v>-0.43840000000000001</v>
      </c>
      <c r="E87" s="12">
        <f t="shared" si="339"/>
        <v>58154.373936838594</v>
      </c>
      <c r="F87" s="12">
        <f t="shared" si="291"/>
        <v>63274.884849516202</v>
      </c>
      <c r="G87">
        <v>3</v>
      </c>
      <c r="H87" s="15">
        <v>-0.43840000000000001</v>
      </c>
      <c r="I87" s="12">
        <f t="shared" si="292"/>
        <v>36811.905248561401</v>
      </c>
      <c r="J87" s="12">
        <f>I87*((VLOOKUP(G$91, $A$138:$E$227, 5, FALSE)) / VLOOKUP((G$91+G88), $A$138:$E$227, 5, FALSE))</f>
        <v>39590.162248452827</v>
      </c>
      <c r="K87">
        <v>2</v>
      </c>
      <c r="L87" s="15">
        <v>-0.43840000000000001</v>
      </c>
      <c r="M87" s="12">
        <f>(M88)*(1+L87)-(((VLOOKUP((K$91+K88),$A$138:$E$227,5,FALSE))/(VLOOKUP(K$91,$A$138:$E$227,5,FALSE)))*(IF(K87&lt;=$D$125,$B$125,$C$125)))</f>
        <v>46673.241824561403</v>
      </c>
      <c r="N87" s="12">
        <f t="shared" si="295"/>
        <v>50195.750641509432</v>
      </c>
      <c r="O87">
        <v>1</v>
      </c>
      <c r="P87" s="15">
        <v>-0.43840000000000001</v>
      </c>
      <c r="Q87" s="12">
        <f>($B$124)*(1+P87)-$B$125</f>
        <v>73240</v>
      </c>
      <c r="R87" s="12">
        <f>Q87</f>
        <v>73240</v>
      </c>
      <c r="T87" s="15"/>
      <c r="U87" s="12"/>
      <c r="X87" s="15"/>
      <c r="Y87" s="12"/>
      <c r="AB87" s="15"/>
      <c r="AC87" s="12"/>
      <c r="AF87" s="15"/>
      <c r="AG87" s="12"/>
      <c r="AJ87" s="15"/>
      <c r="AK87" s="12"/>
      <c r="AN87" s="15"/>
      <c r="AO87" s="12"/>
      <c r="AR87" s="15"/>
      <c r="AS87" s="12"/>
      <c r="AV87" s="15"/>
      <c r="AW87" s="12"/>
      <c r="AZ87" s="15"/>
      <c r="BA87" s="12"/>
      <c r="BD87" s="15"/>
      <c r="BE87" s="12"/>
      <c r="BH87" s="15"/>
      <c r="BI87" s="12"/>
      <c r="BL87" s="15"/>
      <c r="BM87" s="12"/>
      <c r="BP87" s="15"/>
      <c r="BQ87" s="12"/>
      <c r="BT87" s="15"/>
      <c r="BU87" s="12"/>
      <c r="BX87" s="15"/>
      <c r="BY87" s="12"/>
      <c r="CB87" s="15"/>
      <c r="CC87" s="12"/>
      <c r="CF87" s="15"/>
      <c r="CG87" s="12"/>
      <c r="CJ87" s="15"/>
      <c r="CK87" s="12"/>
    </row>
    <row r="88" spans="1:457">
      <c r="C88">
        <v>3</v>
      </c>
      <c r="D88" s="15">
        <v>-0.25119999999999998</v>
      </c>
      <c r="E88" s="12">
        <f t="shared" si="339"/>
        <v>121553.06361544511</v>
      </c>
      <c r="F88" s="12">
        <f t="shared" si="291"/>
        <v>122974.73687410526</v>
      </c>
      <c r="G88">
        <v>2</v>
      </c>
      <c r="H88" s="15">
        <v>-0.25119999999999998</v>
      </c>
      <c r="I88" s="12">
        <f>(I89)*(1+H88)-(((VLOOKUP((G$91+G89),$A$138:$E$227,5,FALSE))/(VLOOKUP(G$91,$A$138:$E$227,5,FALSE)))*(IF(G88&lt;=$D$125,$B$125,$C$125)))</f>
        <v>83760.639999999999</v>
      </c>
      <c r="J88" s="12">
        <f t="shared" si="293"/>
        <v>83760.639999999999</v>
      </c>
      <c r="K88">
        <v>1</v>
      </c>
      <c r="L88" s="15">
        <v>-0.25119999999999998</v>
      </c>
      <c r="M88" s="12">
        <f>($B$124)*(1+L88)-$B$125</f>
        <v>101320</v>
      </c>
      <c r="N88" s="12">
        <f>M88</f>
        <v>101320</v>
      </c>
      <c r="P88" s="15"/>
      <c r="Q88" s="12"/>
      <c r="T88" s="15"/>
      <c r="U88" s="12"/>
      <c r="X88" s="15"/>
      <c r="Y88" s="12"/>
      <c r="AB88" s="15"/>
      <c r="AC88" s="12"/>
      <c r="AF88" s="15"/>
      <c r="AG88" s="12"/>
      <c r="AJ88" s="15"/>
      <c r="AK88" s="12"/>
      <c r="AN88" s="15"/>
      <c r="AO88" s="12"/>
      <c r="AR88" s="15"/>
      <c r="AS88" s="12"/>
      <c r="AV88" s="15"/>
      <c r="AW88" s="12"/>
      <c r="AZ88" s="15"/>
      <c r="BA88" s="12"/>
      <c r="BD88" s="15"/>
      <c r="BE88" s="12"/>
      <c r="BH88" s="15"/>
      <c r="BI88" s="12"/>
      <c r="BL88" s="15"/>
      <c r="BM88" s="12"/>
      <c r="BP88" s="15"/>
      <c r="BQ88" s="12"/>
      <c r="BT88" s="15"/>
      <c r="BU88" s="12"/>
      <c r="BX88" s="15"/>
      <c r="BY88" s="12"/>
      <c r="CB88" s="15"/>
      <c r="CC88" s="12"/>
      <c r="CF88" s="15"/>
      <c r="CG88" s="12"/>
      <c r="CJ88" s="15"/>
      <c r="CK88" s="12"/>
    </row>
    <row r="89" spans="1:457">
      <c r="C89">
        <v>2</v>
      </c>
      <c r="D89" s="15">
        <v>-8.3000000000000004E-2</v>
      </c>
      <c r="E89" s="12">
        <f>(E90)*(1+D89)-(((VLOOKUP((C$91+C90),$A$138:$E$227,5,FALSE))/(VLOOKUP(C$91,$A$138:$E$227,5,FALSE)))*(IF(C89&lt;=$D$125,$B$125,$C$125)))</f>
        <v>176850.82263005781</v>
      </c>
      <c r="F89" s="12">
        <f>E89*((VLOOKUP(C$91, $A$138:$E$227, 5, FALSE)) / VLOOKUP((C$91+C90), $A$138:$E$227, 5, FALSE))</f>
        <v>178919.25330409355</v>
      </c>
      <c r="G89">
        <v>1</v>
      </c>
      <c r="H89" s="15">
        <v>-8.3000000000000004E-2</v>
      </c>
      <c r="I89" s="12">
        <f>($B$124)*(1+H89)-$B$125</f>
        <v>126550</v>
      </c>
      <c r="J89" s="12">
        <f>I89</f>
        <v>126550</v>
      </c>
      <c r="L89" s="15"/>
      <c r="M89" s="12"/>
      <c r="P89" s="15"/>
      <c r="Q89" s="12"/>
      <c r="T89" s="15"/>
      <c r="U89" s="12"/>
      <c r="X89" s="15"/>
      <c r="Y89" s="12"/>
      <c r="AB89" s="15"/>
      <c r="AC89" s="12"/>
      <c r="AF89" s="15"/>
      <c r="AG89" s="12"/>
      <c r="AJ89" s="15"/>
      <c r="AK89" s="12"/>
      <c r="AN89" s="15"/>
      <c r="AO89" s="12"/>
      <c r="AR89" s="15"/>
      <c r="AS89" s="12"/>
      <c r="AV89" s="15"/>
      <c r="AW89" s="12"/>
      <c r="AZ89" s="15"/>
      <c r="BA89" s="12"/>
      <c r="BD89" s="15"/>
      <c r="BE89" s="12"/>
      <c r="BH89" s="15"/>
      <c r="BI89" s="12"/>
      <c r="BL89" s="15"/>
      <c r="BM89" s="12"/>
      <c r="BP89" s="15"/>
      <c r="BQ89" s="12"/>
      <c r="BT89" s="15"/>
      <c r="BU89" s="12"/>
      <c r="BX89" s="15"/>
      <c r="BY89" s="12"/>
      <c r="CB89" s="15"/>
      <c r="CC89" s="12"/>
      <c r="CF89" s="15"/>
      <c r="CG89" s="12"/>
      <c r="CJ89" s="15"/>
      <c r="CK89" s="12"/>
    </row>
    <row r="90" spans="1:457">
      <c r="C90">
        <v>1</v>
      </c>
      <c r="D90" s="15">
        <v>0.43809999999999999</v>
      </c>
      <c r="E90" s="12">
        <f>($B$124)*(1+D90)-$B$125</f>
        <v>204715</v>
      </c>
      <c r="F90" s="12">
        <f>E90</f>
        <v>204715</v>
      </c>
      <c r="H90" s="15"/>
      <c r="I90" s="12"/>
      <c r="L90" s="15"/>
      <c r="M90" s="12"/>
      <c r="P90" s="15"/>
      <c r="Q90" s="12"/>
      <c r="T90" s="15"/>
      <c r="U90" s="12"/>
      <c r="X90" s="15"/>
      <c r="Y90" s="12"/>
      <c r="AB90" s="15"/>
      <c r="AC90" s="12"/>
      <c r="AF90" s="15"/>
      <c r="AG90" s="12"/>
      <c r="AJ90" s="15"/>
      <c r="AK90" s="12"/>
      <c r="AN90" s="15"/>
      <c r="AO90" s="12"/>
      <c r="AR90" s="15"/>
      <c r="AS90" s="12"/>
      <c r="AV90" s="15"/>
      <c r="AW90" s="12"/>
      <c r="AZ90" s="15"/>
      <c r="BA90" s="12"/>
      <c r="BD90" s="15"/>
      <c r="BE90" s="12"/>
      <c r="BH90" s="15"/>
      <c r="BI90" s="12"/>
      <c r="BL90" s="15"/>
      <c r="BM90" s="12"/>
      <c r="BP90" s="15"/>
      <c r="BQ90" s="12"/>
      <c r="BT90" s="15"/>
      <c r="BU90" s="12"/>
      <c r="BX90" s="15"/>
      <c r="BY90" s="12"/>
      <c r="CB90" s="15"/>
      <c r="CC90" s="12"/>
      <c r="CF90" s="15"/>
      <c r="CG90" s="12"/>
      <c r="CJ90" s="15"/>
      <c r="CK90" s="12"/>
    </row>
    <row r="91" spans="1:457">
      <c r="A91" t="s">
        <v>5</v>
      </c>
      <c r="B91" s="11"/>
      <c r="C91" s="12">
        <v>1928</v>
      </c>
      <c r="G91" s="12">
        <f>C91+1</f>
        <v>1929</v>
      </c>
      <c r="H91" s="12"/>
      <c r="K91" s="12">
        <f>G91+1</f>
        <v>1930</v>
      </c>
      <c r="L91" s="12"/>
      <c r="O91" s="12">
        <f>K91+1</f>
        <v>1931</v>
      </c>
      <c r="P91" s="12"/>
      <c r="S91" s="12">
        <f>O91+1</f>
        <v>1932</v>
      </c>
      <c r="T91" s="12"/>
      <c r="W91" s="12">
        <f>S91+1</f>
        <v>1933</v>
      </c>
      <c r="X91" s="12"/>
      <c r="AA91" s="12">
        <f>W91+1</f>
        <v>1934</v>
      </c>
      <c r="AB91" s="12"/>
      <c r="AE91" s="12">
        <f>AA91+1</f>
        <v>1935</v>
      </c>
      <c r="AF91" s="12"/>
      <c r="AI91" s="12">
        <f>AE91+1</f>
        <v>1936</v>
      </c>
      <c r="AJ91" s="12"/>
      <c r="AM91" s="12">
        <f>AI91+1</f>
        <v>1937</v>
      </c>
      <c r="AN91" s="12"/>
      <c r="AQ91" s="12">
        <f>AM91+1</f>
        <v>1938</v>
      </c>
      <c r="AR91" s="12"/>
      <c r="AU91" s="12">
        <f>AQ91+1</f>
        <v>1939</v>
      </c>
      <c r="AV91" s="12"/>
      <c r="AY91" s="12">
        <f>AU91+1</f>
        <v>1940</v>
      </c>
      <c r="AZ91" s="12"/>
      <c r="BC91" s="12">
        <f>AY91+1</f>
        <v>1941</v>
      </c>
      <c r="BD91" s="12"/>
      <c r="BG91" s="12">
        <f>BC91+1</f>
        <v>1942</v>
      </c>
      <c r="BH91" s="12"/>
      <c r="BK91" s="12">
        <f>BG91+1</f>
        <v>1943</v>
      </c>
      <c r="BL91" s="12"/>
      <c r="BO91" s="12">
        <f>BK91+1</f>
        <v>1944</v>
      </c>
      <c r="BP91" s="12"/>
      <c r="BS91" s="12">
        <f>BO91+1</f>
        <v>1945</v>
      </c>
      <c r="BT91" s="12"/>
      <c r="BW91" s="12">
        <f>BS91+1</f>
        <v>1946</v>
      </c>
      <c r="BX91" s="12"/>
      <c r="CA91" s="12">
        <f>BW91+1</f>
        <v>1947</v>
      </c>
      <c r="CB91" s="12"/>
      <c r="CE91" s="12">
        <f>CA91+1</f>
        <v>1948</v>
      </c>
      <c r="CF91" s="12"/>
      <c r="CI91" s="12">
        <f>CE91+1</f>
        <v>1949</v>
      </c>
      <c r="CJ91" s="12"/>
      <c r="CM91" s="12">
        <f>CI91+1</f>
        <v>1950</v>
      </c>
      <c r="CS91">
        <v>1951</v>
      </c>
      <c r="CY91">
        <v>1952</v>
      </c>
      <c r="DE91">
        <v>1953</v>
      </c>
      <c r="DK91">
        <v>1954</v>
      </c>
      <c r="DQ91">
        <v>1955</v>
      </c>
      <c r="DW91">
        <v>1956</v>
      </c>
      <c r="EC91">
        <v>1957</v>
      </c>
      <c r="EI91">
        <v>1958</v>
      </c>
      <c r="EO91">
        <v>1959</v>
      </c>
      <c r="EU91">
        <v>1960</v>
      </c>
      <c r="FA91">
        <v>1961</v>
      </c>
      <c r="FG91">
        <v>1962</v>
      </c>
      <c r="FM91">
        <v>1963</v>
      </c>
      <c r="FS91">
        <v>1964</v>
      </c>
      <c r="FY91">
        <v>1965</v>
      </c>
      <c r="GE91">
        <v>1966</v>
      </c>
      <c r="GK91">
        <v>1967</v>
      </c>
      <c r="GQ91">
        <v>1968</v>
      </c>
      <c r="GW91">
        <v>1969</v>
      </c>
      <c r="HC91">
        <v>1970</v>
      </c>
      <c r="HI91">
        <v>1971</v>
      </c>
      <c r="HO91">
        <v>1972</v>
      </c>
      <c r="HU91">
        <v>1973</v>
      </c>
      <c r="IA91">
        <v>1974</v>
      </c>
      <c r="IG91">
        <v>1975</v>
      </c>
      <c r="IM91">
        <v>1976</v>
      </c>
      <c r="IS91">
        <v>1977</v>
      </c>
      <c r="IY91">
        <v>1978</v>
      </c>
      <c r="JE91">
        <v>1979</v>
      </c>
      <c r="JK91">
        <v>1980</v>
      </c>
      <c r="JQ91">
        <v>1981</v>
      </c>
      <c r="JW91">
        <v>1982</v>
      </c>
      <c r="KC91">
        <v>1983</v>
      </c>
      <c r="KI91">
        <v>1984</v>
      </c>
      <c r="KO91">
        <v>1985</v>
      </c>
      <c r="KU91">
        <v>1986</v>
      </c>
      <c r="LA91">
        <v>1987</v>
      </c>
      <c r="LG91">
        <v>1988</v>
      </c>
      <c r="LM91">
        <v>1989</v>
      </c>
      <c r="LS91">
        <v>1990</v>
      </c>
      <c r="LY91">
        <v>1991</v>
      </c>
      <c r="ME91">
        <v>1992</v>
      </c>
      <c r="MK91">
        <v>1993</v>
      </c>
      <c r="MQ91">
        <v>1994</v>
      </c>
      <c r="MW91">
        <v>1995</v>
      </c>
      <c r="NC91">
        <v>1996</v>
      </c>
      <c r="NI91">
        <v>1997</v>
      </c>
      <c r="NO91">
        <v>1998</v>
      </c>
      <c r="NU91">
        <v>1999</v>
      </c>
      <c r="OA91">
        <v>2000</v>
      </c>
      <c r="OG91">
        <v>2001</v>
      </c>
      <c r="OM91">
        <v>2002</v>
      </c>
      <c r="OS91">
        <v>2003</v>
      </c>
      <c r="OY91">
        <v>2004</v>
      </c>
      <c r="PE91">
        <v>2005</v>
      </c>
      <c r="PK91">
        <v>2006</v>
      </c>
      <c r="PQ91">
        <v>2007</v>
      </c>
      <c r="PW91">
        <v>2008</v>
      </c>
      <c r="QC91">
        <v>2009</v>
      </c>
      <c r="QI91">
        <v>2010</v>
      </c>
      <c r="QO91">
        <v>2011</v>
      </c>
    </row>
    <row r="92" spans="1:457" s="21" customFormat="1">
      <c r="B92" s="22"/>
      <c r="HZ92" s="23"/>
    </row>
    <row r="93" spans="1:457" s="21" customFormat="1">
      <c r="A93" s="21" t="s">
        <v>6</v>
      </c>
      <c r="B93" s="22"/>
      <c r="C93" s="21">
        <f>VLOOKUP(50, C$1:F$90, 4, FALSE)</f>
        <v>-5679713.6779621188</v>
      </c>
      <c r="G93" s="21">
        <f>VLOOKUP(50, G$1:J$90, 4, FALSE)</f>
        <v>-5808393.7951226104</v>
      </c>
      <c r="K93" s="21">
        <f>VLOOKUP(50, K$1:N$90, 4, FALSE)</f>
        <v>-5776991.8957813215</v>
      </c>
      <c r="O93" s="21">
        <f>VLOOKUP(50, O$1:R$90, 4, FALSE)</f>
        <v>-5696901.6544214496</v>
      </c>
      <c r="S93" s="21">
        <f>VLOOKUP(50, S$1:V$90, 4, FALSE)</f>
        <v>-3144681.4090648829</v>
      </c>
      <c r="W93" s="21">
        <f>VLOOKUP(50, W$1:Z$90, 4, FALSE)</f>
        <v>-3096781.6044159322</v>
      </c>
      <c r="AA93" s="21">
        <f>VLOOKUP(50, AA$1:AD$90, 4, FALSE)</f>
        <v>-4527824.1155702807</v>
      </c>
      <c r="AE93" s="21">
        <f>VLOOKUP(50, AE$1:AH$90, 4, FALSE)</f>
        <v>-4031745.900025907</v>
      </c>
      <c r="AI93" s="21">
        <f>VLOOKUP(50, AI$1:AL$90, 4, FALSE)</f>
        <v>-5848304.5813907431</v>
      </c>
      <c r="AM93" s="21">
        <f>VLOOKUP(50, AM$1:AP$90, 4, FALSE)</f>
        <v>-6823621.5302906549</v>
      </c>
      <c r="AQ93" s="21">
        <f>VLOOKUP(50, AQ$1:AT$90, 4, FALSE)</f>
        <v>-4937833.7400401495</v>
      </c>
      <c r="AU93" s="21">
        <f>VLOOKUP(50, AU$1:AX$90, 4, FALSE)</f>
        <v>-5839169.0178287439</v>
      </c>
      <c r="AY93" s="21">
        <f>VLOOKUP(50, AY$1:BB$90, 4, FALSE)</f>
        <v>-6466619.8825188614</v>
      </c>
      <c r="BC93" s="21">
        <f>VLOOKUP(50, BC$1:BF$90, 4, FALSE)</f>
        <v>-4680849.0346870348</v>
      </c>
      <c r="BG93" s="21">
        <f>VLOOKUP(50, BG$1:BJ$90, 4, FALSE)</f>
        <v>-3394671.0257262317</v>
      </c>
      <c r="BK93" s="21">
        <f>VLOOKUP(50, BK$1:BN$90, 4, FALSE)</f>
        <v>-3355399.1527181221</v>
      </c>
      <c r="BO93" s="21">
        <f>VLOOKUP(50, BO$1:BR$90, 4, FALSE)</f>
        <v>-3853989.6023892597</v>
      </c>
      <c r="BS93" s="21">
        <f>VLOOKUP(50, BS$1:BV$90, 4, FALSE)</f>
        <v>-3690003.3325673179</v>
      </c>
      <c r="BW93" s="21">
        <f>VLOOKUP(50, BW$1:BZ$90, 4, FALSE)</f>
        <v>-5541877.0933585111</v>
      </c>
      <c r="CA93" s="21">
        <f>VLOOKUP(50, CA$1:CD$90, 4, FALSE)</f>
        <v>-3830232.3481494081</v>
      </c>
      <c r="CE93" s="21">
        <f>VLOOKUP(50, CE$1:CH$90, 4, FALSE)</f>
        <v>-3116165.2988508199</v>
      </c>
      <c r="CI93" s="21">
        <f>VLOOKUP(50, CI$1:CL$90, 4, FALSE)</f>
        <v>-2830326.5225204192</v>
      </c>
      <c r="CM93" s="21">
        <f>VLOOKUP(50, CM$1:CQ$90, 5, FALSE)</f>
        <v>-4104691.8312624246</v>
      </c>
      <c r="CS93" s="21">
        <f>VLOOKUP(50, CS$1:CW$90, 5, FALSE)</f>
        <v>-4401911.2824687967</v>
      </c>
      <c r="CY93" s="21">
        <f>VLOOKUP(50, CY$1:DC$90, 5, FALSE)</f>
        <v>-4167151.496633633</v>
      </c>
      <c r="DE93" s="21">
        <f>VLOOKUP(50, DE$1:DI$90, 5, FALSE)</f>
        <v>-3434377.6134932884</v>
      </c>
      <c r="DK93" s="21">
        <f>VLOOKUP(50, DK$1:DO$90, 5, FALSE)</f>
        <v>-3442405.050287494</v>
      </c>
      <c r="DQ93" s="21">
        <f>VLOOKUP(50, DQ$1:DU$90, 5, FALSE)</f>
        <v>-5267847.3200821094</v>
      </c>
      <c r="DW93" s="21">
        <f>VLOOKUP(50, DW$1:EA$90, 5, FALSE)</f>
        <v>-5866201.2857322702</v>
      </c>
      <c r="EC93" s="21">
        <f>VLOOKUP(50, EC$1:EG$90, 5, FALSE)</f>
        <v>-6169883.9277439183</v>
      </c>
      <c r="EI93" s="21">
        <f>VLOOKUP(50, EI$1:EM$90, 5, FALSE)</f>
        <v>-5380582.437370535</v>
      </c>
      <c r="EO93" s="21">
        <f>VLOOKUP(50, EO$1:ES$90, 5, FALSE)</f>
        <v>-3698302.8517563054</v>
      </c>
      <c r="EU93" s="21">
        <f>VLOOKUP(50, EU$1:EY$90, 5, FALSE)</f>
        <v>-4585378.2545668744</v>
      </c>
      <c r="FA93" s="21">
        <f>VLOOKUP(50, FA$1:FE$90, 5, FALSE)</f>
        <v>-4815081.8600097029</v>
      </c>
      <c r="FG93" s="21">
        <f>VLOOKUP(50, FG$1:FK$90, 5, FALSE)</f>
        <v>-5025876.628820275</v>
      </c>
      <c r="FM93" s="21">
        <f>VLOOKUP(50, FM$1:FQ$90, 5, FALSE)</f>
        <v>-5137462.778054514</v>
      </c>
      <c r="FS93" s="21">
        <f>VLOOKUP(50, FS$1:FW$90, 5, FALSE)</f>
        <v>-6806317.3913241718</v>
      </c>
      <c r="FY93" s="21">
        <f>VLOOKUP(50, FY$1:GC$90, 5, FALSE)</f>
        <v>-7594216.5981003903</v>
      </c>
      <c r="GE93" s="21">
        <f>VLOOKUP(50, GE$1:GI$90, 5, FALSE)</f>
        <v>-7546633.0661510834</v>
      </c>
      <c r="GK93" s="21">
        <f>VLOOKUP(50, GK$1:GO$90, 5, FALSE)</f>
        <v>-7647976.4427484693</v>
      </c>
      <c r="GQ93" s="21" t="e">
        <f>VLOOKUP(50, GQ$1:GU$90, 5, FALSE)</f>
        <v>#N/A</v>
      </c>
      <c r="GW93" s="21" t="e">
        <f>VLOOKUP(50, GW$1:HA$90, 5, FALSE)</f>
        <v>#N/A</v>
      </c>
      <c r="HC93" s="21" t="e">
        <f>VLOOKUP(50, HC$1:HG$90, 5, FALSE)</f>
        <v>#N/A</v>
      </c>
      <c r="HI93" s="21" t="e">
        <f>VLOOKUP(50, HI$1:HM$90, 5, FALSE)</f>
        <v>#N/A</v>
      </c>
      <c r="HO93" s="21" t="e">
        <f>VLOOKUP(50, HO$1:HS$90, 5, FALSE)</f>
        <v>#N/A</v>
      </c>
      <c r="HU93" s="21" t="e">
        <f>VLOOKUP(50, HU$1:HY$90, 5, FALSE)</f>
        <v>#N/A</v>
      </c>
      <c r="HZ93" s="23"/>
      <c r="IA93" s="21" t="e">
        <f>VLOOKUP(50, IA$1:IE$90, 5, FALSE)</f>
        <v>#N/A</v>
      </c>
      <c r="IG93" s="21" t="e">
        <f>VLOOKUP(50, IG$1:IK$90, 5, FALSE)</f>
        <v>#N/A</v>
      </c>
      <c r="IM93" s="21" t="e">
        <f>VLOOKUP(50, IM$1:IQ$90, 5, FALSE)</f>
        <v>#N/A</v>
      </c>
      <c r="IS93" s="21" t="e">
        <f>VLOOKUP(50, IS$1:IW$90, 5, FALSE)</f>
        <v>#N/A</v>
      </c>
      <c r="IY93" s="21" t="e">
        <f>VLOOKUP(50, IY$1:JC$90, 5, FALSE)</f>
        <v>#N/A</v>
      </c>
      <c r="JE93" s="21" t="e">
        <f>VLOOKUP(50, JE$1:JI$90, 5, FALSE)</f>
        <v>#N/A</v>
      </c>
      <c r="JK93" s="21" t="e">
        <f>VLOOKUP(50, JK$1:JO$90, 5, FALSE)</f>
        <v>#N/A</v>
      </c>
      <c r="JQ93" s="21" t="e">
        <f>VLOOKUP(50, JQ$1:JU$90, 5, FALSE)</f>
        <v>#N/A</v>
      </c>
      <c r="JW93" s="21" t="e">
        <f>VLOOKUP(50, JW$1:KA$90, 5, FALSE)</f>
        <v>#N/A</v>
      </c>
      <c r="KC93" s="21" t="e">
        <f>VLOOKUP(50, KC$1:KG$90, 5, FALSE)</f>
        <v>#N/A</v>
      </c>
      <c r="KI93" s="21" t="e">
        <f>VLOOKUP(50, KI$1:KM$90, 5, FALSE)</f>
        <v>#N/A</v>
      </c>
      <c r="KO93" s="21" t="e">
        <f>VLOOKUP(50, KO$1:KS$90, 5, FALSE)</f>
        <v>#N/A</v>
      </c>
      <c r="KU93" s="21" t="e">
        <f>VLOOKUP(50, KU$1:KY$90, 5, FALSE)</f>
        <v>#N/A</v>
      </c>
      <c r="LA93" s="21" t="e">
        <f>VLOOKUP(50, LA$1:LE$90, 5, FALSE)</f>
        <v>#N/A</v>
      </c>
      <c r="LG93" s="21" t="e">
        <f>VLOOKUP(50, LG$1:LK$90, 5, FALSE)</f>
        <v>#N/A</v>
      </c>
      <c r="LM93" s="21" t="e">
        <f>VLOOKUP(50, LM$1:LQ$90, 5, FALSE)</f>
        <v>#N/A</v>
      </c>
      <c r="LS93" s="21" t="e">
        <f>VLOOKUP(50, LS$1:LW$90, 5, FALSE)</f>
        <v>#N/A</v>
      </c>
      <c r="LY93" s="21" t="e">
        <f>VLOOKUP(50, LY$1:MC$90, 5, FALSE)</f>
        <v>#N/A</v>
      </c>
      <c r="ME93" s="21" t="e">
        <f>VLOOKUP(50, ME$1:MI$90, 5, FALSE)</f>
        <v>#N/A</v>
      </c>
      <c r="MK93" s="21" t="e">
        <f>VLOOKUP(50, MK$1:MO$90, 5, FALSE)</f>
        <v>#N/A</v>
      </c>
      <c r="MQ93" s="21" t="e">
        <f>VLOOKUP(50, MQ$1:MU$90, 5, FALSE)</f>
        <v>#N/A</v>
      </c>
      <c r="MW93" s="21" t="e">
        <f>VLOOKUP(50, MW$1:NA$90, 5, FALSE)</f>
        <v>#N/A</v>
      </c>
      <c r="NC93" s="21" t="e">
        <f>VLOOKUP(50, NC$1:NG$90, 5, FALSE)</f>
        <v>#N/A</v>
      </c>
      <c r="NI93" s="21" t="e">
        <f>VLOOKUP(50, NI$1:NM$90, 5, FALSE)</f>
        <v>#N/A</v>
      </c>
      <c r="NO93" s="21" t="e">
        <f>VLOOKUP(50, NO$1:NS$90, 5, FALSE)</f>
        <v>#N/A</v>
      </c>
      <c r="NU93" s="21" t="e">
        <f>VLOOKUP(50, NU$1:NY$90, 5, FALSE)</f>
        <v>#N/A</v>
      </c>
      <c r="OA93" s="21" t="e">
        <f>VLOOKUP(50, OA$1:OE$90, 5, FALSE)</f>
        <v>#N/A</v>
      </c>
      <c r="OG93" s="21" t="e">
        <f>VLOOKUP(50, OG$1:OK$90, 5, FALSE)</f>
        <v>#N/A</v>
      </c>
      <c r="OM93" s="21" t="e">
        <f>VLOOKUP(50, OM$1:OQ$90, 5, FALSE)</f>
        <v>#N/A</v>
      </c>
      <c r="OS93" s="21" t="e">
        <f>VLOOKUP(50, OS$1:OW$90, 5, FALSE)</f>
        <v>#N/A</v>
      </c>
      <c r="OY93" s="21" t="e">
        <f>VLOOKUP(50, OY$1:PC$90, 5, FALSE)</f>
        <v>#N/A</v>
      </c>
      <c r="PE93" s="21" t="e">
        <f>VLOOKUP(50, PE$1:PI$90, 5, FALSE)</f>
        <v>#N/A</v>
      </c>
      <c r="PK93" s="21" t="e">
        <f>VLOOKUP(50, PK$1:PO$90, 5, FALSE)</f>
        <v>#N/A</v>
      </c>
      <c r="PQ93" s="21" t="e">
        <f>VLOOKUP(50, PQ$1:PU$90, 5, FALSE)</f>
        <v>#N/A</v>
      </c>
      <c r="PW93" s="21" t="e">
        <f>VLOOKUP(50, PW$1:QA$90, 5, FALSE)</f>
        <v>#N/A</v>
      </c>
      <c r="QC93" s="21" t="e">
        <f>VLOOKUP(50, QC$1:QG$90, 5, FALSE)</f>
        <v>#N/A</v>
      </c>
    </row>
    <row r="94" spans="1:457" s="21" customFormat="1">
      <c r="A94" s="21" t="s">
        <v>7</v>
      </c>
      <c r="B94" s="22"/>
      <c r="C94" s="21">
        <f>VLOOKUP(40, C$1:F$90, 4, FALSE)</f>
        <v>-6720145.7148730485</v>
      </c>
      <c r="G94" s="21">
        <f>VLOOKUP(40, G$1:J$90, 4, FALSE)</f>
        <v>-7369220.0130737107</v>
      </c>
      <c r="K94" s="21">
        <f>VLOOKUP(40, K$1:N$90, 4, FALSE)</f>
        <v>-5910509.3359802328</v>
      </c>
      <c r="O94" s="21">
        <f>VLOOKUP(40, O$1:R$90, 4, FALSE)</f>
        <v>-4871023.3263732009</v>
      </c>
      <c r="S94" s="21">
        <f>VLOOKUP(40, S$1:V$90, 4, FALSE)</f>
        <v>-3296948.6184353116</v>
      </c>
      <c r="W94" s="21">
        <f>VLOOKUP(40, W$1:Z$90, 4, FALSE)</f>
        <v>-3309421.2761726351</v>
      </c>
      <c r="AA94" s="21">
        <f>VLOOKUP(40, AA$1:AD$90, 4, FALSE)</f>
        <v>-3476360.5658819969</v>
      </c>
      <c r="AE94" s="21">
        <f>VLOOKUP(40, AE$1:AH$90, 4, FALSE)</f>
        <v>-2043174.3306922682</v>
      </c>
      <c r="AI94" s="21">
        <f>VLOOKUP(40, AI$1:AL$90, 4, FALSE)</f>
        <v>-2916083.4262412773</v>
      </c>
      <c r="AM94" s="21">
        <f>VLOOKUP(40, AM$1:AP$90, 4, FALSE)</f>
        <v>-3481412.8128042198</v>
      </c>
      <c r="AQ94" s="21">
        <f>VLOOKUP(40, AQ$1:AT$90, 4, FALSE)</f>
        <v>-2078522.9789342785</v>
      </c>
      <c r="AU94" s="21">
        <f>VLOOKUP(40, AU$1:AX$90, 4, FALSE)</f>
        <v>-2217663.655620032</v>
      </c>
      <c r="AY94" s="21">
        <f>VLOOKUP(40, AY$1:BB$90, 4, FALSE)</f>
        <v>-2113382.7372150822</v>
      </c>
      <c r="BC94" s="21">
        <f>VLOOKUP(40, BC$1:BF$90, 4, FALSE)</f>
        <v>-1886208.4067570884</v>
      </c>
      <c r="BG94" s="21">
        <f>VLOOKUP(40, BG$1:BJ$90, 4, FALSE)</f>
        <v>-889899.99897755892</v>
      </c>
      <c r="BK94" s="21">
        <f>VLOOKUP(40, BK$1:BN$90, 4, FALSE)</f>
        <v>-942502.84455069376</v>
      </c>
      <c r="BO94" s="21">
        <f>VLOOKUP(40, BO$1:BR$90, 4, FALSE)</f>
        <v>-1233246.9879282687</v>
      </c>
      <c r="BS94" s="21">
        <f>VLOOKUP(40, BS$1:BV$90, 4, FALSE)</f>
        <v>-1230315.4717225903</v>
      </c>
      <c r="BW94" s="21">
        <f>VLOOKUP(40, BW$1:BZ$90, 4, FALSE)</f>
        <v>-1799497.3059312073</v>
      </c>
      <c r="CA94" s="21">
        <f>VLOOKUP(40, CA$1:CD$90, 4, FALSE)</f>
        <v>-1120416.7436869822</v>
      </c>
      <c r="CE94" s="21">
        <f>VLOOKUP(40, CE$1:CH$90, 4, FALSE)</f>
        <v>-685428.25728790893</v>
      </c>
      <c r="CI94" s="21">
        <f>VLOOKUP(40, CI$1:CL$90, 4, FALSE)</f>
        <v>-519898.86262220534</v>
      </c>
      <c r="CM94" s="21">
        <f>VLOOKUP(40, CM$1:CQ$90, 5, FALSE)</f>
        <v>-866184.48633093829</v>
      </c>
      <c r="CS94" s="21">
        <f>VLOOKUP(40, CS$1:CW$90, 5, FALSE)</f>
        <v>-1026249.5020610829</v>
      </c>
      <c r="CY94" s="21">
        <f>VLOOKUP(40, CY$1:DC$90, 5, FALSE)</f>
        <v>-1449483.6149219628</v>
      </c>
      <c r="DE94" s="21">
        <f>VLOOKUP(40, DE$1:DI$90, 5, FALSE)</f>
        <v>-1648819.3695572671</v>
      </c>
      <c r="DK94" s="21">
        <f>VLOOKUP(40, DK$1:DO$90, 5, FALSE)</f>
        <v>-1387646.4743050712</v>
      </c>
      <c r="DQ94" s="21">
        <f>VLOOKUP(40, DQ$1:DU$90, 5, FALSE)</f>
        <v>-2015190.2994763553</v>
      </c>
      <c r="DW94" s="21">
        <f>VLOOKUP(40, DW$1:EA$90, 5, FALSE)</f>
        <v>-2973585.4688228099</v>
      </c>
      <c r="EC94" s="21">
        <f>VLOOKUP(40, EC$1:EG$90, 5, FALSE)</f>
        <v>-3360661.5999726653</v>
      </c>
      <c r="EI94" s="21">
        <f>VLOOKUP(40, EI$1:EM$90, 5, FALSE)</f>
        <v>-3631619.0544249048</v>
      </c>
      <c r="EO94" s="21">
        <f>VLOOKUP(40, EO$1:ES$90, 5, FALSE)</f>
        <v>-5212080.0025330465</v>
      </c>
      <c r="EU94" s="21">
        <f>VLOOKUP(40, EU$1:EY$90, 5, FALSE)</f>
        <v>-6081540.363829283</v>
      </c>
      <c r="FA94" s="21">
        <f>VLOOKUP(40, FA$1:FE$90, 5, FALSE)</f>
        <v>-5028542.2176740384</v>
      </c>
      <c r="FG94" s="21">
        <f>VLOOKUP(40, FG$1:FK$90, 5, FALSE)</f>
        <v>-4453363.1113684308</v>
      </c>
      <c r="FM94" s="21">
        <f>VLOOKUP(40, FM$1:FQ$90, 5, FALSE)</f>
        <v>-3107922.4630668433</v>
      </c>
      <c r="FS94" s="21">
        <f>VLOOKUP(40, FS$1:FW$90, 5, FALSE)</f>
        <v>-3976827.629307996</v>
      </c>
      <c r="FY94" s="21">
        <f>VLOOKUP(40, FY$1:GC$90, 5, FALSE)</f>
        <v>-4325102.0575638842</v>
      </c>
      <c r="GE94" s="21">
        <f>VLOOKUP(40, GE$1:GI$90, 5, FALSE)</f>
        <v>-4318037.248321414</v>
      </c>
      <c r="GK94" s="21">
        <f>VLOOKUP(40, GK$1:GO$90, 5, FALSE)</f>
        <v>-4343191.6860258626</v>
      </c>
      <c r="GQ94" s="21">
        <f>VLOOKUP(40, GQ$1:GU$90, 5, FALSE)</f>
        <v>-4519070.3391435705</v>
      </c>
      <c r="GW94" s="21">
        <f>VLOOKUP(40, GW$1:HA$90, 5, FALSE)</f>
        <v>-2683727.2800739515</v>
      </c>
      <c r="HC94" s="21">
        <f>VLOOKUP(40, HC$1:HG$90, 5, FALSE)</f>
        <v>-3045634.7336405138</v>
      </c>
      <c r="HI94" s="21">
        <f>VLOOKUP(40, HI$1:HM$90, 5, FALSE)</f>
        <v>-3106141.0623031431</v>
      </c>
      <c r="HO94" s="21">
        <f>VLOOKUP(40, HO$1:HS$90, 5, FALSE)</f>
        <v>-3010179.366974344</v>
      </c>
      <c r="HU94" s="21">
        <f>VLOOKUP(40, HU$1:HY$90, 5, FALSE)</f>
        <v>-3329519.9874463286</v>
      </c>
      <c r="HZ94" s="23"/>
      <c r="IA94" s="21">
        <f>VLOOKUP(40, IA$1:IE$90, 5, FALSE)</f>
        <v>-3562823.5322320173</v>
      </c>
      <c r="IG94" s="21">
        <f>VLOOKUP(40, IG$1:IK$90, 5, FALSE)</f>
        <v>-2430157.5914733359</v>
      </c>
      <c r="IM94" s="21">
        <f>VLOOKUP(40, IM$1:IQ$90, 5, FALSE)</f>
        <v>-2769697.8449017224</v>
      </c>
      <c r="IS94" s="21">
        <f>VLOOKUP(40, IS$1:IW$90, 5, FALSE)</f>
        <v>-3116949.2651006379</v>
      </c>
      <c r="IY94" s="21" t="e">
        <f>VLOOKUP(40, IY$1:JC$90, 5, FALSE)</f>
        <v>#N/A</v>
      </c>
      <c r="JE94" s="21" t="e">
        <f>VLOOKUP(40, JE$1:JI$90, 5, FALSE)</f>
        <v>#N/A</v>
      </c>
      <c r="JK94" s="21" t="e">
        <f>VLOOKUP(40, JK$1:JO$90, 5, FALSE)</f>
        <v>#N/A</v>
      </c>
      <c r="JQ94" s="21" t="e">
        <f>VLOOKUP(40, JQ$1:JU$90, 5, FALSE)</f>
        <v>#N/A</v>
      </c>
      <c r="JW94" s="21" t="e">
        <f>VLOOKUP(40, JW$1:KA$90, 5, FALSE)</f>
        <v>#N/A</v>
      </c>
      <c r="KC94" s="21" t="e">
        <f>VLOOKUP(40, KC$1:KG$90, 5, FALSE)</f>
        <v>#N/A</v>
      </c>
      <c r="KI94" s="21" t="e">
        <f>VLOOKUP(40, KI$1:KM$90, 5, FALSE)</f>
        <v>#N/A</v>
      </c>
      <c r="KO94" s="21" t="e">
        <f>VLOOKUP(40, KO$1:KS$90, 5, FALSE)</f>
        <v>#N/A</v>
      </c>
      <c r="KU94" s="21" t="e">
        <f>VLOOKUP(40, KU$1:KY$90, 5, FALSE)</f>
        <v>#N/A</v>
      </c>
      <c r="LA94" s="21" t="e">
        <f>VLOOKUP(40, LA$1:LE$90, 5, FALSE)</f>
        <v>#N/A</v>
      </c>
      <c r="LG94" s="21" t="e">
        <f>VLOOKUP(40, LG$1:LK$90, 5, FALSE)</f>
        <v>#N/A</v>
      </c>
      <c r="LM94" s="21" t="e">
        <f>VLOOKUP(40, LM$1:LQ$90, 5, FALSE)</f>
        <v>#N/A</v>
      </c>
      <c r="LS94" s="21" t="e">
        <f>VLOOKUP(40, LS$1:LW$90, 5, FALSE)</f>
        <v>#N/A</v>
      </c>
      <c r="LY94" s="21" t="e">
        <f>VLOOKUP(40, LY$1:MC$90, 5, FALSE)</f>
        <v>#N/A</v>
      </c>
      <c r="ME94" s="21" t="e">
        <f>VLOOKUP(40, ME$1:MI$90, 5, FALSE)</f>
        <v>#N/A</v>
      </c>
      <c r="MK94" s="21" t="e">
        <f>VLOOKUP(40, MK$1:MO$90, 5, FALSE)</f>
        <v>#N/A</v>
      </c>
      <c r="MQ94" s="21" t="e">
        <f>VLOOKUP(40, MQ$1:MU$90, 5, FALSE)</f>
        <v>#N/A</v>
      </c>
      <c r="MW94" s="21" t="e">
        <f>VLOOKUP(40, MW$1:NA$90, 5, FALSE)</f>
        <v>#N/A</v>
      </c>
      <c r="NC94" s="21" t="e">
        <f>VLOOKUP(40, NC$1:NG$90, 5, FALSE)</f>
        <v>#N/A</v>
      </c>
      <c r="NI94" s="21" t="e">
        <f>VLOOKUP(40, NI$1:NM$90, 5, FALSE)</f>
        <v>#N/A</v>
      </c>
      <c r="NO94" s="21" t="e">
        <f>VLOOKUP(40, NO$1:NS$90, 5, FALSE)</f>
        <v>#N/A</v>
      </c>
      <c r="NU94" s="21" t="e">
        <f>VLOOKUP(40, NU$1:NY$90, 5, FALSE)</f>
        <v>#N/A</v>
      </c>
      <c r="OA94" s="21" t="e">
        <f>VLOOKUP(40, OA$1:OE$90, 5, FALSE)</f>
        <v>#N/A</v>
      </c>
      <c r="OG94" s="21" t="e">
        <f>VLOOKUP(40, OG$1:OK$90, 5, FALSE)</f>
        <v>#N/A</v>
      </c>
      <c r="OM94" s="21" t="e">
        <f>VLOOKUP(40, OM$1:OQ$90, 5, FALSE)</f>
        <v>#N/A</v>
      </c>
      <c r="OS94" s="21" t="e">
        <f>VLOOKUP(40, OS$1:OW$90, 5, FALSE)</f>
        <v>#N/A</v>
      </c>
      <c r="OY94" s="21" t="e">
        <f>VLOOKUP(40, OY$1:PC$90, 5, FALSE)</f>
        <v>#N/A</v>
      </c>
      <c r="PE94" s="21" t="e">
        <f>VLOOKUP(40, PE$1:PI$90, 5, FALSE)</f>
        <v>#N/A</v>
      </c>
      <c r="PK94" s="21" t="e">
        <f>VLOOKUP(40, PK$1:PO$90, 5, FALSE)</f>
        <v>#N/A</v>
      </c>
      <c r="PQ94" s="21" t="e">
        <f>VLOOKUP(40, PQ$1:PU$90, 5, FALSE)</f>
        <v>#N/A</v>
      </c>
      <c r="PW94" s="21" t="e">
        <f>VLOOKUP(40, PW$1:QA$90, 5, FALSE)</f>
        <v>#N/A</v>
      </c>
      <c r="QC94" s="21" t="e">
        <f>VLOOKUP(40, QC$1:QG$90, 5, FALSE)</f>
        <v>#N/A</v>
      </c>
    </row>
    <row r="95" spans="1:457" s="21" customFormat="1">
      <c r="A95" s="21" t="s">
        <v>8</v>
      </c>
      <c r="B95" s="22"/>
      <c r="C95" s="21">
        <f>VLOOKUP(30, C$1:F$90, 4, FALSE)</f>
        <v>-2244242.6438218714</v>
      </c>
      <c r="G95" s="21">
        <f>VLOOKUP(30, G$1:J$90, 4, FALSE)</f>
        <v>-3214322.787471565</v>
      </c>
      <c r="K95" s="21">
        <f>VLOOKUP(30, K$1:N$90, 4, FALSE)</f>
        <v>-3234701.8753899895</v>
      </c>
      <c r="O95" s="21">
        <f>VLOOKUP(30, O$1:R$90, 4, FALSE)</f>
        <v>-2694488.1004774296</v>
      </c>
      <c r="S95" s="21">
        <f>VLOOKUP(30, S$1:V$90, 4, FALSE)</f>
        <v>-2011434.6082736063</v>
      </c>
      <c r="W95" s="21">
        <f>VLOOKUP(30, W$1:Z$90, 4, FALSE)</f>
        <v>-1577281.8516173863</v>
      </c>
      <c r="AA95" s="21">
        <f>VLOOKUP(30, AA$1:AD$90, 4, FALSE)</f>
        <v>-2496097.4795520194</v>
      </c>
      <c r="AE95" s="21">
        <f>VLOOKUP(30, AE$1:AH$90, 4, FALSE)</f>
        <v>-2435404.7417826345</v>
      </c>
      <c r="AI95" s="21">
        <f>VLOOKUP(30, AI$1:AL$90, 4, FALSE)</f>
        <v>-3202202.0390781355</v>
      </c>
      <c r="AM95" s="21">
        <f>VLOOKUP(30, AM$1:AP$90, 4, FALSE)</f>
        <v>-2920723.1478355764</v>
      </c>
      <c r="AQ95" s="21">
        <f>VLOOKUP(30, AQ$1:AT$90, 4, FALSE)</f>
        <v>-2246122.6819157992</v>
      </c>
      <c r="AU95" s="21">
        <f>VLOOKUP(30, AU$1:AX$90, 4, FALSE)</f>
        <v>-2585242.7903250461</v>
      </c>
      <c r="AY95" s="21">
        <f>VLOOKUP(30, AY$1:BB$90, 4, FALSE)</f>
        <v>-1954818.8600852301</v>
      </c>
      <c r="BC95" s="21">
        <f>VLOOKUP(30, BC$1:BF$90, 4, FALSE)</f>
        <v>-1401189.8702455163</v>
      </c>
      <c r="BG95" s="21">
        <f>VLOOKUP(30, BG$1:BJ$90, 4, FALSE)</f>
        <v>-683543.58108706656</v>
      </c>
      <c r="BK95" s="21">
        <f>VLOOKUP(30, BK$1:BN$90, 4, FALSE)</f>
        <v>-724725.49339781504</v>
      </c>
      <c r="BO95" s="21">
        <f>VLOOKUP(30, BO$1:BR$90, 4, FALSE)</f>
        <v>-706051.23229833203</v>
      </c>
      <c r="BS95" s="21">
        <f>VLOOKUP(30, BS$1:BV$90, 4, FALSE)</f>
        <v>-476907.8679873526</v>
      </c>
      <c r="BW95" s="21">
        <f>VLOOKUP(30, BW$1:BZ$90, 4, FALSE)</f>
        <v>-727849.60365852923</v>
      </c>
      <c r="CA95" s="21">
        <f>VLOOKUP(30, CA$1:CD$90, 4, FALSE)</f>
        <v>-345595.2536917064</v>
      </c>
      <c r="CE95" s="21">
        <f>VLOOKUP(30, CE$1:CH$90, 4, FALSE)</f>
        <v>-96406.052461849948</v>
      </c>
      <c r="CI95" s="21">
        <f>VLOOKUP(30, CI$1:CL$90, 4, FALSE)</f>
        <v>-10846.050002185671</v>
      </c>
      <c r="CM95" s="21">
        <f>VLOOKUP(30, CM$1:CQ$90, 5, FALSE)</f>
        <v>-107349.01579027073</v>
      </c>
      <c r="CS95" s="21">
        <f>VLOOKUP(30, CS$1:CW$90, 5, FALSE)</f>
        <v>-243209.52801318851</v>
      </c>
      <c r="CY95" s="21">
        <f>VLOOKUP(30, CY$1:DC$90, 5, FALSE)</f>
        <v>-285288.00363919692</v>
      </c>
      <c r="DE95" s="21">
        <f>VLOOKUP(30, DE$1:DI$90, 5, FALSE)</f>
        <v>-379994.92131705186</v>
      </c>
      <c r="DK95" s="21">
        <f>VLOOKUP(30, DK$1:DO$90, 5, FALSE)</f>
        <v>-332820.04646192607</v>
      </c>
      <c r="DQ95" s="21">
        <f>VLOOKUP(30, DQ$1:DU$90, 5, FALSE)</f>
        <v>-600032.18773190421</v>
      </c>
      <c r="DW95" s="21">
        <f>VLOOKUP(30, DW$1:EA$90, 5, FALSE)</f>
        <v>-881462.31320700387</v>
      </c>
      <c r="EC95" s="21">
        <f>VLOOKUP(30, EC$1:EG$90, 5, FALSE)</f>
        <v>-960109.15268497297</v>
      </c>
      <c r="EI95" s="21">
        <f>VLOOKUP(30, EI$1:EM$90, 5, FALSE)</f>
        <v>-827504.04440499004</v>
      </c>
      <c r="EO95" s="21">
        <f>VLOOKUP(30, EO$1:ES$90, 5, FALSE)</f>
        <v>-1101844.953013632</v>
      </c>
      <c r="EU95" s="21">
        <f>VLOOKUP(30, EU$1:EY$90, 5, FALSE)</f>
        <v>-1376470.9896378207</v>
      </c>
      <c r="FA95" s="21">
        <f>VLOOKUP(30, FA$1:FE$90, 5, FALSE)</f>
        <v>-1194581.5987350005</v>
      </c>
      <c r="FG95" s="21">
        <f>VLOOKUP(30, FG$1:FK$90, 5, FALSE)</f>
        <v>-1561007.8238675715</v>
      </c>
      <c r="FM95" s="21">
        <f>VLOOKUP(30, FM$1:FQ$90, 5, FALSE)</f>
        <v>-1476078.2719773457</v>
      </c>
      <c r="FS95" s="21">
        <f>VLOOKUP(30, FS$1:FW$90, 5, FALSE)</f>
        <v>-1628366.3687466008</v>
      </c>
      <c r="FY95" s="21">
        <f>VLOOKUP(30, FY$1:GC$90, 5, FALSE)</f>
        <v>-1628900.4682496991</v>
      </c>
      <c r="GE95" s="21">
        <f>VLOOKUP(30, GE$1:GI$90, 5, FALSE)</f>
        <v>-2142008.3703483078</v>
      </c>
      <c r="GK95" s="21">
        <f>VLOOKUP(30, GK$1:GO$90, 5, FALSE)</f>
        <v>-2306728.6034695767</v>
      </c>
      <c r="GQ95" s="21">
        <f>VLOOKUP(30, GQ$1:GU$90, 5, FALSE)</f>
        <v>-3010297.8536887369</v>
      </c>
      <c r="GW95" s="21">
        <f>VLOOKUP(30, GW$1:HA$90, 5, FALSE)</f>
        <v>-3691860.2449238128</v>
      </c>
      <c r="HC95" s="21">
        <f>VLOOKUP(30, HC$1:HG$90, 5, FALSE)</f>
        <v>-3903706.5306767565</v>
      </c>
      <c r="HI95" s="21">
        <f>VLOOKUP(30, HI$1:HM$90, 5, FALSE)</f>
        <v>-3115584.7449555108</v>
      </c>
      <c r="HO95" s="21">
        <f>VLOOKUP(30, HO$1:HS$90, 5, FALSE)</f>
        <v>-2544757.0809725681</v>
      </c>
      <c r="HU95" s="21">
        <f>VLOOKUP(30, HU$1:HY$90, 5, FALSE)</f>
        <v>-1934969.2515663765</v>
      </c>
      <c r="HZ95" s="23"/>
      <c r="IA95" s="21">
        <f>VLOOKUP(30, IA$1:IE$90, 5, FALSE)</f>
        <v>-1952843.9048856958</v>
      </c>
      <c r="IG95" s="21">
        <f>VLOOKUP(30, IG$1:IK$90, 5, FALSE)</f>
        <v>-1192285.8161320908</v>
      </c>
      <c r="IM95" s="21">
        <f>VLOOKUP(30, IM$1:IQ$90, 5, FALSE)</f>
        <v>-1410478.7748253727</v>
      </c>
      <c r="IS95" s="21">
        <f>VLOOKUP(30, IS$1:IW$90, 5, FALSE)</f>
        <v>-1595711.162157011</v>
      </c>
      <c r="IY95" s="21">
        <f>VLOOKUP(30, IY$1:JC$90, 5, FALSE)</f>
        <v>-1144106.8421150993</v>
      </c>
      <c r="JE95" s="21">
        <f>VLOOKUP(30, JE$1:JI$90, 5, FALSE)</f>
        <v>-520699.18100751535</v>
      </c>
      <c r="JK95" s="21">
        <f>VLOOKUP(30, JK$1:JO$90, 5, FALSE)</f>
        <v>-542179.94154881639</v>
      </c>
      <c r="JQ95" s="21">
        <f>VLOOKUP(30, JQ$1:JU$90, 5, FALSE)</f>
        <v>-652685.44753579376</v>
      </c>
      <c r="JW95" s="21">
        <f>VLOOKUP(30, JW$1:KA$90, 5, FALSE)</f>
        <v>-320655.53588787478</v>
      </c>
      <c r="KC95" s="21">
        <f>VLOOKUP(30, KC$1:KG$90, 5, FALSE)</f>
        <v>-418687.65290954168</v>
      </c>
      <c r="KI95" s="21">
        <f>VLOOKUP(30, KI$1:KM$90, 5, FALSE)</f>
        <v>-612156.94557778095</v>
      </c>
      <c r="KO95" s="21">
        <f>VLOOKUP(30, KO$1:KS$90, 5, FALSE)</f>
        <v>-518233.27022454765</v>
      </c>
      <c r="KU95" s="21">
        <f>VLOOKUP(30, KU$1:KY$90, 5, FALSE)</f>
        <v>-715680.59027549974</v>
      </c>
      <c r="LA95" s="21">
        <f>VLOOKUP(30, LA$1:LE$90, 5, FALSE)</f>
        <v>-832827.01040802058</v>
      </c>
      <c r="LG95" s="21" t="e">
        <f>VLOOKUP(30, LG$1:LK$90, 5, FALSE)</f>
        <v>#N/A</v>
      </c>
      <c r="LM95" s="21" t="e">
        <f>VLOOKUP(30, LM$1:LQ$90, 5, FALSE)</f>
        <v>#N/A</v>
      </c>
      <c r="LS95" s="21" t="e">
        <f>VLOOKUP(30, LS$1:LW$90, 5, FALSE)</f>
        <v>#N/A</v>
      </c>
      <c r="LY95" s="21" t="e">
        <f>VLOOKUP(30, LY$1:MC$90, 5, FALSE)</f>
        <v>#N/A</v>
      </c>
      <c r="ME95" s="21" t="e">
        <f>VLOOKUP(30, ME$1:MI$90, 5, FALSE)</f>
        <v>#N/A</v>
      </c>
      <c r="MK95" s="21" t="e">
        <f>VLOOKUP(30, MK$1:MO$90, 5, FALSE)</f>
        <v>#N/A</v>
      </c>
      <c r="MQ95" s="21" t="e">
        <f>VLOOKUP(30, MQ$1:MU$90, 5, FALSE)</f>
        <v>#N/A</v>
      </c>
      <c r="MW95" s="21" t="e">
        <f>VLOOKUP(30, MW$1:NA$90, 5, FALSE)</f>
        <v>#N/A</v>
      </c>
      <c r="NC95" s="21" t="e">
        <f>VLOOKUP(30, NC$1:NG$90, 5, FALSE)</f>
        <v>#N/A</v>
      </c>
      <c r="NI95" s="21" t="e">
        <f>VLOOKUP(30, NI$1:NM$90, 5, FALSE)</f>
        <v>#N/A</v>
      </c>
      <c r="NO95" s="21" t="e">
        <f>VLOOKUP(30, NO$1:NS$90, 5, FALSE)</f>
        <v>#N/A</v>
      </c>
      <c r="NU95" s="21" t="e">
        <f>VLOOKUP(30, NU$1:NY$90, 5, FALSE)</f>
        <v>#N/A</v>
      </c>
      <c r="OA95" s="21" t="e">
        <f>VLOOKUP(30, OA$1:OE$90, 5, FALSE)</f>
        <v>#N/A</v>
      </c>
      <c r="OG95" s="21" t="e">
        <f>VLOOKUP(30, OG$1:OK$90, 5, FALSE)</f>
        <v>#N/A</v>
      </c>
      <c r="OM95" s="21" t="e">
        <f>VLOOKUP(30, OM$1:OQ$90, 5, FALSE)</f>
        <v>#N/A</v>
      </c>
      <c r="OS95" s="21" t="e">
        <f>VLOOKUP(30, OS$1:OW$90, 5, FALSE)</f>
        <v>#N/A</v>
      </c>
      <c r="OY95" s="21" t="e">
        <f>VLOOKUP(30, OY$1:PC$90, 5, FALSE)</f>
        <v>#N/A</v>
      </c>
      <c r="PE95" s="21" t="e">
        <f>VLOOKUP(30, PE$1:PI$90, 5, FALSE)</f>
        <v>#N/A</v>
      </c>
      <c r="PK95" s="21" t="e">
        <f>VLOOKUP(30, PK$1:PO$90, 5, FALSE)</f>
        <v>#N/A</v>
      </c>
      <c r="PQ95" s="21" t="e">
        <f>VLOOKUP(30, PQ$1:PU$90, 5, FALSE)</f>
        <v>#N/A</v>
      </c>
      <c r="PW95" s="21" t="e">
        <f>VLOOKUP(30, PW$1:QA$90, 5, FALSE)</f>
        <v>#N/A</v>
      </c>
      <c r="QC95" s="21" t="e">
        <f>VLOOKUP(30, QC$1:QG$90, 5, FALSE)</f>
        <v>#N/A</v>
      </c>
    </row>
    <row r="96" spans="1:457" s="21" customFormat="1">
      <c r="A96" s="21" t="s">
        <v>9</v>
      </c>
      <c r="B96" s="22"/>
      <c r="C96" s="21">
        <f>VLOOKUP(20, C$1:F$90, 4, FALSE)</f>
        <v>-466231.19108904951</v>
      </c>
      <c r="G96" s="21">
        <f>VLOOKUP(20, G$1:J$90, 4, FALSE)</f>
        <v>-490903.47100311931</v>
      </c>
      <c r="K96" s="21">
        <f>VLOOKUP(20, K$1:N$90, 4, FALSE)</f>
        <v>-532517.44074169698</v>
      </c>
      <c r="O96" s="21">
        <f>VLOOKUP(20, O$1:R$90, 4, FALSE)</f>
        <v>-590916.73408820876</v>
      </c>
      <c r="S96" s="21">
        <f>VLOOKUP(20, S$1:V$90, 4, FALSE)</f>
        <v>-359503.48555143853</v>
      </c>
      <c r="W96" s="21">
        <f>VLOOKUP(20, W$1:Z$90, 4, FALSE)</f>
        <v>-350441.69960167661</v>
      </c>
      <c r="AA96" s="21">
        <f>VLOOKUP(20, AA$1:AD$90, 4, FALSE)</f>
        <v>-518016.88194843649</v>
      </c>
      <c r="AE96" s="21">
        <f>VLOOKUP(20, AE$1:AH$90, 4, FALSE)</f>
        <v>-658162.39083654713</v>
      </c>
      <c r="AI96" s="21">
        <f>VLOOKUP(20, AI$1:AL$90, 4, FALSE)</f>
        <v>-1096329.7018295121</v>
      </c>
      <c r="AM96" s="21">
        <f>VLOOKUP(20, AM$1:AP$90, 4, FALSE)</f>
        <v>-1234066.8526627454</v>
      </c>
      <c r="AQ96" s="21">
        <f>VLOOKUP(20, AQ$1:AT$90, 4, FALSE)</f>
        <v>-646167.13023446221</v>
      </c>
      <c r="AU96" s="21">
        <f>VLOOKUP(20, AU$1:AX$90, 4, FALSE)</f>
        <v>-997515.35739804327</v>
      </c>
      <c r="AY96" s="21">
        <f>VLOOKUP(20, AY$1:BB$90, 4, FALSE)</f>
        <v>-929961.37138211634</v>
      </c>
      <c r="BC96" s="21">
        <f>VLOOKUP(20, BC$1:BF$90, 4, FALSE)</f>
        <v>-635932.52100741735</v>
      </c>
      <c r="BG96" s="21">
        <f>VLOOKUP(20, BG$1:BJ$90, 4, FALSE)</f>
        <v>-231794.99031429953</v>
      </c>
      <c r="BK96" s="21">
        <f>VLOOKUP(20, BK$1:BN$90, 4, FALSE)</f>
        <v>-190955.23452663733</v>
      </c>
      <c r="BO96" s="21">
        <f>VLOOKUP(20, BO$1:BR$90, 4, FALSE)</f>
        <v>-321416.32683540758</v>
      </c>
      <c r="BS96" s="21">
        <f>VLOOKUP(20, BS$1:BV$90, 4, FALSE)</f>
        <v>-356503.86257976503</v>
      </c>
      <c r="BW96" s="21">
        <f>VLOOKUP(20, BW$1:BZ$90, 4, FALSE)</f>
        <v>-563664.38282024767</v>
      </c>
      <c r="CA96" s="21">
        <f>VLOOKUP(20, CA$1:CD$90, 4, FALSE)</f>
        <v>-42355.415796786845</v>
      </c>
      <c r="CE96" s="21">
        <f>VLOOKUP(20, CE$1:CH$90, 4, FALSE)</f>
        <v>216406.3881070815</v>
      </c>
      <c r="CI96" s="21">
        <f>VLOOKUP(20, CI$1:CL$90, 4, FALSE)</f>
        <v>354929.47266184143</v>
      </c>
      <c r="CM96" s="21">
        <f>VLOOKUP(20, CM$1:CQ$90, 5, FALSE)</f>
        <v>211145.94203078156</v>
      </c>
      <c r="CS96" s="21">
        <f>VLOOKUP(20, CS$1:CW$90, 5, FALSE)</f>
        <v>94845.655925490602</v>
      </c>
      <c r="CY96" s="21">
        <f>VLOOKUP(20, CY$1:DC$90, 5, FALSE)</f>
        <v>17232.124792668415</v>
      </c>
      <c r="DE96" s="21">
        <f>VLOOKUP(20, DE$1:DI$90, 5, FALSE)</f>
        <v>-49830.542917791274</v>
      </c>
      <c r="DK96" s="21">
        <f>VLOOKUP(20, DK$1:DO$90, 5, FALSE)</f>
        <v>51090.29558562157</v>
      </c>
      <c r="DQ96" s="21">
        <f>VLOOKUP(20, DQ$1:DU$90, 5, FALSE)</f>
        <v>-124519.47392110368</v>
      </c>
      <c r="DW96" s="21">
        <f>VLOOKUP(20, DW$1:EA$90, 5, FALSE)</f>
        <v>-231684.91002894612</v>
      </c>
      <c r="EC96" s="21">
        <f>VLOOKUP(20, EC$1:EG$90, 5, FALSE)</f>
        <v>-257452.6430837345</v>
      </c>
      <c r="EI96" s="21">
        <f>VLOOKUP(20, EI$1:EM$90, 5, FALSE)</f>
        <v>-162629.94000711641</v>
      </c>
      <c r="EO96" s="21">
        <f>VLOOKUP(20, EO$1:ES$90, 5, FALSE)</f>
        <v>-252279.33696153341</v>
      </c>
      <c r="EU96" s="21">
        <f>VLOOKUP(20, EU$1:EY$90, 5, FALSE)</f>
        <v>-290129.79278456199</v>
      </c>
      <c r="FA96" s="21">
        <f>VLOOKUP(20, FA$1:FE$90, 5, FALSE)</f>
        <v>-318886.61482470355</v>
      </c>
      <c r="FG96" s="21">
        <f>VLOOKUP(20, FG$1:FK$90, 5, FALSE)</f>
        <v>-319952.46533816372</v>
      </c>
      <c r="FM96" s="21">
        <f>VLOOKUP(20, FM$1:FQ$90, 5, FALSE)</f>
        <v>-323057.50941544678</v>
      </c>
      <c r="FS96" s="21">
        <f>VLOOKUP(20, FS$1:FW$90, 5, FALSE)</f>
        <v>-420703.47023777955</v>
      </c>
      <c r="FY96" s="21">
        <f>VLOOKUP(20, FY$1:GC$90, 5, FALSE)</f>
        <v>-454659.52906062343</v>
      </c>
      <c r="GE96" s="21">
        <f>VLOOKUP(20, GE$1:GI$90, 5, FALSE)</f>
        <v>-584215.3540788074</v>
      </c>
      <c r="GK96" s="21">
        <f>VLOOKUP(20, GK$1:GO$90, 5, FALSE)</f>
        <v>-600305.09674035979</v>
      </c>
      <c r="GQ96" s="21">
        <f>VLOOKUP(20, GQ$1:GU$90, 5, FALSE)</f>
        <v>-656247.7528511429</v>
      </c>
      <c r="GW96" s="21">
        <f>VLOOKUP(20, GW$1:HA$90, 5, FALSE)</f>
        <v>-730401.83268204925</v>
      </c>
      <c r="HC96" s="21">
        <f>VLOOKUP(20, HC$1:HG$90, 5, FALSE)</f>
        <v>-814303.88720442215</v>
      </c>
      <c r="HI96" s="21">
        <f>VLOOKUP(20, HI$1:HM$90, 5, FALSE)</f>
        <v>-680703.13512981753</v>
      </c>
      <c r="HO96" s="21">
        <f>VLOOKUP(20, HO$1:HS$90, 5, FALSE)</f>
        <v>-817307.12560642941</v>
      </c>
      <c r="HU96" s="21">
        <f>VLOOKUP(20, HU$1:HY$90, 5, FALSE)</f>
        <v>-855419.58455946832</v>
      </c>
      <c r="IA96" s="21">
        <f>VLOOKUP(20, IA$1:IE$90, 5, FALSE)</f>
        <v>-716703.63663059787</v>
      </c>
      <c r="IG96" s="21">
        <f>VLOOKUP(20, IG$1:IK$90, 5, FALSE)</f>
        <v>-345229.14654584666</v>
      </c>
      <c r="IM96" s="21">
        <f>VLOOKUP(20, IM$1:IQ$90, 5, FALSE)</f>
        <v>-580249.42193712178</v>
      </c>
      <c r="IS96" s="21">
        <f>VLOOKUP(20, IS$1:IW$90, 5, FALSE)</f>
        <v>-721535.2604291935</v>
      </c>
      <c r="IY96" s="21">
        <f>VLOOKUP(20, IY$1:JC$90, 5, FALSE)</f>
        <v>-576279.36836500897</v>
      </c>
      <c r="JE96" s="21">
        <f>VLOOKUP(20, JE$1:JI$90, 5, FALSE)</f>
        <v>-450822.17517001013</v>
      </c>
      <c r="JK96" s="21">
        <f>VLOOKUP(20, JK$1:JO$90, 5, FALSE)</f>
        <v>-362786.58401904645</v>
      </c>
      <c r="JQ96" s="21">
        <f>VLOOKUP(20, JQ$1:JU$90, 5, FALSE)</f>
        <v>-369230.8288040426</v>
      </c>
      <c r="JW96" s="21">
        <f>VLOOKUP(20, JW$1:KA$90, 5, FALSE)</f>
        <v>1876.0370404562818</v>
      </c>
      <c r="KC96" s="21">
        <f>VLOOKUP(20, KC$1:KG$90, 5, FALSE)</f>
        <v>-46485.748288166935</v>
      </c>
      <c r="KI96" s="21">
        <f>VLOOKUP(20, KI$1:KM$90, 5, FALSE)</f>
        <v>-111588.33079422684</v>
      </c>
      <c r="KO96" s="21">
        <f>VLOOKUP(20, KO$1:KS$90, 5, FALSE)</f>
        <v>-32402.174541232569</v>
      </c>
      <c r="KU96" s="21">
        <f>VLOOKUP(20, KU$1:KY$90, 5, FALSE)</f>
        <v>-160268.12787555347</v>
      </c>
      <c r="LA96" s="21">
        <f>VLOOKUP(20, LA$1:LE$90, 5, FALSE)</f>
        <v>-210687.15703480286</v>
      </c>
      <c r="LG96" s="21">
        <f>VLOOKUP(20, LG$1:LK$90, 5, FALSE)</f>
        <v>-145874.84957835427</v>
      </c>
      <c r="LM96" s="21">
        <f>VLOOKUP(20, LM$1:LQ$90, 5, FALSE)</f>
        <v>-102596.44367132052</v>
      </c>
      <c r="LS96" s="21">
        <f>VLOOKUP(20, LS$1:LW$90, 5, FALSE)</f>
        <v>-196000.39239208688</v>
      </c>
      <c r="LY96" s="21">
        <f>VLOOKUP(20, LY$1:MC$90, 5, FALSE)</f>
        <v>-122768.01452847823</v>
      </c>
      <c r="ME96" s="21">
        <f>VLOOKUP(20, ME$1:MI$90, 5, FALSE)</f>
        <v>-200857.94707593595</v>
      </c>
      <c r="MK96" s="21">
        <f>VLOOKUP(20, MK$1:MO$90, 5, FALSE)</f>
        <v>-209614.15576381583</v>
      </c>
      <c r="MQ96" s="21">
        <f>VLOOKUP(20, MQ$1:MU$90, 5, FALSE)</f>
        <v>-270031.93968717952</v>
      </c>
      <c r="MW96" s="21">
        <f>VLOOKUP(20, MW$1:NA$90, 5, FALSE)</f>
        <v>-249242.39340784753</v>
      </c>
      <c r="NC96" s="21">
        <f>VLOOKUP(20, NC$1:NG$90, 5, FALSE)</f>
        <v>-382345.2980309556</v>
      </c>
      <c r="NI96" s="21">
        <f>VLOOKUP(20, NI$1:NM$90, 5, FALSE)</f>
        <v>-477839.74222260289</v>
      </c>
      <c r="NO96" s="21" t="e">
        <f>VLOOKUP(20, NO$1:NS$90, 5, FALSE)</f>
        <v>#N/A</v>
      </c>
      <c r="NU96" s="21" t="e">
        <f>VLOOKUP(20, NU$1:NY$90, 5, FALSE)</f>
        <v>#N/A</v>
      </c>
      <c r="OA96" s="21" t="e">
        <f>VLOOKUP(20, OA$1:OE$90, 5, FALSE)</f>
        <v>#N/A</v>
      </c>
      <c r="OG96" s="21" t="e">
        <f>VLOOKUP(20, OG$1:OK$90, 5, FALSE)</f>
        <v>#N/A</v>
      </c>
      <c r="OM96" s="21" t="e">
        <f>VLOOKUP(20, OM$1:OQ$90, 5, FALSE)</f>
        <v>#N/A</v>
      </c>
      <c r="OS96" s="21" t="e">
        <f>VLOOKUP(20, OS$1:OW$90, 5, FALSE)</f>
        <v>#N/A</v>
      </c>
      <c r="OY96" s="21" t="e">
        <f>VLOOKUP(20, OY$1:PC$90, 5, FALSE)</f>
        <v>#N/A</v>
      </c>
      <c r="PE96" s="21" t="e">
        <f>VLOOKUP(20, PE$1:PI$90, 5, FALSE)</f>
        <v>#N/A</v>
      </c>
      <c r="PK96" s="21" t="e">
        <f>VLOOKUP(20, PK$1:PO$90, 5, FALSE)</f>
        <v>#N/A</v>
      </c>
      <c r="PQ96" s="21" t="e">
        <f>VLOOKUP(20, PQ$1:PU$90, 5, FALSE)</f>
        <v>#N/A</v>
      </c>
      <c r="PW96" s="21" t="e">
        <f>VLOOKUP(20, PW$1:QA$90, 5, FALSE)</f>
        <v>#N/A</v>
      </c>
      <c r="QC96" s="21" t="e">
        <f>VLOOKUP(20, QC$1:QG$90, 5, FALSE)</f>
        <v>#N/A</v>
      </c>
    </row>
    <row r="97" spans="1:445" s="21" customFormat="1">
      <c r="A97" s="21" t="s">
        <v>10</v>
      </c>
      <c r="B97" s="22"/>
      <c r="C97" s="21">
        <f>VLOOKUP(10, C$1:F$90, 4, FALSE)</f>
        <v>-78290.162494289878</v>
      </c>
      <c r="G97" s="21">
        <f>VLOOKUP(10, G$1:J$90, 4, FALSE)</f>
        <v>-142720.8931910182</v>
      </c>
      <c r="K97" s="21">
        <f>VLOOKUP(10, K$1:N$90, 4, FALSE)</f>
        <v>-119376.05676082394</v>
      </c>
      <c r="O97" s="21">
        <f>VLOOKUP(10, O$1:R$90, 4, FALSE)</f>
        <v>-60577.631161518824</v>
      </c>
      <c r="S97" s="21">
        <f>VLOOKUP(10, S$1:V$90, 4, FALSE)</f>
        <v>50910.128345543337</v>
      </c>
      <c r="W97" s="21">
        <f>VLOOKUP(10, W$1:Z$90, 4, FALSE)</f>
        <v>55915.358391414491</v>
      </c>
      <c r="AA97" s="21">
        <f>VLOOKUP(10, AA$1:AD$90, 4, FALSE)</f>
        <v>-26293.769516877448</v>
      </c>
      <c r="AE97" s="21">
        <f>VLOOKUP(10, AE$1:AH$90, 4, FALSE)</f>
        <v>-10111.219894464079</v>
      </c>
      <c r="AI97" s="21">
        <f>VLOOKUP(10, AI$1:AL$90, 4, FALSE)</f>
        <v>-104405.28124714193</v>
      </c>
      <c r="AM97" s="21">
        <f>VLOOKUP(10, AM$1:AP$90, 4, FALSE)</f>
        <v>-131839.1605274977</v>
      </c>
      <c r="AQ97" s="21">
        <f>VLOOKUP(10, AQ$1:AT$90, 4, FALSE)</f>
        <v>-19800.791770532243</v>
      </c>
      <c r="AU97" s="21">
        <f>VLOOKUP(10, AU$1:AX$90, 4, FALSE)</f>
        <v>-62760.049983432938</v>
      </c>
      <c r="AY97" s="21">
        <f>VLOOKUP(10, AY$1:BB$90, 4, FALSE)</f>
        <v>-61988.287988696437</v>
      </c>
      <c r="BC97" s="21">
        <f>VLOOKUP(10, BC$1:BF$90, 4, FALSE)</f>
        <v>-25580.332760408586</v>
      </c>
      <c r="BG97" s="21">
        <f>VLOOKUP(10, BG$1:BJ$90, 4, FALSE)</f>
        <v>89642.768951832652</v>
      </c>
      <c r="BK97" s="21">
        <f>VLOOKUP(10, BK$1:BN$90, 4, FALSE)</f>
        <v>86980.300718349128</v>
      </c>
      <c r="BO97" s="21">
        <f>VLOOKUP(10, BO$1:BR$90, 4, FALSE)</f>
        <v>40111.760345951145</v>
      </c>
      <c r="BS97" s="21">
        <f>VLOOKUP(10, BS$1:BV$90, 4, FALSE)</f>
        <v>44585.96833980472</v>
      </c>
      <c r="BW97" s="21">
        <f>VLOOKUP(10, BW$1:BZ$90, 4, FALSE)</f>
        <v>-25935.617945066911</v>
      </c>
      <c r="CA97" s="21">
        <f>VLOOKUP(10, CA$1:CD$90, 4, FALSE)</f>
        <v>180926.57805590818</v>
      </c>
      <c r="CE97" s="21">
        <f>VLOOKUP(10, CE$1:CH$90, 4, FALSE)</f>
        <v>233423.20251793115</v>
      </c>
      <c r="CI97" s="21">
        <f>VLOOKUP(10, CI$1:CL$90, 4, FALSE)</f>
        <v>364906.62222429499</v>
      </c>
      <c r="CM97" s="21">
        <f>VLOOKUP(10, CM$1:CQ$90, 5, FALSE)</f>
        <v>332014.72106295766</v>
      </c>
      <c r="CS97" s="21">
        <f>VLOOKUP(10, CS$1:CW$90, 5, FALSE)</f>
        <v>251623.70277791086</v>
      </c>
      <c r="CY97" s="21">
        <f>VLOOKUP(10, CY$1:DC$90, 5, FALSE)</f>
        <v>245409.34336694432</v>
      </c>
      <c r="DE97" s="21">
        <f>VLOOKUP(10, DE$1:DI$90, 5, FALSE)</f>
        <v>171031.20883968892</v>
      </c>
      <c r="DK97" s="21">
        <f>VLOOKUP(10, DK$1:DO$90, 5, FALSE)</f>
        <v>272936.58194186992</v>
      </c>
      <c r="DQ97" s="21">
        <f>VLOOKUP(10, DQ$1:DU$90, 5, FALSE)</f>
        <v>111220.21865993524</v>
      </c>
      <c r="DW97" s="21">
        <f>VLOOKUP(10, DW$1:EA$90, 5, FALSE)</f>
        <v>34603.139752883544</v>
      </c>
      <c r="EC97" s="21">
        <f>VLOOKUP(10, EC$1:EG$90, 5, FALSE)</f>
        <v>38550.708813169484</v>
      </c>
      <c r="EI97" s="21">
        <f>VLOOKUP(10, EI$1:EM$90, 5, FALSE)</f>
        <v>134131.60096807295</v>
      </c>
      <c r="EO97" s="21">
        <f>VLOOKUP(10, EO$1:ES$90, 5, FALSE)</f>
        <v>33264.713475325458</v>
      </c>
      <c r="EU97" s="21">
        <f>VLOOKUP(10, EU$1:EY$90, 5, FALSE)</f>
        <v>13792.963740935022</v>
      </c>
      <c r="FA97" s="21">
        <f>VLOOKUP(10, FA$1:FE$90, 5, FALSE)</f>
        <v>25937.751086438548</v>
      </c>
      <c r="FG97" s="21">
        <f>VLOOKUP(10, FG$1:FK$90, 5, FALSE)</f>
        <v>-22945.729440011659</v>
      </c>
      <c r="FM97" s="21">
        <f>VLOOKUP(10, FM$1:FQ$90, 5, FALSE)</f>
        <v>18482.755790773994</v>
      </c>
      <c r="FS97" s="21">
        <f>VLOOKUP(10, FS$1:FW$90, 5, FALSE)</f>
        <v>-22808.192663699621</v>
      </c>
      <c r="FY97" s="21">
        <f>VLOOKUP(10, FY$1:GC$90, 5, FALSE)</f>
        <v>-43242.310094130597</v>
      </c>
      <c r="GE97" s="21">
        <f>VLOOKUP(10, GE$1:GI$90, 5, FALSE)</f>
        <v>-71033.684773882225</v>
      </c>
      <c r="GK97" s="21">
        <f>VLOOKUP(10, GK$1:GO$90, 5, FALSE)</f>
        <v>-59620.035157529855</v>
      </c>
      <c r="GQ97" s="21">
        <f>VLOOKUP(10, GQ$1:GU$90, 5, FALSE)</f>
        <v>-82804.533979731175</v>
      </c>
      <c r="GW97" s="21">
        <f>VLOOKUP(10, GW$1:HA$90, 5, FALSE)</f>
        <v>-98177.891929449484</v>
      </c>
      <c r="HC97" s="21">
        <f>VLOOKUP(10, HC$1:HG$90, 5, FALSE)</f>
        <v>-88765.776457422558</v>
      </c>
      <c r="HI97" s="21">
        <f>VLOOKUP(10, HI$1:HM$90, 5, FALSE)</f>
        <v>-87862.194234550814</v>
      </c>
      <c r="HO97" s="21">
        <f>VLOOKUP(10, HO$1:HS$90, 5, FALSE)</f>
        <v>-88792.032871511576</v>
      </c>
      <c r="HU97" s="21">
        <f>VLOOKUP(10, HU$1:HY$90, 5, FALSE)</f>
        <v>-118481.41356500061</v>
      </c>
      <c r="IA97" s="21">
        <f>VLOOKUP(10, IA$1:IE$90, 5, FALSE)</f>
        <v>-87868.320018551371</v>
      </c>
      <c r="IG97" s="21">
        <f>VLOOKUP(10, IG$1:IK$90, 5, FALSE)</f>
        <v>28425.185604494309</v>
      </c>
      <c r="IM97" s="21">
        <f>VLOOKUP(10, IM$1:IQ$90, 5, FALSE)</f>
        <v>-25965.133915115224</v>
      </c>
      <c r="IS97" s="21">
        <f>VLOOKUP(10, IS$1:IW$90, 5, FALSE)</f>
        <v>-59133.128337471506</v>
      </c>
      <c r="IY97" s="21">
        <f>VLOOKUP(10, IY$1:JC$90, 5, FALSE)</f>
        <v>14646.752078293892</v>
      </c>
      <c r="JE97" s="21">
        <f>VLOOKUP(10, JE$1:JI$90, 5, FALSE)</f>
        <v>61497.685606048595</v>
      </c>
      <c r="JK97" s="21">
        <f>VLOOKUP(10, JK$1:JO$90, 5, FALSE)</f>
        <v>99718.420677400674</v>
      </c>
      <c r="JQ97" s="21">
        <f>VLOOKUP(10, JQ$1:JU$90, 5, FALSE)</f>
        <v>57050.919037621214</v>
      </c>
      <c r="JW97" s="21">
        <f>VLOOKUP(10, JW$1:KA$90, 5, FALSE)</f>
        <v>175004.95866819535</v>
      </c>
      <c r="KC97" s="21">
        <f>VLOOKUP(10, KC$1:KG$90, 5, FALSE)</f>
        <v>143856.15880593818</v>
      </c>
      <c r="KI97" s="21">
        <f>VLOOKUP(10, KI$1:KM$90, 5, FALSE)</f>
        <v>112652.87792297946</v>
      </c>
      <c r="KO97" s="21">
        <f>VLOOKUP(10, KO$1:KS$90, 5, FALSE)</f>
        <v>130033.12627202422</v>
      </c>
      <c r="KU97" s="21">
        <f>VLOOKUP(10, KU$1:KY$90, 5, FALSE)</f>
        <v>91285.710742464042</v>
      </c>
      <c r="LA97" s="21">
        <f>VLOOKUP(10, LA$1:LE$90, 5, FALSE)</f>
        <v>77571.708227030613</v>
      </c>
      <c r="LG97" s="21">
        <f>VLOOKUP(10, LG$1:LK$90, 5, FALSE)</f>
        <v>143644.00995160019</v>
      </c>
      <c r="LM97" s="21">
        <f>VLOOKUP(10, LM$1:LQ$90, 5, FALSE)</f>
        <v>175654.6095558737</v>
      </c>
      <c r="LS97" s="21">
        <f>VLOOKUP(10, LS$1:LW$90, 5, FALSE)</f>
        <v>126854.4011532304</v>
      </c>
      <c r="LY97" s="21">
        <f>VLOOKUP(10, LY$1:MC$90, 5, FALSE)</f>
        <v>223949.17763947271</v>
      </c>
      <c r="ME97" s="21">
        <f>VLOOKUP(10, ME$1:MI$90, 5, FALSE)</f>
        <v>115308.94423404991</v>
      </c>
      <c r="MK97" s="21">
        <f>VLOOKUP(10, MK$1:MO$90, 5, FALSE)</f>
        <v>89156.502777873378</v>
      </c>
      <c r="MQ97" s="21">
        <f>VLOOKUP(10, MQ$1:MU$90, 5, FALSE)</f>
        <v>101902.26722228293</v>
      </c>
      <c r="MW97" s="21">
        <f>VLOOKUP(10, MW$1:NA$90, 5, FALSE)</f>
        <v>130783.21637062539</v>
      </c>
      <c r="NC97" s="21">
        <f>VLOOKUP(10, NC$1:NG$90, 5, FALSE)</f>
        <v>42621.760429739363</v>
      </c>
      <c r="NI97" s="21">
        <f>VLOOKUP(10, NI$1:NM$90, 5, FALSE)</f>
        <v>4566.5961036096378</v>
      </c>
      <c r="NO97" s="21">
        <f>VLOOKUP(10, NO$1:NS$90, 5, FALSE)</f>
        <v>-52299.659876279329</v>
      </c>
      <c r="NU97" s="21">
        <f>VLOOKUP(10, NU$1:NY$90, 5, FALSE)</f>
        <v>-62792.617847281494</v>
      </c>
      <c r="OA97" s="21">
        <f>VLOOKUP(10, OA$1:OE$90, 5, FALSE)</f>
        <v>-102071.03082019184</v>
      </c>
      <c r="OG97" s="21">
        <f>VLOOKUP(10, OG$1:OK$90, 5, FALSE)</f>
        <v>-98223.895052772175</v>
      </c>
      <c r="OM97" s="21">
        <f>VLOOKUP(10, OM$1:OQ$90, 5, FALSE)</f>
        <v>-77682.207143077147</v>
      </c>
      <c r="OS97" s="21">
        <f>VLOOKUP(10, OS$1:OW$90, 5, FALSE)</f>
        <v>-24676.817551856351</v>
      </c>
      <c r="OY97" s="21">
        <f>VLOOKUP(10, OY$1:PC$90, 5, FALSE)</f>
        <v>-84051.563411644835</v>
      </c>
      <c r="PE97" s="21">
        <f>VLOOKUP(10, PE$1:PI$90, 5, FALSE)</f>
        <v>-80983.456162788847</v>
      </c>
      <c r="PK97" s="21">
        <f>VLOOKUP(10, PK$1:PO$90, 5, FALSE)</f>
        <v>-60715.542590107725</v>
      </c>
      <c r="PQ97" s="21">
        <f>VLOOKUP(10, PQ$1:PU$90, 5, FALSE)</f>
        <v>-77719.515384281258</v>
      </c>
      <c r="PW97" s="21" t="e">
        <f>VLOOKUP(10, PW$1:QA$90, 5, FALSE)</f>
        <v>#N/A</v>
      </c>
      <c r="QC97" s="21" t="e">
        <f>VLOOKUP(10, QC$1:QG$90, 5, FALSE)</f>
        <v>#N/A</v>
      </c>
    </row>
    <row r="98" spans="1:445" s="21" customFormat="1">
      <c r="B98" s="22"/>
      <c r="Y98" s="21">
        <v>2</v>
      </c>
      <c r="Z98" s="21">
        <v>4</v>
      </c>
      <c r="AA98" s="21">
        <v>6</v>
      </c>
      <c r="AB98" s="21">
        <v>8</v>
      </c>
      <c r="AC98" s="21">
        <v>10</v>
      </c>
      <c r="AD98" s="21">
        <v>12</v>
      </c>
      <c r="AE98" s="21">
        <v>14</v>
      </c>
      <c r="AF98" s="21">
        <v>16</v>
      </c>
      <c r="AG98" s="21">
        <v>18</v>
      </c>
      <c r="AH98" s="21">
        <v>20</v>
      </c>
      <c r="AI98" s="21">
        <v>22</v>
      </c>
      <c r="AJ98" s="21">
        <v>24</v>
      </c>
      <c r="AK98" s="21">
        <v>26</v>
      </c>
      <c r="AL98" s="21">
        <v>28</v>
      </c>
      <c r="AM98" s="21">
        <v>30</v>
      </c>
      <c r="AN98" s="21">
        <v>32</v>
      </c>
      <c r="AO98" s="21">
        <v>34</v>
      </c>
      <c r="AP98" s="21">
        <v>36</v>
      </c>
      <c r="AQ98" s="21">
        <v>38</v>
      </c>
      <c r="AR98" s="21">
        <v>40</v>
      </c>
      <c r="AS98" s="21">
        <v>42</v>
      </c>
      <c r="AT98" s="21">
        <v>44</v>
      </c>
      <c r="AU98" s="21">
        <v>46</v>
      </c>
      <c r="AV98" s="21">
        <v>48</v>
      </c>
      <c r="AW98" s="21">
        <v>50</v>
      </c>
      <c r="AX98" s="21">
        <v>52</v>
      </c>
      <c r="AY98" s="21">
        <v>54</v>
      </c>
      <c r="AZ98" s="21">
        <v>56</v>
      </c>
      <c r="BA98" s="21">
        <v>58</v>
      </c>
      <c r="BB98" s="21">
        <v>60</v>
      </c>
      <c r="BC98" s="21">
        <v>62</v>
      </c>
      <c r="BD98" s="21">
        <v>64</v>
      </c>
      <c r="BE98" s="21">
        <v>66</v>
      </c>
      <c r="BF98" s="21">
        <v>68</v>
      </c>
      <c r="BG98" s="21">
        <v>70</v>
      </c>
      <c r="BH98" s="21">
        <v>72</v>
      </c>
      <c r="BI98" s="21">
        <v>74</v>
      </c>
      <c r="BJ98" s="21">
        <v>76</v>
      </c>
      <c r="BK98" s="21">
        <v>78</v>
      </c>
      <c r="BL98" s="21">
        <v>80</v>
      </c>
      <c r="BM98" s="21">
        <v>82</v>
      </c>
      <c r="BN98" s="21">
        <v>84</v>
      </c>
      <c r="BO98" s="21">
        <v>86</v>
      </c>
      <c r="BP98" s="21">
        <v>88</v>
      </c>
      <c r="BQ98" s="21">
        <v>90</v>
      </c>
      <c r="BR98" s="21">
        <v>92</v>
      </c>
      <c r="BS98" s="21">
        <v>94</v>
      </c>
      <c r="BT98" s="21">
        <v>96</v>
      </c>
      <c r="BU98" s="21">
        <v>98</v>
      </c>
      <c r="BV98" s="21">
        <v>100</v>
      </c>
      <c r="BW98" s="21">
        <v>102</v>
      </c>
      <c r="BX98" s="21">
        <v>104</v>
      </c>
      <c r="BY98" s="21">
        <v>106</v>
      </c>
      <c r="BZ98" s="21">
        <v>108</v>
      </c>
      <c r="CA98" s="21">
        <v>110</v>
      </c>
      <c r="CB98" s="21">
        <v>112</v>
      </c>
      <c r="CC98" s="21">
        <v>114</v>
      </c>
      <c r="CD98" s="21">
        <v>116</v>
      </c>
      <c r="CE98" s="21">
        <v>118</v>
      </c>
      <c r="CF98" s="21">
        <v>120</v>
      </c>
    </row>
    <row r="99" spans="1:445">
      <c r="A99" t="s">
        <v>5</v>
      </c>
      <c r="B99">
        <v>1928</v>
      </c>
      <c r="C99">
        <v>1929</v>
      </c>
      <c r="D99">
        <v>1930</v>
      </c>
      <c r="E99" s="12">
        <v>1931</v>
      </c>
      <c r="F99">
        <v>1932</v>
      </c>
      <c r="G99">
        <v>1933</v>
      </c>
      <c r="H99">
        <v>1934</v>
      </c>
      <c r="I99">
        <v>1935</v>
      </c>
      <c r="J99">
        <v>1936</v>
      </c>
      <c r="K99" s="12">
        <v>1937</v>
      </c>
      <c r="L99">
        <v>1938</v>
      </c>
      <c r="M99">
        <v>1939</v>
      </c>
      <c r="N99">
        <v>1940</v>
      </c>
      <c r="O99">
        <v>1941</v>
      </c>
      <c r="P99">
        <v>1942</v>
      </c>
      <c r="Q99">
        <v>1943</v>
      </c>
      <c r="R99">
        <v>1944</v>
      </c>
      <c r="S99">
        <v>1945</v>
      </c>
      <c r="T99">
        <v>1946</v>
      </c>
      <c r="U99">
        <v>1947</v>
      </c>
      <c r="V99">
        <v>1948</v>
      </c>
      <c r="W99">
        <v>1949</v>
      </c>
      <c r="X99">
        <v>1950</v>
      </c>
      <c r="Y99">
        <v>1951</v>
      </c>
      <c r="Z99">
        <v>1952</v>
      </c>
      <c r="AA99">
        <v>1953</v>
      </c>
      <c r="AB99">
        <v>1954</v>
      </c>
      <c r="AC99">
        <v>1955</v>
      </c>
      <c r="AD99">
        <v>1956</v>
      </c>
      <c r="AE99">
        <v>1957</v>
      </c>
      <c r="AF99">
        <v>1958</v>
      </c>
      <c r="AG99">
        <v>1959</v>
      </c>
      <c r="AH99">
        <v>1960</v>
      </c>
      <c r="AI99">
        <v>1961</v>
      </c>
      <c r="AJ99">
        <v>1962</v>
      </c>
      <c r="AK99">
        <v>1963</v>
      </c>
      <c r="AL99">
        <v>1964</v>
      </c>
      <c r="AM99">
        <v>1965</v>
      </c>
      <c r="AN99">
        <v>1966</v>
      </c>
      <c r="AO99">
        <v>1967</v>
      </c>
      <c r="AP99">
        <v>1968</v>
      </c>
      <c r="AQ99">
        <v>1969</v>
      </c>
      <c r="AR99">
        <v>1970</v>
      </c>
      <c r="AS99">
        <v>1971</v>
      </c>
      <c r="AT99">
        <v>1972</v>
      </c>
      <c r="AU99">
        <v>1973</v>
      </c>
      <c r="AV99">
        <v>1974</v>
      </c>
      <c r="AW99">
        <v>1975</v>
      </c>
      <c r="AX99">
        <v>1976</v>
      </c>
      <c r="AY99">
        <v>1977</v>
      </c>
      <c r="AZ99">
        <v>1978</v>
      </c>
      <c r="BA99">
        <v>1979</v>
      </c>
      <c r="BB99">
        <v>1980</v>
      </c>
      <c r="BC99">
        <v>1981</v>
      </c>
      <c r="BD99">
        <v>1982</v>
      </c>
      <c r="BE99">
        <v>1983</v>
      </c>
      <c r="BF99">
        <v>1984</v>
      </c>
      <c r="BG99">
        <v>1985</v>
      </c>
      <c r="BH99">
        <v>1986</v>
      </c>
      <c r="BI99">
        <v>1987</v>
      </c>
      <c r="BJ99">
        <v>1988</v>
      </c>
      <c r="BK99">
        <v>1989</v>
      </c>
      <c r="BL99">
        <v>1990</v>
      </c>
      <c r="BM99">
        <v>1991</v>
      </c>
      <c r="BN99">
        <v>1992</v>
      </c>
      <c r="BO99">
        <v>1993</v>
      </c>
      <c r="BP99">
        <v>1994</v>
      </c>
      <c r="BQ99">
        <v>1995</v>
      </c>
      <c r="BR99">
        <v>1996</v>
      </c>
      <c r="BS99">
        <v>1997</v>
      </c>
      <c r="BT99">
        <v>1998</v>
      </c>
      <c r="BU99">
        <v>1999</v>
      </c>
      <c r="BV99">
        <v>2000</v>
      </c>
      <c r="BW99">
        <v>2001</v>
      </c>
      <c r="BX99">
        <v>2002</v>
      </c>
      <c r="BY99">
        <v>2003</v>
      </c>
      <c r="BZ99">
        <v>2004</v>
      </c>
      <c r="CA99">
        <v>2005</v>
      </c>
      <c r="CB99">
        <v>2006</v>
      </c>
      <c r="CC99">
        <v>2007</v>
      </c>
      <c r="CD99">
        <v>2008</v>
      </c>
      <c r="CE99">
        <v>2009</v>
      </c>
      <c r="CF99">
        <v>2011</v>
      </c>
    </row>
    <row r="100" spans="1:445">
      <c r="A100" s="21"/>
      <c r="C100">
        <v>1</v>
      </c>
      <c r="D100">
        <v>2</v>
      </c>
      <c r="E100">
        <v>3</v>
      </c>
      <c r="F100">
        <v>4</v>
      </c>
      <c r="G100">
        <v>5</v>
      </c>
      <c r="H100">
        <v>6</v>
      </c>
      <c r="I100">
        <v>7</v>
      </c>
      <c r="J100">
        <v>8</v>
      </c>
      <c r="K100">
        <v>9</v>
      </c>
      <c r="L100">
        <v>10</v>
      </c>
      <c r="M100">
        <v>11</v>
      </c>
      <c r="N100">
        <v>12</v>
      </c>
      <c r="O100">
        <v>13</v>
      </c>
      <c r="P100">
        <v>14</v>
      </c>
      <c r="Q100">
        <v>15</v>
      </c>
      <c r="R100">
        <v>16</v>
      </c>
      <c r="S100">
        <v>17</v>
      </c>
      <c r="T100">
        <v>18</v>
      </c>
      <c r="U100">
        <v>19</v>
      </c>
      <c r="V100">
        <v>20</v>
      </c>
      <c r="W100">
        <v>21</v>
      </c>
      <c r="X100">
        <v>22</v>
      </c>
      <c r="Y100">
        <v>23</v>
      </c>
      <c r="Z100">
        <v>24</v>
      </c>
      <c r="AA100">
        <v>25</v>
      </c>
      <c r="AB100">
        <v>26</v>
      </c>
      <c r="AC100">
        <v>27</v>
      </c>
      <c r="AD100">
        <v>28</v>
      </c>
      <c r="AE100">
        <v>29</v>
      </c>
      <c r="AF100">
        <v>30</v>
      </c>
      <c r="AG100">
        <v>31</v>
      </c>
      <c r="AH100">
        <v>32</v>
      </c>
      <c r="AI100">
        <v>33</v>
      </c>
      <c r="AJ100">
        <v>34</v>
      </c>
      <c r="AK100">
        <v>35</v>
      </c>
      <c r="AL100">
        <v>36</v>
      </c>
      <c r="AM100">
        <v>37</v>
      </c>
      <c r="AN100">
        <v>38</v>
      </c>
      <c r="AO100">
        <v>39</v>
      </c>
      <c r="AP100">
        <v>40</v>
      </c>
      <c r="AQ100">
        <v>41</v>
      </c>
      <c r="AR100">
        <v>42</v>
      </c>
      <c r="AS100">
        <v>43</v>
      </c>
      <c r="AT100">
        <v>44</v>
      </c>
      <c r="AU100">
        <v>45</v>
      </c>
      <c r="AV100">
        <v>46</v>
      </c>
      <c r="AW100">
        <v>47</v>
      </c>
      <c r="AX100">
        <v>48</v>
      </c>
      <c r="AY100">
        <v>49</v>
      </c>
      <c r="AZ100">
        <v>50</v>
      </c>
      <c r="BA100">
        <v>51</v>
      </c>
      <c r="BB100">
        <v>52</v>
      </c>
      <c r="BC100">
        <v>53</v>
      </c>
      <c r="BD100">
        <v>54</v>
      </c>
      <c r="BE100">
        <v>55</v>
      </c>
      <c r="BF100">
        <v>56</v>
      </c>
      <c r="BG100">
        <v>57</v>
      </c>
      <c r="BH100">
        <v>58</v>
      </c>
      <c r="BI100">
        <v>59</v>
      </c>
      <c r="BJ100">
        <v>60</v>
      </c>
      <c r="BK100">
        <v>61</v>
      </c>
      <c r="BL100">
        <v>62</v>
      </c>
      <c r="BM100">
        <v>63</v>
      </c>
      <c r="BN100">
        <v>64</v>
      </c>
      <c r="BO100">
        <v>65</v>
      </c>
      <c r="BP100">
        <v>66</v>
      </c>
      <c r="BQ100">
        <v>67</v>
      </c>
      <c r="BR100">
        <v>68</v>
      </c>
      <c r="BS100">
        <v>69</v>
      </c>
      <c r="BT100">
        <v>70</v>
      </c>
      <c r="BU100">
        <v>71</v>
      </c>
      <c r="BV100">
        <v>72</v>
      </c>
      <c r="BW100">
        <v>73</v>
      </c>
      <c r="BX100">
        <v>74</v>
      </c>
      <c r="BY100">
        <v>75</v>
      </c>
      <c r="BZ100">
        <v>76</v>
      </c>
      <c r="CA100">
        <v>77</v>
      </c>
      <c r="CB100">
        <v>78</v>
      </c>
      <c r="CC100">
        <v>79</v>
      </c>
      <c r="CD100">
        <v>80</v>
      </c>
      <c r="CE100">
        <v>81</v>
      </c>
      <c r="CF100">
        <v>82</v>
      </c>
    </row>
    <row r="101" spans="1:445">
      <c r="A101" t="s">
        <v>6</v>
      </c>
      <c r="B101">
        <f>C93</f>
        <v>-5679713.6779621188</v>
      </c>
      <c r="C101">
        <f ca="1">OFFSET($C93, 0, 4*C$100)</f>
        <v>-5808393.7951226104</v>
      </c>
      <c r="D101">
        <f ca="1">OFFSET($C93, 0, 4*D$100)</f>
        <v>-5776991.8957813215</v>
      </c>
      <c r="E101">
        <f t="shared" ref="E101:X101" ca="1" si="340">OFFSET($C93, 0, 4*E$100)</f>
        <v>-5696901.6544214496</v>
      </c>
      <c r="F101">
        <f t="shared" ca="1" si="340"/>
        <v>-3144681.4090648829</v>
      </c>
      <c r="G101">
        <f t="shared" ca="1" si="340"/>
        <v>-3096781.6044159322</v>
      </c>
      <c r="H101">
        <f t="shared" ca="1" si="340"/>
        <v>-4527824.1155702807</v>
      </c>
      <c r="I101">
        <f t="shared" ca="1" si="340"/>
        <v>-4031745.900025907</v>
      </c>
      <c r="J101">
        <f t="shared" ca="1" si="340"/>
        <v>-5848304.5813907431</v>
      </c>
      <c r="K101">
        <f t="shared" ca="1" si="340"/>
        <v>-6823621.5302906549</v>
      </c>
      <c r="L101">
        <f t="shared" ca="1" si="340"/>
        <v>-4937833.7400401495</v>
      </c>
      <c r="M101">
        <f t="shared" ca="1" si="340"/>
        <v>-5839169.0178287439</v>
      </c>
      <c r="N101">
        <f t="shared" ca="1" si="340"/>
        <v>-6466619.8825188614</v>
      </c>
      <c r="O101">
        <f t="shared" ca="1" si="340"/>
        <v>-4680849.0346870348</v>
      </c>
      <c r="P101">
        <f t="shared" ca="1" si="340"/>
        <v>-3394671.0257262317</v>
      </c>
      <c r="Q101">
        <f t="shared" ca="1" si="340"/>
        <v>-3355399.1527181221</v>
      </c>
      <c r="R101">
        <f t="shared" ca="1" si="340"/>
        <v>-3853989.6023892597</v>
      </c>
      <c r="S101">
        <f t="shared" ca="1" si="340"/>
        <v>-3690003.3325673179</v>
      </c>
      <c r="T101">
        <f t="shared" ca="1" si="340"/>
        <v>-5541877.0933585111</v>
      </c>
      <c r="U101">
        <f t="shared" ca="1" si="340"/>
        <v>-3830232.3481494081</v>
      </c>
      <c r="V101">
        <f t="shared" ca="1" si="340"/>
        <v>-3116165.2988508199</v>
      </c>
      <c r="W101">
        <f t="shared" ca="1" si="340"/>
        <v>-2830326.5225204192</v>
      </c>
      <c r="X101">
        <f t="shared" ca="1" si="340"/>
        <v>-4104691.8312624246</v>
      </c>
      <c r="Y101">
        <f ca="1">OFFSET($C93, 0, 4*Y$100+Y$98)</f>
        <v>-4401911.2824687967</v>
      </c>
      <c r="Z101">
        <f ca="1">OFFSET($C93, 0, 4*Z$100+Z$98)</f>
        <v>-4167151.496633633</v>
      </c>
      <c r="AA101">
        <f t="shared" ref="AA101:CE101" ca="1" si="341">OFFSET($C93, 0, 4*AA$100+AA$98)</f>
        <v>-3434377.6134932884</v>
      </c>
      <c r="AB101">
        <f t="shared" ca="1" si="341"/>
        <v>-3442405.050287494</v>
      </c>
      <c r="AC101">
        <f t="shared" ca="1" si="341"/>
        <v>-5267847.3200821094</v>
      </c>
      <c r="AD101">
        <f t="shared" ca="1" si="341"/>
        <v>-5866201.2857322702</v>
      </c>
      <c r="AE101">
        <f t="shared" ca="1" si="341"/>
        <v>-6169883.9277439183</v>
      </c>
      <c r="AF101">
        <f t="shared" ca="1" si="341"/>
        <v>-5380582.437370535</v>
      </c>
      <c r="AG101">
        <f t="shared" ca="1" si="341"/>
        <v>-3698302.8517563054</v>
      </c>
      <c r="AH101">
        <f t="shared" ca="1" si="341"/>
        <v>-4585378.2545668744</v>
      </c>
      <c r="AI101">
        <f t="shared" ca="1" si="341"/>
        <v>-4815081.8600097029</v>
      </c>
      <c r="AJ101">
        <f t="shared" ca="1" si="341"/>
        <v>-5025876.628820275</v>
      </c>
      <c r="AK101">
        <f t="shared" ca="1" si="341"/>
        <v>-5137462.778054514</v>
      </c>
      <c r="AL101">
        <f t="shared" ca="1" si="341"/>
        <v>-6806317.3913241718</v>
      </c>
      <c r="AM101">
        <f t="shared" ca="1" si="341"/>
        <v>-7594216.5981003903</v>
      </c>
      <c r="AN101">
        <f t="shared" ca="1" si="341"/>
        <v>-7546633.0661510834</v>
      </c>
      <c r="AO101">
        <f ca="1">OFFSET($C93, 0, 4*AO$100+AO$98)</f>
        <v>-7647976.4427484693</v>
      </c>
      <c r="AP101" t="e">
        <f t="shared" ca="1" si="341"/>
        <v>#N/A</v>
      </c>
      <c r="AQ101" t="e">
        <f t="shared" ca="1" si="341"/>
        <v>#N/A</v>
      </c>
      <c r="AR101" t="e">
        <f t="shared" ca="1" si="341"/>
        <v>#N/A</v>
      </c>
      <c r="AS101" t="e">
        <f t="shared" ca="1" si="341"/>
        <v>#N/A</v>
      </c>
      <c r="AT101" t="e">
        <f t="shared" ca="1" si="341"/>
        <v>#N/A</v>
      </c>
      <c r="AU101" t="e">
        <f t="shared" ca="1" si="341"/>
        <v>#N/A</v>
      </c>
      <c r="AV101" t="e">
        <f t="shared" ca="1" si="341"/>
        <v>#N/A</v>
      </c>
      <c r="AW101" t="e">
        <f t="shared" ca="1" si="341"/>
        <v>#N/A</v>
      </c>
      <c r="AX101" t="e">
        <f t="shared" ca="1" si="341"/>
        <v>#N/A</v>
      </c>
      <c r="AY101" t="e">
        <f t="shared" ca="1" si="341"/>
        <v>#N/A</v>
      </c>
      <c r="AZ101" t="e">
        <f t="shared" ca="1" si="341"/>
        <v>#N/A</v>
      </c>
      <c r="BA101" t="e">
        <f t="shared" ca="1" si="341"/>
        <v>#N/A</v>
      </c>
      <c r="BB101" t="e">
        <f t="shared" ca="1" si="341"/>
        <v>#N/A</v>
      </c>
      <c r="BC101" t="e">
        <f t="shared" ca="1" si="341"/>
        <v>#N/A</v>
      </c>
      <c r="BD101" t="e">
        <f t="shared" ca="1" si="341"/>
        <v>#N/A</v>
      </c>
      <c r="BE101" t="e">
        <f t="shared" ca="1" si="341"/>
        <v>#N/A</v>
      </c>
      <c r="BF101" t="e">
        <f t="shared" ca="1" si="341"/>
        <v>#N/A</v>
      </c>
      <c r="BG101" t="e">
        <f t="shared" ca="1" si="341"/>
        <v>#N/A</v>
      </c>
      <c r="BH101" t="e">
        <f t="shared" ca="1" si="341"/>
        <v>#N/A</v>
      </c>
      <c r="BI101" t="e">
        <f t="shared" ca="1" si="341"/>
        <v>#N/A</v>
      </c>
      <c r="BJ101" t="e">
        <f t="shared" ca="1" si="341"/>
        <v>#N/A</v>
      </c>
      <c r="BK101" t="e">
        <f t="shared" ca="1" si="341"/>
        <v>#N/A</v>
      </c>
      <c r="BL101" t="e">
        <f t="shared" ca="1" si="341"/>
        <v>#N/A</v>
      </c>
      <c r="BM101" t="e">
        <f t="shared" ca="1" si="341"/>
        <v>#N/A</v>
      </c>
      <c r="BN101" t="e">
        <f t="shared" ca="1" si="341"/>
        <v>#N/A</v>
      </c>
      <c r="BO101" t="e">
        <f t="shared" ca="1" si="341"/>
        <v>#N/A</v>
      </c>
      <c r="BP101" t="e">
        <f t="shared" ca="1" si="341"/>
        <v>#N/A</v>
      </c>
      <c r="BQ101" t="e">
        <f t="shared" ca="1" si="341"/>
        <v>#N/A</v>
      </c>
      <c r="BR101" t="e">
        <f t="shared" ca="1" si="341"/>
        <v>#N/A</v>
      </c>
      <c r="BS101" t="e">
        <f t="shared" ca="1" si="341"/>
        <v>#N/A</v>
      </c>
      <c r="BT101" t="e">
        <f t="shared" ca="1" si="341"/>
        <v>#N/A</v>
      </c>
      <c r="BU101" t="e">
        <f t="shared" ca="1" si="341"/>
        <v>#N/A</v>
      </c>
      <c r="BV101" t="e">
        <f t="shared" ca="1" si="341"/>
        <v>#N/A</v>
      </c>
      <c r="BW101" t="e">
        <f t="shared" ca="1" si="341"/>
        <v>#N/A</v>
      </c>
      <c r="BX101" t="e">
        <f t="shared" ca="1" si="341"/>
        <v>#N/A</v>
      </c>
      <c r="BY101" t="e">
        <f t="shared" ca="1" si="341"/>
        <v>#N/A</v>
      </c>
      <c r="BZ101" t="e">
        <f t="shared" ca="1" si="341"/>
        <v>#N/A</v>
      </c>
      <c r="CA101" t="e">
        <f t="shared" ca="1" si="341"/>
        <v>#N/A</v>
      </c>
      <c r="CB101" t="e">
        <f t="shared" ca="1" si="341"/>
        <v>#N/A</v>
      </c>
      <c r="CC101" t="e">
        <f t="shared" ca="1" si="341"/>
        <v>#N/A</v>
      </c>
      <c r="CD101" t="e">
        <f t="shared" ca="1" si="341"/>
        <v>#N/A</v>
      </c>
      <c r="CE101" t="e">
        <f t="shared" ca="1" si="341"/>
        <v>#N/A</v>
      </c>
    </row>
    <row r="102" spans="1:445">
      <c r="A102" t="s">
        <v>7</v>
      </c>
      <c r="B102">
        <f t="shared" ref="B102:B105" si="342">C94</f>
        <v>-6720145.7148730485</v>
      </c>
      <c r="C102">
        <f t="shared" ref="C102:X105" ca="1" si="343">OFFSET($C94, 0, 4*C$100)</f>
        <v>-7369220.0130737107</v>
      </c>
      <c r="D102">
        <f t="shared" ca="1" si="343"/>
        <v>-5910509.3359802328</v>
      </c>
      <c r="E102">
        <f t="shared" ca="1" si="343"/>
        <v>-4871023.3263732009</v>
      </c>
      <c r="F102">
        <f t="shared" ca="1" si="343"/>
        <v>-3296948.6184353116</v>
      </c>
      <c r="G102">
        <f t="shared" ca="1" si="343"/>
        <v>-3309421.2761726351</v>
      </c>
      <c r="H102">
        <f t="shared" ca="1" si="343"/>
        <v>-3476360.5658819969</v>
      </c>
      <c r="I102">
        <f t="shared" ca="1" si="343"/>
        <v>-2043174.3306922682</v>
      </c>
      <c r="J102">
        <f t="shared" ca="1" si="343"/>
        <v>-2916083.4262412773</v>
      </c>
      <c r="K102">
        <f t="shared" ca="1" si="343"/>
        <v>-3481412.8128042198</v>
      </c>
      <c r="L102">
        <f t="shared" ca="1" si="343"/>
        <v>-2078522.9789342785</v>
      </c>
      <c r="M102">
        <f t="shared" ca="1" si="343"/>
        <v>-2217663.655620032</v>
      </c>
      <c r="N102">
        <f t="shared" ca="1" si="343"/>
        <v>-2113382.7372150822</v>
      </c>
      <c r="O102">
        <f t="shared" ca="1" si="343"/>
        <v>-1886208.4067570884</v>
      </c>
      <c r="P102">
        <f t="shared" ca="1" si="343"/>
        <v>-889899.99897755892</v>
      </c>
      <c r="Q102">
        <f t="shared" ca="1" si="343"/>
        <v>-942502.84455069376</v>
      </c>
      <c r="R102">
        <f t="shared" ca="1" si="343"/>
        <v>-1233246.9879282687</v>
      </c>
      <c r="S102">
        <f t="shared" ca="1" si="343"/>
        <v>-1230315.4717225903</v>
      </c>
      <c r="T102">
        <f t="shared" ca="1" si="343"/>
        <v>-1799497.3059312073</v>
      </c>
      <c r="U102">
        <f t="shared" ca="1" si="343"/>
        <v>-1120416.7436869822</v>
      </c>
      <c r="V102">
        <f t="shared" ca="1" si="343"/>
        <v>-685428.25728790893</v>
      </c>
      <c r="W102">
        <f t="shared" ca="1" si="343"/>
        <v>-519898.86262220534</v>
      </c>
      <c r="X102">
        <f t="shared" ca="1" si="343"/>
        <v>-866184.48633093829</v>
      </c>
      <c r="Y102">
        <f t="shared" ref="Y102:CE105" ca="1" si="344">OFFSET($C94, 0, 4*Y$100+Y$98)</f>
        <v>-1026249.5020610829</v>
      </c>
      <c r="Z102">
        <f t="shared" ca="1" si="344"/>
        <v>-1449483.6149219628</v>
      </c>
      <c r="AA102">
        <f t="shared" ca="1" si="344"/>
        <v>-1648819.3695572671</v>
      </c>
      <c r="AB102">
        <f t="shared" ca="1" si="344"/>
        <v>-1387646.4743050712</v>
      </c>
      <c r="AC102">
        <f t="shared" ca="1" si="344"/>
        <v>-2015190.2994763553</v>
      </c>
      <c r="AD102">
        <f t="shared" ca="1" si="344"/>
        <v>-2973585.4688228099</v>
      </c>
      <c r="AE102">
        <f t="shared" ca="1" si="344"/>
        <v>-3360661.5999726653</v>
      </c>
      <c r="AF102">
        <f t="shared" ca="1" si="344"/>
        <v>-3631619.0544249048</v>
      </c>
      <c r="AG102">
        <f t="shared" ca="1" si="344"/>
        <v>-5212080.0025330465</v>
      </c>
      <c r="AH102">
        <f t="shared" ca="1" si="344"/>
        <v>-6081540.363829283</v>
      </c>
      <c r="AI102">
        <f t="shared" ca="1" si="344"/>
        <v>-5028542.2176740384</v>
      </c>
      <c r="AJ102">
        <f t="shared" ca="1" si="344"/>
        <v>-4453363.1113684308</v>
      </c>
      <c r="AK102">
        <f t="shared" ca="1" si="344"/>
        <v>-3107922.4630668433</v>
      </c>
      <c r="AL102">
        <f t="shared" ca="1" si="344"/>
        <v>-3976827.629307996</v>
      </c>
      <c r="AM102">
        <f t="shared" ca="1" si="344"/>
        <v>-4325102.0575638842</v>
      </c>
      <c r="AN102">
        <f t="shared" ca="1" si="344"/>
        <v>-4318037.248321414</v>
      </c>
      <c r="AO102">
        <f t="shared" ca="1" si="344"/>
        <v>-4343191.6860258626</v>
      </c>
      <c r="AP102">
        <f t="shared" ca="1" si="344"/>
        <v>-4519070.3391435705</v>
      </c>
      <c r="AQ102">
        <f t="shared" ca="1" si="344"/>
        <v>-2683727.2800739515</v>
      </c>
      <c r="AR102">
        <f t="shared" ca="1" si="344"/>
        <v>-3045634.7336405138</v>
      </c>
      <c r="AS102">
        <f t="shared" ca="1" si="344"/>
        <v>-3106141.0623031431</v>
      </c>
      <c r="AT102">
        <f t="shared" ca="1" si="344"/>
        <v>-3010179.366974344</v>
      </c>
      <c r="AU102">
        <f t="shared" ca="1" si="344"/>
        <v>-3329519.9874463286</v>
      </c>
      <c r="AV102">
        <f t="shared" ca="1" si="344"/>
        <v>-3562823.5322320173</v>
      </c>
      <c r="AW102">
        <f t="shared" ca="1" si="344"/>
        <v>-2430157.5914733359</v>
      </c>
      <c r="AX102">
        <f t="shared" ca="1" si="344"/>
        <v>-2769697.8449017224</v>
      </c>
      <c r="AY102">
        <f t="shared" ca="1" si="344"/>
        <v>-3116949.2651006379</v>
      </c>
      <c r="AZ102" t="e">
        <f t="shared" ca="1" si="344"/>
        <v>#N/A</v>
      </c>
      <c r="BA102" t="e">
        <f t="shared" ca="1" si="344"/>
        <v>#N/A</v>
      </c>
      <c r="BB102" t="e">
        <f t="shared" ca="1" si="344"/>
        <v>#N/A</v>
      </c>
      <c r="BC102" t="e">
        <f t="shared" ca="1" si="344"/>
        <v>#N/A</v>
      </c>
      <c r="BD102" t="e">
        <f t="shared" ca="1" si="344"/>
        <v>#N/A</v>
      </c>
      <c r="BE102" t="e">
        <f t="shared" ca="1" si="344"/>
        <v>#N/A</v>
      </c>
      <c r="BF102" t="e">
        <f t="shared" ca="1" si="344"/>
        <v>#N/A</v>
      </c>
      <c r="BG102" t="e">
        <f t="shared" ca="1" si="344"/>
        <v>#N/A</v>
      </c>
      <c r="BH102" t="e">
        <f t="shared" ca="1" si="344"/>
        <v>#N/A</v>
      </c>
      <c r="BI102" t="e">
        <f t="shared" ca="1" si="344"/>
        <v>#N/A</v>
      </c>
      <c r="BJ102" t="e">
        <f t="shared" ca="1" si="344"/>
        <v>#N/A</v>
      </c>
      <c r="BK102" t="e">
        <f t="shared" ca="1" si="344"/>
        <v>#N/A</v>
      </c>
      <c r="BL102" t="e">
        <f t="shared" ca="1" si="344"/>
        <v>#N/A</v>
      </c>
      <c r="BM102" t="e">
        <f t="shared" ca="1" si="344"/>
        <v>#N/A</v>
      </c>
      <c r="BN102" t="e">
        <f t="shared" ca="1" si="344"/>
        <v>#N/A</v>
      </c>
      <c r="BO102" t="e">
        <f t="shared" ca="1" si="344"/>
        <v>#N/A</v>
      </c>
      <c r="BP102" t="e">
        <f t="shared" ca="1" si="344"/>
        <v>#N/A</v>
      </c>
      <c r="BQ102" t="e">
        <f t="shared" ca="1" si="344"/>
        <v>#N/A</v>
      </c>
      <c r="BR102" t="e">
        <f t="shared" ca="1" si="344"/>
        <v>#N/A</v>
      </c>
      <c r="BS102" t="e">
        <f t="shared" ca="1" si="344"/>
        <v>#N/A</v>
      </c>
      <c r="BT102" t="e">
        <f t="shared" ca="1" si="344"/>
        <v>#N/A</v>
      </c>
      <c r="BU102" t="e">
        <f t="shared" ca="1" si="344"/>
        <v>#N/A</v>
      </c>
      <c r="BV102" t="e">
        <f t="shared" ca="1" si="344"/>
        <v>#N/A</v>
      </c>
      <c r="BW102" t="e">
        <f t="shared" ca="1" si="344"/>
        <v>#N/A</v>
      </c>
      <c r="BX102" t="e">
        <f t="shared" ca="1" si="344"/>
        <v>#N/A</v>
      </c>
      <c r="BY102" t="e">
        <f t="shared" ca="1" si="344"/>
        <v>#N/A</v>
      </c>
      <c r="BZ102" t="e">
        <f t="shared" ca="1" si="344"/>
        <v>#N/A</v>
      </c>
      <c r="CA102" t="e">
        <f t="shared" ca="1" si="344"/>
        <v>#N/A</v>
      </c>
      <c r="CB102" t="e">
        <f t="shared" ca="1" si="344"/>
        <v>#N/A</v>
      </c>
      <c r="CC102" t="e">
        <f t="shared" ca="1" si="344"/>
        <v>#N/A</v>
      </c>
      <c r="CD102" t="e">
        <f t="shared" ca="1" si="344"/>
        <v>#N/A</v>
      </c>
      <c r="CE102" t="e">
        <f t="shared" ca="1" si="344"/>
        <v>#N/A</v>
      </c>
    </row>
    <row r="103" spans="1:445">
      <c r="A103" t="s">
        <v>8</v>
      </c>
      <c r="B103">
        <f>C95</f>
        <v>-2244242.6438218714</v>
      </c>
      <c r="C103">
        <f t="shared" ca="1" si="343"/>
        <v>-3214322.787471565</v>
      </c>
      <c r="D103">
        <f t="shared" ca="1" si="343"/>
        <v>-3234701.8753899895</v>
      </c>
      <c r="E103">
        <f t="shared" ca="1" si="343"/>
        <v>-2694488.1004774296</v>
      </c>
      <c r="F103">
        <f t="shared" ca="1" si="343"/>
        <v>-2011434.6082736063</v>
      </c>
      <c r="G103">
        <f t="shared" ca="1" si="343"/>
        <v>-1577281.8516173863</v>
      </c>
      <c r="H103">
        <f t="shared" ca="1" si="343"/>
        <v>-2496097.4795520194</v>
      </c>
      <c r="I103">
        <f t="shared" ca="1" si="343"/>
        <v>-2435404.7417826345</v>
      </c>
      <c r="J103">
        <f t="shared" ca="1" si="343"/>
        <v>-3202202.0390781355</v>
      </c>
      <c r="K103">
        <f t="shared" ca="1" si="343"/>
        <v>-2920723.1478355764</v>
      </c>
      <c r="L103">
        <f t="shared" ca="1" si="343"/>
        <v>-2246122.6819157992</v>
      </c>
      <c r="M103">
        <f t="shared" ca="1" si="343"/>
        <v>-2585242.7903250461</v>
      </c>
      <c r="N103">
        <f t="shared" ca="1" si="343"/>
        <v>-1954818.8600852301</v>
      </c>
      <c r="O103">
        <f t="shared" ca="1" si="343"/>
        <v>-1401189.8702455163</v>
      </c>
      <c r="P103">
        <f t="shared" ca="1" si="343"/>
        <v>-683543.58108706656</v>
      </c>
      <c r="Q103">
        <f t="shared" ca="1" si="343"/>
        <v>-724725.49339781504</v>
      </c>
      <c r="R103">
        <f t="shared" ca="1" si="343"/>
        <v>-706051.23229833203</v>
      </c>
      <c r="S103">
        <f t="shared" ca="1" si="343"/>
        <v>-476907.8679873526</v>
      </c>
      <c r="T103">
        <f t="shared" ca="1" si="343"/>
        <v>-727849.60365852923</v>
      </c>
      <c r="U103">
        <f t="shared" ca="1" si="343"/>
        <v>-345595.2536917064</v>
      </c>
      <c r="V103">
        <f t="shared" ca="1" si="343"/>
        <v>-96406.052461849948</v>
      </c>
      <c r="W103">
        <f t="shared" ca="1" si="343"/>
        <v>-10846.050002185671</v>
      </c>
      <c r="X103">
        <f t="shared" ca="1" si="343"/>
        <v>-107349.01579027073</v>
      </c>
      <c r="Y103">
        <f t="shared" ca="1" si="344"/>
        <v>-243209.52801318851</v>
      </c>
      <c r="Z103">
        <f t="shared" ca="1" si="344"/>
        <v>-285288.00363919692</v>
      </c>
      <c r="AA103">
        <f t="shared" ca="1" si="344"/>
        <v>-379994.92131705186</v>
      </c>
      <c r="AB103">
        <f t="shared" ca="1" si="344"/>
        <v>-332820.04646192607</v>
      </c>
      <c r="AC103">
        <f t="shared" ca="1" si="344"/>
        <v>-600032.18773190421</v>
      </c>
      <c r="AD103">
        <f t="shared" ca="1" si="344"/>
        <v>-881462.31320700387</v>
      </c>
      <c r="AE103">
        <f t="shared" ca="1" si="344"/>
        <v>-960109.15268497297</v>
      </c>
      <c r="AF103">
        <f t="shared" ca="1" si="344"/>
        <v>-827504.04440499004</v>
      </c>
      <c r="AG103">
        <f t="shared" ca="1" si="344"/>
        <v>-1101844.953013632</v>
      </c>
      <c r="AH103">
        <f t="shared" ca="1" si="344"/>
        <v>-1376470.9896378207</v>
      </c>
      <c r="AI103">
        <f t="shared" ca="1" si="344"/>
        <v>-1194581.5987350005</v>
      </c>
      <c r="AJ103">
        <f t="shared" ca="1" si="344"/>
        <v>-1561007.8238675715</v>
      </c>
      <c r="AK103">
        <f t="shared" ca="1" si="344"/>
        <v>-1476078.2719773457</v>
      </c>
      <c r="AL103">
        <f t="shared" ca="1" si="344"/>
        <v>-1628366.3687466008</v>
      </c>
      <c r="AM103">
        <f t="shared" ca="1" si="344"/>
        <v>-1628900.4682496991</v>
      </c>
      <c r="AN103">
        <f t="shared" ca="1" si="344"/>
        <v>-2142008.3703483078</v>
      </c>
      <c r="AO103">
        <f t="shared" ca="1" si="344"/>
        <v>-2306728.6034695767</v>
      </c>
      <c r="AP103">
        <f t="shared" ca="1" si="344"/>
        <v>-3010297.8536887369</v>
      </c>
      <c r="AQ103">
        <f t="shared" ca="1" si="344"/>
        <v>-3691860.2449238128</v>
      </c>
      <c r="AR103">
        <f t="shared" ca="1" si="344"/>
        <v>-3903706.5306767565</v>
      </c>
      <c r="AS103">
        <f t="shared" ca="1" si="344"/>
        <v>-3115584.7449555108</v>
      </c>
      <c r="AT103">
        <f t="shared" ca="1" si="344"/>
        <v>-2544757.0809725681</v>
      </c>
      <c r="AU103">
        <f t="shared" ca="1" si="344"/>
        <v>-1934969.2515663765</v>
      </c>
      <c r="AV103">
        <f t="shared" ca="1" si="344"/>
        <v>-1952843.9048856958</v>
      </c>
      <c r="AW103">
        <f t="shared" ca="1" si="344"/>
        <v>-1192285.8161320908</v>
      </c>
      <c r="AX103">
        <f t="shared" ca="1" si="344"/>
        <v>-1410478.7748253727</v>
      </c>
      <c r="AY103">
        <f t="shared" ca="1" si="344"/>
        <v>-1595711.162157011</v>
      </c>
      <c r="AZ103">
        <f t="shared" ca="1" si="344"/>
        <v>-1144106.8421150993</v>
      </c>
      <c r="BA103">
        <f t="shared" ca="1" si="344"/>
        <v>-520699.18100751535</v>
      </c>
      <c r="BB103">
        <f t="shared" ca="1" si="344"/>
        <v>-542179.94154881639</v>
      </c>
      <c r="BC103">
        <f t="shared" ca="1" si="344"/>
        <v>-652685.44753579376</v>
      </c>
      <c r="BD103">
        <f t="shared" ca="1" si="344"/>
        <v>-320655.53588787478</v>
      </c>
      <c r="BE103">
        <f t="shared" ca="1" si="344"/>
        <v>-418687.65290954168</v>
      </c>
      <c r="BF103">
        <f t="shared" ca="1" si="344"/>
        <v>-612156.94557778095</v>
      </c>
      <c r="BG103">
        <f t="shared" ca="1" si="344"/>
        <v>-518233.27022454765</v>
      </c>
      <c r="BH103">
        <f t="shared" ca="1" si="344"/>
        <v>-715680.59027549974</v>
      </c>
      <c r="BI103">
        <f t="shared" ca="1" si="344"/>
        <v>-832827.01040802058</v>
      </c>
      <c r="BJ103" t="e">
        <f t="shared" ca="1" si="344"/>
        <v>#N/A</v>
      </c>
      <c r="BK103" t="e">
        <f t="shared" ca="1" si="344"/>
        <v>#N/A</v>
      </c>
      <c r="BL103" t="e">
        <f t="shared" ca="1" si="344"/>
        <v>#N/A</v>
      </c>
      <c r="BM103" t="e">
        <f t="shared" ca="1" si="344"/>
        <v>#N/A</v>
      </c>
      <c r="BN103" t="e">
        <f t="shared" ca="1" si="344"/>
        <v>#N/A</v>
      </c>
      <c r="BO103" t="e">
        <f t="shared" ca="1" si="344"/>
        <v>#N/A</v>
      </c>
      <c r="BP103" t="e">
        <f t="shared" ca="1" si="344"/>
        <v>#N/A</v>
      </c>
      <c r="BQ103" t="e">
        <f t="shared" ca="1" si="344"/>
        <v>#N/A</v>
      </c>
      <c r="BR103" t="e">
        <f t="shared" ca="1" si="344"/>
        <v>#N/A</v>
      </c>
      <c r="BS103" t="e">
        <f t="shared" ca="1" si="344"/>
        <v>#N/A</v>
      </c>
      <c r="BT103" t="e">
        <f t="shared" ca="1" si="344"/>
        <v>#N/A</v>
      </c>
      <c r="BU103" t="e">
        <f t="shared" ca="1" si="344"/>
        <v>#N/A</v>
      </c>
      <c r="BV103" t="e">
        <f t="shared" ca="1" si="344"/>
        <v>#N/A</v>
      </c>
      <c r="BW103" t="e">
        <f t="shared" ca="1" si="344"/>
        <v>#N/A</v>
      </c>
      <c r="BX103" t="e">
        <f t="shared" ca="1" si="344"/>
        <v>#N/A</v>
      </c>
      <c r="BY103" t="e">
        <f t="shared" ca="1" si="344"/>
        <v>#N/A</v>
      </c>
      <c r="BZ103" t="e">
        <f t="shared" ca="1" si="344"/>
        <v>#N/A</v>
      </c>
      <c r="CA103" t="e">
        <f t="shared" ca="1" si="344"/>
        <v>#N/A</v>
      </c>
      <c r="CB103" t="e">
        <f t="shared" ca="1" si="344"/>
        <v>#N/A</v>
      </c>
      <c r="CC103" t="e">
        <f t="shared" ca="1" si="344"/>
        <v>#N/A</v>
      </c>
      <c r="CD103" t="e">
        <f t="shared" ca="1" si="344"/>
        <v>#N/A</v>
      </c>
      <c r="CE103" t="e">
        <f t="shared" ca="1" si="344"/>
        <v>#N/A</v>
      </c>
    </row>
    <row r="104" spans="1:445">
      <c r="A104" t="s">
        <v>9</v>
      </c>
      <c r="B104">
        <f t="shared" si="342"/>
        <v>-466231.19108904951</v>
      </c>
      <c r="C104">
        <f t="shared" ca="1" si="343"/>
        <v>-490903.47100311931</v>
      </c>
      <c r="D104">
        <f t="shared" ca="1" si="343"/>
        <v>-532517.44074169698</v>
      </c>
      <c r="E104">
        <f t="shared" ca="1" si="343"/>
        <v>-590916.73408820876</v>
      </c>
      <c r="F104">
        <f t="shared" ca="1" si="343"/>
        <v>-359503.48555143853</v>
      </c>
      <c r="G104">
        <f t="shared" ca="1" si="343"/>
        <v>-350441.69960167661</v>
      </c>
      <c r="H104">
        <f t="shared" ca="1" si="343"/>
        <v>-518016.88194843649</v>
      </c>
      <c r="I104">
        <f t="shared" ca="1" si="343"/>
        <v>-658162.39083654713</v>
      </c>
      <c r="J104">
        <f t="shared" ca="1" si="343"/>
        <v>-1096329.7018295121</v>
      </c>
      <c r="K104">
        <f t="shared" ca="1" si="343"/>
        <v>-1234066.8526627454</v>
      </c>
      <c r="L104">
        <f t="shared" ca="1" si="343"/>
        <v>-646167.13023446221</v>
      </c>
      <c r="M104">
        <f t="shared" ca="1" si="343"/>
        <v>-997515.35739804327</v>
      </c>
      <c r="N104">
        <f t="shared" ca="1" si="343"/>
        <v>-929961.37138211634</v>
      </c>
      <c r="O104">
        <f t="shared" ca="1" si="343"/>
        <v>-635932.52100741735</v>
      </c>
      <c r="P104">
        <f t="shared" ca="1" si="343"/>
        <v>-231794.99031429953</v>
      </c>
      <c r="Q104">
        <f t="shared" ca="1" si="343"/>
        <v>-190955.23452663733</v>
      </c>
      <c r="R104">
        <f t="shared" ca="1" si="343"/>
        <v>-321416.32683540758</v>
      </c>
      <c r="S104">
        <f t="shared" ca="1" si="343"/>
        <v>-356503.86257976503</v>
      </c>
      <c r="T104">
        <f t="shared" ca="1" si="343"/>
        <v>-563664.38282024767</v>
      </c>
      <c r="U104">
        <f t="shared" ca="1" si="343"/>
        <v>-42355.415796786845</v>
      </c>
      <c r="V104">
        <f t="shared" ca="1" si="343"/>
        <v>216406.3881070815</v>
      </c>
      <c r="W104">
        <f t="shared" ca="1" si="343"/>
        <v>354929.47266184143</v>
      </c>
      <c r="X104">
        <f t="shared" ca="1" si="343"/>
        <v>211145.94203078156</v>
      </c>
      <c r="Y104">
        <f t="shared" ca="1" si="344"/>
        <v>94845.655925490602</v>
      </c>
      <c r="Z104">
        <f t="shared" ca="1" si="344"/>
        <v>17232.124792668415</v>
      </c>
      <c r="AA104">
        <f t="shared" ca="1" si="344"/>
        <v>-49830.542917791274</v>
      </c>
      <c r="AB104">
        <f t="shared" ca="1" si="344"/>
        <v>51090.29558562157</v>
      </c>
      <c r="AC104">
        <f t="shared" ca="1" si="344"/>
        <v>-124519.47392110368</v>
      </c>
      <c r="AD104">
        <f t="shared" ca="1" si="344"/>
        <v>-231684.91002894612</v>
      </c>
      <c r="AE104">
        <f t="shared" ca="1" si="344"/>
        <v>-257452.6430837345</v>
      </c>
      <c r="AF104">
        <f t="shared" ca="1" si="344"/>
        <v>-162629.94000711641</v>
      </c>
      <c r="AG104">
        <f t="shared" ca="1" si="344"/>
        <v>-252279.33696153341</v>
      </c>
      <c r="AH104">
        <f t="shared" ca="1" si="344"/>
        <v>-290129.79278456199</v>
      </c>
      <c r="AI104">
        <f t="shared" ca="1" si="344"/>
        <v>-318886.61482470355</v>
      </c>
      <c r="AJ104">
        <f t="shared" ca="1" si="344"/>
        <v>-319952.46533816372</v>
      </c>
      <c r="AK104">
        <f t="shared" ca="1" si="344"/>
        <v>-323057.50941544678</v>
      </c>
      <c r="AL104">
        <f t="shared" ca="1" si="344"/>
        <v>-420703.47023777955</v>
      </c>
      <c r="AM104">
        <f t="shared" ca="1" si="344"/>
        <v>-454659.52906062343</v>
      </c>
      <c r="AN104">
        <f t="shared" ca="1" si="344"/>
        <v>-584215.3540788074</v>
      </c>
      <c r="AO104">
        <f t="shared" ca="1" si="344"/>
        <v>-600305.09674035979</v>
      </c>
      <c r="AP104">
        <f t="shared" ca="1" si="344"/>
        <v>-656247.7528511429</v>
      </c>
      <c r="AQ104">
        <f t="shared" ca="1" si="344"/>
        <v>-730401.83268204925</v>
      </c>
      <c r="AR104">
        <f t="shared" ca="1" si="344"/>
        <v>-814303.88720442215</v>
      </c>
      <c r="AS104">
        <f t="shared" ca="1" si="344"/>
        <v>-680703.13512981753</v>
      </c>
      <c r="AT104">
        <f t="shared" ca="1" si="344"/>
        <v>-817307.12560642941</v>
      </c>
      <c r="AU104">
        <f t="shared" ca="1" si="344"/>
        <v>-855419.58455946832</v>
      </c>
      <c r="AV104">
        <f t="shared" ca="1" si="344"/>
        <v>-716703.63663059787</v>
      </c>
      <c r="AW104">
        <f t="shared" ca="1" si="344"/>
        <v>-345229.14654584666</v>
      </c>
      <c r="AX104">
        <f t="shared" ca="1" si="344"/>
        <v>-580249.42193712178</v>
      </c>
      <c r="AY104">
        <f t="shared" ca="1" si="344"/>
        <v>-721535.2604291935</v>
      </c>
      <c r="AZ104">
        <f t="shared" ca="1" si="344"/>
        <v>-576279.36836500897</v>
      </c>
      <c r="BA104">
        <f t="shared" ca="1" si="344"/>
        <v>-450822.17517001013</v>
      </c>
      <c r="BB104">
        <f t="shared" ca="1" si="344"/>
        <v>-362786.58401904645</v>
      </c>
      <c r="BC104">
        <f t="shared" ca="1" si="344"/>
        <v>-369230.8288040426</v>
      </c>
      <c r="BD104">
        <f t="shared" ca="1" si="344"/>
        <v>1876.0370404562818</v>
      </c>
      <c r="BE104">
        <f t="shared" ca="1" si="344"/>
        <v>-46485.748288166935</v>
      </c>
      <c r="BF104">
        <f t="shared" ca="1" si="344"/>
        <v>-111588.33079422684</v>
      </c>
      <c r="BG104">
        <f t="shared" ca="1" si="344"/>
        <v>-32402.174541232569</v>
      </c>
      <c r="BH104">
        <f t="shared" ca="1" si="344"/>
        <v>-160268.12787555347</v>
      </c>
      <c r="BI104">
        <f t="shared" ca="1" si="344"/>
        <v>-210687.15703480286</v>
      </c>
      <c r="BJ104">
        <f t="shared" ca="1" si="344"/>
        <v>-145874.84957835427</v>
      </c>
      <c r="BK104">
        <f t="shared" ca="1" si="344"/>
        <v>-102596.44367132052</v>
      </c>
      <c r="BL104">
        <f t="shared" ca="1" si="344"/>
        <v>-196000.39239208688</v>
      </c>
      <c r="BM104">
        <f t="shared" ca="1" si="344"/>
        <v>-122768.01452847823</v>
      </c>
      <c r="BN104">
        <f t="shared" ca="1" si="344"/>
        <v>-200857.94707593595</v>
      </c>
      <c r="BO104">
        <f t="shared" ca="1" si="344"/>
        <v>-209614.15576381583</v>
      </c>
      <c r="BP104">
        <f t="shared" ca="1" si="344"/>
        <v>-270031.93968717952</v>
      </c>
      <c r="BQ104">
        <f t="shared" ca="1" si="344"/>
        <v>-249242.39340784753</v>
      </c>
      <c r="BR104">
        <f t="shared" ca="1" si="344"/>
        <v>-382345.2980309556</v>
      </c>
      <c r="BS104">
        <f t="shared" ca="1" si="344"/>
        <v>-477839.74222260289</v>
      </c>
      <c r="BT104" t="e">
        <f t="shared" ca="1" si="344"/>
        <v>#N/A</v>
      </c>
      <c r="BU104" t="e">
        <f t="shared" ca="1" si="344"/>
        <v>#N/A</v>
      </c>
      <c r="BV104" t="e">
        <f t="shared" ca="1" si="344"/>
        <v>#N/A</v>
      </c>
      <c r="BW104" t="e">
        <f t="shared" ca="1" si="344"/>
        <v>#N/A</v>
      </c>
      <c r="BX104" t="e">
        <f t="shared" ca="1" si="344"/>
        <v>#N/A</v>
      </c>
      <c r="BY104" t="e">
        <f t="shared" ca="1" si="344"/>
        <v>#N/A</v>
      </c>
      <c r="BZ104" t="e">
        <f t="shared" ca="1" si="344"/>
        <v>#N/A</v>
      </c>
      <c r="CA104" t="e">
        <f t="shared" ca="1" si="344"/>
        <v>#N/A</v>
      </c>
      <c r="CB104" t="e">
        <f t="shared" ca="1" si="344"/>
        <v>#N/A</v>
      </c>
      <c r="CC104" t="e">
        <f t="shared" ca="1" si="344"/>
        <v>#N/A</v>
      </c>
      <c r="CD104" t="e">
        <f t="shared" ca="1" si="344"/>
        <v>#N/A</v>
      </c>
      <c r="CE104" t="e">
        <f t="shared" ca="1" si="344"/>
        <v>#N/A</v>
      </c>
    </row>
    <row r="105" spans="1:445">
      <c r="A105" t="s">
        <v>10</v>
      </c>
      <c r="B105">
        <f t="shared" si="342"/>
        <v>-78290.162494289878</v>
      </c>
      <c r="C105">
        <f t="shared" ca="1" si="343"/>
        <v>-142720.8931910182</v>
      </c>
      <c r="D105">
        <f t="shared" ca="1" si="343"/>
        <v>-119376.05676082394</v>
      </c>
      <c r="E105">
        <f t="shared" ca="1" si="343"/>
        <v>-60577.631161518824</v>
      </c>
      <c r="F105">
        <f t="shared" ca="1" si="343"/>
        <v>50910.128345543337</v>
      </c>
      <c r="G105">
        <f t="shared" ca="1" si="343"/>
        <v>55915.358391414491</v>
      </c>
      <c r="H105">
        <f t="shared" ca="1" si="343"/>
        <v>-26293.769516877448</v>
      </c>
      <c r="I105">
        <f t="shared" ca="1" si="343"/>
        <v>-10111.219894464079</v>
      </c>
      <c r="J105">
        <f t="shared" ca="1" si="343"/>
        <v>-104405.28124714193</v>
      </c>
      <c r="K105">
        <f t="shared" ca="1" si="343"/>
        <v>-131839.1605274977</v>
      </c>
      <c r="L105">
        <f t="shared" ca="1" si="343"/>
        <v>-19800.791770532243</v>
      </c>
      <c r="M105">
        <f t="shared" ca="1" si="343"/>
        <v>-62760.049983432938</v>
      </c>
      <c r="N105">
        <f t="shared" ca="1" si="343"/>
        <v>-61988.287988696437</v>
      </c>
      <c r="O105">
        <f t="shared" ca="1" si="343"/>
        <v>-25580.332760408586</v>
      </c>
      <c r="P105">
        <f t="shared" ca="1" si="343"/>
        <v>89642.768951832652</v>
      </c>
      <c r="Q105">
        <f t="shared" ca="1" si="343"/>
        <v>86980.300718349128</v>
      </c>
      <c r="R105">
        <f t="shared" ca="1" si="343"/>
        <v>40111.760345951145</v>
      </c>
      <c r="S105">
        <f t="shared" ca="1" si="343"/>
        <v>44585.96833980472</v>
      </c>
      <c r="T105">
        <f t="shared" ca="1" si="343"/>
        <v>-25935.617945066911</v>
      </c>
      <c r="U105">
        <f t="shared" ca="1" si="343"/>
        <v>180926.57805590818</v>
      </c>
      <c r="V105">
        <f t="shared" ca="1" si="343"/>
        <v>233423.20251793115</v>
      </c>
      <c r="W105">
        <f t="shared" ca="1" si="343"/>
        <v>364906.62222429499</v>
      </c>
      <c r="X105">
        <f t="shared" ca="1" si="343"/>
        <v>332014.72106295766</v>
      </c>
      <c r="Y105">
        <f t="shared" ca="1" si="344"/>
        <v>251623.70277791086</v>
      </c>
      <c r="Z105">
        <f t="shared" ca="1" si="344"/>
        <v>245409.34336694432</v>
      </c>
      <c r="AA105">
        <f t="shared" ca="1" si="344"/>
        <v>171031.20883968892</v>
      </c>
      <c r="AB105">
        <f t="shared" ca="1" si="344"/>
        <v>272936.58194186992</v>
      </c>
      <c r="AC105">
        <f t="shared" ca="1" si="344"/>
        <v>111220.21865993524</v>
      </c>
      <c r="AD105">
        <f t="shared" ca="1" si="344"/>
        <v>34603.139752883544</v>
      </c>
      <c r="AE105">
        <f t="shared" ca="1" si="344"/>
        <v>38550.708813169484</v>
      </c>
      <c r="AF105">
        <f t="shared" ca="1" si="344"/>
        <v>134131.60096807295</v>
      </c>
      <c r="AG105">
        <f t="shared" ca="1" si="344"/>
        <v>33264.713475325458</v>
      </c>
      <c r="AH105">
        <f t="shared" ca="1" si="344"/>
        <v>13792.963740935022</v>
      </c>
      <c r="AI105">
        <f t="shared" ca="1" si="344"/>
        <v>25937.751086438548</v>
      </c>
      <c r="AJ105">
        <f t="shared" ca="1" si="344"/>
        <v>-22945.729440011659</v>
      </c>
      <c r="AK105">
        <f t="shared" ca="1" si="344"/>
        <v>18482.755790773994</v>
      </c>
      <c r="AL105">
        <f t="shared" ca="1" si="344"/>
        <v>-22808.192663699621</v>
      </c>
      <c r="AM105">
        <f t="shared" ca="1" si="344"/>
        <v>-43242.310094130597</v>
      </c>
      <c r="AN105">
        <f t="shared" ca="1" si="344"/>
        <v>-71033.684773882225</v>
      </c>
      <c r="AO105">
        <f t="shared" ca="1" si="344"/>
        <v>-59620.035157529855</v>
      </c>
      <c r="AP105">
        <f t="shared" ca="1" si="344"/>
        <v>-82804.533979731175</v>
      </c>
      <c r="AQ105">
        <f t="shared" ca="1" si="344"/>
        <v>-98177.891929449484</v>
      </c>
      <c r="AR105">
        <f t="shared" ca="1" si="344"/>
        <v>-88765.776457422558</v>
      </c>
      <c r="AS105">
        <f t="shared" ca="1" si="344"/>
        <v>-87862.194234550814</v>
      </c>
      <c r="AT105">
        <f t="shared" ca="1" si="344"/>
        <v>-88792.032871511576</v>
      </c>
      <c r="AU105">
        <f t="shared" ca="1" si="344"/>
        <v>-118481.41356500061</v>
      </c>
      <c r="AV105">
        <f t="shared" ca="1" si="344"/>
        <v>-87868.320018551371</v>
      </c>
      <c r="AW105">
        <f t="shared" ca="1" si="344"/>
        <v>28425.185604494309</v>
      </c>
      <c r="AX105">
        <f t="shared" ca="1" si="344"/>
        <v>-25965.133915115224</v>
      </c>
      <c r="AY105">
        <f t="shared" ca="1" si="344"/>
        <v>-59133.128337471506</v>
      </c>
      <c r="AZ105">
        <f t="shared" ca="1" si="344"/>
        <v>14646.752078293892</v>
      </c>
      <c r="BA105">
        <f t="shared" ca="1" si="344"/>
        <v>61497.685606048595</v>
      </c>
      <c r="BB105">
        <f t="shared" ca="1" si="344"/>
        <v>99718.420677400674</v>
      </c>
      <c r="BC105">
        <f t="shared" ca="1" si="344"/>
        <v>57050.919037621214</v>
      </c>
      <c r="BD105">
        <f t="shared" ca="1" si="344"/>
        <v>175004.95866819535</v>
      </c>
      <c r="BE105">
        <f t="shared" ca="1" si="344"/>
        <v>143856.15880593818</v>
      </c>
      <c r="BF105">
        <f t="shared" ca="1" si="344"/>
        <v>112652.87792297946</v>
      </c>
      <c r="BG105">
        <f t="shared" ca="1" si="344"/>
        <v>130033.12627202422</v>
      </c>
      <c r="BH105">
        <f t="shared" ca="1" si="344"/>
        <v>91285.710742464042</v>
      </c>
      <c r="BI105">
        <f t="shared" ca="1" si="344"/>
        <v>77571.708227030613</v>
      </c>
      <c r="BJ105">
        <f t="shared" ca="1" si="344"/>
        <v>143644.00995160019</v>
      </c>
      <c r="BK105">
        <f t="shared" ca="1" si="344"/>
        <v>175654.6095558737</v>
      </c>
      <c r="BL105">
        <f t="shared" ca="1" si="344"/>
        <v>126854.4011532304</v>
      </c>
      <c r="BM105">
        <f t="shared" ca="1" si="344"/>
        <v>223949.17763947271</v>
      </c>
      <c r="BN105">
        <f t="shared" ca="1" si="344"/>
        <v>115308.94423404991</v>
      </c>
      <c r="BO105">
        <f t="shared" ca="1" si="344"/>
        <v>89156.502777873378</v>
      </c>
      <c r="BP105">
        <f t="shared" ca="1" si="344"/>
        <v>101902.26722228293</v>
      </c>
      <c r="BQ105">
        <f t="shared" ca="1" si="344"/>
        <v>130783.21637062539</v>
      </c>
      <c r="BR105">
        <f t="shared" ca="1" si="344"/>
        <v>42621.760429739363</v>
      </c>
      <c r="BS105">
        <f t="shared" ca="1" si="344"/>
        <v>4566.5961036096378</v>
      </c>
      <c r="BT105">
        <f t="shared" ca="1" si="344"/>
        <v>-52299.659876279329</v>
      </c>
      <c r="BU105">
        <f t="shared" ca="1" si="344"/>
        <v>-62792.617847281494</v>
      </c>
      <c r="BV105">
        <f t="shared" ca="1" si="344"/>
        <v>-102071.03082019184</v>
      </c>
      <c r="BW105">
        <f t="shared" ca="1" si="344"/>
        <v>-98223.895052772175</v>
      </c>
      <c r="BX105">
        <f t="shared" ca="1" si="344"/>
        <v>-77682.207143077147</v>
      </c>
      <c r="BY105">
        <f t="shared" ca="1" si="344"/>
        <v>-24676.817551856351</v>
      </c>
      <c r="BZ105">
        <f t="shared" ca="1" si="344"/>
        <v>-84051.563411644835</v>
      </c>
      <c r="CA105">
        <f t="shared" ca="1" si="344"/>
        <v>-80983.456162788847</v>
      </c>
      <c r="CB105">
        <f t="shared" ca="1" si="344"/>
        <v>-60715.542590107725</v>
      </c>
      <c r="CC105">
        <f t="shared" ca="1" si="344"/>
        <v>-77719.515384281258</v>
      </c>
      <c r="CD105" t="e">
        <f t="shared" ca="1" si="344"/>
        <v>#N/A</v>
      </c>
      <c r="CE105" t="e">
        <f t="shared" ca="1" si="344"/>
        <v>#N/A</v>
      </c>
    </row>
    <row r="106" spans="1:445" s="25" customFormat="1">
      <c r="A106" s="24" t="s">
        <v>5</v>
      </c>
      <c r="B106" s="25">
        <v>1928</v>
      </c>
      <c r="C106" s="25">
        <v>1929</v>
      </c>
      <c r="D106" s="25">
        <v>1930</v>
      </c>
      <c r="E106" s="26">
        <v>1931</v>
      </c>
      <c r="F106" s="25">
        <v>1932</v>
      </c>
      <c r="G106" s="25">
        <v>1933</v>
      </c>
      <c r="H106" s="25">
        <v>1934</v>
      </c>
      <c r="I106" s="25">
        <v>1935</v>
      </c>
      <c r="J106" s="25">
        <v>1936</v>
      </c>
      <c r="K106" s="26">
        <v>1937</v>
      </c>
      <c r="L106" s="25">
        <v>1938</v>
      </c>
      <c r="M106" s="25">
        <v>1939</v>
      </c>
      <c r="N106" s="25">
        <v>1940</v>
      </c>
      <c r="O106" s="25">
        <v>1941</v>
      </c>
      <c r="P106" s="25">
        <v>1942</v>
      </c>
      <c r="Q106" s="25">
        <v>1943</v>
      </c>
      <c r="R106" s="25">
        <v>1944</v>
      </c>
      <c r="S106" s="25">
        <v>1945</v>
      </c>
      <c r="T106" s="25">
        <v>1946</v>
      </c>
      <c r="U106" s="25">
        <v>1947</v>
      </c>
      <c r="V106" s="25">
        <v>1948</v>
      </c>
      <c r="W106" s="25">
        <v>1949</v>
      </c>
      <c r="X106" s="25">
        <v>1950</v>
      </c>
      <c r="Y106" s="25">
        <v>1951</v>
      </c>
      <c r="Z106" s="25">
        <v>1952</v>
      </c>
      <c r="AA106" s="25">
        <v>1953</v>
      </c>
      <c r="AB106" s="25">
        <v>1954</v>
      </c>
      <c r="AC106" s="25">
        <v>1955</v>
      </c>
      <c r="AD106" s="25">
        <v>1956</v>
      </c>
      <c r="AE106" s="25">
        <v>1957</v>
      </c>
      <c r="AF106" s="25">
        <v>1958</v>
      </c>
      <c r="AG106" s="25">
        <v>1959</v>
      </c>
      <c r="AH106" s="25">
        <v>1960</v>
      </c>
      <c r="AI106" s="25">
        <v>1961</v>
      </c>
      <c r="AJ106" s="25">
        <v>1962</v>
      </c>
      <c r="AK106" s="25">
        <v>1963</v>
      </c>
      <c r="AL106" s="25">
        <v>1964</v>
      </c>
      <c r="AM106" s="25">
        <v>1965</v>
      </c>
      <c r="AN106" s="25">
        <v>1966</v>
      </c>
      <c r="AO106" s="25">
        <v>1967</v>
      </c>
      <c r="AP106" s="25">
        <v>1968</v>
      </c>
      <c r="AQ106" s="25">
        <v>1969</v>
      </c>
      <c r="AR106" s="25">
        <v>1970</v>
      </c>
      <c r="AS106" s="25">
        <v>1971</v>
      </c>
      <c r="AT106" s="25">
        <v>1972</v>
      </c>
      <c r="AU106" s="25">
        <v>1973</v>
      </c>
      <c r="AV106" s="25">
        <v>1974</v>
      </c>
      <c r="AW106" s="25">
        <v>1975</v>
      </c>
      <c r="AX106" s="25">
        <v>1976</v>
      </c>
      <c r="AY106" s="25">
        <v>1977</v>
      </c>
      <c r="AZ106" s="25">
        <v>1978</v>
      </c>
      <c r="BA106" s="25">
        <v>1979</v>
      </c>
      <c r="BB106" s="25">
        <v>1980</v>
      </c>
      <c r="BC106" s="25">
        <v>1981</v>
      </c>
      <c r="BD106" s="25">
        <v>1982</v>
      </c>
      <c r="BE106" s="25">
        <v>1983</v>
      </c>
      <c r="BF106" s="25">
        <v>1984</v>
      </c>
      <c r="BG106" s="25">
        <v>1985</v>
      </c>
      <c r="BH106" s="25">
        <v>1986</v>
      </c>
      <c r="BI106" s="25">
        <v>1987</v>
      </c>
      <c r="BJ106" s="25">
        <v>1988</v>
      </c>
      <c r="BK106" s="25">
        <v>1989</v>
      </c>
      <c r="BL106" s="25">
        <v>1990</v>
      </c>
      <c r="BM106" s="25">
        <v>1991</v>
      </c>
      <c r="BN106" s="25">
        <v>1992</v>
      </c>
      <c r="BO106" s="25">
        <v>1993</v>
      </c>
      <c r="BP106" s="25">
        <v>1994</v>
      </c>
      <c r="BQ106" s="25">
        <v>1995</v>
      </c>
      <c r="BR106" s="25">
        <v>1996</v>
      </c>
      <c r="BS106" s="25">
        <v>1997</v>
      </c>
      <c r="BT106" s="25">
        <v>1998</v>
      </c>
      <c r="BU106" s="25">
        <v>1999</v>
      </c>
      <c r="BV106" s="25">
        <v>2000</v>
      </c>
      <c r="BW106" s="25">
        <v>2001</v>
      </c>
      <c r="BX106" s="25">
        <v>2002</v>
      </c>
      <c r="BY106" s="25">
        <v>2003</v>
      </c>
      <c r="BZ106" s="25">
        <v>2004</v>
      </c>
      <c r="CA106" s="25">
        <v>2005</v>
      </c>
      <c r="CB106" s="25">
        <v>2006</v>
      </c>
      <c r="CC106" s="25">
        <v>2007</v>
      </c>
      <c r="CD106" s="25">
        <v>2008</v>
      </c>
      <c r="CE106" s="25">
        <v>2009</v>
      </c>
      <c r="CF106" s="25">
        <v>2011</v>
      </c>
    </row>
    <row r="107" spans="1:445" s="28" customFormat="1">
      <c r="A107" s="27" t="s">
        <v>6</v>
      </c>
      <c r="B107" s="28">
        <f>IF(B101&lt;0, 0, IF(ISNA(B101), "", B101))</f>
        <v>0</v>
      </c>
      <c r="C107" s="28">
        <f t="shared" ref="C107:BN110" ca="1" si="345">IF(C101&lt;0, 0, IF(C101="#N/A", "", C101))</f>
        <v>0</v>
      </c>
      <c r="D107" s="28">
        <f t="shared" ca="1" si="345"/>
        <v>0</v>
      </c>
      <c r="E107" s="28">
        <f t="shared" ca="1" si="345"/>
        <v>0</v>
      </c>
      <c r="F107" s="28">
        <f t="shared" ca="1" si="345"/>
        <v>0</v>
      </c>
      <c r="G107" s="28">
        <f t="shared" ca="1" si="345"/>
        <v>0</v>
      </c>
      <c r="H107" s="28">
        <f t="shared" ca="1" si="345"/>
        <v>0</v>
      </c>
      <c r="I107" s="28">
        <f t="shared" ca="1" si="345"/>
        <v>0</v>
      </c>
      <c r="J107" s="28">
        <f t="shared" ca="1" si="345"/>
        <v>0</v>
      </c>
      <c r="K107" s="28">
        <f t="shared" ca="1" si="345"/>
        <v>0</v>
      </c>
      <c r="L107" s="28">
        <f t="shared" ca="1" si="345"/>
        <v>0</v>
      </c>
      <c r="M107" s="28">
        <f t="shared" ca="1" si="345"/>
        <v>0</v>
      </c>
      <c r="N107" s="28">
        <f t="shared" ca="1" si="345"/>
        <v>0</v>
      </c>
      <c r="O107" s="28">
        <f t="shared" ca="1" si="345"/>
        <v>0</v>
      </c>
      <c r="P107" s="28">
        <f t="shared" ca="1" si="345"/>
        <v>0</v>
      </c>
      <c r="Q107" s="28">
        <f t="shared" ca="1" si="345"/>
        <v>0</v>
      </c>
      <c r="R107" s="28">
        <f t="shared" ca="1" si="345"/>
        <v>0</v>
      </c>
      <c r="S107" s="28">
        <f t="shared" ca="1" si="345"/>
        <v>0</v>
      </c>
      <c r="T107" s="28">
        <f t="shared" ca="1" si="345"/>
        <v>0</v>
      </c>
      <c r="U107" s="28">
        <f t="shared" ca="1" si="345"/>
        <v>0</v>
      </c>
      <c r="V107" s="28">
        <f t="shared" ca="1" si="345"/>
        <v>0</v>
      </c>
      <c r="W107" s="28">
        <f t="shared" ca="1" si="345"/>
        <v>0</v>
      </c>
      <c r="X107" s="28">
        <f t="shared" ca="1" si="345"/>
        <v>0</v>
      </c>
      <c r="Y107" s="28">
        <f t="shared" ca="1" si="345"/>
        <v>0</v>
      </c>
      <c r="Z107" s="28">
        <f t="shared" ca="1" si="345"/>
        <v>0</v>
      </c>
      <c r="AA107" s="28">
        <f t="shared" ca="1" si="345"/>
        <v>0</v>
      </c>
      <c r="AB107" s="28">
        <f t="shared" ca="1" si="345"/>
        <v>0</v>
      </c>
      <c r="AC107" s="28">
        <f t="shared" ca="1" si="345"/>
        <v>0</v>
      </c>
      <c r="AD107" s="28">
        <f t="shared" ca="1" si="345"/>
        <v>0</v>
      </c>
      <c r="AE107" s="28">
        <f t="shared" ca="1" si="345"/>
        <v>0</v>
      </c>
      <c r="AF107" s="28">
        <f t="shared" ca="1" si="345"/>
        <v>0</v>
      </c>
      <c r="AG107" s="28">
        <f t="shared" ca="1" si="345"/>
        <v>0</v>
      </c>
      <c r="AH107" s="28">
        <f t="shared" ca="1" si="345"/>
        <v>0</v>
      </c>
      <c r="AI107" s="28">
        <f t="shared" ca="1" si="345"/>
        <v>0</v>
      </c>
      <c r="AJ107" s="28">
        <f t="shared" ca="1" si="345"/>
        <v>0</v>
      </c>
      <c r="AK107" s="28">
        <f t="shared" ca="1" si="345"/>
        <v>0</v>
      </c>
      <c r="AL107" s="28">
        <f t="shared" ca="1" si="345"/>
        <v>0</v>
      </c>
      <c r="AM107" s="28">
        <f t="shared" ca="1" si="345"/>
        <v>0</v>
      </c>
      <c r="AN107" s="28">
        <f t="shared" ca="1" si="345"/>
        <v>0</v>
      </c>
      <c r="AO107" s="28">
        <f t="shared" ca="1" si="345"/>
        <v>0</v>
      </c>
      <c r="AP107" s="28" t="e">
        <f t="shared" ca="1" si="345"/>
        <v>#N/A</v>
      </c>
      <c r="AQ107" s="28" t="e">
        <f t="shared" ca="1" si="345"/>
        <v>#N/A</v>
      </c>
      <c r="AR107" s="28" t="e">
        <f t="shared" ca="1" si="345"/>
        <v>#N/A</v>
      </c>
      <c r="AS107" s="28" t="e">
        <f t="shared" ca="1" si="345"/>
        <v>#N/A</v>
      </c>
      <c r="AT107" s="28" t="e">
        <f t="shared" ca="1" si="345"/>
        <v>#N/A</v>
      </c>
      <c r="AU107" s="28" t="e">
        <f t="shared" ca="1" si="345"/>
        <v>#N/A</v>
      </c>
      <c r="AV107" s="28" t="e">
        <f t="shared" ca="1" si="345"/>
        <v>#N/A</v>
      </c>
      <c r="AW107" s="28" t="e">
        <f t="shared" ca="1" si="345"/>
        <v>#N/A</v>
      </c>
      <c r="AX107" s="28" t="e">
        <f t="shared" ca="1" si="345"/>
        <v>#N/A</v>
      </c>
      <c r="AY107" s="28" t="e">
        <f t="shared" ca="1" si="345"/>
        <v>#N/A</v>
      </c>
      <c r="AZ107" s="28" t="e">
        <f t="shared" ca="1" si="345"/>
        <v>#N/A</v>
      </c>
      <c r="BA107" s="28" t="e">
        <f t="shared" ca="1" si="345"/>
        <v>#N/A</v>
      </c>
      <c r="BB107" s="28" t="e">
        <f t="shared" ca="1" si="345"/>
        <v>#N/A</v>
      </c>
      <c r="BC107" s="28" t="e">
        <f t="shared" ca="1" si="345"/>
        <v>#N/A</v>
      </c>
      <c r="BD107" s="28" t="e">
        <f t="shared" ca="1" si="345"/>
        <v>#N/A</v>
      </c>
      <c r="BE107" s="28" t="e">
        <f t="shared" ca="1" si="345"/>
        <v>#N/A</v>
      </c>
      <c r="BF107" s="28" t="e">
        <f t="shared" ca="1" si="345"/>
        <v>#N/A</v>
      </c>
      <c r="BG107" s="28" t="e">
        <f t="shared" ca="1" si="345"/>
        <v>#N/A</v>
      </c>
      <c r="BH107" s="28" t="e">
        <f t="shared" ca="1" si="345"/>
        <v>#N/A</v>
      </c>
      <c r="BI107" s="28" t="e">
        <f t="shared" ca="1" si="345"/>
        <v>#N/A</v>
      </c>
      <c r="BJ107" s="28" t="e">
        <f t="shared" ca="1" si="345"/>
        <v>#N/A</v>
      </c>
      <c r="BK107" s="28" t="e">
        <f t="shared" ca="1" si="345"/>
        <v>#N/A</v>
      </c>
      <c r="BL107" s="28" t="e">
        <f t="shared" ca="1" si="345"/>
        <v>#N/A</v>
      </c>
      <c r="BM107" s="28" t="e">
        <f t="shared" ca="1" si="345"/>
        <v>#N/A</v>
      </c>
      <c r="BN107" s="28" t="e">
        <f t="shared" ca="1" si="345"/>
        <v>#N/A</v>
      </c>
      <c r="BO107" s="28" t="e">
        <f t="shared" ref="BO107:CE111" ca="1" si="346">IF(BO101&lt;0, 0, IF(BO101="#N/A", "", BO101))</f>
        <v>#N/A</v>
      </c>
      <c r="BP107" s="28" t="e">
        <f t="shared" ca="1" si="346"/>
        <v>#N/A</v>
      </c>
      <c r="BQ107" s="28" t="e">
        <f t="shared" ca="1" si="346"/>
        <v>#N/A</v>
      </c>
      <c r="BR107" s="28" t="e">
        <f t="shared" ca="1" si="346"/>
        <v>#N/A</v>
      </c>
      <c r="BS107" s="28" t="e">
        <f t="shared" ca="1" si="346"/>
        <v>#N/A</v>
      </c>
      <c r="BT107" s="28" t="e">
        <f t="shared" ca="1" si="346"/>
        <v>#N/A</v>
      </c>
      <c r="BU107" s="28" t="e">
        <f ca="1">IF(BU101&lt;0, 0, IF(BU101="#N/A", "", BU101))</f>
        <v>#N/A</v>
      </c>
      <c r="BV107" s="28" t="e">
        <f t="shared" ca="1" si="346"/>
        <v>#N/A</v>
      </c>
      <c r="BW107" s="28" t="e">
        <f t="shared" ca="1" si="346"/>
        <v>#N/A</v>
      </c>
      <c r="BX107" s="28" t="e">
        <f t="shared" ca="1" si="346"/>
        <v>#N/A</v>
      </c>
      <c r="BY107" s="28" t="e">
        <f t="shared" ca="1" si="346"/>
        <v>#N/A</v>
      </c>
      <c r="BZ107" s="28" t="e">
        <f t="shared" ca="1" si="346"/>
        <v>#N/A</v>
      </c>
      <c r="CA107" s="28" t="e">
        <f t="shared" ca="1" si="346"/>
        <v>#N/A</v>
      </c>
      <c r="CB107" s="28" t="e">
        <f t="shared" ca="1" si="346"/>
        <v>#N/A</v>
      </c>
      <c r="CC107" s="28" t="e">
        <f t="shared" ca="1" si="346"/>
        <v>#N/A</v>
      </c>
      <c r="CD107" s="28" t="e">
        <f t="shared" ca="1" si="346"/>
        <v>#N/A</v>
      </c>
      <c r="CE107" s="28" t="e">
        <f t="shared" ca="1" si="346"/>
        <v>#N/A</v>
      </c>
      <c r="HZ107" s="29"/>
    </row>
    <row r="108" spans="1:445" s="28" customFormat="1">
      <c r="A108" s="27" t="s">
        <v>7</v>
      </c>
      <c r="B108" s="28">
        <f t="shared" ref="B108:B111" si="347">IF(B102&lt;0, 0, IF(ISNA(B102), "", B102))</f>
        <v>0</v>
      </c>
      <c r="C108" s="28">
        <f t="shared" ca="1" si="345"/>
        <v>0</v>
      </c>
      <c r="D108" s="28">
        <f t="shared" ca="1" si="345"/>
        <v>0</v>
      </c>
      <c r="E108" s="28">
        <f t="shared" ca="1" si="345"/>
        <v>0</v>
      </c>
      <c r="F108" s="28">
        <f t="shared" ca="1" si="345"/>
        <v>0</v>
      </c>
      <c r="G108" s="28">
        <f t="shared" ca="1" si="345"/>
        <v>0</v>
      </c>
      <c r="H108" s="28">
        <f t="shared" ca="1" si="345"/>
        <v>0</v>
      </c>
      <c r="I108" s="28">
        <f t="shared" ca="1" si="345"/>
        <v>0</v>
      </c>
      <c r="J108" s="28">
        <f t="shared" ca="1" si="345"/>
        <v>0</v>
      </c>
      <c r="K108" s="28">
        <f t="shared" ca="1" si="345"/>
        <v>0</v>
      </c>
      <c r="L108" s="28">
        <f t="shared" ca="1" si="345"/>
        <v>0</v>
      </c>
      <c r="M108" s="28">
        <f t="shared" ca="1" si="345"/>
        <v>0</v>
      </c>
      <c r="N108" s="28">
        <f t="shared" ca="1" si="345"/>
        <v>0</v>
      </c>
      <c r="O108" s="28">
        <f t="shared" ca="1" si="345"/>
        <v>0</v>
      </c>
      <c r="P108" s="28">
        <f t="shared" ca="1" si="345"/>
        <v>0</v>
      </c>
      <c r="Q108" s="28">
        <f t="shared" ca="1" si="345"/>
        <v>0</v>
      </c>
      <c r="R108" s="28">
        <f t="shared" ca="1" si="345"/>
        <v>0</v>
      </c>
      <c r="S108" s="28">
        <f t="shared" ca="1" si="345"/>
        <v>0</v>
      </c>
      <c r="T108" s="28">
        <f t="shared" ca="1" si="345"/>
        <v>0</v>
      </c>
      <c r="U108" s="28">
        <f t="shared" ca="1" si="345"/>
        <v>0</v>
      </c>
      <c r="V108" s="28">
        <f t="shared" ca="1" si="345"/>
        <v>0</v>
      </c>
      <c r="W108" s="28">
        <f t="shared" ca="1" si="345"/>
        <v>0</v>
      </c>
      <c r="X108" s="28">
        <f t="shared" ca="1" si="345"/>
        <v>0</v>
      </c>
      <c r="Y108" s="28">
        <f t="shared" ca="1" si="345"/>
        <v>0</v>
      </c>
      <c r="Z108" s="28">
        <f t="shared" ca="1" si="345"/>
        <v>0</v>
      </c>
      <c r="AA108" s="28">
        <f t="shared" ca="1" si="345"/>
        <v>0</v>
      </c>
      <c r="AB108" s="28">
        <f t="shared" ca="1" si="345"/>
        <v>0</v>
      </c>
      <c r="AC108" s="28">
        <f t="shared" ca="1" si="345"/>
        <v>0</v>
      </c>
      <c r="AD108" s="28">
        <f t="shared" ca="1" si="345"/>
        <v>0</v>
      </c>
      <c r="AE108" s="28">
        <f t="shared" ca="1" si="345"/>
        <v>0</v>
      </c>
      <c r="AF108" s="28">
        <f t="shared" ca="1" si="345"/>
        <v>0</v>
      </c>
      <c r="AG108" s="28">
        <f t="shared" ca="1" si="345"/>
        <v>0</v>
      </c>
      <c r="AH108" s="28">
        <f t="shared" ca="1" si="345"/>
        <v>0</v>
      </c>
      <c r="AI108" s="28">
        <f t="shared" ca="1" si="345"/>
        <v>0</v>
      </c>
      <c r="AJ108" s="28">
        <f t="shared" ca="1" si="345"/>
        <v>0</v>
      </c>
      <c r="AK108" s="28">
        <f t="shared" ca="1" si="345"/>
        <v>0</v>
      </c>
      <c r="AL108" s="28">
        <f t="shared" ca="1" si="345"/>
        <v>0</v>
      </c>
      <c r="AM108" s="28">
        <f t="shared" ca="1" si="345"/>
        <v>0</v>
      </c>
      <c r="AN108" s="28">
        <f t="shared" ca="1" si="345"/>
        <v>0</v>
      </c>
      <c r="AO108" s="28">
        <f t="shared" ca="1" si="345"/>
        <v>0</v>
      </c>
      <c r="AP108" s="28">
        <f t="shared" ca="1" si="345"/>
        <v>0</v>
      </c>
      <c r="AQ108" s="28">
        <f t="shared" ca="1" si="345"/>
        <v>0</v>
      </c>
      <c r="AR108" s="28">
        <f t="shared" ca="1" si="345"/>
        <v>0</v>
      </c>
      <c r="AS108" s="28">
        <f t="shared" ca="1" si="345"/>
        <v>0</v>
      </c>
      <c r="AT108" s="28">
        <f t="shared" ca="1" si="345"/>
        <v>0</v>
      </c>
      <c r="AU108" s="28">
        <f t="shared" ca="1" si="345"/>
        <v>0</v>
      </c>
      <c r="AV108" s="28">
        <f t="shared" ca="1" si="345"/>
        <v>0</v>
      </c>
      <c r="AW108" s="28">
        <f t="shared" ca="1" si="345"/>
        <v>0</v>
      </c>
      <c r="AX108" s="28">
        <f t="shared" ca="1" si="345"/>
        <v>0</v>
      </c>
      <c r="AY108" s="28">
        <f t="shared" ca="1" si="345"/>
        <v>0</v>
      </c>
      <c r="AZ108" s="28" t="e">
        <f t="shared" ca="1" si="345"/>
        <v>#N/A</v>
      </c>
      <c r="BA108" s="28" t="e">
        <f t="shared" ca="1" si="345"/>
        <v>#N/A</v>
      </c>
      <c r="BB108" s="28" t="e">
        <f t="shared" ca="1" si="345"/>
        <v>#N/A</v>
      </c>
      <c r="BC108" s="28" t="e">
        <f t="shared" ca="1" si="345"/>
        <v>#N/A</v>
      </c>
      <c r="BD108" s="28" t="e">
        <f t="shared" ca="1" si="345"/>
        <v>#N/A</v>
      </c>
      <c r="BE108" s="28" t="e">
        <f t="shared" ca="1" si="345"/>
        <v>#N/A</v>
      </c>
      <c r="BF108" s="28" t="e">
        <f t="shared" ca="1" si="345"/>
        <v>#N/A</v>
      </c>
      <c r="BG108" s="28" t="e">
        <f t="shared" ca="1" si="345"/>
        <v>#N/A</v>
      </c>
      <c r="BH108" s="28" t="e">
        <f t="shared" ca="1" si="345"/>
        <v>#N/A</v>
      </c>
      <c r="BI108" s="28" t="e">
        <f t="shared" ca="1" si="345"/>
        <v>#N/A</v>
      </c>
      <c r="BJ108" s="28" t="e">
        <f t="shared" ca="1" si="345"/>
        <v>#N/A</v>
      </c>
      <c r="BK108" s="28" t="e">
        <f t="shared" ca="1" si="345"/>
        <v>#N/A</v>
      </c>
      <c r="BL108" s="28" t="e">
        <f t="shared" ca="1" si="345"/>
        <v>#N/A</v>
      </c>
      <c r="BM108" s="28" t="e">
        <f t="shared" ca="1" si="345"/>
        <v>#N/A</v>
      </c>
      <c r="BN108" s="28" t="e">
        <f t="shared" ca="1" si="345"/>
        <v>#N/A</v>
      </c>
      <c r="BO108" s="28" t="e">
        <f t="shared" ca="1" si="346"/>
        <v>#N/A</v>
      </c>
      <c r="BP108" s="28" t="e">
        <f t="shared" ca="1" si="346"/>
        <v>#N/A</v>
      </c>
      <c r="BQ108" s="28" t="e">
        <f t="shared" ca="1" si="346"/>
        <v>#N/A</v>
      </c>
      <c r="BR108" s="28" t="e">
        <f t="shared" ca="1" si="346"/>
        <v>#N/A</v>
      </c>
      <c r="BS108" s="28" t="e">
        <f t="shared" ca="1" si="346"/>
        <v>#N/A</v>
      </c>
      <c r="BT108" s="28" t="e">
        <f t="shared" ca="1" si="346"/>
        <v>#N/A</v>
      </c>
      <c r="BU108" s="28" t="e">
        <f t="shared" ca="1" si="346"/>
        <v>#N/A</v>
      </c>
      <c r="BV108" s="28" t="e">
        <f t="shared" ca="1" si="346"/>
        <v>#N/A</v>
      </c>
      <c r="BW108" s="28" t="e">
        <f t="shared" ca="1" si="346"/>
        <v>#N/A</v>
      </c>
      <c r="BX108" s="28" t="e">
        <f t="shared" ca="1" si="346"/>
        <v>#N/A</v>
      </c>
      <c r="BY108" s="28" t="e">
        <f t="shared" ca="1" si="346"/>
        <v>#N/A</v>
      </c>
      <c r="BZ108" s="28" t="e">
        <f t="shared" ca="1" si="346"/>
        <v>#N/A</v>
      </c>
      <c r="CA108" s="28" t="e">
        <f t="shared" ca="1" si="346"/>
        <v>#N/A</v>
      </c>
      <c r="CB108" s="28" t="e">
        <f t="shared" ca="1" si="346"/>
        <v>#N/A</v>
      </c>
      <c r="CC108" s="28" t="e">
        <f t="shared" ca="1" si="346"/>
        <v>#N/A</v>
      </c>
      <c r="CD108" s="28" t="e">
        <f t="shared" ca="1" si="346"/>
        <v>#N/A</v>
      </c>
      <c r="CE108" s="28" t="e">
        <f t="shared" ca="1" si="346"/>
        <v>#N/A</v>
      </c>
      <c r="HZ108" s="29"/>
    </row>
    <row r="109" spans="1:445" s="28" customFormat="1">
      <c r="A109" s="27" t="s">
        <v>8</v>
      </c>
      <c r="B109" s="28">
        <f t="shared" si="347"/>
        <v>0</v>
      </c>
      <c r="C109" s="28">
        <f ca="1">IF(C103&lt;0, 0, IF(C103="#N/A", "", C103))</f>
        <v>0</v>
      </c>
      <c r="D109" s="28">
        <f t="shared" ca="1" si="345"/>
        <v>0</v>
      </c>
      <c r="E109" s="28">
        <f t="shared" ca="1" si="345"/>
        <v>0</v>
      </c>
      <c r="F109" s="28">
        <f t="shared" ca="1" si="345"/>
        <v>0</v>
      </c>
      <c r="G109" s="28">
        <f t="shared" ca="1" si="345"/>
        <v>0</v>
      </c>
      <c r="H109" s="28">
        <f t="shared" ca="1" si="345"/>
        <v>0</v>
      </c>
      <c r="I109" s="28">
        <f t="shared" ca="1" si="345"/>
        <v>0</v>
      </c>
      <c r="J109" s="28">
        <f t="shared" ca="1" si="345"/>
        <v>0</v>
      </c>
      <c r="K109" s="28">
        <f t="shared" ca="1" si="345"/>
        <v>0</v>
      </c>
      <c r="L109" s="28">
        <f t="shared" ca="1" si="345"/>
        <v>0</v>
      </c>
      <c r="M109" s="28">
        <f t="shared" ca="1" si="345"/>
        <v>0</v>
      </c>
      <c r="N109" s="28">
        <f t="shared" ca="1" si="345"/>
        <v>0</v>
      </c>
      <c r="O109" s="28">
        <f t="shared" ca="1" si="345"/>
        <v>0</v>
      </c>
      <c r="P109" s="28">
        <f t="shared" ca="1" si="345"/>
        <v>0</v>
      </c>
      <c r="Q109" s="28">
        <f t="shared" ca="1" si="345"/>
        <v>0</v>
      </c>
      <c r="R109" s="28">
        <f t="shared" ca="1" si="345"/>
        <v>0</v>
      </c>
      <c r="S109" s="28">
        <f t="shared" ca="1" si="345"/>
        <v>0</v>
      </c>
      <c r="T109" s="28">
        <f t="shared" ca="1" si="345"/>
        <v>0</v>
      </c>
      <c r="U109" s="28">
        <f t="shared" ca="1" si="345"/>
        <v>0</v>
      </c>
      <c r="V109" s="28">
        <f t="shared" ca="1" si="345"/>
        <v>0</v>
      </c>
      <c r="W109" s="28">
        <f t="shared" ca="1" si="345"/>
        <v>0</v>
      </c>
      <c r="X109" s="28">
        <f t="shared" ca="1" si="345"/>
        <v>0</v>
      </c>
      <c r="Y109" s="28">
        <f t="shared" ca="1" si="345"/>
        <v>0</v>
      </c>
      <c r="Z109" s="28">
        <f t="shared" ca="1" si="345"/>
        <v>0</v>
      </c>
      <c r="AA109" s="28">
        <f t="shared" ca="1" si="345"/>
        <v>0</v>
      </c>
      <c r="AB109" s="28">
        <f t="shared" ca="1" si="345"/>
        <v>0</v>
      </c>
      <c r="AC109" s="28">
        <f t="shared" ca="1" si="345"/>
        <v>0</v>
      </c>
      <c r="AD109" s="28">
        <f t="shared" ca="1" si="345"/>
        <v>0</v>
      </c>
      <c r="AE109" s="28">
        <f t="shared" ca="1" si="345"/>
        <v>0</v>
      </c>
      <c r="AF109" s="28">
        <f t="shared" ca="1" si="345"/>
        <v>0</v>
      </c>
      <c r="AG109" s="28">
        <f t="shared" ca="1" si="345"/>
        <v>0</v>
      </c>
      <c r="AH109" s="28">
        <f t="shared" ca="1" si="345"/>
        <v>0</v>
      </c>
      <c r="AI109" s="28">
        <f t="shared" ca="1" si="345"/>
        <v>0</v>
      </c>
      <c r="AJ109" s="28">
        <f t="shared" ca="1" si="345"/>
        <v>0</v>
      </c>
      <c r="AK109" s="28">
        <f t="shared" ca="1" si="345"/>
        <v>0</v>
      </c>
      <c r="AL109" s="28">
        <f t="shared" ca="1" si="345"/>
        <v>0</v>
      </c>
      <c r="AM109" s="28">
        <f t="shared" ca="1" si="345"/>
        <v>0</v>
      </c>
      <c r="AN109" s="28">
        <f t="shared" ca="1" si="345"/>
        <v>0</v>
      </c>
      <c r="AO109" s="28">
        <f t="shared" ca="1" si="345"/>
        <v>0</v>
      </c>
      <c r="AP109" s="28">
        <f t="shared" ca="1" si="345"/>
        <v>0</v>
      </c>
      <c r="AQ109" s="28">
        <f t="shared" ca="1" si="345"/>
        <v>0</v>
      </c>
      <c r="AR109" s="28">
        <f t="shared" ca="1" si="345"/>
        <v>0</v>
      </c>
      <c r="AS109" s="28">
        <f t="shared" ca="1" si="345"/>
        <v>0</v>
      </c>
      <c r="AT109" s="28">
        <f t="shared" ca="1" si="345"/>
        <v>0</v>
      </c>
      <c r="AU109" s="28">
        <f t="shared" ca="1" si="345"/>
        <v>0</v>
      </c>
      <c r="AV109" s="28">
        <f t="shared" ca="1" si="345"/>
        <v>0</v>
      </c>
      <c r="AW109" s="28">
        <f t="shared" ca="1" si="345"/>
        <v>0</v>
      </c>
      <c r="AX109" s="28">
        <f t="shared" ca="1" si="345"/>
        <v>0</v>
      </c>
      <c r="AY109" s="28">
        <f t="shared" ca="1" si="345"/>
        <v>0</v>
      </c>
      <c r="AZ109" s="28">
        <f t="shared" ca="1" si="345"/>
        <v>0</v>
      </c>
      <c r="BA109" s="28">
        <f t="shared" ca="1" si="345"/>
        <v>0</v>
      </c>
      <c r="BB109" s="28">
        <f t="shared" ca="1" si="345"/>
        <v>0</v>
      </c>
      <c r="BC109" s="28">
        <f t="shared" ca="1" si="345"/>
        <v>0</v>
      </c>
      <c r="BD109" s="28">
        <f t="shared" ca="1" si="345"/>
        <v>0</v>
      </c>
      <c r="BE109" s="28">
        <f t="shared" ca="1" si="345"/>
        <v>0</v>
      </c>
      <c r="BF109" s="28">
        <f t="shared" ca="1" si="345"/>
        <v>0</v>
      </c>
      <c r="BG109" s="28">
        <f t="shared" ca="1" si="345"/>
        <v>0</v>
      </c>
      <c r="BH109" s="28">
        <f t="shared" ca="1" si="345"/>
        <v>0</v>
      </c>
      <c r="BI109" s="28">
        <f t="shared" ca="1" si="345"/>
        <v>0</v>
      </c>
      <c r="BJ109" s="28" t="e">
        <f t="shared" ca="1" si="345"/>
        <v>#N/A</v>
      </c>
      <c r="BK109" s="28" t="e">
        <f t="shared" ca="1" si="345"/>
        <v>#N/A</v>
      </c>
      <c r="BL109" s="28" t="e">
        <f t="shared" ca="1" si="345"/>
        <v>#N/A</v>
      </c>
      <c r="BM109" s="28" t="e">
        <f t="shared" ca="1" si="345"/>
        <v>#N/A</v>
      </c>
      <c r="BN109" s="28" t="e">
        <f t="shared" ca="1" si="345"/>
        <v>#N/A</v>
      </c>
      <c r="BO109" s="28" t="e">
        <f t="shared" ca="1" si="346"/>
        <v>#N/A</v>
      </c>
      <c r="BP109" s="28" t="e">
        <f t="shared" ca="1" si="346"/>
        <v>#N/A</v>
      </c>
      <c r="BQ109" s="28" t="e">
        <f t="shared" ca="1" si="346"/>
        <v>#N/A</v>
      </c>
      <c r="BR109" s="28" t="e">
        <f t="shared" ca="1" si="346"/>
        <v>#N/A</v>
      </c>
      <c r="BS109" s="28" t="e">
        <f t="shared" ca="1" si="346"/>
        <v>#N/A</v>
      </c>
      <c r="BT109" s="28" t="e">
        <f t="shared" ca="1" si="346"/>
        <v>#N/A</v>
      </c>
      <c r="BU109" s="28" t="e">
        <f t="shared" ca="1" si="346"/>
        <v>#N/A</v>
      </c>
      <c r="BV109" s="28" t="e">
        <f t="shared" ca="1" si="346"/>
        <v>#N/A</v>
      </c>
      <c r="BW109" s="28" t="e">
        <f t="shared" ca="1" si="346"/>
        <v>#N/A</v>
      </c>
      <c r="BX109" s="28" t="e">
        <f t="shared" ca="1" si="346"/>
        <v>#N/A</v>
      </c>
      <c r="BY109" s="28" t="e">
        <f t="shared" ca="1" si="346"/>
        <v>#N/A</v>
      </c>
      <c r="BZ109" s="28" t="e">
        <f t="shared" ca="1" si="346"/>
        <v>#N/A</v>
      </c>
      <c r="CA109" s="28" t="e">
        <f t="shared" ca="1" si="346"/>
        <v>#N/A</v>
      </c>
      <c r="CB109" s="28" t="e">
        <f t="shared" ca="1" si="346"/>
        <v>#N/A</v>
      </c>
      <c r="CC109" s="28" t="e">
        <f t="shared" ca="1" si="346"/>
        <v>#N/A</v>
      </c>
      <c r="CD109" s="28" t="e">
        <f t="shared" ca="1" si="346"/>
        <v>#N/A</v>
      </c>
      <c r="CE109" s="28" t="e">
        <f t="shared" ca="1" si="346"/>
        <v>#N/A</v>
      </c>
      <c r="HZ109" s="29"/>
    </row>
    <row r="110" spans="1:445" s="28" customFormat="1">
      <c r="A110" s="27" t="s">
        <v>9</v>
      </c>
      <c r="B110" s="28">
        <f t="shared" si="347"/>
        <v>0</v>
      </c>
      <c r="C110" s="28">
        <f t="shared" ca="1" si="345"/>
        <v>0</v>
      </c>
      <c r="D110" s="28">
        <f t="shared" ca="1" si="345"/>
        <v>0</v>
      </c>
      <c r="E110" s="28">
        <f t="shared" ca="1" si="345"/>
        <v>0</v>
      </c>
      <c r="F110" s="28">
        <f t="shared" ca="1" si="345"/>
        <v>0</v>
      </c>
      <c r="G110" s="28">
        <f t="shared" ca="1" si="345"/>
        <v>0</v>
      </c>
      <c r="H110" s="28">
        <f t="shared" ca="1" si="345"/>
        <v>0</v>
      </c>
      <c r="I110" s="28">
        <f t="shared" ca="1" si="345"/>
        <v>0</v>
      </c>
      <c r="J110" s="28">
        <f t="shared" ca="1" si="345"/>
        <v>0</v>
      </c>
      <c r="K110" s="28">
        <f t="shared" ca="1" si="345"/>
        <v>0</v>
      </c>
      <c r="L110" s="28">
        <f t="shared" ca="1" si="345"/>
        <v>0</v>
      </c>
      <c r="M110" s="28">
        <f t="shared" ca="1" si="345"/>
        <v>0</v>
      </c>
      <c r="N110" s="28">
        <f t="shared" ca="1" si="345"/>
        <v>0</v>
      </c>
      <c r="O110" s="28">
        <f t="shared" ca="1" si="345"/>
        <v>0</v>
      </c>
      <c r="P110" s="28">
        <f t="shared" ca="1" si="345"/>
        <v>0</v>
      </c>
      <c r="Q110" s="28">
        <f t="shared" ca="1" si="345"/>
        <v>0</v>
      </c>
      <c r="R110" s="28">
        <f t="shared" ca="1" si="345"/>
        <v>0</v>
      </c>
      <c r="S110" s="28">
        <f t="shared" ca="1" si="345"/>
        <v>0</v>
      </c>
      <c r="T110" s="28">
        <f t="shared" ca="1" si="345"/>
        <v>0</v>
      </c>
      <c r="U110" s="28">
        <f t="shared" ca="1" si="345"/>
        <v>0</v>
      </c>
      <c r="V110" s="28">
        <f t="shared" ca="1" si="345"/>
        <v>216406.3881070815</v>
      </c>
      <c r="W110" s="28">
        <f t="shared" ca="1" si="345"/>
        <v>354929.47266184143</v>
      </c>
      <c r="X110" s="28">
        <f t="shared" ca="1" si="345"/>
        <v>211145.94203078156</v>
      </c>
      <c r="Y110" s="28">
        <f t="shared" ca="1" si="345"/>
        <v>94845.655925490602</v>
      </c>
      <c r="Z110" s="28">
        <f t="shared" ca="1" si="345"/>
        <v>17232.124792668415</v>
      </c>
      <c r="AA110" s="28">
        <f t="shared" ca="1" si="345"/>
        <v>0</v>
      </c>
      <c r="AB110" s="28">
        <f t="shared" ca="1" si="345"/>
        <v>51090.29558562157</v>
      </c>
      <c r="AC110" s="28">
        <f t="shared" ca="1" si="345"/>
        <v>0</v>
      </c>
      <c r="AD110" s="28">
        <f t="shared" ca="1" si="345"/>
        <v>0</v>
      </c>
      <c r="AE110" s="28">
        <f t="shared" ca="1" si="345"/>
        <v>0</v>
      </c>
      <c r="AF110" s="28">
        <f t="shared" ca="1" si="345"/>
        <v>0</v>
      </c>
      <c r="AG110" s="28">
        <f t="shared" ca="1" si="345"/>
        <v>0</v>
      </c>
      <c r="AH110" s="28">
        <f t="shared" ca="1" si="345"/>
        <v>0</v>
      </c>
      <c r="AI110" s="28">
        <f t="shared" ca="1" si="345"/>
        <v>0</v>
      </c>
      <c r="AJ110" s="28">
        <f t="shared" ca="1" si="345"/>
        <v>0</v>
      </c>
      <c r="AK110" s="28">
        <f t="shared" ca="1" si="345"/>
        <v>0</v>
      </c>
      <c r="AL110" s="28">
        <f t="shared" ca="1" si="345"/>
        <v>0</v>
      </c>
      <c r="AM110" s="28">
        <f t="shared" ca="1" si="345"/>
        <v>0</v>
      </c>
      <c r="AN110" s="28">
        <f t="shared" ca="1" si="345"/>
        <v>0</v>
      </c>
      <c r="AO110" s="28">
        <f t="shared" ca="1" si="345"/>
        <v>0</v>
      </c>
      <c r="AP110" s="28">
        <f t="shared" ca="1" si="345"/>
        <v>0</v>
      </c>
      <c r="AQ110" s="28">
        <f t="shared" ca="1" si="345"/>
        <v>0</v>
      </c>
      <c r="AR110" s="28">
        <f t="shared" ca="1" si="345"/>
        <v>0</v>
      </c>
      <c r="AS110" s="28">
        <f t="shared" ca="1" si="345"/>
        <v>0</v>
      </c>
      <c r="AT110" s="28">
        <f t="shared" ca="1" si="345"/>
        <v>0</v>
      </c>
      <c r="AU110" s="28">
        <f t="shared" ca="1" si="345"/>
        <v>0</v>
      </c>
      <c r="AV110" s="28">
        <f t="shared" ca="1" si="345"/>
        <v>0</v>
      </c>
      <c r="AW110" s="28">
        <f t="shared" ca="1" si="345"/>
        <v>0</v>
      </c>
      <c r="AX110" s="28">
        <f t="shared" ca="1" si="345"/>
        <v>0</v>
      </c>
      <c r="AY110" s="28">
        <f t="shared" ca="1" si="345"/>
        <v>0</v>
      </c>
      <c r="AZ110" s="28">
        <f t="shared" ca="1" si="345"/>
        <v>0</v>
      </c>
      <c r="BA110" s="28">
        <f t="shared" ca="1" si="345"/>
        <v>0</v>
      </c>
      <c r="BB110" s="28">
        <f t="shared" ca="1" si="345"/>
        <v>0</v>
      </c>
      <c r="BC110" s="28">
        <f t="shared" ca="1" si="345"/>
        <v>0</v>
      </c>
      <c r="BD110" s="28">
        <f t="shared" ca="1" si="345"/>
        <v>1876.0370404562818</v>
      </c>
      <c r="BE110" s="28">
        <f t="shared" ca="1" si="345"/>
        <v>0</v>
      </c>
      <c r="BF110" s="28">
        <f t="shared" ca="1" si="345"/>
        <v>0</v>
      </c>
      <c r="BG110" s="28">
        <f t="shared" ca="1" si="345"/>
        <v>0</v>
      </c>
      <c r="BH110" s="28">
        <f t="shared" ca="1" si="345"/>
        <v>0</v>
      </c>
      <c r="BI110" s="28">
        <f t="shared" ca="1" si="345"/>
        <v>0</v>
      </c>
      <c r="BJ110" s="28">
        <f t="shared" ca="1" si="345"/>
        <v>0</v>
      </c>
      <c r="BK110" s="28">
        <f t="shared" ca="1" si="345"/>
        <v>0</v>
      </c>
      <c r="BL110" s="28">
        <f t="shared" ca="1" si="345"/>
        <v>0</v>
      </c>
      <c r="BM110" s="28">
        <f t="shared" ca="1" si="345"/>
        <v>0</v>
      </c>
      <c r="BN110" s="28">
        <f t="shared" ca="1" si="345"/>
        <v>0</v>
      </c>
      <c r="BO110" s="28">
        <f t="shared" ca="1" si="346"/>
        <v>0</v>
      </c>
      <c r="BP110" s="28">
        <f t="shared" ca="1" si="346"/>
        <v>0</v>
      </c>
      <c r="BQ110" s="28">
        <f t="shared" ca="1" si="346"/>
        <v>0</v>
      </c>
      <c r="BR110" s="28">
        <f t="shared" ca="1" si="346"/>
        <v>0</v>
      </c>
      <c r="BS110" s="28">
        <f t="shared" ca="1" si="346"/>
        <v>0</v>
      </c>
      <c r="BT110" s="28" t="e">
        <f t="shared" ca="1" si="346"/>
        <v>#N/A</v>
      </c>
      <c r="BU110" s="28" t="e">
        <f t="shared" ca="1" si="346"/>
        <v>#N/A</v>
      </c>
      <c r="BV110" s="28" t="e">
        <f t="shared" ca="1" si="346"/>
        <v>#N/A</v>
      </c>
      <c r="BW110" s="28" t="e">
        <f t="shared" ca="1" si="346"/>
        <v>#N/A</v>
      </c>
      <c r="BX110" s="28" t="e">
        <f t="shared" ca="1" si="346"/>
        <v>#N/A</v>
      </c>
      <c r="BY110" s="28" t="e">
        <f t="shared" ca="1" si="346"/>
        <v>#N/A</v>
      </c>
      <c r="BZ110" s="28" t="e">
        <f t="shared" ca="1" si="346"/>
        <v>#N/A</v>
      </c>
      <c r="CA110" s="28" t="e">
        <f t="shared" ca="1" si="346"/>
        <v>#N/A</v>
      </c>
      <c r="CB110" s="28" t="e">
        <f t="shared" ca="1" si="346"/>
        <v>#N/A</v>
      </c>
      <c r="CC110" s="28" t="e">
        <f t="shared" ca="1" si="346"/>
        <v>#N/A</v>
      </c>
      <c r="CD110" s="28" t="e">
        <f t="shared" ca="1" si="346"/>
        <v>#N/A</v>
      </c>
      <c r="CE110" s="28" t="e">
        <f t="shared" ca="1" si="346"/>
        <v>#N/A</v>
      </c>
      <c r="HZ110" s="29"/>
    </row>
    <row r="111" spans="1:445" s="31" customFormat="1">
      <c r="A111" s="30" t="s">
        <v>10</v>
      </c>
      <c r="B111" s="31">
        <f t="shared" si="347"/>
        <v>0</v>
      </c>
      <c r="C111" s="31">
        <f t="shared" ref="C111:BN111" ca="1" si="348">IF(C105&lt;0, 0, IF(C105="#N/A", "", C105))</f>
        <v>0</v>
      </c>
      <c r="D111" s="31">
        <f t="shared" ca="1" si="348"/>
        <v>0</v>
      </c>
      <c r="E111" s="31">
        <f t="shared" ca="1" si="348"/>
        <v>0</v>
      </c>
      <c r="F111" s="31">
        <f t="shared" ca="1" si="348"/>
        <v>50910.128345543337</v>
      </c>
      <c r="G111" s="31">
        <f t="shared" ca="1" si="348"/>
        <v>55915.358391414491</v>
      </c>
      <c r="H111" s="31">
        <f t="shared" ca="1" si="348"/>
        <v>0</v>
      </c>
      <c r="I111" s="31">
        <f t="shared" ca="1" si="348"/>
        <v>0</v>
      </c>
      <c r="J111" s="31">
        <f t="shared" ca="1" si="348"/>
        <v>0</v>
      </c>
      <c r="K111" s="31">
        <f t="shared" ca="1" si="348"/>
        <v>0</v>
      </c>
      <c r="L111" s="31">
        <f t="shared" ca="1" si="348"/>
        <v>0</v>
      </c>
      <c r="M111" s="31">
        <f t="shared" ca="1" si="348"/>
        <v>0</v>
      </c>
      <c r="N111" s="31">
        <f t="shared" ca="1" si="348"/>
        <v>0</v>
      </c>
      <c r="O111" s="31">
        <f t="shared" ca="1" si="348"/>
        <v>0</v>
      </c>
      <c r="P111" s="31">
        <f t="shared" ca="1" si="348"/>
        <v>89642.768951832652</v>
      </c>
      <c r="Q111" s="31">
        <f t="shared" ca="1" si="348"/>
        <v>86980.300718349128</v>
      </c>
      <c r="R111" s="31">
        <f t="shared" ca="1" si="348"/>
        <v>40111.760345951145</v>
      </c>
      <c r="S111" s="31">
        <f t="shared" ca="1" si="348"/>
        <v>44585.96833980472</v>
      </c>
      <c r="T111" s="31">
        <f t="shared" ca="1" si="348"/>
        <v>0</v>
      </c>
      <c r="U111" s="31">
        <f t="shared" ca="1" si="348"/>
        <v>180926.57805590818</v>
      </c>
      <c r="V111" s="31">
        <f t="shared" ca="1" si="348"/>
        <v>233423.20251793115</v>
      </c>
      <c r="W111" s="31">
        <f t="shared" ca="1" si="348"/>
        <v>364906.62222429499</v>
      </c>
      <c r="X111" s="31">
        <f t="shared" ca="1" si="348"/>
        <v>332014.72106295766</v>
      </c>
      <c r="Y111" s="31">
        <f t="shared" ca="1" si="348"/>
        <v>251623.70277791086</v>
      </c>
      <c r="Z111" s="31">
        <f t="shared" ca="1" si="348"/>
        <v>245409.34336694432</v>
      </c>
      <c r="AA111" s="31">
        <f t="shared" ca="1" si="348"/>
        <v>171031.20883968892</v>
      </c>
      <c r="AB111" s="31">
        <f t="shared" ca="1" si="348"/>
        <v>272936.58194186992</v>
      </c>
      <c r="AC111" s="31">
        <f t="shared" ca="1" si="348"/>
        <v>111220.21865993524</v>
      </c>
      <c r="AD111" s="31">
        <f t="shared" ca="1" si="348"/>
        <v>34603.139752883544</v>
      </c>
      <c r="AE111" s="31">
        <f t="shared" ca="1" si="348"/>
        <v>38550.708813169484</v>
      </c>
      <c r="AF111" s="31">
        <f t="shared" ca="1" si="348"/>
        <v>134131.60096807295</v>
      </c>
      <c r="AG111" s="31">
        <f t="shared" ca="1" si="348"/>
        <v>33264.713475325458</v>
      </c>
      <c r="AH111" s="31">
        <f t="shared" ca="1" si="348"/>
        <v>13792.963740935022</v>
      </c>
      <c r="AI111" s="31">
        <f t="shared" ca="1" si="348"/>
        <v>25937.751086438548</v>
      </c>
      <c r="AJ111" s="31">
        <f t="shared" ca="1" si="348"/>
        <v>0</v>
      </c>
      <c r="AK111" s="31">
        <f t="shared" ca="1" si="348"/>
        <v>18482.755790773994</v>
      </c>
      <c r="AL111" s="31">
        <f t="shared" ca="1" si="348"/>
        <v>0</v>
      </c>
      <c r="AM111" s="31">
        <f t="shared" ca="1" si="348"/>
        <v>0</v>
      </c>
      <c r="AN111" s="31">
        <f t="shared" ca="1" si="348"/>
        <v>0</v>
      </c>
      <c r="AO111" s="31">
        <f t="shared" ca="1" si="348"/>
        <v>0</v>
      </c>
      <c r="AP111" s="31">
        <f t="shared" ca="1" si="348"/>
        <v>0</v>
      </c>
      <c r="AQ111" s="31">
        <f t="shared" ca="1" si="348"/>
        <v>0</v>
      </c>
      <c r="AR111" s="31">
        <f t="shared" ca="1" si="348"/>
        <v>0</v>
      </c>
      <c r="AS111" s="31">
        <f t="shared" ca="1" si="348"/>
        <v>0</v>
      </c>
      <c r="AT111" s="31">
        <f t="shared" ca="1" si="348"/>
        <v>0</v>
      </c>
      <c r="AU111" s="31">
        <f t="shared" ca="1" si="348"/>
        <v>0</v>
      </c>
      <c r="AV111" s="31">
        <f t="shared" ca="1" si="348"/>
        <v>0</v>
      </c>
      <c r="AW111" s="31">
        <f t="shared" ca="1" si="348"/>
        <v>28425.185604494309</v>
      </c>
      <c r="AX111" s="31">
        <f t="shared" ca="1" si="348"/>
        <v>0</v>
      </c>
      <c r="AY111" s="31">
        <f t="shared" ca="1" si="348"/>
        <v>0</v>
      </c>
      <c r="AZ111" s="31">
        <f t="shared" ca="1" si="348"/>
        <v>14646.752078293892</v>
      </c>
      <c r="BA111" s="31">
        <f t="shared" ca="1" si="348"/>
        <v>61497.685606048595</v>
      </c>
      <c r="BB111" s="31">
        <f t="shared" ca="1" si="348"/>
        <v>99718.420677400674</v>
      </c>
      <c r="BC111" s="31">
        <f t="shared" ca="1" si="348"/>
        <v>57050.919037621214</v>
      </c>
      <c r="BD111" s="31">
        <f t="shared" ca="1" si="348"/>
        <v>175004.95866819535</v>
      </c>
      <c r="BE111" s="31">
        <f t="shared" ca="1" si="348"/>
        <v>143856.15880593818</v>
      </c>
      <c r="BF111" s="31">
        <f t="shared" ca="1" si="348"/>
        <v>112652.87792297946</v>
      </c>
      <c r="BG111" s="31">
        <f t="shared" ca="1" si="348"/>
        <v>130033.12627202422</v>
      </c>
      <c r="BH111" s="31">
        <f t="shared" ca="1" si="348"/>
        <v>91285.710742464042</v>
      </c>
      <c r="BI111" s="31">
        <f t="shared" ca="1" si="348"/>
        <v>77571.708227030613</v>
      </c>
      <c r="BJ111" s="31">
        <f t="shared" ca="1" si="348"/>
        <v>143644.00995160019</v>
      </c>
      <c r="BK111" s="31">
        <f t="shared" ca="1" si="348"/>
        <v>175654.6095558737</v>
      </c>
      <c r="BL111" s="31">
        <f t="shared" ca="1" si="348"/>
        <v>126854.4011532304</v>
      </c>
      <c r="BM111" s="31">
        <f t="shared" ca="1" si="348"/>
        <v>223949.17763947271</v>
      </c>
      <c r="BN111" s="31">
        <f t="shared" ca="1" si="348"/>
        <v>115308.94423404991</v>
      </c>
      <c r="BO111" s="31">
        <f t="shared" ca="1" si="346"/>
        <v>89156.502777873378</v>
      </c>
      <c r="BP111" s="31">
        <f t="shared" ca="1" si="346"/>
        <v>101902.26722228293</v>
      </c>
      <c r="BQ111" s="31">
        <f t="shared" ca="1" si="346"/>
        <v>130783.21637062539</v>
      </c>
      <c r="BR111" s="31">
        <f t="shared" ca="1" si="346"/>
        <v>42621.760429739363</v>
      </c>
      <c r="BS111" s="31">
        <f t="shared" ca="1" si="346"/>
        <v>4566.5961036096378</v>
      </c>
      <c r="BT111" s="31">
        <f t="shared" ca="1" si="346"/>
        <v>0</v>
      </c>
      <c r="BU111" s="31">
        <f t="shared" ca="1" si="346"/>
        <v>0</v>
      </c>
      <c r="BV111" s="31">
        <f t="shared" ca="1" si="346"/>
        <v>0</v>
      </c>
      <c r="BW111" s="31">
        <f t="shared" ca="1" si="346"/>
        <v>0</v>
      </c>
      <c r="BX111" s="31">
        <f t="shared" ca="1" si="346"/>
        <v>0</v>
      </c>
      <c r="BY111" s="31">
        <f t="shared" ca="1" si="346"/>
        <v>0</v>
      </c>
      <c r="BZ111" s="31">
        <f t="shared" ca="1" si="346"/>
        <v>0</v>
      </c>
      <c r="CA111" s="31">
        <f t="shared" ca="1" si="346"/>
        <v>0</v>
      </c>
      <c r="CB111" s="31">
        <f t="shared" ca="1" si="346"/>
        <v>0</v>
      </c>
      <c r="CC111" s="31">
        <f t="shared" ca="1" si="346"/>
        <v>0</v>
      </c>
      <c r="CD111" s="31" t="e">
        <f t="shared" ca="1" si="346"/>
        <v>#N/A</v>
      </c>
      <c r="CE111" s="31" t="e">
        <f t="shared" ca="1" si="346"/>
        <v>#N/A</v>
      </c>
      <c r="HZ111" s="32"/>
    </row>
    <row r="112" spans="1:445">
      <c r="A112" s="21" t="s">
        <v>18</v>
      </c>
      <c r="B112" s="33">
        <f>B106+49</f>
        <v>1977</v>
      </c>
      <c r="C112" s="33">
        <f t="shared" ref="C112:BN112" si="349">C106+49</f>
        <v>1978</v>
      </c>
      <c r="D112" s="33">
        <f t="shared" si="349"/>
        <v>1979</v>
      </c>
      <c r="E112" s="33">
        <f t="shared" si="349"/>
        <v>1980</v>
      </c>
      <c r="F112" s="33">
        <f t="shared" si="349"/>
        <v>1981</v>
      </c>
      <c r="G112" s="33">
        <f t="shared" si="349"/>
        <v>1982</v>
      </c>
      <c r="H112" s="33">
        <f t="shared" si="349"/>
        <v>1983</v>
      </c>
      <c r="I112" s="33">
        <f t="shared" si="349"/>
        <v>1984</v>
      </c>
      <c r="J112" s="33">
        <f t="shared" si="349"/>
        <v>1985</v>
      </c>
      <c r="K112" s="33">
        <f t="shared" si="349"/>
        <v>1986</v>
      </c>
      <c r="L112" s="33">
        <f t="shared" si="349"/>
        <v>1987</v>
      </c>
      <c r="M112" s="33">
        <f t="shared" si="349"/>
        <v>1988</v>
      </c>
      <c r="N112" s="33">
        <f t="shared" si="349"/>
        <v>1989</v>
      </c>
      <c r="O112" s="33">
        <f t="shared" si="349"/>
        <v>1990</v>
      </c>
      <c r="P112" s="33">
        <f t="shared" si="349"/>
        <v>1991</v>
      </c>
      <c r="Q112" s="33">
        <f t="shared" si="349"/>
        <v>1992</v>
      </c>
      <c r="R112" s="33">
        <f t="shared" si="349"/>
        <v>1993</v>
      </c>
      <c r="S112" s="33">
        <f t="shared" si="349"/>
        <v>1994</v>
      </c>
      <c r="T112" s="33">
        <f t="shared" si="349"/>
        <v>1995</v>
      </c>
      <c r="U112" s="33">
        <f t="shared" si="349"/>
        <v>1996</v>
      </c>
      <c r="V112" s="33">
        <f t="shared" si="349"/>
        <v>1997</v>
      </c>
      <c r="W112" s="33">
        <f t="shared" si="349"/>
        <v>1998</v>
      </c>
      <c r="X112" s="33">
        <f t="shared" si="349"/>
        <v>1999</v>
      </c>
      <c r="Y112" s="33">
        <f t="shared" si="349"/>
        <v>2000</v>
      </c>
      <c r="Z112" s="33">
        <f t="shared" si="349"/>
        <v>2001</v>
      </c>
      <c r="AA112" s="33">
        <f t="shared" si="349"/>
        <v>2002</v>
      </c>
      <c r="AB112" s="33">
        <f t="shared" si="349"/>
        <v>2003</v>
      </c>
      <c r="AC112" s="33">
        <f t="shared" si="349"/>
        <v>2004</v>
      </c>
      <c r="AD112" s="33">
        <f t="shared" si="349"/>
        <v>2005</v>
      </c>
      <c r="AE112" s="33">
        <f t="shared" si="349"/>
        <v>2006</v>
      </c>
      <c r="AF112" s="33">
        <f t="shared" si="349"/>
        <v>2007</v>
      </c>
      <c r="AG112" s="33">
        <f t="shared" si="349"/>
        <v>2008</v>
      </c>
      <c r="AH112" s="33">
        <f t="shared" si="349"/>
        <v>2009</v>
      </c>
      <c r="AI112" s="33">
        <f t="shared" si="349"/>
        <v>2010</v>
      </c>
      <c r="AJ112" s="33">
        <f t="shared" si="349"/>
        <v>2011</v>
      </c>
      <c r="AK112" s="33">
        <f t="shared" si="349"/>
        <v>2012</v>
      </c>
      <c r="AL112" s="33">
        <f t="shared" si="349"/>
        <v>2013</v>
      </c>
      <c r="AM112" s="33">
        <f t="shared" si="349"/>
        <v>2014</v>
      </c>
      <c r="AN112" s="33">
        <f t="shared" si="349"/>
        <v>2015</v>
      </c>
      <c r="AO112" s="33">
        <f t="shared" si="349"/>
        <v>2016</v>
      </c>
      <c r="AP112" s="33">
        <f t="shared" si="349"/>
        <v>2017</v>
      </c>
      <c r="AQ112" s="33">
        <f t="shared" si="349"/>
        <v>2018</v>
      </c>
      <c r="AR112" s="33">
        <f t="shared" si="349"/>
        <v>2019</v>
      </c>
      <c r="AS112" s="33">
        <f t="shared" si="349"/>
        <v>2020</v>
      </c>
      <c r="AT112" s="33">
        <f t="shared" si="349"/>
        <v>2021</v>
      </c>
      <c r="AU112" s="33">
        <f t="shared" si="349"/>
        <v>2022</v>
      </c>
      <c r="AV112" s="33">
        <f t="shared" si="349"/>
        <v>2023</v>
      </c>
      <c r="AW112" s="33">
        <f t="shared" si="349"/>
        <v>2024</v>
      </c>
      <c r="AX112" s="33">
        <f t="shared" si="349"/>
        <v>2025</v>
      </c>
      <c r="AY112" s="33">
        <f t="shared" si="349"/>
        <v>2026</v>
      </c>
      <c r="AZ112" s="33">
        <f t="shared" si="349"/>
        <v>2027</v>
      </c>
      <c r="BA112" s="33">
        <f t="shared" si="349"/>
        <v>2028</v>
      </c>
      <c r="BB112" s="33">
        <f t="shared" si="349"/>
        <v>2029</v>
      </c>
      <c r="BC112" s="33">
        <f t="shared" si="349"/>
        <v>2030</v>
      </c>
      <c r="BD112" s="33">
        <f t="shared" si="349"/>
        <v>2031</v>
      </c>
      <c r="BE112" s="33">
        <f t="shared" si="349"/>
        <v>2032</v>
      </c>
      <c r="BF112" s="33">
        <f t="shared" si="349"/>
        <v>2033</v>
      </c>
      <c r="BG112" s="33">
        <f t="shared" si="349"/>
        <v>2034</v>
      </c>
      <c r="BH112" s="33">
        <f t="shared" si="349"/>
        <v>2035</v>
      </c>
      <c r="BI112" s="33">
        <f t="shared" si="349"/>
        <v>2036</v>
      </c>
      <c r="BJ112" s="33">
        <f t="shared" si="349"/>
        <v>2037</v>
      </c>
      <c r="BK112" s="33">
        <f t="shared" si="349"/>
        <v>2038</v>
      </c>
      <c r="BL112" s="33">
        <f t="shared" si="349"/>
        <v>2039</v>
      </c>
      <c r="BM112" s="33">
        <f t="shared" si="349"/>
        <v>2040</v>
      </c>
      <c r="BN112" s="33">
        <f t="shared" si="349"/>
        <v>2041</v>
      </c>
      <c r="BO112" s="33">
        <f t="shared" ref="BO112:CE112" si="350">BO106+49</f>
        <v>2042</v>
      </c>
      <c r="BP112" s="33">
        <f t="shared" si="350"/>
        <v>2043</v>
      </c>
      <c r="BQ112" s="33">
        <f t="shared" si="350"/>
        <v>2044</v>
      </c>
      <c r="BR112" s="33">
        <f t="shared" si="350"/>
        <v>2045</v>
      </c>
      <c r="BS112" s="33">
        <f t="shared" si="350"/>
        <v>2046</v>
      </c>
      <c r="BT112" s="33">
        <f t="shared" si="350"/>
        <v>2047</v>
      </c>
      <c r="BU112" s="33">
        <f t="shared" si="350"/>
        <v>2048</v>
      </c>
      <c r="BV112" s="33">
        <f t="shared" si="350"/>
        <v>2049</v>
      </c>
      <c r="BW112" s="33">
        <f t="shared" si="350"/>
        <v>2050</v>
      </c>
      <c r="BX112" s="33">
        <f t="shared" si="350"/>
        <v>2051</v>
      </c>
      <c r="BY112" s="33">
        <f t="shared" si="350"/>
        <v>2052</v>
      </c>
      <c r="BZ112" s="33">
        <f t="shared" si="350"/>
        <v>2053</v>
      </c>
      <c r="CA112" s="33">
        <f t="shared" si="350"/>
        <v>2054</v>
      </c>
      <c r="CB112" s="33">
        <f t="shared" si="350"/>
        <v>2055</v>
      </c>
      <c r="CC112" s="33">
        <f t="shared" si="350"/>
        <v>2056</v>
      </c>
      <c r="CD112" s="33">
        <f t="shared" si="350"/>
        <v>2057</v>
      </c>
      <c r="CE112" s="33">
        <f t="shared" si="350"/>
        <v>2058</v>
      </c>
      <c r="HZ112" s="15"/>
    </row>
    <row r="113" spans="1:234">
      <c r="A113" s="21" t="s">
        <v>19</v>
      </c>
      <c r="B113" s="33">
        <f>B106+39</f>
        <v>1967</v>
      </c>
      <c r="C113" s="33">
        <f t="shared" ref="C113:BN113" si="351">C106+39</f>
        <v>1968</v>
      </c>
      <c r="D113" s="33">
        <f t="shared" si="351"/>
        <v>1969</v>
      </c>
      <c r="E113" s="33">
        <f t="shared" si="351"/>
        <v>1970</v>
      </c>
      <c r="F113" s="33">
        <f t="shared" si="351"/>
        <v>1971</v>
      </c>
      <c r="G113" s="33">
        <f t="shared" si="351"/>
        <v>1972</v>
      </c>
      <c r="H113" s="33">
        <f t="shared" si="351"/>
        <v>1973</v>
      </c>
      <c r="I113" s="33">
        <f t="shared" si="351"/>
        <v>1974</v>
      </c>
      <c r="J113" s="33">
        <f t="shared" si="351"/>
        <v>1975</v>
      </c>
      <c r="K113" s="33">
        <f t="shared" si="351"/>
        <v>1976</v>
      </c>
      <c r="L113" s="33">
        <f t="shared" si="351"/>
        <v>1977</v>
      </c>
      <c r="M113" s="33">
        <f t="shared" si="351"/>
        <v>1978</v>
      </c>
      <c r="N113" s="33">
        <f t="shared" si="351"/>
        <v>1979</v>
      </c>
      <c r="O113" s="33">
        <f t="shared" si="351"/>
        <v>1980</v>
      </c>
      <c r="P113" s="33">
        <f t="shared" si="351"/>
        <v>1981</v>
      </c>
      <c r="Q113" s="33">
        <f t="shared" si="351"/>
        <v>1982</v>
      </c>
      <c r="R113" s="33">
        <f t="shared" si="351"/>
        <v>1983</v>
      </c>
      <c r="S113" s="33">
        <f t="shared" si="351"/>
        <v>1984</v>
      </c>
      <c r="T113" s="33">
        <f t="shared" si="351"/>
        <v>1985</v>
      </c>
      <c r="U113" s="33">
        <f t="shared" si="351"/>
        <v>1986</v>
      </c>
      <c r="V113" s="33">
        <f t="shared" si="351"/>
        <v>1987</v>
      </c>
      <c r="W113" s="33">
        <f t="shared" si="351"/>
        <v>1988</v>
      </c>
      <c r="X113" s="33">
        <f t="shared" si="351"/>
        <v>1989</v>
      </c>
      <c r="Y113" s="33">
        <f t="shared" si="351"/>
        <v>1990</v>
      </c>
      <c r="Z113" s="33">
        <f t="shared" si="351"/>
        <v>1991</v>
      </c>
      <c r="AA113" s="33">
        <f t="shared" si="351"/>
        <v>1992</v>
      </c>
      <c r="AB113" s="33">
        <f t="shared" si="351"/>
        <v>1993</v>
      </c>
      <c r="AC113" s="33">
        <f t="shared" si="351"/>
        <v>1994</v>
      </c>
      <c r="AD113" s="33">
        <f t="shared" si="351"/>
        <v>1995</v>
      </c>
      <c r="AE113" s="33">
        <f t="shared" si="351"/>
        <v>1996</v>
      </c>
      <c r="AF113" s="33">
        <f t="shared" si="351"/>
        <v>1997</v>
      </c>
      <c r="AG113" s="33">
        <f t="shared" si="351"/>
        <v>1998</v>
      </c>
      <c r="AH113" s="33">
        <f t="shared" si="351"/>
        <v>1999</v>
      </c>
      <c r="AI113" s="33">
        <f t="shared" si="351"/>
        <v>2000</v>
      </c>
      <c r="AJ113" s="33">
        <f t="shared" si="351"/>
        <v>2001</v>
      </c>
      <c r="AK113" s="33">
        <f t="shared" si="351"/>
        <v>2002</v>
      </c>
      <c r="AL113" s="33">
        <f t="shared" si="351"/>
        <v>2003</v>
      </c>
      <c r="AM113" s="33">
        <f t="shared" si="351"/>
        <v>2004</v>
      </c>
      <c r="AN113" s="33">
        <f t="shared" si="351"/>
        <v>2005</v>
      </c>
      <c r="AO113" s="33">
        <f t="shared" si="351"/>
        <v>2006</v>
      </c>
      <c r="AP113" s="33">
        <f t="shared" si="351"/>
        <v>2007</v>
      </c>
      <c r="AQ113" s="33">
        <f t="shared" si="351"/>
        <v>2008</v>
      </c>
      <c r="AR113" s="33">
        <f t="shared" si="351"/>
        <v>2009</v>
      </c>
      <c r="AS113" s="33">
        <f t="shared" si="351"/>
        <v>2010</v>
      </c>
      <c r="AT113" s="33">
        <f t="shared" si="351"/>
        <v>2011</v>
      </c>
      <c r="AU113" s="33">
        <f t="shared" si="351"/>
        <v>2012</v>
      </c>
      <c r="AV113" s="33">
        <f t="shared" si="351"/>
        <v>2013</v>
      </c>
      <c r="AW113" s="33">
        <f t="shared" si="351"/>
        <v>2014</v>
      </c>
      <c r="AX113" s="33">
        <f t="shared" si="351"/>
        <v>2015</v>
      </c>
      <c r="AY113" s="33">
        <f t="shared" si="351"/>
        <v>2016</v>
      </c>
      <c r="AZ113" s="33">
        <f t="shared" si="351"/>
        <v>2017</v>
      </c>
      <c r="BA113" s="33">
        <f t="shared" si="351"/>
        <v>2018</v>
      </c>
      <c r="BB113" s="33">
        <f t="shared" si="351"/>
        <v>2019</v>
      </c>
      <c r="BC113" s="33">
        <f t="shared" si="351"/>
        <v>2020</v>
      </c>
      <c r="BD113" s="33">
        <f t="shared" si="351"/>
        <v>2021</v>
      </c>
      <c r="BE113" s="33">
        <f t="shared" si="351"/>
        <v>2022</v>
      </c>
      <c r="BF113" s="33">
        <f t="shared" si="351"/>
        <v>2023</v>
      </c>
      <c r="BG113" s="33">
        <f t="shared" si="351"/>
        <v>2024</v>
      </c>
      <c r="BH113" s="33">
        <f t="shared" si="351"/>
        <v>2025</v>
      </c>
      <c r="BI113" s="33">
        <f t="shared" si="351"/>
        <v>2026</v>
      </c>
      <c r="BJ113" s="33">
        <f t="shared" si="351"/>
        <v>2027</v>
      </c>
      <c r="BK113" s="33">
        <f t="shared" si="351"/>
        <v>2028</v>
      </c>
      <c r="BL113" s="33">
        <f t="shared" si="351"/>
        <v>2029</v>
      </c>
      <c r="BM113" s="33">
        <f t="shared" si="351"/>
        <v>2030</v>
      </c>
      <c r="BN113" s="33">
        <f t="shared" si="351"/>
        <v>2031</v>
      </c>
      <c r="BO113" s="33">
        <f t="shared" ref="BO113:CE113" si="352">BO106+39</f>
        <v>2032</v>
      </c>
      <c r="BP113" s="33">
        <f t="shared" si="352"/>
        <v>2033</v>
      </c>
      <c r="BQ113" s="33">
        <f t="shared" si="352"/>
        <v>2034</v>
      </c>
      <c r="BR113" s="33">
        <f t="shared" si="352"/>
        <v>2035</v>
      </c>
      <c r="BS113" s="33">
        <f t="shared" si="352"/>
        <v>2036</v>
      </c>
      <c r="BT113" s="33">
        <f t="shared" si="352"/>
        <v>2037</v>
      </c>
      <c r="BU113" s="33">
        <f t="shared" si="352"/>
        <v>2038</v>
      </c>
      <c r="BV113" s="33">
        <f t="shared" si="352"/>
        <v>2039</v>
      </c>
      <c r="BW113" s="33">
        <f t="shared" si="352"/>
        <v>2040</v>
      </c>
      <c r="BX113" s="33">
        <f t="shared" si="352"/>
        <v>2041</v>
      </c>
      <c r="BY113" s="33">
        <f t="shared" si="352"/>
        <v>2042</v>
      </c>
      <c r="BZ113" s="33">
        <f t="shared" si="352"/>
        <v>2043</v>
      </c>
      <c r="CA113" s="33">
        <f t="shared" si="352"/>
        <v>2044</v>
      </c>
      <c r="CB113" s="33">
        <f t="shared" si="352"/>
        <v>2045</v>
      </c>
      <c r="CC113" s="33">
        <f t="shared" si="352"/>
        <v>2046</v>
      </c>
      <c r="CD113" s="33">
        <f t="shared" si="352"/>
        <v>2047</v>
      </c>
      <c r="CE113" s="33">
        <f t="shared" si="352"/>
        <v>2048</v>
      </c>
      <c r="HZ113" s="15"/>
    </row>
    <row r="114" spans="1:234">
      <c r="A114" s="21" t="s">
        <v>20</v>
      </c>
      <c r="B114">
        <f>B106+29</f>
        <v>1957</v>
      </c>
      <c r="C114">
        <f t="shared" ref="C114:BN114" si="353">C106+29</f>
        <v>1958</v>
      </c>
      <c r="D114">
        <f t="shared" si="353"/>
        <v>1959</v>
      </c>
      <c r="E114">
        <f t="shared" si="353"/>
        <v>1960</v>
      </c>
      <c r="F114">
        <f t="shared" si="353"/>
        <v>1961</v>
      </c>
      <c r="G114">
        <f t="shared" si="353"/>
        <v>1962</v>
      </c>
      <c r="H114">
        <f t="shared" si="353"/>
        <v>1963</v>
      </c>
      <c r="I114">
        <f t="shared" si="353"/>
        <v>1964</v>
      </c>
      <c r="J114">
        <f t="shared" si="353"/>
        <v>1965</v>
      </c>
      <c r="K114">
        <f t="shared" si="353"/>
        <v>1966</v>
      </c>
      <c r="L114">
        <f t="shared" si="353"/>
        <v>1967</v>
      </c>
      <c r="M114">
        <f t="shared" si="353"/>
        <v>1968</v>
      </c>
      <c r="N114">
        <f t="shared" si="353"/>
        <v>1969</v>
      </c>
      <c r="O114">
        <f t="shared" si="353"/>
        <v>1970</v>
      </c>
      <c r="P114">
        <f t="shared" si="353"/>
        <v>1971</v>
      </c>
      <c r="Q114">
        <f t="shared" si="353"/>
        <v>1972</v>
      </c>
      <c r="R114">
        <f t="shared" si="353"/>
        <v>1973</v>
      </c>
      <c r="S114">
        <f t="shared" si="353"/>
        <v>1974</v>
      </c>
      <c r="T114">
        <f t="shared" si="353"/>
        <v>1975</v>
      </c>
      <c r="U114">
        <f t="shared" si="353"/>
        <v>1976</v>
      </c>
      <c r="V114">
        <f t="shared" si="353"/>
        <v>1977</v>
      </c>
      <c r="W114">
        <f t="shared" si="353"/>
        <v>1978</v>
      </c>
      <c r="X114">
        <f t="shared" si="353"/>
        <v>1979</v>
      </c>
      <c r="Y114">
        <f t="shared" si="353"/>
        <v>1980</v>
      </c>
      <c r="Z114">
        <f t="shared" si="353"/>
        <v>1981</v>
      </c>
      <c r="AA114">
        <f t="shared" si="353"/>
        <v>1982</v>
      </c>
      <c r="AB114">
        <f t="shared" si="353"/>
        <v>1983</v>
      </c>
      <c r="AC114">
        <f t="shared" si="353"/>
        <v>1984</v>
      </c>
      <c r="AD114">
        <f t="shared" si="353"/>
        <v>1985</v>
      </c>
      <c r="AE114">
        <f t="shared" si="353"/>
        <v>1986</v>
      </c>
      <c r="AF114">
        <f t="shared" si="353"/>
        <v>1987</v>
      </c>
      <c r="AG114">
        <f t="shared" si="353"/>
        <v>1988</v>
      </c>
      <c r="AH114">
        <f t="shared" si="353"/>
        <v>1989</v>
      </c>
      <c r="AI114">
        <f t="shared" si="353"/>
        <v>1990</v>
      </c>
      <c r="AJ114">
        <f t="shared" si="353"/>
        <v>1991</v>
      </c>
      <c r="AK114">
        <f t="shared" si="353"/>
        <v>1992</v>
      </c>
      <c r="AL114">
        <f t="shared" si="353"/>
        <v>1993</v>
      </c>
      <c r="AM114">
        <f t="shared" si="353"/>
        <v>1994</v>
      </c>
      <c r="AN114">
        <f t="shared" si="353"/>
        <v>1995</v>
      </c>
      <c r="AO114">
        <f t="shared" si="353"/>
        <v>1996</v>
      </c>
      <c r="AP114">
        <f t="shared" si="353"/>
        <v>1997</v>
      </c>
      <c r="AQ114">
        <f t="shared" si="353"/>
        <v>1998</v>
      </c>
      <c r="AR114">
        <f t="shared" si="353"/>
        <v>1999</v>
      </c>
      <c r="AS114">
        <f t="shared" si="353"/>
        <v>2000</v>
      </c>
      <c r="AT114">
        <f t="shared" si="353"/>
        <v>2001</v>
      </c>
      <c r="AU114">
        <f t="shared" si="353"/>
        <v>2002</v>
      </c>
      <c r="AV114">
        <f t="shared" si="353"/>
        <v>2003</v>
      </c>
      <c r="AW114">
        <f t="shared" si="353"/>
        <v>2004</v>
      </c>
      <c r="AX114">
        <f t="shared" si="353"/>
        <v>2005</v>
      </c>
      <c r="AY114">
        <f t="shared" si="353"/>
        <v>2006</v>
      </c>
      <c r="AZ114">
        <f t="shared" si="353"/>
        <v>2007</v>
      </c>
      <c r="BA114">
        <f t="shared" si="353"/>
        <v>2008</v>
      </c>
      <c r="BB114">
        <f t="shared" si="353"/>
        <v>2009</v>
      </c>
      <c r="BC114">
        <f t="shared" si="353"/>
        <v>2010</v>
      </c>
      <c r="BD114">
        <f t="shared" si="353"/>
        <v>2011</v>
      </c>
      <c r="BE114">
        <f t="shared" si="353"/>
        <v>2012</v>
      </c>
      <c r="BF114">
        <f t="shared" si="353"/>
        <v>2013</v>
      </c>
      <c r="BG114">
        <f t="shared" si="353"/>
        <v>2014</v>
      </c>
      <c r="BH114">
        <f t="shared" si="353"/>
        <v>2015</v>
      </c>
      <c r="BI114">
        <f t="shared" si="353"/>
        <v>2016</v>
      </c>
      <c r="BJ114">
        <f t="shared" si="353"/>
        <v>2017</v>
      </c>
      <c r="BK114">
        <f t="shared" si="353"/>
        <v>2018</v>
      </c>
      <c r="BL114">
        <f t="shared" si="353"/>
        <v>2019</v>
      </c>
      <c r="BM114">
        <f t="shared" si="353"/>
        <v>2020</v>
      </c>
      <c r="BN114">
        <f t="shared" si="353"/>
        <v>2021</v>
      </c>
      <c r="BO114">
        <f t="shared" ref="BO114:CE114" si="354">BO106+29</f>
        <v>2022</v>
      </c>
      <c r="BP114">
        <f t="shared" si="354"/>
        <v>2023</v>
      </c>
      <c r="BQ114">
        <f t="shared" si="354"/>
        <v>2024</v>
      </c>
      <c r="BR114">
        <f t="shared" si="354"/>
        <v>2025</v>
      </c>
      <c r="BS114">
        <f t="shared" si="354"/>
        <v>2026</v>
      </c>
      <c r="BT114">
        <f t="shared" si="354"/>
        <v>2027</v>
      </c>
      <c r="BU114">
        <f t="shared" si="354"/>
        <v>2028</v>
      </c>
      <c r="BV114">
        <f t="shared" si="354"/>
        <v>2029</v>
      </c>
      <c r="BW114">
        <f t="shared" si="354"/>
        <v>2030</v>
      </c>
      <c r="BX114">
        <f t="shared" si="354"/>
        <v>2031</v>
      </c>
      <c r="BY114">
        <f t="shared" si="354"/>
        <v>2032</v>
      </c>
      <c r="BZ114">
        <f t="shared" si="354"/>
        <v>2033</v>
      </c>
      <c r="CA114">
        <f t="shared" si="354"/>
        <v>2034</v>
      </c>
      <c r="CB114">
        <f t="shared" si="354"/>
        <v>2035</v>
      </c>
      <c r="CC114">
        <f t="shared" si="354"/>
        <v>2036</v>
      </c>
      <c r="CD114">
        <f t="shared" si="354"/>
        <v>2037</v>
      </c>
      <c r="CE114">
        <f t="shared" si="354"/>
        <v>2038</v>
      </c>
      <c r="HZ114" s="15"/>
    </row>
    <row r="115" spans="1:234">
      <c r="A115" s="21" t="s">
        <v>21</v>
      </c>
      <c r="B115">
        <f>B106+19</f>
        <v>1947</v>
      </c>
      <c r="C115">
        <f t="shared" ref="C115:BN115" si="355">C106+19</f>
        <v>1948</v>
      </c>
      <c r="D115">
        <f t="shared" si="355"/>
        <v>1949</v>
      </c>
      <c r="E115">
        <f t="shared" si="355"/>
        <v>1950</v>
      </c>
      <c r="F115">
        <f t="shared" si="355"/>
        <v>1951</v>
      </c>
      <c r="G115">
        <f t="shared" si="355"/>
        <v>1952</v>
      </c>
      <c r="H115">
        <f t="shared" si="355"/>
        <v>1953</v>
      </c>
      <c r="I115">
        <f t="shared" si="355"/>
        <v>1954</v>
      </c>
      <c r="J115">
        <f t="shared" si="355"/>
        <v>1955</v>
      </c>
      <c r="K115">
        <f t="shared" si="355"/>
        <v>1956</v>
      </c>
      <c r="L115">
        <f t="shared" si="355"/>
        <v>1957</v>
      </c>
      <c r="M115">
        <f t="shared" si="355"/>
        <v>1958</v>
      </c>
      <c r="N115">
        <f t="shared" si="355"/>
        <v>1959</v>
      </c>
      <c r="O115">
        <f t="shared" si="355"/>
        <v>1960</v>
      </c>
      <c r="P115">
        <f t="shared" si="355"/>
        <v>1961</v>
      </c>
      <c r="Q115">
        <f t="shared" si="355"/>
        <v>1962</v>
      </c>
      <c r="R115">
        <f t="shared" si="355"/>
        <v>1963</v>
      </c>
      <c r="S115">
        <f t="shared" si="355"/>
        <v>1964</v>
      </c>
      <c r="T115">
        <f t="shared" si="355"/>
        <v>1965</v>
      </c>
      <c r="U115">
        <f t="shared" si="355"/>
        <v>1966</v>
      </c>
      <c r="V115">
        <f t="shared" si="355"/>
        <v>1967</v>
      </c>
      <c r="W115">
        <f t="shared" si="355"/>
        <v>1968</v>
      </c>
      <c r="X115">
        <f t="shared" si="355"/>
        <v>1969</v>
      </c>
      <c r="Y115">
        <f t="shared" si="355"/>
        <v>1970</v>
      </c>
      <c r="Z115">
        <f t="shared" si="355"/>
        <v>1971</v>
      </c>
      <c r="AA115">
        <f t="shared" si="355"/>
        <v>1972</v>
      </c>
      <c r="AB115">
        <f t="shared" si="355"/>
        <v>1973</v>
      </c>
      <c r="AC115">
        <f t="shared" si="355"/>
        <v>1974</v>
      </c>
      <c r="AD115">
        <f t="shared" si="355"/>
        <v>1975</v>
      </c>
      <c r="AE115">
        <f t="shared" si="355"/>
        <v>1976</v>
      </c>
      <c r="AF115">
        <f t="shared" si="355"/>
        <v>1977</v>
      </c>
      <c r="AG115">
        <f t="shared" si="355"/>
        <v>1978</v>
      </c>
      <c r="AH115">
        <f t="shared" si="355"/>
        <v>1979</v>
      </c>
      <c r="AI115">
        <f t="shared" si="355"/>
        <v>1980</v>
      </c>
      <c r="AJ115">
        <f t="shared" si="355"/>
        <v>1981</v>
      </c>
      <c r="AK115">
        <f t="shared" si="355"/>
        <v>1982</v>
      </c>
      <c r="AL115">
        <f t="shared" si="355"/>
        <v>1983</v>
      </c>
      <c r="AM115">
        <f t="shared" si="355"/>
        <v>1984</v>
      </c>
      <c r="AN115">
        <f t="shared" si="355"/>
        <v>1985</v>
      </c>
      <c r="AO115">
        <f t="shared" si="355"/>
        <v>1986</v>
      </c>
      <c r="AP115">
        <f t="shared" si="355"/>
        <v>1987</v>
      </c>
      <c r="AQ115">
        <f t="shared" si="355"/>
        <v>1988</v>
      </c>
      <c r="AR115">
        <f t="shared" si="355"/>
        <v>1989</v>
      </c>
      <c r="AS115">
        <f t="shared" si="355"/>
        <v>1990</v>
      </c>
      <c r="AT115">
        <f t="shared" si="355"/>
        <v>1991</v>
      </c>
      <c r="AU115">
        <f t="shared" si="355"/>
        <v>1992</v>
      </c>
      <c r="AV115">
        <f t="shared" si="355"/>
        <v>1993</v>
      </c>
      <c r="AW115">
        <f t="shared" si="355"/>
        <v>1994</v>
      </c>
      <c r="AX115">
        <f t="shared" si="355"/>
        <v>1995</v>
      </c>
      <c r="AY115">
        <f t="shared" si="355"/>
        <v>1996</v>
      </c>
      <c r="AZ115">
        <f t="shared" si="355"/>
        <v>1997</v>
      </c>
      <c r="BA115">
        <f t="shared" si="355"/>
        <v>1998</v>
      </c>
      <c r="BB115">
        <f t="shared" si="355"/>
        <v>1999</v>
      </c>
      <c r="BC115">
        <f t="shared" si="355"/>
        <v>2000</v>
      </c>
      <c r="BD115">
        <f t="shared" si="355"/>
        <v>2001</v>
      </c>
      <c r="BE115">
        <f t="shared" si="355"/>
        <v>2002</v>
      </c>
      <c r="BF115">
        <f t="shared" si="355"/>
        <v>2003</v>
      </c>
      <c r="BG115">
        <f t="shared" si="355"/>
        <v>2004</v>
      </c>
      <c r="BH115">
        <f t="shared" si="355"/>
        <v>2005</v>
      </c>
      <c r="BI115">
        <f t="shared" si="355"/>
        <v>2006</v>
      </c>
      <c r="BJ115">
        <f t="shared" si="355"/>
        <v>2007</v>
      </c>
      <c r="BK115">
        <f t="shared" si="355"/>
        <v>2008</v>
      </c>
      <c r="BL115">
        <f t="shared" si="355"/>
        <v>2009</v>
      </c>
      <c r="BM115">
        <f t="shared" si="355"/>
        <v>2010</v>
      </c>
      <c r="BN115">
        <f t="shared" si="355"/>
        <v>2011</v>
      </c>
      <c r="BO115">
        <f t="shared" ref="BO115:CE115" si="356">BO106+19</f>
        <v>2012</v>
      </c>
      <c r="BP115">
        <f t="shared" si="356"/>
        <v>2013</v>
      </c>
      <c r="BQ115">
        <f t="shared" si="356"/>
        <v>2014</v>
      </c>
      <c r="BR115">
        <f t="shared" si="356"/>
        <v>2015</v>
      </c>
      <c r="BS115">
        <f t="shared" si="356"/>
        <v>2016</v>
      </c>
      <c r="BT115">
        <f t="shared" si="356"/>
        <v>2017</v>
      </c>
      <c r="BU115">
        <f t="shared" si="356"/>
        <v>2018</v>
      </c>
      <c r="BV115">
        <f t="shared" si="356"/>
        <v>2019</v>
      </c>
      <c r="BW115">
        <f t="shared" si="356"/>
        <v>2020</v>
      </c>
      <c r="BX115">
        <f t="shared" si="356"/>
        <v>2021</v>
      </c>
      <c r="BY115">
        <f t="shared" si="356"/>
        <v>2022</v>
      </c>
      <c r="BZ115">
        <f t="shared" si="356"/>
        <v>2023</v>
      </c>
      <c r="CA115">
        <f t="shared" si="356"/>
        <v>2024</v>
      </c>
      <c r="CB115">
        <f t="shared" si="356"/>
        <v>2025</v>
      </c>
      <c r="CC115">
        <f t="shared" si="356"/>
        <v>2026</v>
      </c>
      <c r="CD115">
        <f t="shared" si="356"/>
        <v>2027</v>
      </c>
      <c r="CE115">
        <f t="shared" si="356"/>
        <v>2028</v>
      </c>
      <c r="HZ115" s="15"/>
    </row>
    <row r="116" spans="1:234">
      <c r="A116" s="21" t="s">
        <v>22</v>
      </c>
      <c r="B116">
        <f>B106+9</f>
        <v>1937</v>
      </c>
      <c r="C116">
        <f t="shared" ref="C116:BN116" si="357">C106+9</f>
        <v>1938</v>
      </c>
      <c r="D116">
        <f t="shared" si="357"/>
        <v>1939</v>
      </c>
      <c r="E116">
        <f t="shared" si="357"/>
        <v>1940</v>
      </c>
      <c r="F116">
        <f t="shared" si="357"/>
        <v>1941</v>
      </c>
      <c r="G116">
        <f t="shared" si="357"/>
        <v>1942</v>
      </c>
      <c r="H116">
        <f t="shared" si="357"/>
        <v>1943</v>
      </c>
      <c r="I116">
        <f t="shared" si="357"/>
        <v>1944</v>
      </c>
      <c r="J116">
        <f t="shared" si="357"/>
        <v>1945</v>
      </c>
      <c r="K116">
        <f t="shared" si="357"/>
        <v>1946</v>
      </c>
      <c r="L116">
        <f t="shared" si="357"/>
        <v>1947</v>
      </c>
      <c r="M116">
        <f t="shared" si="357"/>
        <v>1948</v>
      </c>
      <c r="N116">
        <f t="shared" si="357"/>
        <v>1949</v>
      </c>
      <c r="O116">
        <f t="shared" si="357"/>
        <v>1950</v>
      </c>
      <c r="P116">
        <f t="shared" si="357"/>
        <v>1951</v>
      </c>
      <c r="Q116">
        <f t="shared" si="357"/>
        <v>1952</v>
      </c>
      <c r="R116">
        <f t="shared" si="357"/>
        <v>1953</v>
      </c>
      <c r="S116">
        <f t="shared" si="357"/>
        <v>1954</v>
      </c>
      <c r="T116">
        <f t="shared" si="357"/>
        <v>1955</v>
      </c>
      <c r="U116">
        <f t="shared" si="357"/>
        <v>1956</v>
      </c>
      <c r="V116">
        <f t="shared" si="357"/>
        <v>1957</v>
      </c>
      <c r="W116">
        <f t="shared" si="357"/>
        <v>1958</v>
      </c>
      <c r="X116">
        <f t="shared" si="357"/>
        <v>1959</v>
      </c>
      <c r="Y116">
        <f t="shared" si="357"/>
        <v>1960</v>
      </c>
      <c r="Z116">
        <f t="shared" si="357"/>
        <v>1961</v>
      </c>
      <c r="AA116">
        <f t="shared" si="357"/>
        <v>1962</v>
      </c>
      <c r="AB116">
        <f t="shared" si="357"/>
        <v>1963</v>
      </c>
      <c r="AC116">
        <f t="shared" si="357"/>
        <v>1964</v>
      </c>
      <c r="AD116">
        <f t="shared" si="357"/>
        <v>1965</v>
      </c>
      <c r="AE116">
        <f t="shared" si="357"/>
        <v>1966</v>
      </c>
      <c r="AF116">
        <f t="shared" si="357"/>
        <v>1967</v>
      </c>
      <c r="AG116">
        <f t="shared" si="357"/>
        <v>1968</v>
      </c>
      <c r="AH116">
        <f t="shared" si="357"/>
        <v>1969</v>
      </c>
      <c r="AI116">
        <f t="shared" si="357"/>
        <v>1970</v>
      </c>
      <c r="AJ116">
        <f t="shared" si="357"/>
        <v>1971</v>
      </c>
      <c r="AK116">
        <f t="shared" si="357"/>
        <v>1972</v>
      </c>
      <c r="AL116">
        <f t="shared" si="357"/>
        <v>1973</v>
      </c>
      <c r="AM116">
        <f t="shared" si="357"/>
        <v>1974</v>
      </c>
      <c r="AN116">
        <f t="shared" si="357"/>
        <v>1975</v>
      </c>
      <c r="AO116">
        <f t="shared" si="357"/>
        <v>1976</v>
      </c>
      <c r="AP116">
        <f t="shared" si="357"/>
        <v>1977</v>
      </c>
      <c r="AQ116">
        <f t="shared" si="357"/>
        <v>1978</v>
      </c>
      <c r="AR116">
        <f t="shared" si="357"/>
        <v>1979</v>
      </c>
      <c r="AS116">
        <f t="shared" si="357"/>
        <v>1980</v>
      </c>
      <c r="AT116">
        <f t="shared" si="357"/>
        <v>1981</v>
      </c>
      <c r="AU116">
        <f t="shared" si="357"/>
        <v>1982</v>
      </c>
      <c r="AV116">
        <f t="shared" si="357"/>
        <v>1983</v>
      </c>
      <c r="AW116">
        <f t="shared" si="357"/>
        <v>1984</v>
      </c>
      <c r="AX116">
        <f t="shared" si="357"/>
        <v>1985</v>
      </c>
      <c r="AY116">
        <f t="shared" si="357"/>
        <v>1986</v>
      </c>
      <c r="AZ116">
        <f t="shared" si="357"/>
        <v>1987</v>
      </c>
      <c r="BA116">
        <f t="shared" si="357"/>
        <v>1988</v>
      </c>
      <c r="BB116">
        <f t="shared" si="357"/>
        <v>1989</v>
      </c>
      <c r="BC116">
        <f t="shared" si="357"/>
        <v>1990</v>
      </c>
      <c r="BD116">
        <f t="shared" si="357"/>
        <v>1991</v>
      </c>
      <c r="BE116">
        <f t="shared" si="357"/>
        <v>1992</v>
      </c>
      <c r="BF116">
        <f t="shared" si="357"/>
        <v>1993</v>
      </c>
      <c r="BG116">
        <f t="shared" si="357"/>
        <v>1994</v>
      </c>
      <c r="BH116">
        <f t="shared" si="357"/>
        <v>1995</v>
      </c>
      <c r="BI116">
        <f t="shared" si="357"/>
        <v>1996</v>
      </c>
      <c r="BJ116">
        <f t="shared" si="357"/>
        <v>1997</v>
      </c>
      <c r="BK116">
        <f t="shared" si="357"/>
        <v>1998</v>
      </c>
      <c r="BL116">
        <f t="shared" si="357"/>
        <v>1999</v>
      </c>
      <c r="BM116">
        <f t="shared" si="357"/>
        <v>2000</v>
      </c>
      <c r="BN116">
        <f t="shared" si="357"/>
        <v>2001</v>
      </c>
      <c r="BO116">
        <f t="shared" ref="BO116:CE116" si="358">BO106+9</f>
        <v>2002</v>
      </c>
      <c r="BP116">
        <f t="shared" si="358"/>
        <v>2003</v>
      </c>
      <c r="BQ116">
        <f t="shared" si="358"/>
        <v>2004</v>
      </c>
      <c r="BR116">
        <f t="shared" si="358"/>
        <v>2005</v>
      </c>
      <c r="BS116">
        <f t="shared" si="358"/>
        <v>2006</v>
      </c>
      <c r="BT116">
        <f t="shared" si="358"/>
        <v>2007</v>
      </c>
      <c r="BU116">
        <f t="shared" si="358"/>
        <v>2008</v>
      </c>
      <c r="BV116">
        <f t="shared" si="358"/>
        <v>2009</v>
      </c>
      <c r="BW116">
        <f t="shared" si="358"/>
        <v>2010</v>
      </c>
      <c r="BX116">
        <f t="shared" si="358"/>
        <v>2011</v>
      </c>
      <c r="BY116">
        <f t="shared" si="358"/>
        <v>2012</v>
      </c>
      <c r="BZ116">
        <f t="shared" si="358"/>
        <v>2013</v>
      </c>
      <c r="CA116">
        <f t="shared" si="358"/>
        <v>2014</v>
      </c>
      <c r="CB116">
        <f t="shared" si="358"/>
        <v>2015</v>
      </c>
      <c r="CC116">
        <f t="shared" si="358"/>
        <v>2016</v>
      </c>
      <c r="CD116">
        <f t="shared" si="358"/>
        <v>2017</v>
      </c>
      <c r="CE116">
        <f t="shared" si="358"/>
        <v>2018</v>
      </c>
      <c r="HZ116" s="15"/>
    </row>
    <row r="117" spans="1:234">
      <c r="A117" s="44" t="s">
        <v>39</v>
      </c>
      <c r="HZ117" s="15"/>
    </row>
    <row r="118" spans="1:234">
      <c r="A118" t="s">
        <v>11</v>
      </c>
      <c r="B118" s="15">
        <f>COUNTIF(93:93, "&lt;=0")</f>
        <v>40</v>
      </c>
      <c r="C118" s="21">
        <f>COUNTIF(93:93, "&gt;=0")</f>
        <v>0</v>
      </c>
      <c r="D118" s="13">
        <f>B118/(SUM(B118:C118))</f>
        <v>1</v>
      </c>
      <c r="E118" s="43">
        <f>1-D118</f>
        <v>0</v>
      </c>
      <c r="F118" s="43"/>
    </row>
    <row r="119" spans="1:234">
      <c r="A119" t="s">
        <v>12</v>
      </c>
      <c r="B119" s="15">
        <f>COUNTIF(94:94, "&lt;0")</f>
        <v>50</v>
      </c>
      <c r="C119" s="21">
        <f>COUNTIF(94:94, "&gt;=0")</f>
        <v>0</v>
      </c>
      <c r="D119" s="13">
        <f>B119/(SUM(B119:C119))</f>
        <v>1</v>
      </c>
      <c r="E119" s="43">
        <f t="shared" ref="E119:E122" si="359">1-D119</f>
        <v>0</v>
      </c>
      <c r="F119" s="43"/>
    </row>
    <row r="120" spans="1:234">
      <c r="A120" t="s">
        <v>13</v>
      </c>
      <c r="B120" s="15">
        <f>COUNTIF(95:95, "&lt;0")</f>
        <v>60</v>
      </c>
      <c r="C120" s="21">
        <f>COUNTIF(95:95, "&gt;=0")</f>
        <v>0</v>
      </c>
      <c r="D120" s="13">
        <f>B120/(SUM(B120:C120))</f>
        <v>1</v>
      </c>
      <c r="E120" s="43">
        <f t="shared" si="359"/>
        <v>0</v>
      </c>
      <c r="F120" s="43"/>
    </row>
    <row r="121" spans="1:234">
      <c r="A121" t="s">
        <v>14</v>
      </c>
      <c r="B121" s="15">
        <f>COUNTIF(96:96, "&lt;0")</f>
        <v>63</v>
      </c>
      <c r="C121" s="21">
        <f>COUNTIF(96:96, "&gt;=0")</f>
        <v>7</v>
      </c>
      <c r="D121" s="13">
        <f t="shared" ref="D121:D122" si="360">B121/(SUM(B121:C121))</f>
        <v>0.9</v>
      </c>
      <c r="E121" s="43">
        <f t="shared" si="359"/>
        <v>9.9999999999999978E-2</v>
      </c>
      <c r="F121" s="43"/>
    </row>
    <row r="122" spans="1:234">
      <c r="A122" t="s">
        <v>15</v>
      </c>
      <c r="B122" s="15">
        <f>COUNTIF(97:97, "&lt;0")</f>
        <v>37</v>
      </c>
      <c r="C122" s="21">
        <f>COUNTIF(97:97, "&gt;=0")</f>
        <v>43</v>
      </c>
      <c r="D122" s="13">
        <f t="shared" si="360"/>
        <v>0.46250000000000002</v>
      </c>
      <c r="E122" s="43">
        <f t="shared" si="359"/>
        <v>0.53749999999999998</v>
      </c>
      <c r="F122" s="43"/>
    </row>
    <row r="123" spans="1:234">
      <c r="D123" s="42"/>
    </row>
    <row r="124" spans="1:234" ht="42.75" customHeight="1">
      <c r="A124" t="s">
        <v>4</v>
      </c>
      <c r="B124" s="1">
        <f>C125*5</f>
        <v>150000</v>
      </c>
      <c r="C124" s="21"/>
      <c r="G124" s="68"/>
      <c r="H124" s="68"/>
      <c r="I124" s="68"/>
      <c r="J124" s="68"/>
      <c r="K124" s="68"/>
      <c r="L124" s="68"/>
    </row>
    <row r="125" spans="1:234" ht="50.25" customHeight="1">
      <c r="A125" t="s">
        <v>16</v>
      </c>
      <c r="B125" s="14">
        <f>C125-Results!K3</f>
        <v>11000</v>
      </c>
      <c r="C125" s="21">
        <f>Results!K2</f>
        <v>30000</v>
      </c>
      <c r="D125">
        <f>Results!K4</f>
        <v>4</v>
      </c>
      <c r="G125" s="46"/>
      <c r="H125" s="46"/>
      <c r="I125" s="46"/>
      <c r="J125" s="46"/>
      <c r="K125" s="46"/>
      <c r="L125" s="46"/>
    </row>
    <row r="126" spans="1:234" ht="63" customHeight="1">
      <c r="B126" s="51" t="s">
        <v>46</v>
      </c>
      <c r="C126" s="51" t="s">
        <v>47</v>
      </c>
      <c r="D126" s="52" t="s">
        <v>45</v>
      </c>
      <c r="G126" s="46"/>
      <c r="H126" s="47"/>
      <c r="I126" s="47"/>
      <c r="J126" s="47"/>
      <c r="K126" s="47"/>
      <c r="L126" s="47"/>
    </row>
    <row r="127" spans="1:234" ht="24.75" customHeight="1">
      <c r="A127" s="45" t="s">
        <v>38</v>
      </c>
      <c r="G127" s="46"/>
      <c r="H127" s="47"/>
      <c r="I127" s="47"/>
      <c r="J127" s="47"/>
      <c r="K127" s="47"/>
      <c r="L127" s="47"/>
    </row>
    <row r="128" spans="1:234" ht="24.75" customHeight="1">
      <c r="A128" t="s">
        <v>32</v>
      </c>
      <c r="B128" s="16">
        <f ca="1">MEDIAN(B107:AO107)</f>
        <v>0</v>
      </c>
      <c r="C128" s="37">
        <f ca="1">B128/$B$124</f>
        <v>0</v>
      </c>
      <c r="D128" s="16"/>
      <c r="E128" s="11"/>
      <c r="G128" s="46"/>
      <c r="H128" s="47"/>
      <c r="I128" s="47"/>
      <c r="J128" s="47"/>
      <c r="K128" s="47"/>
      <c r="L128" s="47"/>
    </row>
    <row r="129" spans="1:12" ht="24.75" customHeight="1">
      <c r="A129" t="s">
        <v>33</v>
      </c>
      <c r="B129" s="16">
        <f ca="1">MEDIAN(B108:AY108)</f>
        <v>0</v>
      </c>
      <c r="C129" s="37">
        <f t="shared" ref="C129:C131" ca="1" si="361">B129/$B$124</f>
        <v>0</v>
      </c>
      <c r="D129" s="16"/>
      <c r="E129" s="11"/>
      <c r="G129" s="46"/>
      <c r="H129" s="47"/>
      <c r="I129" s="47"/>
      <c r="J129" s="47"/>
      <c r="K129" s="47"/>
      <c r="L129" s="47"/>
    </row>
    <row r="130" spans="1:12" ht="24.75" customHeight="1">
      <c r="A130" t="s">
        <v>34</v>
      </c>
      <c r="B130" s="16">
        <f ca="1">MEDIAN(B109:BI109)</f>
        <v>0</v>
      </c>
      <c r="C130" s="37">
        <f t="shared" ca="1" si="361"/>
        <v>0</v>
      </c>
      <c r="D130" s="16"/>
      <c r="E130" s="11"/>
      <c r="G130" s="46"/>
      <c r="H130" s="47"/>
      <c r="I130" s="47"/>
      <c r="J130" s="47"/>
      <c r="K130" s="47"/>
      <c r="L130" s="47"/>
    </row>
    <row r="131" spans="1:12">
      <c r="A131" t="s">
        <v>35</v>
      </c>
      <c r="B131" s="16">
        <f ca="1">MEDIAN(B110:BS110)</f>
        <v>0</v>
      </c>
      <c r="C131" s="37">
        <f t="shared" ca="1" si="361"/>
        <v>0</v>
      </c>
      <c r="D131" s="16"/>
      <c r="E131" s="11"/>
      <c r="G131" s="33"/>
      <c r="H131" s="33"/>
      <c r="I131" s="33"/>
      <c r="J131" s="48"/>
      <c r="K131" s="33"/>
      <c r="L131" s="33"/>
    </row>
    <row r="132" spans="1:12" ht="42.75" customHeight="1">
      <c r="A132" t="s">
        <v>36</v>
      </c>
      <c r="B132" s="16">
        <f ca="1">MEDIAN(B111:CC111)</f>
        <v>16564.753934533943</v>
      </c>
      <c r="C132" s="37">
        <f ca="1">B132/$B$124</f>
        <v>0.11043169289689295</v>
      </c>
      <c r="D132" s="16"/>
      <c r="E132" s="11"/>
      <c r="G132" s="68"/>
      <c r="H132" s="68"/>
      <c r="I132" s="68"/>
      <c r="J132" s="68"/>
      <c r="K132" s="68"/>
      <c r="L132" s="68"/>
    </row>
    <row r="133" spans="1:12" ht="15.75">
      <c r="G133" s="46"/>
      <c r="H133" s="46"/>
      <c r="I133" s="46"/>
      <c r="J133" s="46"/>
      <c r="K133" s="46"/>
      <c r="L133" s="46"/>
    </row>
    <row r="134" spans="1:12" ht="24.75" customHeight="1">
      <c r="G134" s="46"/>
      <c r="H134" s="49"/>
      <c r="I134" s="49"/>
      <c r="J134" s="49"/>
      <c r="K134" s="49"/>
      <c r="L134" s="49"/>
    </row>
    <row r="135" spans="1:12" ht="24.75" customHeight="1">
      <c r="G135" s="46"/>
      <c r="H135" s="49"/>
      <c r="I135" s="49"/>
      <c r="J135" s="49"/>
      <c r="K135" s="49"/>
      <c r="L135" s="49"/>
    </row>
    <row r="136" spans="1:12" ht="24.75" customHeight="1">
      <c r="G136" s="46"/>
      <c r="H136" s="49"/>
      <c r="I136" s="49"/>
      <c r="J136" s="49"/>
      <c r="K136" s="49"/>
      <c r="L136" s="49"/>
    </row>
    <row r="137" spans="1:12" ht="24.75" customHeight="1">
      <c r="G137" s="46"/>
      <c r="H137" s="49"/>
      <c r="I137" s="49"/>
      <c r="J137" s="49"/>
      <c r="K137" s="49"/>
      <c r="L137" s="49"/>
    </row>
    <row r="138" spans="1:12" ht="24.75" customHeight="1">
      <c r="A138" t="s">
        <v>17</v>
      </c>
      <c r="B138" t="s">
        <v>26</v>
      </c>
      <c r="C138" t="s">
        <v>23</v>
      </c>
      <c r="D138" t="s">
        <v>24</v>
      </c>
      <c r="E138" s="12" t="s">
        <v>25</v>
      </c>
      <c r="G138" s="46"/>
      <c r="H138" s="49"/>
      <c r="I138" s="49"/>
      <c r="J138" s="49"/>
      <c r="K138" s="49"/>
      <c r="L138" s="49"/>
    </row>
    <row r="139" spans="1:12">
      <c r="A139">
        <v>2016</v>
      </c>
      <c r="B139">
        <v>89</v>
      </c>
      <c r="C139">
        <f t="shared" ref="C139:C202" si="362">C140*(1+D139)</f>
        <v>148957.72761482568</v>
      </c>
      <c r="D139" s="34">
        <v>1.37E-2</v>
      </c>
      <c r="E139" s="12">
        <v>234</v>
      </c>
      <c r="F139">
        <f t="shared" ref="F139:F202" si="363">F140*(1.02)</f>
        <v>228494.16094984434</v>
      </c>
    </row>
    <row r="140" spans="1:12">
      <c r="A140">
        <v>2015</v>
      </c>
      <c r="B140">
        <v>88</v>
      </c>
      <c r="C140">
        <f t="shared" si="362"/>
        <v>146944.58677599454</v>
      </c>
      <c r="D140" s="35">
        <v>-8.9999999999999998E-4</v>
      </c>
      <c r="E140" s="41">
        <v>233.70699999999999</v>
      </c>
      <c r="F140">
        <f t="shared" si="363"/>
        <v>224013.88328416113</v>
      </c>
    </row>
    <row r="141" spans="1:12">
      <c r="A141">
        <v>2014</v>
      </c>
      <c r="B141">
        <v>87</v>
      </c>
      <c r="C141">
        <f t="shared" si="362"/>
        <v>147076.95603642732</v>
      </c>
      <c r="D141" s="34">
        <v>1.5800000000000002E-2</v>
      </c>
      <c r="E141" s="41">
        <v>233.916</v>
      </c>
      <c r="F141">
        <f t="shared" si="363"/>
        <v>219621.45420015795</v>
      </c>
    </row>
    <row r="142" spans="1:12">
      <c r="A142">
        <v>2013</v>
      </c>
      <c r="B142">
        <v>86</v>
      </c>
      <c r="C142">
        <f t="shared" si="362"/>
        <v>144789.28532824109</v>
      </c>
      <c r="D142" s="35">
        <v>1.5900000000000001E-2</v>
      </c>
      <c r="E142" s="40">
        <v>230.28</v>
      </c>
      <c r="F142">
        <f t="shared" si="363"/>
        <v>215315.15117662546</v>
      </c>
    </row>
    <row r="143" spans="1:12">
      <c r="A143">
        <v>2012</v>
      </c>
      <c r="B143">
        <v>85</v>
      </c>
      <c r="C143">
        <f t="shared" si="362"/>
        <v>142523.1669733646</v>
      </c>
      <c r="D143" s="34">
        <v>2.93E-2</v>
      </c>
      <c r="E143" s="40">
        <v>226.66499999999999</v>
      </c>
      <c r="F143">
        <f t="shared" si="363"/>
        <v>211093.28546727984</v>
      </c>
      <c r="K143" s="12"/>
      <c r="L143" s="12"/>
    </row>
    <row r="144" spans="1:12">
      <c r="A144">
        <v>2011</v>
      </c>
      <c r="B144">
        <v>84</v>
      </c>
      <c r="C144">
        <f t="shared" si="362"/>
        <v>138466.1099517775</v>
      </c>
      <c r="D144" s="35">
        <v>1.6299999999999999E-2</v>
      </c>
      <c r="E144" s="40">
        <v>220.22300000000001</v>
      </c>
      <c r="F144">
        <f t="shared" si="363"/>
        <v>206954.20143850966</v>
      </c>
    </row>
    <row r="145" spans="1:12">
      <c r="A145">
        <v>2010</v>
      </c>
      <c r="B145">
        <v>83</v>
      </c>
      <c r="C145">
        <f t="shared" si="362"/>
        <v>136245.3113763431</v>
      </c>
      <c r="D145" s="34">
        <v>2.63E-2</v>
      </c>
      <c r="E145" s="40">
        <v>216.68700000000001</v>
      </c>
      <c r="F145">
        <f t="shared" si="363"/>
        <v>202896.2759201075</v>
      </c>
    </row>
    <row r="146" spans="1:12">
      <c r="A146">
        <v>2009</v>
      </c>
      <c r="B146">
        <v>82</v>
      </c>
      <c r="C146">
        <f t="shared" si="362"/>
        <v>132753.88422132234</v>
      </c>
      <c r="D146" s="35">
        <v>2.9999999999999997E-4</v>
      </c>
      <c r="E146" s="40">
        <v>211.143</v>
      </c>
      <c r="F146">
        <f t="shared" si="363"/>
        <v>198917.91756873284</v>
      </c>
    </row>
    <row r="147" spans="1:12">
      <c r="A147">
        <v>2008</v>
      </c>
      <c r="B147">
        <v>81</v>
      </c>
      <c r="C147">
        <f t="shared" si="362"/>
        <v>132714.07000032224</v>
      </c>
      <c r="D147" s="34">
        <v>4.2799999999999998E-2</v>
      </c>
      <c r="E147" s="40">
        <v>211.18</v>
      </c>
      <c r="F147">
        <f t="shared" si="363"/>
        <v>195017.56624385572</v>
      </c>
    </row>
    <row r="148" spans="1:12">
      <c r="A148">
        <v>2007</v>
      </c>
      <c r="B148">
        <v>80</v>
      </c>
      <c r="C148">
        <f t="shared" si="362"/>
        <v>127267.04066007122</v>
      </c>
      <c r="D148" s="35">
        <v>2.0799999999999999E-2</v>
      </c>
      <c r="E148" s="39">
        <v>202.416</v>
      </c>
      <c r="F148">
        <f t="shared" si="363"/>
        <v>191193.69239593699</v>
      </c>
    </row>
    <row r="149" spans="1:12">
      <c r="A149">
        <v>2006</v>
      </c>
      <c r="B149">
        <v>79</v>
      </c>
      <c r="C149">
        <f t="shared" si="362"/>
        <v>124673.82509803216</v>
      </c>
      <c r="D149" s="34">
        <v>3.9899999999999998E-2</v>
      </c>
      <c r="E149" s="38">
        <v>198.3</v>
      </c>
      <c r="F149">
        <f t="shared" si="363"/>
        <v>187444.79646660489</v>
      </c>
    </row>
    <row r="150" spans="1:12">
      <c r="A150">
        <v>2005</v>
      </c>
      <c r="B150">
        <v>78</v>
      </c>
      <c r="C150">
        <f t="shared" si="362"/>
        <v>119890.20588328893</v>
      </c>
      <c r="D150" s="35">
        <v>2.9700000000000001E-2</v>
      </c>
      <c r="E150" s="38">
        <v>190.7</v>
      </c>
      <c r="F150">
        <f t="shared" si="363"/>
        <v>183769.40830059303</v>
      </c>
    </row>
    <row r="151" spans="1:12">
      <c r="A151">
        <v>2004</v>
      </c>
      <c r="B151">
        <v>77</v>
      </c>
      <c r="C151">
        <f t="shared" si="362"/>
        <v>116432.17042176258</v>
      </c>
      <c r="D151" s="34">
        <v>1.9300000000000001E-2</v>
      </c>
      <c r="E151" s="38">
        <v>185.2</v>
      </c>
      <c r="F151">
        <f t="shared" si="363"/>
        <v>180166.08656920886</v>
      </c>
    </row>
    <row r="152" spans="1:12">
      <c r="A152">
        <v>2003</v>
      </c>
      <c r="B152">
        <v>76</v>
      </c>
      <c r="C152">
        <f t="shared" si="362"/>
        <v>114227.57816321257</v>
      </c>
      <c r="D152" s="35">
        <v>2.5999999999999999E-2</v>
      </c>
      <c r="E152" s="38">
        <v>181.7</v>
      </c>
      <c r="F152">
        <f t="shared" si="363"/>
        <v>176633.41820510672</v>
      </c>
    </row>
    <row r="153" spans="1:12">
      <c r="A153">
        <v>2002</v>
      </c>
      <c r="B153">
        <v>75</v>
      </c>
      <c r="C153">
        <f t="shared" si="362"/>
        <v>111332.92218636702</v>
      </c>
      <c r="D153" s="34">
        <v>1.14E-2</v>
      </c>
      <c r="E153" s="38">
        <v>177.1</v>
      </c>
      <c r="F153">
        <f t="shared" si="363"/>
        <v>173170.01784814385</v>
      </c>
    </row>
    <row r="154" spans="1:12">
      <c r="A154">
        <v>2001</v>
      </c>
      <c r="B154">
        <v>74</v>
      </c>
      <c r="C154">
        <f t="shared" si="362"/>
        <v>110078.03261456102</v>
      </c>
      <c r="D154" s="35">
        <v>3.73E-2</v>
      </c>
      <c r="E154" s="38">
        <v>175.1</v>
      </c>
      <c r="F154">
        <f t="shared" si="363"/>
        <v>169774.52730210181</v>
      </c>
    </row>
    <row r="155" spans="1:12">
      <c r="A155">
        <v>2000</v>
      </c>
      <c r="B155">
        <v>73</v>
      </c>
      <c r="C155">
        <f t="shared" si="362"/>
        <v>106119.76536639449</v>
      </c>
      <c r="D155" s="34">
        <v>2.7400000000000001E-2</v>
      </c>
      <c r="E155" s="38">
        <v>168.8</v>
      </c>
      <c r="F155">
        <f t="shared" si="363"/>
        <v>166445.6150020606</v>
      </c>
    </row>
    <row r="156" spans="1:12">
      <c r="A156">
        <v>1999</v>
      </c>
      <c r="B156">
        <v>72</v>
      </c>
      <c r="C156">
        <f t="shared" si="362"/>
        <v>103289.62951761192</v>
      </c>
      <c r="D156" s="35">
        <v>1.67E-2</v>
      </c>
      <c r="E156" s="38">
        <v>164.3</v>
      </c>
      <c r="F156">
        <f t="shared" si="363"/>
        <v>163181.97549221627</v>
      </c>
      <c r="J156"/>
      <c r="K156" s="12"/>
      <c r="L156" s="12"/>
    </row>
    <row r="157" spans="1:12">
      <c r="A157">
        <v>1998</v>
      </c>
      <c r="B157">
        <v>71</v>
      </c>
      <c r="C157">
        <f t="shared" si="362"/>
        <v>101593.02598368439</v>
      </c>
      <c r="D157" s="34">
        <v>1.5699999999999999E-2</v>
      </c>
      <c r="E157" s="38">
        <v>161.6</v>
      </c>
      <c r="F157">
        <f t="shared" si="363"/>
        <v>159982.32891393753</v>
      </c>
    </row>
    <row r="158" spans="1:12">
      <c r="A158">
        <v>1997</v>
      </c>
      <c r="B158">
        <v>70</v>
      </c>
      <c r="C158">
        <f t="shared" si="362"/>
        <v>100022.67006368453</v>
      </c>
      <c r="D158" s="35">
        <v>3.04E-2</v>
      </c>
      <c r="E158" s="38">
        <v>159.1</v>
      </c>
      <c r="F158">
        <f t="shared" si="363"/>
        <v>156845.42050386031</v>
      </c>
    </row>
    <row r="159" spans="1:12">
      <c r="A159">
        <v>1996</v>
      </c>
      <c r="B159">
        <v>69</v>
      </c>
      <c r="C159">
        <f t="shared" si="362"/>
        <v>97071.690667395713</v>
      </c>
      <c r="D159" s="34">
        <v>2.7300000000000001E-2</v>
      </c>
      <c r="E159" s="38">
        <v>154.4</v>
      </c>
      <c r="F159">
        <f t="shared" si="363"/>
        <v>153770.02010182384</v>
      </c>
    </row>
    <row r="160" spans="1:12">
      <c r="A160">
        <v>1995</v>
      </c>
      <c r="B160">
        <v>68</v>
      </c>
      <c r="C160">
        <f t="shared" si="362"/>
        <v>94492.057497708272</v>
      </c>
      <c r="D160" s="35">
        <v>2.8000000000000001E-2</v>
      </c>
      <c r="E160" s="38">
        <v>150.30000000000001</v>
      </c>
      <c r="F160">
        <f t="shared" si="363"/>
        <v>150754.92166845474</v>
      </c>
    </row>
    <row r="161" spans="1:12">
      <c r="A161">
        <v>1994</v>
      </c>
      <c r="B161">
        <v>67</v>
      </c>
      <c r="C161">
        <f t="shared" si="362"/>
        <v>91918.343869366028</v>
      </c>
      <c r="D161" s="34">
        <v>2.52E-2</v>
      </c>
      <c r="E161" s="38">
        <v>146.19999999999999</v>
      </c>
      <c r="F161">
        <f t="shared" si="363"/>
        <v>147798.94281221053</v>
      </c>
    </row>
    <row r="162" spans="1:12">
      <c r="A162">
        <v>1993</v>
      </c>
      <c r="B162">
        <v>66</v>
      </c>
      <c r="C162">
        <f t="shared" si="362"/>
        <v>89658.938616236876</v>
      </c>
      <c r="D162" s="35">
        <v>3.2599999999999997E-2</v>
      </c>
      <c r="E162" s="38">
        <v>142.6</v>
      </c>
      <c r="F162">
        <f t="shared" si="363"/>
        <v>144900.9243256966</v>
      </c>
    </row>
    <row r="163" spans="1:12">
      <c r="A163">
        <v>1992</v>
      </c>
      <c r="B163">
        <v>65</v>
      </c>
      <c r="C163">
        <f t="shared" si="362"/>
        <v>86828.33489854433</v>
      </c>
      <c r="D163" s="34">
        <v>2.5999999999999999E-2</v>
      </c>
      <c r="E163" s="38">
        <v>138.1</v>
      </c>
      <c r="F163">
        <f t="shared" si="363"/>
        <v>142059.72973107509</v>
      </c>
    </row>
    <row r="164" spans="1:12">
      <c r="A164">
        <v>1991</v>
      </c>
      <c r="B164">
        <v>64</v>
      </c>
      <c r="C164">
        <f t="shared" si="362"/>
        <v>84628.00672372742</v>
      </c>
      <c r="D164" s="35">
        <v>5.6500000000000002E-2</v>
      </c>
      <c r="E164" s="38">
        <v>134.6</v>
      </c>
      <c r="F164">
        <f t="shared" si="363"/>
        <v>139274.24483438733</v>
      </c>
    </row>
    <row r="165" spans="1:12">
      <c r="A165">
        <v>1990</v>
      </c>
      <c r="B165">
        <v>63</v>
      </c>
      <c r="C165">
        <f t="shared" si="362"/>
        <v>80102.230689756194</v>
      </c>
      <c r="D165" s="34">
        <v>5.1999999999999998E-2</v>
      </c>
      <c r="E165" s="38">
        <v>127.4</v>
      </c>
      <c r="F165">
        <f t="shared" si="363"/>
        <v>136543.37728861501</v>
      </c>
    </row>
    <row r="166" spans="1:12">
      <c r="A166">
        <v>1989</v>
      </c>
      <c r="B166">
        <v>62</v>
      </c>
      <c r="C166">
        <f t="shared" si="362"/>
        <v>76142.804838171287</v>
      </c>
      <c r="D166" s="35">
        <v>4.6699999999999998E-2</v>
      </c>
      <c r="E166" s="38">
        <v>121.1</v>
      </c>
      <c r="F166">
        <f t="shared" si="363"/>
        <v>133866.05616530884</v>
      </c>
      <c r="J166"/>
      <c r="K166" s="12"/>
      <c r="L166" s="12"/>
    </row>
    <row r="167" spans="1:12">
      <c r="A167">
        <v>1988</v>
      </c>
      <c r="B167">
        <v>61</v>
      </c>
      <c r="C167">
        <f t="shared" si="362"/>
        <v>72745.585973221823</v>
      </c>
      <c r="D167" s="34">
        <v>4.0500000000000001E-2</v>
      </c>
      <c r="E167" s="38">
        <v>115.7</v>
      </c>
      <c r="F167">
        <f t="shared" si="363"/>
        <v>131241.2315346165</v>
      </c>
    </row>
    <row r="168" spans="1:12">
      <c r="A168">
        <v>1987</v>
      </c>
      <c r="B168">
        <v>60</v>
      </c>
      <c r="C168">
        <f t="shared" si="362"/>
        <v>69914.066288536109</v>
      </c>
      <c r="D168" s="35">
        <v>1.46E-2</v>
      </c>
      <c r="E168" s="38">
        <v>111.2</v>
      </c>
      <c r="F168">
        <f t="shared" si="363"/>
        <v>128667.87405354559</v>
      </c>
    </row>
    <row r="169" spans="1:12">
      <c r="A169">
        <v>1986</v>
      </c>
      <c r="B169">
        <v>59</v>
      </c>
      <c r="C169">
        <f t="shared" si="362"/>
        <v>68908.009351996952</v>
      </c>
      <c r="D169" s="34">
        <v>3.8899999999999997E-2</v>
      </c>
      <c r="E169" s="38">
        <v>109.6</v>
      </c>
      <c r="F169">
        <f t="shared" si="363"/>
        <v>126144.9745622996</v>
      </c>
    </row>
    <row r="170" spans="1:12">
      <c r="A170">
        <v>1985</v>
      </c>
      <c r="B170">
        <v>58</v>
      </c>
      <c r="C170">
        <f t="shared" si="362"/>
        <v>66327.855762823136</v>
      </c>
      <c r="D170" s="35">
        <v>3.5299999999999998E-2</v>
      </c>
      <c r="E170" s="38">
        <v>105.5</v>
      </c>
      <c r="F170">
        <f t="shared" si="363"/>
        <v>123671.54368852901</v>
      </c>
    </row>
    <row r="171" spans="1:12">
      <c r="A171">
        <v>1984</v>
      </c>
      <c r="B171">
        <v>57</v>
      </c>
      <c r="C171">
        <f t="shared" si="362"/>
        <v>64066.314848665264</v>
      </c>
      <c r="D171" s="34">
        <v>4.19E-2</v>
      </c>
      <c r="E171" s="38">
        <v>101.9</v>
      </c>
      <c r="F171">
        <f t="shared" si="363"/>
        <v>121246.61145934217</v>
      </c>
    </row>
    <row r="172" spans="1:12">
      <c r="A172">
        <v>1983</v>
      </c>
      <c r="B172">
        <v>56</v>
      </c>
      <c r="C172">
        <f t="shared" si="362"/>
        <v>61489.888519690241</v>
      </c>
      <c r="D172" s="35">
        <v>3.7100000000000001E-2</v>
      </c>
      <c r="E172" s="38">
        <v>97.8</v>
      </c>
      <c r="F172">
        <f t="shared" si="363"/>
        <v>118869.22692092368</v>
      </c>
    </row>
    <row r="173" spans="1:12">
      <c r="A173">
        <v>1982</v>
      </c>
      <c r="B173">
        <v>55</v>
      </c>
      <c r="C173">
        <f t="shared" si="362"/>
        <v>59290.221309121829</v>
      </c>
      <c r="D173" s="34">
        <v>8.3900000000000002E-2</v>
      </c>
      <c r="E173" s="38">
        <v>94.3</v>
      </c>
      <c r="F173">
        <f t="shared" si="363"/>
        <v>116538.45776561146</v>
      </c>
    </row>
    <row r="174" spans="1:12">
      <c r="A174">
        <v>1981</v>
      </c>
      <c r="B174">
        <v>54</v>
      </c>
      <c r="C174">
        <f t="shared" si="362"/>
        <v>54700.822316746773</v>
      </c>
      <c r="D174" s="35">
        <v>0.1183</v>
      </c>
      <c r="E174" s="38">
        <v>87</v>
      </c>
      <c r="F174">
        <f t="shared" si="363"/>
        <v>114253.38996628574</v>
      </c>
    </row>
    <row r="175" spans="1:12">
      <c r="A175">
        <v>1980</v>
      </c>
      <c r="B175">
        <v>53</v>
      </c>
      <c r="C175">
        <f t="shared" si="362"/>
        <v>48914.2647918687</v>
      </c>
      <c r="D175" s="34">
        <v>0.1391</v>
      </c>
      <c r="E175" s="38">
        <v>77.8</v>
      </c>
      <c r="F175">
        <f t="shared" si="363"/>
        <v>112013.1274179272</v>
      </c>
    </row>
    <row r="176" spans="1:12">
      <c r="A176">
        <v>1979</v>
      </c>
      <c r="B176">
        <v>52</v>
      </c>
      <c r="C176">
        <f t="shared" si="362"/>
        <v>42941.150725896499</v>
      </c>
      <c r="D176" s="35">
        <v>9.2799999999999994E-2</v>
      </c>
      <c r="E176" s="38">
        <v>68.3</v>
      </c>
      <c r="F176">
        <f t="shared" si="363"/>
        <v>109816.79158620314</v>
      </c>
      <c r="J176"/>
      <c r="K176" s="12"/>
      <c r="L176" s="12"/>
    </row>
    <row r="177" spans="1:12">
      <c r="A177">
        <v>1978</v>
      </c>
      <c r="B177">
        <v>51</v>
      </c>
      <c r="C177">
        <f t="shared" si="362"/>
        <v>39294.610839949215</v>
      </c>
      <c r="D177" s="34">
        <v>6.8400000000000002E-2</v>
      </c>
      <c r="E177" s="38">
        <v>62.5</v>
      </c>
      <c r="F177">
        <f t="shared" si="363"/>
        <v>107663.52116294425</v>
      </c>
    </row>
    <row r="178" spans="1:12">
      <c r="A178">
        <v>1977</v>
      </c>
      <c r="B178">
        <v>50</v>
      </c>
      <c r="C178">
        <f t="shared" si="362"/>
        <v>36778.931898117946</v>
      </c>
      <c r="D178" s="35">
        <v>5.2200000000000003E-2</v>
      </c>
      <c r="E178" s="38">
        <v>58.5</v>
      </c>
      <c r="F178">
        <f t="shared" si="363"/>
        <v>105552.47172837671</v>
      </c>
    </row>
    <row r="179" spans="1:12">
      <c r="A179">
        <v>1976</v>
      </c>
      <c r="B179">
        <v>49</v>
      </c>
      <c r="C179">
        <f t="shared" si="362"/>
        <v>34954.316573006981</v>
      </c>
      <c r="D179" s="34">
        <v>6.7199999999999996E-2</v>
      </c>
      <c r="E179" s="38">
        <v>55.6</v>
      </c>
      <c r="F179">
        <f t="shared" si="363"/>
        <v>103482.81541997717</v>
      </c>
    </row>
    <row r="180" spans="1:12">
      <c r="A180">
        <v>1975</v>
      </c>
      <c r="B180">
        <v>48</v>
      </c>
      <c r="C180">
        <f t="shared" si="362"/>
        <v>32753.295139624235</v>
      </c>
      <c r="D180" s="35">
        <v>0.11799999999999999</v>
      </c>
      <c r="E180" s="38">
        <v>52.1</v>
      </c>
      <c r="F180">
        <f t="shared" si="363"/>
        <v>101453.74060782076</v>
      </c>
    </row>
    <row r="181" spans="1:12">
      <c r="A181">
        <v>1974</v>
      </c>
      <c r="B181">
        <v>47</v>
      </c>
      <c r="C181">
        <f t="shared" si="362"/>
        <v>29296.328389646009</v>
      </c>
      <c r="D181" s="34">
        <v>9.3899999999999997E-2</v>
      </c>
      <c r="E181" s="38">
        <v>46.6</v>
      </c>
      <c r="F181">
        <f t="shared" si="363"/>
        <v>99464.451576294858</v>
      </c>
    </row>
    <row r="182" spans="1:12">
      <c r="A182">
        <v>1973</v>
      </c>
      <c r="B182">
        <v>46</v>
      </c>
      <c r="C182">
        <f t="shared" si="362"/>
        <v>26781.541630538446</v>
      </c>
      <c r="D182" s="35">
        <v>3.6499999999999998E-2</v>
      </c>
      <c r="E182" s="38">
        <v>42.6</v>
      </c>
      <c r="F182">
        <f t="shared" si="363"/>
        <v>97514.168212053773</v>
      </c>
    </row>
    <row r="183" spans="1:12">
      <c r="A183">
        <v>1972</v>
      </c>
      <c r="B183">
        <v>45</v>
      </c>
      <c r="C183">
        <f t="shared" si="362"/>
        <v>25838.438620876455</v>
      </c>
      <c r="D183" s="34">
        <v>3.27E-2</v>
      </c>
      <c r="E183" s="38">
        <v>41.1</v>
      </c>
      <c r="F183">
        <f t="shared" si="363"/>
        <v>95602.125698091928</v>
      </c>
    </row>
    <row r="184" spans="1:12">
      <c r="A184">
        <v>1971</v>
      </c>
      <c r="B184">
        <v>44</v>
      </c>
      <c r="C184">
        <f t="shared" si="362"/>
        <v>25020.275608479187</v>
      </c>
      <c r="D184" s="35">
        <v>5.2900000000000003E-2</v>
      </c>
      <c r="E184" s="38">
        <v>39.799999999999997</v>
      </c>
      <c r="F184">
        <f t="shared" si="363"/>
        <v>93727.57421381562</v>
      </c>
    </row>
    <row r="185" spans="1:12">
      <c r="A185">
        <v>1970</v>
      </c>
      <c r="B185">
        <v>43</v>
      </c>
      <c r="C185">
        <f t="shared" si="362"/>
        <v>23763.202211491298</v>
      </c>
      <c r="D185" s="34">
        <v>6.1800000000000001E-2</v>
      </c>
      <c r="E185" s="38">
        <v>37.799999999999997</v>
      </c>
      <c r="F185">
        <f t="shared" si="363"/>
        <v>91889.778640995704</v>
      </c>
    </row>
    <row r="186" spans="1:12">
      <c r="A186">
        <v>1969</v>
      </c>
      <c r="B186">
        <v>42</v>
      </c>
      <c r="C186">
        <f t="shared" si="362"/>
        <v>22380.111331221789</v>
      </c>
      <c r="D186" s="35">
        <v>4.3999999999999997E-2</v>
      </c>
      <c r="E186" s="38">
        <v>35.6</v>
      </c>
      <c r="F186">
        <f t="shared" si="363"/>
        <v>90088.018275485985</v>
      </c>
      <c r="J186"/>
      <c r="K186" s="12"/>
      <c r="L186" s="12"/>
    </row>
    <row r="187" spans="1:12">
      <c r="A187">
        <v>1968</v>
      </c>
      <c r="B187">
        <v>41</v>
      </c>
      <c r="C187">
        <f t="shared" si="362"/>
        <v>21436.888248296731</v>
      </c>
      <c r="D187" s="34">
        <v>3.6499999999999998E-2</v>
      </c>
      <c r="E187" s="38">
        <v>34.1</v>
      </c>
      <c r="F187">
        <f t="shared" si="363"/>
        <v>88321.586544594102</v>
      </c>
    </row>
    <row r="188" spans="1:12">
      <c r="A188">
        <v>1967</v>
      </c>
      <c r="B188">
        <v>40</v>
      </c>
      <c r="C188">
        <f t="shared" si="362"/>
        <v>20681.99541562637</v>
      </c>
      <c r="D188" s="35">
        <v>3.4599999999999999E-2</v>
      </c>
      <c r="E188" s="38">
        <v>32.9</v>
      </c>
      <c r="F188">
        <f t="shared" si="363"/>
        <v>86589.790729994216</v>
      </c>
    </row>
    <row r="189" spans="1:12">
      <c r="A189">
        <v>1966</v>
      </c>
      <c r="B189">
        <v>39</v>
      </c>
      <c r="C189">
        <f t="shared" si="362"/>
        <v>19990.32999770575</v>
      </c>
      <c r="D189" s="34">
        <v>1.9199999999999998E-2</v>
      </c>
      <c r="E189" s="38">
        <v>31.8</v>
      </c>
      <c r="F189">
        <f t="shared" si="363"/>
        <v>84891.951696072763</v>
      </c>
    </row>
    <row r="190" spans="1:12">
      <c r="A190">
        <v>1965</v>
      </c>
      <c r="B190">
        <v>38</v>
      </c>
      <c r="C190">
        <f t="shared" si="362"/>
        <v>19613.746073102186</v>
      </c>
      <c r="D190" s="35">
        <v>9.7000000000000003E-3</v>
      </c>
      <c r="E190" s="38">
        <v>31.2</v>
      </c>
      <c r="F190">
        <f t="shared" si="363"/>
        <v>83227.403623600752</v>
      </c>
    </row>
    <row r="191" spans="1:12">
      <c r="A191">
        <v>1964</v>
      </c>
      <c r="B191">
        <v>37</v>
      </c>
      <c r="C191">
        <f t="shared" si="362"/>
        <v>19425.320464595607</v>
      </c>
      <c r="D191" s="34">
        <v>1.6400000000000001E-2</v>
      </c>
      <c r="E191" s="38">
        <v>30.9</v>
      </c>
      <c r="F191">
        <f t="shared" si="363"/>
        <v>81595.493748628185</v>
      </c>
    </row>
    <row r="192" spans="1:12">
      <c r="A192">
        <v>1963</v>
      </c>
      <c r="B192">
        <v>36</v>
      </c>
      <c r="C192">
        <f t="shared" si="362"/>
        <v>19111.885541711537</v>
      </c>
      <c r="D192" s="35">
        <v>1.3299999999999999E-2</v>
      </c>
      <c r="E192" s="38">
        <v>30.4</v>
      </c>
      <c r="F192">
        <f t="shared" si="363"/>
        <v>79995.582106498216</v>
      </c>
    </row>
    <row r="193" spans="1:10">
      <c r="A193">
        <v>1962</v>
      </c>
      <c r="B193">
        <v>35</v>
      </c>
      <c r="C193">
        <f t="shared" si="362"/>
        <v>18861.033792274287</v>
      </c>
      <c r="D193" s="34">
        <v>6.7000000000000002E-3</v>
      </c>
      <c r="E193" s="38">
        <v>30</v>
      </c>
      <c r="F193">
        <f t="shared" si="363"/>
        <v>78427.0412808806</v>
      </c>
    </row>
    <row r="194" spans="1:10">
      <c r="A194">
        <v>1961</v>
      </c>
      <c r="B194">
        <v>34</v>
      </c>
      <c r="C194">
        <f t="shared" si="362"/>
        <v>18735.505902726025</v>
      </c>
      <c r="D194" s="35">
        <v>1.7100000000000001E-2</v>
      </c>
      <c r="E194" s="38">
        <v>29.8</v>
      </c>
      <c r="F194">
        <f t="shared" si="363"/>
        <v>76889.256157726079</v>
      </c>
    </row>
    <row r="195" spans="1:10">
      <c r="A195">
        <v>1960</v>
      </c>
      <c r="B195">
        <v>33</v>
      </c>
      <c r="C195">
        <f t="shared" si="362"/>
        <v>18420.515094608225</v>
      </c>
      <c r="D195" s="34">
        <v>1.03E-2</v>
      </c>
      <c r="E195" s="38">
        <v>29.3</v>
      </c>
      <c r="F195">
        <f t="shared" si="363"/>
        <v>75381.623684045175</v>
      </c>
    </row>
    <row r="196" spans="1:10">
      <c r="A196">
        <v>1959</v>
      </c>
      <c r="B196">
        <v>32</v>
      </c>
      <c r="C196">
        <f t="shared" si="362"/>
        <v>18232.718098196798</v>
      </c>
      <c r="D196" s="35">
        <v>1.4E-2</v>
      </c>
      <c r="E196" s="38">
        <v>29</v>
      </c>
      <c r="F196">
        <f t="shared" si="363"/>
        <v>73903.552631416838</v>
      </c>
      <c r="J196"/>
    </row>
    <row r="197" spans="1:10">
      <c r="A197">
        <v>1958</v>
      </c>
      <c r="B197">
        <v>31</v>
      </c>
      <c r="C197">
        <f t="shared" si="362"/>
        <v>17980.98431774832</v>
      </c>
      <c r="D197" s="34">
        <v>3.6200000000000003E-2</v>
      </c>
      <c r="E197" s="38">
        <v>28.6</v>
      </c>
      <c r="F197">
        <f t="shared" si="363"/>
        <v>72454.46336413415</v>
      </c>
    </row>
    <row r="198" spans="1:10">
      <c r="A198">
        <v>1957</v>
      </c>
      <c r="B198">
        <v>30</v>
      </c>
      <c r="C198">
        <f t="shared" si="362"/>
        <v>17352.812505064969</v>
      </c>
      <c r="D198" s="35">
        <v>2.9899999999999999E-2</v>
      </c>
      <c r="E198" s="38">
        <v>27.6</v>
      </c>
      <c r="F198">
        <f t="shared" si="363"/>
        <v>71033.78761189623</v>
      </c>
    </row>
    <row r="199" spans="1:10">
      <c r="A199">
        <v>1956</v>
      </c>
      <c r="B199">
        <v>29</v>
      </c>
      <c r="C199">
        <f t="shared" si="362"/>
        <v>16849.026609442633</v>
      </c>
      <c r="D199" s="34">
        <v>3.7000000000000002E-3</v>
      </c>
      <c r="E199" s="38">
        <v>26.8</v>
      </c>
      <c r="F199">
        <f t="shared" si="363"/>
        <v>69640.968246957083</v>
      </c>
    </row>
    <row r="200" spans="1:10">
      <c r="A200">
        <v>1955</v>
      </c>
      <c r="B200">
        <v>28</v>
      </c>
      <c r="C200">
        <f t="shared" si="362"/>
        <v>16786.91502385437</v>
      </c>
      <c r="D200" s="35">
        <v>-7.4000000000000003E-3</v>
      </c>
      <c r="E200" s="38">
        <v>26.7</v>
      </c>
      <c r="F200">
        <f t="shared" si="363"/>
        <v>68275.459065644201</v>
      </c>
    </row>
    <row r="201" spans="1:10">
      <c r="A201">
        <v>1954</v>
      </c>
      <c r="B201">
        <v>27</v>
      </c>
      <c r="C201">
        <f t="shared" si="362"/>
        <v>16912.06429967194</v>
      </c>
      <c r="D201" s="34">
        <v>1.1299999999999999E-2</v>
      </c>
      <c r="E201" s="38">
        <v>26.9</v>
      </c>
      <c r="F201">
        <f t="shared" si="363"/>
        <v>66936.72457416098</v>
      </c>
    </row>
    <row r="202" spans="1:10">
      <c r="A202">
        <v>1953</v>
      </c>
      <c r="B202">
        <v>26</v>
      </c>
      <c r="C202">
        <f t="shared" si="362"/>
        <v>16723.093344874851</v>
      </c>
      <c r="D202" s="35">
        <v>3.8E-3</v>
      </c>
      <c r="E202" s="38">
        <v>26.6</v>
      </c>
      <c r="F202">
        <f t="shared" si="363"/>
        <v>65624.239778589195</v>
      </c>
    </row>
    <row r="203" spans="1:10">
      <c r="A203">
        <v>1952</v>
      </c>
      <c r="B203">
        <v>25</v>
      </c>
      <c r="C203">
        <f t="shared" ref="C203:C224" si="364">C204*(1+D203)</f>
        <v>16659.786157476439</v>
      </c>
      <c r="D203" s="34">
        <v>4.3299999999999998E-2</v>
      </c>
      <c r="E203" s="38">
        <v>26.5</v>
      </c>
      <c r="F203">
        <f t="shared" ref="F203:F224" si="365">F204*(1.02)</f>
        <v>64337.489979009013</v>
      </c>
    </row>
    <row r="204" spans="1:10">
      <c r="A204">
        <v>1951</v>
      </c>
      <c r="B204">
        <v>24</v>
      </c>
      <c r="C204">
        <f t="shared" si="364"/>
        <v>15968.356328454367</v>
      </c>
      <c r="D204" s="35">
        <v>8.09E-2</v>
      </c>
      <c r="E204" s="38">
        <v>25.4</v>
      </c>
      <c r="F204">
        <f t="shared" si="365"/>
        <v>63075.970567655895</v>
      </c>
    </row>
    <row r="205" spans="1:10">
      <c r="A205">
        <v>1950</v>
      </c>
      <c r="B205">
        <v>23</v>
      </c>
      <c r="C205">
        <f t="shared" si="364"/>
        <v>14773.204115509638</v>
      </c>
      <c r="D205" s="34">
        <v>-2.0799999999999999E-2</v>
      </c>
      <c r="E205" s="38">
        <v>23.5</v>
      </c>
      <c r="F205">
        <f t="shared" si="365"/>
        <v>61839.186831035193</v>
      </c>
    </row>
    <row r="206" spans="1:10">
      <c r="A206">
        <v>1949</v>
      </c>
      <c r="B206">
        <v>22</v>
      </c>
      <c r="C206">
        <f t="shared" si="364"/>
        <v>15087.014006852163</v>
      </c>
      <c r="D206" s="35">
        <v>1.2699999999999999E-2</v>
      </c>
      <c r="E206" s="38">
        <v>24</v>
      </c>
      <c r="F206">
        <f t="shared" si="365"/>
        <v>60626.653755916857</v>
      </c>
    </row>
    <row r="207" spans="1:10">
      <c r="A207">
        <v>1948</v>
      </c>
      <c r="B207">
        <v>21</v>
      </c>
      <c r="C207">
        <f t="shared" si="364"/>
        <v>14897.811797029884</v>
      </c>
      <c r="D207" s="34">
        <v>0.1023</v>
      </c>
      <c r="E207" s="38">
        <v>23.7</v>
      </c>
      <c r="F207">
        <f t="shared" si="365"/>
        <v>59437.895839134173</v>
      </c>
    </row>
    <row r="208" spans="1:10">
      <c r="A208">
        <v>1947</v>
      </c>
      <c r="B208">
        <v>20</v>
      </c>
      <c r="C208">
        <f t="shared" si="364"/>
        <v>13515.206202512822</v>
      </c>
      <c r="D208" s="35">
        <v>0.18129999999999999</v>
      </c>
      <c r="E208" s="38">
        <v>21.5</v>
      </c>
      <c r="F208">
        <f t="shared" si="365"/>
        <v>58272.446901111936</v>
      </c>
    </row>
    <row r="209" spans="1:6">
      <c r="A209">
        <v>1946</v>
      </c>
      <c r="B209">
        <v>19</v>
      </c>
      <c r="C209">
        <f t="shared" si="364"/>
        <v>11440.960130798969</v>
      </c>
      <c r="D209" s="34">
        <v>2.2499999999999999E-2</v>
      </c>
      <c r="E209" s="38">
        <v>18.2</v>
      </c>
      <c r="F209">
        <f t="shared" si="365"/>
        <v>57129.849903050919</v>
      </c>
    </row>
    <row r="210" spans="1:6">
      <c r="A210">
        <v>1945</v>
      </c>
      <c r="B210">
        <v>18</v>
      </c>
      <c r="C210">
        <f t="shared" si="364"/>
        <v>11189.203061906082</v>
      </c>
      <c r="D210" s="35">
        <v>2.3E-2</v>
      </c>
      <c r="E210" s="38">
        <v>17.8</v>
      </c>
      <c r="F210">
        <f t="shared" si="365"/>
        <v>56009.656767696979</v>
      </c>
    </row>
    <row r="211" spans="1:6">
      <c r="A211">
        <v>1944</v>
      </c>
      <c r="B211">
        <v>17</v>
      </c>
      <c r="C211">
        <f t="shared" si="364"/>
        <v>10937.637401667725</v>
      </c>
      <c r="D211" s="34">
        <v>2.9600000000000001E-2</v>
      </c>
      <c r="E211" s="38">
        <v>17.399999999999999</v>
      </c>
      <c r="F211">
        <f t="shared" si="365"/>
        <v>54911.428203624491</v>
      </c>
    </row>
    <row r="212" spans="1:6">
      <c r="A212">
        <v>1943</v>
      </c>
      <c r="B212">
        <v>16</v>
      </c>
      <c r="C212">
        <f t="shared" si="364"/>
        <v>10623.190949560727</v>
      </c>
      <c r="D212" s="35">
        <v>7.6399999999999996E-2</v>
      </c>
      <c r="E212" s="38">
        <v>16.899999999999999</v>
      </c>
      <c r="F212">
        <f t="shared" si="365"/>
        <v>53834.733532965183</v>
      </c>
    </row>
    <row r="213" spans="1:6">
      <c r="A213">
        <v>1942</v>
      </c>
      <c r="B213">
        <v>15</v>
      </c>
      <c r="C213">
        <f t="shared" si="364"/>
        <v>9869.1852002608011</v>
      </c>
      <c r="D213" s="34">
        <v>0.1135</v>
      </c>
      <c r="E213" s="38">
        <v>15.7</v>
      </c>
      <c r="F213">
        <f t="shared" si="365"/>
        <v>52779.150522514887</v>
      </c>
    </row>
    <row r="214" spans="1:6">
      <c r="A214">
        <v>1941</v>
      </c>
      <c r="B214">
        <v>14</v>
      </c>
      <c r="C214">
        <f t="shared" si="364"/>
        <v>8863.2107770640341</v>
      </c>
      <c r="D214" s="35">
        <v>1.44E-2</v>
      </c>
      <c r="E214" s="38">
        <v>14.1</v>
      </c>
      <c r="F214">
        <f t="shared" si="365"/>
        <v>51744.26521815185</v>
      </c>
    </row>
    <row r="215" spans="1:6">
      <c r="A215">
        <v>1940</v>
      </c>
      <c r="B215">
        <v>13</v>
      </c>
      <c r="C215">
        <f t="shared" si="364"/>
        <v>8737.3923275473517</v>
      </c>
      <c r="D215" s="34">
        <v>-7.1000000000000004E-3</v>
      </c>
      <c r="E215" s="38">
        <v>13.9</v>
      </c>
      <c r="F215">
        <f t="shared" si="365"/>
        <v>50729.671782501813</v>
      </c>
    </row>
    <row r="216" spans="1:6">
      <c r="A216">
        <v>1939</v>
      </c>
      <c r="B216">
        <v>12</v>
      </c>
      <c r="C216">
        <f t="shared" si="364"/>
        <v>8799.8714145909471</v>
      </c>
      <c r="D216" s="35">
        <v>-1.41E-2</v>
      </c>
      <c r="E216" s="38">
        <v>14</v>
      </c>
      <c r="F216">
        <f t="shared" si="365"/>
        <v>49734.972335786093</v>
      </c>
    </row>
    <row r="217" spans="1:6">
      <c r="A217">
        <v>1938</v>
      </c>
      <c r="B217">
        <v>11</v>
      </c>
      <c r="C217">
        <f t="shared" si="364"/>
        <v>8925.7241247499205</v>
      </c>
      <c r="D217" s="34">
        <v>7.1000000000000004E-3</v>
      </c>
      <c r="E217" s="38">
        <v>14.2</v>
      </c>
      <c r="F217">
        <f t="shared" si="365"/>
        <v>48759.776799790285</v>
      </c>
    </row>
    <row r="218" spans="1:6">
      <c r="A218">
        <v>1937</v>
      </c>
      <c r="B218">
        <v>10</v>
      </c>
      <c r="C218">
        <f t="shared" si="364"/>
        <v>8862.7982571243374</v>
      </c>
      <c r="D218" s="35">
        <v>2.1700000000000001E-2</v>
      </c>
      <c r="E218" s="38">
        <v>14.1</v>
      </c>
      <c r="F218">
        <f t="shared" si="365"/>
        <v>47803.702744892435</v>
      </c>
    </row>
    <row r="219" spans="1:6">
      <c r="A219">
        <v>1936</v>
      </c>
      <c r="B219">
        <v>9</v>
      </c>
      <c r="C219">
        <f t="shared" si="364"/>
        <v>8674.560298643768</v>
      </c>
      <c r="D219" s="34">
        <v>1.47E-2</v>
      </c>
      <c r="E219" s="38">
        <v>13.8</v>
      </c>
      <c r="F219">
        <f t="shared" si="365"/>
        <v>46866.375240090623</v>
      </c>
    </row>
    <row r="220" spans="1:6">
      <c r="A220">
        <v>1935</v>
      </c>
      <c r="B220">
        <v>8</v>
      </c>
      <c r="C220">
        <f t="shared" si="364"/>
        <v>8548.891592237871</v>
      </c>
      <c r="D220" s="35">
        <v>3.0300000000000001E-2</v>
      </c>
      <c r="E220" s="38">
        <v>13.6</v>
      </c>
      <c r="F220">
        <f t="shared" si="365"/>
        <v>45947.4267059712</v>
      </c>
    </row>
    <row r="221" spans="1:6">
      <c r="A221">
        <v>1934</v>
      </c>
      <c r="B221">
        <v>7</v>
      </c>
      <c r="C221">
        <f t="shared" si="364"/>
        <v>8297.4780085779585</v>
      </c>
      <c r="D221" s="34">
        <v>2.3300000000000001E-2</v>
      </c>
      <c r="E221" s="38">
        <v>13.2</v>
      </c>
      <c r="F221">
        <f t="shared" si="365"/>
        <v>45046.496770559999</v>
      </c>
    </row>
    <row r="222" spans="1:6">
      <c r="A222">
        <v>1933</v>
      </c>
      <c r="B222">
        <v>6</v>
      </c>
      <c r="C222">
        <f t="shared" si="364"/>
        <v>8108.5488210475505</v>
      </c>
      <c r="D222" s="35">
        <v>-9.7900000000000001E-2</v>
      </c>
      <c r="E222" s="38">
        <v>12.9</v>
      </c>
      <c r="F222">
        <f t="shared" si="365"/>
        <v>44163.232127999996</v>
      </c>
    </row>
    <row r="223" spans="1:6">
      <c r="A223">
        <v>1932</v>
      </c>
      <c r="B223">
        <v>5</v>
      </c>
      <c r="C223">
        <f t="shared" si="364"/>
        <v>8988.5254639702362</v>
      </c>
      <c r="D223" s="34">
        <v>-0.10059999999999999</v>
      </c>
      <c r="E223" s="38">
        <v>14.3</v>
      </c>
      <c r="F223">
        <f t="shared" si="365"/>
        <v>43297.286399999997</v>
      </c>
    </row>
    <row r="224" spans="1:6">
      <c r="A224">
        <v>1931</v>
      </c>
      <c r="B224">
        <v>4</v>
      </c>
      <c r="C224">
        <f t="shared" si="364"/>
        <v>9993.9131242719995</v>
      </c>
      <c r="D224" s="35">
        <v>-7.0199999999999999E-2</v>
      </c>
      <c r="E224" s="38">
        <v>15.9</v>
      </c>
      <c r="F224">
        <f t="shared" si="365"/>
        <v>42448.32</v>
      </c>
    </row>
    <row r="225" spans="1:6">
      <c r="A225">
        <v>1930</v>
      </c>
      <c r="B225">
        <v>3</v>
      </c>
      <c r="C225">
        <f>C226*(1+D225)</f>
        <v>10748.45464</v>
      </c>
      <c r="D225" s="34">
        <v>0</v>
      </c>
      <c r="E225" s="38">
        <v>17.100000000000001</v>
      </c>
      <c r="F225">
        <f>F226*(1.02)</f>
        <v>41616</v>
      </c>
    </row>
    <row r="226" spans="1:6">
      <c r="A226">
        <v>1929</v>
      </c>
      <c r="B226">
        <v>2</v>
      </c>
      <c r="C226">
        <f>C227*(1+D226)</f>
        <v>10748.45464</v>
      </c>
      <c r="D226" s="35">
        <v>-1.1599999999999999E-2</v>
      </c>
      <c r="E226" s="38">
        <v>17.100000000000001</v>
      </c>
      <c r="F226">
        <f>F227*(1.02)</f>
        <v>40800</v>
      </c>
    </row>
    <row r="227" spans="1:6" ht="15.75" thickBot="1">
      <c r="A227">
        <v>1928</v>
      </c>
      <c r="B227">
        <v>1</v>
      </c>
      <c r="C227">
        <f>$B$125*(1+$D$227)</f>
        <v>10874.6</v>
      </c>
      <c r="D227" s="36">
        <v>-1.14E-2</v>
      </c>
      <c r="E227" s="38">
        <v>17.3</v>
      </c>
      <c r="F227">
        <f>40000</f>
        <v>40000</v>
      </c>
    </row>
  </sheetData>
  <sheetProtection sheet="1" objects="1" scenarios="1"/>
  <mergeCells count="2">
    <mergeCell ref="G124:L124"/>
    <mergeCell ref="G132:L132"/>
  </mergeCells>
  <conditionalFormatting sqref="H126:L13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34:L13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N19"/>
  <sheetViews>
    <sheetView showGridLines="0" tabSelected="1" topLeftCell="B2" zoomScaleNormal="100" workbookViewId="0">
      <selection activeCell="K3" sqref="K3"/>
    </sheetView>
  </sheetViews>
  <sheetFormatPr defaultRowHeight="15"/>
  <cols>
    <col min="3" max="3" width="16.85546875" customWidth="1"/>
    <col min="4" max="4" width="13.28515625" customWidth="1"/>
    <col min="5" max="5" width="13.42578125" customWidth="1"/>
    <col min="6" max="7" width="14.140625" customWidth="1"/>
    <col min="8" max="8" width="13.42578125" customWidth="1"/>
    <col min="9" max="9" width="17" customWidth="1"/>
    <col min="10" max="10" width="14.28515625" customWidth="1"/>
    <col min="11" max="12" width="13.28515625" customWidth="1"/>
    <col min="13" max="13" width="13.5703125" customWidth="1"/>
    <col min="14" max="14" width="12.7109375" customWidth="1"/>
    <col min="15" max="15" width="11.140625" customWidth="1"/>
  </cols>
  <sheetData>
    <row r="1" spans="3:14" ht="33" customHeight="1">
      <c r="F1" s="72" t="s">
        <v>40</v>
      </c>
      <c r="G1" s="73"/>
      <c r="H1" s="73"/>
      <c r="I1" s="73"/>
      <c r="J1" s="73"/>
      <c r="K1" s="74"/>
    </row>
    <row r="2" spans="3:14" s="50" customFormat="1" ht="22.5" customHeight="1">
      <c r="F2" s="75" t="s">
        <v>58</v>
      </c>
      <c r="G2" s="76"/>
      <c r="H2" s="76"/>
      <c r="I2" s="76"/>
      <c r="J2" s="76"/>
      <c r="K2" s="66">
        <v>30000</v>
      </c>
    </row>
    <row r="3" spans="3:14" s="50" customFormat="1" ht="22.5" customHeight="1">
      <c r="F3" s="75" t="s">
        <v>57</v>
      </c>
      <c r="G3" s="76"/>
      <c r="H3" s="76"/>
      <c r="I3" s="76"/>
      <c r="J3" s="76"/>
      <c r="K3" s="66">
        <v>19000</v>
      </c>
    </row>
    <row r="4" spans="3:14" ht="21" customHeight="1">
      <c r="F4" s="77" t="s">
        <v>59</v>
      </c>
      <c r="G4" s="78"/>
      <c r="H4" s="78"/>
      <c r="I4" s="78"/>
      <c r="J4" s="79"/>
      <c r="K4" s="67">
        <v>4</v>
      </c>
    </row>
    <row r="5" spans="3:14" ht="24.75" customHeight="1" thickBot="1">
      <c r="F5" s="83" t="s">
        <v>60</v>
      </c>
      <c r="G5" s="84"/>
      <c r="H5" s="84"/>
      <c r="I5" s="84"/>
      <c r="J5" s="84"/>
      <c r="K5" s="85"/>
    </row>
    <row r="6" spans="3:14" ht="21" customHeight="1" thickBot="1"/>
    <row r="7" spans="3:14" ht="24.75" customHeight="1">
      <c r="C7" s="80" t="s">
        <v>43</v>
      </c>
      <c r="D7" s="81"/>
      <c r="E7" s="81"/>
      <c r="F7" s="81"/>
      <c r="G7" s="81"/>
      <c r="H7" s="82"/>
      <c r="I7" s="80" t="s">
        <v>44</v>
      </c>
      <c r="J7" s="81"/>
      <c r="K7" s="81"/>
      <c r="L7" s="81"/>
      <c r="M7" s="81"/>
      <c r="N7" s="82"/>
    </row>
    <row r="8" spans="3:14" ht="21" customHeight="1">
      <c r="C8" s="53" t="s">
        <v>48</v>
      </c>
      <c r="D8" s="54" t="s">
        <v>49</v>
      </c>
      <c r="E8" s="54" t="s">
        <v>50</v>
      </c>
      <c r="F8" s="54" t="s">
        <v>51</v>
      </c>
      <c r="G8" s="54" t="s">
        <v>52</v>
      </c>
      <c r="H8" s="55" t="s">
        <v>53</v>
      </c>
      <c r="I8" s="53" t="s">
        <v>48</v>
      </c>
      <c r="J8" s="54" t="s">
        <v>49</v>
      </c>
      <c r="K8" s="54" t="s">
        <v>50</v>
      </c>
      <c r="L8" s="54" t="s">
        <v>54</v>
      </c>
      <c r="M8" s="54" t="s">
        <v>52</v>
      </c>
      <c r="N8" s="55" t="s">
        <v>55</v>
      </c>
    </row>
    <row r="9" spans="3:14" ht="24" customHeight="1">
      <c r="C9" s="53" t="s">
        <v>56</v>
      </c>
      <c r="D9" s="56">
        <f>$K$2*25</f>
        <v>750000</v>
      </c>
      <c r="E9" s="56">
        <f>$K$2*20</f>
        <v>600000</v>
      </c>
      <c r="F9" s="56">
        <f>$K$2*15</f>
        <v>450000</v>
      </c>
      <c r="G9" s="56">
        <f>$K$2*10</f>
        <v>300000</v>
      </c>
      <c r="H9" s="56">
        <f>$K$2*5</f>
        <v>150000</v>
      </c>
      <c r="I9" s="53" t="s">
        <v>56</v>
      </c>
      <c r="J9" s="56">
        <f>$K$2*25</f>
        <v>750000</v>
      </c>
      <c r="K9" s="56">
        <f>$K$2*20</f>
        <v>600000</v>
      </c>
      <c r="L9" s="56">
        <f>$K$2*15</f>
        <v>450000</v>
      </c>
      <c r="M9" s="56">
        <f>$K$2*10</f>
        <v>300000</v>
      </c>
      <c r="N9" s="63">
        <f>$K$2*5</f>
        <v>150000</v>
      </c>
    </row>
    <row r="10" spans="3:14" ht="18" customHeight="1">
      <c r="C10" s="57" t="s">
        <v>37</v>
      </c>
      <c r="D10" s="58"/>
      <c r="E10" s="58"/>
      <c r="F10" s="58"/>
      <c r="G10" s="58"/>
      <c r="H10" s="58"/>
      <c r="I10" s="57" t="s">
        <v>37</v>
      </c>
      <c r="J10" s="58"/>
      <c r="K10" s="58"/>
      <c r="L10" s="58"/>
      <c r="M10" s="58"/>
      <c r="N10" s="64"/>
    </row>
    <row r="11" spans="3:14" ht="20.25" customHeight="1">
      <c r="C11" s="57" t="s">
        <v>27</v>
      </c>
      <c r="D11" s="59">
        <f ca="1">Data25x!C132</f>
        <v>1.5405477321257119</v>
      </c>
      <c r="E11" s="59">
        <f ca="1">Data20x!C132</f>
        <v>1.4476805580484435</v>
      </c>
      <c r="F11" s="59">
        <f ca="1">Data15x!C132</f>
        <v>1.2841984304987519</v>
      </c>
      <c r="G11" s="59">
        <f ca="1">Data10x!C132</f>
        <v>1.01612749058415</v>
      </c>
      <c r="H11" s="59">
        <f ca="1">Data5x!C132</f>
        <v>0.11043169289689295</v>
      </c>
      <c r="I11" s="57" t="s">
        <v>27</v>
      </c>
      <c r="J11" s="60">
        <f>Data25x!E122</f>
        <v>1</v>
      </c>
      <c r="K11" s="60">
        <f>Data20x!E122</f>
        <v>1</v>
      </c>
      <c r="L11" s="60">
        <f>Data15x!E122</f>
        <v>1</v>
      </c>
      <c r="M11" s="60">
        <f>Data10x!E122</f>
        <v>1</v>
      </c>
      <c r="N11" s="65">
        <f>Data5x!E122</f>
        <v>0.53749999999999998</v>
      </c>
    </row>
    <row r="12" spans="3:14" ht="20.25" customHeight="1">
      <c r="C12" s="57" t="s">
        <v>28</v>
      </c>
      <c r="D12" s="59">
        <f ca="1">Data25x!C131</f>
        <v>2.8116801842163337</v>
      </c>
      <c r="E12" s="59">
        <f ca="1">Data20x!C131</f>
        <v>2.5524958664638775</v>
      </c>
      <c r="F12" s="59">
        <f ca="1">Data15x!C131</f>
        <v>1.9419719153758401</v>
      </c>
      <c r="G12" s="59">
        <f ca="1">Data10x!C131</f>
        <v>0.75413678830159458</v>
      </c>
      <c r="H12" s="59">
        <f ca="1">Data5x!C131</f>
        <v>0</v>
      </c>
      <c r="I12" s="57" t="s">
        <v>28</v>
      </c>
      <c r="J12" s="60">
        <f>Data25x!E121</f>
        <v>1</v>
      </c>
      <c r="K12" s="60">
        <f>Data20x!E121</f>
        <v>1</v>
      </c>
      <c r="L12" s="60">
        <f>Data15x!E121</f>
        <v>0.88571428571428568</v>
      </c>
      <c r="M12" s="60">
        <f>Data10x!E121</f>
        <v>0.64285714285714279</v>
      </c>
      <c r="N12" s="65">
        <f>Data5x!E121</f>
        <v>9.9999999999999978E-2</v>
      </c>
    </row>
    <row r="13" spans="3:14" ht="20.25" customHeight="1">
      <c r="C13" s="57" t="s">
        <v>29</v>
      </c>
      <c r="D13" s="59">
        <f ca="1">Data25x!C130</f>
        <v>4.9932877283819606</v>
      </c>
      <c r="E13" s="59">
        <f ca="1">Data20x!C130</f>
        <v>4.170443036561557</v>
      </c>
      <c r="F13" s="59">
        <f ca="1">Data15x!C130</f>
        <v>2.8942299089964774</v>
      </c>
      <c r="G13" s="59">
        <f ca="1">Data10x!C130</f>
        <v>0</v>
      </c>
      <c r="H13" s="59">
        <f ca="1">Data5x!C130</f>
        <v>0</v>
      </c>
      <c r="I13" s="57" t="s">
        <v>29</v>
      </c>
      <c r="J13" s="60">
        <f>Data25x!E120</f>
        <v>1</v>
      </c>
      <c r="K13" s="60">
        <f>Data20x!E120</f>
        <v>0.91666666666666663</v>
      </c>
      <c r="L13" s="60">
        <f>Data15x!E120</f>
        <v>0.7</v>
      </c>
      <c r="M13" s="60">
        <f>Data10x!E120</f>
        <v>0.48333333333333328</v>
      </c>
      <c r="N13" s="65">
        <f>Data5x!E120</f>
        <v>0</v>
      </c>
    </row>
    <row r="14" spans="3:14" ht="20.25" customHeight="1">
      <c r="C14" s="57" t="s">
        <v>30</v>
      </c>
      <c r="D14" s="59">
        <f ca="1">Data25x!C129</f>
        <v>5.7771505388839941</v>
      </c>
      <c r="E14" s="59">
        <f ca="1">Data20x!C129</f>
        <v>3.8481942256799377</v>
      </c>
      <c r="F14" s="59">
        <f ca="1">Data15x!C129</f>
        <v>1.7093278413955102</v>
      </c>
      <c r="G14" s="59">
        <f ca="1">Data10x!C129</f>
        <v>0</v>
      </c>
      <c r="H14" s="59">
        <f ca="1">Data5x!C129</f>
        <v>0</v>
      </c>
      <c r="I14" s="57" t="s">
        <v>30</v>
      </c>
      <c r="J14" s="60">
        <f>Data25x!E119</f>
        <v>1</v>
      </c>
      <c r="K14" s="60">
        <f>Data20x!E119</f>
        <v>0.88</v>
      </c>
      <c r="L14" s="60">
        <f>Data15x!E119</f>
        <v>0.6</v>
      </c>
      <c r="M14" s="60">
        <f>Data10x!E119</f>
        <v>0.31999999999999995</v>
      </c>
      <c r="N14" s="65">
        <f>Data5x!E119</f>
        <v>0</v>
      </c>
    </row>
    <row r="15" spans="3:14" ht="20.25" customHeight="1" thickBot="1">
      <c r="C15" s="61" t="s">
        <v>31</v>
      </c>
      <c r="D15" s="62">
        <f ca="1">Data25x!C128</f>
        <v>12.212689003704362</v>
      </c>
      <c r="E15" s="59">
        <f ca="1">Data20x!C128</f>
        <v>9.4884942040152414</v>
      </c>
      <c r="F15" s="59">
        <f ca="1">Data15x!C128</f>
        <v>4.7273644750108179</v>
      </c>
      <c r="G15" s="59">
        <f ca="1">Data10x!C128</f>
        <v>0</v>
      </c>
      <c r="H15" s="59">
        <f ca="1">Data5x!C128</f>
        <v>0</v>
      </c>
      <c r="I15" s="61" t="s">
        <v>31</v>
      </c>
      <c r="J15" s="60">
        <f>Data25x!E118</f>
        <v>0.97499999999999998</v>
      </c>
      <c r="K15" s="60">
        <f>Data20x!E118</f>
        <v>0.85</v>
      </c>
      <c r="L15" s="60">
        <f>Data15x!E118</f>
        <v>0.625</v>
      </c>
      <c r="M15" s="60">
        <f>Data10x!E118</f>
        <v>0.35</v>
      </c>
      <c r="N15" s="65">
        <f>Data5x!E118</f>
        <v>0</v>
      </c>
    </row>
    <row r="16" spans="3:14" ht="18" customHeight="1" thickBot="1">
      <c r="C16" s="69" t="s">
        <v>41</v>
      </c>
      <c r="D16" s="70"/>
      <c r="E16" s="70"/>
      <c r="F16" s="70"/>
      <c r="G16" s="70"/>
      <c r="H16" s="71"/>
      <c r="I16" s="69" t="s">
        <v>42</v>
      </c>
      <c r="J16" s="70"/>
      <c r="K16" s="70"/>
      <c r="L16" s="70"/>
      <c r="M16" s="70"/>
      <c r="N16" s="71"/>
    </row>
    <row r="17" ht="18" customHeight="1"/>
    <row r="18" ht="18" customHeight="1"/>
    <row r="19" ht="18" customHeight="1"/>
  </sheetData>
  <sheetProtection sheet="1" objects="1" scenarios="1" selectLockedCells="1"/>
  <mergeCells count="9">
    <mergeCell ref="C16:H16"/>
    <mergeCell ref="I16:N16"/>
    <mergeCell ref="F1:K1"/>
    <mergeCell ref="F2:J2"/>
    <mergeCell ref="F4:J4"/>
    <mergeCell ref="C7:H7"/>
    <mergeCell ref="I7:N7"/>
    <mergeCell ref="F5:K5"/>
    <mergeCell ref="F3:J3"/>
  </mergeCells>
  <conditionalFormatting sqref="J11:N15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1:H1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Data25x</vt:lpstr>
      <vt:lpstr>Data20x</vt:lpstr>
      <vt:lpstr>Data15x</vt:lpstr>
      <vt:lpstr>Data10x</vt:lpstr>
      <vt:lpstr>Data5x</vt:lpstr>
      <vt:lpstr>Results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bobbi</dc:creator>
  <cp:lastModifiedBy>bobbi</cp:lastModifiedBy>
  <dcterms:created xsi:type="dcterms:W3CDTF">2018-01-18T14:37:11Z</dcterms:created>
  <dcterms:modified xsi:type="dcterms:W3CDTF">2018-02-03T16:21:08Z</dcterms:modified>
</cp:coreProperties>
</file>